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updateLinks="never" codeName="EstaPastaDeTrabalho" defaultThemeVersion="124226"/>
  <mc:AlternateContent xmlns:mc="http://schemas.openxmlformats.org/markup-compatibility/2006">
    <mc:Choice Requires="x15">
      <x15ac:absPath xmlns:x15ac="http://schemas.microsoft.com/office/spreadsheetml/2010/11/ac" url="X:\SEPLAG\LIC\DLC\2026\PC SEI 10806.2026-51 - 33ª Festa Italiana\"/>
    </mc:Choice>
  </mc:AlternateContent>
  <xr:revisionPtr revIDLastSave="0" documentId="13_ncr:1_{C6C63554-FB63-42D0-9EEF-77FD670B71E6}" xr6:coauthVersionLast="47" xr6:coauthVersionMax="47" xr10:uidLastSave="{00000000-0000-0000-0000-000000000000}"/>
  <bookViews>
    <workbookView xWindow="-108" yWindow="-108" windowWidth="23256" windowHeight="12456" xr2:uid="{BA14D93E-D36F-4382-9A02-5EE7A1596CED}"/>
  </bookViews>
  <sheets>
    <sheet name="PLANILHA" sheetId="1" r:id="rId1"/>
    <sheet name="MEMÓRIA" sheetId="34" state="hidden" r:id="rId2"/>
    <sheet name="COTAÇÃO OLD" sheetId="44" state="hidden" r:id="rId3"/>
    <sheet name="IBGE" sheetId="75" state="hidden" r:id="rId4"/>
    <sheet name="BDI 2" sheetId="52" state="hidden" r:id="rId5"/>
    <sheet name="PESO DOS MATERIAIS" sheetId="51" state="hidden" r:id="rId6"/>
    <sheet name="SINAPII" sheetId="71" state="hidden" r:id="rId7"/>
    <sheet name="SIURB-INFRA" sheetId="32" state="hidden" r:id="rId8"/>
    <sheet name="ADEQUAÇÃO FDE" sheetId="50" state="hidden" r:id="rId9"/>
    <sheet name="FDE" sheetId="60" state="hidden" r:id="rId10"/>
    <sheet name="ADEQUAÇÃO DER" sheetId="54" state="hidden" r:id="rId11"/>
    <sheet name="DER" sheetId="53" state="hidden" r:id="rId12"/>
    <sheet name="DNIT-SICRO" sheetId="55" state="hidden" r:id="rId13"/>
    <sheet name="DADOS E VALIDAÇÕES (ocultar)" sheetId="15" state="hidden" r:id="rId14"/>
  </sheets>
  <externalReferences>
    <externalReference r:id="rId15"/>
    <externalReference r:id="rId16"/>
    <externalReference r:id="rId17"/>
    <externalReference r:id="rId18"/>
    <externalReference r:id="rId19"/>
    <externalReference r:id="rId20"/>
    <externalReference r:id="rId21"/>
  </externalReferences>
  <definedNames>
    <definedName name="_xlnm._FilterDatabase" localSheetId="1" hidden="1">MEMÓRIA!$P$5:$R$50</definedName>
    <definedName name="_xlnm._FilterDatabase" localSheetId="0" hidden="1">PLANILHA!$A$12:$K$12</definedName>
    <definedName name="_xlnm._FilterDatabase" localSheetId="6" hidden="1">SINAPII!$A$10:$AF$130609</definedName>
    <definedName name="_xlnm.Print_Area" localSheetId="10">'ADEQUAÇÃO DER'!$A$1:$G$25</definedName>
    <definedName name="_xlnm.Print_Area" localSheetId="8">'ADEQUAÇÃO FDE'!$A$1:$G$25</definedName>
    <definedName name="_xlnm.Print_Area" localSheetId="4">'BDI 2'!$B$1:$K$59</definedName>
    <definedName name="_xlnm.Print_Area" localSheetId="2">'COTAÇÃO OLD'!$B$1:$I$51</definedName>
    <definedName name="_xlnm.Print_Area" localSheetId="1">MEMÓRIA!$B$1:$R$368</definedName>
    <definedName name="_xlnm.Print_Area" localSheetId="0">PLANILHA!$B$1:$K$60</definedName>
    <definedName name="AreaTeste" localSheetId="10">#REF!</definedName>
    <definedName name="AreaTeste" localSheetId="4">#REF!</definedName>
    <definedName name="AreaTeste">#REF!</definedName>
    <definedName name="AreaTeste2" localSheetId="10">#REF!</definedName>
    <definedName name="AreaTeste2" localSheetId="4">#REF!</definedName>
    <definedName name="AreaTeste2">#REF!</definedName>
    <definedName name="ART_RRT" localSheetId="10">#REF!</definedName>
    <definedName name="ART_RRT" localSheetId="4">[1]DADOS!$B$16</definedName>
    <definedName name="ART_RRT" localSheetId="2">[2]DADOS!$B$16</definedName>
    <definedName name="ART_RRT" localSheetId="1">#REF!</definedName>
    <definedName name="ART_RRT">#REF!</definedName>
    <definedName name="BASE_CPOS_I" localSheetId="10">#REF!</definedName>
    <definedName name="BASE_CPOS_I" localSheetId="4">[3]REFERÊNCIAS!#REF!</definedName>
    <definedName name="BASE_CPOS_I" localSheetId="1">#REF!</definedName>
    <definedName name="BASE_CPOS_I">#REF!</definedName>
    <definedName name="BASE_CPOS_SERV" localSheetId="10">#REF!</definedName>
    <definedName name="BASE_CPOS_SERV" localSheetId="4">[3]REFERÊNCIAS!#REF!</definedName>
    <definedName name="BASE_CPOS_SERV" localSheetId="2">[2]REFERÊNCIAS!$C$10</definedName>
    <definedName name="BASE_CPOS_SERV" localSheetId="1">#REF!</definedName>
    <definedName name="BASE_CPOS_SERV">#REF!</definedName>
    <definedName name="BASE_EDIF" localSheetId="10">#REF!</definedName>
    <definedName name="BASE_EDIF" localSheetId="4">[3]REFERÊNCIAS!$C$10</definedName>
    <definedName name="BASE_EDIF" localSheetId="2">[2]REFERÊNCIAS!$C$12</definedName>
    <definedName name="BASE_EDIF" localSheetId="1">#REF!</definedName>
    <definedName name="BASE_EDIF">#REF!</definedName>
    <definedName name="BASE_EDIF_INFRA" localSheetId="10">#REF!</definedName>
    <definedName name="BASE_EDIF_INFRA" localSheetId="4">#REF!</definedName>
    <definedName name="BASE_EDIF_INFRA" localSheetId="1">#REF!</definedName>
    <definedName name="BASE_EDIF_INFRA">#REF!</definedName>
    <definedName name="BASE_SINAPI" localSheetId="10">#REF!</definedName>
    <definedName name="BASE_SINAPI" localSheetId="4">[3]REFERÊNCIAS!$C$8</definedName>
    <definedName name="BASE_SINAPI" localSheetId="2">[2]REFERÊNCIAS!$C$8</definedName>
    <definedName name="BASE_SINAPI" localSheetId="1">#REF!</definedName>
    <definedName name="BASE_SINAPI">#REF!</definedName>
    <definedName name="BASE_SINAPI_I" localSheetId="10">#REF!</definedName>
    <definedName name="BASE_SINAPI_I" localSheetId="4">#REF!</definedName>
    <definedName name="BASE_SINAPI_I" localSheetId="1">#REF!</definedName>
    <definedName name="BASE_SINAPI_I">#REF!</definedName>
    <definedName name="BASE_TCPO" localSheetId="10">#REF!</definedName>
    <definedName name="BASE_TCPO" localSheetId="4">[3]REFERÊNCIAS!#REF!</definedName>
    <definedName name="BASE_TCPO" localSheetId="2">[2]REFERÊNCIAS!#REF!</definedName>
    <definedName name="BASE_TCPO" localSheetId="1">#REF!</definedName>
    <definedName name="BASE_TCPO">#REF!</definedName>
    <definedName name="BDI" localSheetId="10">#REF!</definedName>
    <definedName name="BDI" localSheetId="4">'BDI 2'!$K$29</definedName>
    <definedName name="BDI" localSheetId="2">[2]REFERÊNCIAS!$B$4</definedName>
    <definedName name="BDI" localSheetId="1">#REF!</definedName>
    <definedName name="BDI">#REF!</definedName>
    <definedName name="BOOLEANA" localSheetId="4">'[1]DADOS E VALIDAÇÕES (ocultar)'!$D$17:$D$19</definedName>
    <definedName name="BOOLEANA" localSheetId="2">'[2]DADOS E VALIDAÇÕES (ocultar)'!$D$17:$D$19</definedName>
    <definedName name="BOOLEANA">'DADOS E VALIDAÇÕES (ocultar)'!$D$17:$D$19</definedName>
    <definedName name="BRHJGOUUCG" localSheetId="10" hidden="1">#REF!</definedName>
    <definedName name="BRHJGOUUCG" localSheetId="4" hidden="1">#REF!</definedName>
    <definedName name="BRHJGOUUCG" hidden="1">#REF!</definedName>
    <definedName name="BuiltIn_Print_Area" localSheetId="10">#REF!</definedName>
    <definedName name="BuiltIn_Print_Area" localSheetId="4">#REF!</definedName>
    <definedName name="BuiltIn_Print_Area" localSheetId="2">#REF!</definedName>
    <definedName name="BuiltIn_Print_Area" localSheetId="1">#REF!</definedName>
    <definedName name="BuiltIn_Print_Area" localSheetId="0">#REF!</definedName>
    <definedName name="BuiltIn_Print_Area">#REF!</definedName>
    <definedName name="BuiltIn_Print_Area___0" localSheetId="10">#REF!</definedName>
    <definedName name="BuiltIn_Print_Area___0" localSheetId="4">#REF!</definedName>
    <definedName name="BuiltIn_Print_Area___0" localSheetId="2">#REF!</definedName>
    <definedName name="BuiltIn_Print_Area___0" localSheetId="1">#REF!</definedName>
    <definedName name="BuiltIn_Print_Area___0" localSheetId="0">#REF!</definedName>
    <definedName name="BuiltIn_Print_Area___0">#REF!</definedName>
    <definedName name="BuiltIn_Print_Titles" localSheetId="10">#REF!</definedName>
    <definedName name="BuiltIn_Print_Titles" localSheetId="4">#REF!</definedName>
    <definedName name="BuiltIn_Print_Titles" localSheetId="2">#REF!</definedName>
    <definedName name="BuiltIn_Print_Titles" localSheetId="1">#REF!</definedName>
    <definedName name="BuiltIn_Print_Titles" localSheetId="0">#REF!</definedName>
    <definedName name="BuiltIn_Print_Titles">#REF!</definedName>
    <definedName name="BuiltIn_Print_Titles___0" localSheetId="10">#REF!</definedName>
    <definedName name="BuiltIn_Print_Titles___0" localSheetId="4">#REF!</definedName>
    <definedName name="BuiltIn_Print_Titles___0" localSheetId="2">#REF!</definedName>
    <definedName name="BuiltIn_Print_Titles___0" localSheetId="1">#REF!</definedName>
    <definedName name="BuiltIn_Print_Titles___0" localSheetId="0">#REF!</definedName>
    <definedName name="BuiltIn_Print_Titles___0">#REF!</definedName>
    <definedName name="CAU_CREA" localSheetId="10">#REF!</definedName>
    <definedName name="CAU_CREA" localSheetId="4">[1]DADOS!$B$15</definedName>
    <definedName name="CAU_CREA" localSheetId="2">[2]DADOS!$B$15</definedName>
    <definedName name="CAU_CREA" localSheetId="1">#REF!</definedName>
    <definedName name="CAU_CREA">#REF!</definedName>
    <definedName name="CélulaInicioPlanilha" localSheetId="10">#REF!</definedName>
    <definedName name="CélulaInicioPlanilha" localSheetId="4">#REF!</definedName>
    <definedName name="CélulaInicioPlanilha">#REF!</definedName>
    <definedName name="CélulaResumo" localSheetId="10">#REF!</definedName>
    <definedName name="CélulaResumo" localSheetId="4">#REF!</definedName>
    <definedName name="CélulaResumo">#REF!</definedName>
    <definedName name="CNNLIWNNYW" localSheetId="10" hidden="1">#REF!</definedName>
    <definedName name="CNNLIWNNYW" localSheetId="4" hidden="1">#REF!</definedName>
    <definedName name="CNNLIWNNYW" hidden="1">#REF!</definedName>
    <definedName name="CÓDIGO_LICITACAO" localSheetId="4">'[4]DADOS DO CONTRATO'!$B$9</definedName>
    <definedName name="CÓDIGO_LICITACAO">'[5]DADOS DO CONTRATO'!$B$9</definedName>
    <definedName name="CUSTOS_ANALITICO" localSheetId="10">#REF!</definedName>
    <definedName name="CUSTOS_ANALITICO" localSheetId="4">[3]REFERÊNCIAS!$D$8</definedName>
    <definedName name="CUSTOS_ANALITICO" localSheetId="2">[2]REFERÊNCIAS!$D$8</definedName>
    <definedName name="CUSTOS_ANALITICO" localSheetId="1">#REF!</definedName>
    <definedName name="CUSTOS_ANALITICO">#REF!</definedName>
    <definedName name="DATA_LICIT" localSheetId="10">#REF!</definedName>
    <definedName name="DATA_LICIT" localSheetId="4">#REF!</definedName>
    <definedName name="DATA_LICIT" localSheetId="2">'[2]MAPA DE PREÇOS'!$I$2</definedName>
    <definedName name="DATA_LICIT" localSheetId="1">#REF!</definedName>
    <definedName name="DATA_LICIT">#REF!</definedName>
    <definedName name="DMT_BOTAFORA" localSheetId="10">MEMÓRIA!#REF!</definedName>
    <definedName name="DMT_BOTAFORA" localSheetId="4">MEMÓRIA!#REF!</definedName>
    <definedName name="DMT_BOTAFORA">MEMÓRIA!#REF!</definedName>
    <definedName name="DMT_ENTULHO">MEMÓRIA!$E$9</definedName>
    <definedName name="DMT_JAZIDA1" localSheetId="10">MEMÓRIA!#REF!</definedName>
    <definedName name="DMT_JAZIDA1" localSheetId="4">MEMÓRIA!#REF!</definedName>
    <definedName name="DMT_JAZIDA1">MEMÓRIA!#REF!</definedName>
    <definedName name="DMT_JAZIDA2" localSheetId="10">MEMÓRIA!#REF!</definedName>
    <definedName name="DMT_JAZIDA2" localSheetId="4">MEMÓRIA!#REF!</definedName>
    <definedName name="DMT_JAZIDA2">MEMÓRIA!#REF!</definedName>
    <definedName name="DMT_JAZIDA3" localSheetId="10">MEMÓRIA!#REF!</definedName>
    <definedName name="DMT_JAZIDA3" localSheetId="4">MEMÓRIA!#REF!</definedName>
    <definedName name="DMT_JAZIDA3">MEMÓRIA!#REF!</definedName>
    <definedName name="DMT_TERRA">MEMÓRIA!$E$10</definedName>
    <definedName name="duracaodaobra">MEMÓRIA!$E$8</definedName>
    <definedName name="EGEFBMPJUH" localSheetId="10" hidden="1">#REF!</definedName>
    <definedName name="EGEFBMPJUH" localSheetId="4" hidden="1">#REF!</definedName>
    <definedName name="EGEFBMPJUH" hidden="1">#REF!</definedName>
    <definedName name="EMP_ENTULHO" localSheetId="10">MEMÓRIA!#REF!</definedName>
    <definedName name="EMP_ENTULHO" localSheetId="4">MEMÓRIA!#REF!</definedName>
    <definedName name="EMP_ENTULHO">MEMÓRIA!#REF!</definedName>
    <definedName name="EMP_TERRA" localSheetId="10">MEMÓRIA!#REF!</definedName>
    <definedName name="EMP_TERRA" localSheetId="4">MEMÓRIA!#REF!</definedName>
    <definedName name="EMP_TERRA">MEMÓRIA!#REF!</definedName>
    <definedName name="EMPOLAMENTO_ENTULHO">MEMÓRIA!$L$8</definedName>
    <definedName name="EMPOLAMENTO_TERRA">MEMÓRIA!$L$9</definedName>
    <definedName name="EMPR_VENCEDORA" localSheetId="10">#REF!</definedName>
    <definedName name="EMPR_VENCEDORA" localSheetId="4">#REF!</definedName>
    <definedName name="EMPR_VENCEDORA" localSheetId="2">'[2]MAPA DE PREÇOS'!$I$3</definedName>
    <definedName name="EMPR_VENCEDORA" localSheetId="1">#REF!</definedName>
    <definedName name="EMPR_VENCEDORA">#REF!</definedName>
    <definedName name="execução">[6]INFO!$D$22:$D$23</definedName>
    <definedName name="FISCAL" localSheetId="4">'[4]DADOS DO CONTRATO'!$B$10</definedName>
    <definedName name="FISCAL">'[5]DADOS DO CONTRATO'!$B$10</definedName>
    <definedName name="GEMVODUGLB" localSheetId="10" hidden="1">#REF!</definedName>
    <definedName name="GEMVODUGLB" localSheetId="4" hidden="1">#REF!</definedName>
    <definedName name="GEMVODUGLB" hidden="1">#REF!</definedName>
    <definedName name="HAQSZQJJXH" localSheetId="10" hidden="1">#REF!</definedName>
    <definedName name="HAQSZQJJXH" localSheetId="4" hidden="1">#REF!</definedName>
    <definedName name="HAQSZQJJXH" hidden="1">#REF!</definedName>
    <definedName name="HZCZQRBQEV" localSheetId="10" hidden="1">#REF!</definedName>
    <definedName name="HZCZQRBQEV" localSheetId="4" hidden="1">#REF!</definedName>
    <definedName name="HZCZQRBQEV" hidden="1">#REF!</definedName>
    <definedName name="IELZYZMUSY" localSheetId="10" hidden="1">#REF!</definedName>
    <definedName name="IELZYZMUSY" localSheetId="4" hidden="1">#REF!</definedName>
    <definedName name="IELZYZMUSY" hidden="1">#REF!</definedName>
    <definedName name="JBEDSDWDSA" localSheetId="10" hidden="1">#REF!</definedName>
    <definedName name="JBEDSDWDSA" localSheetId="4" hidden="1">#REF!</definedName>
    <definedName name="JBEDSDWDSA" hidden="1">#REF!</definedName>
    <definedName name="JQMVVHQZHQ" localSheetId="10" hidden="1">#REF!</definedName>
    <definedName name="JQMVVHQZHQ" localSheetId="4" hidden="1">#REF!</definedName>
    <definedName name="JQMVVHQZHQ" hidden="1">#REF!</definedName>
    <definedName name="JTZHIBNCBN" localSheetId="10" hidden="1">#REF!</definedName>
    <definedName name="JTZHIBNCBN" localSheetId="4" hidden="1">#REF!</definedName>
    <definedName name="JTZHIBNCBN" hidden="1">#REF!</definedName>
    <definedName name="JYKKXIZZCN" localSheetId="10" hidden="1">#REF!</definedName>
    <definedName name="JYKKXIZZCN" localSheetId="4" hidden="1">#REF!</definedName>
    <definedName name="JYKKXIZZCN" hidden="1">#REF!</definedName>
    <definedName name="KFGTVTGSZB" localSheetId="10" hidden="1">#REF!</definedName>
    <definedName name="KFGTVTGSZB" localSheetId="4" hidden="1">#REF!</definedName>
    <definedName name="KFGTVTGSZB" hidden="1">#REF!</definedName>
    <definedName name="KLWPNNJBRB" localSheetId="10" hidden="1">#REF!</definedName>
    <definedName name="KLWPNNJBRB" localSheetId="4" hidden="1">#REF!</definedName>
    <definedName name="KLWPNNJBRB" hidden="1">#REF!</definedName>
    <definedName name="LISTA_SECRETARIAS" localSheetId="4">'[3]DADOS E VALIDAÇÕES (ocultar)'!$A$14:$A$29</definedName>
    <definedName name="LISTA_SECRETARIAS" localSheetId="2">'[2]DADOS E VALIDAÇÕES (ocultar)'!$A$14:$A$29</definedName>
    <definedName name="LISTA_SECRETARIAS">'DADOS E VALIDAÇÕES (ocultar)'!$A$14:$A$29</definedName>
    <definedName name="LOCAL" localSheetId="10">#REF!</definedName>
    <definedName name="LOCAL" localSheetId="4">[3]DADOS!$B$3</definedName>
    <definedName name="LOCAL" localSheetId="2">[2]DADOS!$B$3</definedName>
    <definedName name="LOCAL" localSheetId="1">#REF!</definedName>
    <definedName name="LOCAL">#REF!</definedName>
    <definedName name="MCRWXOVTHS" localSheetId="10" hidden="1">#REF!</definedName>
    <definedName name="MCRWXOVTHS" localSheetId="4" hidden="1">#REF!</definedName>
    <definedName name="MCRWXOVTHS" hidden="1">#REF!</definedName>
    <definedName name="MODALIDADE" localSheetId="4">'[4]DADOS DO CONTRATO'!$B$8</definedName>
    <definedName name="MODALIDADE">'[5]DADOS DO CONTRATO'!$B$8</definedName>
    <definedName name="NLXQXITZYY" localSheetId="10" hidden="1">#REF!</definedName>
    <definedName name="NLXQXITZYY" localSheetId="4" hidden="1">#REF!</definedName>
    <definedName name="NLXQXITZYY" hidden="1">#REF!</definedName>
    <definedName name="NUM_PROC_LIC" localSheetId="10">#REF!</definedName>
    <definedName name="NUM_PROC_LIC" localSheetId="4">#REF!</definedName>
    <definedName name="NUM_PROC_LIC" localSheetId="1">#REF!</definedName>
    <definedName name="NUM_PROC_LIC">#REF!</definedName>
    <definedName name="OBJETO" localSheetId="10">#REF!</definedName>
    <definedName name="OBJETO" localSheetId="4">[3]DADOS!$B$2</definedName>
    <definedName name="OBJETO" localSheetId="2">[2]DADOS!$B$2</definedName>
    <definedName name="OBJETO" localSheetId="1">#REF!</definedName>
    <definedName name="OBJETO">#REF!</definedName>
    <definedName name="ORIGEM" localSheetId="0">PLANILHA!#REF!</definedName>
    <definedName name="PESO_ENTULHO" localSheetId="10">MEMÓRIA!#REF!</definedName>
    <definedName name="PESO_ENTULHO" localSheetId="4">MEMÓRIA!#REF!</definedName>
    <definedName name="PESO_ENTULHO">MEMÓRIA!#REF!</definedName>
    <definedName name="PESO_SOLO" localSheetId="10">MEMÓRIA!#REF!</definedName>
    <definedName name="PESO_SOLO" localSheetId="4">MEMÓRIA!#REF!</definedName>
    <definedName name="PESO_SOLO">MEMÓRIA!#REF!</definedName>
    <definedName name="PKNTSHYCBD" localSheetId="10" hidden="1">#REF!</definedName>
    <definedName name="PKNTSHYCBD" localSheetId="4" hidden="1">#REF!</definedName>
    <definedName name="PKNTSHYCBD" hidden="1">#REF!</definedName>
    <definedName name="PLAN_COMP_SINAPI" localSheetId="10">#REF!</definedName>
    <definedName name="PLAN_COMP_SINAPI" localSheetId="4">[3]REFERÊNCIAS!$E$8</definedName>
    <definedName name="PLAN_COMP_SINAPI" localSheetId="2">[2]REFERÊNCIAS!$E$8</definedName>
    <definedName name="PLAN_COMP_SINAPI" localSheetId="1">#REF!</definedName>
    <definedName name="PLAN_COMP_SINAPI">#REF!</definedName>
    <definedName name="PLAN_INS_CPOS" localSheetId="10">#REF!</definedName>
    <definedName name="PLAN_INS_CPOS" localSheetId="4">[3]REFERÊNCIAS!#REF!</definedName>
    <definedName name="PLAN_INS_CPOS" localSheetId="2">[2]REFERÊNCIAS!$E$11</definedName>
    <definedName name="PLAN_INS_CPOS" localSheetId="1">#REF!</definedName>
    <definedName name="PLAN_INS_CPOS">#REF!</definedName>
    <definedName name="PLAN_INS_EDIF" localSheetId="10">#REF!</definedName>
    <definedName name="PLAN_INS_EDIF" localSheetId="4">#REF!</definedName>
    <definedName name="PLAN_INS_EDIF" localSheetId="1">#REF!</definedName>
    <definedName name="PLAN_INS_EDIF">#REF!</definedName>
    <definedName name="PLAN_INS_INFRA" localSheetId="10">#REF!</definedName>
    <definedName name="PLAN_INS_INFRA" localSheetId="4">#REF!</definedName>
    <definedName name="PLAN_INS_INFRA" localSheetId="1">#REF!</definedName>
    <definedName name="PLAN_INS_INFRA">#REF!</definedName>
    <definedName name="PLAN_INS_SINAPI" localSheetId="10">#REF!</definedName>
    <definedName name="PLAN_INS_SINAPI" localSheetId="4">[3]REFERÊNCIAS!$E$9</definedName>
    <definedName name="PLAN_INS_SINAPI" localSheetId="2">[2]REFERÊNCIAS!$E$9</definedName>
    <definedName name="PLAN_INS_SINAPI" localSheetId="1">#REF!</definedName>
    <definedName name="PLAN_INS_SINAPI">#REF!</definedName>
    <definedName name="PLAN_SERV_CPOS" localSheetId="10">#REF!</definedName>
    <definedName name="PLAN_SERV_CPOS" localSheetId="4">[3]REFERÊNCIAS!#REF!</definedName>
    <definedName name="PLAN_SERV_CPOS" localSheetId="2">[2]REFERÊNCIAS!$E$10</definedName>
    <definedName name="PLAN_SERV_CPOS" localSheetId="1">#REF!</definedName>
    <definedName name="PLAN_SERV_CPOS">#REF!</definedName>
    <definedName name="PLAN_SERV_EDIF" localSheetId="10">#REF!</definedName>
    <definedName name="PLAN_SERV_EDIF" localSheetId="4">#REF!</definedName>
    <definedName name="PLAN_SERV_EDIF" localSheetId="1">#REF!</definedName>
    <definedName name="PLAN_SERV_EDIF">#REF!</definedName>
    <definedName name="PLAN_SERV_INFRA" localSheetId="10">#REF!</definedName>
    <definedName name="PLAN_SERV_INFRA" localSheetId="4">#REF!</definedName>
    <definedName name="PLAN_SERV_INFRA" localSheetId="1">#REF!</definedName>
    <definedName name="PLAN_SERV_INFRA">#REF!</definedName>
    <definedName name="PRAZO" localSheetId="4">'[4]DADOS DO CONTRATO'!$B$4</definedName>
    <definedName name="PRAZO">'[5]DADOS DO CONTRATO'!$B$4</definedName>
    <definedName name="PRECOS_INS_CPOS" localSheetId="10">#REF!</definedName>
    <definedName name="PRECOS_INS_CPOS" localSheetId="4">[3]REFERÊNCIAS!#REF!</definedName>
    <definedName name="PRECOS_INS_CPOS" localSheetId="2">[2]REFERÊNCIAS!$D$11</definedName>
    <definedName name="PRECOS_INS_CPOS" localSheetId="1">#REF!</definedName>
    <definedName name="PRECOS_INS_CPOS">#REF!</definedName>
    <definedName name="PRECOS_INS_EDIF" localSheetId="10">#REF!</definedName>
    <definedName name="PRECOS_INS_EDIF" localSheetId="4">#REF!</definedName>
    <definedName name="PRECOS_INS_EDIF" localSheetId="1">#REF!</definedName>
    <definedName name="PRECOS_INS_EDIF">#REF!</definedName>
    <definedName name="PRECOS_INS_INFRA" localSheetId="10">#REF!</definedName>
    <definedName name="PRECOS_INS_INFRA" localSheetId="4">#REF!</definedName>
    <definedName name="PRECOS_INS_INFRA" localSheetId="1">#REF!</definedName>
    <definedName name="PRECOS_INS_INFRA">#REF!</definedName>
    <definedName name="PRECOS_INSUMOS" localSheetId="10">#REF!</definedName>
    <definedName name="PRECOS_INSUMOS" localSheetId="4">[3]REFERÊNCIAS!$D$9</definedName>
    <definedName name="PRECOS_INSUMOS" localSheetId="2">[2]REFERÊNCIAS!$D$9</definedName>
    <definedName name="PRECOS_INSUMOS" localSheetId="1">#REF!</definedName>
    <definedName name="PRECOS_INSUMOS">#REF!</definedName>
    <definedName name="PRECOS_SERV_CPOS" localSheetId="10">#REF!</definedName>
    <definedName name="PRECOS_SERV_CPOS" localSheetId="4">[3]REFERÊNCIAS!#REF!</definedName>
    <definedName name="PRECOS_SERV_CPOS" localSheetId="2">[2]REFERÊNCIAS!$D$10</definedName>
    <definedName name="PRECOS_SERV_CPOS" localSheetId="1">#REF!</definedName>
    <definedName name="PRECOS_SERV_CPOS">#REF!</definedName>
    <definedName name="PRECOS_SERV_EDIF" localSheetId="10">#REF!</definedName>
    <definedName name="PRECOS_SERV_EDIF" localSheetId="4">#REF!</definedName>
    <definedName name="PRECOS_SERV_EDIF" localSheetId="1">#REF!</definedName>
    <definedName name="PRECOS_SERV_EDIF">#REF!</definedName>
    <definedName name="PRECOS_SERV_INFRA" localSheetId="10">#REF!</definedName>
    <definedName name="PRECOS_SERV_INFRA" localSheetId="4">#REF!</definedName>
    <definedName name="PRECOS_SERV_INFRA" localSheetId="1">#REF!</definedName>
    <definedName name="PRECOS_SERV_INFRA">#REF!</definedName>
    <definedName name="previdenciário">[6]INFO!$E$22:$E$23</definedName>
    <definedName name="Print_Area" localSheetId="4">'BDI 2'!$B$4:$K$50</definedName>
    <definedName name="PROC_ADM" localSheetId="4">'[4]DADOS DO CONTRATO'!$B$6</definedName>
    <definedName name="PROC_ADM">'[5]DADOS DO CONTRATO'!$B$6</definedName>
    <definedName name="PROC_LICITATÓRIO" localSheetId="10">#REF!</definedName>
    <definedName name="PROC_LICITATÓRIO" localSheetId="4">[1]DADOS!$B$6</definedName>
    <definedName name="PROC_LICITATÓRIO" localSheetId="2">[2]DADOS!$B$6</definedName>
    <definedName name="PROC_LICITATÓRIO" localSheetId="1">#REF!</definedName>
    <definedName name="PROC_LICITATÓRIO">#REF!</definedName>
    <definedName name="PROC_MED" localSheetId="4">'[4]DADOS DO CONTRATO'!$B$7</definedName>
    <definedName name="PROC_MED">'[5]DADOS DO CONTRATO'!$B$7</definedName>
    <definedName name="PROCESSO" localSheetId="10">#REF!</definedName>
    <definedName name="PROCESSO" localSheetId="4">[3]DADOS!$B$4</definedName>
    <definedName name="PROCESSO" localSheetId="2">[2]DADOS!$B$4</definedName>
    <definedName name="PROCESSO" localSheetId="1">#REF!</definedName>
    <definedName name="PROCESSO">#REF!</definedName>
    <definedName name="PROJETISTA" localSheetId="10">#REF!</definedName>
    <definedName name="PROJETISTA" localSheetId="4">[1]DADOS!$B$14</definedName>
    <definedName name="PROJETISTA" localSheetId="2">[2]DADOS!$B$14</definedName>
    <definedName name="PROJETISTA" localSheetId="1">#REF!</definedName>
    <definedName name="PROJETISTA">#REF!</definedName>
    <definedName name="PROPOSTA" localSheetId="10">#REF!</definedName>
    <definedName name="PROPOSTA" localSheetId="4">#REF!</definedName>
    <definedName name="PROPOSTA" localSheetId="1">#REF!</definedName>
    <definedName name="PROPOSTA">#REF!</definedName>
    <definedName name="REFERÊNCIA_CAD" localSheetId="10">#REF!</definedName>
    <definedName name="REFERÊNCIA_CAD" localSheetId="4">[3]DADOS!$B$11</definedName>
    <definedName name="REFERÊNCIA_CAD" localSheetId="2">[2]DADOS!$B$11</definedName>
    <definedName name="REFERÊNCIA_CAD" localSheetId="1">#REF!</definedName>
    <definedName name="REFERÊNCIA_CAD">#REF!</definedName>
    <definedName name="REVISÃO" localSheetId="10">#REF!</definedName>
    <definedName name="REVISÃO" localSheetId="4">[3]DADOS!$B$10</definedName>
    <definedName name="REVISÃO" localSheetId="2">[2]DADOS!$B$10</definedName>
    <definedName name="REVISÃO" localSheetId="1">#REF!</definedName>
    <definedName name="REVISÃO">#REF!</definedName>
    <definedName name="RTDCURKAAC" localSheetId="10" hidden="1">#REF!</definedName>
    <definedName name="RTDCURKAAC" localSheetId="4" hidden="1">#REF!</definedName>
    <definedName name="RTDCURKAAC" hidden="1">#REF!</definedName>
    <definedName name="SECRETARIA_REQUISITANTE" localSheetId="10">#REF!</definedName>
    <definedName name="SECRETARIA_REQUISITANTE" localSheetId="4">#REF!</definedName>
    <definedName name="SECRETARIA_REQUISITANTE" localSheetId="1">#REF!</definedName>
    <definedName name="SECRETARIA_REQUISITANTE">#REF!</definedName>
    <definedName name="Sigilo" localSheetId="4">'[3]DADOS E VALIDAÇÕES (ocultar)'!$A$2:$A$5</definedName>
    <definedName name="Sigilo" localSheetId="2">'[2]DADOS E VALIDAÇÕES (ocultar)'!$A$2:$A$5</definedName>
    <definedName name="Sigilo">'DADOS E VALIDAÇÕES (ocultar)'!$A$2:$A$5</definedName>
    <definedName name="SIM_NÃO" localSheetId="4">'[1]DADOS E VALIDAÇÕES (ocultar)'!$D$14:$D$15</definedName>
    <definedName name="SIM_NÃO" localSheetId="2">'[2]DADOS E VALIDAÇÕES (ocultar)'!$D$14:$D$15</definedName>
    <definedName name="SIM_NÃO">'DADOS E VALIDAÇÕES (ocultar)'!$D$14:$D$15</definedName>
    <definedName name="TIPO_LIC" localSheetId="4">'[3]DADOS E VALIDAÇÕES (ocultar)'!$A$8:$A$11</definedName>
    <definedName name="TIPO_LIC" localSheetId="2">'[2]DADOS E VALIDAÇÕES (ocultar)'!$A$8:$A$11</definedName>
    <definedName name="TIPO_LIC">'DADOS E VALIDAÇÕES (ocultar)'!$A$8:$A$11</definedName>
    <definedName name="tipoobra">[7]BDI!$N$36:$N$42</definedName>
    <definedName name="TipoOrçamento">"BASE"</definedName>
    <definedName name="_xlnm.Print_Titles" localSheetId="10">'ADEQUAÇÃO DER'!$1:$8</definedName>
    <definedName name="_xlnm.Print_Titles" localSheetId="8">'ADEQUAÇÃO FDE'!$1:$8</definedName>
    <definedName name="_xlnm.Print_Titles" localSheetId="4">'BDI 2'!$1:$4</definedName>
    <definedName name="_xlnm.Print_Titles" localSheetId="2">'COTAÇÃO OLD'!$1:$7</definedName>
    <definedName name="_xlnm.Print_Titles" localSheetId="11">DER!$1:$10</definedName>
    <definedName name="_xlnm.Print_Titles" localSheetId="1">MEMÓRIA!$1:$5</definedName>
    <definedName name="_xlnm.Print_Titles" localSheetId="0">PLANILHA!$1:$12</definedName>
    <definedName name="_xlnm.Print_Titles" localSheetId="7">'SIURB-INFRA'!$1:$1</definedName>
    <definedName name="TTBILMJNUT" localSheetId="10" hidden="1">#REF!</definedName>
    <definedName name="TTBILMJNUT" localSheetId="4" hidden="1">#REF!</definedName>
    <definedName name="TTBILMJNUT" hidden="1">#REF!</definedName>
    <definedName name="UKBALFKBBW" localSheetId="10" hidden="1">#REF!</definedName>
    <definedName name="UKBALFKBBW" localSheetId="4" hidden="1">#REF!</definedName>
    <definedName name="UKBALFKBBW" hidden="1">#REF!</definedName>
    <definedName name="VTYLRQEYAB" localSheetId="10" hidden="1">#REF!</definedName>
    <definedName name="VTYLRQEYAB" localSheetId="4" hidden="1">#REF!</definedName>
    <definedName name="VTYLRQEYAB" hidden="1">#REF!</definedName>
    <definedName name="X" localSheetId="4">'[1]DADOS E VALIDAÇÕES (ocultar)'!$D$21:$D$22</definedName>
    <definedName name="X" localSheetId="2">'[2]DADOS E VALIDAÇÕES (ocultar)'!$D$21:$D$22</definedName>
    <definedName name="X">'DADOS E VALIDAÇÕES (ocultar)'!$D$21:$D$22</definedName>
    <definedName name="ZGYLVHFASF" localSheetId="10" hidden="1">#REF!</definedName>
    <definedName name="ZGYLVHFASF" localSheetId="4" hidden="1">#REF!</definedName>
    <definedName name="ZGYLVHFASF"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 i="44" l="1"/>
  <c r="I30" i="44"/>
  <c r="H33" i="44" l="1"/>
  <c r="I33" i="44" s="1"/>
  <c r="H21" i="44" s="1"/>
  <c r="H34" i="44"/>
  <c r="I34" i="44" s="1"/>
  <c r="H22" i="44" s="1"/>
  <c r="I12" i="44" l="1"/>
  <c r="G12" i="44"/>
  <c r="I22" i="44"/>
  <c r="I21" i="44"/>
  <c r="I41" i="44"/>
  <c r="I40" i="44"/>
  <c r="I39" i="44"/>
  <c r="R67" i="34"/>
  <c r="R87" i="34"/>
  <c r="I37" i="44" l="1"/>
  <c r="G37" i="44"/>
  <c r="N291" i="34"/>
  <c r="N290" i="34"/>
  <c r="N289" i="34"/>
  <c r="N288" i="34"/>
  <c r="B84" i="34"/>
  <c r="B78" i="34"/>
  <c r="B71" i="34"/>
  <c r="R68" i="34"/>
  <c r="B64" i="34"/>
  <c r="B58" i="34"/>
  <c r="R61" i="34"/>
  <c r="R63" i="34" s="1"/>
  <c r="R58" i="34" s="1"/>
  <c r="B57" i="34"/>
  <c r="D57" i="34" s="1"/>
  <c r="E81" i="34" l="1"/>
  <c r="R70" i="34"/>
  <c r="R64" i="34" s="1"/>
  <c r="E64" i="34"/>
  <c r="D64" i="34"/>
  <c r="E84" i="34"/>
  <c r="D84" i="34"/>
  <c r="E78" i="34"/>
  <c r="D78" i="34"/>
  <c r="E58" i="34"/>
  <c r="D58" i="34"/>
  <c r="E71" i="34"/>
  <c r="D71" i="34"/>
  <c r="R177" i="34"/>
  <c r="R176" i="34" s="1"/>
  <c r="R130" i="34"/>
  <c r="R129" i="34" s="1"/>
  <c r="R366" i="34"/>
  <c r="R368" i="34" s="1"/>
  <c r="R363" i="34" s="1"/>
  <c r="B363" i="34"/>
  <c r="B357" i="34"/>
  <c r="B356" i="34"/>
  <c r="D356" i="34" s="1"/>
  <c r="R360" i="34"/>
  <c r="R362" i="34" s="1"/>
  <c r="R357" i="34" s="1"/>
  <c r="R347" i="34"/>
  <c r="R349" i="34" s="1"/>
  <c r="R344" i="34" s="1"/>
  <c r="R341" i="34"/>
  <c r="R343" i="34" s="1"/>
  <c r="R338" i="34" s="1"/>
  <c r="R264" i="34"/>
  <c r="R263" i="34"/>
  <c r="N261" i="34"/>
  <c r="R261" i="34" s="1"/>
  <c r="R262" i="34"/>
  <c r="B258" i="34"/>
  <c r="R235" i="34"/>
  <c r="R234" i="34"/>
  <c r="B251" i="34"/>
  <c r="B245" i="34"/>
  <c r="E255" i="34" s="1"/>
  <c r="R248" i="34"/>
  <c r="R250" i="34" s="1"/>
  <c r="R245" i="34" s="1"/>
  <c r="R242" i="34"/>
  <c r="B238" i="34"/>
  <c r="E254" i="34" s="1"/>
  <c r="R241" i="34"/>
  <c r="B230" i="34"/>
  <c r="B229" i="34"/>
  <c r="D229" i="34" s="1"/>
  <c r="R233" i="34"/>
  <c r="B350" i="34"/>
  <c r="B344" i="34"/>
  <c r="B338" i="34"/>
  <c r="B332" i="34"/>
  <c r="B331" i="34"/>
  <c r="D331" i="34" s="1"/>
  <c r="R335" i="34"/>
  <c r="R337" i="34" s="1"/>
  <c r="R332" i="34" s="1"/>
  <c r="R292" i="34"/>
  <c r="R289" i="34"/>
  <c r="R290" i="34"/>
  <c r="R291" i="34"/>
  <c r="R288" i="34"/>
  <c r="B284" i="34"/>
  <c r="B278" i="34"/>
  <c r="R275" i="34"/>
  <c r="R274" i="34"/>
  <c r="R273" i="34"/>
  <c r="R272" i="34"/>
  <c r="R281" i="34"/>
  <c r="R298" i="34"/>
  <c r="R328" i="34"/>
  <c r="D357" i="34" l="1"/>
  <c r="E363" i="34"/>
  <c r="D363" i="34"/>
  <c r="E258" i="34"/>
  <c r="E357" i="34"/>
  <c r="R266" i="34"/>
  <c r="R258" i="34" s="1"/>
  <c r="D258" i="34"/>
  <c r="R237" i="34"/>
  <c r="R230" i="34" s="1"/>
  <c r="P255" i="34"/>
  <c r="R255" i="34" s="1"/>
  <c r="E332" i="34"/>
  <c r="E338" i="34"/>
  <c r="D344" i="34"/>
  <c r="D350" i="34"/>
  <c r="R244" i="34"/>
  <c r="N353" i="34"/>
  <c r="R353" i="34" s="1"/>
  <c r="R355" i="34" s="1"/>
  <c r="R350" i="34" s="1"/>
  <c r="E350" i="34"/>
  <c r="E344" i="34"/>
  <c r="D338" i="34"/>
  <c r="D332" i="34"/>
  <c r="R294" i="34"/>
  <c r="R284" i="34" s="1"/>
  <c r="R238" i="34" l="1"/>
  <c r="P254" i="34"/>
  <c r="R254" i="34" s="1"/>
  <c r="R257" i="34" s="1"/>
  <c r="R251" i="34" s="1"/>
  <c r="B325" i="34" l="1"/>
  <c r="R330" i="34"/>
  <c r="R325" i="34" s="1"/>
  <c r="B319" i="34"/>
  <c r="R322" i="34"/>
  <c r="R324" i="34" s="1"/>
  <c r="R319" i="34" s="1"/>
  <c r="B313" i="34"/>
  <c r="R316" i="34"/>
  <c r="R318" i="34" s="1"/>
  <c r="R313" i="34" s="1"/>
  <c r="B307" i="34"/>
  <c r="R310" i="34"/>
  <c r="R312" i="34" s="1"/>
  <c r="R307" i="34" s="1"/>
  <c r="B301" i="34"/>
  <c r="B295" i="34"/>
  <c r="E304" i="34" s="1"/>
  <c r="R300" i="34"/>
  <c r="R283" i="34"/>
  <c r="R278" i="34" s="1"/>
  <c r="B268" i="34"/>
  <c r="B267" i="34"/>
  <c r="D267" i="34" s="1"/>
  <c r="R277" i="34"/>
  <c r="R268" i="34" s="1"/>
  <c r="E284" i="34"/>
  <c r="D284" i="34"/>
  <c r="E313" i="34" l="1"/>
  <c r="E319" i="34"/>
  <c r="E325" i="34"/>
  <c r="R295" i="34"/>
  <c r="P304" i="34"/>
  <c r="R304" i="34" s="1"/>
  <c r="R306" i="34" s="1"/>
  <c r="R301" i="34" s="1"/>
  <c r="D325" i="34"/>
  <c r="D319" i="34"/>
  <c r="D313" i="34"/>
  <c r="E278" i="34"/>
  <c r="D295" i="34"/>
  <c r="E301" i="34"/>
  <c r="E307" i="34"/>
  <c r="D307" i="34"/>
  <c r="D301" i="34"/>
  <c r="E295" i="34"/>
  <c r="D278" i="34"/>
  <c r="E245" i="34"/>
  <c r="D245" i="34"/>
  <c r="E251" i="34"/>
  <c r="D251" i="34"/>
  <c r="E268" i="34"/>
  <c r="D268" i="34"/>
  <c r="R226" i="34"/>
  <c r="R228" i="34" s="1"/>
  <c r="R223" i="34" s="1"/>
  <c r="B223" i="34"/>
  <c r="E238" i="34"/>
  <c r="D238" i="34"/>
  <c r="E230" i="34"/>
  <c r="D230" i="34"/>
  <c r="R214" i="34"/>
  <c r="R212" i="34" s="1"/>
  <c r="R210" i="34"/>
  <c r="R208" i="34" s="1"/>
  <c r="R193" i="34"/>
  <c r="R191" i="34"/>
  <c r="R192" i="34"/>
  <c r="R190" i="34"/>
  <c r="R127" i="34"/>
  <c r="R126" i="34" s="1"/>
  <c r="R124" i="34"/>
  <c r="R123" i="34" s="1"/>
  <c r="R121" i="34"/>
  <c r="R120" i="34" s="1"/>
  <c r="R118" i="34"/>
  <c r="R117" i="34" s="1"/>
  <c r="R115" i="34"/>
  <c r="R114" i="34" s="1"/>
  <c r="R112" i="34"/>
  <c r="R111" i="34" s="1"/>
  <c r="R109" i="34"/>
  <c r="R108" i="34" s="1"/>
  <c r="R105" i="34"/>
  <c r="R103" i="34"/>
  <c r="R99" i="34"/>
  <c r="R174" i="34"/>
  <c r="R173" i="34" s="1"/>
  <c r="R171" i="34"/>
  <c r="R170" i="34" s="1"/>
  <c r="R168" i="34"/>
  <c r="R167" i="34" s="1"/>
  <c r="R165" i="34"/>
  <c r="R164" i="34" s="1"/>
  <c r="R162" i="34"/>
  <c r="R161" i="34" s="1"/>
  <c r="R159" i="34"/>
  <c r="R158" i="34" s="1"/>
  <c r="R146" i="34"/>
  <c r="R153" i="34"/>
  <c r="R152" i="34" s="1"/>
  <c r="R150" i="34"/>
  <c r="R149" i="34" s="1"/>
  <c r="R140" i="34"/>
  <c r="R144" i="34"/>
  <c r="B180" i="34"/>
  <c r="B179" i="34"/>
  <c r="D179" i="34" s="1"/>
  <c r="R183" i="34"/>
  <c r="R185" i="34" s="1"/>
  <c r="R180" i="34" s="1"/>
  <c r="B132" i="34"/>
  <c r="E75" i="34" s="1"/>
  <c r="R156" i="34"/>
  <c r="R155" i="34" s="1"/>
  <c r="R135" i="34"/>
  <c r="R137" i="34" s="1"/>
  <c r="B91" i="34"/>
  <c r="E74" i="34" s="1"/>
  <c r="B90" i="34"/>
  <c r="D90" i="34" s="1"/>
  <c r="R94" i="34"/>
  <c r="R96" i="34" s="1"/>
  <c r="B44" i="34"/>
  <c r="B38" i="34"/>
  <c r="B32" i="34"/>
  <c r="B26" i="34"/>
  <c r="B20" i="34"/>
  <c r="B19" i="34"/>
  <c r="D19" i="34" s="1"/>
  <c r="R47" i="34"/>
  <c r="R49" i="34" s="1"/>
  <c r="R44" i="34" s="1"/>
  <c r="R35" i="34"/>
  <c r="R37" i="34" s="1"/>
  <c r="R32" i="34" s="1"/>
  <c r="R29" i="34"/>
  <c r="R31" i="34" s="1"/>
  <c r="R26" i="34" s="1"/>
  <c r="R23" i="34"/>
  <c r="R25" i="34" s="1"/>
  <c r="R20" i="34" s="1"/>
  <c r="R102" i="34" l="1"/>
  <c r="R143" i="34"/>
  <c r="R132" i="34"/>
  <c r="P75" i="34"/>
  <c r="R75" i="34" s="1"/>
  <c r="R91" i="34"/>
  <c r="R74" i="34"/>
  <c r="R77" i="34" s="1"/>
  <c r="R188" i="34"/>
  <c r="E223" i="34"/>
  <c r="D223" i="34"/>
  <c r="N197" i="34"/>
  <c r="D180" i="34"/>
  <c r="E180" i="34"/>
  <c r="E91" i="34"/>
  <c r="E132" i="34"/>
  <c r="D132" i="34"/>
  <c r="D91" i="34"/>
  <c r="E44" i="34"/>
  <c r="D38" i="34"/>
  <c r="D44" i="34"/>
  <c r="E26" i="34"/>
  <c r="E20" i="34"/>
  <c r="E32" i="34"/>
  <c r="D20" i="34"/>
  <c r="E38" i="34"/>
  <c r="D26" i="34"/>
  <c r="D32" i="34"/>
  <c r="R71" i="34" l="1"/>
  <c r="P81" i="34"/>
  <c r="R81" i="34" s="1"/>
  <c r="R83" i="34" s="1"/>
  <c r="R197" i="34"/>
  <c r="R195" i="34" s="1"/>
  <c r="N205" i="34"/>
  <c r="R205" i="34" s="1"/>
  <c r="B51" i="34"/>
  <c r="E51" i="34" s="1"/>
  <c r="B50" i="34"/>
  <c r="D50" i="34" s="1"/>
  <c r="B13" i="34"/>
  <c r="B12" i="34"/>
  <c r="R54" i="34"/>
  <c r="R56" i="34" s="1"/>
  <c r="R51" i="34" s="1"/>
  <c r="R16" i="34"/>
  <c r="R18" i="34" s="1"/>
  <c r="P41" i="34" s="1"/>
  <c r="R41" i="34" s="1"/>
  <c r="R43" i="34" s="1"/>
  <c r="R38" i="34" s="1"/>
  <c r="R78" i="34" l="1"/>
  <c r="R89" i="34"/>
  <c r="R84" i="34" s="1"/>
  <c r="P201" i="34"/>
  <c r="R201" i="34" s="1"/>
  <c r="N218" i="34" s="1"/>
  <c r="R218" i="34" s="1"/>
  <c r="R216" i="34" s="1"/>
  <c r="R203" i="34"/>
  <c r="E41" i="34"/>
  <c r="E47" i="34"/>
  <c r="D12" i="34"/>
  <c r="E13" i="34"/>
  <c r="D51" i="34"/>
  <c r="D13" i="34"/>
  <c r="R13" i="34"/>
  <c r="K22" i="52"/>
  <c r="K23" i="52"/>
  <c r="K24" i="52"/>
  <c r="K26" i="52"/>
  <c r="K21" i="52"/>
  <c r="N222" i="34" l="1"/>
  <c r="R222" i="34" s="1"/>
  <c r="R220" i="34" s="1"/>
  <c r="R199" i="34"/>
  <c r="E9" i="50"/>
  <c r="D9" i="50"/>
  <c r="C9" i="50"/>
  <c r="C8" i="52" l="1"/>
  <c r="E9" i="54" l="1"/>
  <c r="G9" i="54" s="1"/>
  <c r="D9" i="54"/>
  <c r="C9" i="54"/>
  <c r="F9" i="54" l="1"/>
  <c r="AH18" i="52"/>
  <c r="N45" i="52" l="1"/>
  <c r="AD18" i="52" s="1"/>
  <c r="N44" i="52"/>
  <c r="Z18" i="52" s="1"/>
  <c r="N43" i="52"/>
  <c r="H43" i="52"/>
  <c r="N42" i="52"/>
  <c r="N41" i="52"/>
  <c r="V18" i="52" s="1"/>
  <c r="N40" i="52"/>
  <c r="R18" i="52" s="1"/>
  <c r="N39" i="52"/>
  <c r="N18" i="52" s="1"/>
  <c r="K27" i="52"/>
  <c r="K8" i="52"/>
  <c r="K28" i="52" s="1"/>
  <c r="C7" i="52"/>
  <c r="K29" i="52" l="1"/>
  <c r="N10" i="34"/>
  <c r="G9" i="50" l="1"/>
  <c r="F9" i="50" s="1"/>
  <c r="I35" i="44" l="1"/>
  <c r="H23" i="44" s="1"/>
  <c r="I23" i="44" s="1"/>
  <c r="G19" i="44" l="1"/>
  <c r="I19" i="44"/>
  <c r="G10" i="44"/>
  <c r="I10" i="44"/>
  <c r="I8" i="4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Fuentes Mendes</author>
  </authors>
  <commentList>
    <comment ref="A12" authorId="0" shapeId="0" xr:uid="{00000000-0006-0000-0000-000001000000}">
      <text>
        <r>
          <rPr>
            <sz val="9"/>
            <color indexed="81"/>
            <rFont val="Tahoma"/>
            <family val="2"/>
          </rPr>
          <t xml:space="preserve">AO FINALIZAR O ORÇAMENTO, REMOVER O FILTRO DE VALORES "O"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Fuentes Mendes</author>
  </authors>
  <commentList>
    <comment ref="R6" authorId="0" shapeId="0" xr:uid="{00000000-0006-0000-0100-000001000000}">
      <text>
        <r>
          <rPr>
            <sz val="9"/>
            <color indexed="81"/>
            <rFont val="Tahoma"/>
            <family val="2"/>
          </rPr>
          <t>USAR A FÓRMULA: =TRUNCAR("operação";4)</t>
        </r>
      </text>
    </comment>
    <comment ref="R12" authorId="0" shapeId="0" xr:uid="{E325F968-EAA8-43A4-827A-D6831BA767F5}">
      <text>
        <r>
          <rPr>
            <sz val="9"/>
            <color indexed="81"/>
            <rFont val="Tahoma"/>
            <family val="2"/>
          </rPr>
          <t>USAR A FÓRMULA: =TRUNCAR("operação";4)</t>
        </r>
      </text>
    </comment>
    <comment ref="R13" authorId="0" shapeId="0" xr:uid="{718612B2-7B7B-49E3-94A4-BDE7E4351AD0}">
      <text>
        <r>
          <rPr>
            <sz val="9"/>
            <color indexed="81"/>
            <rFont val="Tahoma"/>
            <family val="2"/>
          </rPr>
          <t>USAR A FÓRMULA: =TRUNCAR("operação";4)</t>
        </r>
      </text>
    </comment>
    <comment ref="R14" authorId="0" shapeId="0" xr:uid="{57AD1C4B-1CF8-4852-B4DF-5EFD4969E83B}">
      <text>
        <r>
          <rPr>
            <sz val="9"/>
            <color indexed="81"/>
            <rFont val="Tahoma"/>
            <family val="2"/>
          </rPr>
          <t>USAR A FÓRMULA: =TRUNCAR("operação";4)</t>
        </r>
      </text>
    </comment>
    <comment ref="R19" authorId="0" shapeId="0" xr:uid="{5002449D-8723-4114-8089-AD4C86592BB3}">
      <text>
        <r>
          <rPr>
            <sz val="9"/>
            <color indexed="81"/>
            <rFont val="Tahoma"/>
            <family val="2"/>
          </rPr>
          <t>USAR A FÓRMULA: =TRUNCAR("operação";4)</t>
        </r>
      </text>
    </comment>
    <comment ref="R20" authorId="0" shapeId="0" xr:uid="{8B88FF86-8CF1-4748-ABA1-DB1F59D764F5}">
      <text>
        <r>
          <rPr>
            <sz val="9"/>
            <color indexed="81"/>
            <rFont val="Tahoma"/>
            <family val="2"/>
          </rPr>
          <t>USAR A FÓRMULA: =TRUNCAR("operação";4)</t>
        </r>
      </text>
    </comment>
    <comment ref="R21" authorId="0" shapeId="0" xr:uid="{538242F7-3D21-439E-8B12-6DE59AE9A216}">
      <text>
        <r>
          <rPr>
            <sz val="9"/>
            <color indexed="81"/>
            <rFont val="Tahoma"/>
            <family val="2"/>
          </rPr>
          <t>USAR A FÓRMULA: =TRUNCAR("operação";4)</t>
        </r>
      </text>
    </comment>
    <comment ref="R26" authorId="0" shapeId="0" xr:uid="{A3A6D583-3E95-4F2C-9418-2C0CDC2361E1}">
      <text>
        <r>
          <rPr>
            <sz val="9"/>
            <color indexed="81"/>
            <rFont val="Tahoma"/>
            <family val="2"/>
          </rPr>
          <t>USAR A FÓRMULA: =TRUNCAR("operação";4)</t>
        </r>
      </text>
    </comment>
    <comment ref="R27" authorId="0" shapeId="0" xr:uid="{E96CF39B-DBD1-4A5E-A0FE-80684E69D10F}">
      <text>
        <r>
          <rPr>
            <sz val="9"/>
            <color indexed="81"/>
            <rFont val="Tahoma"/>
            <family val="2"/>
          </rPr>
          <t>USAR A FÓRMULA: =TRUNCAR("operação";4)</t>
        </r>
      </text>
    </comment>
    <comment ref="R32" authorId="0" shapeId="0" xr:uid="{8F1DF153-6617-42A2-98AB-715308125059}">
      <text>
        <r>
          <rPr>
            <sz val="9"/>
            <color indexed="81"/>
            <rFont val="Tahoma"/>
            <family val="2"/>
          </rPr>
          <t>USAR A FÓRMULA: =TRUNCAR("operação";4)</t>
        </r>
      </text>
    </comment>
    <comment ref="R33" authorId="0" shapeId="0" xr:uid="{00A2D987-405E-4570-850E-3491F5FD7FB6}">
      <text>
        <r>
          <rPr>
            <sz val="9"/>
            <color indexed="81"/>
            <rFont val="Tahoma"/>
            <family val="2"/>
          </rPr>
          <t>USAR A FÓRMULA: =TRUNCAR("operação";4)</t>
        </r>
      </text>
    </comment>
    <comment ref="R38" authorId="0" shapeId="0" xr:uid="{5B894074-8D70-4054-9977-ADD78641227A}">
      <text>
        <r>
          <rPr>
            <sz val="9"/>
            <color indexed="81"/>
            <rFont val="Tahoma"/>
            <family val="2"/>
          </rPr>
          <t>USAR A FÓRMULA: =TRUNCAR("operação";4)</t>
        </r>
      </text>
    </comment>
    <comment ref="R39" authorId="0" shapeId="0" xr:uid="{2C1A93A4-B9B6-4AE3-8773-C8C2BCD0F0EF}">
      <text>
        <r>
          <rPr>
            <sz val="9"/>
            <color indexed="81"/>
            <rFont val="Tahoma"/>
            <family val="2"/>
          </rPr>
          <t>USAR A FÓRMULA: =TRUNCAR("operação";4)</t>
        </r>
      </text>
    </comment>
    <comment ref="R44" authorId="0" shapeId="0" xr:uid="{E6E9B442-BC9D-46DA-B1D0-912DF3770595}">
      <text>
        <r>
          <rPr>
            <sz val="9"/>
            <color indexed="81"/>
            <rFont val="Tahoma"/>
            <family val="2"/>
          </rPr>
          <t>USAR A FÓRMULA: =TRUNCAR("operação";4)</t>
        </r>
      </text>
    </comment>
    <comment ref="R45" authorId="0" shapeId="0" xr:uid="{83C8994C-6E95-4534-8F20-21B8D83D2C7C}">
      <text>
        <r>
          <rPr>
            <sz val="9"/>
            <color indexed="81"/>
            <rFont val="Tahoma"/>
            <family val="2"/>
          </rPr>
          <t>USAR A FÓRMULA: =TRUNCAR("operação";4)</t>
        </r>
      </text>
    </comment>
    <comment ref="R50" authorId="0" shapeId="0" xr:uid="{48AE9F9C-CD9F-4A7B-BEA8-CA40D53088FE}">
      <text>
        <r>
          <rPr>
            <sz val="9"/>
            <color indexed="81"/>
            <rFont val="Tahoma"/>
            <family val="2"/>
          </rPr>
          <t>USAR A FÓRMULA: =TRUNCAR("operação";4)</t>
        </r>
      </text>
    </comment>
    <comment ref="R51" authorId="0" shapeId="0" xr:uid="{84C72879-3763-404C-9DE9-A5A09FF05006}">
      <text>
        <r>
          <rPr>
            <sz val="9"/>
            <color indexed="81"/>
            <rFont val="Tahoma"/>
            <family val="2"/>
          </rPr>
          <t>USAR A FÓRMULA: =TRUNCAR("operação";4)</t>
        </r>
      </text>
    </comment>
    <comment ref="R52" authorId="0" shapeId="0" xr:uid="{91271378-7926-40B2-8FC0-E46792B9A023}">
      <text>
        <r>
          <rPr>
            <sz val="9"/>
            <color indexed="81"/>
            <rFont val="Tahoma"/>
            <family val="2"/>
          </rPr>
          <t>USAR A FÓRMULA: =TRUNCAR("operação";4)</t>
        </r>
      </text>
    </comment>
    <comment ref="R57" authorId="0" shapeId="0" xr:uid="{5ABAE952-C779-489D-A06F-44ED9AD16E01}">
      <text>
        <r>
          <rPr>
            <sz val="9"/>
            <color indexed="81"/>
            <rFont val="Tahoma"/>
            <family val="2"/>
          </rPr>
          <t>USAR A FÓRMULA: =TRUNCAR("operação";4)</t>
        </r>
      </text>
    </comment>
    <comment ref="R58" authorId="0" shapeId="0" xr:uid="{8BC94B96-CFD1-410A-80A8-512E4492AA68}">
      <text>
        <r>
          <rPr>
            <sz val="9"/>
            <color indexed="81"/>
            <rFont val="Tahoma"/>
            <family val="2"/>
          </rPr>
          <t>USAR A FÓRMULA: =TRUNCAR("operação";4)</t>
        </r>
      </text>
    </comment>
    <comment ref="R59" authorId="0" shapeId="0" xr:uid="{9331561A-3B27-4770-9CEB-3B7880CA7A1C}">
      <text>
        <r>
          <rPr>
            <sz val="9"/>
            <color indexed="81"/>
            <rFont val="Tahoma"/>
            <family val="2"/>
          </rPr>
          <t>USAR A FÓRMULA: =TRUNCAR("operação";4)</t>
        </r>
      </text>
    </comment>
    <comment ref="R64" authorId="0" shapeId="0" xr:uid="{3A326D25-64B2-4DCA-BCAC-D45A2D36AC96}">
      <text>
        <r>
          <rPr>
            <sz val="9"/>
            <color indexed="81"/>
            <rFont val="Tahoma"/>
            <family val="2"/>
          </rPr>
          <t>USAR A FÓRMULA: =TRUNCAR("operação";4)</t>
        </r>
      </text>
    </comment>
    <comment ref="R65" authorId="0" shapeId="0" xr:uid="{9E159240-41B1-45CA-B517-BD3E3B9DD082}">
      <text>
        <r>
          <rPr>
            <sz val="9"/>
            <color indexed="81"/>
            <rFont val="Tahoma"/>
            <family val="2"/>
          </rPr>
          <t>USAR A FÓRMULA: =TRUNCAR("operação";4)</t>
        </r>
      </text>
    </comment>
    <comment ref="R71" authorId="0" shapeId="0" xr:uid="{910BF28B-BBB0-4018-8CDA-7C52E9A8F636}">
      <text>
        <r>
          <rPr>
            <sz val="9"/>
            <color indexed="81"/>
            <rFont val="Tahoma"/>
            <family val="2"/>
          </rPr>
          <t>USAR A FÓRMULA: =TRUNCAR("operação";4)</t>
        </r>
      </text>
    </comment>
    <comment ref="R72" authorId="0" shapeId="0" xr:uid="{38FF1DB0-737F-4277-A8BA-DDE5AFF2C979}">
      <text>
        <r>
          <rPr>
            <sz val="9"/>
            <color indexed="81"/>
            <rFont val="Tahoma"/>
            <family val="2"/>
          </rPr>
          <t>USAR A FÓRMULA: =TRUNCAR("operação";4)</t>
        </r>
      </text>
    </comment>
    <comment ref="R78" authorId="0" shapeId="0" xr:uid="{D16164E2-F9A3-4F81-9DD4-CBE2A2017E8F}">
      <text>
        <r>
          <rPr>
            <sz val="9"/>
            <color indexed="81"/>
            <rFont val="Tahoma"/>
            <family val="2"/>
          </rPr>
          <t>USAR A FÓRMULA: =TRUNCAR("operação";4)</t>
        </r>
      </text>
    </comment>
    <comment ref="R79" authorId="0" shapeId="0" xr:uid="{A3B08A02-4EB0-4B8A-A31A-84DD2B686CE8}">
      <text>
        <r>
          <rPr>
            <sz val="9"/>
            <color indexed="81"/>
            <rFont val="Tahoma"/>
            <family val="2"/>
          </rPr>
          <t>USAR A FÓRMULA: =TRUNCAR("operação";4)</t>
        </r>
      </text>
    </comment>
    <comment ref="R84" authorId="0" shapeId="0" xr:uid="{85A6F51E-5A44-46E6-AE40-039428227180}">
      <text>
        <r>
          <rPr>
            <sz val="9"/>
            <color indexed="81"/>
            <rFont val="Tahoma"/>
            <family val="2"/>
          </rPr>
          <t>USAR A FÓRMULA: =TRUNCAR("operação";4)</t>
        </r>
      </text>
    </comment>
    <comment ref="R85" authorId="0" shapeId="0" xr:uid="{84282C83-78B0-4D80-A673-B46DD2838F22}">
      <text>
        <r>
          <rPr>
            <sz val="9"/>
            <color indexed="81"/>
            <rFont val="Tahoma"/>
            <family val="2"/>
          </rPr>
          <t>USAR A FÓRMULA: =TRUNCAR("operação";4)</t>
        </r>
      </text>
    </comment>
    <comment ref="R90" authorId="0" shapeId="0" xr:uid="{F01E4B06-A417-41E8-957E-FAFB9FFB1CEC}">
      <text>
        <r>
          <rPr>
            <sz val="9"/>
            <color indexed="81"/>
            <rFont val="Tahoma"/>
            <family val="2"/>
          </rPr>
          <t>USAR A FÓRMULA: =TRUNCAR("operação";4)</t>
        </r>
      </text>
    </comment>
    <comment ref="R91" authorId="0" shapeId="0" xr:uid="{E7334146-D4DD-4A0C-8773-82C5842CE60E}">
      <text>
        <r>
          <rPr>
            <sz val="9"/>
            <color indexed="81"/>
            <rFont val="Tahoma"/>
            <family val="2"/>
          </rPr>
          <t>USAR A FÓRMULA: =TRUNCAR("operação";4)</t>
        </r>
      </text>
    </comment>
    <comment ref="R92" authorId="0" shapeId="0" xr:uid="{3099AAF2-4E83-449A-927A-0AE18E36EC0F}">
      <text>
        <r>
          <rPr>
            <sz val="9"/>
            <color indexed="81"/>
            <rFont val="Tahoma"/>
            <family val="2"/>
          </rPr>
          <t>USAR A FÓRMULA: =TRUNCAR("operação";4)</t>
        </r>
      </text>
    </comment>
    <comment ref="R132" authorId="0" shapeId="0" xr:uid="{C38280AE-2A8B-479A-9C84-C6F1C8EBD287}">
      <text>
        <r>
          <rPr>
            <sz val="9"/>
            <color indexed="81"/>
            <rFont val="Tahoma"/>
            <family val="2"/>
          </rPr>
          <t>USAR A FÓRMULA: =TRUNCAR("operação";4)</t>
        </r>
      </text>
    </comment>
    <comment ref="R133" authorId="0" shapeId="0" xr:uid="{FF9970FC-EF44-4DC4-A779-BDB5062C2577}">
      <text>
        <r>
          <rPr>
            <sz val="9"/>
            <color indexed="81"/>
            <rFont val="Tahoma"/>
            <family val="2"/>
          </rPr>
          <t>USAR A FÓRMULA: =TRUNCAR("operação";4)</t>
        </r>
      </text>
    </comment>
    <comment ref="R179" authorId="0" shapeId="0" xr:uid="{09447C91-045F-49EF-97A7-2F6EA969324E}">
      <text>
        <r>
          <rPr>
            <sz val="9"/>
            <color indexed="81"/>
            <rFont val="Tahoma"/>
            <family val="2"/>
          </rPr>
          <t>USAR A FÓRMULA: =TRUNCAR("operação";4)</t>
        </r>
      </text>
    </comment>
    <comment ref="R180" authorId="0" shapeId="0" xr:uid="{AB8AF826-7F1D-4487-B944-FD7DC70E1F82}">
      <text>
        <r>
          <rPr>
            <sz val="9"/>
            <color indexed="81"/>
            <rFont val="Tahoma"/>
            <family val="2"/>
          </rPr>
          <t>USAR A FÓRMULA: =TRUNCAR("operação";4)</t>
        </r>
      </text>
    </comment>
    <comment ref="R181" authorId="0" shapeId="0" xr:uid="{C10EBBB3-A251-44F6-8A7E-69B6E22B066C}">
      <text>
        <r>
          <rPr>
            <sz val="9"/>
            <color indexed="81"/>
            <rFont val="Tahoma"/>
            <family val="2"/>
          </rPr>
          <t>USAR A FÓRMULA: =TRUNCAR("operação";4)</t>
        </r>
      </text>
    </comment>
    <comment ref="R223" authorId="0" shapeId="0" xr:uid="{56190966-D394-4587-A42D-58B1DF331053}">
      <text>
        <r>
          <rPr>
            <sz val="9"/>
            <color indexed="81"/>
            <rFont val="Tahoma"/>
            <family val="2"/>
          </rPr>
          <t>USAR A FÓRMULA: =TRUNCAR("operação";4)</t>
        </r>
      </text>
    </comment>
    <comment ref="R224" authorId="0" shapeId="0" xr:uid="{44E4D405-E006-4E4A-84BE-76E926DA614A}">
      <text>
        <r>
          <rPr>
            <sz val="9"/>
            <color indexed="81"/>
            <rFont val="Tahoma"/>
            <family val="2"/>
          </rPr>
          <t>USAR A FÓRMULA: =TRUNCAR("operação";4)</t>
        </r>
      </text>
    </comment>
    <comment ref="R229" authorId="0" shapeId="0" xr:uid="{B942ABF4-7241-49A3-983F-534F0B96E2B1}">
      <text>
        <r>
          <rPr>
            <sz val="9"/>
            <color indexed="81"/>
            <rFont val="Tahoma"/>
            <family val="2"/>
          </rPr>
          <t>USAR A FÓRMULA: =TRUNCAR("operação";4)</t>
        </r>
      </text>
    </comment>
    <comment ref="R230" authorId="0" shapeId="0" xr:uid="{5517700D-5AD4-4C2C-B63E-72056D5E8E87}">
      <text>
        <r>
          <rPr>
            <sz val="9"/>
            <color indexed="81"/>
            <rFont val="Tahoma"/>
            <family val="2"/>
          </rPr>
          <t>USAR A FÓRMULA: =TRUNCAR("operação";4)</t>
        </r>
      </text>
    </comment>
    <comment ref="R231" authorId="0" shapeId="0" xr:uid="{C58CEE5A-42FA-473A-BF83-854C6FAEA171}">
      <text>
        <r>
          <rPr>
            <sz val="9"/>
            <color indexed="81"/>
            <rFont val="Tahoma"/>
            <family val="2"/>
          </rPr>
          <t>USAR A FÓRMULA: =TRUNCAR("operação";4)</t>
        </r>
      </text>
    </comment>
    <comment ref="R238" authorId="0" shapeId="0" xr:uid="{4F6B4EF4-3A6B-4593-A1E4-F1C294362255}">
      <text>
        <r>
          <rPr>
            <sz val="9"/>
            <color indexed="81"/>
            <rFont val="Tahoma"/>
            <family val="2"/>
          </rPr>
          <t>USAR A FÓRMULA: =TRUNCAR("operação";4)</t>
        </r>
      </text>
    </comment>
    <comment ref="R239" authorId="0" shapeId="0" xr:uid="{3A247382-CD71-428F-BCD9-663384782CD2}">
      <text>
        <r>
          <rPr>
            <sz val="9"/>
            <color indexed="81"/>
            <rFont val="Tahoma"/>
            <family val="2"/>
          </rPr>
          <t>USAR A FÓRMULA: =TRUNCAR("operação";4)</t>
        </r>
      </text>
    </comment>
    <comment ref="R245" authorId="0" shapeId="0" xr:uid="{6ED279CB-2C35-4A50-B99B-03AE51C4F90A}">
      <text>
        <r>
          <rPr>
            <sz val="9"/>
            <color indexed="81"/>
            <rFont val="Tahoma"/>
            <family val="2"/>
          </rPr>
          <t>USAR A FÓRMULA: =TRUNCAR("operação";4)</t>
        </r>
      </text>
    </comment>
    <comment ref="R246" authorId="0" shapeId="0" xr:uid="{2917E96F-FD80-4F94-AB3D-EE70454A80C9}">
      <text>
        <r>
          <rPr>
            <sz val="9"/>
            <color indexed="81"/>
            <rFont val="Tahoma"/>
            <family val="2"/>
          </rPr>
          <t>USAR A FÓRMULA: =TRUNCAR("operação";4)</t>
        </r>
      </text>
    </comment>
    <comment ref="R251" authorId="0" shapeId="0" xr:uid="{8FF26A67-36EC-4392-A5B2-F67A528CDDDB}">
      <text>
        <r>
          <rPr>
            <sz val="9"/>
            <color indexed="81"/>
            <rFont val="Tahoma"/>
            <family val="2"/>
          </rPr>
          <t>USAR A FÓRMULA: =TRUNCAR("operação";4)</t>
        </r>
      </text>
    </comment>
    <comment ref="R252" authorId="0" shapeId="0" xr:uid="{005309F4-DA6E-4CB2-BA2C-5501BEB7E1BD}">
      <text>
        <r>
          <rPr>
            <sz val="9"/>
            <color indexed="81"/>
            <rFont val="Tahoma"/>
            <family val="2"/>
          </rPr>
          <t>USAR A FÓRMULA: =TRUNCAR("operação";4)</t>
        </r>
      </text>
    </comment>
    <comment ref="R258" authorId="0" shapeId="0" xr:uid="{3A6E6098-2D6A-4B87-9E32-434BBE2EC4A6}">
      <text>
        <r>
          <rPr>
            <sz val="9"/>
            <color indexed="81"/>
            <rFont val="Tahoma"/>
            <family val="2"/>
          </rPr>
          <t>USAR A FÓRMULA: =TRUNCAR("operação";4)</t>
        </r>
      </text>
    </comment>
    <comment ref="R259" authorId="0" shapeId="0" xr:uid="{9F9E170B-2ED4-46EE-8B99-0CFDA3285D10}">
      <text>
        <r>
          <rPr>
            <sz val="9"/>
            <color indexed="81"/>
            <rFont val="Tahoma"/>
            <family val="2"/>
          </rPr>
          <t>USAR A FÓRMULA: =TRUNCAR("operação";4)</t>
        </r>
      </text>
    </comment>
    <comment ref="R267" authorId="0" shapeId="0" xr:uid="{1894BAFE-A2D6-4EED-812E-DF5B6E449B24}">
      <text>
        <r>
          <rPr>
            <sz val="9"/>
            <color indexed="81"/>
            <rFont val="Tahoma"/>
            <family val="2"/>
          </rPr>
          <t>USAR A FÓRMULA: =TRUNCAR("operação";4)</t>
        </r>
      </text>
    </comment>
    <comment ref="R268" authorId="0" shapeId="0" xr:uid="{0C481E44-214F-4973-84A1-8ACAD90405BF}">
      <text>
        <r>
          <rPr>
            <sz val="9"/>
            <color indexed="81"/>
            <rFont val="Tahoma"/>
            <family val="2"/>
          </rPr>
          <t>USAR A FÓRMULA: =TRUNCAR("operação";4)</t>
        </r>
      </text>
    </comment>
    <comment ref="R269" authorId="0" shapeId="0" xr:uid="{5B8518F8-C2F1-4023-B1B2-0ADC5660169C}">
      <text>
        <r>
          <rPr>
            <sz val="9"/>
            <color indexed="81"/>
            <rFont val="Tahoma"/>
            <family val="2"/>
          </rPr>
          <t>USAR A FÓRMULA: =TRUNCAR("operação";4)</t>
        </r>
      </text>
    </comment>
    <comment ref="R278" authorId="0" shapeId="0" xr:uid="{FBE56420-1643-4ECA-8C68-9231B9881CC1}">
      <text>
        <r>
          <rPr>
            <sz val="9"/>
            <color indexed="81"/>
            <rFont val="Tahoma"/>
            <family val="2"/>
          </rPr>
          <t>USAR A FÓRMULA: =TRUNCAR("operação";4)</t>
        </r>
      </text>
    </comment>
    <comment ref="R279" authorId="0" shapeId="0" xr:uid="{B2F34C46-6BFD-4E2F-A6C6-41F38C135AB9}">
      <text>
        <r>
          <rPr>
            <sz val="9"/>
            <color indexed="81"/>
            <rFont val="Tahoma"/>
            <family val="2"/>
          </rPr>
          <t>USAR A FÓRMULA: =TRUNCAR("operação";4)</t>
        </r>
      </text>
    </comment>
    <comment ref="R284" authorId="0" shapeId="0" xr:uid="{9CB12BC1-2534-4A9B-852C-04D9B3A31761}">
      <text>
        <r>
          <rPr>
            <sz val="9"/>
            <color indexed="81"/>
            <rFont val="Tahoma"/>
            <family val="2"/>
          </rPr>
          <t>USAR A FÓRMULA: =TRUNCAR("operação";4)</t>
        </r>
      </text>
    </comment>
    <comment ref="R285" authorId="0" shapeId="0" xr:uid="{020F7D07-811C-4474-BD7A-6F96D2DFE317}">
      <text>
        <r>
          <rPr>
            <sz val="9"/>
            <color indexed="81"/>
            <rFont val="Tahoma"/>
            <family val="2"/>
          </rPr>
          <t>USAR A FÓRMULA: =TRUNCAR("operação";4)</t>
        </r>
      </text>
    </comment>
    <comment ref="R295" authorId="0" shapeId="0" xr:uid="{F9B3C828-881D-484E-9445-25596E18F7FA}">
      <text>
        <r>
          <rPr>
            <sz val="9"/>
            <color indexed="81"/>
            <rFont val="Tahoma"/>
            <family val="2"/>
          </rPr>
          <t>USAR A FÓRMULA: =TRUNCAR("operação";4)</t>
        </r>
      </text>
    </comment>
    <comment ref="R296" authorId="0" shapeId="0" xr:uid="{2AAB65B1-BB68-43FC-B710-DA4E72E91D62}">
      <text>
        <r>
          <rPr>
            <sz val="9"/>
            <color indexed="81"/>
            <rFont val="Tahoma"/>
            <family val="2"/>
          </rPr>
          <t>USAR A FÓRMULA: =TRUNCAR("operação";4)</t>
        </r>
      </text>
    </comment>
    <comment ref="R301" authorId="0" shapeId="0" xr:uid="{132FEB60-AB11-45F3-857F-4C3E506FB9C5}">
      <text>
        <r>
          <rPr>
            <sz val="9"/>
            <color indexed="81"/>
            <rFont val="Tahoma"/>
            <family val="2"/>
          </rPr>
          <t>USAR A FÓRMULA: =TRUNCAR("operação";4)</t>
        </r>
      </text>
    </comment>
    <comment ref="R302" authorId="0" shapeId="0" xr:uid="{B647D409-476D-44BA-BB71-3A4919AB5D5C}">
      <text>
        <r>
          <rPr>
            <sz val="9"/>
            <color indexed="81"/>
            <rFont val="Tahoma"/>
            <family val="2"/>
          </rPr>
          <t>USAR A FÓRMULA: =TRUNCAR("operação";4)</t>
        </r>
      </text>
    </comment>
    <comment ref="R307" authorId="0" shapeId="0" xr:uid="{B500F7A7-64F7-4F87-849E-92B996E727F7}">
      <text>
        <r>
          <rPr>
            <sz val="9"/>
            <color indexed="81"/>
            <rFont val="Tahoma"/>
            <family val="2"/>
          </rPr>
          <t>USAR A FÓRMULA: =TRUNCAR("operação";4)</t>
        </r>
      </text>
    </comment>
    <comment ref="R308" authorId="0" shapeId="0" xr:uid="{49AD6BE3-E575-4A2E-BDA7-169AD9662583}">
      <text>
        <r>
          <rPr>
            <sz val="9"/>
            <color indexed="81"/>
            <rFont val="Tahoma"/>
            <family val="2"/>
          </rPr>
          <t>USAR A FÓRMULA: =TRUNCAR("operação";4)</t>
        </r>
      </text>
    </comment>
    <comment ref="R313" authorId="0" shapeId="0" xr:uid="{1361D9C0-C563-4DD9-92F4-CDD751C1702B}">
      <text>
        <r>
          <rPr>
            <sz val="9"/>
            <color indexed="81"/>
            <rFont val="Tahoma"/>
            <family val="2"/>
          </rPr>
          <t>USAR A FÓRMULA: =TRUNCAR("operação";4)</t>
        </r>
      </text>
    </comment>
    <comment ref="R314" authorId="0" shapeId="0" xr:uid="{8896D4C1-9E7E-4933-984D-99735D49BA5C}">
      <text>
        <r>
          <rPr>
            <sz val="9"/>
            <color indexed="81"/>
            <rFont val="Tahoma"/>
            <family val="2"/>
          </rPr>
          <t>USAR A FÓRMULA: =TRUNCAR("operação";4)</t>
        </r>
      </text>
    </comment>
    <comment ref="R319" authorId="0" shapeId="0" xr:uid="{94A99724-6079-464E-8EC4-A050DB032C32}">
      <text>
        <r>
          <rPr>
            <sz val="9"/>
            <color indexed="81"/>
            <rFont val="Tahoma"/>
            <family val="2"/>
          </rPr>
          <t>USAR A FÓRMULA: =TRUNCAR("operação";4)</t>
        </r>
      </text>
    </comment>
    <comment ref="R320" authorId="0" shapeId="0" xr:uid="{2FB8611C-58D1-405C-9ABE-68A8F870A420}">
      <text>
        <r>
          <rPr>
            <sz val="9"/>
            <color indexed="81"/>
            <rFont val="Tahoma"/>
            <family val="2"/>
          </rPr>
          <t>USAR A FÓRMULA: =TRUNCAR("operação";4)</t>
        </r>
      </text>
    </comment>
    <comment ref="R325" authorId="0" shapeId="0" xr:uid="{059CA3BF-CCC2-4251-B6F1-8A34567142F5}">
      <text>
        <r>
          <rPr>
            <sz val="9"/>
            <color indexed="81"/>
            <rFont val="Tahoma"/>
            <family val="2"/>
          </rPr>
          <t>USAR A FÓRMULA: =TRUNCAR("operação";4)</t>
        </r>
      </text>
    </comment>
    <comment ref="R326" authorId="0" shapeId="0" xr:uid="{4B02FA21-9F5B-4CB7-B8A2-74404658DE55}">
      <text>
        <r>
          <rPr>
            <sz val="9"/>
            <color indexed="81"/>
            <rFont val="Tahoma"/>
            <family val="2"/>
          </rPr>
          <t>USAR A FÓRMULA: =TRUNCAR("operação";4)</t>
        </r>
      </text>
    </comment>
    <comment ref="R331" authorId="0" shapeId="0" xr:uid="{6E5D5B68-AED1-451C-80AE-D35C8B111A5A}">
      <text>
        <r>
          <rPr>
            <sz val="9"/>
            <color indexed="81"/>
            <rFont val="Tahoma"/>
            <family val="2"/>
          </rPr>
          <t>USAR A FÓRMULA: =TRUNCAR("operação";4)</t>
        </r>
      </text>
    </comment>
    <comment ref="R332" authorId="0" shapeId="0" xr:uid="{0A2D116D-7769-470B-9F48-DC54221E1730}">
      <text>
        <r>
          <rPr>
            <sz val="9"/>
            <color indexed="81"/>
            <rFont val="Tahoma"/>
            <family val="2"/>
          </rPr>
          <t>USAR A FÓRMULA: =TRUNCAR("operação";4)</t>
        </r>
      </text>
    </comment>
    <comment ref="R333" authorId="0" shapeId="0" xr:uid="{90AC0E4D-199E-4335-8415-38314FB4A210}">
      <text>
        <r>
          <rPr>
            <sz val="9"/>
            <color indexed="81"/>
            <rFont val="Tahoma"/>
            <family val="2"/>
          </rPr>
          <t>USAR A FÓRMULA: =TRUNCAR("operação";4)</t>
        </r>
      </text>
    </comment>
    <comment ref="R338" authorId="0" shapeId="0" xr:uid="{17EB3141-68D7-43A3-95DF-3BE74F380EF3}">
      <text>
        <r>
          <rPr>
            <sz val="9"/>
            <color indexed="81"/>
            <rFont val="Tahoma"/>
            <family val="2"/>
          </rPr>
          <t>USAR A FÓRMULA: =TRUNCAR("operação";4)</t>
        </r>
      </text>
    </comment>
    <comment ref="R339" authorId="0" shapeId="0" xr:uid="{4099296C-522A-4851-9CEA-5C7E2A64FBB9}">
      <text>
        <r>
          <rPr>
            <sz val="9"/>
            <color indexed="81"/>
            <rFont val="Tahoma"/>
            <family val="2"/>
          </rPr>
          <t>USAR A FÓRMULA: =TRUNCAR("operação";4)</t>
        </r>
      </text>
    </comment>
    <comment ref="R344" authorId="0" shapeId="0" xr:uid="{D244A716-AB8C-460A-95B2-DBEA0F659FC5}">
      <text>
        <r>
          <rPr>
            <sz val="9"/>
            <color indexed="81"/>
            <rFont val="Tahoma"/>
            <family val="2"/>
          </rPr>
          <t>USAR A FÓRMULA: =TRUNCAR("operação";4)</t>
        </r>
      </text>
    </comment>
    <comment ref="R345" authorId="0" shapeId="0" xr:uid="{8FAFA6F7-BD75-4191-A6EB-F0638F0B716D}">
      <text>
        <r>
          <rPr>
            <sz val="9"/>
            <color indexed="81"/>
            <rFont val="Tahoma"/>
            <family val="2"/>
          </rPr>
          <t>USAR A FÓRMULA: =TRUNCAR("operação";4)</t>
        </r>
      </text>
    </comment>
    <comment ref="R350" authorId="0" shapeId="0" xr:uid="{06F2CE7B-0D97-464A-B8AC-A06DA29D2497}">
      <text>
        <r>
          <rPr>
            <sz val="9"/>
            <color indexed="81"/>
            <rFont val="Tahoma"/>
            <family val="2"/>
          </rPr>
          <t>USAR A FÓRMULA: =TRUNCAR("operação";4)</t>
        </r>
      </text>
    </comment>
    <comment ref="R351" authorId="0" shapeId="0" xr:uid="{08C16B15-BF14-41A1-81FE-9D7ED5280429}">
      <text>
        <r>
          <rPr>
            <sz val="9"/>
            <color indexed="81"/>
            <rFont val="Tahoma"/>
            <family val="2"/>
          </rPr>
          <t>USAR A FÓRMULA: =TRUNCAR("operação";4)</t>
        </r>
      </text>
    </comment>
    <comment ref="R356" authorId="0" shapeId="0" xr:uid="{9AAD7FD3-3E71-4CEF-BCCE-397D9B042BA6}">
      <text>
        <r>
          <rPr>
            <sz val="9"/>
            <color indexed="81"/>
            <rFont val="Tahoma"/>
            <family val="2"/>
          </rPr>
          <t>USAR A FÓRMULA: =TRUNCAR("operação";4)</t>
        </r>
      </text>
    </comment>
    <comment ref="R357" authorId="0" shapeId="0" xr:uid="{07A0256F-D352-4274-9E86-C1A4FFCD0623}">
      <text>
        <r>
          <rPr>
            <sz val="9"/>
            <color indexed="81"/>
            <rFont val="Tahoma"/>
            <family val="2"/>
          </rPr>
          <t>USAR A FÓRMULA: =TRUNCAR("operação";4)</t>
        </r>
      </text>
    </comment>
    <comment ref="R358" authorId="0" shapeId="0" xr:uid="{AC66CD60-F4C4-473D-822B-3CC12153F5C4}">
      <text>
        <r>
          <rPr>
            <sz val="9"/>
            <color indexed="81"/>
            <rFont val="Tahoma"/>
            <family val="2"/>
          </rPr>
          <t>USAR A FÓRMULA: =TRUNCAR("operação";4)</t>
        </r>
      </text>
    </comment>
    <comment ref="R363" authorId="0" shapeId="0" xr:uid="{3EB1B13F-E32D-47FA-936A-6DC387F4543F}">
      <text>
        <r>
          <rPr>
            <sz val="9"/>
            <color indexed="81"/>
            <rFont val="Tahoma"/>
            <family val="2"/>
          </rPr>
          <t>USAR A FÓRMULA: =TRUNCAR("operação";4)</t>
        </r>
      </text>
    </comment>
    <comment ref="R364" authorId="0" shapeId="0" xr:uid="{9D2BF3C1-AA71-4821-9756-1911D4B9B33E}">
      <text>
        <r>
          <rPr>
            <sz val="9"/>
            <color indexed="81"/>
            <rFont val="Tahoma"/>
            <family val="2"/>
          </rPr>
          <t>USAR A FÓRMULA: =TRUNCAR("operação";4)</t>
        </r>
      </text>
    </comment>
  </commentList>
</comments>
</file>

<file path=xl/sharedStrings.xml><?xml version="1.0" encoding="utf-8"?>
<sst xmlns="http://schemas.openxmlformats.org/spreadsheetml/2006/main" count="61620" uniqueCount="31802">
  <si>
    <t>ITEM</t>
  </si>
  <si>
    <t>DESCRIÇÃO</t>
  </si>
  <si>
    <t>CÓDIGO</t>
  </si>
  <si>
    <t>1.1</t>
  </si>
  <si>
    <t>%</t>
  </si>
  <si>
    <t>UNIDADE</t>
  </si>
  <si>
    <t>UN</t>
  </si>
  <si>
    <t>ORIGEM</t>
  </si>
  <si>
    <t>Nível de Sigilo</t>
  </si>
  <si>
    <t>INTERNO</t>
  </si>
  <si>
    <t>RESERVADO</t>
  </si>
  <si>
    <t>PÚBLICO</t>
  </si>
  <si>
    <t>LICITAÇÃO</t>
  </si>
  <si>
    <t>DISPENSA DE PROCESSO LICITATÓRIO</t>
  </si>
  <si>
    <t>TOMADA DE PREÇOS</t>
  </si>
  <si>
    <t>Tipos de Licitação</t>
  </si>
  <si>
    <t>Secretarias</t>
  </si>
  <si>
    <t>SEAIS</t>
  </si>
  <si>
    <t>SEEDUC</t>
  </si>
  <si>
    <t>SESAUD</t>
  </si>
  <si>
    <t>SEDET</t>
  </si>
  <si>
    <t>SEDEF</t>
  </si>
  <si>
    <t>SELJ</t>
  </si>
  <si>
    <t>SECULT</t>
  </si>
  <si>
    <t>SEGOV</t>
  </si>
  <si>
    <t>SEPLAG</t>
  </si>
  <si>
    <t>SEJUR</t>
  </si>
  <si>
    <t>PGM</t>
  </si>
  <si>
    <t>SEFAZ</t>
  </si>
  <si>
    <t>SEMOB</t>
  </si>
  <si>
    <t>SESEG</t>
  </si>
  <si>
    <t>SESURB</t>
  </si>
  <si>
    <t>SEOHAB</t>
  </si>
  <si>
    <t>SIM</t>
  </si>
  <si>
    <t>NÃO</t>
  </si>
  <si>
    <t>CONCORRÊNCIA PÚBLICA</t>
  </si>
  <si>
    <t>NÃO NECESSÁRIO</t>
  </si>
  <si>
    <t>M</t>
  </si>
  <si>
    <t>X</t>
  </si>
  <si>
    <t>CONVITE</t>
  </si>
  <si>
    <t>H</t>
  </si>
  <si>
    <t>4,14</t>
  </si>
  <si>
    <t>KG</t>
  </si>
  <si>
    <t>11,09</t>
  </si>
  <si>
    <t>M3</t>
  </si>
  <si>
    <t>1,22</t>
  </si>
  <si>
    <t>8,33</t>
  </si>
  <si>
    <t>M2</t>
  </si>
  <si>
    <t>CJ</t>
  </si>
  <si>
    <t>14,71</t>
  </si>
  <si>
    <t>9,24</t>
  </si>
  <si>
    <t>31,71</t>
  </si>
  <si>
    <t>1,01</t>
  </si>
  <si>
    <t>0,91</t>
  </si>
  <si>
    <t>0,27</t>
  </si>
  <si>
    <t>1,83</t>
  </si>
  <si>
    <t>5,13</t>
  </si>
  <si>
    <t>L</t>
  </si>
  <si>
    <t>PAR</t>
  </si>
  <si>
    <t>8,23</t>
  </si>
  <si>
    <t>4,89</t>
  </si>
  <si>
    <t>9,41</t>
  </si>
  <si>
    <t>4,82</t>
  </si>
  <si>
    <t>MES</t>
  </si>
  <si>
    <t>12,33</t>
  </si>
  <si>
    <t>JG</t>
  </si>
  <si>
    <t>8,39</t>
  </si>
  <si>
    <t>16,62</t>
  </si>
  <si>
    <t>M3XKM</t>
  </si>
  <si>
    <t>13,79</t>
  </si>
  <si>
    <t>ARMADURAS</t>
  </si>
  <si>
    <t>14,24</t>
  </si>
  <si>
    <t>CONCRETOS</t>
  </si>
  <si>
    <t>7,73</t>
  </si>
  <si>
    <t>EMBASAMENTOS</t>
  </si>
  <si>
    <t>ELETRICISTA COM ENCARGOS COMPLEMENTARES</t>
  </si>
  <si>
    <t>29,38</t>
  </si>
  <si>
    <t>40,60</t>
  </si>
  <si>
    <t>MOVIMENTO DE TERRA</t>
  </si>
  <si>
    <t>T</t>
  </si>
  <si>
    <t>CHAPISCO</t>
  </si>
  <si>
    <t>EMBOCO</t>
  </si>
  <si>
    <t>M2XKM</t>
  </si>
  <si>
    <t>MXKM</t>
  </si>
  <si>
    <t>CALCETEIRO</t>
  </si>
  <si>
    <t>ELETRICISTA</t>
  </si>
  <si>
    <t>PEDREIRO</t>
  </si>
  <si>
    <t>DESENHISTA PROJETISTA</t>
  </si>
  <si>
    <t>KM</t>
  </si>
  <si>
    <t>02.01.021</t>
  </si>
  <si>
    <t>02.01.200</t>
  </si>
  <si>
    <t>02.03.110</t>
  </si>
  <si>
    <t>MXMES</t>
  </si>
  <si>
    <t>Demolição manual de concreto simples</t>
  </si>
  <si>
    <t>Demolição manual de concreto armado</t>
  </si>
  <si>
    <t>03.02.020</t>
  </si>
  <si>
    <t>03.03.020</t>
  </si>
  <si>
    <t>03.04.030</t>
  </si>
  <si>
    <t>04.01.020</t>
  </si>
  <si>
    <t>04.02.020</t>
  </si>
  <si>
    <t>04.03.020</t>
  </si>
  <si>
    <t>05.07.040</t>
  </si>
  <si>
    <t>06.01.020</t>
  </si>
  <si>
    <t>06.01.040</t>
  </si>
  <si>
    <t>06.02.020</t>
  </si>
  <si>
    <t>07.01.010</t>
  </si>
  <si>
    <t>07.05.010</t>
  </si>
  <si>
    <t>08.02.040</t>
  </si>
  <si>
    <t>08.02.050</t>
  </si>
  <si>
    <t>08.02.060</t>
  </si>
  <si>
    <t>08.03.020</t>
  </si>
  <si>
    <t>08.05.010</t>
  </si>
  <si>
    <t>09.02.020</t>
  </si>
  <si>
    <t>09.02.060</t>
  </si>
  <si>
    <t>09.02.080</t>
  </si>
  <si>
    <t>09.04.020</t>
  </si>
  <si>
    <t>09.04.040</t>
  </si>
  <si>
    <t>09.04.050</t>
  </si>
  <si>
    <t>10.01.020</t>
  </si>
  <si>
    <t>10.01.060</t>
  </si>
  <si>
    <t>11.02.040</t>
  </si>
  <si>
    <t>12.04.020</t>
  </si>
  <si>
    <t>12.04.040</t>
  </si>
  <si>
    <t>12.04.050</t>
  </si>
  <si>
    <t>14.01.060</t>
  </si>
  <si>
    <t>15.01.010</t>
  </si>
  <si>
    <t>16.02.010</t>
  </si>
  <si>
    <t>16.02.020</t>
  </si>
  <si>
    <t>16.03.010</t>
  </si>
  <si>
    <t>16.03.300</t>
  </si>
  <si>
    <t>16.03.310</t>
  </si>
  <si>
    <t>16.03.320</t>
  </si>
  <si>
    <t>16.03.400</t>
  </si>
  <si>
    <t>29.03.010</t>
  </si>
  <si>
    <t>DM3</t>
  </si>
  <si>
    <t>33.10.020</t>
  </si>
  <si>
    <t>36.03.020</t>
  </si>
  <si>
    <t>37.14.310</t>
  </si>
  <si>
    <t>37.14.320</t>
  </si>
  <si>
    <t>39.21.030</t>
  </si>
  <si>
    <t>39.21.070</t>
  </si>
  <si>
    <t>39.21.125</t>
  </si>
  <si>
    <t>40.05.020</t>
  </si>
  <si>
    <t>40.07.010</t>
  </si>
  <si>
    <t>42.05.110</t>
  </si>
  <si>
    <t>42.05.190</t>
  </si>
  <si>
    <t>50.10.110</t>
  </si>
  <si>
    <t>61.15.020</t>
  </si>
  <si>
    <t>97.02.194</t>
  </si>
  <si>
    <t>97.02.195</t>
  </si>
  <si>
    <t>DESCRITIVO</t>
  </si>
  <si>
    <t>QUANT.</t>
  </si>
  <si>
    <t>VALOR UNIT.</t>
  </si>
  <si>
    <t>VALOR UNIT. BDI</t>
  </si>
  <si>
    <t>VALOR TOTAL</t>
  </si>
  <si>
    <t>CUSTO UNIT R$</t>
  </si>
  <si>
    <t>.</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</si>
  <si>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</si>
  <si>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</si>
  <si>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</si>
  <si>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90CM</t>
  </si>
  <si>
    <t>FORNECIMENTO E CRAVAÇÃO DE ESTACA METÁLICA - PERFIL DE AÇO LAMINADO W 250X32,7</t>
  </si>
  <si>
    <t>FORNECIMENTO E CRAVAÇÃO DE ESTACA METÁLICA - PERFIL DE AÇO LAMINADO W 310X52</t>
  </si>
  <si>
    <t>RETIRADAS</t>
  </si>
  <si>
    <t>IMPERMEABILIZACOES</t>
  </si>
  <si>
    <t>COBERTURAS</t>
  </si>
  <si>
    <t>ESTRUTURAS DE COBERTURA</t>
  </si>
  <si>
    <t>RETIRADA DE DOBRADIÇAS</t>
  </si>
  <si>
    <t>RETIRADA DE BRAÇO DE ALAVANCA</t>
  </si>
  <si>
    <t>RETIRADA DE ALAVANCA</t>
  </si>
  <si>
    <t>RECOLOCAÇÃO DE BRAÇO DE ALAVANCA</t>
  </si>
  <si>
    <t>RECOLOCAÇÃO DE ALAVANCA</t>
  </si>
  <si>
    <t>un</t>
  </si>
  <si>
    <t>BARRAMENTO DE COBRE PARA 60A - 9,52X2,38MM</t>
  </si>
  <si>
    <t>RETIRADA DE PERFILADOS</t>
  </si>
  <si>
    <t>RECOLOCAÇÃO DE PERFILADOS</t>
  </si>
  <si>
    <t>RECOLOCAÇÃO DE ISOLADOR TIPO PINO PARA A.T. INCLUSIVE PINO</t>
  </si>
  <si>
    <t>DEMOLIÇÃO DE CONDUTORES APARENTES</t>
  </si>
  <si>
    <t>RETIRADA DE SIFÕES</t>
  </si>
  <si>
    <t>RETIRADA DE TORNEIRAS</t>
  </si>
  <si>
    <t>RECOLOCAÇÃO DE SIFÕES</t>
  </si>
  <si>
    <t>RECOLOCAÇÃO DE TORNEIRAS</t>
  </si>
  <si>
    <t>REVESTIMENTO COM GESSO</t>
  </si>
  <si>
    <t>FORROS</t>
  </si>
  <si>
    <t>DEMOLIÇÃO DE CONCRETO SIMPLES</t>
  </si>
  <si>
    <t>TINTA PVA (LÁTEX) - CONCRETO OU REBOCO SEM MASSA CORRIDA</t>
  </si>
  <si>
    <t>PAVIMENTAÇÃO</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</si>
  <si>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</si>
  <si>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</si>
  <si>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LIMPEZA DE CANALETAS DE ÁGUAS PLUVIAIS</t>
  </si>
  <si>
    <t>VG</t>
  </si>
  <si>
    <t>PLACA DE OBRA EM CHAPA DE AÇO GALVANIZADO</t>
  </si>
  <si>
    <t>ANDAIMES METÁLICOS - FORNECIMENTO</t>
  </si>
  <si>
    <t>ANDAIMES METÁLICOS - MONTAGEM E DESMONTAGEM</t>
  </si>
  <si>
    <t>COORDENADOR GERAL</t>
  </si>
  <si>
    <t>ENGENHEIRO/ ARQUITETO SÊNIOR</t>
  </si>
  <si>
    <t>ENGENHEIRO/ ARQUITETO JUNIOR</t>
  </si>
  <si>
    <t>PROJETISTA</t>
  </si>
  <si>
    <t>COORDENADOR SETORIAL</t>
  </si>
  <si>
    <t>CONSULTOR</t>
  </si>
  <si>
    <t>SERVIÇO DE PLOTAGEM EM PAPEL SULFITE, TAMANHO A1, PRETO E BRANCO</t>
  </si>
  <si>
    <t>CÓPIA XEROX EM TAMANHO OFÍCIO, UMA FACE, PRETO E BRANCO</t>
  </si>
  <si>
    <t>ENGENHEIRO DA OBRA</t>
  </si>
  <si>
    <t>PROJETO BÁSICO (PRANCHA A1)</t>
  </si>
  <si>
    <t>PROJETO EXECUTIVO (PRANCHA A1)</t>
  </si>
  <si>
    <t>CONTROLE TECNOLÓGICO DE CONCRETO - ENSAIO DE ESCLEROMETRIA EM 10 PONTOS COM 16 TIROS POR PONTO</t>
  </si>
  <si>
    <t>ENS.</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</si>
  <si>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</si>
  <si>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</si>
  <si>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</si>
  <si>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</si>
  <si>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</si>
  <si>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</si>
  <si>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</si>
  <si>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</si>
  <si>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</si>
  <si>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</si>
  <si>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</si>
  <si>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</si>
  <si>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</si>
  <si>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</si>
  <si>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</si>
  <si>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</si>
  <si>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</si>
  <si>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</si>
  <si>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</si>
  <si>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</si>
  <si>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</si>
  <si>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</si>
  <si>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</si>
  <si>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</si>
  <si>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</si>
  <si>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</si>
  <si>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</si>
  <si>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</si>
  <si>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</si>
  <si>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</si>
  <si>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</si>
  <si>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</si>
  <si>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</si>
  <si>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</si>
  <si>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</si>
  <si>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</si>
  <si>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</si>
  <si>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</si>
  <si>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</si>
  <si>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</si>
  <si>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</si>
  <si>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</si>
  <si>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</si>
  <si>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</si>
  <si>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</si>
  <si>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</si>
  <si>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</si>
  <si>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</si>
  <si>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</si>
  <si>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</si>
  <si>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</si>
  <si>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</si>
  <si>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</si>
  <si>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</si>
  <si>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</si>
  <si>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</si>
  <si>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</si>
  <si>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</si>
  <si>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</si>
  <si>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</si>
  <si>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</si>
  <si>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</si>
  <si>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</si>
  <si>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</si>
  <si>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ENSAIOS DE LABORATÓRIO - LIMITE DE LIQUIDEZ</t>
  </si>
  <si>
    <t>ENSAIOS DE LABORATÓRIO - PLASTICIDADE</t>
  </si>
  <si>
    <t>ENSAIOS DE LABORATÓRIO - COMPACTAÇÃO</t>
  </si>
  <si>
    <t>ENSAIOS DE LABORATÓRIO - GRANULOMETRIA</t>
  </si>
  <si>
    <t>ENSAIOS DE LABORATÓRIO - PROCTOR SIMPLES</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</si>
  <si>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</si>
  <si>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</si>
  <si>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</si>
  <si>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</si>
  <si>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</si>
  <si>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</si>
  <si>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</si>
  <si>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</si>
  <si>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</si>
  <si>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</si>
  <si>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</si>
  <si>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</si>
  <si>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</si>
  <si>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</si>
  <si>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</si>
  <si>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</si>
  <si>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</si>
  <si>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</si>
  <si>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</si>
  <si>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</si>
  <si>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</si>
  <si>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</si>
  <si>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</si>
  <si>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</si>
  <si>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</si>
  <si>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</si>
  <si>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</si>
  <si>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</si>
  <si>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</si>
  <si>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</si>
  <si>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</si>
  <si>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</si>
  <si>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</si>
  <si>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</si>
  <si>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</si>
  <si>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</si>
  <si>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</si>
  <si>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</si>
  <si>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</si>
  <si>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</si>
  <si>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</si>
  <si>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</si>
  <si>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</si>
  <si>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</si>
  <si>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</si>
  <si>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</si>
  <si>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</si>
  <si>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</si>
  <si>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</si>
  <si>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</si>
  <si>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VISTORIA TÉCNICA DE VIAS DE PROGRAMA DE PAVIMENTAÇÃO</t>
  </si>
  <si>
    <t>M/VIA</t>
  </si>
  <si>
    <t>PLANILHA DE QUANTIDADE DE SERVIÇOS DE VIAS DO PROGRAMA DE PAVIMENTAÇÃO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</si>
  <si>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</si>
  <si>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</si>
  <si>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</si>
  <si>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</si>
  <si>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</si>
  <si>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</si>
  <si>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</si>
  <si>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</si>
  <si>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</si>
  <si>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DESENHISTA - CADISTA</t>
  </si>
  <si>
    <t>LABORATORISTA DE SOLO/PAVIMENTAÇÃO</t>
  </si>
  <si>
    <t>TOPÓGRAFO</t>
  </si>
  <si>
    <t>AJUDANTE GERAL</t>
  </si>
  <si>
    <t>DIGITADOR</t>
  </si>
  <si>
    <t>MENSAGEIRO</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</si>
  <si>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</si>
  <si>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</si>
  <si>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</si>
  <si>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</si>
  <si>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</si>
  <si>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</si>
  <si>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</si>
  <si>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</si>
  <si>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</si>
  <si>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</si>
  <si>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</si>
  <si>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</si>
  <si>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</si>
  <si>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</si>
  <si>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</si>
  <si>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</si>
  <si>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</si>
  <si>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</si>
  <si>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</si>
  <si>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</si>
  <si>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</si>
  <si>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</si>
  <si>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</si>
  <si>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</si>
  <si>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</si>
  <si>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</si>
  <si>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REATERRO COMPACTADO DE FUNDAÇÃO</t>
  </si>
  <si>
    <t>REENCHIMENTO DE VALA COM COMPACTAÇÃO, SEM FORNECIMENTO DE TERRA</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</si>
  <si>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</si>
  <si>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</si>
  <si>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</si>
  <si>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</si>
  <si>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</si>
  <si>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ARRANCAMENTO DE GUIAS, INCLUI CARGA EM CAMINHÃO</t>
  </si>
  <si>
    <t>ARRANCAMENTO DE PARALELEPÍPEDOS, INCLUI CARGA EM CAMINHÃO</t>
  </si>
  <si>
    <t>DEMOLIÇÃO DE PAVIMENTO DE CONCRETO, SARJETA OU SARJETÃO,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</si>
  <si>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</si>
  <si>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</si>
  <si>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</si>
  <si>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</si>
  <si>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</si>
  <si>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</si>
  <si>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</si>
  <si>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ABERTURA DE CAIXA ATÉ 25CM, INCLUI ESCAVAÇÃO, COMPACTAÇÃO, TRANSPORTE E PREPARO DO SUB-LEITO</t>
  </si>
  <si>
    <t>FORNECIMENTO E ASSENTAMENTO DE GUIAS TIPO PMSP 100, INCLUSIVE ENCOSTAMENTO DE TERRA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</si>
  <si>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</si>
  <si>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</si>
  <si>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</si>
  <si>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GUIAS PARA JARDIM 7 X 11 X 100CM (IE-3)</t>
  </si>
  <si>
    <t>ARRANCAMENTO E REASSENTAMENTO DE GUIAS SOBRE CONCRETO</t>
  </si>
  <si>
    <t>ABERTURA DE GARGULA COM RECONSTRUÇÃO DE TRECHO DA CANALIZAÇÃO</t>
  </si>
  <si>
    <t>CONSTRUÇÃO DE SARJETA OU SARJETÃO DE CONCRETO</t>
  </si>
  <si>
    <t>FUNDAÇÃO DE RACHÃO</t>
  </si>
  <si>
    <t>BASE DE MACADAME HIDRÁULICO</t>
  </si>
  <si>
    <t>CAMADA DE ISOLAMENTO SOB O MACADAME HIDRÁULICO CONFORME IE-8</t>
  </si>
  <si>
    <t>BASE DE COXIM DE AREIA</t>
  </si>
  <si>
    <t>BASE DE MACADAME BETUMINOSO</t>
  </si>
  <si>
    <t>BASE DE MACADAME BETUMINOSO COM EMULSÃO ASFÁLTICA CATIÔNICA</t>
  </si>
  <si>
    <t>BASE DE BINDER</t>
  </si>
  <si>
    <t>IMPRIMAÇÃO BETUMINOSA IMPERMEABILIZANTE</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</si>
  <si>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</si>
  <si>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</si>
  <si>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</si>
  <si>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</si>
  <si>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</si>
  <si>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</si>
  <si>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</si>
  <si>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</si>
  <si>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</si>
  <si>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</si>
  <si>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PASSEIO DE CONCRETO FCK=15,0MPA, INCLUSIVE PREPARO DE CAIXA E LASTRO DE BRITA</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</si>
  <si>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</si>
  <si>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</si>
  <si>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</si>
  <si>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</si>
  <si>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</si>
  <si>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BASE DE BRITA GRADUADA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</si>
  <si>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</si>
  <si>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</si>
  <si>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</si>
  <si>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</si>
  <si>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</si>
  <si>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</si>
  <si>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</si>
  <si>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</si>
  <si>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</si>
  <si>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</si>
  <si>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</si>
  <si>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</si>
  <si>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</si>
  <si>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</si>
  <si>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</si>
  <si>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</si>
  <si>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</si>
  <si>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</si>
  <si>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</si>
  <si>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</si>
  <si>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</si>
  <si>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</si>
  <si>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ASSENTAMENTO DE GUIAS PARA JARDIM 7 X 11 X 100CM (IE-3)</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</si>
  <si>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</si>
  <si>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</si>
  <si>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</si>
  <si>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</si>
  <si>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</si>
  <si>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</si>
  <si>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</si>
  <si>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</si>
  <si>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</si>
  <si>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</si>
  <si>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</si>
  <si>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</si>
  <si>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</si>
  <si>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</si>
  <si>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</si>
  <si>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</si>
  <si>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</si>
  <si>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</si>
  <si>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</si>
  <si>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</si>
  <si>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</si>
  <si>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</si>
  <si>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</si>
  <si>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</si>
  <si>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</si>
  <si>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</si>
  <si>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</si>
  <si>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</si>
  <si>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MICRO REVESTIMENTO ASFÁLTICO À FRIO COM EMULSÃO MODIFICADA COM POLÍMERO, COM TAXA MÉDIA DE APLICAÇÃO DE 12 KG/M2 CONFORME NORMA DNIT 035/2018 - ES</t>
  </si>
  <si>
    <t>SELAGEM DE TRINCAS À QUENTE COM EQUIPAMENTO SELA TRINCA ACOPLADO AO CAMINHÃO CARROCERIA DE MADEIRA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</si>
  <si>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</si>
  <si>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</si>
  <si>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</si>
  <si>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</si>
  <si>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</si>
  <si>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</si>
  <si>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</si>
  <si>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</si>
  <si>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</si>
  <si>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</si>
  <si>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</si>
  <si>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</si>
  <si>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</si>
  <si>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</si>
  <si>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</si>
  <si>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</si>
  <si>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</si>
  <si>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</si>
  <si>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</si>
  <si>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</si>
  <si>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</si>
  <si>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</si>
  <si>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</si>
  <si>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</si>
  <si>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</si>
  <si>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</si>
  <si>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</si>
  <si>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</si>
  <si>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</si>
  <si>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</si>
  <si>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</si>
  <si>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</si>
  <si>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</si>
  <si>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</si>
  <si>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</si>
  <si>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</si>
  <si>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</si>
  <si>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</si>
  <si>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</si>
  <si>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</si>
  <si>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</si>
  <si>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TAMPÃO PARA GALERIAS DE ÁGUAS PLUVIAIS</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</si>
  <si>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</si>
  <si>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</si>
  <si>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</si>
  <si>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</si>
  <si>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</si>
  <si>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</si>
  <si>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</si>
  <si>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</si>
  <si>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</si>
  <si>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</si>
  <si>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</si>
  <si>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</si>
  <si>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</si>
  <si>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</si>
  <si>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</si>
  <si>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</si>
  <si>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</si>
  <si>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</si>
  <si>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</si>
  <si>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</si>
  <si>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</si>
  <si>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</si>
  <si>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</si>
  <si>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</si>
  <si>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</si>
  <si>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</si>
  <si>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</si>
  <si>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</si>
  <si>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</si>
  <si>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</si>
  <si>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</si>
  <si>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</si>
  <si>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</si>
  <si>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</si>
  <si>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</si>
  <si>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</si>
  <si>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</si>
  <si>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</si>
  <si>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</si>
  <si>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</si>
  <si>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</si>
  <si>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</si>
  <si>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</si>
  <si>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</si>
  <si>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</si>
  <si>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</si>
  <si>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</si>
  <si>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</si>
  <si>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</si>
  <si>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</si>
  <si>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</si>
  <si>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</si>
  <si>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</si>
  <si>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</si>
  <si>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</si>
  <si>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</si>
  <si>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</si>
  <si>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</si>
  <si>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</si>
  <si>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</si>
  <si>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</si>
  <si>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</si>
  <si>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</si>
  <si>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</si>
  <si>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</si>
  <si>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</si>
  <si>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</si>
  <si>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</si>
  <si>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</si>
  <si>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</si>
  <si>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</si>
  <si>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</si>
  <si>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</si>
  <si>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</si>
  <si>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</si>
  <si>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</si>
  <si>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</si>
  <si>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</si>
  <si>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</si>
  <si>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</si>
  <si>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</si>
  <si>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</si>
  <si>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</si>
  <si>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</si>
  <si>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</si>
  <si>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</si>
  <si>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</si>
  <si>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</si>
  <si>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</si>
  <si>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</si>
  <si>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</si>
  <si>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</si>
  <si>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</si>
  <si>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</si>
  <si>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</si>
  <si>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</si>
  <si>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</si>
  <si>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</si>
  <si>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</si>
  <si>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</si>
  <si>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</si>
  <si>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</si>
  <si>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</si>
  <si>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</si>
  <si>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</si>
  <si>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</si>
  <si>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</si>
  <si>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</si>
  <si>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</si>
  <si>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</si>
  <si>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</si>
  <si>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</si>
  <si>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</si>
  <si>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</si>
  <si>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</si>
  <si>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</si>
  <si>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</si>
  <si>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</si>
  <si>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</si>
  <si>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</si>
  <si>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</si>
  <si>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</si>
  <si>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</si>
  <si>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</si>
  <si>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</si>
  <si>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REBOCO</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</si>
  <si>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</si>
  <si>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</si>
  <si>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</si>
  <si>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</si>
  <si>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</si>
  <si>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</si>
  <si>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</si>
  <si>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</si>
  <si>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</si>
  <si>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</si>
  <si>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</si>
  <si>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</si>
  <si>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</si>
  <si>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</si>
  <si>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</si>
  <si>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</si>
  <si>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</si>
  <si>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</si>
  <si>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</si>
  <si>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</si>
  <si>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BROCA, DIÂMETRO 25CM, PROFUNDIDADE ATÉ 4M</t>
  </si>
  <si>
    <t>ALVENARIA DE BLOCOS DE CONCRETO 14 X 19 X 39CM</t>
  </si>
  <si>
    <t>FORNECIMENTO E COLOCAÇÃO DE AÇO DE PROTENSÃO CP-190 RB 12 DIÂMETRO 5/8", INCLUIDO BAINHA, PROTENSÃO E INJEÇÃO</t>
  </si>
  <si>
    <t>CARGA E REMOÇÃO DE ENTULHO ATÉ A DISTÂNCIA MÉDIA DE IDA E VOLTA DE 1KM</t>
  </si>
  <si>
    <t>REMOÇÃO DE ENTULHO ALÉM DO PRIMEIRO KM</t>
  </si>
  <si>
    <t>BRITAGEM DOS MATERIAIS PROVENIENTES DOS RESÍDUOS DA CONSTRUÇÃO CIVIL</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</si>
  <si>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</si>
  <si>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</si>
  <si>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</si>
  <si>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</si>
  <si>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</si>
  <si>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</si>
  <si>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</si>
  <si>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M3XMES</t>
  </si>
  <si>
    <t>PLATAFORMA DE MADEIRA A SEREM ARMADAS SOBRE ANDAIMES METÁLICOS</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</si>
  <si>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</si>
  <si>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</si>
  <si>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</si>
  <si>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</si>
  <si>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</si>
  <si>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</si>
  <si>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</si>
  <si>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</si>
  <si>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</si>
  <si>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</si>
  <si>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</si>
  <si>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</si>
  <si>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</si>
  <si>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</si>
  <si>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</si>
  <si>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</si>
  <si>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</si>
  <si>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</si>
  <si>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</si>
  <si>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</si>
  <si>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</si>
  <si>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</si>
  <si>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</si>
  <si>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</si>
  <si>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</si>
  <si>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</si>
  <si>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</si>
  <si>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</si>
  <si>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</si>
  <si>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</si>
  <si>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</si>
  <si>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</si>
  <si>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</si>
  <si>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</si>
  <si>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APLICAÇÃO DE TINTA ANTI-PICHAÇÃO - BASE SOLVENTE - 2 DEMÃOS</t>
  </si>
  <si>
    <t>APLICAÇÃO DE VERNIZ ANTI-PICHAÇÃO - BASE SOLVENTE - 2 DEMÃOS (REMOÇÃO DA PICHAÇÃO SOMENTE A SECO OU COM ÁGUA E SABÃO)</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</si>
  <si>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</si>
  <si>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</si>
  <si>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</si>
  <si>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</si>
  <si>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</si>
  <si>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</si>
  <si>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</si>
  <si>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</si>
  <si>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</si>
  <si>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</si>
  <si>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</si>
  <si>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</si>
  <si>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</si>
  <si>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</si>
  <si>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</si>
  <si>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</si>
  <si>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</si>
  <si>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</si>
  <si>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</si>
  <si>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</si>
  <si>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</si>
  <si>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VIBROACABADORA  DE ASFALTO SOBRE ESTEIRA CAP. 300 TON/H</t>
  </si>
  <si>
    <t>GUINDASTE DE LANÇA FIXA SOBRE ESTEIRAS - 12T</t>
  </si>
  <si>
    <t>GUINDASTE HIDRÁULICO SOBRE PNEUS - 20/25 T</t>
  </si>
  <si>
    <t>MÃO DE OBRA PARA SERVIÇOS NAS SUBPREFEITURAS  (INCLUI ENCARGOS SOCIAIS)</t>
  </si>
  <si>
    <t>CARPINTEIRO</t>
  </si>
  <si>
    <t>ENCANADOR</t>
  </si>
  <si>
    <t>ESGOTEIRO</t>
  </si>
  <si>
    <t>FERREIRO</t>
  </si>
  <si>
    <t>MOTORISTA DE CAMINHÃO</t>
  </si>
  <si>
    <t>OPERADOR DE MÁQUINA PESADA</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</si>
  <si>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</si>
  <si>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</si>
  <si>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</si>
  <si>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</si>
  <si>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</si>
  <si>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</si>
  <si>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</si>
  <si>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</si>
  <si>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</si>
  <si>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</si>
  <si>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</si>
  <si>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</si>
  <si>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</si>
  <si>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</si>
  <si>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</si>
  <si>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</si>
  <si>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</si>
  <si>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</si>
  <si>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</si>
  <si>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</si>
  <si>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</si>
  <si>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</si>
  <si>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</si>
  <si>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</si>
  <si>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</si>
  <si>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</si>
  <si>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</si>
  <si>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</si>
  <si>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</si>
  <si>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</si>
  <si>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</si>
  <si>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</si>
  <si>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</si>
  <si>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</si>
  <si>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</si>
  <si>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</si>
  <si>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</si>
  <si>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</si>
  <si>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</si>
  <si>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</si>
  <si>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</si>
  <si>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</si>
  <si>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</si>
  <si>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</si>
  <si>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</si>
  <si>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</si>
  <si>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</si>
  <si>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</si>
  <si>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</si>
  <si>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</si>
  <si>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</si>
  <si>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</si>
  <si>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</si>
  <si>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</si>
  <si>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</si>
  <si>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</si>
  <si>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</si>
  <si>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</si>
  <si>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</si>
  <si>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</si>
  <si>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</si>
  <si>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</si>
  <si>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</si>
  <si>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</si>
  <si>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</si>
  <si>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</si>
  <si>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</si>
  <si>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</si>
  <si>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</si>
  <si>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</si>
  <si>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</si>
  <si>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</si>
  <si>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</si>
  <si>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</si>
  <si>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</si>
  <si>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</si>
  <si>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</si>
  <si>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</si>
  <si>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</si>
  <si>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</si>
  <si>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</si>
  <si>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</si>
  <si>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</si>
  <si>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</si>
  <si>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</si>
  <si>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</si>
  <si>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</si>
  <si>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</si>
  <si>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</si>
  <si>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</si>
  <si>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</si>
  <si>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</si>
  <si>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</si>
  <si>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</si>
  <si>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</si>
  <si>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</si>
  <si>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</si>
  <si>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</si>
  <si>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</si>
  <si>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</si>
  <si>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</si>
  <si>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</si>
  <si>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</si>
  <si>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TOTAL</t>
  </si>
  <si>
    <t>CÓD.</t>
  </si>
  <si>
    <t>ITEM REFERÊNCIA</t>
  </si>
  <si>
    <t>CÁLCULO DE MEDIDAS</t>
  </si>
  <si>
    <t>QUANTIDADE TOTAL</t>
  </si>
  <si>
    <t>QUANTIDADE</t>
  </si>
  <si>
    <t>=</t>
  </si>
  <si>
    <t>TOTAL CALCULADO DO ITEM</t>
  </si>
  <si>
    <t>SUBTOTAL</t>
  </si>
  <si>
    <t>CPU-001</t>
  </si>
  <si>
    <t>CR</t>
  </si>
  <si>
    <t>2,29</t>
  </si>
  <si>
    <t>3,75</t>
  </si>
  <si>
    <t>9,19</t>
  </si>
  <si>
    <t>11,20</t>
  </si>
  <si>
    <t>SC25KG</t>
  </si>
  <si>
    <t>M2XMES</t>
  </si>
  <si>
    <t>5,00</t>
  </si>
  <si>
    <t>DESCRIÇÃO DO SERVIÇO OU FORNECIMENTO</t>
  </si>
  <si>
    <t>DATA BASE</t>
  </si>
  <si>
    <t>PREÇO REFERENCIAL</t>
  </si>
  <si>
    <t>Observações:</t>
  </si>
  <si>
    <t xml:space="preserve">OBRA: </t>
  </si>
  <si>
    <t>Conforme legislação tributária municipal, definir estimativa de percentual da base de cálculo para o ISS:</t>
  </si>
  <si>
    <t>Sobre a base de cálculo, definir a respectiva alíquota do ISS (entre 2% e 5%):</t>
  </si>
  <si>
    <t>BDI 1</t>
  </si>
  <si>
    <t>TIPO DE OBRA</t>
  </si>
  <si>
    <t>Construção e Reforma de Edifícios</t>
  </si>
  <si>
    <t>Itens</t>
  </si>
  <si>
    <t>Siglas</t>
  </si>
  <si>
    <t>% Adotado</t>
  </si>
  <si>
    <t>1º Quartil</t>
  </si>
  <si>
    <t>Médio</t>
  </si>
  <si>
    <t>3º Quartil</t>
  </si>
  <si>
    <t>Administração Central</t>
  </si>
  <si>
    <t>AC</t>
  </si>
  <si>
    <t>-</t>
  </si>
  <si>
    <t>Seguro e Garantia</t>
  </si>
  <si>
    <t>SG</t>
  </si>
  <si>
    <t>Risco</t>
  </si>
  <si>
    <t>R</t>
  </si>
  <si>
    <t>Despesas Financeiras</t>
  </si>
  <si>
    <t>DF</t>
  </si>
  <si>
    <t>Lucro</t>
  </si>
  <si>
    <t>Tributos (impostos COFINS 3%, e  PIS 0,65%)</t>
  </si>
  <si>
    <t>CP</t>
  </si>
  <si>
    <t>Tributos (ISS, variável de acordo com o município)</t>
  </si>
  <si>
    <t>ISS</t>
  </si>
  <si>
    <t>Tributos (Contribuição Previdenciária sobre a Receita Bruta - 0% ou 4,5% - Desoneração)</t>
  </si>
  <si>
    <t>CPRB</t>
  </si>
  <si>
    <t>BDI SEM desoneração</t>
  </si>
  <si>
    <t>BDI PAD</t>
  </si>
  <si>
    <t>Os valores de BDI foram calculados com o emprego da fórmula:</t>
  </si>
  <si>
    <t>BDI =</t>
  </si>
  <si>
    <t>(1+AC + S + R + G)*(1 + DF)*(1+L)</t>
  </si>
  <si>
    <t xml:space="preserve"> - 1</t>
  </si>
  <si>
    <t>(1-CP-ISS-CRPB)</t>
  </si>
  <si>
    <t>Declaro para os devidos fins que o regime de Contribuição Previdenciária sobre a Receita Bruta adotado para elaboração do orçamento foi SEM Desoneração, e que esta é a alternativa mais adequada para a Administração Pública.</t>
  </si>
  <si>
    <t xml:space="preserve">Tipo da Obra </t>
  </si>
  <si>
    <t>São Caetano do Sul</t>
  </si>
  <si>
    <t>Local</t>
  </si>
  <si>
    <t>Data</t>
  </si>
  <si>
    <t>Declaro para os devidos fins que o regime de Contribuição Previdenciária sobre a Receita Bruta adotado para elaboração do orçamento foi COM Desoneração, e que esta é a alternativa mais adequada para a Administração Pública.</t>
  </si>
  <si>
    <t>22,69</t>
  </si>
  <si>
    <t>19,97</t>
  </si>
  <si>
    <t>17,05</t>
  </si>
  <si>
    <t>16,40</t>
  </si>
  <si>
    <t>6,49</t>
  </si>
  <si>
    <t>23,00</t>
  </si>
  <si>
    <t>Unidade</t>
  </si>
  <si>
    <t>CNPJ</t>
  </si>
  <si>
    <t>NOME DA EMPRESA FORNECEDORA</t>
  </si>
  <si>
    <t>DATA COTAÇÃO</t>
  </si>
  <si>
    <t>PREÇO COTADO</t>
  </si>
  <si>
    <t>ESPECIFICAÇÃO TÉCNICA:</t>
  </si>
  <si>
    <t>Vide anexo com as cotações de mercado</t>
  </si>
  <si>
    <t>COT-001</t>
  </si>
  <si>
    <t>PREFEITURA MUNICIPAL DE SÃO CAETANO DO SUL</t>
  </si>
  <si>
    <t>SECRETARIA DE OBRAS E HABITAÇÃO</t>
  </si>
  <si>
    <t>DEPARTAMENTO DE OBRAS - SEOHAB-DO</t>
  </si>
  <si>
    <t>LOCAL:</t>
  </si>
  <si>
    <t xml:space="preserve">Construção de Praças Urbanas, Rodovias, Ferrovias e recapeamento e pavimentação de vias urbanas </t>
  </si>
  <si>
    <t xml:space="preserve">Construção de Redes de Abastecimento de Água, Coleta de Esgoto </t>
  </si>
  <si>
    <t xml:space="preserve">Construção e Manutenção de Estações e Redes de Distribuição de Energia Elétrica </t>
  </si>
  <si>
    <t xml:space="preserve">Obras Portuárias, Marítimas e Fluviais </t>
  </si>
  <si>
    <t xml:space="preserve">Fornecimento de Materiais e Equipamentos (aquisição indireta - em conjunto com licitação de obras) </t>
  </si>
  <si>
    <t xml:space="preserve">Fornecimento de Materiais e Equipamentos (aquisição direta) </t>
  </si>
  <si>
    <t>CONSTRUÇÃO E REFORMA DE EDIFÍCIOS</t>
  </si>
  <si>
    <t>RELATÓRIO DE CONSULTA PRÉVIA</t>
  </si>
  <si>
    <t>AUDIÊNCIA PÚBLICA</t>
  </si>
  <si>
    <t>FICHA DE CARACTERIZAÇÃO DO EMPREENDIMENTO - FCA, CONFORME INSTRUÇÃO NORMATIVA IPHAN N°01/2015</t>
  </si>
  <si>
    <t>RELATÓRIO DE AVALIAÇÃO DE IMPACTO AOS BENS CULTURAIS TOMBADOS, VALORADOS E REGISTRADOS</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</si>
  <si>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</si>
  <si>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</si>
  <si>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</si>
  <si>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</si>
  <si>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</si>
  <si>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</si>
  <si>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</si>
  <si>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ELABORAÇÃO DE ADITIVO AO TERMO DE COMPROMISSO AMBIENTAL - TCA</t>
  </si>
  <si>
    <t>RELATÓRIO DE AVALIAÇÃO PRELIMINAR CONFORME CETESB DD N°38/2017/C</t>
  </si>
  <si>
    <t>0,73</t>
  </si>
  <si>
    <t>5,84</t>
  </si>
  <si>
    <t>11,18</t>
  </si>
  <si>
    <t>21,13</t>
  </si>
  <si>
    <t>8,45</t>
  </si>
  <si>
    <t>11,82</t>
  </si>
  <si>
    <t>COMPRIMENTO</t>
  </si>
  <si>
    <t>DURAÇÃO DA OBRA</t>
  </si>
  <si>
    <t>PREMISSAS DA OBRA</t>
  </si>
  <si>
    <t>meses</t>
  </si>
  <si>
    <t>DMT - ENTULHO</t>
  </si>
  <si>
    <t>km</t>
  </si>
  <si>
    <t>SECRETARIA DE OBRAS E HABITAÇÃO - SEOHAB</t>
  </si>
  <si>
    <t>OBRAS PÚBLICAS - DO2</t>
  </si>
  <si>
    <t>DESCRITIVO DO ITEM</t>
  </si>
  <si>
    <t>APLICAÇÃO DO DESCONTO</t>
  </si>
  <si>
    <t>VALOR UNIT. S/BDI</t>
  </si>
  <si>
    <t>VALOR UNIT. C/ BDI</t>
  </si>
  <si>
    <t>FDE</t>
  </si>
  <si>
    <t>ADEQUAÇÃO DE BDI DE SERVIÇOS RETIRADOS DA PLANILHA FDE</t>
  </si>
  <si>
    <t>Converter planilha PDF FDE no site pdf2go.com</t>
  </si>
  <si>
    <t>BDI DO BOLETIM FDE:</t>
  </si>
  <si>
    <t>DMT - TERRA</t>
  </si>
  <si>
    <t>EMPOLAMENTO ENTULHO</t>
  </si>
  <si>
    <t>EMPOLAMENTO TERRA</t>
  </si>
  <si>
    <t>MATERIAL</t>
  </si>
  <si>
    <t>KG/M3</t>
  </si>
  <si>
    <t xml:space="preserve">AREIA SECA </t>
  </si>
  <si>
    <t xml:space="preserve">AREIA ÚMIDA </t>
  </si>
  <si>
    <t xml:space="preserve">AREIA FINA SECA </t>
  </si>
  <si>
    <t xml:space="preserve">AREIA GROSSA SECA </t>
  </si>
  <si>
    <t xml:space="preserve">ARGILA SECA </t>
  </si>
  <si>
    <t xml:space="preserve">ARGILA ÚMIDA </t>
  </si>
  <si>
    <t xml:space="preserve">CAL HIDRATADA </t>
  </si>
  <si>
    <t xml:space="preserve">CAL HIDRÁULICA </t>
  </si>
  <si>
    <t xml:space="preserve">CAL EM PÓ </t>
  </si>
  <si>
    <t xml:space="preserve">CAL VIRGEM </t>
  </si>
  <si>
    <t xml:space="preserve">CIMENTO A GRANEL </t>
  </si>
  <si>
    <t xml:space="preserve">CIMENTO EM SACOS </t>
  </si>
  <si>
    <t xml:space="preserve">GESSO EM PÓ </t>
  </si>
  <si>
    <t xml:space="preserve">GESSO HIDRATADO (EM
BLOCO) </t>
  </si>
  <si>
    <t xml:space="preserve">MINÉRIO DE FERRO </t>
  </si>
  <si>
    <t xml:space="preserve">TERRA APILOADA SECA </t>
  </si>
  <si>
    <t xml:space="preserve">TERRA APILOADA ÚMIDA </t>
  </si>
  <si>
    <t xml:space="preserve">TERRA ARENOSA </t>
  </si>
  <si>
    <t xml:space="preserve">TERRA VEGETAL SECA </t>
  </si>
  <si>
    <t xml:space="preserve">TERRA VEGETAL ÚMIDA </t>
  </si>
  <si>
    <t xml:space="preserve">ENTULHO DE OBRAS </t>
  </si>
  <si>
    <t>PESOS ESPECÍFICICOS</t>
  </si>
  <si>
    <t xml:space="preserve">AÇO </t>
  </si>
  <si>
    <t xml:space="preserve">ALUMÍNIO </t>
  </si>
  <si>
    <t xml:space="preserve">BRONZE </t>
  </si>
  <si>
    <t xml:space="preserve">CHUMBO </t>
  </si>
  <si>
    <t xml:space="preserve">COBRE </t>
  </si>
  <si>
    <t xml:space="preserve">ESTANHO </t>
  </si>
  <si>
    <t xml:space="preserve">FERRO FORJADO </t>
  </si>
  <si>
    <t xml:space="preserve">FERRO FUNDIDO </t>
  </si>
  <si>
    <t xml:space="preserve">LATÃO </t>
  </si>
  <si>
    <t xml:space="preserve">ZINCO </t>
  </si>
  <si>
    <t xml:space="preserve">BLOCO DE ARGAMASSA </t>
  </si>
  <si>
    <t xml:space="preserve">CIMENTO PARA PISOS </t>
  </si>
  <si>
    <t xml:space="preserve">CIMENTO-AMIANTO </t>
  </si>
  <si>
    <t xml:space="preserve">LAJOTAS CERÂMICAS </t>
  </si>
  <si>
    <t xml:space="preserve">TIJOLO FURADO </t>
  </si>
  <si>
    <t xml:space="preserve">TIJOLO MACIÇO </t>
  </si>
  <si>
    <t xml:space="preserve">TIJOLO SÍLICO-CALCÁREO </t>
  </si>
  <si>
    <t xml:space="preserve">TIJOLO POROSO </t>
  </si>
  <si>
    <t xml:space="preserve">TIJOLO VITRIFICADO </t>
  </si>
  <si>
    <t xml:space="preserve">ARGAMASSA CAL HIDRÁULICA </t>
  </si>
  <si>
    <t xml:space="preserve">ARGAMASSA CIMENTO/CAL/AREIA </t>
  </si>
  <si>
    <t xml:space="preserve">ARGAMASSA CIMENTO/AREIA </t>
  </si>
  <si>
    <t xml:space="preserve">ARGAMASSA DE GESSO/ESTUQUE </t>
  </si>
  <si>
    <t xml:space="preserve">ARGAMASSA DE CAL E
AREIA </t>
  </si>
  <si>
    <t xml:space="preserve">CONCRETO SIMPLES </t>
  </si>
  <si>
    <t xml:space="preserve">CONCRETO ARMADO </t>
  </si>
  <si>
    <t xml:space="preserve">CONCRETO DE ARGILA EXPANDIDA </t>
  </si>
  <si>
    <t xml:space="preserve">ESTUQUE DE ARGAMASSA DE CIMENTO </t>
  </si>
  <si>
    <t xml:space="preserve">ESTUQUE DE ARGAMASSA DE CAL </t>
  </si>
  <si>
    <t>BDI 1:</t>
  </si>
  <si>
    <t>QUADRO DE COMPOSIÇÃO DO BDI 2</t>
  </si>
  <si>
    <t>BDI APLICADO</t>
  </si>
  <si>
    <t>Fonte: PCRJ SCO-Sistema de Custos de Obras e Serviços de Engenharia FGV</t>
  </si>
  <si>
    <t>(critério SIURB)</t>
  </si>
  <si>
    <t>31,60</t>
  </si>
  <si>
    <t>18,39</t>
  </si>
  <si>
    <t>1,34</t>
  </si>
  <si>
    <t>14,05</t>
  </si>
  <si>
    <t>11,92</t>
  </si>
  <si>
    <t>28,86</t>
  </si>
  <si>
    <t>14,19</t>
  </si>
  <si>
    <t>17,30</t>
  </si>
  <si>
    <t>23,80</t>
  </si>
  <si>
    <t>3,13</t>
  </si>
  <si>
    <t>2,35</t>
  </si>
  <si>
    <t>28,89</t>
  </si>
  <si>
    <t>20,08</t>
  </si>
  <si>
    <t>14,75</t>
  </si>
  <si>
    <t>54,27</t>
  </si>
  <si>
    <t>UNXMES</t>
  </si>
  <si>
    <t>101,34</t>
  </si>
  <si>
    <t>20,52</t>
  </si>
  <si>
    <t>2,20</t>
  </si>
  <si>
    <t>7,23</t>
  </si>
  <si>
    <t>14,78</t>
  </si>
  <si>
    <t>51,03</t>
  </si>
  <si>
    <t>ESTUDOS E PROJETOS, PLANOS E GERENCIAMENTO E OUTROS CORRELATOS</t>
  </si>
  <si>
    <t>15,14</t>
  </si>
  <si>
    <t>0,90</t>
  </si>
  <si>
    <t>40,83</t>
  </si>
  <si>
    <t>0,40</t>
  </si>
  <si>
    <t>19,02</t>
  </si>
  <si>
    <t>6,86</t>
  </si>
  <si>
    <t>54,15</t>
  </si>
  <si>
    <t>5,46</t>
  </si>
  <si>
    <t>23,65</t>
  </si>
  <si>
    <t>22,98</t>
  </si>
  <si>
    <t>3,93</t>
  </si>
  <si>
    <t>QUADRO DE COTAÇÕES</t>
  </si>
  <si>
    <t>Data da Atualização: 03/05/2022</t>
  </si>
  <si>
    <t>hora</t>
  </si>
  <si>
    <t xml:space="preserve">SISTEMA DE INSPECAO INTERNA DE TUBULACOES COMP.POR UNID.DE CONTROL.SOFTWARE    </t>
  </si>
  <si>
    <t>72.74.01.04</t>
  </si>
  <si>
    <t xml:space="preserve">SISTEMA DE INSPECAO INTERNA DE TUBULACOES COMP.POR UND.DE CONTROL.SOFTWARE     </t>
  </si>
  <si>
    <t>72.74.01.03</t>
  </si>
  <si>
    <t>72.74.01.02</t>
  </si>
  <si>
    <t>72.74.01.01</t>
  </si>
  <si>
    <t xml:space="preserve">TRATOR ROBO PARA INSPECAO DE TUBO SUPERIORES A 300 MM,COM CONTROL.SOFTWARE     </t>
  </si>
  <si>
    <t>72.73.01.04</t>
  </si>
  <si>
    <t>72.73.01.03</t>
  </si>
  <si>
    <t>72.73.01.02</t>
  </si>
  <si>
    <t>72.73.01.01</t>
  </si>
  <si>
    <t xml:space="preserve">CALDEIRA GERADORA DE VAPOR HORIZONTAL PRESSURIZADA                             </t>
  </si>
  <si>
    <t>72.72.01.04</t>
  </si>
  <si>
    <t>72.72.01.03</t>
  </si>
  <si>
    <t>72.72.01.02</t>
  </si>
  <si>
    <t>72.72.01.01</t>
  </si>
  <si>
    <t xml:space="preserve">MAQUINA DE JATO COND. D                                                        </t>
  </si>
  <si>
    <t>72.63.01.04</t>
  </si>
  <si>
    <t xml:space="preserve">MAQUINA DE JATO COND. C                                                        </t>
  </si>
  <si>
    <t>72.63.01.03</t>
  </si>
  <si>
    <t xml:space="preserve">MAQUINA DE JATO COND. B                                                        </t>
  </si>
  <si>
    <t>72.63.01.02</t>
  </si>
  <si>
    <t xml:space="preserve">MAQUINA DE JATO COND. A                                                        </t>
  </si>
  <si>
    <t>72.63.01.01</t>
  </si>
  <si>
    <t xml:space="preserve">VASSOURA MEC. REBOCAVEL COND. D                                                </t>
  </si>
  <si>
    <t>72.61.01.04</t>
  </si>
  <si>
    <t xml:space="preserve">VASSOURA MEC. REBOCAVEL COND. C                                                </t>
  </si>
  <si>
    <t>72.61.01.03</t>
  </si>
  <si>
    <t xml:space="preserve">VASSOURA MEC. REBOCAVEL COND. B                                                </t>
  </si>
  <si>
    <t>72.61.01.02</t>
  </si>
  <si>
    <t xml:space="preserve">VASSOURA MEC. REBOCAVEL COND. A                                                </t>
  </si>
  <si>
    <t>72.61.01.01</t>
  </si>
  <si>
    <t xml:space="preserve">SILO P/ESTOC.MASSA ASF.35TON COND. D                                           </t>
  </si>
  <si>
    <t>72.59.02.04</t>
  </si>
  <si>
    <t xml:space="preserve">SILO P/ESTOC.MASSA ASF.35TON COND. C                                           </t>
  </si>
  <si>
    <t>72.59.02.03</t>
  </si>
  <si>
    <t xml:space="preserve">SILO P/ESTOC.MASSA ASF.35TON COND. B                                           </t>
  </si>
  <si>
    <t>72.59.02.02</t>
  </si>
  <si>
    <t xml:space="preserve">SILO P/ESTOC.MASSA ASF.35TON COND. A                                           </t>
  </si>
  <si>
    <t>72.59.02.01</t>
  </si>
  <si>
    <t xml:space="preserve">SILO P/ESTOC.CIMENTO 30T COND. D                                               </t>
  </si>
  <si>
    <t>72.59.01.04</t>
  </si>
  <si>
    <t xml:space="preserve">SILO P/ESTOC.CIMENTO 30T COND. C                                               </t>
  </si>
  <si>
    <t>72.59.01.03</t>
  </si>
  <si>
    <t xml:space="preserve">SILO P/ESTOC.CIMENTO 30T COND. B                                               </t>
  </si>
  <si>
    <t>72.59.01.02</t>
  </si>
  <si>
    <t xml:space="preserve">SILO P/ESTOC.CIMENTO 30T COND. A                                               </t>
  </si>
  <si>
    <t>72.59.01.01</t>
  </si>
  <si>
    <t xml:space="preserve">UNID.APLIC.TINTA (HOFFMAN OU SIMILAR)C-D                                       </t>
  </si>
  <si>
    <t>72.58.05.04</t>
  </si>
  <si>
    <t xml:space="preserve">UNID.APLIC.TINTA (HOFFMAN OU SIMILAR)C-C                                       </t>
  </si>
  <si>
    <t>72.58.05.03</t>
  </si>
  <si>
    <t xml:space="preserve">UNID.APLIC.TINTA (HOFFMAN OU SIMILAR)C-B                                       </t>
  </si>
  <si>
    <t>72.58.05.02</t>
  </si>
  <si>
    <t xml:space="preserve">UNID.APLIC.TINTA (HOFFMAN OU SIMILAR)C-A                                       </t>
  </si>
  <si>
    <t>72.58.05.01</t>
  </si>
  <si>
    <t xml:space="preserve">UNIDADE APLIC.HOT-SPRAY COND. D                                                </t>
  </si>
  <si>
    <t>72.58.04.04</t>
  </si>
  <si>
    <t xml:space="preserve">UNIDADE APLIC.HOT-SPRAY COND. C                                                </t>
  </si>
  <si>
    <t>72.58.04.03</t>
  </si>
  <si>
    <t xml:space="preserve">UNIDADE APLIC.HOT-SPRAY COND. B                                                </t>
  </si>
  <si>
    <t>72.58.04.02</t>
  </si>
  <si>
    <t xml:space="preserve">UNIDADE APLIC.HOT-SPRAY COND. A                                                </t>
  </si>
  <si>
    <t>72.58.04.01</t>
  </si>
  <si>
    <t xml:space="preserve">UNIDADE FUSORA COND. D                                                         </t>
  </si>
  <si>
    <t>72.58.03.04</t>
  </si>
  <si>
    <t xml:space="preserve">UNIDADE FUSORA COND. C                                                         </t>
  </si>
  <si>
    <t>72.58.03.03</t>
  </si>
  <si>
    <t xml:space="preserve">UNIDADE FUSORA COND. B                                                         </t>
  </si>
  <si>
    <t>72.58.03.02</t>
  </si>
  <si>
    <t xml:space="preserve">UNIDADE FUSORA COND. A                                                         </t>
  </si>
  <si>
    <t>72.58.03.01</t>
  </si>
  <si>
    <t xml:space="preserve">UNIDADE APLIC.TINTA ELAST.A FRIO COND.D                                        </t>
  </si>
  <si>
    <t>72.58.02.04</t>
  </si>
  <si>
    <t xml:space="preserve">UNIDADE APLIC.TINTA ELAST.A FRIO COND.C                                        </t>
  </si>
  <si>
    <t>72.58.02.03</t>
  </si>
  <si>
    <t xml:space="preserve">UNIDADE APLIC.TINTA ELAST.A FRIO COND.B                                        </t>
  </si>
  <si>
    <t>72.58.02.02</t>
  </si>
  <si>
    <t xml:space="preserve">UNIDADE APLIC.TINTA ELAST.A FRIO COND.A                                        </t>
  </si>
  <si>
    <t>72.58.02.01</t>
  </si>
  <si>
    <t xml:space="preserve">UNIDADE APLIC.EXTRUSAO COND. D                                                 </t>
  </si>
  <si>
    <t>72.58.01.04</t>
  </si>
  <si>
    <t xml:space="preserve">UNIDADE APLIC.EXTRUSAO COND. C                                                 </t>
  </si>
  <si>
    <t>72.58.01.03</t>
  </si>
  <si>
    <t xml:space="preserve">UNIDADE APLIC.EXTRUSAO COND. B                                                 </t>
  </si>
  <si>
    <t>72.58.01.02</t>
  </si>
  <si>
    <t xml:space="preserve">UNIDADE APLIC.EXTRUSAO COND. A                                                 </t>
  </si>
  <si>
    <t>72.58.01.01</t>
  </si>
  <si>
    <t xml:space="preserve">SELADORA A FRIO 15HP COND. D                                                   </t>
  </si>
  <si>
    <t>72.57.01.04</t>
  </si>
  <si>
    <t xml:space="preserve">SELADORA A FRIO 15HP COND. C                                                   </t>
  </si>
  <si>
    <t>72.57.01.03</t>
  </si>
  <si>
    <t xml:space="preserve">SELADORA A FRIO 15HP COND. B                                                   </t>
  </si>
  <si>
    <t>72.57.01.02</t>
  </si>
  <si>
    <t xml:space="preserve">SELADORA A FRIO 15HP COND. A                                                   </t>
  </si>
  <si>
    <t>72.57.01.01</t>
  </si>
  <si>
    <t xml:space="preserve">SERRA PARA PAVIMENTO 9HP COND. D                                               </t>
  </si>
  <si>
    <t>72.56.03.04</t>
  </si>
  <si>
    <t xml:space="preserve">SERRA PARA PAVIMENTO 9HP COND. C                                               </t>
  </si>
  <si>
    <t>72.56.03.03</t>
  </si>
  <si>
    <t xml:space="preserve">SERRA PARA PAVIMENTO 9HP COND. B                                               </t>
  </si>
  <si>
    <t>72.56.03.02</t>
  </si>
  <si>
    <t xml:space="preserve">SERRA PARA PAVIMENTO 9HP COND. A                                               </t>
  </si>
  <si>
    <t>72.56.03.01</t>
  </si>
  <si>
    <t xml:space="preserve">SERRA PARA PAVIMENTO 8HP COND. D                                               </t>
  </si>
  <si>
    <t>72.56.01.04</t>
  </si>
  <si>
    <t xml:space="preserve">SERRA PARA PAVIMENTO 8HP COND. C                                               </t>
  </si>
  <si>
    <t>72.56.01.03</t>
  </si>
  <si>
    <t xml:space="preserve">SERRA PARA PAVIMENTO 8HP COND. B                                               </t>
  </si>
  <si>
    <t>72.56.01.02</t>
  </si>
  <si>
    <t xml:space="preserve">SERRA PARA PAVIMENTO 8HP COND. A                                               </t>
  </si>
  <si>
    <t>72.56.01.01</t>
  </si>
  <si>
    <t xml:space="preserve">VIBRO ACAB.CONCRETO 200M3/H COND. D                                            </t>
  </si>
  <si>
    <t>72.55.01.04</t>
  </si>
  <si>
    <t xml:space="preserve">VIBRO ACAB.CONCRETO 200M3/H COND. C                                            </t>
  </si>
  <si>
    <t>72.55.01.03</t>
  </si>
  <si>
    <t xml:space="preserve">VIBRO ACAB.CONCRETO 200M3/H COND. B                                            </t>
  </si>
  <si>
    <t>72.55.01.02</t>
  </si>
  <si>
    <t xml:space="preserve">VIBRO ACAB.CONCRETO 200M3/H COND. A                                            </t>
  </si>
  <si>
    <t>72.55.01.01</t>
  </si>
  <si>
    <t xml:space="preserve">VIBRO ACAB.ASF.S/PNEU 14,7T/H COND. D                                          </t>
  </si>
  <si>
    <t>72.54.04.04</t>
  </si>
  <si>
    <t xml:space="preserve">VIBRO ACAB.ASF.S/PNEU 14,7T/H COND. C                                          </t>
  </si>
  <si>
    <t>72.54.04.03</t>
  </si>
  <si>
    <t xml:space="preserve">VIBRO ACAB.ASF.S/PNEU 14,7T/H COND. B                                          </t>
  </si>
  <si>
    <t>72.54.04.02</t>
  </si>
  <si>
    <t xml:space="preserve">VIBRO ACAB.ASF.S/PNEU 14,7T/H COND. A                                          </t>
  </si>
  <si>
    <t>72.54.04.01</t>
  </si>
  <si>
    <t xml:space="preserve">VIBRO ACAB.ASF.S/EST.500TON/H COND. D                                          </t>
  </si>
  <si>
    <t>72.54.03.04</t>
  </si>
  <si>
    <t xml:space="preserve">VIBRO ACAB.ASF.S/EST.500TON/H COND. C                                          </t>
  </si>
  <si>
    <t>72.54.03.03</t>
  </si>
  <si>
    <t xml:space="preserve">VIBRO ACAB.ASF.S/EST.500TON/H COND. B                                          </t>
  </si>
  <si>
    <t>72.54.03.02</t>
  </si>
  <si>
    <t xml:space="preserve">VIBRO ACAB.ASF.S/EST.500TON/H COND. A                                          </t>
  </si>
  <si>
    <t>72.54.03.01</t>
  </si>
  <si>
    <t xml:space="preserve">VIBRO ACAB.ASF.S/EST. 2200TON/H COND.D                                         </t>
  </si>
  <si>
    <t>72.54.02.04</t>
  </si>
  <si>
    <t xml:space="preserve">VIBRO ACAB.ASF.S/EST. 2200TON/H COND.C                                         </t>
  </si>
  <si>
    <t>72.54.02.03</t>
  </si>
  <si>
    <t xml:space="preserve">VIBRO ACAB.ASF.S/EST. 2200TON/H COND.B                                         </t>
  </si>
  <si>
    <t>72.54.02.02</t>
  </si>
  <si>
    <t xml:space="preserve">VIBRO ACAB.ASF.S/EST. 2200TON/H COND.A                                         </t>
  </si>
  <si>
    <t>72.54.02.01</t>
  </si>
  <si>
    <t xml:space="preserve">VIBRO ACAB.ASF.S/EST.400T/H COND.D                                             </t>
  </si>
  <si>
    <t>72.54.01.04</t>
  </si>
  <si>
    <t xml:space="preserve">VIBRO ACAB.ASF.S/EST.400T/H COND.C                                             </t>
  </si>
  <si>
    <t>72.54.01.03</t>
  </si>
  <si>
    <t xml:space="preserve">VIBRO ACAB.ASF.S/EST.400T/H COND.B                                             </t>
  </si>
  <si>
    <t>72.54.01.02</t>
  </si>
  <si>
    <t xml:space="preserve">VIBRO ACAB.ASF.S/EST.400T/H COND. A                                            </t>
  </si>
  <si>
    <t>72.54.01.01</t>
  </si>
  <si>
    <t xml:space="preserve">VIBRADOR DE IMERSAO 12000VPM GAS.COND.D                                        </t>
  </si>
  <si>
    <t>72.53.02.04</t>
  </si>
  <si>
    <t xml:space="preserve">VIBRADOR DE IMERSAO 12000VPM GAS.COND.C                                        </t>
  </si>
  <si>
    <t>72.53.02.03</t>
  </si>
  <si>
    <t xml:space="preserve">VIBRADOR DE IMERSAO 12000VPM GAS.COND.B                                        </t>
  </si>
  <si>
    <t>72.53.02.02</t>
  </si>
  <si>
    <t xml:space="preserve">VIBRADOR DE IMERSAO 12000VPM GAS.COND.A                                        </t>
  </si>
  <si>
    <t>72.53.02.01</t>
  </si>
  <si>
    <t xml:space="preserve">VIBRADOR DE IMERSAO 12000VPM ELET.COND.D                                       </t>
  </si>
  <si>
    <t>72.53.01.04</t>
  </si>
  <si>
    <t xml:space="preserve">VIBRADOR DE IMERSAO 12000VPM ELET.COND.C                                       </t>
  </si>
  <si>
    <t>72.53.01.03</t>
  </si>
  <si>
    <t xml:space="preserve">VIBRADOR DE IMERSAO 12000VPM ELET.COND.B                                       </t>
  </si>
  <si>
    <t>72.53.01.02</t>
  </si>
  <si>
    <t xml:space="preserve">VIBRADOR DE IMERSAO 12000VPM ELET.COND.A                                       </t>
  </si>
  <si>
    <t>72.53.01.01</t>
  </si>
  <si>
    <t xml:space="preserve">USINA DE SOLOS 400TON/H COND. D                                                </t>
  </si>
  <si>
    <t>72.52.05.04</t>
  </si>
  <si>
    <t xml:space="preserve">USINA DE SOLOS 400TON/H COND. C                                                </t>
  </si>
  <si>
    <t>72.52.05.03</t>
  </si>
  <si>
    <t xml:space="preserve">USINA DE SOLOS 400TON/H COND. B                                                </t>
  </si>
  <si>
    <t>72.52.05.02</t>
  </si>
  <si>
    <t xml:space="preserve">USINA DE SOLOS 400TON/H COND. A                                                </t>
  </si>
  <si>
    <t>72.52.05.01</t>
  </si>
  <si>
    <t xml:space="preserve">USINA ASF.MATER.FRES.100A150T/H COND.D                                         </t>
  </si>
  <si>
    <t>72.52.04.04</t>
  </si>
  <si>
    <t xml:space="preserve">USINA ASF.MATER.FRES.100A150T/H COND.C                                         </t>
  </si>
  <si>
    <t>72.52.04.03</t>
  </si>
  <si>
    <t xml:space="preserve">USINA ASF.MATER.FRES.100A150T/H COND.B                                         </t>
  </si>
  <si>
    <t>72.52.04.02</t>
  </si>
  <si>
    <t xml:space="preserve">USINA ASF.MATER.FRES.100A150T/H COND.A                                         </t>
  </si>
  <si>
    <t>72.52.04.01</t>
  </si>
  <si>
    <t xml:space="preserve">USINA ASFALTICA 60 A 80 T/H COND. D                                            </t>
  </si>
  <si>
    <t>72.52.03.04</t>
  </si>
  <si>
    <t xml:space="preserve">USINA ASFALTICA 60 A 80T/H COND. C                                             </t>
  </si>
  <si>
    <t>72.52.03.03</t>
  </si>
  <si>
    <t xml:space="preserve">USINA ASFALTICA 60A80T/H COND. B                                               </t>
  </si>
  <si>
    <t>72.52.03.02</t>
  </si>
  <si>
    <t xml:space="preserve">USINA ASFALTICA 60A80T/H COND. A                                               </t>
  </si>
  <si>
    <t>72.52.03.01</t>
  </si>
  <si>
    <t xml:space="preserve">USINA DE CONCRETO 40M3/H COND. D                                               </t>
  </si>
  <si>
    <t>72.52.02.04</t>
  </si>
  <si>
    <t xml:space="preserve">USINA DE CONCRETO 40M3/H COND. C                                               </t>
  </si>
  <si>
    <t>72.52.02.03</t>
  </si>
  <si>
    <t xml:space="preserve">USINA DE CONCRETO 40M3/H COND. B                                               </t>
  </si>
  <si>
    <t>72.52.02.02</t>
  </si>
  <si>
    <t xml:space="preserve">USINA DE CONCRETO 40M3/H COND. A                                               </t>
  </si>
  <si>
    <t>72.52.02.01</t>
  </si>
  <si>
    <t xml:space="preserve">USINA DE CONCRETO 200M3/H COND. D                                              </t>
  </si>
  <si>
    <t>72.52.01.04</t>
  </si>
  <si>
    <t xml:space="preserve">USINA DE CONCRETO 200M3/H COND. C                                              </t>
  </si>
  <si>
    <t>72.52.01.03</t>
  </si>
  <si>
    <t xml:space="preserve">USINA DE CONCRETO 200M3/H COND. B                                              </t>
  </si>
  <si>
    <t>72.52.01.02</t>
  </si>
  <si>
    <t xml:space="preserve">USINA DE CONCRETO 200M3/H COND. A                                              </t>
  </si>
  <si>
    <t>72.52.01.01</t>
  </si>
  <si>
    <t xml:space="preserve">TRATOR S/EST. C/LAMINA/RIP.3,18M3 COND.D                                       </t>
  </si>
  <si>
    <t>72.50.06.04</t>
  </si>
  <si>
    <t xml:space="preserve">TRATOR S/EST. C/LAMINA/RIP.3,18M3 COND.C                                       </t>
  </si>
  <si>
    <t>72.50.06.03</t>
  </si>
  <si>
    <t xml:space="preserve">TRATOR S/EST. C/LAMINA/RIP.3,18M3 COND.B                                       </t>
  </si>
  <si>
    <t>72.50.06.02</t>
  </si>
  <si>
    <t xml:space="preserve">TRATOR S/EST. C/LAMINA/RIP.3,18M3 COND.A                                       </t>
  </si>
  <si>
    <t>72.50.06.01</t>
  </si>
  <si>
    <t xml:space="preserve">TRATOR S/EST. C/LAMINA/RIP.2,28M3 COND.D                                       </t>
  </si>
  <si>
    <t>72.50.05.04</t>
  </si>
  <si>
    <t xml:space="preserve">TRATOR S/EST. C/LAMINA/RIP.2,28M3 COND.C                                       </t>
  </si>
  <si>
    <t>72.50.05.03</t>
  </si>
  <si>
    <t xml:space="preserve">TRATOR S/EST. C/LAMINA/RIP.2,28M3 COND.B                                       </t>
  </si>
  <si>
    <t>72.50.05.02</t>
  </si>
  <si>
    <t xml:space="preserve">TRATOR S/EST. C/LAMINA/RIP.2,28M3 COND.A                                       </t>
  </si>
  <si>
    <t>72.50.05.01</t>
  </si>
  <si>
    <t xml:space="preserve">TRATOR S/EST. C/LAMINA/RIP.1,93M3 COND.D                                       </t>
  </si>
  <si>
    <t>72.50.04.04</t>
  </si>
  <si>
    <t xml:space="preserve">TRATOR S/EST. C/LAMINA/RIP.1,93M3 COND.C                                       </t>
  </si>
  <si>
    <t>72.50.04.03</t>
  </si>
  <si>
    <t xml:space="preserve">TRATOR S/EST. C/LAMINA/RIP.1,93M3 COND.B                                       </t>
  </si>
  <si>
    <t>72.50.04.02</t>
  </si>
  <si>
    <t xml:space="preserve">TRATOR S/EST. C/LAMINA/RIP.1,93M3 COND.A                                       </t>
  </si>
  <si>
    <t>72.50.04.01</t>
  </si>
  <si>
    <t xml:space="preserve">TRATOR S/EST.COM LAMINA 3,18M3 COND. D                                         </t>
  </si>
  <si>
    <t>72.50.03.04</t>
  </si>
  <si>
    <t xml:space="preserve">TRATOR S/EST.COM LAMINA 3,18M3 COND. C                                         </t>
  </si>
  <si>
    <t>72.50.03.03</t>
  </si>
  <si>
    <t xml:space="preserve">TRATOR S/EST.COM LAMINA 3,18M3 COND. B                                         </t>
  </si>
  <si>
    <t>72.50.03.02</t>
  </si>
  <si>
    <t xml:space="preserve">TRATOR S/EST.COM LAMINA 3,18M3 COND. A                                         </t>
  </si>
  <si>
    <t>72.50.03.01</t>
  </si>
  <si>
    <t xml:space="preserve">TRATOR S/EST. COM LAMINA 2,28M3 COND. D                                        </t>
  </si>
  <si>
    <t>72.50.02.04</t>
  </si>
  <si>
    <t xml:space="preserve">TRATOR S/EST. COM LAMINA 2,28M3 COND. C                                        </t>
  </si>
  <si>
    <t>72.50.02.03</t>
  </si>
  <si>
    <t xml:space="preserve">TRATOR S/EST. COM LAMINA 2,28M3 COND. B                                        </t>
  </si>
  <si>
    <t>72.50.02.02</t>
  </si>
  <si>
    <t xml:space="preserve">TRATOR S/EST. COM LAMINA 2,28M3 COND. A                                        </t>
  </si>
  <si>
    <t>72.50.02.01</t>
  </si>
  <si>
    <t xml:space="preserve">TRATOR S/EST.COM LAMINA 1,93M3 COND. D                                         </t>
  </si>
  <si>
    <t>72.50.01.04</t>
  </si>
  <si>
    <t xml:space="preserve">TRATOR S/EST.COM LAMINA 1,93M3 COND. C                                         </t>
  </si>
  <si>
    <t>72.50.01.03</t>
  </si>
  <si>
    <t xml:space="preserve">TRATOR S/EST.COM LAMINA 1,93M3 COND. B                                         </t>
  </si>
  <si>
    <t>72.50.01.02</t>
  </si>
  <si>
    <t xml:space="preserve">TRATOR S/EST.COM LAMINA 1,93M3 COND. A                                         </t>
  </si>
  <si>
    <t>72.50.01.01</t>
  </si>
  <si>
    <t xml:space="preserve">TRATOR AGRIC. C/PULVEMISTURADOR COND. D                                        </t>
  </si>
  <si>
    <t>72.49.05.04</t>
  </si>
  <si>
    <t xml:space="preserve">TRATOR AGRIC. C/PULVEMISTURADOR COND. C                                        </t>
  </si>
  <si>
    <t>72.49.05.03</t>
  </si>
  <si>
    <t xml:space="preserve">TRATOR AGRIC. C/PULVEMISTURADOR COND. B                                        </t>
  </si>
  <si>
    <t>72.49.05.02</t>
  </si>
  <si>
    <t xml:space="preserve">TRATOR AGRIC. C/PULVEMISTURADOR COND. A                                        </t>
  </si>
  <si>
    <t>72.49.05.01</t>
  </si>
  <si>
    <t xml:space="preserve">TRATOR EQUIP.C/TRIT.RESIDUOS VEG.COND. D                                       </t>
  </si>
  <si>
    <t>72.49.04.04</t>
  </si>
  <si>
    <t xml:space="preserve">TRATOR EQUIP.C/TRIT.RESIDUOS VEG.COND. C                                       </t>
  </si>
  <si>
    <t>72.49.04.03</t>
  </si>
  <si>
    <t xml:space="preserve">TRATOR EQUIP.C/TRIT.RESIDUOS VEG.COND. B                                       </t>
  </si>
  <si>
    <t>72.49.04.02</t>
  </si>
  <si>
    <t xml:space="preserve">TRATOR EQUIP.C/TRIT.RESIDUOS VEG.COND. A                                       </t>
  </si>
  <si>
    <t>72.49.04.01</t>
  </si>
  <si>
    <t xml:space="preserve">MICRO TRATOR C/APAR. DE GRAMA COND. D                                          </t>
  </si>
  <si>
    <t>72.49.03.04</t>
  </si>
  <si>
    <t xml:space="preserve">MICRO TRATOR C/APAR. DE GRAMA COND. C                                          </t>
  </si>
  <si>
    <t>72.49.03.03</t>
  </si>
  <si>
    <t xml:space="preserve">MICRO TRATOR C/APAR. DE GRAMA COND. B                                          </t>
  </si>
  <si>
    <t>72.49.03.02</t>
  </si>
  <si>
    <t xml:space="preserve">MICRO TRATOR C/APAR. DE GRAMA COND. A                                          </t>
  </si>
  <si>
    <t>72.49.03.01</t>
  </si>
  <si>
    <t xml:space="preserve">TRATOR AGRIC.C/PESO DE 5T COND. D                                              </t>
  </si>
  <si>
    <t>72.49.02.04</t>
  </si>
  <si>
    <t xml:space="preserve">TRATOR AGRIC.C/PESO DE 5T COND. C                                              </t>
  </si>
  <si>
    <t>72.49.02.03</t>
  </si>
  <si>
    <t xml:space="preserve">TRATOR AGRIC.C/PESO DE 5T COND. B                                              </t>
  </si>
  <si>
    <t>72.49.02.02</t>
  </si>
  <si>
    <t xml:space="preserve">TRATOR AGRIC.C/PESO DE 5T COND. A                                              </t>
  </si>
  <si>
    <t>72.49.02.01</t>
  </si>
  <si>
    <t xml:space="preserve">TRATOR AGRIC.C/PESO DE 3,7T COND. D                                            </t>
  </si>
  <si>
    <t>72.49.01.04</t>
  </si>
  <si>
    <t xml:space="preserve">TRATOR AGRIC.C/PESO DE 3,7T COND. C                                            </t>
  </si>
  <si>
    <t>72.49.01.03</t>
  </si>
  <si>
    <t xml:space="preserve">TRATOR AGRIC.C/PESO DE 3,7T COND. B                                            </t>
  </si>
  <si>
    <t>72.49.01.02</t>
  </si>
  <si>
    <t xml:space="preserve">TRATOR AGRIC.C/PESO DE 3,7T COND. A                                            </t>
  </si>
  <si>
    <t>72.49.01.01</t>
  </si>
  <si>
    <t xml:space="preserve">ROLO COMPACT. S/PNEU P/ASF. 27T COND. D                                        </t>
  </si>
  <si>
    <t>72.48.02.04</t>
  </si>
  <si>
    <t xml:space="preserve">ROLO COMPACT. S/PNEU P/ASF. 27T COND. C                                        </t>
  </si>
  <si>
    <t>72.48.02.03</t>
  </si>
  <si>
    <t xml:space="preserve">ROLO COMPACT. S/PNEU P/ASF. 27T COND. B                                        </t>
  </si>
  <si>
    <t>72.48.02.02</t>
  </si>
  <si>
    <t xml:space="preserve">ROLO COMPACT. S/PNEU P/ASF. 27T COND. A                                        </t>
  </si>
  <si>
    <t>72.48.02.01</t>
  </si>
  <si>
    <t xml:space="preserve">ROLO COMPACT.S/PNEU P/ASF. 12,5T COND. D                                       </t>
  </si>
  <si>
    <t>72.48.01.04</t>
  </si>
  <si>
    <t xml:space="preserve">ROLO COMPACT.S/PNEU P/ASF. 12,5T COND. C                                       </t>
  </si>
  <si>
    <t>72.48.01.03</t>
  </si>
  <si>
    <t xml:space="preserve">ROLO COMPACT.S/PNEU P/ASF. 12,5T COND. B                                       </t>
  </si>
  <si>
    <t>72.48.01.02</t>
  </si>
  <si>
    <t xml:space="preserve">ROLO COMPACT.S/PNEU P/ASF. 12,5T COND. A                                       </t>
  </si>
  <si>
    <t>72.48.01.01</t>
  </si>
  <si>
    <t xml:space="preserve">ROLO COMPACT. TANDEM 12TON COND. D                                             </t>
  </si>
  <si>
    <t>72.47.03.04</t>
  </si>
  <si>
    <t xml:space="preserve">ROLO COMPACT. TANDEM 12TON COND. C                                             </t>
  </si>
  <si>
    <t>72.47.03.03</t>
  </si>
  <si>
    <t xml:space="preserve">ROLO COMPACT. TANDEM 12TON COND. B                                             </t>
  </si>
  <si>
    <t>72.47.03.02</t>
  </si>
  <si>
    <t xml:space="preserve">ROLO COMPACT. TANDEM 12TON COND. A                                             </t>
  </si>
  <si>
    <t>72.47.03.01</t>
  </si>
  <si>
    <t xml:space="preserve">ROLO COMPACT. TANDEM 7TON COND. D                                              </t>
  </si>
  <si>
    <t>72.47.02.04</t>
  </si>
  <si>
    <t xml:space="preserve">ROLO COMPACT. TANDEM 7TON COND. C                                              </t>
  </si>
  <si>
    <t>72.47.02.03</t>
  </si>
  <si>
    <t xml:space="preserve">ROLO COMPACT. TANDEM 7TON COND. B                                              </t>
  </si>
  <si>
    <t>72.47.02.02</t>
  </si>
  <si>
    <t xml:space="preserve">ROLO COMPACT. TANDEM 7TON COND. A                                              </t>
  </si>
  <si>
    <t>72.47.02.01</t>
  </si>
  <si>
    <t xml:space="preserve">ROLO COMPACT. TANDEM 2,3TON COND. D                                            </t>
  </si>
  <si>
    <t>72.47.01.04</t>
  </si>
  <si>
    <t xml:space="preserve">ROLO COMPACT. TANDEM 2,3TON COND. C                                            </t>
  </si>
  <si>
    <t>72.47.01.03</t>
  </si>
  <si>
    <t xml:space="preserve">ROLO COMPACT. TANDEM 2,3TON COND. B                                            </t>
  </si>
  <si>
    <t>72.47.01.02</t>
  </si>
  <si>
    <t xml:space="preserve">ROLO COMPACT. TANDEM 2,3TON COND. A                                            </t>
  </si>
  <si>
    <t>72.47.01.01</t>
  </si>
  <si>
    <t xml:space="preserve">ROLO COMPACT.VIBR.ASF.10,2T COND. D                                            </t>
  </si>
  <si>
    <t>72.46.02.04</t>
  </si>
  <si>
    <t xml:space="preserve">ROLO COMPACT.VIBR.ASF.10,2T COND. C                                            </t>
  </si>
  <si>
    <t>72.46.02.03</t>
  </si>
  <si>
    <t xml:space="preserve">ROLO COMPACT.VIBR.ASF.10,2T COND. B                                            </t>
  </si>
  <si>
    <t>72.46.02.02</t>
  </si>
  <si>
    <t xml:space="preserve">ROLO COMPACT.VIBR.ASF.10,2T COND. A                                            </t>
  </si>
  <si>
    <t>72.46.02.01</t>
  </si>
  <si>
    <t xml:space="preserve">ROLO COMPACT.VIBR.ASF.7,2T COND. D                                             </t>
  </si>
  <si>
    <t>72.46.01.04</t>
  </si>
  <si>
    <t xml:space="preserve">ROLO COMPACT.VIBR.ASF.7,2T COND. C                                             </t>
  </si>
  <si>
    <t>72.46.01.03</t>
  </si>
  <si>
    <t xml:space="preserve">ROLO COMPACT.VIBR.ASF.7,2T COND. B                                             </t>
  </si>
  <si>
    <t>72.46.01.02</t>
  </si>
  <si>
    <t xml:space="preserve">ROLO COMPACT.VIBR.ASF.7,2T COND. A                                             </t>
  </si>
  <si>
    <t>72.46.01.01</t>
  </si>
  <si>
    <t xml:space="preserve">ROLO COMP.PE DE CARN./PN 15,5T COND. D                                         </t>
  </si>
  <si>
    <t>72.45.06.04</t>
  </si>
  <si>
    <t xml:space="preserve">ROLO COMP.PE DE CARN./PN 15,5T COND. C                                         </t>
  </si>
  <si>
    <t>72.45.06.03</t>
  </si>
  <si>
    <t xml:space="preserve">ROLO COMP.PE DE CARN./PN 15,5T COND. B                                         </t>
  </si>
  <si>
    <t>72.45.06.02</t>
  </si>
  <si>
    <t xml:space="preserve">ROLO COMP.PE DE CARN./PN 15,5T COND. A                                         </t>
  </si>
  <si>
    <t>72.45.06.01</t>
  </si>
  <si>
    <t xml:space="preserve">ROLO COMPACT.VIBR.CILIN./PN 15,5T COND.D                                       </t>
  </si>
  <si>
    <t>72.45.05.04</t>
  </si>
  <si>
    <t xml:space="preserve">ROLO COMPACT.VIBR.CILIN./PN 15,5T COND.C                                       </t>
  </si>
  <si>
    <t>72.45.05.03</t>
  </si>
  <si>
    <t xml:space="preserve">ROLO COMPACT.VIBR.CILIN./PN 15,5T COND.B                                       </t>
  </si>
  <si>
    <t>72.45.05.02</t>
  </si>
  <si>
    <t xml:space="preserve">ROLO COMPACT.VIBR.CILIN./PN 15,5T COND.A                                       </t>
  </si>
  <si>
    <t>72.45.05.01</t>
  </si>
  <si>
    <t xml:space="preserve">ROLO COMPACT.VIBR.CILIN./PN 11,3T COND.D                                       </t>
  </si>
  <si>
    <t>72.45.04.04</t>
  </si>
  <si>
    <t xml:space="preserve">ROLO COMPACT.VIBR.CILIN./PN 11,3T COND.C                                       </t>
  </si>
  <si>
    <t>72.45.04.03</t>
  </si>
  <si>
    <t xml:space="preserve">ROLO COMPACT.VIBR.CILIN./PN 11,3T COND.B                                       </t>
  </si>
  <si>
    <t>72.45.04.02</t>
  </si>
  <si>
    <t xml:space="preserve">ROLO COMPACT.VIBR.CILIN./PN 11,3T COND.A                                       </t>
  </si>
  <si>
    <t>72.45.04.01</t>
  </si>
  <si>
    <t xml:space="preserve">ROLO COMPACT.VIBRAT.CILIN./PN10T COND.D                                        </t>
  </si>
  <si>
    <t>72.45.03.04</t>
  </si>
  <si>
    <t xml:space="preserve">ROLO COMPACT VIBRAT.CILIN./PN10T COND.C                                        </t>
  </si>
  <si>
    <t>72.45.03.03</t>
  </si>
  <si>
    <t xml:space="preserve">ROLO COMPACT.VIBRAT.CILIN./PN10T COND.B                                        </t>
  </si>
  <si>
    <t>72.45.03.02</t>
  </si>
  <si>
    <t xml:space="preserve">ROLO COMPACT.VIBRAT.CILIN./PN10T COND.A                                        </t>
  </si>
  <si>
    <t>72.45.03.01</t>
  </si>
  <si>
    <t xml:space="preserve">ROLO COMPACT.VIBRAT.CILIN./PN7,7T COND.D                                       </t>
  </si>
  <si>
    <t>72.45.02.04</t>
  </si>
  <si>
    <t xml:space="preserve">ROLO COMPACT.VIBRAT.CILIN./PN7,7T COND.C                                       </t>
  </si>
  <si>
    <t>72.45.02.03</t>
  </si>
  <si>
    <t xml:space="preserve">ROLO COMPACT.VIBRAT.CILIN./PN7,7T COND.B                                       </t>
  </si>
  <si>
    <t>72.45.02.02</t>
  </si>
  <si>
    <t xml:space="preserve">ROLO COMPACT.VIBRAT.CILIN./PN7,7T COND.A                                       </t>
  </si>
  <si>
    <t>72.45.02.01</t>
  </si>
  <si>
    <t xml:space="preserve">ROLO COMPACT.VIBRAT.CILIN./PN 7T COND. D                                       </t>
  </si>
  <si>
    <t>72.45.01.04</t>
  </si>
  <si>
    <t xml:space="preserve">ROLO COMPACT.VIBRAT.CILIN./PN 7T COND. C                                       </t>
  </si>
  <si>
    <t>72.45.01.03</t>
  </si>
  <si>
    <t xml:space="preserve">ROLO COMPACT.VIBRAT.CILIN./PN 7T COND. B                                       </t>
  </si>
  <si>
    <t>72.45.01.02</t>
  </si>
  <si>
    <t xml:space="preserve">ROLO COMPACT.VIBRAT.CILIN./PN 7T COND. A                                       </t>
  </si>
  <si>
    <t>72.45.01.01</t>
  </si>
  <si>
    <t xml:space="preserve">ROCADEIRA ADAPT.P/TRAT.AGRIC. COND. D                                          </t>
  </si>
  <si>
    <t>72.44.03.04</t>
  </si>
  <si>
    <t xml:space="preserve">ROCADEIRA ADAPT.P/TRAT.AGRIC.COND. C                                           </t>
  </si>
  <si>
    <t>72.44.03.03</t>
  </si>
  <si>
    <t xml:space="preserve">ROCADEIRA ADAPT.P/TRAT.AGRIC.COND. B                                           </t>
  </si>
  <si>
    <t>72.44.03.02</t>
  </si>
  <si>
    <t xml:space="preserve">ROCADEIRA ADAPT.P/TRAT.AGRIC.COND. A                                           </t>
  </si>
  <si>
    <t>72.44.03.01</t>
  </si>
  <si>
    <t xml:space="preserve">ROCADEIRA MANUAL ELETRICA COND. D                                              </t>
  </si>
  <si>
    <t>72.44.02.04</t>
  </si>
  <si>
    <t xml:space="preserve">ROCADEIRA MANUAL ELETRICA COND. C                                              </t>
  </si>
  <si>
    <t>72.44.02.03</t>
  </si>
  <si>
    <t xml:space="preserve">ROCADEIRA MANUAL ELETRICA COND. B                                              </t>
  </si>
  <si>
    <t>72.44.02.02</t>
  </si>
  <si>
    <t xml:space="preserve">ROCADEIRA MANUAL ELETRICA COND. A                                              </t>
  </si>
  <si>
    <t>72.44.02.01</t>
  </si>
  <si>
    <t xml:space="preserve">ROCADEIRA MANUAL GASOLINA COND. D                                              </t>
  </si>
  <si>
    <t>72.44.01.04</t>
  </si>
  <si>
    <t xml:space="preserve">ROCADEIRA MANUAL GASOLINA COND. C                                              </t>
  </si>
  <si>
    <t>72.44.01.03</t>
  </si>
  <si>
    <t xml:space="preserve">ROCADEIRA MANUAL GASOLINA COND. B                                              </t>
  </si>
  <si>
    <t>72.44.01.02</t>
  </si>
  <si>
    <t xml:space="preserve">ROCADEIRA MANUAL GASOLINA COND. A                                              </t>
  </si>
  <si>
    <t>72.44.01.01</t>
  </si>
  <si>
    <t xml:space="preserve">RETROESCAV./CARREGADEIRA 0,77M3 COND. D                                        </t>
  </si>
  <si>
    <t>72.43.01.04</t>
  </si>
  <si>
    <t xml:space="preserve">RETROESCAV./CARREGADEIRA 0,77M3 COND. C                                        </t>
  </si>
  <si>
    <t>72.43.01.03</t>
  </si>
  <si>
    <t xml:space="preserve">RETROESCAV./CARREGADEIRA 0,77M3 COND. B                                        </t>
  </si>
  <si>
    <t>72.43.01.02</t>
  </si>
  <si>
    <t xml:space="preserve">RETROESCAV./CARREGADEIRA 0,77M3 COND. A                                        </t>
  </si>
  <si>
    <t>72.43.01.01</t>
  </si>
  <si>
    <t xml:space="preserve">PERFURADOR/CINZAL DE BAIXO PESO COND. D                                        </t>
  </si>
  <si>
    <t>72.42.05.04</t>
  </si>
  <si>
    <t xml:space="preserve">PERFURADOR/CINZAL DE BAIXO PESO COND. C                                        </t>
  </si>
  <si>
    <t>72.42.05.03</t>
  </si>
  <si>
    <t xml:space="preserve">PERFURADOR/CINZAL DE BAIXO PESO COND. B                                        </t>
  </si>
  <si>
    <t>72.42.05.02</t>
  </si>
  <si>
    <t xml:space="preserve">PERFURADOR/CINZAL DE BAIXO PESO COND. A                                        </t>
  </si>
  <si>
    <t>72.42.05.01</t>
  </si>
  <si>
    <t xml:space="preserve">SONDA ROTATIVA COND. D                                                         </t>
  </si>
  <si>
    <t>72.42.04.04</t>
  </si>
  <si>
    <t xml:space="preserve">SONDA ROTATIVA COND. C                                                         </t>
  </si>
  <si>
    <t>72.42.04.03</t>
  </si>
  <si>
    <t xml:space="preserve">SONDA ROTATIVA COND. B                                                         </t>
  </si>
  <si>
    <t>72.42.04.02</t>
  </si>
  <si>
    <t xml:space="preserve">SONDA ROTATIVA COND. A                                                         </t>
  </si>
  <si>
    <t>72.42.04.01</t>
  </si>
  <si>
    <t xml:space="preserve">PERFURATRIZ JUMBO 3 BRACOS COND. D                                             </t>
  </si>
  <si>
    <t>72.42.03.04</t>
  </si>
  <si>
    <t xml:space="preserve">PERFURATRIZ JUMBO 3 BRACOS COND. C                                             </t>
  </si>
  <si>
    <t>72.42.03.03</t>
  </si>
  <si>
    <t xml:space="preserve">PERFURATRIZ JUMBO 3 BRACOS COND. B                                             </t>
  </si>
  <si>
    <t>72.42.03.02</t>
  </si>
  <si>
    <t xml:space="preserve">PERFURATRIZ JUMBO 3 BRACOS COND. A                                             </t>
  </si>
  <si>
    <t>72.42.03.01</t>
  </si>
  <si>
    <t xml:space="preserve">PERFURATRIZ S/ESTEIRA COND. D                                                  </t>
  </si>
  <si>
    <t>72.42.02.04</t>
  </si>
  <si>
    <t xml:space="preserve">PERFURATRIZ S/ESTEIRA COND. C                                                  </t>
  </si>
  <si>
    <t>72.42.02.03</t>
  </si>
  <si>
    <t xml:space="preserve">PERFURATRIZ S/ESTEIRA COND. B                                                  </t>
  </si>
  <si>
    <t>72.42.02.02</t>
  </si>
  <si>
    <t xml:space="preserve">PERFURATRIZ S/ESTEIRA COND. A                                                  </t>
  </si>
  <si>
    <t>72.42.02.01</t>
  </si>
  <si>
    <t xml:space="preserve">PERFURATRIZ MANUAL COND. D                                                     </t>
  </si>
  <si>
    <t>72.42.01.04</t>
  </si>
  <si>
    <t xml:space="preserve">PERFURATRIZ MANUAL COND. C                                                     </t>
  </si>
  <si>
    <t>72.42.01.03</t>
  </si>
  <si>
    <t xml:space="preserve">PERFURATRIZ MANUAL COND. B                                                     </t>
  </si>
  <si>
    <t>72.42.01.02</t>
  </si>
  <si>
    <t xml:space="preserve">PERFURATRIZ MANUAL COND. A                                                     </t>
  </si>
  <si>
    <t>72.42.01.01</t>
  </si>
  <si>
    <t xml:space="preserve">PA CARREGADEIRA S/EST.2,3M3 COND. D                                            </t>
  </si>
  <si>
    <t>72.41.05.04</t>
  </si>
  <si>
    <t xml:space="preserve">PA CARREGADEIRA S/EST.2,3M3 COND. C                                            </t>
  </si>
  <si>
    <t>72.41.05.03</t>
  </si>
  <si>
    <t xml:space="preserve">PA CARREGADEIRA S/EST.2,3M3 COND. B                                            </t>
  </si>
  <si>
    <t>72.41.05.02</t>
  </si>
  <si>
    <t xml:space="preserve">PA CARREGADEIRA S/EST.2,3M3 COND. A                                            </t>
  </si>
  <si>
    <t>72.41.05.01</t>
  </si>
  <si>
    <t xml:space="preserve">PA CARREG. S/ESTEIRA 1,85M3 COND. D                                            </t>
  </si>
  <si>
    <t>72.41.04.04</t>
  </si>
  <si>
    <t xml:space="preserve">PA CARREG. S/ESTEIRA 1,85M3 COND. C                                            </t>
  </si>
  <si>
    <t>72.41.04.03</t>
  </si>
  <si>
    <t xml:space="preserve">PA CARREG S/ESTEIRA 1,85M3 COND. B                                             </t>
  </si>
  <si>
    <t>72.41.04.02</t>
  </si>
  <si>
    <t xml:space="preserve">PA CARREG. S/ESTEIRA 1,85M3 COND. A                                            </t>
  </si>
  <si>
    <t>72.41.04.01</t>
  </si>
  <si>
    <t xml:space="preserve">PA CARREG.S/PNEUS 3,3M3 A 3,8M3 - COND.D                                       </t>
  </si>
  <si>
    <t>72.41.03.04</t>
  </si>
  <si>
    <t xml:space="preserve">PA CARREG.S/PNEUS 3,3M3 A 3,8M3 - COND.C                                       </t>
  </si>
  <si>
    <t>72.41.03.03</t>
  </si>
  <si>
    <t xml:space="preserve">PA CARREG.S/PNEUS 3,3M3 A 3,8M3 - COND.B                                       </t>
  </si>
  <si>
    <t>72.41.03.02</t>
  </si>
  <si>
    <t xml:space="preserve">PA CARREG.S/PNEUS 3,3M3 A 3,8M3 - COND.A                                       </t>
  </si>
  <si>
    <t>72.41.03.01</t>
  </si>
  <si>
    <t xml:space="preserve">PA CARREG.S/PNEUS 1,91M3 A 2,5M3 -COND.D                                       </t>
  </si>
  <si>
    <t>72.41.02.04</t>
  </si>
  <si>
    <t xml:space="preserve">PA CARREG.S/PNEUS 1,91M3 A 2,5M3 -COND.C                                       </t>
  </si>
  <si>
    <t>72.41.02.03</t>
  </si>
  <si>
    <t xml:space="preserve">PA CARREG.S/PNEUS 1,91M3 A 2,5M3 -COND.B                                       </t>
  </si>
  <si>
    <t>72.41.02.02</t>
  </si>
  <si>
    <t xml:space="preserve">PA CARREG.S/PNEUS 1,91M3 A 2,5M3 -COND.A                                       </t>
  </si>
  <si>
    <t>72.41.02.01</t>
  </si>
  <si>
    <t xml:space="preserve">PA CARREG.S/PNEUS 1,7M3 A 1,9M3 - COND.D                                       </t>
  </si>
  <si>
    <t>72.41.01.04</t>
  </si>
  <si>
    <t xml:space="preserve">PA CARREG.S/PNEUS 1,7M3 A 1,9M3 - COND.C                                       </t>
  </si>
  <si>
    <t>72.41.01.03</t>
  </si>
  <si>
    <t xml:space="preserve">PA CARREG.S/PNEUS 1,7M3 A 1,9M3 - COND.B                                       </t>
  </si>
  <si>
    <t>72.41.01.02</t>
  </si>
  <si>
    <t xml:space="preserve">PA CARREG.S/PNEUS 1,7M3 A 1,9M3 - COND.A                                       </t>
  </si>
  <si>
    <t>72.41.01.01</t>
  </si>
  <si>
    <t xml:space="preserve">NIVEL COM TRIPE COND. D                                                        </t>
  </si>
  <si>
    <t>72.40.03.04</t>
  </si>
  <si>
    <t xml:space="preserve">NIVEL COM TRIPE COND. C                                                        </t>
  </si>
  <si>
    <t>72.40.03.03</t>
  </si>
  <si>
    <t xml:space="preserve">NIVEL COM TRIPE COND. B                                                        </t>
  </si>
  <si>
    <t>72.40.03.02</t>
  </si>
  <si>
    <t xml:space="preserve">NIVEL COM TRIPE COND. A                                                        </t>
  </si>
  <si>
    <t>72.40.03.01</t>
  </si>
  <si>
    <t xml:space="preserve">ESTACAO TOTAL COND. D                                                          </t>
  </si>
  <si>
    <t>72.40.02.04</t>
  </si>
  <si>
    <t xml:space="preserve">ESTACAO TOTAL COND. C                                                          </t>
  </si>
  <si>
    <t>72.40.02.03</t>
  </si>
  <si>
    <t xml:space="preserve">ESTACAO TOTAL COND. B                                                          </t>
  </si>
  <si>
    <t>72.40.02.02</t>
  </si>
  <si>
    <t xml:space="preserve">ESTACAO TOTAL COND. A                                                          </t>
  </si>
  <si>
    <t>72.40.02.01</t>
  </si>
  <si>
    <t xml:space="preserve">TEODOLITO COM TRIPE COND. D                                                    </t>
  </si>
  <si>
    <t>72.40.01.04</t>
  </si>
  <si>
    <t xml:space="preserve">TEODOLITO COM TRIPE COND. C                                                    </t>
  </si>
  <si>
    <t>72.40.01.03</t>
  </si>
  <si>
    <t xml:space="preserve">TEODOLITO COM TRIPE COND. B                                                    </t>
  </si>
  <si>
    <t>72.40.01.02</t>
  </si>
  <si>
    <t xml:space="preserve">TEODOLITO COM TRIPE COND. A                                                    </t>
  </si>
  <si>
    <t>72.40.01.01</t>
  </si>
  <si>
    <t xml:space="preserve">MACARICO DE CORTE COND. D                                                      </t>
  </si>
  <si>
    <t>72.39.03.04</t>
  </si>
  <si>
    <t xml:space="preserve">MACARICO DE CORTE COND. C                                                      </t>
  </si>
  <si>
    <t>72.39.03.03</t>
  </si>
  <si>
    <t xml:space="preserve">MACARICO DE CORTE COND. B                                                      </t>
  </si>
  <si>
    <t>72.39.03.02</t>
  </si>
  <si>
    <t xml:space="preserve">MACARICO DE CORTE COND. A                                                      </t>
  </si>
  <si>
    <t>72.39.03.01</t>
  </si>
  <si>
    <t xml:space="preserve">MAQUINA SOLDA A DIESEL ATE 375A COND.D                                         </t>
  </si>
  <si>
    <t>72.39.02.04</t>
  </si>
  <si>
    <t xml:space="preserve">MAQUINA SOLDA A DIESEL ATE 375A COND.C                                         </t>
  </si>
  <si>
    <t>72.39.02.03</t>
  </si>
  <si>
    <t xml:space="preserve">MAQUINA SOLDA A DIESEL ATE 375A COND.B                                         </t>
  </si>
  <si>
    <t>72.39.02.02</t>
  </si>
  <si>
    <t xml:space="preserve">MAQUINA DE SOLDA A DIESEL COND. A                                              </t>
  </si>
  <si>
    <t>72.39.02.01</t>
  </si>
  <si>
    <t xml:space="preserve">MAQUINA SOLDA ELETRICA (40-375A) COND.D                                        </t>
  </si>
  <si>
    <t>72.39.01.04</t>
  </si>
  <si>
    <t xml:space="preserve">MAQUINA SOLDA ELETRICA (40-375A) COND.C                                        </t>
  </si>
  <si>
    <t>72.39.01.03</t>
  </si>
  <si>
    <t xml:space="preserve">MAQUINA SOLDA ELETRICA (40-375A) COND.B                                        </t>
  </si>
  <si>
    <t>72.39.01.02</t>
  </si>
  <si>
    <t xml:space="preserve">MAQUINA SOLDA ELETRICA (40-375A) COND.A                                        </t>
  </si>
  <si>
    <t>72.39.01.01</t>
  </si>
  <si>
    <t xml:space="preserve">MOTOSCRAPER 26M3 COND. D                                                       </t>
  </si>
  <si>
    <t>72.38.02.04</t>
  </si>
  <si>
    <t xml:space="preserve">MOTOSCRAPER 26M3 COND. C                                                       </t>
  </si>
  <si>
    <t>72.38.02.03</t>
  </si>
  <si>
    <t xml:space="preserve">MOTOSCRAPER 26M3 COND. B                                                       </t>
  </si>
  <si>
    <t>72.38.02.02</t>
  </si>
  <si>
    <t xml:space="preserve">MOTOSCRAPER 26M3 COND. A                                                       </t>
  </si>
  <si>
    <t>72.38.02.01</t>
  </si>
  <si>
    <t xml:space="preserve">MOTOSCRAPER 15M3 COND. D                                                       </t>
  </si>
  <si>
    <t>72.38.01.04</t>
  </si>
  <si>
    <t xml:space="preserve">MOTOSCRAPER 15M3 COND. C                                                       </t>
  </si>
  <si>
    <t>72.38.01.03</t>
  </si>
  <si>
    <t xml:space="preserve">MOTOSCRAPER 15M3 COND. B                                                       </t>
  </si>
  <si>
    <t>72.38.01.02</t>
  </si>
  <si>
    <t xml:space="preserve">MOTOSCRAPER 15M3 COND. A                                                       </t>
  </si>
  <si>
    <t>72.38.01.01</t>
  </si>
  <si>
    <t xml:space="preserve">MOTONIVELADORA C/ESCARIF.(16200KG)COND.D                                       </t>
  </si>
  <si>
    <t>72.37.02.04</t>
  </si>
  <si>
    <t xml:space="preserve">MOTONIVELADORA C/ESCARIF.(16200KG)COND.C                                       </t>
  </si>
  <si>
    <t>72.37.02.03</t>
  </si>
  <si>
    <t xml:space="preserve">MOTONIVELADORA C/ESCARIF.(16200KG)COND.B                                       </t>
  </si>
  <si>
    <t>72.37.02.02</t>
  </si>
  <si>
    <t xml:space="preserve">MOTONIVELADORA C/ESCARIF.(16200KG)COND.A                                       </t>
  </si>
  <si>
    <t>72.37.02.01</t>
  </si>
  <si>
    <t xml:space="preserve">MOTONIVELADORA COM RIPPER 140HP COND. D                                        </t>
  </si>
  <si>
    <t>72.37.01.04</t>
  </si>
  <si>
    <t xml:space="preserve">MOTONIVELADORA COM RIPPER 140HP COND. C                                        </t>
  </si>
  <si>
    <t>72.37.01.03</t>
  </si>
  <si>
    <t xml:space="preserve">MOTONIVELADORA COM RIPPER 140HP COND. B                                        </t>
  </si>
  <si>
    <t>72.37.01.02</t>
  </si>
  <si>
    <t xml:space="preserve">MOTONIVELADORA COM RIPPER 140HP COND. A                                        </t>
  </si>
  <si>
    <t>72.37.01.01</t>
  </si>
  <si>
    <t xml:space="preserve">ROMPEDOR/DEMOL.HIDR.P/RETROESC. COND. D                                        </t>
  </si>
  <si>
    <t>72.36.02.04</t>
  </si>
  <si>
    <t xml:space="preserve">ROMPEDOR/DEMOL.HIDR.P/RETROESC. COND. C                                        </t>
  </si>
  <si>
    <t>72.36.02.03</t>
  </si>
  <si>
    <t xml:space="preserve">ROMPEDOR/DEMOL.HIDR.P/RETROESC. COND. B                                        </t>
  </si>
  <si>
    <t>72.36.02.02</t>
  </si>
  <si>
    <t xml:space="preserve">ROMPEDOR/DEMOL.HIDR.P/RETROESC. COND. A                                        </t>
  </si>
  <si>
    <t>72.36.02.01</t>
  </si>
  <si>
    <t xml:space="preserve">ROMPEDOR/DEMOL.HIDR.P/ESCAVAD. COND. D                                         </t>
  </si>
  <si>
    <t>72.36.01.04</t>
  </si>
  <si>
    <t xml:space="preserve">ROMPEDOR/DEMOL.HIDR.P/ESCAVAD. COND. C                                         </t>
  </si>
  <si>
    <t>72.36.01.03</t>
  </si>
  <si>
    <t xml:space="preserve">ROMPEDOR/DEMOL.HIDR.P/ESCAVAD. COND. B                                         </t>
  </si>
  <si>
    <t>72.36.01.02</t>
  </si>
  <si>
    <t xml:space="preserve">ROMPEDOR/DEMOL.HIDR.P/ESCAVAD. COND. A                                         </t>
  </si>
  <si>
    <t>72.36.01.01</t>
  </si>
  <si>
    <t xml:space="preserve">MARTELETE ROMP.PN.42KG COND. D                                                 </t>
  </si>
  <si>
    <t>72.35.03.04</t>
  </si>
  <si>
    <t xml:space="preserve">MARTELETE ROMP.PN.42KG COND. C                                                 </t>
  </si>
  <si>
    <t>72.35.03.03</t>
  </si>
  <si>
    <t xml:space="preserve">MARTELETE ROMP.PN.42KG COND. B                                                 </t>
  </si>
  <si>
    <t>72.35.03.02</t>
  </si>
  <si>
    <t xml:space="preserve">MARTELETE ROMP.PN.42KG COND. A                                                 </t>
  </si>
  <si>
    <t>72.35.03.01</t>
  </si>
  <si>
    <t xml:space="preserve">MARTELETE ROMP.PN.35KG COND. D                                                 </t>
  </si>
  <si>
    <t>72.35.02.04</t>
  </si>
  <si>
    <t xml:space="preserve">MARTELETE ROMP.PN.35KG COND. C                                                 </t>
  </si>
  <si>
    <t>72.35.02.03</t>
  </si>
  <si>
    <t xml:space="preserve">MARTELETE ROMP.PN.35KG COND. B                                                 </t>
  </si>
  <si>
    <t>72.35.02.02</t>
  </si>
  <si>
    <t xml:space="preserve">MARTELETE ROMP.PN.35KG COND. A                                                 </t>
  </si>
  <si>
    <t>72.35.02.01</t>
  </si>
  <si>
    <t xml:space="preserve">MARTELETE ROMP.PN.11,2KG COND. D                                               </t>
  </si>
  <si>
    <t>72.35.01.04</t>
  </si>
  <si>
    <t xml:space="preserve">MARTELETE ROMP.PN.11,2KG COND. C                                               </t>
  </si>
  <si>
    <t>72.35.01.03</t>
  </si>
  <si>
    <t xml:space="preserve">MARTELETE ROMP.PN.11,2KG COND. B                                               </t>
  </si>
  <si>
    <t>72.35.01.02</t>
  </si>
  <si>
    <t xml:space="preserve">MARTELETE ROMP.PN.11,2KG COND. A                                               </t>
  </si>
  <si>
    <t>72.35.01.01</t>
  </si>
  <si>
    <t xml:space="preserve">LAVA JATO 200L/H COND. D                                                       </t>
  </si>
  <si>
    <t>72.34.01.04</t>
  </si>
  <si>
    <t xml:space="preserve">LAVA JATO 200L/H COND. C                                                       </t>
  </si>
  <si>
    <t>72.34.01.03</t>
  </si>
  <si>
    <t xml:space="preserve">LAVA JATO 200L/H COND. B                                                       </t>
  </si>
  <si>
    <t>72.34.01.02</t>
  </si>
  <si>
    <t xml:space="preserve">LAVA JATO 200L/H COND. A                                                       </t>
  </si>
  <si>
    <t>72.34.01.01</t>
  </si>
  <si>
    <t xml:space="preserve">GUIND.HID.LANC.TELES.S/PN.27,2T COND. D                                        </t>
  </si>
  <si>
    <t>72.33.02.04</t>
  </si>
  <si>
    <t xml:space="preserve">GUIND.HID.LANC.TELES.S/PN.27,2T COND. C                                        </t>
  </si>
  <si>
    <t>72.33.02.03</t>
  </si>
  <si>
    <t xml:space="preserve">GUIND.HID.LANC.TELES.S/PN.27,2T COND. B                                        </t>
  </si>
  <si>
    <t>72.33.02.02</t>
  </si>
  <si>
    <t xml:space="preserve">GUIND.HID.LANC.TELES.S/PN.27,2T COND. A                                        </t>
  </si>
  <si>
    <t>72.33.02.01</t>
  </si>
  <si>
    <t xml:space="preserve">GUIND.HID.LANC.TELES.S/PN 20T COND. D                                          </t>
  </si>
  <si>
    <t>72.33.01.04</t>
  </si>
  <si>
    <t xml:space="preserve">GUIND.HID.LANC.TELES.S/PN 20T COND. C                                          </t>
  </si>
  <si>
    <t>72.33.01.03</t>
  </si>
  <si>
    <t xml:space="preserve">GUIND.HID.LANC.TELES.S/PN 20T COND. B                                          </t>
  </si>
  <si>
    <t>72.33.01.02</t>
  </si>
  <si>
    <t xml:space="preserve">GUIND.HID.LANC.TELES.S/PN 20T COND. A                                          </t>
  </si>
  <si>
    <t>72.33.01.01</t>
  </si>
  <si>
    <t xml:space="preserve">GUINCHO ELETRICO TIPO ELEV. 30M COND. D                                        </t>
  </si>
  <si>
    <t>72.32.02.04</t>
  </si>
  <si>
    <t xml:space="preserve">GUINCHO ELETRICO TIPO ELEV. 30M COND. C                                        </t>
  </si>
  <si>
    <t>72.32.02.03</t>
  </si>
  <si>
    <t xml:space="preserve">GUINCHO ELETRICO TIPO ELEV. 30M COND. B                                        </t>
  </si>
  <si>
    <t>72.32.02.02</t>
  </si>
  <si>
    <t xml:space="preserve">GUINCHO ELETRICO TIPO ELEV. 30M COND. A                                        </t>
  </si>
  <si>
    <t>72.32.02.01</t>
  </si>
  <si>
    <t xml:space="preserve">GUINCHO ELETRICO DE COLUNA 30M COND. D                                         </t>
  </si>
  <si>
    <t>72.32.01.04</t>
  </si>
  <si>
    <t xml:space="preserve">GUINCHO ELETRICO DE COLUNA 30M COND. C                                         </t>
  </si>
  <si>
    <t>72.32.01.03</t>
  </si>
  <si>
    <t xml:space="preserve">GUINCHO ELETRICO DE COLUNA 30M COND. B                                         </t>
  </si>
  <si>
    <t>72.32.01.02</t>
  </si>
  <si>
    <t xml:space="preserve">GUINCHO ELETRICO DE COLUNA 30M COND. A                                         </t>
  </si>
  <si>
    <t>72.32.01.01</t>
  </si>
  <si>
    <t xml:space="preserve">GRUPO GERADOR PORTATIL 7KVA COND. D                                            </t>
  </si>
  <si>
    <t>72.31.06.04</t>
  </si>
  <si>
    <t xml:space="preserve">GRUPO GERADOR PORTATIL 7KVA COND. C                                            </t>
  </si>
  <si>
    <t>72.31.06.03</t>
  </si>
  <si>
    <t xml:space="preserve">GRUPO GERADOR PORTATIL 7KVA COND. B                                            </t>
  </si>
  <si>
    <t>72.31.06.02</t>
  </si>
  <si>
    <t xml:space="preserve">GRUPO GERADOR PORTATIL 7KVA COND. A                                            </t>
  </si>
  <si>
    <t>72.31.06.01</t>
  </si>
  <si>
    <t xml:space="preserve">GRUPO GERADOR PORTATIL 3,5KVA COND. D                                          </t>
  </si>
  <si>
    <t>72.31.05.04</t>
  </si>
  <si>
    <t xml:space="preserve">GRUPO GERADOR PORTATIL 3,5KVA COND. C                                          </t>
  </si>
  <si>
    <t>72.31.05.03</t>
  </si>
  <si>
    <t xml:space="preserve">GRUPO GERADOR PORTATIL 3,5KVA COND. B                                          </t>
  </si>
  <si>
    <t>72.31.05.02</t>
  </si>
  <si>
    <t xml:space="preserve">GRUPO GERADOR PORTATIL 3,5KVA COND. A                                          </t>
  </si>
  <si>
    <t>72.31.05.01</t>
  </si>
  <si>
    <t xml:space="preserve">GRUPO GERADOR 115KVA COND. D                                                   </t>
  </si>
  <si>
    <t>72.31.04.04</t>
  </si>
  <si>
    <t xml:space="preserve">GRUPO GERADOR 115KVA COND. C                                                   </t>
  </si>
  <si>
    <t>72.31.04.03</t>
  </si>
  <si>
    <t xml:space="preserve">GRUPO GERADOR 115KVA COND. B                                                   </t>
  </si>
  <si>
    <t>72.31.04.02</t>
  </si>
  <si>
    <t xml:space="preserve">GRUPO GERADOR 115KVA COND. A                                                   </t>
  </si>
  <si>
    <t>72.31.04.01</t>
  </si>
  <si>
    <t xml:space="preserve">GRUPO GERADOR 83KVA COND. D                                                    </t>
  </si>
  <si>
    <t>72.31.03.04</t>
  </si>
  <si>
    <t xml:space="preserve">GRUPO GERADOR 83KVA COND. C                                                    </t>
  </si>
  <si>
    <t>72.31.03.03</t>
  </si>
  <si>
    <t xml:space="preserve">GRUPO GERADOR 83KVA COND. B                                                    </t>
  </si>
  <si>
    <t>72.31.03.02</t>
  </si>
  <si>
    <t xml:space="preserve">GRUPO GERADOR 83KVA COND. A                                                    </t>
  </si>
  <si>
    <t>72.31.03.01</t>
  </si>
  <si>
    <t xml:space="preserve">GRUPO GERADOR 55KVA COND. D                                                    </t>
  </si>
  <si>
    <t>72.31.02.04</t>
  </si>
  <si>
    <t xml:space="preserve">GRUPO GERADOR 55KVA COND. C                                                    </t>
  </si>
  <si>
    <t>72.31.02.03</t>
  </si>
  <si>
    <t xml:space="preserve">GRUPO GERADOR 55KVA COND. B                                                    </t>
  </si>
  <si>
    <t>72.31.02.02</t>
  </si>
  <si>
    <t xml:space="preserve">GRUPO GERADOR 55KVA COND. A                                                    </t>
  </si>
  <si>
    <t>72.31.02.01</t>
  </si>
  <si>
    <t xml:space="preserve">GRUPO GERADOR 40KVA COND. D                                                    </t>
  </si>
  <si>
    <t>72.31.01.04</t>
  </si>
  <si>
    <t xml:space="preserve">GRUPO GERADOR 40KVA COND. C                                                    </t>
  </si>
  <si>
    <t>72.31.01.03</t>
  </si>
  <si>
    <t xml:space="preserve">GRUPO GERADOR 40KVA COND. B                                                    </t>
  </si>
  <si>
    <t>72.31.01.02</t>
  </si>
  <si>
    <t xml:space="preserve">GRUPO GERADOR 40KVA COND. A                                                    </t>
  </si>
  <si>
    <t>72.31.01.01</t>
  </si>
  <si>
    <t xml:space="preserve">GRUA 12M COND. D                                                               </t>
  </si>
  <si>
    <t>72.30.01.04</t>
  </si>
  <si>
    <t xml:space="preserve">GRUA 12M COND. C                                                               </t>
  </si>
  <si>
    <t>72.30.01.03</t>
  </si>
  <si>
    <t xml:space="preserve">GRUA 12M COND. B                                                               </t>
  </si>
  <si>
    <t>72.30.01.02</t>
  </si>
  <si>
    <t xml:space="preserve">GRUA 12M COND. A                                                               </t>
  </si>
  <si>
    <t>72.30.01.01</t>
  </si>
  <si>
    <t xml:space="preserve">FRESADORA A FRIO S/PNEUS 670HP COND. D                                         </t>
  </si>
  <si>
    <t>72.29.02.04</t>
  </si>
  <si>
    <t xml:space="preserve">FRESADORA A FRIO S/PNEUS 670HP COND. C                                         </t>
  </si>
  <si>
    <t>72.29.02.03</t>
  </si>
  <si>
    <t xml:space="preserve">FRESADORA A FRIO S/PNEUS 670HP COND. B                                         </t>
  </si>
  <si>
    <t>72.29.02.02</t>
  </si>
  <si>
    <t xml:space="preserve">FRESADORA A FRIO S/PNEUS 670HP COND. A                                         </t>
  </si>
  <si>
    <t>72.29.02.01</t>
  </si>
  <si>
    <t xml:space="preserve">FRESADORA A FRIO S/PNEUS 150M2/H COND.D                                        </t>
  </si>
  <si>
    <t>72.29.01.04</t>
  </si>
  <si>
    <t xml:space="preserve">FRESADORA A FRIO S/PNEUS 150M2/H COND.C                                        </t>
  </si>
  <si>
    <t>72.29.01.03</t>
  </si>
  <si>
    <t xml:space="preserve">FRESADORA A FRIO S/PNEUS 150M2/H COND.B                                        </t>
  </si>
  <si>
    <t>72.29.01.02</t>
  </si>
  <si>
    <t xml:space="preserve">FRESADORA A FRIO S/PNEUS 150M2/H COND.A                                        </t>
  </si>
  <si>
    <t>72.29.01.01</t>
  </si>
  <si>
    <t xml:space="preserve">EMPILHADEIRA 5000KG COND. D                                                    </t>
  </si>
  <si>
    <t>72.28.02.04</t>
  </si>
  <si>
    <t xml:space="preserve">EMPILHADEIRA 5000KG COND. C                                                    </t>
  </si>
  <si>
    <t>72.28.02.03</t>
  </si>
  <si>
    <t xml:space="preserve">EMPILHADEIRA 5000KG COND. B                                                    </t>
  </si>
  <si>
    <t>72.28.02.02</t>
  </si>
  <si>
    <t xml:space="preserve">EMPILHADEIRA 5000KG COND. A                                                    </t>
  </si>
  <si>
    <t>72.28.02.01</t>
  </si>
  <si>
    <t xml:space="preserve">EMPILHADEIRA 2500KG COND. D                                                    </t>
  </si>
  <si>
    <t>72.28.01.04</t>
  </si>
  <si>
    <t xml:space="preserve">EMPILHADEIRA 2500KG COND. C                                                    </t>
  </si>
  <si>
    <t>72.28.01.03</t>
  </si>
  <si>
    <t xml:space="preserve">EMPILHADEIRA 2500KG COND. B                                                    </t>
  </si>
  <si>
    <t>72.28.01.02</t>
  </si>
  <si>
    <t xml:space="preserve">EMPILHADEIRA 2500KG COND. A                                                    </t>
  </si>
  <si>
    <t>72.28.01.01</t>
  </si>
  <si>
    <t xml:space="preserve">ESCAVADEIRA HIDR.S/PNEU 0,25M3 COND. D                                         </t>
  </si>
  <si>
    <t>72.27.05.04</t>
  </si>
  <si>
    <t xml:space="preserve">ESCAVADEIRA HIDR.S/PNEU 0,25M3 COND. C                                         </t>
  </si>
  <si>
    <t>72.27.05.03</t>
  </si>
  <si>
    <t xml:space="preserve">ESCAVADEIRA HIDR.S/PNEU 0,25M3 COND. B                                         </t>
  </si>
  <si>
    <t>72.27.05.02</t>
  </si>
  <si>
    <t xml:space="preserve">ESCAVADEIRA HIDR.S/PNEU 0,25M3 COND. A                                         </t>
  </si>
  <si>
    <t>72.27.05.01</t>
  </si>
  <si>
    <t xml:space="preserve">ESCAVADEIRA HID.S/EST.2,2M3 COND. D                                            </t>
  </si>
  <si>
    <t>72.27.04.04</t>
  </si>
  <si>
    <t xml:space="preserve">ESCAVADEIRA HID.S/EST.2,2M3 COND. C                                            </t>
  </si>
  <si>
    <t>72.27.04.03</t>
  </si>
  <si>
    <t xml:space="preserve">ESCAVADEIRA HID.S/EST.2,2M3 COND. B                                            </t>
  </si>
  <si>
    <t>72.27.04.02</t>
  </si>
  <si>
    <t xml:space="preserve">ESCAVADEIRA HID.S/EST.2,2M3 COND. A                                            </t>
  </si>
  <si>
    <t>72.27.04.01</t>
  </si>
  <si>
    <t xml:space="preserve">ESCAVADEIRA HID.S/EST.0,62M3 COND. D                                           </t>
  </si>
  <si>
    <t>72.27.03.04</t>
  </si>
  <si>
    <t xml:space="preserve">ESCAVADEIRA HID.S/EST.0,62M3 COND. C                                           </t>
  </si>
  <si>
    <t>72.27.03.03</t>
  </si>
  <si>
    <t xml:space="preserve">ESCAVADEIRA HID.S/EST.0,62M3 COND. B                                           </t>
  </si>
  <si>
    <t>72.27.03.02</t>
  </si>
  <si>
    <t xml:space="preserve">ESCAVADEIRA HID.S/EST.0,62M3 COND. A                                           </t>
  </si>
  <si>
    <t>72.27.03.01</t>
  </si>
  <si>
    <t xml:space="preserve">ESCAVADEIRA HIDR.S/EST.0,60M3 COND. D                                          </t>
  </si>
  <si>
    <t>72.27.02.04</t>
  </si>
  <si>
    <t xml:space="preserve">ESCAVADEIRA HIDR.S/EST.0,60M3 COND. C                                          </t>
  </si>
  <si>
    <t>72.27.02.03</t>
  </si>
  <si>
    <t xml:space="preserve">ESCAVADEIRA HIDR.S/EST.0,60M3 COND. B                                          </t>
  </si>
  <si>
    <t>72.27.02.02</t>
  </si>
  <si>
    <t xml:space="preserve">ESCAVADEIRA HIDR.S/EST.0,60M3 COND. A                                          </t>
  </si>
  <si>
    <t>72.27.02.01</t>
  </si>
  <si>
    <t xml:space="preserve">ESCAVADEIRA HIDR.S/EST.0,7M3 COND. D                                           </t>
  </si>
  <si>
    <t>72.27.01.04</t>
  </si>
  <si>
    <t xml:space="preserve">ESCAVADEIRA HIDR.S/EST.0,7M3 COND. C                                           </t>
  </si>
  <si>
    <t>72.27.01.03</t>
  </si>
  <si>
    <t xml:space="preserve">ESCAVADEIRA HIDR.S/EST.0,7M3 COND. B                                           </t>
  </si>
  <si>
    <t>72.27.01.02</t>
  </si>
  <si>
    <t xml:space="preserve">ESCAVADEIRA HIDR.S/EST.0,7M3 COND. A                                           </t>
  </si>
  <si>
    <t>72.27.01.01</t>
  </si>
  <si>
    <t xml:space="preserve">EQUIP.VIST.OAE TP TESOURA 7,62M COND. D                                        </t>
  </si>
  <si>
    <t>72.26.03.04</t>
  </si>
  <si>
    <t xml:space="preserve">EQUIP.VIST.OAE TP TESOURA 7,62M COND. C                                        </t>
  </si>
  <si>
    <t>72.26.03.03</t>
  </si>
  <si>
    <t xml:space="preserve">EQUIP.VIST.OAE TP TESOURA 7,62M COND. B                                        </t>
  </si>
  <si>
    <t>72.26.03.02</t>
  </si>
  <si>
    <t xml:space="preserve">EQUIP.VIST.OAE TP TESOURA 7,62M COND. A                                        </t>
  </si>
  <si>
    <t>72.26.03.01</t>
  </si>
  <si>
    <t xml:space="preserve">EQUIP.VIS.OAE C/LANC.ARTIC.12,14M COND.D                                       </t>
  </si>
  <si>
    <t>72.26.02.04</t>
  </si>
  <si>
    <t xml:space="preserve">EQUIP.VIS.OAE C/LANC.ARTIC.12,14M COND.C                                       </t>
  </si>
  <si>
    <t>72.26.02.03</t>
  </si>
  <si>
    <t xml:space="preserve">EQUIP.VIS.OAE C/LANC.ARTIC.12,14M COND.B                                       </t>
  </si>
  <si>
    <t>72.26.02.02</t>
  </si>
  <si>
    <t xml:space="preserve">EQUIP.VIS.OAE C/LANC.ARTIC.12,14M COND.A                                       </t>
  </si>
  <si>
    <t>72.26.02.01</t>
  </si>
  <si>
    <t xml:space="preserve">EQUIP.VIS.OAE C/LANC.TELESC.25M COND. D                                        </t>
  </si>
  <si>
    <t>72.26.01.04</t>
  </si>
  <si>
    <t xml:space="preserve">EQUIP.VIS.OAE C/LANC.TELESC.25M COND. C                                        </t>
  </si>
  <si>
    <t>72.26.01.03</t>
  </si>
  <si>
    <t xml:space="preserve">EQUIP.VIS.OAE C/LANC.TELESC.25M COND. B                                        </t>
  </si>
  <si>
    <t>72.26.01.02</t>
  </si>
  <si>
    <t xml:space="preserve">EQUIP.VIS.OAE C/LANC.TELESC.25M COND. A                                        </t>
  </si>
  <si>
    <t>72.26.01.01</t>
  </si>
  <si>
    <t xml:space="preserve">DRAGA COM EMBARCACAO AUX 400M3 COND. D                                         </t>
  </si>
  <si>
    <t>72.25.01.04</t>
  </si>
  <si>
    <t xml:space="preserve">DRAGA COM EMBARCACAO AUX.400M3 COND. C                                         </t>
  </si>
  <si>
    <t>72.25.01.03</t>
  </si>
  <si>
    <t xml:space="preserve">DRAGA COM EMBARCACAO AUX.400M3 COND. B                                         </t>
  </si>
  <si>
    <t>72.25.01.02</t>
  </si>
  <si>
    <t xml:space="preserve">DRAGA COM EMBARCACAO AUX.400M3 COND. A                                         </t>
  </si>
  <si>
    <t>72.25.01.01</t>
  </si>
  <si>
    <t xml:space="preserve">DISTR. ADUBOS E SEMENTES 700L COND. D                                          </t>
  </si>
  <si>
    <t>72.24.01.04</t>
  </si>
  <si>
    <t xml:space="preserve">DISTR. ADUBOS E SEMENTES 700L COND. C                                          </t>
  </si>
  <si>
    <t>72.24.01.03</t>
  </si>
  <si>
    <t xml:space="preserve">DISTR. ADUBOS E SEMENTES 700L COND. B                                          </t>
  </si>
  <si>
    <t>72.24.01.02</t>
  </si>
  <si>
    <t xml:space="preserve">DISTR. ADUBOS E SEMENTES 700L COND. A                                          </t>
  </si>
  <si>
    <t>72.24.01.01</t>
  </si>
  <si>
    <t xml:space="preserve">DISTR.ASF.REB.2400L COND. D                                                    </t>
  </si>
  <si>
    <t>72.23.03.04</t>
  </si>
  <si>
    <t xml:space="preserve">DISTR.ASF.REB.2400L COND. C                                                    </t>
  </si>
  <si>
    <t>72.23.03.03</t>
  </si>
  <si>
    <t xml:space="preserve">DISTR.ASF.REB.2400L COND. B                                                    </t>
  </si>
  <si>
    <t>72.23.03.02</t>
  </si>
  <si>
    <t xml:space="preserve">DISTR.ASF.REB.2400L COND. A                                                    </t>
  </si>
  <si>
    <t>72.23.03.01</t>
  </si>
  <si>
    <t xml:space="preserve">DISTRIBUIDOR AGREGADO 600T/H COND. D                                           </t>
  </si>
  <si>
    <t>72.23.02.04</t>
  </si>
  <si>
    <t xml:space="preserve">DISTRIBUIDOR AGREGADO 600T/H COND. C                                           </t>
  </si>
  <si>
    <t>72.23.02.03</t>
  </si>
  <si>
    <t xml:space="preserve">DISTRIBUIDOR AGREGADO 600T/H COND. B                                           </t>
  </si>
  <si>
    <t>72.23.02.02</t>
  </si>
  <si>
    <t xml:space="preserve">DISTRIBUIDOR AGREGADO 600T/H COND.A                                            </t>
  </si>
  <si>
    <t>72.23.02.01</t>
  </si>
  <si>
    <t xml:space="preserve">DISTRIBUIDOR AGREG.S/EST.1000T/H COND. D                                       </t>
  </si>
  <si>
    <t>72.23.01.04</t>
  </si>
  <si>
    <t xml:space="preserve">DISTRIBUIDOR AGREG.S/EST.1000T/H COND. C                                       </t>
  </si>
  <si>
    <t>72.23.01.03</t>
  </si>
  <si>
    <t xml:space="preserve">DISTRIBUIDOR AGREG.S/EST.1000T/H COND. B                                       </t>
  </si>
  <si>
    <t>72.23.01.02</t>
  </si>
  <si>
    <t xml:space="preserve">DISTRIBUIDOR AGREG.S/EST.1000T/H COND. A                                       </t>
  </si>
  <si>
    <t>72.23.01.01</t>
  </si>
  <si>
    <t xml:space="preserve">DEMARCADOR DE FAIXA A QUENTE 500L COND.D                                       </t>
  </si>
  <si>
    <t>72.22.03.04</t>
  </si>
  <si>
    <t xml:space="preserve">DEMARCADOR DE FAIXA A QUENTE 500L COND.C                                       </t>
  </si>
  <si>
    <t>72.22.03.03</t>
  </si>
  <si>
    <t xml:space="preserve">DEMARCADOR DE FAIXA A QUENTE 500L COND.B                                       </t>
  </si>
  <si>
    <t>72.22.03.02</t>
  </si>
  <si>
    <t xml:space="preserve">DEMARCADOR DE FAIXA A QUENTE 500L COND.A                                       </t>
  </si>
  <si>
    <t>72.22.03.01</t>
  </si>
  <si>
    <t xml:space="preserve">DEMARCADOR DE FAIXA A FRIO 250L COND.D                                         </t>
  </si>
  <si>
    <t>72.22.01.04</t>
  </si>
  <si>
    <t xml:space="preserve">DEMARCADOR DE FAIXA A FRIO 250L COND.C                                         </t>
  </si>
  <si>
    <t>72.22.01.03</t>
  </si>
  <si>
    <t xml:space="preserve">DEMARCADOR DE FAIXA A FRIO 250L COND.B                                         </t>
  </si>
  <si>
    <t>72.22.01.02</t>
  </si>
  <si>
    <t xml:space="preserve">DEMARCADOR DE FAIXA A FRIO 250L COND.A                                         </t>
  </si>
  <si>
    <t>72.22.01.01</t>
  </si>
  <si>
    <t xml:space="preserve">COMPRESSOR DE AR XA-360MWD COND. D                                             </t>
  </si>
  <si>
    <t>72.21.04.04</t>
  </si>
  <si>
    <t xml:space="preserve">COMPRESSOR DE AR XA-360MWD COND. C                                             </t>
  </si>
  <si>
    <t>72.21.04.03</t>
  </si>
  <si>
    <t xml:space="preserve">COMPRESSOR DE AR XA-360MWD COND. B                                             </t>
  </si>
  <si>
    <t>72.21.04.02</t>
  </si>
  <si>
    <t xml:space="preserve">COMPRESSOR DE AR XA-360MWD COND. A                                             </t>
  </si>
  <si>
    <t>72.21.04.01</t>
  </si>
  <si>
    <t xml:space="preserve">COMPRESSOR DE AR XA-175MWD COND. D                                             </t>
  </si>
  <si>
    <t>72.21.03.04</t>
  </si>
  <si>
    <t xml:space="preserve">COMPRESSOR DE AR XA-175MWD COND. C                                             </t>
  </si>
  <si>
    <t>72.21.03.03</t>
  </si>
  <si>
    <t xml:space="preserve">COMPRESSOR DE AR XA-175MWD COND. B                                             </t>
  </si>
  <si>
    <t>72.21.03.02</t>
  </si>
  <si>
    <t xml:space="preserve">COMPRESSOR DE AR XA-175MWD COND. A                                             </t>
  </si>
  <si>
    <t>72.21.03.01</t>
  </si>
  <si>
    <t xml:space="preserve">COMPRESSOR DE AR XA-125 MWD COND. D                                            </t>
  </si>
  <si>
    <t>72.21.02.04</t>
  </si>
  <si>
    <t xml:space="preserve">COMPRESSOR DE AR XA-125 MWD COND. C                                            </t>
  </si>
  <si>
    <t>72.21.02.03</t>
  </si>
  <si>
    <t xml:space="preserve">COMPRESSOR DE AR XA-125 MWD COND. B                                            </t>
  </si>
  <si>
    <t>72.21.02.02</t>
  </si>
  <si>
    <t xml:space="preserve">COMPRESSOR DE AR XA-125 MWD COND. A                                            </t>
  </si>
  <si>
    <t>72.21.02.01</t>
  </si>
  <si>
    <t xml:space="preserve">COMPRESSOR DE AR XA-90 MWD COND. D                                             </t>
  </si>
  <si>
    <t>72.21.01.04</t>
  </si>
  <si>
    <t xml:space="preserve">COMPRESSOR DE AR XA-90 MWD COND. C                                             </t>
  </si>
  <si>
    <t>72.21.01.03</t>
  </si>
  <si>
    <t xml:space="preserve">COMPRESSOR DE AR XA-90 MWD COND. B                                             </t>
  </si>
  <si>
    <t>72.21.01.02</t>
  </si>
  <si>
    <t xml:space="preserve">COMPRESSOR DE AR XA-90 MWD COND. A                                             </t>
  </si>
  <si>
    <t>72.21.01.01</t>
  </si>
  <si>
    <t xml:space="preserve">COMPACTADOR PLAC.VIB.MAN.1000M2/H COND.D                                       </t>
  </si>
  <si>
    <t>72.20.02.04</t>
  </si>
  <si>
    <t xml:space="preserve">COMPACTADOR PLAC.VIB.MAN.1000M2/H COND.C                                       </t>
  </si>
  <si>
    <t>72.20.02.03</t>
  </si>
  <si>
    <t xml:space="preserve">COMPACTADOR PLAC.VIB.MAN.1000M2/H COND.B                                       </t>
  </si>
  <si>
    <t>72.20.02.02</t>
  </si>
  <si>
    <t xml:space="preserve">COMPACTADOR PLAC.VIB.MAN.1000M2/H COND.A                                       </t>
  </si>
  <si>
    <t>72.20.02.01</t>
  </si>
  <si>
    <t xml:space="preserve">COMPACTADOR PERC.220M2/H MAN.COND.D                                            </t>
  </si>
  <si>
    <t>72.20.01.04</t>
  </si>
  <si>
    <t xml:space="preserve">COMPACTADOR PERC.220M2/H MAN.COND.C                                            </t>
  </si>
  <si>
    <t>72.20.01.03</t>
  </si>
  <si>
    <t xml:space="preserve">COMPACTADOR PERC.220M2/H MAN.COND.B                                            </t>
  </si>
  <si>
    <t>72.20.01.02</t>
  </si>
  <si>
    <t xml:space="preserve">COMPACTADOR PERC.220M2/H MAN.COND.A                                            </t>
  </si>
  <si>
    <t>72.20.01.01</t>
  </si>
  <si>
    <t xml:space="preserve">CAMPANULA COND. D                                                              </t>
  </si>
  <si>
    <t>72.19.01.04</t>
  </si>
  <si>
    <t xml:space="preserve">CAMPANULA COND. C                                                              </t>
  </si>
  <si>
    <t>72.19.01.03</t>
  </si>
  <si>
    <t xml:space="preserve">CAMPANULA COND. B                                                              </t>
  </si>
  <si>
    <t>72.19.01.02</t>
  </si>
  <si>
    <t xml:space="preserve">CAMPANULA COND. A                                                              </t>
  </si>
  <si>
    <t>72.19.01.01</t>
  </si>
  <si>
    <t xml:space="preserve">CAVALO MECANICO C/PRANCHA 30000KG COND.E                                       </t>
  </si>
  <si>
    <t>72.18.02.05</t>
  </si>
  <si>
    <t xml:space="preserve">CAVALO MECANICO C/PRANCHA 30000KG COND.D                                       </t>
  </si>
  <si>
    <t>72.18.02.04</t>
  </si>
  <si>
    <t xml:space="preserve">CAVALO MECANICO C/PRANCHA 30000KG COND.C                                       </t>
  </si>
  <si>
    <t>72.18.02.03</t>
  </si>
  <si>
    <t xml:space="preserve">CAVALO MECANICO C/PRANCHA 30000KG COND.B                                       </t>
  </si>
  <si>
    <t>72.18.02.02</t>
  </si>
  <si>
    <t xml:space="preserve">CAVALO MECANICO C/PRANCHA 30000KG COND.A                                       </t>
  </si>
  <si>
    <t>72.18.02.01</t>
  </si>
  <si>
    <t xml:space="preserve">CAVALO MECANICO C/CARRETA 30000KG COND.E                                       </t>
  </si>
  <si>
    <t>72.18.01.05</t>
  </si>
  <si>
    <t xml:space="preserve">CAVALO MECANICO C/CARRETA 30000KG COND.D                                       </t>
  </si>
  <si>
    <t>72.18.01.04</t>
  </si>
  <si>
    <t xml:space="preserve">CAVALO MECANICO C/CARRETA 30000KG COND.C                                       </t>
  </si>
  <si>
    <t>72.18.01.03</t>
  </si>
  <si>
    <t xml:space="preserve">CAVALO MECANICO C/CARRETA 30000KG COND.B                                       </t>
  </si>
  <si>
    <t>72.18.01.02</t>
  </si>
  <si>
    <t xml:space="preserve">CAVALO MECANICO C/CARRETA 30000KG COND.A                                       </t>
  </si>
  <si>
    <t>72.18.01.01</t>
  </si>
  <si>
    <t xml:space="preserve">CAMINHAO PANTOGRAFICO ATE 9M COND. D                                           </t>
  </si>
  <si>
    <t>72.17.01.04</t>
  </si>
  <si>
    <t xml:space="preserve">CAMINHAO PANTOGRAFICO ATE 9M COND. C                                           </t>
  </si>
  <si>
    <t>72.17.01.03</t>
  </si>
  <si>
    <t xml:space="preserve">CAMINHAO PANTOGRAFICO ATE 9M COND. B                                           </t>
  </si>
  <si>
    <t>72.17.01.02</t>
  </si>
  <si>
    <t xml:space="preserve">CAMINHAO PANTOGRAFICO ATE 9M COND. A                                           </t>
  </si>
  <si>
    <t>72.17.01.01</t>
  </si>
  <si>
    <t xml:space="preserve">CAMINHAO USINA P/MICROP.9M3 COND.D                                             </t>
  </si>
  <si>
    <t>72.16.02.04</t>
  </si>
  <si>
    <t xml:space="preserve">CAMINHAO USINA P/MICROP.9M3 COND. C                                            </t>
  </si>
  <si>
    <t>72.16.02.03</t>
  </si>
  <si>
    <t xml:space="preserve">CAMINHAO USINA P/MICROP.9M3 COND.B                                             </t>
  </si>
  <si>
    <t>72.16.02.02</t>
  </si>
  <si>
    <t xml:space="preserve">CAMINHAO USINA P/MICROP.9M3 COND.A                                             </t>
  </si>
  <si>
    <t>72.16.02.01</t>
  </si>
  <si>
    <t xml:space="preserve">CAMINHAO C/USINA LAMA ASFAL.10,5T COND.E                                       </t>
  </si>
  <si>
    <t>72.16.01.05</t>
  </si>
  <si>
    <t xml:space="preserve">CAMINHAO C/USINA LAMA ASFAL.10,5T COND.D                                       </t>
  </si>
  <si>
    <t>72.16.01.04</t>
  </si>
  <si>
    <t xml:space="preserve">CAMINHAO C/USINA LAMA ASFAL.10,5T COND.C                                       </t>
  </si>
  <si>
    <t>72.16.01.03</t>
  </si>
  <si>
    <t xml:space="preserve">CAMINHAO C/USINA LAMA ASFAL.10,5T COND.B                                       </t>
  </si>
  <si>
    <t>72.16.01.02</t>
  </si>
  <si>
    <t xml:space="preserve">CAMINHAO C/USINA LAMA ASFAL.10,5T COND.A                                       </t>
  </si>
  <si>
    <t>72.16.01.01</t>
  </si>
  <si>
    <t xml:space="preserve">CAMINHAO CARROCERIA COM GUINDAUTO 640-18, COND. E                              </t>
  </si>
  <si>
    <t>72.15.03.05</t>
  </si>
  <si>
    <t xml:space="preserve">CAMINHAO CAR. GUINDAUTO 640-18                                                 </t>
  </si>
  <si>
    <t>72.15.03.04</t>
  </si>
  <si>
    <t xml:space="preserve">CAMINHAO CARROCERIA COM GUINDAUTO 640-18, COND. C                              </t>
  </si>
  <si>
    <t>72.15.03.03</t>
  </si>
  <si>
    <t xml:space="preserve">CAMINHAO CARROCERIA COM GUINDAUTO 640-18, COND. B                              </t>
  </si>
  <si>
    <t>72.15.03.02</t>
  </si>
  <si>
    <t xml:space="preserve">CAMINHAO CARROCERIA COM GUINDAUTO 640-18COND. A                                </t>
  </si>
  <si>
    <t>72.15.03.01</t>
  </si>
  <si>
    <t xml:space="preserve">CAMINHAO GUINCHO LANC.TELES.4,10T COND.E                                       </t>
  </si>
  <si>
    <t>72.15.02.05</t>
  </si>
  <si>
    <t xml:space="preserve">CAMINHAO GUINCHO LANC.TELES.4,10T COND.D                                       </t>
  </si>
  <si>
    <t>72.15.02.04</t>
  </si>
  <si>
    <t xml:space="preserve">CAMINHAO GUINCHO LANC.TELES.4,10T COND.C                                       </t>
  </si>
  <si>
    <t>72.15.02.03</t>
  </si>
  <si>
    <t xml:space="preserve">CAMINHAO GUINCHO LANC.TELES.4,10T COND.B                                       </t>
  </si>
  <si>
    <t>72.15.02.02</t>
  </si>
  <si>
    <t xml:space="preserve">CAMINHAO GUINCHO LANC.TELES.4,10T COND.A                                       </t>
  </si>
  <si>
    <t>72.15.02.01</t>
  </si>
  <si>
    <t xml:space="preserve">CAMINHAO GUINCHO LANC.TELES.3,75T COND.E                                       </t>
  </si>
  <si>
    <t>72.15.01.05</t>
  </si>
  <si>
    <t xml:space="preserve">CAMINHAO GUINCHO LANC.TELES.3,75T COND.D                                       </t>
  </si>
  <si>
    <t>72.15.01.04</t>
  </si>
  <si>
    <t xml:space="preserve">CAMINHAO GUINCHO LANC.TELES.3,75T COND.C                                       </t>
  </si>
  <si>
    <t>72.15.01.03</t>
  </si>
  <si>
    <t xml:space="preserve">CAMINHAO GUINCHO LANC.TELES.3,75T COND.B                                       </t>
  </si>
  <si>
    <t>72.15.01.02</t>
  </si>
  <si>
    <t xml:space="preserve">CAMINHAO GUINCHO LANC.TELES.3,75T COND.A                                       </t>
  </si>
  <si>
    <t>72.15.01.01</t>
  </si>
  <si>
    <t xml:space="preserve">CAMINHAO ESPARGIDOR 6000L COND. E                                              </t>
  </si>
  <si>
    <t>72.14.01.05</t>
  </si>
  <si>
    <t xml:space="preserve">CAMINHAO ESPARGIDOR 6000L COND. D                                              </t>
  </si>
  <si>
    <t>72.14.01.04</t>
  </si>
  <si>
    <t xml:space="preserve">CAMINHAO ESPARGIDOR 6000L COND. C                                              </t>
  </si>
  <si>
    <t>72.14.01.03</t>
  </si>
  <si>
    <t xml:space="preserve">CAMINHAO ESPARGIDOR 6000L COND. B                                              </t>
  </si>
  <si>
    <t>72.14.01.02</t>
  </si>
  <si>
    <t xml:space="preserve">CAMINHAO ESPARGIDOR 6000L COND. A                                              </t>
  </si>
  <si>
    <t>72.14.01.01</t>
  </si>
  <si>
    <t xml:space="preserve">CAMINHAO HIDROSSEMEADOR 5600L COND. E                                          </t>
  </si>
  <si>
    <t>72.13.01.05</t>
  </si>
  <si>
    <t xml:space="preserve">CAMINHAO HIDROSSEMEADOR 5600L COND. D                                          </t>
  </si>
  <si>
    <t>72.13.01.04</t>
  </si>
  <si>
    <t xml:space="preserve">CAMINHAO HIDROSSEMEADOR 5600L COND. C                                          </t>
  </si>
  <si>
    <t>72.13.01.03</t>
  </si>
  <si>
    <t xml:space="preserve">CAMINHAO HIDROSSEMEADOR 5600L COND. B                                          </t>
  </si>
  <si>
    <t>72.13.01.02</t>
  </si>
  <si>
    <t xml:space="preserve">CAMINHAO HIDROSSEMEADOR 5600L COND. A                                          </t>
  </si>
  <si>
    <t>72.13.01.01</t>
  </si>
  <si>
    <t xml:space="preserve">CAMINHAO CARROC.BOIAD.R.8T COND. D                                             </t>
  </si>
  <si>
    <t>72.12.07.04</t>
  </si>
  <si>
    <t xml:space="preserve">CAMINHAO CARROC.BOIAD.R.8T COND. C                                             </t>
  </si>
  <si>
    <t>72.12.07.03</t>
  </si>
  <si>
    <t xml:space="preserve">CAMINHAO CARROC.BOIAD.R.8T COND. B                                             </t>
  </si>
  <si>
    <t>72.12.07.02</t>
  </si>
  <si>
    <t xml:space="preserve">CAMINHAO CARROC.BOIAD.R.8T COND. A                                             </t>
  </si>
  <si>
    <t>72.12.07.01</t>
  </si>
  <si>
    <t xml:space="preserve">CAMINHAO ABASTECEDOR COND. E                                                   </t>
  </si>
  <si>
    <t>72.12.06.05</t>
  </si>
  <si>
    <t xml:space="preserve">CAMINHAO ABASTECEDOR COND. D                                                   </t>
  </si>
  <si>
    <t>72.12.06.04</t>
  </si>
  <si>
    <t xml:space="preserve">CAMINHAO ABASTECEDOR COND. C                                                   </t>
  </si>
  <si>
    <t>72.12.06.03</t>
  </si>
  <si>
    <t xml:space="preserve">CAMINHAO ABASTECEDOR COND. B                                                   </t>
  </si>
  <si>
    <t>72.12.06.02</t>
  </si>
  <si>
    <t xml:space="preserve">CAMINHAO ABASTECEDOR COND. A                                                   </t>
  </si>
  <si>
    <t>72.12.06.01</t>
  </si>
  <si>
    <t xml:space="preserve">CAMINHAO P/LUBRIFICACAO 7000L COND. E                                          </t>
  </si>
  <si>
    <t>72.12.05.05</t>
  </si>
  <si>
    <t xml:space="preserve">CAMINHAO PARA LUBRIFICACAO 7000L COND. D                                       </t>
  </si>
  <si>
    <t>72.12.05.04</t>
  </si>
  <si>
    <t xml:space="preserve">CAMINHAO PARA LUBRIFICACAO 7000L COND. C                                       </t>
  </si>
  <si>
    <t>72.12.05.03</t>
  </si>
  <si>
    <t xml:space="preserve">CAMINHAO PARA LUBRIFICACAO 7000L COND. B                                       </t>
  </si>
  <si>
    <t>72.12.05.02</t>
  </si>
  <si>
    <t xml:space="preserve">CAMINHAO PARA LUBRIFICACAO 7000L COND. A                                       </t>
  </si>
  <si>
    <t>72.12.05.01</t>
  </si>
  <si>
    <t xml:space="preserve">CAMINHAO P/ LUBRIFICACAO 3000L COND. E                                         </t>
  </si>
  <si>
    <t>72.12.04.05</t>
  </si>
  <si>
    <t xml:space="preserve">CAMINHAO PARA LUBRIFICACAO 3000L COND. D                                       </t>
  </si>
  <si>
    <t>72.12.04.04</t>
  </si>
  <si>
    <t xml:space="preserve">CAMINHAO PARA LUBRIFICACAO 3000L COND. C                                       </t>
  </si>
  <si>
    <t>72.12.04.03</t>
  </si>
  <si>
    <t xml:space="preserve">CAMINHAO PARA LUBRIFICACAO 3000L COND. B                                       </t>
  </si>
  <si>
    <t>72.12.04.02</t>
  </si>
  <si>
    <t xml:space="preserve">CAMINHAO PARA LUBRIFICACAO 3000L COND. A                                       </t>
  </si>
  <si>
    <t>72.12.04.01</t>
  </si>
  <si>
    <t xml:space="preserve">CAMINHAO CARROC. MADEIRA 10,5T COND. E                                         </t>
  </si>
  <si>
    <t>72.12.03.05</t>
  </si>
  <si>
    <t xml:space="preserve">CAMINHAO CARROC. MADEIRA 10,5T COND. D                                         </t>
  </si>
  <si>
    <t>72.12.03.04</t>
  </si>
  <si>
    <t xml:space="preserve">CAMINHAO CARROC. MADEIRA 10,5T COND. C                                         </t>
  </si>
  <si>
    <t>72.12.03.03</t>
  </si>
  <si>
    <t xml:space="preserve">CAMINHAO CARROC. MADEIRA 10,5T COND. B                                         </t>
  </si>
  <si>
    <t>72.12.03.02</t>
  </si>
  <si>
    <t xml:space="preserve">CAMINHAO CARROC. MADEIRA 10,5T COND. A                                         </t>
  </si>
  <si>
    <t>72.12.03.01</t>
  </si>
  <si>
    <t xml:space="preserve">CAMINHAO CARROC. MADEIRA 8,0 TON COND. E                                       </t>
  </si>
  <si>
    <t>72.12.02.05</t>
  </si>
  <si>
    <t xml:space="preserve">CAMINHAO CARROC. MADEIRA 8,0T COND. D                                          </t>
  </si>
  <si>
    <t>72.12.02.04</t>
  </si>
  <si>
    <t xml:space="preserve">CAMINHAO CARROC. MADEIRA 8,0T COND. C                                          </t>
  </si>
  <si>
    <t>72.12.02.03</t>
  </si>
  <si>
    <t xml:space="preserve">CAMINHAO CARROC. MADEIRA 8,0T COND. B                                          </t>
  </si>
  <si>
    <t>72.12.02.02</t>
  </si>
  <si>
    <t xml:space="preserve">CAMINHAO CARROC. MADEIRA 8,0T COND. A                                          </t>
  </si>
  <si>
    <t>72.12.02.01</t>
  </si>
  <si>
    <t xml:space="preserve">CAMINHAO CARROC. MADEIRA 4,5 T COND. E                                         </t>
  </si>
  <si>
    <t>72.12.01.05</t>
  </si>
  <si>
    <t xml:space="preserve">CAMINHAO CARROC. MADEIRA 4,5T COND. D                                          </t>
  </si>
  <si>
    <t>72.12.01.04</t>
  </si>
  <si>
    <t xml:space="preserve">CAMINHAO CARROC. MADEIRA 4,5T COND. C                                          </t>
  </si>
  <si>
    <t>72.12.01.03</t>
  </si>
  <si>
    <t xml:space="preserve">CAMINHAO CARROC. MADEIRA 4,5T COND. B                                          </t>
  </si>
  <si>
    <t>72.12.01.02</t>
  </si>
  <si>
    <t xml:space="preserve">CAMINHAO CARROC. MADEIRA 4,5T COND. A                                          </t>
  </si>
  <si>
    <t>72.12.01.01</t>
  </si>
  <si>
    <t xml:space="preserve">CAMINHAO P/BOMBEAMENTO DE CONC. COND. E                                        </t>
  </si>
  <si>
    <t>72.11.03.05</t>
  </si>
  <si>
    <t xml:space="preserve">CAMINHAO P/BOMBEAMENTO DE CONC. COND. D                                        </t>
  </si>
  <si>
    <t>72.11.03.04</t>
  </si>
  <si>
    <t xml:space="preserve">CAMINHAO P/BOMBEAMENTO DE CONC. COND. C                                        </t>
  </si>
  <si>
    <t>72.11.03.03</t>
  </si>
  <si>
    <t xml:space="preserve">CAMINHAO P/BOMBEAMENTO DE CONC. COND. B                                        </t>
  </si>
  <si>
    <t>72.11.03.02</t>
  </si>
  <si>
    <t xml:space="preserve">CAMINHAO P/BOMBEAMENTO DE CONC. COND. A                                        </t>
  </si>
  <si>
    <t>72.11.03.01</t>
  </si>
  <si>
    <t xml:space="preserve">CAMINHAO BETONEIRA 7M3 COND. E                                                 </t>
  </si>
  <si>
    <t>72.11.02.05</t>
  </si>
  <si>
    <t xml:space="preserve">CAMINHAO BETONEIRA 7M3 COND. D                                                 </t>
  </si>
  <si>
    <t>72.11.02.04</t>
  </si>
  <si>
    <t xml:space="preserve">CAMINHAO BETONEIRA 7M3 COND. C                                                 </t>
  </si>
  <si>
    <t>72.11.02.03</t>
  </si>
  <si>
    <t xml:space="preserve">CAMINHAO BETONEIRA 7M3 COND. B                                                 </t>
  </si>
  <si>
    <t>72.11.02.02</t>
  </si>
  <si>
    <t xml:space="preserve">CAMINHAO BETONEIRA 7M3 COND. A                                                 </t>
  </si>
  <si>
    <t>72.11.02.01</t>
  </si>
  <si>
    <t xml:space="preserve">CAMINHAO BETONEIRA 5M3 COND. E                                                 </t>
  </si>
  <si>
    <t>72.11.01.05</t>
  </si>
  <si>
    <t xml:space="preserve">CAMINHAO BETONEIRA 5M3 COND. D                                                 </t>
  </si>
  <si>
    <t>72.11.01.04</t>
  </si>
  <si>
    <t xml:space="preserve">CAMINHAO BETONEIRA 5M3 COND. C                                                 </t>
  </si>
  <si>
    <t>72.11.01.03</t>
  </si>
  <si>
    <t xml:space="preserve">CAMINHAO BETONEIRA 5M3 COND. B                                                 </t>
  </si>
  <si>
    <t>72.11.01.02</t>
  </si>
  <si>
    <t xml:space="preserve">CAMINHAO BETONEIRA 5M3 COND. A                                                 </t>
  </si>
  <si>
    <t>72.11.01.01</t>
  </si>
  <si>
    <t xml:space="preserve">CAMINHAO BASC.FORA ESTR.18,3M3 COND. E                                         </t>
  </si>
  <si>
    <t>72.10.01.05</t>
  </si>
  <si>
    <t xml:space="preserve">CAMINHAO BASC.FORA ESTR. 18,3M3 COND. D                                        </t>
  </si>
  <si>
    <t>72.10.01.04</t>
  </si>
  <si>
    <t xml:space="preserve">CAMINHAO BASC. FORA ESTR. 18.3M3 COND. C                                       </t>
  </si>
  <si>
    <t>72.10.01.03</t>
  </si>
  <si>
    <t xml:space="preserve">CAMINHAO BASC. FORA ESTR. 18,3M3 COND. B                                       </t>
  </si>
  <si>
    <t>72.10.01.02</t>
  </si>
  <si>
    <t xml:space="preserve">CAMINHAO BASC.FORA ESTR. 18,3M3 COND. A                                        </t>
  </si>
  <si>
    <t>72.10.01.01</t>
  </si>
  <si>
    <t xml:space="preserve">CHAS.BASC.12M3 C-E                                                             </t>
  </si>
  <si>
    <t>72.09.04.05</t>
  </si>
  <si>
    <t xml:space="preserve">CAMINHAO BASCULANTE 12M3 COND. D                                               </t>
  </si>
  <si>
    <t>72.09.04.04</t>
  </si>
  <si>
    <t xml:space="preserve">CHAS.BASC.12M3 C-C                                                             </t>
  </si>
  <si>
    <t>72.09.04.03</t>
  </si>
  <si>
    <t xml:space="preserve">CHAS.BASC.12M3 C-B                                                             </t>
  </si>
  <si>
    <t>72.09.04.02</t>
  </si>
  <si>
    <t xml:space="preserve">CHAS.BASC.12M3 C-A                                                             </t>
  </si>
  <si>
    <t>72.09.04.01</t>
  </si>
  <si>
    <t xml:space="preserve">CAMINHAO BASCULANTE 8M3 COND. E                                                </t>
  </si>
  <si>
    <t>72.09.02.05</t>
  </si>
  <si>
    <t xml:space="preserve">CAMINHAO BASCULANTE 8M3 COND. D                                                </t>
  </si>
  <si>
    <t>72.09.02.04</t>
  </si>
  <si>
    <t xml:space="preserve">CAMINHAO BASCULANTE 8M3 COND. C                                                </t>
  </si>
  <si>
    <t>72.09.02.03</t>
  </si>
  <si>
    <t xml:space="preserve">CAMINHAO BASCULANTE 8M3 COND. B                                                </t>
  </si>
  <si>
    <t>72.09.02.02</t>
  </si>
  <si>
    <t xml:space="preserve">CAMINHAO BASCULANTE 8M3 COND. A                                                </t>
  </si>
  <si>
    <t>72.09.02.01</t>
  </si>
  <si>
    <t xml:space="preserve">CAMINHAO BASCULANTE 5M3 COND. E                                                </t>
  </si>
  <si>
    <t>72.09.01.05</t>
  </si>
  <si>
    <t xml:space="preserve">CAMINHAO BASCULANTE 5M3 COND. D                                                </t>
  </si>
  <si>
    <t>72.09.01.04</t>
  </si>
  <si>
    <t xml:space="preserve">CAMINHAO BASCULANTE 5M3 COND. C                                                </t>
  </si>
  <si>
    <t>72.09.01.03</t>
  </si>
  <si>
    <t xml:space="preserve">CAMINHAO BASCULANTE 5M3 COND. B                                                </t>
  </si>
  <si>
    <t>72.09.01.02</t>
  </si>
  <si>
    <t xml:space="preserve">CAMINHAO BASCULANTE 5M3 COND. A                                                </t>
  </si>
  <si>
    <t>72.09.01.01</t>
  </si>
  <si>
    <t xml:space="preserve">CAMINHAO IRRIGADEIRA 9000L COND. E                                             </t>
  </si>
  <si>
    <t>72.08.02.05</t>
  </si>
  <si>
    <t xml:space="preserve">CAMINHAO IRRIGADEIRA 9000L COND. D                                             </t>
  </si>
  <si>
    <t>72.08.02.04</t>
  </si>
  <si>
    <t xml:space="preserve">CAMINHAO IRRIGADEIRA 9000L COND. C                                             </t>
  </si>
  <si>
    <t>72.08.02.03</t>
  </si>
  <si>
    <t xml:space="preserve">CAMINHAO IRRIGADEIRA 9000L COND. B                                             </t>
  </si>
  <si>
    <t>72.08.02.02</t>
  </si>
  <si>
    <t xml:space="preserve">CAMINHAO IRRIGADEIRA 9000L COND. A                                             </t>
  </si>
  <si>
    <t>72.08.02.01</t>
  </si>
  <si>
    <t xml:space="preserve">CAMINHAO IRRIGADEIRA 6000L COND. E                                             </t>
  </si>
  <si>
    <t>72.08.01.05</t>
  </si>
  <si>
    <t xml:space="preserve">CAMINHAO IRRIGADEIRA 6000L COND. D                                             </t>
  </si>
  <si>
    <t>72.08.01.04</t>
  </si>
  <si>
    <t xml:space="preserve">CAMINHAO IRRIGADEIRA 6000L COND. C                                             </t>
  </si>
  <si>
    <t>72.08.01.03</t>
  </si>
  <si>
    <t xml:space="preserve">CAMINHAO IRRIGADEIRA 6000L COND. B                                             </t>
  </si>
  <si>
    <t>72.08.01.02</t>
  </si>
  <si>
    <t xml:space="preserve">CAMINHAO IRRIGADEIRA 6000L COND. A                                             </t>
  </si>
  <si>
    <t>72.08.01.01</t>
  </si>
  <si>
    <t xml:space="preserve">MACACO PROTENSAO K-350 COND. D                                                 </t>
  </si>
  <si>
    <t>72.07.07.04</t>
  </si>
  <si>
    <t xml:space="preserve">MACACO PROTENSAO K-350 COND. C                                                 </t>
  </si>
  <si>
    <t>72.07.07.03</t>
  </si>
  <si>
    <t xml:space="preserve">MACACO PROTENSAO K-350 COND. B                                                 </t>
  </si>
  <si>
    <t>72.07.07.02</t>
  </si>
  <si>
    <t xml:space="preserve">MACACO PROTENSAO K-350 COND. A                                                 </t>
  </si>
  <si>
    <t>72.07.07.01</t>
  </si>
  <si>
    <t xml:space="preserve">MACACO PROTENSAO S-6 COND. D                                                   </t>
  </si>
  <si>
    <t>72.07.06.04</t>
  </si>
  <si>
    <t xml:space="preserve">MACACO PROTENSAO S-6 COND. C                                                   </t>
  </si>
  <si>
    <t>72.07.06.03</t>
  </si>
  <si>
    <t xml:space="preserve">MACACO PROTENSAO S-6 COND. B                                                   </t>
  </si>
  <si>
    <t>72.07.06.02</t>
  </si>
  <si>
    <t xml:space="preserve">MACACO PROTENSAO S-6 COND. A                                                   </t>
  </si>
  <si>
    <t>72.07.06.01</t>
  </si>
  <si>
    <t xml:space="preserve">MACACO PROTENSAO AU-5 COND. D                                                  </t>
  </si>
  <si>
    <t>72.07.03.04</t>
  </si>
  <si>
    <t xml:space="preserve">MACACO PROTENSAO AU-5 COND. C                                                  </t>
  </si>
  <si>
    <t>72.07.03.03</t>
  </si>
  <si>
    <t xml:space="preserve">MACACO PROTENSAO AU-5 COND. B                                                  </t>
  </si>
  <si>
    <t>72.07.03.02</t>
  </si>
  <si>
    <t xml:space="preserve">MACACO PROTENSAO AU-5 COND. A                                                  </t>
  </si>
  <si>
    <t>72.07.03.01</t>
  </si>
  <si>
    <t xml:space="preserve">BOMBA HIDRAULICA PARA PROTENSAO COND.D                                         </t>
  </si>
  <si>
    <t>72.07.01.04</t>
  </si>
  <si>
    <t xml:space="preserve">BOMBA HIDRAULICA PARA PROTENSAO COND.C                                         </t>
  </si>
  <si>
    <t>72.07.01.03</t>
  </si>
  <si>
    <t xml:space="preserve">BOMBA HIDRAULICA PARA PROTENSAO COND.B                                         </t>
  </si>
  <si>
    <t>72.07.01.02</t>
  </si>
  <si>
    <t xml:space="preserve">BOMBA HIDRAULICA PARA PROTENSAO COND.A                                         </t>
  </si>
  <si>
    <t>72.07.01.01</t>
  </si>
  <si>
    <t xml:space="preserve">BOM.PROJ.CONC.C/LANCA TEL 23M3/H COND.D                                        </t>
  </si>
  <si>
    <t>72.06.05.04</t>
  </si>
  <si>
    <t xml:space="preserve">BOM.PROJ.CONC.C/LANCA TEL.23M3/H COND.C                                        </t>
  </si>
  <si>
    <t>72.06.05.03</t>
  </si>
  <si>
    <t xml:space="preserve">BOM.PROJ.CONC.C/LANCA TEL.23M3/H COND.B                                        </t>
  </si>
  <si>
    <t>72.06.05.02</t>
  </si>
  <si>
    <t xml:space="preserve">BOM.PROJ.CONC.C/LANCA TEL.23M3/H COND.A                                        </t>
  </si>
  <si>
    <t>72.06.05.01</t>
  </si>
  <si>
    <t xml:space="preserve">BOMBA PROJECAO DE CONC.MAN.10M3/H COND.D                                       </t>
  </si>
  <si>
    <t>72.06.04.04</t>
  </si>
  <si>
    <t xml:space="preserve">BOMBA PROJECAO DE CONC.MAN.10M3/H COND.C                                       </t>
  </si>
  <si>
    <t>72.06.04.03</t>
  </si>
  <si>
    <t xml:space="preserve">BOMBA PROJECAO DE CONC.MAN.10M3/H COND.B                                       </t>
  </si>
  <si>
    <t>72.06.04.02</t>
  </si>
  <si>
    <t xml:space="preserve">BOMBA PROJECAO DE CONC.MAN.10M3/H COND.A                                       </t>
  </si>
  <si>
    <t>72.06.04.01</t>
  </si>
  <si>
    <t xml:space="preserve">BOM.INJ.PROJ.CONCR.35M3/H COND. D                                              </t>
  </si>
  <si>
    <t>72.06.03.04</t>
  </si>
  <si>
    <t xml:space="preserve">BOM.INJ.PROJ.CONCR.35M3/H COND. C                                              </t>
  </si>
  <si>
    <t>72.06.03.03</t>
  </si>
  <si>
    <t xml:space="preserve">BOM.INJ.PROJ.CONCR.35M3/H COND. B                                              </t>
  </si>
  <si>
    <t>72.06.03.02</t>
  </si>
  <si>
    <t xml:space="preserve">BOM.INJ.PROJ.CONCR.35M3/H COND. A                                              </t>
  </si>
  <si>
    <t>72.06.03.01</t>
  </si>
  <si>
    <t xml:space="preserve">BOMBA INJ.PROJ.NATA CIM.ARG.3M3/H COND.D                                       </t>
  </si>
  <si>
    <t>72.06.02.04</t>
  </si>
  <si>
    <t xml:space="preserve">BOMBA INJ.PROJ.NATA CIM.ARG.3M3/H COND.C                                       </t>
  </si>
  <si>
    <t>72.06.02.03</t>
  </si>
  <si>
    <t xml:space="preserve">BOMBA INJ.PROJ.NATA CIM.ARG.3M3/H COND.B                                       </t>
  </si>
  <si>
    <t>72.06.02.02</t>
  </si>
  <si>
    <t xml:space="preserve">BOMBA INJ.PROJ.NATA CIM.ARG.3M3/H COND.A                                       </t>
  </si>
  <si>
    <t>72.06.02.01</t>
  </si>
  <si>
    <t xml:space="preserve">BOMBA INJ.PROJ.NATA CIM.ARG.1M3/H COND.D                                       </t>
  </si>
  <si>
    <t>72.06.01.04</t>
  </si>
  <si>
    <t xml:space="preserve">BOMBA INJ.PROJ.NATA CIM.ARG.1M3/H COND.C                                       </t>
  </si>
  <si>
    <t>72.06.01.03</t>
  </si>
  <si>
    <t xml:space="preserve">BOMBA INJ.PROJ.NATA CIM.ARG.1M3/H COND.B                                       </t>
  </si>
  <si>
    <t>72.06.01.02</t>
  </si>
  <si>
    <t xml:space="preserve">BOMBA INJ.PROJ.NATA CIM.ARG.1M3/H COND.A                                       </t>
  </si>
  <si>
    <t>72.06.01.01</t>
  </si>
  <si>
    <t xml:space="preserve">BOMBA DREN.SUB.GAS.60.000L/H COND. D                                           </t>
  </si>
  <si>
    <t>72.05.05.04</t>
  </si>
  <si>
    <t xml:space="preserve">BOMBA DREN.SUB.GAS.60.000L/H COND. C                                           </t>
  </si>
  <si>
    <t>72.05.05.03</t>
  </si>
  <si>
    <t xml:space="preserve">BOMBA DREN.SUB.GAS.60.000L/H COND. B                                           </t>
  </si>
  <si>
    <t>72.05.05.02</t>
  </si>
  <si>
    <t xml:space="preserve">BOMBA DREN.SUB.GAS.60.000L/H COND. A                                           </t>
  </si>
  <si>
    <t>72.05.05.01</t>
  </si>
  <si>
    <t xml:space="preserve">BOMBA DREN.SUBMER.ELETR.180M3/H COND. D                                        </t>
  </si>
  <si>
    <t>72.05.04.04</t>
  </si>
  <si>
    <t xml:space="preserve">BOMBA DREN.SUBMER.ELETR.180M3/H COND. C                                        </t>
  </si>
  <si>
    <t>72.05.04.03</t>
  </si>
  <si>
    <t xml:space="preserve">BOMBA DREN.SUBMER.ELETR.180M3/H COND. B                                        </t>
  </si>
  <si>
    <t>72.05.04.02</t>
  </si>
  <si>
    <t xml:space="preserve">BOMBA DREN.SUBMER.ELETR.180M3/H COND. A                                        </t>
  </si>
  <si>
    <t>72.05.04.01</t>
  </si>
  <si>
    <t xml:space="preserve">BOMBA DREN.SUBMER.ELETR.144M3/H COND. D                                        </t>
  </si>
  <si>
    <t>72.05.03.04</t>
  </si>
  <si>
    <t xml:space="preserve">BOMBA DREN.SUBMER.ELETR.144M3/H COND. C                                        </t>
  </si>
  <si>
    <t>72.05.03.03</t>
  </si>
  <si>
    <t xml:space="preserve">BOMBA DREN.SUBMER.ELETR.144M3/H COND. B                                        </t>
  </si>
  <si>
    <t>72.05.03.02</t>
  </si>
  <si>
    <t xml:space="preserve">BOMBA DREN.SUBMER.ELETR.144M3/H COND. A                                        </t>
  </si>
  <si>
    <t>72.05.03.01</t>
  </si>
  <si>
    <t xml:space="preserve">BOMBA DREN.SUBMER.ELETR.60M3/H COND. D                                         </t>
  </si>
  <si>
    <t>72.05.02.04</t>
  </si>
  <si>
    <t xml:space="preserve">BOMBA DREN.SUBMER.ELETR.60M3/H COND. C                                         </t>
  </si>
  <si>
    <t>72.05.02.03</t>
  </si>
  <si>
    <t xml:space="preserve">BOMBA DREN.SUBMER.ELETR.60M3/H COND. B                                         </t>
  </si>
  <si>
    <t>72.05.02.02</t>
  </si>
  <si>
    <t xml:space="preserve">BOMBA DREN.SUBMER.ELETR.60M3/H COND. A                                         </t>
  </si>
  <si>
    <t>72.05.02.01</t>
  </si>
  <si>
    <t xml:space="preserve">BOMBA DREN.SUBMER.ELETR.27M3/H COND. D                                         </t>
  </si>
  <si>
    <t>72.05.01.04</t>
  </si>
  <si>
    <t xml:space="preserve">BOMBA DREN.SUBMER.ELETR.27M3/H COND. C                                         </t>
  </si>
  <si>
    <t>72.05.01.03</t>
  </si>
  <si>
    <t xml:space="preserve">BOMBA DREN.SUBMER.ELETR.27M3/H COND. B                                         </t>
  </si>
  <si>
    <t>72.05.01.02</t>
  </si>
  <si>
    <t xml:space="preserve">BOMBA DREN.SUBMER.ELETR.27M3/H COND. A                                         </t>
  </si>
  <si>
    <t>72.05.01.01</t>
  </si>
  <si>
    <t xml:space="preserve">BETONEIRA 580L MOTOR A DIESEL - COND. D                                        </t>
  </si>
  <si>
    <t>72.04.04.04</t>
  </si>
  <si>
    <t xml:space="preserve">BETONEIRA 580L MOTOR A DIESEL COND. C                                          </t>
  </si>
  <si>
    <t>72.04.04.03</t>
  </si>
  <si>
    <t xml:space="preserve">BETONEIRA 580L MOTOR A DIESEL COND. B                                          </t>
  </si>
  <si>
    <t>72.04.04.02</t>
  </si>
  <si>
    <t xml:space="preserve">BETONEIRA 580L MOTOR A DIESEL COND. A                                          </t>
  </si>
  <si>
    <t>72.04.04.01</t>
  </si>
  <si>
    <t xml:space="preserve">BETONEIRA 580L ELETRICA C/CARREG. COND.D                                       </t>
  </si>
  <si>
    <t>72.04.03.04</t>
  </si>
  <si>
    <t xml:space="preserve">BETONEIRA 580L ELETRICA C/CARREG. COND.C                                       </t>
  </si>
  <si>
    <t>72.04.03.03</t>
  </si>
  <si>
    <t xml:space="preserve">BETONEIRA 580L ELETRICA C/CARREG. COND.B                                       </t>
  </si>
  <si>
    <t>72.04.03.02</t>
  </si>
  <si>
    <t xml:space="preserve">BETONEIRA 580L ELETRICA C/CARREG. COND.A                                       </t>
  </si>
  <si>
    <t>72.04.03.01</t>
  </si>
  <si>
    <t xml:space="preserve">BETONEIRA 320L MOTOR GASOLINA COND. D                                          </t>
  </si>
  <si>
    <t>72.04.02.04</t>
  </si>
  <si>
    <t xml:space="preserve">BETONEIRA 320L MOTOR GASOLINA COND. C                                          </t>
  </si>
  <si>
    <t>72.04.02.03</t>
  </si>
  <si>
    <t xml:space="preserve">BETONEIRA 320L MOTOR GASOLINA COND. B                                          </t>
  </si>
  <si>
    <t>72.04.02.02</t>
  </si>
  <si>
    <t xml:space="preserve">BETONEIRA 320L MOTOR GASOLINA COND. A                                          </t>
  </si>
  <si>
    <t>72.04.02.01</t>
  </si>
  <si>
    <t xml:space="preserve">BETONEIRA 320L MOTOR ELETRICO COND.D                                           </t>
  </si>
  <si>
    <t>72.04.01.04</t>
  </si>
  <si>
    <t xml:space="preserve">BETONEIRA 320L MOTOR ELETRICO COND.C                                           </t>
  </si>
  <si>
    <t>72.04.01.03</t>
  </si>
  <si>
    <t xml:space="preserve">BETONEIRA 320L MOTOR ELETRICO COND.B                                           </t>
  </si>
  <si>
    <t>72.04.01.02</t>
  </si>
  <si>
    <t xml:space="preserve">BETONEIRA 320L MOTOR ELETRICO COND.A                                           </t>
  </si>
  <si>
    <t>72.04.01.01</t>
  </si>
  <si>
    <t xml:space="preserve">BATE ESTACA ATE 40T COND. D                                                    </t>
  </si>
  <si>
    <t>72.03.02.04</t>
  </si>
  <si>
    <t xml:space="preserve">BATE ESTACA ATE 40T COND. C                                                    </t>
  </si>
  <si>
    <t>72.03.02.03</t>
  </si>
  <si>
    <t xml:space="preserve">BATE ESTACA ATE 40T CONDI. B                                                   </t>
  </si>
  <si>
    <t>72.03.02.02</t>
  </si>
  <si>
    <t xml:space="preserve">BATE ESTACA ATE 40T COND. A                                                    </t>
  </si>
  <si>
    <t>72.03.02.01</t>
  </si>
  <si>
    <t xml:space="preserve">BATE ESTACA 40 ATE 80 T - COND. D                                              </t>
  </si>
  <si>
    <t>72.03.01.04</t>
  </si>
  <si>
    <t xml:space="preserve">BATE ESTACA 40 ATE 80 T - COND. C                                              </t>
  </si>
  <si>
    <t>72.03.01.03</t>
  </si>
  <si>
    <t xml:space="preserve">BATE ESTACA 40 ATE 80 T - COND. B                                              </t>
  </si>
  <si>
    <t>72.03.01.02</t>
  </si>
  <si>
    <t xml:space="preserve">BATE ESTACA 40 ATE 80 T - COND. A                                              </t>
  </si>
  <si>
    <t>72.03.01.01</t>
  </si>
  <si>
    <t>veic.mens</t>
  </si>
  <si>
    <t xml:space="preserve">VEICULO UTILITARIO PICK-UP COM AR E DIR. HID. CONDICAOF                        </t>
  </si>
  <si>
    <t>72.02.10.06</t>
  </si>
  <si>
    <t xml:space="preserve">VEICULO UTILITARIO PICK-UP COM AR E DIR. HID. CONDICAO E                       </t>
  </si>
  <si>
    <t>72.02.10.05</t>
  </si>
  <si>
    <t xml:space="preserve">VEICULO UTILITARIO CAMIONETE P/3 PESSOAS C/ AR + DIR.HID.+ AIRBAG              </t>
  </si>
  <si>
    <t>72.02.10.04</t>
  </si>
  <si>
    <t xml:space="preserve">VEICULO UTILITARIO PICK-UP COM AR E DIR. HID. CONDICAO C                       </t>
  </si>
  <si>
    <t>72.02.10.03</t>
  </si>
  <si>
    <t xml:space="preserve">VEICULO UTILITARIO PICK-UP COM AR E DIR. HID. CONDICAOB                        </t>
  </si>
  <si>
    <t>72.02.10.02</t>
  </si>
  <si>
    <t xml:space="preserve">VEICULO UTILITARIO PICK-UP COM AR E DIR. HID. CONDICAO A                       </t>
  </si>
  <si>
    <t>72.02.10.01</t>
  </si>
  <si>
    <t xml:space="preserve">VEICULO UTILITARIO COM MINIMO DE 10 LUGARES COM AR E DIR. HID. CONDICAOF       </t>
  </si>
  <si>
    <t>72.02.09.06</t>
  </si>
  <si>
    <t xml:space="preserve">VEICULO UTILITARIO COM MINIMO DE 10 LUGARES COM AR E DIR. HID. CONDICAOE       </t>
  </si>
  <si>
    <t>72.02.09.05</t>
  </si>
  <si>
    <t xml:space="preserve">VEICULO UTILITARIO C/MIN.10LUGARES C/ AR + DIR.HID. COND.D                     </t>
  </si>
  <si>
    <t>72.02.09.04</t>
  </si>
  <si>
    <t xml:space="preserve">VEICULO UTILITARIO COM MINIMO DE 10 LUGARES COM AR E DIR. HID. CONDICAO C      </t>
  </si>
  <si>
    <t>72.02.09.03</t>
  </si>
  <si>
    <t xml:space="preserve">VEICULO UTILITARIO COM MINIMO DE 10 LUGARES COM AR E DIR. HID. CONDICAOB       </t>
  </si>
  <si>
    <t>72.02.09.02</t>
  </si>
  <si>
    <t xml:space="preserve">VEICULO UTILITARIO COM MINIMO DE 10 LUGARES COM AR E DIR. HID. CONDICAO A      </t>
  </si>
  <si>
    <t>72.02.09.01</t>
  </si>
  <si>
    <t xml:space="preserve">VEICULO PEQUENO 1.6CC COM AR E DIRECAO HIDRAULICA - CONDICAO F                 </t>
  </si>
  <si>
    <t>72.02.08.06</t>
  </si>
  <si>
    <t xml:space="preserve">VEICULO PEQUENO 1.6CC COM AR E DIRECAO HIDRAULICA - CONDICAO E                 </t>
  </si>
  <si>
    <t>72.02.08.05</t>
  </si>
  <si>
    <t xml:space="preserve">VEICULO C/ CAP.P/4.PESSOAS 1.600CC C/ AR + DIR.HID. + AIR BAG - COND.D         </t>
  </si>
  <si>
    <t>72.02.08.04</t>
  </si>
  <si>
    <t xml:space="preserve">VEICULO PEQUENO 1.6CC COM AR E DIRECAO HIDRAULICA - CONDICAO C                 </t>
  </si>
  <si>
    <t>72.02.08.03</t>
  </si>
  <si>
    <t xml:space="preserve">VEICULO PEQUENO 1.6CC COM AR E DIRECAO HIDRAULICA - CONDICAO B                 </t>
  </si>
  <si>
    <t>72.02.08.02</t>
  </si>
  <si>
    <t xml:space="preserve">VEICULO PEQUENO 1.6CC COM AR E DIRECAO HIDRAULICA - CONDICAO A                 </t>
  </si>
  <si>
    <t>72.02.08.01</t>
  </si>
  <si>
    <t xml:space="preserve">VEICULO DE PREMARCACAO - COND. D                                               </t>
  </si>
  <si>
    <t>72.02.05.04</t>
  </si>
  <si>
    <t xml:space="preserve">VEICULO DE PREMARCACAO - COND. C                                               </t>
  </si>
  <si>
    <t>72.02.05.03</t>
  </si>
  <si>
    <t xml:space="preserve">VEICULO DE PREMARCACAO - COND. B                                               </t>
  </si>
  <si>
    <t>72.02.05.02</t>
  </si>
  <si>
    <t xml:space="preserve">VEICULO DE PREMARCACAO - COND. A                                               </t>
  </si>
  <si>
    <t>72.02.05.01</t>
  </si>
  <si>
    <t xml:space="preserve">VEICULO UTIL.CAMIONETE P/3 PES.COND. F                                         </t>
  </si>
  <si>
    <t>72.02.04.06</t>
  </si>
  <si>
    <t xml:space="preserve">VEICULO UTIL.CAMIONETE P/ 3 PES. COND. E                                       </t>
  </si>
  <si>
    <t>72.02.04.05</t>
  </si>
  <si>
    <t xml:space="preserve">VEICULO UTIL.CAMIONETE P/3 PES. COND. D                                        </t>
  </si>
  <si>
    <t>72.02.04.04</t>
  </si>
  <si>
    <t xml:space="preserve">VEICULO UTIL.CAMIONETE P/3 PES. COND. C                                        </t>
  </si>
  <si>
    <t>72.02.04.03</t>
  </si>
  <si>
    <t xml:space="preserve">VEICULO UTIL.CAMIONETE P/3 PES. COND. B                                        </t>
  </si>
  <si>
    <t>72.02.04.02</t>
  </si>
  <si>
    <t xml:space="preserve">VEICULO UTIL.CAMIONETE P/3 PES. COND. A                                        </t>
  </si>
  <si>
    <t>72.02.04.01</t>
  </si>
  <si>
    <t xml:space="preserve">VEICULO C/CAPAC.P/4 PES.1000CC COND. F                                         </t>
  </si>
  <si>
    <t>72.02.02.06</t>
  </si>
  <si>
    <t xml:space="preserve">VEICULO C/CAPAC.P/4 PES. 1.000CC COND. E                                       </t>
  </si>
  <si>
    <t>72.02.02.05</t>
  </si>
  <si>
    <t xml:space="preserve">VEICULO C/CAPAC.P/4 PES. 1.000CC COND. D                                       </t>
  </si>
  <si>
    <t>72.02.02.04</t>
  </si>
  <si>
    <t xml:space="preserve">VEICULO C/CAPAC.P/4 PES. 1.000CC COND. C                                       </t>
  </si>
  <si>
    <t>72.02.02.03</t>
  </si>
  <si>
    <t xml:space="preserve">VEICULO C/CAPAC.P/4 PES. 1.000CC COND. B                                       </t>
  </si>
  <si>
    <t>72.02.02.02</t>
  </si>
  <si>
    <t xml:space="preserve">VEICULO C/CAPAC.P/4 PES. 1.000CC COND. A                                       </t>
  </si>
  <si>
    <t>72.02.02.01</t>
  </si>
  <si>
    <t xml:space="preserve">VEICULO C/CAPAC.P/4 PES. 1.600CC COND F                                        </t>
  </si>
  <si>
    <t>72.02.01.06</t>
  </si>
  <si>
    <t xml:space="preserve">VEICULO C/CAPAC.P/4 PES. 1.600CC COND. E                                       </t>
  </si>
  <si>
    <t>72.02.01.05</t>
  </si>
  <si>
    <t xml:space="preserve">VEICULO C/CAPAC.P/4 PES.1.600CC COND. D                                        </t>
  </si>
  <si>
    <t>72.02.01.04</t>
  </si>
  <si>
    <t xml:space="preserve">VEICULO C/CAPAC.P/4 PES.1600CC COND. C                                         </t>
  </si>
  <si>
    <t>72.02.01.03</t>
  </si>
  <si>
    <t xml:space="preserve">VEICULO C/CAPAC.P/4 PES.1600CC COND. B                                         </t>
  </si>
  <si>
    <t>72.02.01.02</t>
  </si>
  <si>
    <t xml:space="preserve">VEICULO C/CAPAC.P/4 PES.1.600CC COND. A                                        </t>
  </si>
  <si>
    <t>72.02.01.01</t>
  </si>
  <si>
    <t xml:space="preserve">ACAB.DE CONCRETO SUPERF.BG-38 - COND. D                                        </t>
  </si>
  <si>
    <t>72.01.02.04</t>
  </si>
  <si>
    <t xml:space="preserve">ACAB.DE CONCRETO SUPERF.BG-38 - COND. C                                        </t>
  </si>
  <si>
    <t>72.01.02.03</t>
  </si>
  <si>
    <t xml:space="preserve">ACAB.DE CONCRETO SUPERF.BG-38 - COND. B                                        </t>
  </si>
  <si>
    <t>72.01.02.02</t>
  </si>
  <si>
    <t xml:space="preserve">ACAB.DE CONCRETO SUPERF.BG-38 - COND. A                                        </t>
  </si>
  <si>
    <t>72.01.02.01</t>
  </si>
  <si>
    <t xml:space="preserve">ACAB. CONCRETO DE SUPERF.B-436 - COND. D                                       </t>
  </si>
  <si>
    <t>72.01.01.04</t>
  </si>
  <si>
    <t xml:space="preserve">ACAB.CONCRETO DE SUPERF.B-436 - COND. C                                        </t>
  </si>
  <si>
    <t>72.01.01.03</t>
  </si>
  <si>
    <t xml:space="preserve">ACAB.CONCRETO DE SUPERF.B-436 - COND. B                                        </t>
  </si>
  <si>
    <t>72.01.01.02</t>
  </si>
  <si>
    <t xml:space="preserve">ACAB.CONCRETO DE SUPERF.B-436 - COND. A                                        </t>
  </si>
  <si>
    <t>72.01.01.01</t>
  </si>
  <si>
    <t xml:space="preserve">FORNECIMENTO, INSTALAÇÃO BALIZ.P/BARREIRA RIGIDA COM PELICULA GT+GT            </t>
  </si>
  <si>
    <t>37.28.10.02</t>
  </si>
  <si>
    <t xml:space="preserve">FORNECIMENTO, INSTALAÇÃO BALIZ.DEFENSA MEÁLICA COM PELICULA GT+GT              </t>
  </si>
  <si>
    <t>37.28.10.01</t>
  </si>
  <si>
    <r>
      <t>m</t>
    </r>
    <r>
      <rPr>
        <vertAlign val="superscript"/>
        <sz val="11"/>
        <color theme="1"/>
        <rFont val="Calibri"/>
        <family val="2"/>
        <scheme val="minor"/>
      </rPr>
      <t>2</t>
    </r>
    <r>
      <rPr>
        <sz val="11"/>
        <color theme="1"/>
        <rFont val="Calibri"/>
        <family val="2"/>
        <scheme val="minor"/>
      </rPr>
      <t xml:space="preserve"> x mes</t>
    </r>
  </si>
  <si>
    <t xml:space="preserve">MANUTENCAO DE PLACA INSTITUCIONAL                                              </t>
  </si>
  <si>
    <t>37.28.08.02.01</t>
  </si>
  <si>
    <r>
      <t>m</t>
    </r>
    <r>
      <rPr>
        <vertAlign val="superscript"/>
        <sz val="11"/>
        <color theme="1"/>
        <rFont val="Calibri"/>
        <family val="2"/>
        <scheme val="minor"/>
      </rPr>
      <t>2</t>
    </r>
  </si>
  <si>
    <t xml:space="preserve">CONFECCAO, MONTAGEM E INSTALACAO DE PLACA INSTITUCIONAL                        </t>
  </si>
  <si>
    <t>37.28.08.01.01</t>
  </si>
  <si>
    <r>
      <t>m</t>
    </r>
    <r>
      <rPr>
        <vertAlign val="superscript"/>
        <sz val="11"/>
        <color theme="1"/>
        <rFont val="Calibri"/>
        <family val="2"/>
        <scheme val="minor"/>
      </rPr>
      <t>3</t>
    </r>
  </si>
  <si>
    <t xml:space="preserve">GABIAO TIPO SACO,ZN90/AL10,NBR 8964,REVESTIMEN.POLIMERO,ABRASAO MENOR QUE 12%  </t>
  </si>
  <si>
    <t>37.25.11.11.02</t>
  </si>
  <si>
    <t xml:space="preserve">GABIAO TIPO SACO,ZN90/AL10,NBR 8964,REVESTIMEN.POLIMERO,ABRASAO MENOR QUE 09%  </t>
  </si>
  <si>
    <t>37.25.11.11.01</t>
  </si>
  <si>
    <t xml:space="preserve">GABIAO TP.COLCHAO,ZN90/AL10,NBR 8964,ESP.30CM,REVEST.POLIM.ABRAS.MENOR QUE 12% </t>
  </si>
  <si>
    <t>37.25.11.07.03</t>
  </si>
  <si>
    <t xml:space="preserve">GABIAO TP.COLCHAO,ZN90/AL10,NBR 8964,ESP.30CM,REVEST.POLIM.ABRAS.MENOR QUE 09% </t>
  </si>
  <si>
    <t>37.25.11.07.02</t>
  </si>
  <si>
    <t xml:space="preserve">GABIAO TP.COLCHAO,ZN90/AL10,NBR 8964,ESP.23CM,REVEST.POLIM.ABRAS.MENOR QUE 12% </t>
  </si>
  <si>
    <t>37.25.11.06.03</t>
  </si>
  <si>
    <t xml:space="preserve">GABIAO TP.COLCHAO,ZN90/AL10,NBR 8964,ESP.23CM,REVEST.POLIM.ABRAS.MENOR QUE 09% </t>
  </si>
  <si>
    <t>37.25.11.06.02</t>
  </si>
  <si>
    <t xml:space="preserve">GABIAO TP.COLCHAO,ZN90/AL10,NBR 8964,ESP.17CM,REVEST.POLIM.ABRAS.MENOR QUE 12% </t>
  </si>
  <si>
    <t>37.25.11.05.03</t>
  </si>
  <si>
    <t xml:space="preserve">GABIAO TP.COLCHAO,ZN90/AL10,NBR 8964,ESP.17CM,REVEST.POLIM.ABRAS.MENOR QUE 09% </t>
  </si>
  <si>
    <t>37.25.11.05.02</t>
  </si>
  <si>
    <t>GABIAO TIPO CAIXA,ZN90/AL10,NBR 8964,H=1,00 M REVEST.POLI.ABRASAO MENOR QUE 09%</t>
  </si>
  <si>
    <t>37.25.11.04.06</t>
  </si>
  <si>
    <t>GABIAO TIPO CAIXA,ZN90/AL10,NBR 8964,H=1,00 M REVEST.POLI.ABRASAO MENOR QUE 12%</t>
  </si>
  <si>
    <t>37.25.11.04.05</t>
  </si>
  <si>
    <t xml:space="preserve">GABIAO TIPO CAIXA,ZN90/AL10,NBR 8964,H= 1,00 M                                 </t>
  </si>
  <si>
    <t>37.25.11.04.04</t>
  </si>
  <si>
    <t>GABIAO TIPO CAIXA,ZN90/AL10,NBR 8964,H=0,50 M REVEST.POLI.ABRASAO MENOR QUE 09%</t>
  </si>
  <si>
    <t>37.25.11.04.03</t>
  </si>
  <si>
    <t>GABIAO TIPO CAIXA,ZN90/AL10,NBR 8964,H=0,50 M REVEST.POLI.ABRASAO MENOR QUE 12%</t>
  </si>
  <si>
    <t>37.25.11.04.02</t>
  </si>
  <si>
    <t xml:space="preserve">GABIAO TIPO CAIXA,ZN90/AL10,NBR 8964,H= 0,50 M                                 </t>
  </si>
  <si>
    <t>37.25.11.04.01</t>
  </si>
  <si>
    <t>equipe.hor</t>
  </si>
  <si>
    <t xml:space="preserve">REMOCAO LIXO ENTULHO                                                           </t>
  </si>
  <si>
    <t>37.06.09</t>
  </si>
  <si>
    <t>ha</t>
  </si>
  <si>
    <t xml:space="preserve">DESPRAGUEJAMENTO MANUAL DE GRAMADO                                             </t>
  </si>
  <si>
    <t>37.06.08</t>
  </si>
  <si>
    <t xml:space="preserve">CONSERVACAO MANUAL DE ACEIRO                                                   </t>
  </si>
  <si>
    <t>37.06.07</t>
  </si>
  <si>
    <t xml:space="preserve">CAPINA QUIMICA                                                                 </t>
  </si>
  <si>
    <t>37.06.06</t>
  </si>
  <si>
    <t xml:space="preserve">CAPINA MANUAL                                                                  </t>
  </si>
  <si>
    <t>37.06.05</t>
  </si>
  <si>
    <t xml:space="preserve">ROCADA MECANICA                                                                </t>
  </si>
  <si>
    <t>37.06.04</t>
  </si>
  <si>
    <t xml:space="preserve">ROCADA MANUAL                                                                  </t>
  </si>
  <si>
    <t>37.06.03</t>
  </si>
  <si>
    <t xml:space="preserve">GRAMA EM PLACA COM ADUBO                                                       </t>
  </si>
  <si>
    <t>37.06.02</t>
  </si>
  <si>
    <t xml:space="preserve">GRAMA EM PLACA SEM ADUBO                                                       </t>
  </si>
  <si>
    <t>37.06.01</t>
  </si>
  <si>
    <t xml:space="preserve">DISPOSITIVO DELIMITADOR-BALIZADOR DE SOLO                                      </t>
  </si>
  <si>
    <t>37.05.36.06</t>
  </si>
  <si>
    <t>m</t>
  </si>
  <si>
    <t xml:space="preserve">LAMELA ANT. DEFENSA H=0,80M                                                    </t>
  </si>
  <si>
    <t>37.05.36.05</t>
  </si>
  <si>
    <t xml:space="preserve">DISP.MARCADOR ALINH-BAIA P/BALIZ.SIMPLES                                       </t>
  </si>
  <si>
    <t>37.05.36.04</t>
  </si>
  <si>
    <t xml:space="preserve">DISP.DELIMITADOR-BALIZADOR CIL.C/PEL.AI                                        </t>
  </si>
  <si>
    <t>37.05.36.03</t>
  </si>
  <si>
    <t xml:space="preserve">DISP.MARC.ALINH.-CILINDRO CANAL. TRAFEGO                                       </t>
  </si>
  <si>
    <t>37.05.36.02</t>
  </si>
  <si>
    <t xml:space="preserve">DISP.MARCADOR ALINHAM-BARR.PLAST.BICOLOR                                       </t>
  </si>
  <si>
    <t>37.05.36.01</t>
  </si>
  <si>
    <t xml:space="preserve">FORN.E COL.PL.AL.MOD.GT+AI PORT/SEMI PORT                                      </t>
  </si>
  <si>
    <t>37.05.32.01</t>
  </si>
  <si>
    <t xml:space="preserve">FORNECIMENTO E TRANSPORTE DE PLACA MOD. ALUMINIO GT+GT.                        </t>
  </si>
  <si>
    <t>37.05.31</t>
  </si>
  <si>
    <t xml:space="preserve">FORNECIMENTO E TRANSPORTE DE PLACA DE ACO GT+GT.                               </t>
  </si>
  <si>
    <t>37.05.30</t>
  </si>
  <si>
    <t xml:space="preserve">COLOCACAO DE PLACA AEREA EM PORTICOS OU SEMI-PORTICOS.                         </t>
  </si>
  <si>
    <t>37.05.29</t>
  </si>
  <si>
    <t xml:space="preserve">COLOCACAO DE PLACA EM SUPORTE DE MADEIRA OU METALICO - SOLO                    </t>
  </si>
  <si>
    <t>37.05.28</t>
  </si>
  <si>
    <t xml:space="preserve">RETIRADA DE PLACA AEREA                                                        </t>
  </si>
  <si>
    <t>37.05.27</t>
  </si>
  <si>
    <t xml:space="preserve">RETIRADA DE PLACA DE SOLO EM SUPORTE DE MADEIRA OU METALICO.                   </t>
  </si>
  <si>
    <t>37.05.26</t>
  </si>
  <si>
    <t xml:space="preserve">SINALIZ.HORIZ.ACRIL.BASE AGUA C/VISIBE.                                        </t>
  </si>
  <si>
    <t>37.05.21</t>
  </si>
  <si>
    <t xml:space="preserve">FORNECIMENTO E APLICACAO DE MATERIAL TERMOPLASTICO DE ALTORELEVO               </t>
  </si>
  <si>
    <t>37.05.20.05</t>
  </si>
  <si>
    <t xml:space="preserve">RENOV.MAT.TERMOPL.EXTRUSAO                                                     </t>
  </si>
  <si>
    <t>37.05.20.04</t>
  </si>
  <si>
    <t xml:space="preserve">RENOV.MAT.TERMOPL.ASPERSAO                                                     </t>
  </si>
  <si>
    <t>37.05.20.03</t>
  </si>
  <si>
    <t xml:space="preserve">RENOV.TINTA RES.ACRIL./VINILICA                                                </t>
  </si>
  <si>
    <t>37.05.20.02</t>
  </si>
  <si>
    <t xml:space="preserve">SINALIZ.HOR.TINTA P/ POUCO TRAFEGO                                             </t>
  </si>
  <si>
    <t>37.05.20.01</t>
  </si>
  <si>
    <t xml:space="preserve">SINALIZ.HORIZ.ACRIL.BASE DE AGUA                                               </t>
  </si>
  <si>
    <t>37.05.20</t>
  </si>
  <si>
    <t xml:space="preserve">MINI TACHAO BIDIRECIONAL REFL.VIDRO                                            </t>
  </si>
  <si>
    <t>37.05.15</t>
  </si>
  <si>
    <t xml:space="preserve">MINI TACHAO MONODIRECIONAL REFL.VIDRO                                          </t>
  </si>
  <si>
    <t>37.05.14</t>
  </si>
  <si>
    <t xml:space="preserve">TACHAO MONODIRECIONAL REFLETIVO DE VIDRO                                       </t>
  </si>
  <si>
    <t>37.05.12</t>
  </si>
  <si>
    <t xml:space="preserve">TACHA REFLETIVA BIDIRECIONAL TIPO III OU ABNT (VIDRO OU PRISMATICA)            </t>
  </si>
  <si>
    <t>37.05.11.01</t>
  </si>
  <si>
    <t xml:space="preserve">TACHA REFLETIVA MONODIRECIONAL TIPO III OU IV ABNT (VIDRO OU PRISMATICA)       </t>
  </si>
  <si>
    <t>37.05.10.01</t>
  </si>
  <si>
    <t xml:space="preserve">SUBSTITUICAO DE DEFENSA SEMI-MALEAVEL                                          </t>
  </si>
  <si>
    <t>37.05.07</t>
  </si>
  <si>
    <t xml:space="preserve">SUPORTE DE TUBO GALVANIZADO D=2 1/2"                                           </t>
  </si>
  <si>
    <t>37.05.06</t>
  </si>
  <si>
    <t>kg</t>
  </si>
  <si>
    <t xml:space="preserve">SUPORTE DE PERFIL METALICO GALVANIZADO                                         </t>
  </si>
  <si>
    <t>37.05.05</t>
  </si>
  <si>
    <t xml:space="preserve">SUPORTE MADEIRA TRATADA 0,10X0,10M                                             </t>
  </si>
  <si>
    <t>37.05.04</t>
  </si>
  <si>
    <t xml:space="preserve">TUBO ACO CORR.EPOXI MET. DESTRUTIVO                                            </t>
  </si>
  <si>
    <t>37.04.76</t>
  </si>
  <si>
    <t xml:space="preserve">TUBO ACO CORR.GALV.MET.DESTRUTIVO                                              </t>
  </si>
  <si>
    <t>37.04.75</t>
  </si>
  <si>
    <t xml:space="preserve">TUBO ACO CORR.EPOXI MET.NAO DESTRUTIVO                                         </t>
  </si>
  <si>
    <t>37.04.74</t>
  </si>
  <si>
    <t xml:space="preserve">TUBO ACO CORRUGADO GALV.MET.NAO DESTRUT.                                       </t>
  </si>
  <si>
    <t>37.04.73</t>
  </si>
  <si>
    <t xml:space="preserve">ENCHIMENTO DE VALA COM PEDRA RACHAO                                            </t>
  </si>
  <si>
    <t>37.04.72</t>
  </si>
  <si>
    <t xml:space="preserve">ENCHIMENTO DE VALA COM PEDRA BRITADA 3E4                                       </t>
  </si>
  <si>
    <t>37.04.71</t>
  </si>
  <si>
    <t xml:space="preserve">ENCHIMENTO DE VALA COM AREIA LAVADA                                            </t>
  </si>
  <si>
    <t>37.04.70</t>
  </si>
  <si>
    <t xml:space="preserve">MANTA GEOTEXTIL TECIDA                                                         </t>
  </si>
  <si>
    <t>37.04.69</t>
  </si>
  <si>
    <t xml:space="preserve">MANTA GEOTEXTIL TECIDA RESISTENCIA LONGITUDINAL 48 KN/M                        </t>
  </si>
  <si>
    <t>37.04.68.11</t>
  </si>
  <si>
    <t xml:space="preserve">MANTA GEOTEXTIL TECIDA RESISTENCIA LONGITUDINAL 24 KN/M                        </t>
  </si>
  <si>
    <t>37.04.68.10</t>
  </si>
  <si>
    <t xml:space="preserve">MANTA GEOTEXTIL NAO TECIDA RESISTENCIA LONGITUDINAL 31 KN/M                    </t>
  </si>
  <si>
    <t>37.04.68.09</t>
  </si>
  <si>
    <t xml:space="preserve">MANTA GEOTEXTIL NAO TECIDA RESISTENCIA LONGITUDINAL 26 KN/M                    </t>
  </si>
  <si>
    <t>37.04.68.08</t>
  </si>
  <si>
    <t xml:space="preserve">MANTA GEOTEXTIL NAO TECIDA RESISTENCIA LONGITUDINAL 21 KN/M                    </t>
  </si>
  <si>
    <t>37.04.68.07</t>
  </si>
  <si>
    <t xml:space="preserve">MANTA GEOTEXTIL NAO TECIDA RESISTENCIA LONGITUDINAL 16 KN/M                    </t>
  </si>
  <si>
    <t>37.04.68.06</t>
  </si>
  <si>
    <t xml:space="preserve">MANTA GEOTEXTIL NAO TECIDA RESISTENCIA LONGITUDINAL 14 KN/M                    </t>
  </si>
  <si>
    <t>37.04.68.05</t>
  </si>
  <si>
    <t xml:space="preserve">MANTA GEOTEXTIL NAO TECIDA RESISTENCIA LONGITUDINAL 10 KN/M                    </t>
  </si>
  <si>
    <t>37.04.68.04</t>
  </si>
  <si>
    <t xml:space="preserve">MANTA GEOTEXTIL NAO TECIDA RESISTENCIA LONGITUDINAL 9KN/M                      </t>
  </si>
  <si>
    <t>37.04.68.03</t>
  </si>
  <si>
    <t xml:space="preserve">MANTA GEOTEXTIL NAO TECIDA RESISTENCIA LONGITUDINAL 8KN/M                      </t>
  </si>
  <si>
    <t>37.04.68.02</t>
  </si>
  <si>
    <t xml:space="preserve">MANTA GEOTEXTIL NAO TECIDA RESISTENCIA LONGITUDINAL 7KN/M                      </t>
  </si>
  <si>
    <t>37.04.68.01</t>
  </si>
  <si>
    <t xml:space="preserve">MANTA GEOTEXTIL NAO TECIDA                                                     </t>
  </si>
  <si>
    <t>37.04.68</t>
  </si>
  <si>
    <t xml:space="preserve">TUBO PVC PERFURADO OU NAO D=0,15M                                              </t>
  </si>
  <si>
    <t>37.04.67</t>
  </si>
  <si>
    <t xml:space="preserve">TUBO PVC PERFURADO OU NAO D=0,10M                                              </t>
  </si>
  <si>
    <t>37.04.66</t>
  </si>
  <si>
    <t xml:space="preserve">TUBO PVC PERFURADO OU NAO D=0,050M                                             </t>
  </si>
  <si>
    <t>37.04.65</t>
  </si>
  <si>
    <t xml:space="preserve">CANALETA CONCRETO 80CM                                                         </t>
  </si>
  <si>
    <t>37.04.64</t>
  </si>
  <si>
    <t xml:space="preserve">CANALETA CONCRETO 60CM                                                         </t>
  </si>
  <si>
    <t>37.04.63</t>
  </si>
  <si>
    <t xml:space="preserve">CANALETA CONCRETO 40CM                                                         </t>
  </si>
  <si>
    <t>37.04.62</t>
  </si>
  <si>
    <t xml:space="preserve">CAMADA FILTRANTE PEDRA BRITADA                                                 </t>
  </si>
  <si>
    <t>37.04.61</t>
  </si>
  <si>
    <t xml:space="preserve">GABIAO TIPO CAIXA, ZINCO-ALUMINIO, NBR 8964, ALTURA 50CM                       </t>
  </si>
  <si>
    <t>37.04.53</t>
  </si>
  <si>
    <t xml:space="preserve">TUBO CONCRETO D=1,50M ASSENTAMENTO                                             </t>
  </si>
  <si>
    <t>37.04.52</t>
  </si>
  <si>
    <t xml:space="preserve">TUBO CONCRETO D=1,20M ASSENTAMENTO                                             </t>
  </si>
  <si>
    <t>37.04.51</t>
  </si>
  <si>
    <t xml:space="preserve">TUBO CONCRETO D=1,00M ASSENTAMENTO                                             </t>
  </si>
  <si>
    <t>37.04.50</t>
  </si>
  <si>
    <t xml:space="preserve">TUBO CONCRETO D=0,80M ASSENTAMENTO                                             </t>
  </si>
  <si>
    <t>37.04.49</t>
  </si>
  <si>
    <t xml:space="preserve">TUBO CONCRETO D=0,60M ASSENTAMENTO                                             </t>
  </si>
  <si>
    <t>37.04.48</t>
  </si>
  <si>
    <t xml:space="preserve">TUBO CONCRETO D=0,50M ASSENTAMENTO                                             </t>
  </si>
  <si>
    <t>37.04.47</t>
  </si>
  <si>
    <t xml:space="preserve">TUBO CONCRETO D=0,40M ASSENTAMENTO                                             </t>
  </si>
  <si>
    <t>37.04.46</t>
  </si>
  <si>
    <t xml:space="preserve">TUBO CONCRETO D=1,50M PA-1 - FORNEC.                                           </t>
  </si>
  <si>
    <t>37.04.45</t>
  </si>
  <si>
    <t xml:space="preserve">TUBO CONCRETO D=1,20M PA-1 - FORNEC.                                           </t>
  </si>
  <si>
    <t>37.04.44</t>
  </si>
  <si>
    <t xml:space="preserve">TUBO CONCRETO D=1,00M PA-1 - FORNEC.                                           </t>
  </si>
  <si>
    <t>37.04.43</t>
  </si>
  <si>
    <t xml:space="preserve">TUBO CONCRETO D=0,80M PA-4 - FORNEC.                                           </t>
  </si>
  <si>
    <t>37.04.42</t>
  </si>
  <si>
    <t xml:space="preserve">TUBO CONCRETO D=0,80M PA-3 - FORNEC.                                           </t>
  </si>
  <si>
    <t>37.04.41</t>
  </si>
  <si>
    <t xml:space="preserve">TUBO CONCRETO D=0,80M PA-2 - FORNEC.                                           </t>
  </si>
  <si>
    <t>37.04.40</t>
  </si>
  <si>
    <t xml:space="preserve">TUBO CONCRETO D=0,80M PA-1 - FORNEC.                                           </t>
  </si>
  <si>
    <t>37.04.39</t>
  </si>
  <si>
    <t xml:space="preserve">TUBO CONCRETO D=0,60M PA-4 - FORNEC.                                           </t>
  </si>
  <si>
    <t>37.04.38</t>
  </si>
  <si>
    <t xml:space="preserve">TUBO CONCRETO D=0,60M PA-3 - FORNEC.                                           </t>
  </si>
  <si>
    <t>37.04.37</t>
  </si>
  <si>
    <t xml:space="preserve">TUBO CONCRETO D=0,60M PA-2 - FORNEC.                                           </t>
  </si>
  <si>
    <t>37.04.36</t>
  </si>
  <si>
    <t xml:space="preserve">TUBO CONCRETO D=0,60M PA-1 - FORNEC.                                           </t>
  </si>
  <si>
    <t>37.04.35</t>
  </si>
  <si>
    <t xml:space="preserve">TUBO CONCRETO D=0,50M PA-3 - FORNEC.                                           </t>
  </si>
  <si>
    <t>37.04.34</t>
  </si>
  <si>
    <t xml:space="preserve">TUBO CONCRETO D=0,40M PA-2 - FORNEC.                                           </t>
  </si>
  <si>
    <t>37.04.33</t>
  </si>
  <si>
    <t xml:space="preserve">TUBO CONCRETO D=0,40M PA-1 - FORNEC.                                           </t>
  </si>
  <si>
    <t>37.04.32</t>
  </si>
  <si>
    <t xml:space="preserve">ENROCAMENTO PEDRA JOGADA                                                       </t>
  </si>
  <si>
    <t>37.04.31</t>
  </si>
  <si>
    <t xml:space="preserve">ENROCAMENTO PEDRA ARRUMADA E REJUNTADA                                         </t>
  </si>
  <si>
    <t>37.04.30</t>
  </si>
  <si>
    <t xml:space="preserve">ENROCAMENTO PEDRA ARRUMADA                                                     </t>
  </si>
  <si>
    <t>37.04.29</t>
  </si>
  <si>
    <t xml:space="preserve">BOMBEAMENTO P/CONC.QUALQUER RESIST.                                            </t>
  </si>
  <si>
    <t>37.04.28</t>
  </si>
  <si>
    <t xml:space="preserve">CONCRETO CICLOPICO                                                             </t>
  </si>
  <si>
    <t>37.04.27</t>
  </si>
  <si>
    <t xml:space="preserve">CONCRETO FCK 40MPA                                                             </t>
  </si>
  <si>
    <t>37.04.26</t>
  </si>
  <si>
    <t xml:space="preserve">CONCRETO FCK 35MPA                                                             </t>
  </si>
  <si>
    <t>37.04.25</t>
  </si>
  <si>
    <t xml:space="preserve">CONCRETO FCK 30MPA                                                             </t>
  </si>
  <si>
    <t>37.04.24</t>
  </si>
  <si>
    <t xml:space="preserve">CONCRETO FCK 25MPA                                                             </t>
  </si>
  <si>
    <t>37.04.23</t>
  </si>
  <si>
    <t xml:space="preserve">CONCRETO FCK 20MPA                                                             </t>
  </si>
  <si>
    <t>37.04.22</t>
  </si>
  <si>
    <t xml:space="preserve">CONCRETO FCK 18MPA                                                             </t>
  </si>
  <si>
    <t>37.04.21</t>
  </si>
  <si>
    <t xml:space="preserve">CONCRETO FCK 15MPA                                                             </t>
  </si>
  <si>
    <t>37.04.19</t>
  </si>
  <si>
    <t xml:space="preserve">CONCRETO FCK 10MPA                                                             </t>
  </si>
  <si>
    <t>37.04.17</t>
  </si>
  <si>
    <t xml:space="preserve">BARRA DE ACO CA-60                                                             </t>
  </si>
  <si>
    <t>37.04.16</t>
  </si>
  <si>
    <t xml:space="preserve">BARRA DE ACO CA-50                                                             </t>
  </si>
  <si>
    <t>37.04.15</t>
  </si>
  <si>
    <t xml:space="preserve">BARRA DE ACO CA-25                                                             </t>
  </si>
  <si>
    <t>37.04.14</t>
  </si>
  <si>
    <t xml:space="preserve">FORMA CURVA PARA CONCRETO APARENTE                                             </t>
  </si>
  <si>
    <t>37.04.13</t>
  </si>
  <si>
    <t xml:space="preserve">FORMA CURVA PARA CONCRETO COMUM                                                </t>
  </si>
  <si>
    <t>37.04.12</t>
  </si>
  <si>
    <t xml:space="preserve">FORMA PLANA PARA CONCRETO APARENTE                                             </t>
  </si>
  <si>
    <t>37.04.11</t>
  </si>
  <si>
    <t xml:space="preserve">FORMA PLANA P/CONCRETO COMUM                                                   </t>
  </si>
  <si>
    <t>37.04.10</t>
  </si>
  <si>
    <t xml:space="preserve">COMPACTACAO MANUAL,REATERRO SOLO LOCAL                                         </t>
  </si>
  <si>
    <t>37.04.09</t>
  </si>
  <si>
    <t xml:space="preserve">ACR.ESC.ENSEC.EXPL.C/1,5M PROF.ALEM 3M                                         </t>
  </si>
  <si>
    <t>37.04.08</t>
  </si>
  <si>
    <t xml:space="preserve">ESCAV.FUND.,BUEIRO OU DRENO C/EXPL.ATE2M                                       </t>
  </si>
  <si>
    <t>37.04.07</t>
  </si>
  <si>
    <t xml:space="preserve">ACRESC.P/ESCAV. 1,5M PROF.,ALEM 2M                                             </t>
  </si>
  <si>
    <t>37.04.06</t>
  </si>
  <si>
    <t xml:space="preserve">ESCAV.FUND.,BUEIRO OU DRENO S/EXPL.ATE2M                                       </t>
  </si>
  <si>
    <t>37.04.05</t>
  </si>
  <si>
    <t xml:space="preserve">ESCAVACAO MANUAL DE 1A/2A CATEGORIA                                            </t>
  </si>
  <si>
    <t>37.04.04</t>
  </si>
  <si>
    <t xml:space="preserve">SARJETA DE CONCRETO FCK 20 MPA                                                 </t>
  </si>
  <si>
    <t>37.04.03.01</t>
  </si>
  <si>
    <t xml:space="preserve">GUIA DE CONCRETO FCK 20 MPA                                                    </t>
  </si>
  <si>
    <t>37.04.02.01</t>
  </si>
  <si>
    <t xml:space="preserve">REPARO DE GUARDA CORPO METALICO                                                </t>
  </si>
  <si>
    <t>37.04.01</t>
  </si>
  <si>
    <t xml:space="preserve">RECICLAGEM PAVIMENTO IN LOCO                                                   </t>
  </si>
  <si>
    <t>37.03.26</t>
  </si>
  <si>
    <t xml:space="preserve">SUB-BASE OU BASE SOLO CIM. 10% - PULV.                                         </t>
  </si>
  <si>
    <t>37.03.25</t>
  </si>
  <si>
    <t xml:space="preserve">SUB-BASE OU BASE SOLO CIM. 7% - PULV.                                          </t>
  </si>
  <si>
    <t>37.03.24</t>
  </si>
  <si>
    <r>
      <t>m</t>
    </r>
    <r>
      <rPr>
        <vertAlign val="superscript"/>
        <sz val="11"/>
        <color theme="1"/>
        <rFont val="Calibri"/>
        <family val="2"/>
        <scheme val="minor"/>
      </rPr>
      <t>3</t>
    </r>
    <r>
      <rPr>
        <sz val="11"/>
        <color theme="1"/>
        <rFont val="Calibri"/>
        <family val="2"/>
        <scheme val="minor"/>
      </rPr>
      <t>*km</t>
    </r>
  </si>
  <si>
    <t xml:space="preserve">TRANSPORTE DE SOLO CIMENTO ATE 5 KM                                            </t>
  </si>
  <si>
    <t>37.03.23</t>
  </si>
  <si>
    <t xml:space="preserve">TRATAMENTO SUPERFICIAL TRIPLO                                                  </t>
  </si>
  <si>
    <t>37.03.22</t>
  </si>
  <si>
    <t xml:space="preserve">TRATAMENTO SUPERFICIAL DUPLO                                                   </t>
  </si>
  <si>
    <t>37.03.21</t>
  </si>
  <si>
    <t xml:space="preserve">REMOCAO CAMADA DE ROLAMENTO                                                    </t>
  </si>
  <si>
    <t>37.03.20</t>
  </si>
  <si>
    <t xml:space="preserve">IMPRIMADURA BET. AUXILIAR DE LIGACAO                                           </t>
  </si>
  <si>
    <t>37.03.19</t>
  </si>
  <si>
    <t xml:space="preserve">FRESAGEM PAVIMENTO                                                             </t>
  </si>
  <si>
    <t>37.03.18</t>
  </si>
  <si>
    <t xml:space="preserve">CAPA SELANTE BETUMINOSA                                                        </t>
  </si>
  <si>
    <t>37.03.17</t>
  </si>
  <si>
    <t xml:space="preserve">CAM.BASE/REGULARIZACAO DE PMF                                                  </t>
  </si>
  <si>
    <t>37.03.16</t>
  </si>
  <si>
    <t xml:space="preserve">CAMADA DE ROLAMENTO CBUQ - PANOS S/DOP                                         </t>
  </si>
  <si>
    <t>37.03.15</t>
  </si>
  <si>
    <t xml:space="preserve">CAMADA DE LAMA ASFALTICA GROSSA                                                </t>
  </si>
  <si>
    <t>37.03.14</t>
  </si>
  <si>
    <t xml:space="preserve">TRATAMENTO SUPERF.C/LAMA ASFALTICA                                             </t>
  </si>
  <si>
    <t>37.03.13</t>
  </si>
  <si>
    <t xml:space="preserve">IMPRIMADURA BETUMINOSA LIGANTE                                                 </t>
  </si>
  <si>
    <t>37.03.12</t>
  </si>
  <si>
    <t xml:space="preserve">IMPRIMADURA BET.IMPERMEABILIZANTE                                              </t>
  </si>
  <si>
    <t>37.03.11</t>
  </si>
  <si>
    <t xml:space="preserve">SUB-BASE OU BASE BRITA GRAD.SIMPLES                                            </t>
  </si>
  <si>
    <t>37.03.10</t>
  </si>
  <si>
    <t xml:space="preserve">PREPARO E MELHORAMENTO SUB-LEITO                                               </t>
  </si>
  <si>
    <t>37.03.09</t>
  </si>
  <si>
    <t xml:space="preserve">COMPACTACAO PARA REFORCO DE SUB-LEITO                                          </t>
  </si>
  <si>
    <t>37.03.08</t>
  </si>
  <si>
    <t xml:space="preserve">ESCAVACAO P/ REFORCO DE SUB-LEITO                                              </t>
  </si>
  <si>
    <t>37.03.07</t>
  </si>
  <si>
    <t xml:space="preserve">REPARO DE CONCRETO PORTLAND                                                    </t>
  </si>
  <si>
    <t>37.03.06</t>
  </si>
  <si>
    <t>litro</t>
  </si>
  <si>
    <t xml:space="preserve">SELAGEM DE TRINCA COM MASTIQUE ASFALTICO                                       </t>
  </si>
  <si>
    <t>37.03.05.02</t>
  </si>
  <si>
    <t xml:space="preserve">REPARO DE BASE BRITA GRADUADA                                                  </t>
  </si>
  <si>
    <t>37.03.04</t>
  </si>
  <si>
    <t xml:space="preserve">REPARO EMERGENCIAL DE PAV.-TAPA BURACO COM CBUQ E EQUIP. C/ SILO MOVEL TERMICO </t>
  </si>
  <si>
    <t>37.03.03.01</t>
  </si>
  <si>
    <t xml:space="preserve">REPARO EMERGENCIAL DE PAV.-TAPA BURACO                                         </t>
  </si>
  <si>
    <t>37.03.03</t>
  </si>
  <si>
    <t xml:space="preserve">REMENDO PRE-MISTURADO A FRIO                                                   </t>
  </si>
  <si>
    <t>37.03.02</t>
  </si>
  <si>
    <t xml:space="preserve">REMENDO PRE-MISTURADO A QUENTE                                                 </t>
  </si>
  <si>
    <t>37.03.01</t>
  </si>
  <si>
    <t xml:space="preserve">REVESTIMENTO PRIMARIO                                                          </t>
  </si>
  <si>
    <t>37.02.27</t>
  </si>
  <si>
    <t xml:space="preserve">TRANSPORTE DE 1A/2A. CATEGORIA ALEM 15KM                                       </t>
  </si>
  <si>
    <t>37.02.26</t>
  </si>
  <si>
    <t xml:space="preserve">TRANSPORTE DE 1A/2A. CATEGORIA ATE 15KM                                        </t>
  </si>
  <si>
    <t>37.02.25</t>
  </si>
  <si>
    <t xml:space="preserve">TRANSPORTE DE 1A/2A. CATEGORIA ATE 10KM                                        </t>
  </si>
  <si>
    <t>37.02.24</t>
  </si>
  <si>
    <t xml:space="preserve">TRANSPORTE DE 1A/2A. CATEGORIA ATE 5KM                                         </t>
  </si>
  <si>
    <t>37.02.23</t>
  </si>
  <si>
    <t xml:space="preserve">TRANSPORTE DE 1A/2A. CATEGORIA ATE 2KM                                         </t>
  </si>
  <si>
    <t>37.02.22</t>
  </si>
  <si>
    <t xml:space="preserve">TRANSPORTE DE 1A/2A. CATEGORIA ATE 1KM                                         </t>
  </si>
  <si>
    <t>37.02.21</t>
  </si>
  <si>
    <t xml:space="preserve">COMPACTACAO ATERRO MAIOR/IGUAL 95%PS                                           </t>
  </si>
  <si>
    <t>37.02.20</t>
  </si>
  <si>
    <t xml:space="preserve">ESCAVACAO E CARGA MATERIAL DE 3A.CAT.                                          </t>
  </si>
  <si>
    <t>37.02.19</t>
  </si>
  <si>
    <t xml:space="preserve">ESCAV.CARGA MATERIAL 2A.CAT.C/EXPLOSIVO                                        </t>
  </si>
  <si>
    <t>37.02.18</t>
  </si>
  <si>
    <t xml:space="preserve">ESCAVACAO E CARGA DE MATERIAL DE 1/2A CATEGORIA                                </t>
  </si>
  <si>
    <t>37.02.14.01</t>
  </si>
  <si>
    <t xml:space="preserve">LIMP.TERRENO S/DESTOCAMENTO DE ARVORE                                          </t>
  </si>
  <si>
    <t>37.02.13</t>
  </si>
  <si>
    <t xml:space="preserve">LIMP.TERRENO C/DEST.ARV.PERIMETRO&lt;=78                                          </t>
  </si>
  <si>
    <t>37.02.12</t>
  </si>
  <si>
    <t xml:space="preserve">DEST.ARV.COM PERIMETRO MAIOR QUE 78CM                                          </t>
  </si>
  <si>
    <t>37.02.11</t>
  </si>
  <si>
    <t xml:space="preserve">RETALUDAMENTO MECANICO 1A/2A CAT.                                              </t>
  </si>
  <si>
    <t>37.02.10</t>
  </si>
  <si>
    <t xml:space="preserve">REMOCAO MECANICA DE BARREIRA                                                   </t>
  </si>
  <si>
    <t>37.02.08</t>
  </si>
  <si>
    <t xml:space="preserve">REMOCAO MANUAL DE BARREIRA                                                     </t>
  </si>
  <si>
    <t>37.02.07</t>
  </si>
  <si>
    <t xml:space="preserve">RECOMPOSICAO MECANICA DE ATERRO                                                </t>
  </si>
  <si>
    <t>37.02.06</t>
  </si>
  <si>
    <t xml:space="preserve">RECOMPOSICAO MANUAL DE ATERRO                                                  </t>
  </si>
  <si>
    <t>37.02.05</t>
  </si>
  <si>
    <t xml:space="preserve">RECONFORMACAO DE ACOSTAMENTO                                                   </t>
  </si>
  <si>
    <t>37.02.04</t>
  </si>
  <si>
    <t xml:space="preserve">RECONFORMACAO DE PLATAFORMA                                                    </t>
  </si>
  <si>
    <t>37.02.03</t>
  </si>
  <si>
    <t xml:space="preserve">REPOSICAO REVEST.PRIMARIO ACOSTAMENTO                                          </t>
  </si>
  <si>
    <t>37.02.02</t>
  </si>
  <si>
    <t xml:space="preserve">REPOSICAO DE REVEST.PRIMARIO NA PISTA                                          </t>
  </si>
  <si>
    <t>37.02.01</t>
  </si>
  <si>
    <t xml:space="preserve">PINTURA LATEX ACRILICA                                                         </t>
  </si>
  <si>
    <t>37.01.24</t>
  </si>
  <si>
    <t xml:space="preserve">TRANSPORTE DE PESSOAL                                                          </t>
  </si>
  <si>
    <t>37.01.23</t>
  </si>
  <si>
    <t>equip/dia</t>
  </si>
  <si>
    <t xml:space="preserve">EQUIPE PARA SERVICOS CONSERVACAO                                               </t>
  </si>
  <si>
    <t>37.01.22</t>
  </si>
  <si>
    <t xml:space="preserve">RECOLHIMENTO DE ANIMAIS                                                        </t>
  </si>
  <si>
    <t>37.01.21</t>
  </si>
  <si>
    <t xml:space="preserve">ALVENARIA DE 1 TIJOLO                                                          </t>
  </si>
  <si>
    <t>37.01.20</t>
  </si>
  <si>
    <t xml:space="preserve">LIMPEZA SUPERFICIAL CONCRETO                                                   </t>
  </si>
  <si>
    <t>37.01.19</t>
  </si>
  <si>
    <t xml:space="preserve">PINTURA DE CAIACAO 2 DEMAOS                                                    </t>
  </si>
  <si>
    <t>37.01.18</t>
  </si>
  <si>
    <t xml:space="preserve">LIMPEZA TACHA REFLETIVA MONO/BIDIREC                                           </t>
  </si>
  <si>
    <t>37.01.17</t>
  </si>
  <si>
    <t xml:space="preserve">LIMPEZA DE PLACA                                                               </t>
  </si>
  <si>
    <t>37.01.16</t>
  </si>
  <si>
    <t xml:space="preserve">DEMOLICAO E RETIRADA DE GUARDA-CORPO                                           </t>
  </si>
  <si>
    <t>37.01.15</t>
  </si>
  <si>
    <t xml:space="preserve">DEMOLICAO OBRAS DE CONCRETO ARMADO                                             </t>
  </si>
  <si>
    <t>37.01.14</t>
  </si>
  <si>
    <t xml:space="preserve">DEMOLICAO OBRAS DE CONCRETO SIMPLES                                            </t>
  </si>
  <si>
    <t>37.01.13</t>
  </si>
  <si>
    <t xml:space="preserve">REPARO DRENAGEM SUPERFICIAL DE CONCRETO                                        </t>
  </si>
  <si>
    <t>37.01.12</t>
  </si>
  <si>
    <t xml:space="preserve">LIMPEZA DE GALERIA                                                             </t>
  </si>
  <si>
    <t>37.01.11</t>
  </si>
  <si>
    <t xml:space="preserve">LIMPEZA DE BUEIROS 1,20&lt;D&lt;=1,50M                                               </t>
  </si>
  <si>
    <t>37.01.10</t>
  </si>
  <si>
    <t xml:space="preserve">LIMPEZA DE BUEIROS DIAMETRO 1,0&lt;D&lt;=1,20M                                       </t>
  </si>
  <si>
    <t>37.01.09</t>
  </si>
  <si>
    <t xml:space="preserve">LIMPEZA DE BUEIROS DIAMETRO 0,8 &lt; D &lt;=1,0M                                     </t>
  </si>
  <si>
    <t>37.01.08</t>
  </si>
  <si>
    <t xml:space="preserve">LIMPEZA DE BUEIROS DIAMETRO 0,6&lt;D&lt;=0,8M                                        </t>
  </si>
  <si>
    <t>37.01.07</t>
  </si>
  <si>
    <t xml:space="preserve">LIMPEZA DE BUEIROS DIAMETRO D&lt;=0,60M                                           </t>
  </si>
  <si>
    <t>37.01.06</t>
  </si>
  <si>
    <t xml:space="preserve">LIMPEZA DE DRENAGEM FORA DA PLATAFORMA                                         </t>
  </si>
  <si>
    <t>37.01.05</t>
  </si>
  <si>
    <t xml:space="preserve">LIMPEZA DE DRENAGEM DA PLATAFORMA                                              </t>
  </si>
  <si>
    <t>37.01.04</t>
  </si>
  <si>
    <t xml:space="preserve">REPARO PARCIAL DE CERCA-ARAME                                                  </t>
  </si>
  <si>
    <t>37.01.03</t>
  </si>
  <si>
    <t xml:space="preserve">REPARO PARCIAL DE CERCA - MOURAO                                               </t>
  </si>
  <si>
    <t>37.01.02</t>
  </si>
  <si>
    <t xml:space="preserve">REPARO TOTAL DE CERCA                                                          </t>
  </si>
  <si>
    <t>37.01.01</t>
  </si>
  <si>
    <t xml:space="preserve">TOPOGRAFO TEMPORARIO                                                           </t>
  </si>
  <si>
    <t>35.04.51</t>
  </si>
  <si>
    <t xml:space="preserve">SECRETARIA TEMPORARIO                                                          </t>
  </si>
  <si>
    <t>35.04.50</t>
  </si>
  <si>
    <t xml:space="preserve">SECCIONISTA TEMPORARIO                                                         </t>
  </si>
  <si>
    <t>35.04.49</t>
  </si>
  <si>
    <t xml:space="preserve">PROJETISTA C / ASSISTENTE TECNICO III TEMPORARIO                               </t>
  </si>
  <si>
    <t>35.04.48</t>
  </si>
  <si>
    <t xml:space="preserve">PROJETISTA B / ASSISTENTE TECNICO II TEMPORARIO                                </t>
  </si>
  <si>
    <t>35.04.47</t>
  </si>
  <si>
    <t xml:space="preserve">PROJETISTA A / ASSISTENTE TECNICO I TEMPORARIO                                 </t>
  </si>
  <si>
    <t>35.04.46</t>
  </si>
  <si>
    <t xml:space="preserve">PROGRAMADOR DE COMPUTADOR SENIOR TEMPORARIO                                    </t>
  </si>
  <si>
    <t>35.04.45</t>
  </si>
  <si>
    <t xml:space="preserve">PROGRAMADOR DE COMPUTADOR PLENO TEMPORARIO                                     </t>
  </si>
  <si>
    <t>35.04.44</t>
  </si>
  <si>
    <t xml:space="preserve">PROGRAMADOR DE COMPUTADOR JUNIOR TEMPORARIO                                    </t>
  </si>
  <si>
    <t>35.04.43</t>
  </si>
  <si>
    <t xml:space="preserve">NIVELADOR TEMPORARIO                                                           </t>
  </si>
  <si>
    <t>35.04.42</t>
  </si>
  <si>
    <t xml:space="preserve">MOTORISTA TEMPORARIO                                                           </t>
  </si>
  <si>
    <t>35.04.41</t>
  </si>
  <si>
    <t xml:space="preserve">MENSAGEIRO TEMPORARIO                                                          </t>
  </si>
  <si>
    <t>35.04.40</t>
  </si>
  <si>
    <t xml:space="preserve">LABORATORISTA TEMPORARIO                                                       </t>
  </si>
  <si>
    <t>35.04.39</t>
  </si>
  <si>
    <t xml:space="preserve">GEOLOGO SENIOR TEMPORARIO                                                      </t>
  </si>
  <si>
    <t>35.04.38</t>
  </si>
  <si>
    <t xml:space="preserve">GEOLOGO PLENO TEMPORARIO                                                       </t>
  </si>
  <si>
    <t>35.04.37</t>
  </si>
  <si>
    <t xml:space="preserve">GEOLOGO JUNIOR TEMPORARIO                                                      </t>
  </si>
  <si>
    <t>35.04.36</t>
  </si>
  <si>
    <t xml:space="preserve">FISCAL DE OBRA TEMPORARIO                                                      </t>
  </si>
  <si>
    <t>35.04.35</t>
  </si>
  <si>
    <t xml:space="preserve">ESPECIALISTA EM TREINAMENTO SENIOR TEMPORARIO                                  </t>
  </si>
  <si>
    <t>35.04.34</t>
  </si>
  <si>
    <t xml:space="preserve">ESPECIALISTA EM TREINAMENTO PLENO TEMPORARIO                                   </t>
  </si>
  <si>
    <t>35.04.33</t>
  </si>
  <si>
    <t xml:space="preserve">ENGENHEIRO SENIOR TEMPORARIO                                                   </t>
  </si>
  <si>
    <t>35.04.32</t>
  </si>
  <si>
    <t xml:space="preserve">ENGENHEIRO PLENO TEMPORARIO                                                    </t>
  </si>
  <si>
    <t>35.04.31</t>
  </si>
  <si>
    <t xml:space="preserve">ENGENHEIRO JUNIOR TEMPORARIO                                                   </t>
  </si>
  <si>
    <t>35.04.30</t>
  </si>
  <si>
    <t xml:space="preserve">ECONOMISTA SENIOR TEMPORARIO                                                   </t>
  </si>
  <si>
    <t>35.04.29</t>
  </si>
  <si>
    <t xml:space="preserve">ECONOMISTA PLENO TEMPORARIO                                                    </t>
  </si>
  <si>
    <t>35.04.28</t>
  </si>
  <si>
    <t xml:space="preserve">ECONOMISTA JUNIOR TEMPORARIO                                                   </t>
  </si>
  <si>
    <t>35.04.27</t>
  </si>
  <si>
    <t xml:space="preserve">DIGITADOR TEMPORARIO                                                           </t>
  </si>
  <si>
    <t>35.04.26</t>
  </si>
  <si>
    <t xml:space="preserve">CADISTA / CALCULISTA III TEMPORARIO                                            </t>
  </si>
  <si>
    <t>35.04.25</t>
  </si>
  <si>
    <t xml:space="preserve">CADISTA / CALCULISTA II TEMPORARIO                                             </t>
  </si>
  <si>
    <t>35.04.24</t>
  </si>
  <si>
    <t xml:space="preserve">CADISTA / CALCULISTA I TEMPORARIO                                              </t>
  </si>
  <si>
    <t>35.04.23</t>
  </si>
  <si>
    <t xml:space="preserve">CADISTA CALCULISTA TEMPORARIO                                                  </t>
  </si>
  <si>
    <t>35.04.22</t>
  </si>
  <si>
    <t xml:space="preserve">COORDENADOR TEMPORARIO                                                         </t>
  </si>
  <si>
    <t>35.04.20</t>
  </si>
  <si>
    <t xml:space="preserve">CONSULTOR INTERNACIONAL TEMPORARIO                                             </t>
  </si>
  <si>
    <t>35.04.18</t>
  </si>
  <si>
    <t xml:space="preserve">CONSULTO C TEMPORARIO                                                          </t>
  </si>
  <si>
    <t>35.04.17</t>
  </si>
  <si>
    <t xml:space="preserve">CHEFE DE ESCRITORIO TEMPORARIO                                                 </t>
  </si>
  <si>
    <t>35.04.14</t>
  </si>
  <si>
    <t xml:space="preserve">AUXILIAR TECNICO TEMPORARIO                                                    </t>
  </si>
  <si>
    <t>35.04.13</t>
  </si>
  <si>
    <t xml:space="preserve">AUXILIAR DE TOPOGRAFIA TEMPORARIO                                              </t>
  </si>
  <si>
    <t>35.04.12</t>
  </si>
  <si>
    <t xml:space="preserve">AUXILIAR DE LABORATORIO TEMPORARIO                                             </t>
  </si>
  <si>
    <t>35.04.11</t>
  </si>
  <si>
    <t xml:space="preserve">AUXILIAR DE ESCRITORIO TEMPORARIO                                              </t>
  </si>
  <si>
    <t>35.04.10</t>
  </si>
  <si>
    <t xml:space="preserve">ARQUITETO SENIOR TEMPORARIO                                                    </t>
  </si>
  <si>
    <t>35.04.09</t>
  </si>
  <si>
    <t xml:space="preserve">ARQUITETO PLENO TEMPORARIO                                                     </t>
  </si>
  <si>
    <t>35.04.08</t>
  </si>
  <si>
    <t xml:space="preserve">ARQUITETO JUNIOR TEMPORARIO                                                    </t>
  </si>
  <si>
    <t>35.04.07</t>
  </si>
  <si>
    <t xml:space="preserve">ANALISTA DE SISTEMA SENIOR TEMPORARIO                                          </t>
  </si>
  <si>
    <t>35.04.06</t>
  </si>
  <si>
    <t xml:space="preserve">ANALISTA DE SISTEMA PLENO TEMPORARIO                                           </t>
  </si>
  <si>
    <t>35.04.05</t>
  </si>
  <si>
    <t xml:space="preserve">ANALISTA DE SISTEMA JUNIOR TEMPORARIO                                          </t>
  </si>
  <si>
    <t>35.04.04</t>
  </si>
  <si>
    <t xml:space="preserve">ADVOGADO SENIOR TEMPORARIO                                                     </t>
  </si>
  <si>
    <t>35.04.03</t>
  </si>
  <si>
    <t xml:space="preserve">ADVOGADO PLENO TEMPORARIO                                                      </t>
  </si>
  <si>
    <t>35.04.02</t>
  </si>
  <si>
    <t xml:space="preserve">ADVOGADO JUNIOR TEMPORARIO                                                     </t>
  </si>
  <si>
    <t>35.04.01</t>
  </si>
  <si>
    <t xml:space="preserve">ASSISTENTE SOCIAL SENIOR                                                       </t>
  </si>
  <si>
    <t>35.03.73</t>
  </si>
  <si>
    <t xml:space="preserve">ASSISTENTE SOCIAL PLENO                                                        </t>
  </si>
  <si>
    <t>35.03.72</t>
  </si>
  <si>
    <t xml:space="preserve">ASSISTENTE SOCIAL JUNIOR                                                       </t>
  </si>
  <si>
    <t>35.03.71</t>
  </si>
  <si>
    <t xml:space="preserve">MEDICO VETERINARIO                                                             </t>
  </si>
  <si>
    <t>35.03.69</t>
  </si>
  <si>
    <t xml:space="preserve">BIOLOGO                                                                        </t>
  </si>
  <si>
    <t>35.03.68</t>
  </si>
  <si>
    <t xml:space="preserve">ADMINISTRADOR SENIOR                                                           </t>
  </si>
  <si>
    <t>35.03.66</t>
  </si>
  <si>
    <t xml:space="preserve">ADMINISTRADOR PLENO                                                            </t>
  </si>
  <si>
    <t>35.03.65</t>
  </si>
  <si>
    <t xml:space="preserve">ADMINISTRADOR JUNIOR                                                           </t>
  </si>
  <si>
    <t>35.03.64</t>
  </si>
  <si>
    <t xml:space="preserve">TOPOGRAFO                                                                      </t>
  </si>
  <si>
    <t>35.03.51</t>
  </si>
  <si>
    <t xml:space="preserve">SECRETARIA                                                                     </t>
  </si>
  <si>
    <t>35.03.50</t>
  </si>
  <si>
    <t xml:space="preserve">PROJETISTA C / ASSISTENTE TECNICO III                                          </t>
  </si>
  <si>
    <t>35.03.48</t>
  </si>
  <si>
    <t xml:space="preserve">PROJETISTA B / ASSISTENTE TECNICO II                                           </t>
  </si>
  <si>
    <t>35.03.47</t>
  </si>
  <si>
    <t xml:space="preserve">PROJETISTA A / ASSISTENTE TECNICO I                                            </t>
  </si>
  <si>
    <t>35.03.46</t>
  </si>
  <si>
    <t xml:space="preserve">PROGRAMADOR DE COMPUTADOR SENIOR                                               </t>
  </si>
  <si>
    <t>35.03.45</t>
  </si>
  <si>
    <t xml:space="preserve">PROGRAMADOR DE COMPUTADOR PLENO                                                </t>
  </si>
  <si>
    <t>35.03.44</t>
  </si>
  <si>
    <t xml:space="preserve">PROGRAMADOR DE COMPUTADOR JUNIOR                                               </t>
  </si>
  <si>
    <t>35.03.43</t>
  </si>
  <si>
    <t xml:space="preserve">NIVELADOR                                                                      </t>
  </si>
  <si>
    <t>35.03.42</t>
  </si>
  <si>
    <t xml:space="preserve">MOTORISTA                                                                      </t>
  </si>
  <si>
    <t>35.03.41</t>
  </si>
  <si>
    <t xml:space="preserve">MENSAGEIRO                                                                     </t>
  </si>
  <si>
    <t>35.03.40</t>
  </si>
  <si>
    <t xml:space="preserve">LABORATORISTA                                                                  </t>
  </si>
  <si>
    <t>35.03.39</t>
  </si>
  <si>
    <t xml:space="preserve">GEOLOGO SENIOR                                                                 </t>
  </si>
  <si>
    <t>35.03.38</t>
  </si>
  <si>
    <t xml:space="preserve">GEOLOGO PLENO                                                                  </t>
  </si>
  <si>
    <t>35.03.37</t>
  </si>
  <si>
    <t xml:space="preserve">GEOLOGO JUNIOR                                                                 </t>
  </si>
  <si>
    <t>35.03.36</t>
  </si>
  <si>
    <t xml:space="preserve">FISCAL DE OBRAS                                                                </t>
  </si>
  <si>
    <t>35.03.35</t>
  </si>
  <si>
    <t xml:space="preserve">ESPECIALISTA EM TREINAMENTO SENIOR                                             </t>
  </si>
  <si>
    <t>35.03.34</t>
  </si>
  <si>
    <t xml:space="preserve">ESPECIALISTA EM TREINAMENTO PLENO                                              </t>
  </si>
  <si>
    <t>35.03.33</t>
  </si>
  <si>
    <t xml:space="preserve">ENGENHEIRO SENIOR                                                              </t>
  </si>
  <si>
    <t>35.03.32</t>
  </si>
  <si>
    <t xml:space="preserve">ENGENHEIRO PLENO                                                               </t>
  </si>
  <si>
    <t>35.03.31</t>
  </si>
  <si>
    <t xml:space="preserve">ENGENHEIRO JUNIOR                                                              </t>
  </si>
  <si>
    <t>35.03.30</t>
  </si>
  <si>
    <t xml:space="preserve">ECONOMISTA SENIOR                                                              </t>
  </si>
  <si>
    <t>35.03.29</t>
  </si>
  <si>
    <t xml:space="preserve">ECONOMISTA PLENO                                                               </t>
  </si>
  <si>
    <t>35.03.28</t>
  </si>
  <si>
    <t xml:space="preserve">ECONOMISTA JUNIOR                                                              </t>
  </si>
  <si>
    <t>35.03.27</t>
  </si>
  <si>
    <t xml:space="preserve">DIGITADOR                                                                      </t>
  </si>
  <si>
    <t>35.03.26</t>
  </si>
  <si>
    <t xml:space="preserve">CADISTA / CALCULISTA III                                                       </t>
  </si>
  <si>
    <t>35.03.25</t>
  </si>
  <si>
    <t xml:space="preserve">CADISTA / CALCULISTA II                                                        </t>
  </si>
  <si>
    <t>35.03.24</t>
  </si>
  <si>
    <t xml:space="preserve">CADISTA / CALCULISTA I                                                         </t>
  </si>
  <si>
    <t>35.03.23</t>
  </si>
  <si>
    <t xml:space="preserve">CADISTA                                                                        </t>
  </si>
  <si>
    <t>35.03.21</t>
  </si>
  <si>
    <t xml:space="preserve">COORDENADOR                                                                    </t>
  </si>
  <si>
    <t>35.03.20</t>
  </si>
  <si>
    <t xml:space="preserve">CONSULTOR INTERNACIONAL                                                        </t>
  </si>
  <si>
    <t>35.03.18</t>
  </si>
  <si>
    <t xml:space="preserve">CONSULTOR C                                                                    </t>
  </si>
  <si>
    <t>35.03.17</t>
  </si>
  <si>
    <t xml:space="preserve">CHEFE DE ESCRITORIO                                                            </t>
  </si>
  <si>
    <t>35.03.14</t>
  </si>
  <si>
    <t xml:space="preserve">AUXILIAR TECNICO                                                               </t>
  </si>
  <si>
    <t>35.03.13</t>
  </si>
  <si>
    <t xml:space="preserve">AUXILIAR DE TOPOGRAFIA                                                         </t>
  </si>
  <si>
    <t>35.03.12</t>
  </si>
  <si>
    <t xml:space="preserve">AUXILIAR DE LABORATORIO                                                        </t>
  </si>
  <si>
    <t>35.03.11</t>
  </si>
  <si>
    <t xml:space="preserve">AUXILIAR DE ESCRITORIO                                                         </t>
  </si>
  <si>
    <t>35.03.10</t>
  </si>
  <si>
    <t xml:space="preserve">ARQUITETO SENIOR                                                               </t>
  </si>
  <si>
    <t>35.03.09</t>
  </si>
  <si>
    <t xml:space="preserve">ARQUITETO PLENO                                                                </t>
  </si>
  <si>
    <t>35.03.08</t>
  </si>
  <si>
    <t xml:space="preserve">ARQUITETO JUNIOR                                                               </t>
  </si>
  <si>
    <t>35.03.07</t>
  </si>
  <si>
    <t xml:space="preserve">ANALISTA DE SISTEMA SENIOR                                                     </t>
  </si>
  <si>
    <t>35.03.06</t>
  </si>
  <si>
    <t xml:space="preserve">ANALISTA DE SISTEMA PLENO                                                      </t>
  </si>
  <si>
    <t>35.03.05</t>
  </si>
  <si>
    <t xml:space="preserve">ANALISTA DE SISTEMA JUNIOR                                                     </t>
  </si>
  <si>
    <t>35.03.04</t>
  </si>
  <si>
    <t xml:space="preserve">ADVOGADO SENIOR                                                                </t>
  </si>
  <si>
    <t>35.03.03</t>
  </si>
  <si>
    <t xml:space="preserve">ADVOGADO PLENO                                                                 </t>
  </si>
  <si>
    <t>35.03.02</t>
  </si>
  <si>
    <t xml:space="preserve">ADVOGADO JUNIOR                                                                </t>
  </si>
  <si>
    <t>35.03.01</t>
  </si>
  <si>
    <t>kmxfaixa</t>
  </si>
  <si>
    <t xml:space="preserve">LEVANTAMENTO DEFLECTOMETRICO DO PAVIMENTO                                      </t>
  </si>
  <si>
    <t>34.09.04</t>
  </si>
  <si>
    <t>INVENTARIO DO PAVIMENTO, INCLUSIVE MEDIDAS DOS AFUNDAMENTOS DAS TRILHAS DE RODA</t>
  </si>
  <si>
    <t>34.09.03</t>
  </si>
  <si>
    <t>equipe.dia</t>
  </si>
  <si>
    <t xml:space="preserve">EQUIPE DE MERGULHO SEM FILMAGEM                                                </t>
  </si>
  <si>
    <t>34.09.02</t>
  </si>
  <si>
    <t xml:space="preserve">EQUIPE DE MERGULHO COM FILMAGEM                                                </t>
  </si>
  <si>
    <t>34.09.01</t>
  </si>
  <si>
    <t xml:space="preserve">DIREITO DE USO DO RECURSO HIDRICO EM TRAVESSIAS / DAEE                         </t>
  </si>
  <si>
    <t>34.08.27.04</t>
  </si>
  <si>
    <t xml:space="preserve">ELABORACAO DE EVI E APROVACAO DE IMPLANTACAO DO EMPREENDIMENTO NO DAEE.        </t>
  </si>
  <si>
    <t>34.08.27.03</t>
  </si>
  <si>
    <t xml:space="preserve">CARACT.AMBIENTAL EMPREEND.ROD.AREA PRESERV.CETESB S19 E S07 &gt;30&lt;=40KM          </t>
  </si>
  <si>
    <t>34.08.27.02.04</t>
  </si>
  <si>
    <t xml:space="preserve">CARACT.AMBIENTAL EMPREEND.ROD.AREA PRESERV.CETESB S19 E S07 &gt;20&lt;=30            </t>
  </si>
  <si>
    <t>34.08.27.02.03</t>
  </si>
  <si>
    <t xml:space="preserve">CARACT.AMBIENTAL EMPREEND.ROD.AREA PRESERV.CETESB S19 E S07 &gt;10&lt;=20KM          </t>
  </si>
  <si>
    <t>34.08.27.02.02</t>
  </si>
  <si>
    <t xml:space="preserve">CARACT.AMBIENTAL EMPREEND.ROD.ELAB.REL.TECN.INTERV.AREA PRES.CETESB S19 E S07  </t>
  </si>
  <si>
    <t>34.08.27.02.01</t>
  </si>
  <si>
    <t xml:space="preserve">ESTUDO, REG. AMBIENTAL E APROV. DEPRN                                          </t>
  </si>
  <si>
    <t>34.08.27.02</t>
  </si>
  <si>
    <t xml:space="preserve">ESTUDO HIDROLOGICO E APROV. DO DAEE                                            </t>
  </si>
  <si>
    <t>34.08.27.01</t>
  </si>
  <si>
    <t xml:space="preserve">OPERADOR DE GUINCHO                                                            </t>
  </si>
  <si>
    <t>34.07.01.06</t>
  </si>
  <si>
    <t xml:space="preserve">MOTORISTA AMBULANCIA                                                           </t>
  </si>
  <si>
    <t>34.07.01.05</t>
  </si>
  <si>
    <t xml:space="preserve">AUX.ATENDENTE DE PRIMEIROS SOCORROS                                            </t>
  </si>
  <si>
    <t>34.07.01.04</t>
  </si>
  <si>
    <t xml:space="preserve">ATENDENTE DE PRIMEIROS SOCORROS                                                </t>
  </si>
  <si>
    <t>34.07.01.03</t>
  </si>
  <si>
    <t xml:space="preserve">PARAMEDICO                                                                     </t>
  </si>
  <si>
    <t>34.07.01.02</t>
  </si>
  <si>
    <t xml:space="preserve">MEDICO SUPERVISOR                                                              </t>
  </si>
  <si>
    <t>34.07.01.01</t>
  </si>
  <si>
    <t>postoxdia</t>
  </si>
  <si>
    <t xml:space="preserve">PORT.24 DIUTURNO DE SEGUNDA A DOMINGO                                          </t>
  </si>
  <si>
    <t>34.05.08</t>
  </si>
  <si>
    <t xml:space="preserve">PORT.8H DIURNO DE SEGUNDA A DOMINGO                                            </t>
  </si>
  <si>
    <t>34.05.06</t>
  </si>
  <si>
    <t xml:space="preserve">PORT.12H DIARIAS DIURNO DE SEG./SEXTA-FEIRA                                    </t>
  </si>
  <si>
    <t>34.05.04</t>
  </si>
  <si>
    <t xml:space="preserve">PORT.44H SEM.DIURNO DE SEG./SEXTA-FEIRA                                        </t>
  </si>
  <si>
    <t>34.05.02</t>
  </si>
  <si>
    <t xml:space="preserve">VIG.12H NOTURNO DE SEGUNDA A DOMINGO                                           </t>
  </si>
  <si>
    <t>34.04.06</t>
  </si>
  <si>
    <t xml:space="preserve">VIG.12H DIURNO DE SEGUNDA A DOMINGO                                            </t>
  </si>
  <si>
    <t>34.04.04</t>
  </si>
  <si>
    <t xml:space="preserve">VIG.44H SEM. DIURNO                                                            </t>
  </si>
  <si>
    <t>34.04.02</t>
  </si>
  <si>
    <t xml:space="preserve">VIDROS EXTERNOS S/EXP.RISCO - SEMESTRAL                                        </t>
  </si>
  <si>
    <t>34.03.13</t>
  </si>
  <si>
    <t xml:space="preserve">VIDROS EXTERNOS C/EXP.RISCO - SEMESTRAL                                        </t>
  </si>
  <si>
    <t>34.03.12</t>
  </si>
  <si>
    <t xml:space="preserve">VIDROS EXTERNOS S/EXP.RISCO - TRIMESTR.                                        </t>
  </si>
  <si>
    <t>34.03.11</t>
  </si>
  <si>
    <t xml:space="preserve">VIDROS EXTERNOS C/EXP.RISCO TRIMESTR.                                          </t>
  </si>
  <si>
    <t>34.03.10</t>
  </si>
  <si>
    <t xml:space="preserve">LIMP.EXT.PAT.E AREAS VERDES - BAIXA FREQ                                       </t>
  </si>
  <si>
    <t>34.03.09</t>
  </si>
  <si>
    <t xml:space="preserve">LIMP.EXT.PAT.E AREAS VERDES - MEDIA FREQ                                       </t>
  </si>
  <si>
    <t>34.03.08</t>
  </si>
  <si>
    <t xml:space="preserve">LIMP.EXT.PAT.E AREAS VERDES - ALTA FREQ.                                       </t>
  </si>
  <si>
    <t>34.03.07</t>
  </si>
  <si>
    <t xml:space="preserve">LIMPEZA AREAS EXT.PISOS PAV.E TERRA                                            </t>
  </si>
  <si>
    <t>34.03.06</t>
  </si>
  <si>
    <t xml:space="preserve">LIMPEZA DE AREAS INTERNAS OFICINAS                                             </t>
  </si>
  <si>
    <t>34.03.05</t>
  </si>
  <si>
    <t xml:space="preserve">LIMPEZA DE AREAS INT.ALMOXARIF.E GALPOES                                       </t>
  </si>
  <si>
    <t>34.03.04</t>
  </si>
  <si>
    <t xml:space="preserve">LIMPEZA DE AREAS INTERNAS LABORATORIOS                                         </t>
  </si>
  <si>
    <t>34.03.03</t>
  </si>
  <si>
    <t xml:space="preserve">LIMPEZA DE AREAS INTERNAS E PISOS FRIOS                                        </t>
  </si>
  <si>
    <t>34.03.02</t>
  </si>
  <si>
    <t xml:space="preserve">LIMPEZA DE AREAS INT.PISOS ACARPETADOS                                         </t>
  </si>
  <si>
    <t>34.03.01</t>
  </si>
  <si>
    <t xml:space="preserve">PROJETO DE PLANTIO COM ESSENCIAS FLORESTAIS NATIVAS                            </t>
  </si>
  <si>
    <t>30.03.01</t>
  </si>
  <si>
    <t xml:space="preserve">ALAMBRADO EM TELA METALICA GALV.MONT.MET.GALV.PARA CONDUÇÃO DE FAUNA H=2,00M   </t>
  </si>
  <si>
    <t>30.02.05.02</t>
  </si>
  <si>
    <t xml:space="preserve">ALAMBRADO EM TELA REVESTIDA EM PVC PARA CONDUCAO DE FAUNA                      </t>
  </si>
  <si>
    <t>30.02.05</t>
  </si>
  <si>
    <t xml:space="preserve">CERCA DE ARAME DE ACO OVALADO - 4 FIOS                                         </t>
  </si>
  <si>
    <t>30.02.04</t>
  </si>
  <si>
    <t xml:space="preserve">ALAMBRADO COM TELA 15X5 E ESTICADOR                                            </t>
  </si>
  <si>
    <t>30.02.02.01</t>
  </si>
  <si>
    <t>ha x mes</t>
  </si>
  <si>
    <t>MANUTENÇÃO DO PLANTIO FLORESTAL DE ESP.ARBÓREAS NATIVAS COM ESP.DE 2,50M X 2,00</t>
  </si>
  <si>
    <t>30.01.40.07</t>
  </si>
  <si>
    <t>PLANTIO FLORESTAL DE ESPÉ.ARBÓREAS NATIVAS H&lt;0,60 E ESPAÇ.PLANTIO DE 2,5MX2,00M</t>
  </si>
  <si>
    <t>30.01.40.06</t>
  </si>
  <si>
    <t xml:space="preserve">PLANTIO ESSENCIAS FLORESTAIS NATIVAS h&gt;=1,50M                                  </t>
  </si>
  <si>
    <t>30.01.40.03</t>
  </si>
  <si>
    <t>MANUTENCAO DO PLANTIO FLORESTAL DE ESP.ARBÓREAS NATIVAS COM ESP.DE 3,00MX 2,00M</t>
  </si>
  <si>
    <t>30.01.40.02</t>
  </si>
  <si>
    <t>PLANTIO FLORESTAL DE ESPÉ.ARBÓREAS NATIVAS H&lt;=0,60 E ESPAÇ.PLANTIO DE 3,MX2,00M</t>
  </si>
  <si>
    <t>30.01.40.01</t>
  </si>
  <si>
    <t xml:space="preserve">PLANTIO DE GRAMINEAS SEMENTE TELA BIODEG                                       </t>
  </si>
  <si>
    <t>30.01.30</t>
  </si>
  <si>
    <t xml:space="preserve">PLANTIO DE ARVORES                                                             </t>
  </si>
  <si>
    <t>30.01.22</t>
  </si>
  <si>
    <t xml:space="preserve">PLANTIO DE ARBUSTOS                                                            </t>
  </si>
  <si>
    <t>30.01.21</t>
  </si>
  <si>
    <t xml:space="preserve">CAPINA MANUAL,INCL.AMONT.CARGA/DESC.                                           </t>
  </si>
  <si>
    <t>30.01.12</t>
  </si>
  <si>
    <t xml:space="preserve">ROCADA MECANIZADA                                                              </t>
  </si>
  <si>
    <t>30.01.11</t>
  </si>
  <si>
    <t>30.01.10</t>
  </si>
  <si>
    <t xml:space="preserve">GRAMA ARMADA TELA VEGETAL                                                      </t>
  </si>
  <si>
    <t>30.01.09</t>
  </si>
  <si>
    <t xml:space="preserve">IRRIGACAO DE REVESTIMENTO VEGETAL                                              </t>
  </si>
  <si>
    <t>30.01.08</t>
  </si>
  <si>
    <t xml:space="preserve">PLANTIO DE GRAMA PROC.HIDROSSEMEADURA                                          </t>
  </si>
  <si>
    <t>30.01.07</t>
  </si>
  <si>
    <t xml:space="preserve">PLANTIO LEGUM.SEMENTES COM ADUBO                                               </t>
  </si>
  <si>
    <t>30.01.06</t>
  </si>
  <si>
    <t xml:space="preserve">PLANTIO LEGUM.SEMENTES SEM ADUBO                                               </t>
  </si>
  <si>
    <t>30.01.05</t>
  </si>
  <si>
    <t xml:space="preserve">GRAMA MUDA COM ADUBO                                                           </t>
  </si>
  <si>
    <t>30.01.04</t>
  </si>
  <si>
    <t xml:space="preserve">GRAMA MUDA SEM ADUBO                                                           </t>
  </si>
  <si>
    <t>30.01.03</t>
  </si>
  <si>
    <t xml:space="preserve">GRAMA PLACA COM ADUBO                                                          </t>
  </si>
  <si>
    <t>30.01.02</t>
  </si>
  <si>
    <t>30.01.01</t>
  </si>
  <si>
    <t xml:space="preserve">FORN.TRANS.INST.TELA METALICA DE PROTECAO P/A DEFENSA MET.DE PTE E VIAD.H2BW2. </t>
  </si>
  <si>
    <t>28.14.01</t>
  </si>
  <si>
    <t>conjunto</t>
  </si>
  <si>
    <t xml:space="preserve">FORN.TRANS.INST.ATENUADOR DE IMPACT.NBR 15486 100 KMH ABERTO L&gt;160CM&lt;=260CM.   </t>
  </si>
  <si>
    <t>28.13.12</t>
  </si>
  <si>
    <t xml:space="preserve">FORN.TRANS.INST.ATENUADOR DE IMPACT.NBR 15486 70/80 KMH ABERTO L&gt;160CM&lt;=260CM. </t>
  </si>
  <si>
    <t>28.13.11</t>
  </si>
  <si>
    <t xml:space="preserve">FORN.TRANS.INST.ATENUADOR DE IMPACT.NBR 15486 110 KMH PARALELO L&gt;100CM&lt;=160CM. </t>
  </si>
  <si>
    <t>28.13.10</t>
  </si>
  <si>
    <t xml:space="preserve">FORN.TRANS.INST.ATENUADOR DE IMPACT.NBR 15486 110 KMH PARALELO L&gt;70CM&lt;=100CM.  </t>
  </si>
  <si>
    <t>28.13.09</t>
  </si>
  <si>
    <t xml:space="preserve">FORN.TRANS.INST.ATENUADOR DE IMPACT.NBR 15486 110 KMH PARALELO L&gt;40CM&lt;=70CM.   </t>
  </si>
  <si>
    <t>28.13.08</t>
  </si>
  <si>
    <t xml:space="preserve">FORN.TRANS.INST.ATENUADOR DE IMPACT.NBR 15486 100 KMH PARALELO L&gt;100CM&lt;=160CM. </t>
  </si>
  <si>
    <t>28.13.07</t>
  </si>
  <si>
    <t xml:space="preserve">FORN.TRANS.INST.ATENUADOR DE IMPACT.NBR 15486 100 KMH PARALELO L&gt;70CM&lt;=100CM.  </t>
  </si>
  <si>
    <t>28.13.06</t>
  </si>
  <si>
    <t xml:space="preserve">FORN.TRANS.INST.ATENUADOR DE IMPACT.NBR 15486 100 KMH PARALELO L&gt;40CM&lt;=70CM.   </t>
  </si>
  <si>
    <t>28.13.05</t>
  </si>
  <si>
    <t xml:space="preserve">FORN.TRANS.INST.ATENUADOR DE IMPACT.NBR 15486 100 KMH PARALELO L&lt;=40CM.        </t>
  </si>
  <si>
    <t>28.13.04</t>
  </si>
  <si>
    <t>FORN.TRANS.INST.ATENUADOR DE IMPACT.NBR 15486 70/80 KMH PARALELO L&gt;100CM&lt;=160CM</t>
  </si>
  <si>
    <t>28.13.03</t>
  </si>
  <si>
    <t>FORN.TRANS.INST.ATENUADOR DE IMPACT.NBR 15486 70/80 KMH PARALELO L&gt;70CM&lt;=100CM.</t>
  </si>
  <si>
    <t>28.13.02</t>
  </si>
  <si>
    <t>FORN.TRANS.INST.ATENUADOR DE IMPACT.NBR 15486 70/80 KMH PARALELO L&gt; 40CM &lt;70CM.</t>
  </si>
  <si>
    <t>28.13.01</t>
  </si>
  <si>
    <t>FORN./INSTAL. BALIZ. (CATADIOPTRICO) P/BAR. RIGIDA C/PEL. GT+GT, CONF. OP-06-05</t>
  </si>
  <si>
    <t>28.10.02</t>
  </si>
  <si>
    <t>FORN./INSTAL. BALIZ.(CATADIOPTRICO) P/DEF. MET. C/PELICULA GT+GT, CONF.OP-06-05</t>
  </si>
  <si>
    <t>28.10.01</t>
  </si>
  <si>
    <t>28.08.02.01</t>
  </si>
  <si>
    <t>28.08.01.01</t>
  </si>
  <si>
    <t xml:space="preserve">BROCA DE CONTRETO ARMADO D=30CM                                                </t>
  </si>
  <si>
    <t>28.07.06</t>
  </si>
  <si>
    <t xml:space="preserve">SUPORTE DE PLACAS DE SOLO ECOLOGICO E COLAPSIVEL C/REFORÇO EM AÇO 55X55MM.     </t>
  </si>
  <si>
    <t>28.06.33</t>
  </si>
  <si>
    <t xml:space="preserve">SUPORTE DE PLACA DE SOLO ECOLÓGICO E COLAPSIVEL 70 X 150MM                     </t>
  </si>
  <si>
    <t>28.06.32</t>
  </si>
  <si>
    <t xml:space="preserve">SUPORTE DE PLACA DE SOLO ECOLÍGICO E COLAPSIVEL 100 X 100MM                    </t>
  </si>
  <si>
    <t>28.06.31</t>
  </si>
  <si>
    <t xml:space="preserve">SUPORTE DE PLACAS DE SOLO ECOLOGICO E COLAPSIVEL 75X75MM.                      </t>
  </si>
  <si>
    <t>28.06.30</t>
  </si>
  <si>
    <t xml:space="preserve">BARREIRA RIGIDA DE CONCRETO ARMADO DUPLA ALTA NBR 14.885                       </t>
  </si>
  <si>
    <t>28.06.20</t>
  </si>
  <si>
    <t xml:space="preserve">BARREIRA RIGIDA DE CONCRETO ARMADO DUPLA BAIXA NBR 14.885                      </t>
  </si>
  <si>
    <t>28.06.19</t>
  </si>
  <si>
    <t xml:space="preserve">BARREIRA RIGIDA DE CONCRETO ARMADO SIMPLES ALTA NBR 14.885                     </t>
  </si>
  <si>
    <t>28.06.18</t>
  </si>
  <si>
    <t xml:space="preserve">BARREIRA RIGIDA DE CONCRETO ARMADO SIMPLES BAIXA NBR 14.885                    </t>
  </si>
  <si>
    <t>28.06.17</t>
  </si>
  <si>
    <t xml:space="preserve">SUPORTE TUBULAR GALVANIZADO 2 1/2"                                             </t>
  </si>
  <si>
    <t>28.06.12</t>
  </si>
  <si>
    <t xml:space="preserve">SUPORTE DE PERFIL METALICO GALVANIZADO.                                        </t>
  </si>
  <si>
    <t>28.06.11</t>
  </si>
  <si>
    <t xml:space="preserve">RETIRADA DE SUPORTE DE MADEIRA TRATADA                                         </t>
  </si>
  <si>
    <t>28.06.10.01</t>
  </si>
  <si>
    <t>28.06.10</t>
  </si>
  <si>
    <t>FORNEC.TRANSP.E INST.JUNTA DIL.P/A DEF.METAL.P/A PTE.E VIAD.OU FUND.CONC.H3 W3.</t>
  </si>
  <si>
    <t>28.05.14</t>
  </si>
  <si>
    <t>FORNEC.TRANSP.E INST.JUNTA DIL.P/A DEF.METAL.P/A PTE.E VIAD.OU FUND.CONC.H2 W2.</t>
  </si>
  <si>
    <t>28.05.13</t>
  </si>
  <si>
    <t xml:space="preserve">FORN.TRANS.INST.DEF.MET.SIMP.P/PTE,VIAD.FUN.CONC,CONF.EN-1317,NBR-15486 H3BW3. </t>
  </si>
  <si>
    <t>28.05.12.02</t>
  </si>
  <si>
    <t xml:space="preserve">FORN.TRANS.INST.DEF.MET.SIMP.P/PTE,VIAD.FUN.CONC,CONF.EN-1317,NBR-15486 H2BW2. </t>
  </si>
  <si>
    <t>28.05.12.01</t>
  </si>
  <si>
    <t xml:space="preserve">FORN.TRANS.INST.DE DEFENSA METÁLICA NBR 15486 H1 A W3 DUPLA.                   </t>
  </si>
  <si>
    <t>28.05.11.10</t>
  </si>
  <si>
    <t xml:space="preserve">FORN.TRANS.INST.DE DEFENSA METÁLICA NBR 15486 H1 A W4 DUPLA.                   </t>
  </si>
  <si>
    <t>28.05.11.09</t>
  </si>
  <si>
    <t xml:space="preserve">FORN.TRANS.INST.DE DEFENSA METÁLICA NBR 15486 H1 A W4 SIMPLES.                 </t>
  </si>
  <si>
    <t>28.05.11.08</t>
  </si>
  <si>
    <t xml:space="preserve">FORN.TRANS.INST.DE DEFENSA METÁLICA NBR 15486 H1 A W3 SIMPLES.                 </t>
  </si>
  <si>
    <t>28.05.11.07</t>
  </si>
  <si>
    <t xml:space="preserve">FORN.TRANS.INST.DE DEFENSA METÁLICA NBR 15486 H1 A W2 SIMPLES.                 </t>
  </si>
  <si>
    <t>28.05.11.06</t>
  </si>
  <si>
    <t xml:space="preserve">FORN.TRANS.INST.DE DEFENSA METÁLICA NBR 15486 H2 A W4 SIMPLES.                 </t>
  </si>
  <si>
    <t>28.05.11.05</t>
  </si>
  <si>
    <t xml:space="preserve">FORN.TRANS.INST.DE DEFENSA METÁLICA NBR 15486 H2 A W2 SIMPLES.                 </t>
  </si>
  <si>
    <t>28.05.11.04</t>
  </si>
  <si>
    <t xml:space="preserve">FORN.TRANS.INST.DE DEFENSA METÁLICA NBR 15486 H2 A W3 SIMPLES.                 </t>
  </si>
  <si>
    <t>28.05.11.03</t>
  </si>
  <si>
    <t xml:space="preserve">FORN.INSTAL.CONJ. TRANSICAO DE DEF.MET. P/ BARREIRA DE CONCRETOC/LAMINA TRIPLA </t>
  </si>
  <si>
    <t>28.05.09.01</t>
  </si>
  <si>
    <t xml:space="preserve">FORNECIMENTO TRANSPORTE INST.TERM.ABSORV.ENERGIA NBR 15486, 110 KM/H DUPLO.    </t>
  </si>
  <si>
    <t>28.05.08.07</t>
  </si>
  <si>
    <t xml:space="preserve">FORNECIMENTO TRANSPORTE INST.TERM.ABSORV.ENERGIA NBR 15486, 100 KM/H DUPLO.    </t>
  </si>
  <si>
    <t>28.05.08.06</t>
  </si>
  <si>
    <t xml:space="preserve">FORNECIMENTO TRANSPORTE INST.TERM.ABSORV.ENERGIA NBR 15486, 70/80 KM/H DUPLO.  </t>
  </si>
  <si>
    <t>28.05.08.05</t>
  </si>
  <si>
    <t xml:space="preserve">FORNECIMENTO TRANSPORTE INST.TERM.ABSORV.ENERGIA NBR 15486, 110 KM/H SIMPLES.  </t>
  </si>
  <si>
    <t>28.05.08.04</t>
  </si>
  <si>
    <t xml:space="preserve">FORNECIMENTO TRANSPORTE INST.TERM.ABSORV.ENERGIA NBR 15486, 100 KM/H SIMPLES.  </t>
  </si>
  <si>
    <t>28.05.08.03</t>
  </si>
  <si>
    <t>FORNECIMENTO TRANSPORTE INST.TERM.ABSORV.ENERGIA NBR 15486, 70/80 KM/H SIMPLES.</t>
  </si>
  <si>
    <t>28.05.08.02</t>
  </si>
  <si>
    <t>DISP.DE CANAL.DE TRAF.SINAL.ELETR.A LED BID.P/A USO EM CONES,CAVAL.E BARREIRAS.</t>
  </si>
  <si>
    <t>28.04.28</t>
  </si>
  <si>
    <t xml:space="preserve">FORNECIMENTO E COLOCAÇÃO DE SUPER CONE - TAMBOR PLASTICO 1,05X0,70M            </t>
  </si>
  <si>
    <t>28.04.27</t>
  </si>
  <si>
    <t xml:space="preserve">FORN. E INSTAL. DE BALIZADOR LAT. DE SOLO BIREFLETIVO AI                       </t>
  </si>
  <si>
    <t>28.04.18</t>
  </si>
  <si>
    <t xml:space="preserve">DISP.DE CONTROLE ALINH.- CILINDRO CANALIZADOR DE TRÁFEGO - ABNT.NBR 15071.     </t>
  </si>
  <si>
    <t>28.04.06</t>
  </si>
  <si>
    <t xml:space="preserve">TRATAMENTO SUPERFICIAL ANTIDERRAPANTE MEDIAN.AGENTE AGLUT.RES.EPOXI E AGREGADO </t>
  </si>
  <si>
    <t>28.03.17</t>
  </si>
  <si>
    <t xml:space="preserve">TACHA REFLETIVA MONODIRECIONAL TIPO III OU IV ABNT (VIDRO OU PRISMÁTICO)       </t>
  </si>
  <si>
    <t>28.03.15.01</t>
  </si>
  <si>
    <t xml:space="preserve">TACHA BIDIRECIONAL REFLETIVO PLASTICO                                          </t>
  </si>
  <si>
    <t>28.03.14</t>
  </si>
  <si>
    <t xml:space="preserve">TACHA MONODIRECIONAL REFLETIVO PLASTICO                                        </t>
  </si>
  <si>
    <t>28.03.13</t>
  </si>
  <si>
    <t xml:space="preserve">TACHAO BIDIRECIONAL REFLETIVO DE VIDRO                                         </t>
  </si>
  <si>
    <t>28.03.12</t>
  </si>
  <si>
    <t>28.03.11</t>
  </si>
  <si>
    <t xml:space="preserve">MINI TACHAO BIDIRECIONAL REFL. VIDRO                                           </t>
  </si>
  <si>
    <t>28.03.10.01</t>
  </si>
  <si>
    <t xml:space="preserve">MINI TACHAO MONODIRECIONAL REFL. VIDRO                                         </t>
  </si>
  <si>
    <t>28.03.10</t>
  </si>
  <si>
    <t xml:space="preserve">TACHA METALICA COM 1 PINO DE FIXACAO - BI REFLETIVA                            </t>
  </si>
  <si>
    <t>28.03.09.04</t>
  </si>
  <si>
    <t xml:space="preserve">TACHA METALICA COM 1 PINO DE FIXACAO- MONO REFLETIVA                           </t>
  </si>
  <si>
    <t>28.03.09.03</t>
  </si>
  <si>
    <t xml:space="preserve">TACHA REFLETIVA BIDIRECIONAL TIPO III OU IV ABNT (VIDRO OU PRISMÁTICO)         </t>
  </si>
  <si>
    <t>28.03.09.02</t>
  </si>
  <si>
    <t xml:space="preserve">SINALIZACAO HORIZONTAL ACRILICA AMARELA A BASE DE EPOXI EMULSIONADA EM AGUA    </t>
  </si>
  <si>
    <t>28.03.08.02</t>
  </si>
  <si>
    <t xml:space="preserve">SINALIZACAO HORIZONTAL ACRILICA BRANCA A BASE DE EPOXI EMULSIONADA EM AGUA     </t>
  </si>
  <si>
    <t>28.03.08.01</t>
  </si>
  <si>
    <t xml:space="preserve">SINALIZ.HOR. ACRILICA BASE AGUA C/VISIB.                                       </t>
  </si>
  <si>
    <t>28.03.08</t>
  </si>
  <si>
    <t xml:space="preserve">SINALIZ.HOR.ACRILICA BASE AGUA                                                 </t>
  </si>
  <si>
    <t>28.03.07</t>
  </si>
  <si>
    <t>28.03.06</t>
  </si>
  <si>
    <t>SINAL.HORIZ.PLAST.FRIO BASE DE RES. METACRIL. REATIVAS, DISP.ESTRUT.APLIC. MEC.</t>
  </si>
  <si>
    <t>28.03.05.04</t>
  </si>
  <si>
    <t xml:space="preserve">SIN.HORIZ.PLAST.A FRIO,POR EXTRUSAO, ALTO RELEVO, ESPACAMENTO 500MM.           </t>
  </si>
  <si>
    <t>28.03.05.03</t>
  </si>
  <si>
    <t xml:space="preserve">SINALIZ.HOR.C/TERMOPLAST EXTRUDADO                                             </t>
  </si>
  <si>
    <t>28.03.05</t>
  </si>
  <si>
    <t xml:space="preserve">SINALIZ.HOR. C/TERMOPLAST.SPRAY-C/VISIB.                                       </t>
  </si>
  <si>
    <t>28.03.04</t>
  </si>
  <si>
    <t xml:space="preserve">SINALIZ.HOR. C/TERMOPLAST. HOT-SPRAY                                           </t>
  </si>
  <si>
    <t>28.03.03</t>
  </si>
  <si>
    <t xml:space="preserve">SINALIZ.HOR.C/RESINA VINILICA OU ACRILI.                                       </t>
  </si>
  <si>
    <t>28.03.02</t>
  </si>
  <si>
    <t xml:space="preserve">FORN.,TRANSP.E FIXACAO DE SEMI-PORTICO TUBULAR MET.EM BALANCO COM VAO 4,90M    </t>
  </si>
  <si>
    <t>28.02.08.01</t>
  </si>
  <si>
    <t xml:space="preserve">FORN.,TRANSP.E FIXACAO DE SEMI-PORTICO TUB.MET.EM BALANCO DUPLO COM VAO 8,30M  </t>
  </si>
  <si>
    <t>28.02.07.02</t>
  </si>
  <si>
    <t xml:space="preserve">FORN.,TRANSP.E FIXACAO DE SEMI-PORTICO TUB. MET.EM BALANCO DUPLO COM VAO 6,00M </t>
  </si>
  <si>
    <t>28.02.06.02</t>
  </si>
  <si>
    <t xml:space="preserve">FORN.,TRANSP.E FIXACAO DE SEMI-PORTICO TUBULAR MET.EM BALANCO COM VAO 8,30M    </t>
  </si>
  <si>
    <t>28.02.05.02</t>
  </si>
  <si>
    <t xml:space="preserve">FORN.,TRANSP.E FIXACAO DE SEMI-PORTICO TUBULAR MET.EM BALANCO COM VAO 6,00M    </t>
  </si>
  <si>
    <t>28.02.04.02</t>
  </si>
  <si>
    <t xml:space="preserve">FORN.TRANSP. E FIXACAO DE PORTICO TUBULAR METALICO COM VAO DE 19,20M           </t>
  </si>
  <si>
    <t>28.02.02.02</t>
  </si>
  <si>
    <t xml:space="preserve">FORN.TRANSP. E FIXACAO DE PORTICO TUB.MET. VAO DE 15,90M                       </t>
  </si>
  <si>
    <t>28.02.01.02</t>
  </si>
  <si>
    <t xml:space="preserve">FORN.TRANSP. MONTAG PLACA ALUM.E NUCLEO POLIET. BAIXA DENSIDADE ESP.3MM GT+AI  </t>
  </si>
  <si>
    <t>28.01.31.02</t>
  </si>
  <si>
    <t xml:space="preserve">FORN.TRANSP. MONTAG PLACA ALUM.E NUCLEO POLIET. BAIXA DENSIDADE ESP.3MM GT+GT  </t>
  </si>
  <si>
    <t>28.01.31.01</t>
  </si>
  <si>
    <t xml:space="preserve">FORN.TRANSP.INSTAL.PLC CHAPA DE LAMINADO FENOL MELAM. C/ACAB. GTP+GTP,MOD.AçO  </t>
  </si>
  <si>
    <t>28.01.28</t>
  </si>
  <si>
    <t>28.01.27.01</t>
  </si>
  <si>
    <t xml:space="preserve">RETIRADA DE PLACA DE SOLO EM SUPORTE DE MADEIRA OU METALICO                    </t>
  </si>
  <si>
    <t>28.01.26.01</t>
  </si>
  <si>
    <t xml:space="preserve">COLOCACAO DE PLACA AEREA EM PORTICOS OU SEMI-PORTICO                           </t>
  </si>
  <si>
    <t>28.01.25.01</t>
  </si>
  <si>
    <t xml:space="preserve">COLOCACAO DE PLACA EM SUP. MADEIRA/METALICO-SOLO                               </t>
  </si>
  <si>
    <t>28.01.24.01</t>
  </si>
  <si>
    <t xml:space="preserve">FORN. E TRANSPORTE DE PLACA DE ALUMINIO GT+AI                                  </t>
  </si>
  <si>
    <t>28.01.08.01</t>
  </si>
  <si>
    <t xml:space="preserve">FORN. E TRANSPORTE DE PLACA MOD.ALUMINIO GT+GT                                 </t>
  </si>
  <si>
    <t>28.01.07.01</t>
  </si>
  <si>
    <t xml:space="preserve">FORN. E TRANSPORTE DE PLACA DE ACO GT+AI                                       </t>
  </si>
  <si>
    <t>28.01.05.01</t>
  </si>
  <si>
    <t xml:space="preserve">FORN. E TRANSPORTE DE PLACA DE ACO GT+GT                                       </t>
  </si>
  <si>
    <t>28.01.04.01</t>
  </si>
  <si>
    <t xml:space="preserve">ATERRO SOLO COM 3% DE CIMENTO C/PULVE.                                         </t>
  </si>
  <si>
    <t>27.18.01</t>
  </si>
  <si>
    <t xml:space="preserve">APLICACAO MANUAL E PREPARO DE PASTA PARA ESTUCAMENTO EM OAE, SEM PINTURA.      </t>
  </si>
  <si>
    <t>27.16.01</t>
  </si>
  <si>
    <t>PINTURA A BASE DE ESMALTE SINTETICO 3 DEMAOS, SENDO UMA DEMAO FUNDO OXIDO FERRO</t>
  </si>
  <si>
    <t>27.14.05</t>
  </si>
  <si>
    <t xml:space="preserve">PINTURA ACRILICA - 2DEMAOS                                                     </t>
  </si>
  <si>
    <t>27.14.04</t>
  </si>
  <si>
    <t xml:space="preserve">PINTURA A BASE DE EPOXI - 2DEMAOS                                              </t>
  </si>
  <si>
    <t>27.14.03</t>
  </si>
  <si>
    <t xml:space="preserve">PINT.C/VERNIZ POLIURETANO INCOLOR-3DEMAO                                       </t>
  </si>
  <si>
    <t>27.14.02</t>
  </si>
  <si>
    <t xml:space="preserve">PINTURA HIDROFUGANTE C/SILICONE BASE AGUA - UMA DEMAO                          </t>
  </si>
  <si>
    <t>27.14.01.01</t>
  </si>
  <si>
    <t xml:space="preserve">ADITIVO RETARDADOR DE PEGA                                                     </t>
  </si>
  <si>
    <t>27.13.05</t>
  </si>
  <si>
    <t xml:space="preserve">ADITIVO ACELERADOR DE PEGA                                                     </t>
  </si>
  <si>
    <t>27.13.04</t>
  </si>
  <si>
    <t xml:space="preserve">ADITIVO SUPER FLUIDIFICANTE                                                    </t>
  </si>
  <si>
    <t>27.13.03</t>
  </si>
  <si>
    <t xml:space="preserve">ADITIVO SUPER PLASTIFICANTE                                                    </t>
  </si>
  <si>
    <t>27.13.02</t>
  </si>
  <si>
    <t xml:space="preserve">TUBO DE PVC PERFURADO OU NAO D=0,15M                                           </t>
  </si>
  <si>
    <t>27.12.04</t>
  </si>
  <si>
    <t xml:space="preserve">TUBO DE PVC PERFURADO OU NAO D=0,10M                                           </t>
  </si>
  <si>
    <t>27.12.03</t>
  </si>
  <si>
    <t xml:space="preserve">TUBO DE PVC PERFURADO OU NAO D=0,075M                                          </t>
  </si>
  <si>
    <t>27.12.02</t>
  </si>
  <si>
    <t xml:space="preserve">TUBO DE PVC PERFURADO OU NAO D=0,050M                                          </t>
  </si>
  <si>
    <t>27.12.01</t>
  </si>
  <si>
    <t xml:space="preserve">ADESIVO SELANTE PARA CONCRETO FISSURADO                                        </t>
  </si>
  <si>
    <t>27.11.11</t>
  </si>
  <si>
    <t xml:space="preserve">ARGAMASSA CIMEN.E AREIA TRAC.1:3 ESP 2CM                                       </t>
  </si>
  <si>
    <t>27.11.10</t>
  </si>
  <si>
    <t xml:space="preserve">ARGAMASSA DE CIMENTO E AREIA TRACO 1:6                                         </t>
  </si>
  <si>
    <t>27.11.09</t>
  </si>
  <si>
    <r>
      <t>dm</t>
    </r>
    <r>
      <rPr>
        <vertAlign val="superscript"/>
        <sz val="11"/>
        <color theme="1"/>
        <rFont val="Calibri"/>
        <family val="2"/>
        <scheme val="minor"/>
      </rPr>
      <t>3</t>
    </r>
  </si>
  <si>
    <t xml:space="preserve">ARGAM.CIMENTICIA C/POLIMERO INCORPORADO                                        </t>
  </si>
  <si>
    <t>27.11.06</t>
  </si>
  <si>
    <t xml:space="preserve">INJECAO DE CALDA DE CIMENTO EM BAINHAS                                         </t>
  </si>
  <si>
    <t>27.11.05</t>
  </si>
  <si>
    <t xml:space="preserve">INJECAO DE CALDA DE CIMENTO                                                    </t>
  </si>
  <si>
    <t>27.11.03</t>
  </si>
  <si>
    <t xml:space="preserve">ADESIVO EPOXI P/TRI.(INCL.FUROS E MANG.)                                       </t>
  </si>
  <si>
    <t>27.11.02</t>
  </si>
  <si>
    <t xml:space="preserve">JUNTA/RETRAÇÃO C/LÁBIO POLI.AB. 120ATE150MM                                    </t>
  </si>
  <si>
    <t>27.10.06</t>
  </si>
  <si>
    <t xml:space="preserve">MICROCONCRETO RAPFLEX 10                                                       </t>
  </si>
  <si>
    <t>27.10.05</t>
  </si>
  <si>
    <t xml:space="preserve">SUBSTITUICAO DE JUNTA METALICA                                                 </t>
  </si>
  <si>
    <t>27.10.04</t>
  </si>
  <si>
    <t xml:space="preserve">JUNTA/RETRACAO C/LABIO POLI.AB.30ATE80MM                                       </t>
  </si>
  <si>
    <t>27.10.03</t>
  </si>
  <si>
    <t xml:space="preserve">JUNTA/RETRACAO C/LABIO POLI.AB.20ATE55MM                                       </t>
  </si>
  <si>
    <t>27.10.02</t>
  </si>
  <si>
    <t xml:space="preserve">JUNTA/RETRACAO C/LABIO POLI.AB.15ATE40MM                                       </t>
  </si>
  <si>
    <t>27.10.01</t>
  </si>
  <si>
    <t xml:space="preserve">CONCRETO FCK 50 MPA                                                            </t>
  </si>
  <si>
    <t>27.09.18</t>
  </si>
  <si>
    <t xml:space="preserve">CONCRETO FCK 45 MPA                                                            </t>
  </si>
  <si>
    <t>27.09.17</t>
  </si>
  <si>
    <t>27.09.16</t>
  </si>
  <si>
    <t>27.09.15</t>
  </si>
  <si>
    <t xml:space="preserve">ENCHIMENTO COM CONCRETO CELULAR                                                </t>
  </si>
  <si>
    <t>27.09.12</t>
  </si>
  <si>
    <t xml:space="preserve">CONCRETO GROUT ALTA RESISTENCIA                                                </t>
  </si>
  <si>
    <t>27.09.11</t>
  </si>
  <si>
    <t xml:space="preserve">BOMBEAMENTO P/CONC. QUALQUER RESIST.                                           </t>
  </si>
  <si>
    <t>27.09.10</t>
  </si>
  <si>
    <t xml:space="preserve">CONCRETO PROJETADO,MEDIDO NA SECAO                                             </t>
  </si>
  <si>
    <t>27.09.09</t>
  </si>
  <si>
    <t>27.09.08</t>
  </si>
  <si>
    <t>27.09.07</t>
  </si>
  <si>
    <t>27.09.05</t>
  </si>
  <si>
    <t>27.09.04</t>
  </si>
  <si>
    <t>27.09.03</t>
  </si>
  <si>
    <t>27.09.02</t>
  </si>
  <si>
    <t>27.09.01</t>
  </si>
  <si>
    <t xml:space="preserve">SUBSTIT.APARELHO APOIO NEOPRENE FRETADO                                        </t>
  </si>
  <si>
    <t>27.08.01</t>
  </si>
  <si>
    <t xml:space="preserve">APARELHO DE ANCORAGEM ATIVO DE 19 FIOS DE Ã 5/8"                               </t>
  </si>
  <si>
    <t>27.07.13.04</t>
  </si>
  <si>
    <t xml:space="preserve">APARELHO DE ANCORAGEM ATIVO DE 15 FIOS DE Ã 5/8" (15,2MM)                      </t>
  </si>
  <si>
    <t>27.07.13.03</t>
  </si>
  <si>
    <t xml:space="preserve">APARELHO DE ANCORAGEM ATIVO DE 12 FIOS DE 5/8" (15,2MM)                        </t>
  </si>
  <si>
    <t>27.07.13.02</t>
  </si>
  <si>
    <t xml:space="preserve">APARELHO DE ANCORAGEM ATIVO DE 4 FIOS DE Ã 5/8" (15,2MM)                       </t>
  </si>
  <si>
    <t>27.07.13.01</t>
  </si>
  <si>
    <t xml:space="preserve">AP.ANC.P/CABOS PROTEN.PAS. 19FIOS-12,7MM                                       </t>
  </si>
  <si>
    <t>27.07.12</t>
  </si>
  <si>
    <t xml:space="preserve">AP.ANC.P/CABOS PROTEN.PASS. 6FIOS-12,7MM                                       </t>
  </si>
  <si>
    <t>27.07.10</t>
  </si>
  <si>
    <t xml:space="preserve">AP.ANC.P/CABOS PROTEN.PASS. 4FIOS-12,7MM                                       </t>
  </si>
  <si>
    <t>27.07.09</t>
  </si>
  <si>
    <t xml:space="preserve">AP.ANC.P/CABOS PROTEN.ATIV.22FIOS-12,7MM                                       </t>
  </si>
  <si>
    <t>27.07.07</t>
  </si>
  <si>
    <t xml:space="preserve">AP.ANC.P/CABOS PROTEN.ATIV.19FIOS-12,7MM                                       </t>
  </si>
  <si>
    <t>27.07.06</t>
  </si>
  <si>
    <t xml:space="preserve">AP.ANC.P/CABOS PROTEN.ATIV.12FIOS-12,7MM                                       </t>
  </si>
  <si>
    <t>27.07.05</t>
  </si>
  <si>
    <t xml:space="preserve">AP.ANC.P/CABOS PROTEN.ATIV. 6FIOS-12,7MM                                       </t>
  </si>
  <si>
    <t>27.07.04</t>
  </si>
  <si>
    <t xml:space="preserve">AP.ANC.P/CABOS PROTEN.ATIV.04FIOS-12,7MM                                       </t>
  </si>
  <si>
    <t>27.07.03</t>
  </si>
  <si>
    <t xml:space="preserve">AP.ANC.P/CABOS PROTEN. ATIVA 12FIOS-8MM                                        </t>
  </si>
  <si>
    <t>27.07.02</t>
  </si>
  <si>
    <t xml:space="preserve">CHUMBADOR QUIMICO DIÂMETRO 1.1/2".                                             </t>
  </si>
  <si>
    <t>27.06.20</t>
  </si>
  <si>
    <t xml:space="preserve">CHUMBAMENTO BARRAS C/RESINA EPOX.INJ.                                          </t>
  </si>
  <si>
    <t>27.06.17</t>
  </si>
  <si>
    <t xml:space="preserve">EMENDA DE BARRA DE ACO COM ROSCA D=25MM                                        </t>
  </si>
  <si>
    <t>27.06.16</t>
  </si>
  <si>
    <t xml:space="preserve">EMENDA DE BARRA DE ACO COM ROSCA D=20MM                                        </t>
  </si>
  <si>
    <t>27.06.15</t>
  </si>
  <si>
    <t xml:space="preserve">EMENDA DE BARRA DE ACO COM ROSCA D=16MM                                        </t>
  </si>
  <si>
    <t>27.06.14</t>
  </si>
  <si>
    <t xml:space="preserve">EMENDA DE BARRA DE ACO COM ROSCA D=12MM                                        </t>
  </si>
  <si>
    <t>27.06.13</t>
  </si>
  <si>
    <t xml:space="preserve">EMENDA DE BARRA DE ACO COM LUVA PRENSADA D=25MM                                </t>
  </si>
  <si>
    <t>27.06.12</t>
  </si>
  <si>
    <t xml:space="preserve">EMENDA DE BARRA DE ACO COM LUVA PRENSADA D=20MM                                </t>
  </si>
  <si>
    <t>27.06.11</t>
  </si>
  <si>
    <t xml:space="preserve">EMENDA DE BARRA DE ACO COM LUVA PRENSADA D=16MM                                </t>
  </si>
  <si>
    <t>27.06.10</t>
  </si>
  <si>
    <t xml:space="preserve">EMENDA DE BARRA DE ACO COM LUVA PRENSADA D=12MM                                </t>
  </si>
  <si>
    <t>27.06.09</t>
  </si>
  <si>
    <t xml:space="preserve">ACO P/ CONCRETO PROTENDIDO ST 85/105                                           </t>
  </si>
  <si>
    <t>27.06.08</t>
  </si>
  <si>
    <t xml:space="preserve">RETIRADA DA ARMADURA CORROIDA                                                  </t>
  </si>
  <si>
    <t>27.06.07</t>
  </si>
  <si>
    <t xml:space="preserve">SUBSTITUICAO DE ACO DA ARMADURA                                                </t>
  </si>
  <si>
    <t>27.06.06</t>
  </si>
  <si>
    <t xml:space="preserve">TELA METALICA                                                                  </t>
  </si>
  <si>
    <t>27.06.05</t>
  </si>
  <si>
    <t xml:space="preserve">ACO PARA CONCRETO PROTENDIDO                                                   </t>
  </si>
  <si>
    <t>27.06.04</t>
  </si>
  <si>
    <t>27.06.03</t>
  </si>
  <si>
    <t xml:space="preserve">BARRA DE ACO CA-50 PARA RECUPERACAO ESTRUTURAL                                 </t>
  </si>
  <si>
    <t>27.06.02</t>
  </si>
  <si>
    <t>27.06.01</t>
  </si>
  <si>
    <t xml:space="preserve">FORMAS METALICAS PARA CONCRETO                                                 </t>
  </si>
  <si>
    <t>27.05.03</t>
  </si>
  <si>
    <t xml:space="preserve">FORMA PLANA P/CONC.PROTEND.OU APARENTE                                         </t>
  </si>
  <si>
    <t>27.05.02</t>
  </si>
  <si>
    <t xml:space="preserve">FORMA PLANA P/CONC.ARMADO COMUM                                                </t>
  </si>
  <si>
    <t>27.05.01</t>
  </si>
  <si>
    <t xml:space="preserve">FURO NO CONCRETO D=1 1/4"PROFUNDIDADE 38 CM.                                   </t>
  </si>
  <si>
    <t>27.04.18</t>
  </si>
  <si>
    <t xml:space="preserve">FURO NO CONCRETO D=5/16"PROFUNDIDADE DE 9,5 CM.                                </t>
  </si>
  <si>
    <t>27.04.17</t>
  </si>
  <si>
    <t xml:space="preserve">FURO NO CONCRETO D=1/4"PROFUNDIDADE DE 7,5 CM.                                 </t>
  </si>
  <si>
    <t>27.04.16</t>
  </si>
  <si>
    <t xml:space="preserve">FURO NO CONCRETO D=3/4"PROFUNDIDADE DE 24 CM.                                  </t>
  </si>
  <si>
    <t>27.04.15</t>
  </si>
  <si>
    <t xml:space="preserve">FURO NO CONCRETO D=5/8"PROFUNDIDADE DE 19 CM.                                  </t>
  </si>
  <si>
    <t>27.04.14</t>
  </si>
  <si>
    <t xml:space="preserve">FURO NO CONCRETO D=3/8"PROFUNDIDADE DE 10 CM.                                  </t>
  </si>
  <si>
    <t>27.04.13</t>
  </si>
  <si>
    <t xml:space="preserve">FURO NO CONCRETO D=1/2" PROFUND.DE 15CM                                        </t>
  </si>
  <si>
    <t>27.04.08</t>
  </si>
  <si>
    <t xml:space="preserve">FURO NO CONCRETO D=3/4" PROFUND.DE 15CM                                        </t>
  </si>
  <si>
    <t>27.04.05</t>
  </si>
  <si>
    <t xml:space="preserve">FURO NO CONCRETO D=1" PROFUND. DE 30CM                                         </t>
  </si>
  <si>
    <t>27.04.03</t>
  </si>
  <si>
    <t xml:space="preserve">DESMOB. DESLOCAMENTO, MONTAGEM E FURO NO CONCRETO PARA ANDAIME SUSPENSO.       </t>
  </si>
  <si>
    <t>27.03.03.02</t>
  </si>
  <si>
    <t xml:space="preserve">EXECUCAO DE ANDAIME SUSPENSO AREA MAXIMA DE 560 M2.                            </t>
  </si>
  <si>
    <t>27.03.03.01</t>
  </si>
  <si>
    <t xml:space="preserve">ANDAIME TUBULAR                                                                </t>
  </si>
  <si>
    <t>27.03.02</t>
  </si>
  <si>
    <t xml:space="preserve">ANDAIME DE MADEIRA                                                             </t>
  </si>
  <si>
    <t>27.03.01</t>
  </si>
  <si>
    <t xml:space="preserve">LIMPEZA MANUAL C/ESCOVA ACO P/CONCRETO                                         </t>
  </si>
  <si>
    <t>27.02.09</t>
  </si>
  <si>
    <t xml:space="preserve">LIMPEZA MANUAL COM ESCOVA DE ACO P/ ACO                                        </t>
  </si>
  <si>
    <t>27.02.08</t>
  </si>
  <si>
    <t xml:space="preserve">JATEAMENTO EM ESTR.CONCRETO COM AGUA                                           </t>
  </si>
  <si>
    <t>27.02.05</t>
  </si>
  <si>
    <t xml:space="preserve">JATEAMENTO DE CONCRETO COM AREIA                                               </t>
  </si>
  <si>
    <t>27.02.04</t>
  </si>
  <si>
    <t xml:space="preserve">LIXAMENTO MANUAL DA SUPERFICIE DE CONCR.                                       </t>
  </si>
  <si>
    <t>27.02.03</t>
  </si>
  <si>
    <t xml:space="preserve">LIMPEZA COM JATO D´AGUA S/SUP.DE CONC.                                         </t>
  </si>
  <si>
    <t>27.02.02</t>
  </si>
  <si>
    <t xml:space="preserve">APIC.MANUAL CONC.C/ELIMINACAO SUP.LISAS                                        </t>
  </si>
  <si>
    <t>27.02.01</t>
  </si>
  <si>
    <t xml:space="preserve">DESOBSTRUCAO DE JUNTA DE DILATACAO                                             </t>
  </si>
  <si>
    <t>27.01.45</t>
  </si>
  <si>
    <t xml:space="preserve">TRATAMENTO DE ARMADURA COM PRIMER RICO EM ZINCO                                </t>
  </si>
  <si>
    <t>27.01.40</t>
  </si>
  <si>
    <t xml:space="preserve">LIXAMENTO MECÂNICO DE SUPERFÍCIO DE CONCRETO                                   </t>
  </si>
  <si>
    <t>27.01.29</t>
  </si>
  <si>
    <t>t*km</t>
  </si>
  <si>
    <t xml:space="preserve">REMOCAO,CARGA E TRANSP.ENTULHO EM GERAL                                        </t>
  </si>
  <si>
    <t>27.01.04</t>
  </si>
  <si>
    <t xml:space="preserve">DEMOLICAO DE CONCRETO ARMADO                                                   </t>
  </si>
  <si>
    <t>27.01.03</t>
  </si>
  <si>
    <t xml:space="preserve">DEMOLICAO DE CONCRETO SIMPLES                                                  </t>
  </si>
  <si>
    <t>27.01.02</t>
  </si>
  <si>
    <t xml:space="preserve">REMOCAO MANUAL DE CONCRETO SEGREGADO                                           </t>
  </si>
  <si>
    <t>27.01.01</t>
  </si>
  <si>
    <t xml:space="preserve">PROTECAO TALUDE SOB OAE COM PECAS PRE-MOLDADAS RETANGULAR 20X10X6CM.           </t>
  </si>
  <si>
    <t>26.16.03</t>
  </si>
  <si>
    <t xml:space="preserve">PROTECAO TALUDE SOB OAE EM PLACAS PRE MOLDADAS TRAPEZOIDAL, 98X80X40CM.        </t>
  </si>
  <si>
    <t>26.16.02</t>
  </si>
  <si>
    <t xml:space="preserve">PROTECAO DE TALUDE COM BLOCO PRE-MOLDADO SEXTAVADO 30X30X5CM INTERTRAVADO.     </t>
  </si>
  <si>
    <t>26.16.01</t>
  </si>
  <si>
    <t>26.15.03</t>
  </si>
  <si>
    <t>26.15.02</t>
  </si>
  <si>
    <t>26.15.01</t>
  </si>
  <si>
    <t xml:space="preserve">PAREDE ENSECADEIRA C/PRANCHA-ESP.0,075M                                        </t>
  </si>
  <si>
    <t>26.14.04</t>
  </si>
  <si>
    <t xml:space="preserve">PAREDE ENSECADEIRA C/PRANCHA-ESP.0,050M                                        </t>
  </si>
  <si>
    <t>26.14.03</t>
  </si>
  <si>
    <t xml:space="preserve">ESCORAMENTO VALAS/CAVAS P/FUND.CONTINUO                                        </t>
  </si>
  <si>
    <t>26.14.02</t>
  </si>
  <si>
    <t xml:space="preserve">ESGOTAMENTO CONTINUO AGUA                                                      </t>
  </si>
  <si>
    <t>26.14.01</t>
  </si>
  <si>
    <t xml:space="preserve">LANC.VIGA 50&lt;P&lt;=80 T C/GUIND.AUTO P                                            </t>
  </si>
  <si>
    <t>26.13.02</t>
  </si>
  <si>
    <t xml:space="preserve">LANC.VIGA P&lt;=50T-GUINDASTE AUTO P                                              </t>
  </si>
  <si>
    <t>26.13.01</t>
  </si>
  <si>
    <t xml:space="preserve">TUBO DE PVC PERFURADO OU NAO D=0,150M                                          </t>
  </si>
  <si>
    <t>26.12.04</t>
  </si>
  <si>
    <t xml:space="preserve">TUBO DE PVC PERFURADO OU NAO D=0,100M                                          </t>
  </si>
  <si>
    <t>26.12.03</t>
  </si>
  <si>
    <t>26.12.02</t>
  </si>
  <si>
    <t>26.12.01</t>
  </si>
  <si>
    <t xml:space="preserve">BARREIRA DE SEGURANçA PARA O.A.E CONF. PP-DE-C01/293                           </t>
  </si>
  <si>
    <t>26.11.08.01</t>
  </si>
  <si>
    <t xml:space="preserve">BAR. DOU.FACE NEW JERSEY O.A.E.DES.5464                                        </t>
  </si>
  <si>
    <t>26.11.06</t>
  </si>
  <si>
    <t xml:space="preserve">BARREIRA DE SEGURANCA CONF. PP-DE-C01/293                                      </t>
  </si>
  <si>
    <t>26.11.04.02</t>
  </si>
  <si>
    <t xml:space="preserve">BARREIRA DE SEGURANCA COM PASSEIO CONF. PP-DE-C01/293                          </t>
  </si>
  <si>
    <t>26.11.04.01</t>
  </si>
  <si>
    <t xml:space="preserve">CORRIMAO METALICO D=2" PARA PASSARELA, CONFORME PP-DE-K00/004.                 </t>
  </si>
  <si>
    <t>26.11.03.06</t>
  </si>
  <si>
    <t xml:space="preserve">GUARDA CORPO METALICO DE PASSARELA H=0,90M, CONFORME PP-DE-C04/029.            </t>
  </si>
  <si>
    <t>26.11.03.05</t>
  </si>
  <si>
    <t xml:space="preserve">TELAMENTO METALICO PARA PASSARELA, CONFORME PP-DE-M09/001.                     </t>
  </si>
  <si>
    <t>26.11.03.04</t>
  </si>
  <si>
    <t xml:space="preserve">LANÇAMENTO DE PLACA PRE MOLDADA DE CONCRETO, ATE 1000 KG.                      </t>
  </si>
  <si>
    <t>26.11.03.03</t>
  </si>
  <si>
    <t xml:space="preserve">PLACA PRE MOLDADA DE CONCRETO PARA FIXACAO POSTE ILUMINACAO - PP-DE-C04/021.   </t>
  </si>
  <si>
    <t>26.11.03.02</t>
  </si>
  <si>
    <t xml:space="preserve">PLACA PRE MOLDADA DE CONCRETO PARA GUARDA CORPO PP-DE-C04/021.                 </t>
  </si>
  <si>
    <t>26.11.03.01</t>
  </si>
  <si>
    <t xml:space="preserve">JUNTA DE DILATACAO TERMOELASTICA DE BASE ASFALTICA MODIFICADA COM POLIMEROS    </t>
  </si>
  <si>
    <t>26.10.11</t>
  </si>
  <si>
    <t xml:space="preserve">FORNECIMENTO E APLICACAO DE JUNTA DE DILATACAO JJ-99120 OU T-110 OU SIMILAR.   </t>
  </si>
  <si>
    <t>26.10.06</t>
  </si>
  <si>
    <t xml:space="preserve">JUNTAS DE DILATACAO METALICA C/NEOPRENE                                        </t>
  </si>
  <si>
    <t>26.10.05</t>
  </si>
  <si>
    <t xml:space="preserve">JUNTA DE DILATACAO METALICA                                                    </t>
  </si>
  <si>
    <t>26.10.04</t>
  </si>
  <si>
    <t xml:space="preserve">JUNTA/RETRACAO C/LABIO POLIM.AB. 30 ATE 80 MM                                  </t>
  </si>
  <si>
    <t>26.10.03</t>
  </si>
  <si>
    <t xml:space="preserve">JUNTA/RETRACAO C/LABIO POLIM.AB.20 ATE 55 MM                                   </t>
  </si>
  <si>
    <t>26.10.02</t>
  </si>
  <si>
    <t xml:space="preserve">JUNTA/RETRACAO C/LABIO POLIM.AB.15 ATE 40 MM                                   </t>
  </si>
  <si>
    <t>26.10.01</t>
  </si>
  <si>
    <t>26.09.15</t>
  </si>
  <si>
    <t>26.09.14</t>
  </si>
  <si>
    <t xml:space="preserve">CONCRETO FCK 40 MPA                                                            </t>
  </si>
  <si>
    <t>26.09.13</t>
  </si>
  <si>
    <t xml:space="preserve">CONCRETO FCK 35 MPA                                                            </t>
  </si>
  <si>
    <t>26.09.12</t>
  </si>
  <si>
    <t xml:space="preserve">BOMBEAMENTO P/ CONC. QUALQUER RESIST.                                          </t>
  </si>
  <si>
    <t>26.09.09</t>
  </si>
  <si>
    <t>26.09.07</t>
  </si>
  <si>
    <t>26.09.06</t>
  </si>
  <si>
    <t xml:space="preserve">CONCRETO FCK 25 MPA                                                            </t>
  </si>
  <si>
    <t>26.09.05</t>
  </si>
  <si>
    <t xml:space="preserve">CONCRETO FCK 20 MPA                                                            </t>
  </si>
  <si>
    <t>26.09.04</t>
  </si>
  <si>
    <t>26.09.03</t>
  </si>
  <si>
    <t>26.09.02</t>
  </si>
  <si>
    <t>26.09.01</t>
  </si>
  <si>
    <r>
      <t>dm</t>
    </r>
    <r>
      <rPr>
        <vertAlign val="superscript"/>
        <sz val="11"/>
        <color theme="1"/>
        <rFont val="Calibri"/>
        <family val="2"/>
        <scheme val="minor"/>
      </rPr>
      <t>2</t>
    </r>
  </si>
  <si>
    <t xml:space="preserve">ARTICULACAO DE CONCRETO TIPO"FREYSSINET"                                       </t>
  </si>
  <si>
    <t>26.08.03</t>
  </si>
  <si>
    <t xml:space="preserve">APARELHO DE APOIO NEOPRENE FRETADO                                             </t>
  </si>
  <si>
    <t>26.08.01</t>
  </si>
  <si>
    <t xml:space="preserve">APARELHO DE ANCORAGEM ATIVO DE 19 FIOS DE Ã 5/8" (15,2MM)                      </t>
  </si>
  <si>
    <t>26.07.13.04</t>
  </si>
  <si>
    <t xml:space="preserve">APARELHO DE ANCORAGEM ATIVO 15 FIOS DE Ã 5/8" (15,2MM)                         </t>
  </si>
  <si>
    <t>26.07.13.03</t>
  </si>
  <si>
    <t xml:space="preserve">APARELHO DE ANCORAGEM ATIVO DE 12 F-5/8" (15,2MM)                              </t>
  </si>
  <si>
    <t>26.07.13.02</t>
  </si>
  <si>
    <t>26.07.13.01</t>
  </si>
  <si>
    <t>26.07.12</t>
  </si>
  <si>
    <t>26.07.10</t>
  </si>
  <si>
    <t>26.07.09</t>
  </si>
  <si>
    <t>26.07.07</t>
  </si>
  <si>
    <t>26.07.06</t>
  </si>
  <si>
    <t>26.07.05</t>
  </si>
  <si>
    <t>26.07.04</t>
  </si>
  <si>
    <t xml:space="preserve">AP.ANC.P/CABOS PROTEN.ATIV. 4FIOS-12,7MM                                       </t>
  </si>
  <si>
    <t>26.07.03</t>
  </si>
  <si>
    <t xml:space="preserve">AP.ANC.P/CABOS PROTEN.ATIV. 12FIOS-8MM                                         </t>
  </si>
  <si>
    <t>26.07.02</t>
  </si>
  <si>
    <t xml:space="preserve">ACO ST 85/105                                                                  </t>
  </si>
  <si>
    <t>26.06.06</t>
  </si>
  <si>
    <t>26.06.05</t>
  </si>
  <si>
    <t>26.06.04</t>
  </si>
  <si>
    <t>26.06.03</t>
  </si>
  <si>
    <t>26.06.02</t>
  </si>
  <si>
    <t>26.06.01</t>
  </si>
  <si>
    <t>26.05.06</t>
  </si>
  <si>
    <t>26.05.05</t>
  </si>
  <si>
    <t xml:space="preserve">FORMAS METALICAS ESPECIAL P/ VIGAS                                             </t>
  </si>
  <si>
    <t>26.05.04</t>
  </si>
  <si>
    <t xml:space="preserve">FORMAS SEM REAPROVEITAMENTO                                                    </t>
  </si>
  <si>
    <t>26.05.03</t>
  </si>
  <si>
    <t>26.05.02</t>
  </si>
  <si>
    <t xml:space="preserve">FORMA PLANA PARA CONC. ARMADO COMUM                                            </t>
  </si>
  <si>
    <t>26.05.01</t>
  </si>
  <si>
    <t>26.04.06</t>
  </si>
  <si>
    <t>26.04.05</t>
  </si>
  <si>
    <t xml:space="preserve">CIMBRAMENTO METALICO P/ PONTES E VIADUTO                                       </t>
  </si>
  <si>
    <t>26.04.04</t>
  </si>
  <si>
    <t xml:space="preserve">CIMBRAMENTO DE PASSAGEM SEC. GALERIA RET                                       </t>
  </si>
  <si>
    <t>26.04.03</t>
  </si>
  <si>
    <t xml:space="preserve">CIMBRAMENTO PONTES E VIADUTOS S/ ESTACA                                        </t>
  </si>
  <si>
    <t>26.04.02</t>
  </si>
  <si>
    <t xml:space="preserve">CIMBRAMENTO PONTES E VIADUTOS C/ ESTACA                                        </t>
  </si>
  <si>
    <t>26.04.01</t>
  </si>
  <si>
    <t xml:space="preserve">ESC.TUB.AR COMPRIMIDO 3 CAT. - ROCHA                                           </t>
  </si>
  <si>
    <t>26.03.28</t>
  </si>
  <si>
    <t xml:space="preserve">ESC.TUB.CEU ABERTO 3 CAT.- ROCHA                                               </t>
  </si>
  <si>
    <t>26.03.27</t>
  </si>
  <si>
    <t xml:space="preserve">ESC.TUB.AR COMPRIMIDO 1/2 CAT - SOLO                                           </t>
  </si>
  <si>
    <t>26.03.26</t>
  </si>
  <si>
    <t xml:space="preserve">ESC.TUB.CEU ABERTO 1/2 CAT. - SOLO                                             </t>
  </si>
  <si>
    <t>26.03.25</t>
  </si>
  <si>
    <t xml:space="preserve">ESTACA DE MADEIRA D=20CM - 8TON                                                </t>
  </si>
  <si>
    <t>26.02.21</t>
  </si>
  <si>
    <t xml:space="preserve">CAMISA METALICA SEM REAPROVEITAMENTO E COM PRE-FURO                            </t>
  </si>
  <si>
    <t>26.02.20.01</t>
  </si>
  <si>
    <t xml:space="preserve">CAMISA METALICA                                                                </t>
  </si>
  <si>
    <t>26.02.20</t>
  </si>
  <si>
    <t xml:space="preserve">TAXA MOBILIZACAO DE EQUIP. P/ ESTACAO                                          </t>
  </si>
  <si>
    <t>26.02.19</t>
  </si>
  <si>
    <t xml:space="preserve">ESTACAO EM SOLO D=1,60M                                                        </t>
  </si>
  <si>
    <t>26.02.17</t>
  </si>
  <si>
    <t xml:space="preserve">ESTACAO EM SOLO D=1,50M                                                        </t>
  </si>
  <si>
    <t>26.02.16</t>
  </si>
  <si>
    <t xml:space="preserve">ESTACAO EM SOLO D=1,40M                                                        </t>
  </si>
  <si>
    <t>26.02.15</t>
  </si>
  <si>
    <t xml:space="preserve">ESTACAO EM SOLO D=1,20M                                                        </t>
  </si>
  <si>
    <t>26.02.14</t>
  </si>
  <si>
    <t xml:space="preserve">ESTACAO EM SOLO D=1,00M                                                        </t>
  </si>
  <si>
    <t>26.02.13</t>
  </si>
  <si>
    <t xml:space="preserve">ESTACA METALICA, FORNEC. E CRAVACAO                                            </t>
  </si>
  <si>
    <t>26.02.07</t>
  </si>
  <si>
    <t xml:space="preserve">TAXA MOBIL. DE EQUIP. BATE-ESTACA                                              </t>
  </si>
  <si>
    <t>26.02.06</t>
  </si>
  <si>
    <t xml:space="preserve">ESTACA CONCRETO PRE-MOLDADO - 70/80 T                                          </t>
  </si>
  <si>
    <t>26.02.05</t>
  </si>
  <si>
    <t xml:space="preserve">ESTACA CONCRETO PRE-MOLDADO - 50/60 T                                          </t>
  </si>
  <si>
    <t>26.02.04</t>
  </si>
  <si>
    <t xml:space="preserve">ESTACA CONCRETO PRE-MOLDADO - 40/45 T                                          </t>
  </si>
  <si>
    <t>26.02.03</t>
  </si>
  <si>
    <t xml:space="preserve">ESTACA CONCRETO PRE-MOLDADO - 30/35 T                                          </t>
  </si>
  <si>
    <t>26.02.02</t>
  </si>
  <si>
    <t xml:space="preserve">ESTACA CONCRETO PRE-MOLDADO - 20/25 T                                          </t>
  </si>
  <si>
    <t>26.02.01</t>
  </si>
  <si>
    <t xml:space="preserve">ESCAVACAO MECANICA P/ OBRAS C/ EXPLOSIVO                                       </t>
  </si>
  <si>
    <t>26.01.03</t>
  </si>
  <si>
    <t xml:space="preserve">ESCAVACAO MECANICA P/ OBRAS S/EXPLOSIVO                                        </t>
  </si>
  <si>
    <t>26.01.02</t>
  </si>
  <si>
    <t xml:space="preserve">ESCAVACAO MANUAL P/ OBRAS S/EXPLOSIVO                                          </t>
  </si>
  <si>
    <t>26.01.01</t>
  </si>
  <si>
    <t>BARR.DINAN.PAIN.RESIS.AO IMPACT.DE BLOC.COM ENERG.MAX.1500 KJ COM ALT.DE 5,0 M.</t>
  </si>
  <si>
    <t>25.23.04</t>
  </si>
  <si>
    <t>BARR.DINAM.PAIN.RESIS.AO IMPACT.DE BLOC.COM ENERG.MAX.1000 KJ COM ALT.DE 4,0 M.</t>
  </si>
  <si>
    <t>25.23.03</t>
  </si>
  <si>
    <t>BARR.DINAM.PAIN.RESIST.AO IMPACT.DE BLOC.COM ENERG.MAX.750 KJ COM ALT.DE 3,0 M.</t>
  </si>
  <si>
    <t>25.23.02</t>
  </si>
  <si>
    <t xml:space="preserve">BARR.MET.COM MAL.DE RES.A TRAC.MAX.A 290KN/M E MAL.COM RES.A TRAC.50KN/M E C.M </t>
  </si>
  <si>
    <t>25.23.01</t>
  </si>
  <si>
    <t>REVEST.DE TALUD.ROC/SOL.COM MALH.DE RES.DE PU.DE 135KN E RES.TRA.DE 120KN/M PVC</t>
  </si>
  <si>
    <t>25.22.14</t>
  </si>
  <si>
    <t xml:space="preserve">REVEST.DE TALUD.ROC/SOL.COM MALH.DE RES.DE PU.DE 110KN E RES.TRA.DE 90KN/M PVC </t>
  </si>
  <si>
    <t>25.22.13</t>
  </si>
  <si>
    <t>REVES.DE TALUD.ROC/SOL.COM MALH.DE RES.DE PU.DE 80KN E RES.A TRAÇ.DE 75KN/M PVC</t>
  </si>
  <si>
    <t>25.22.12</t>
  </si>
  <si>
    <t>REVES.DE TALUD.ROC/SOL.COM MALH.DE RES.DE PU.DE 70KN E RES.A TRAC.DE 55KN/M PVC</t>
  </si>
  <si>
    <t>25.22.11</t>
  </si>
  <si>
    <t xml:space="preserve">REVEST.DE TALUD.ROC/SOL.COM MALH.DE RES.DE PUNC.DE 155KN E RES.TRAC.DE 177KN/M </t>
  </si>
  <si>
    <t>25.22.10</t>
  </si>
  <si>
    <t xml:space="preserve">REVEST.DE TALUD.ROC/SOL.COM MALH.DE RES.DE PUNC.DE 125KN E RES.TRAC.DE 120KN/M </t>
  </si>
  <si>
    <t>25.22.09</t>
  </si>
  <si>
    <t xml:space="preserve">REVEST.DE TALUD.ROC/SOL.COM MALH.DE RES.DE PUNC.DE 87KN E RES.A TRAÇ.DE 80KN/M </t>
  </si>
  <si>
    <t>25.22.08</t>
  </si>
  <si>
    <t xml:space="preserve">REVEST.DE TALUD.ROC/SOL.COM MALH.DE RES.DE PUNC.DE 82KN E RES.A TRAÇ.DE 60KN/M </t>
  </si>
  <si>
    <t>25.22.07</t>
  </si>
  <si>
    <t xml:space="preserve">CONTROLE DE EROSAO COM GEOMANTA TRIDIMENSIONAL VERDE,RESIST.A TRACAO A 4KN/M   </t>
  </si>
  <si>
    <t>25.22.06</t>
  </si>
  <si>
    <t>SOLO GRAMP.P/CONT.DE EROS.COM GEOM.TRID.VERD.REF.TEL.HEX.DE DUP.RES.TRAC.50KN/M</t>
  </si>
  <si>
    <t>25.22.05</t>
  </si>
  <si>
    <t xml:space="preserve">SOLO GRAMP.P/CONTR.DE EROS.COM MALH.HEX.DE DUP.RES.PUNC.74KN E RES.TRAC.72KN/M </t>
  </si>
  <si>
    <t>25.22.04</t>
  </si>
  <si>
    <t xml:space="preserve">SOLO GRAMP.P/CONTR.DE EROS.COM MALH.HEX.DE DUP.RES.PUNC.105KN E RES.TRA.89KN/M </t>
  </si>
  <si>
    <t>25.22.03</t>
  </si>
  <si>
    <t>SOLO GRAMP.P/CONTR.DE EROS.COM MALH.HEX.DE DUP.RES.PUNC.125KN E RES.TRA.118KN/M</t>
  </si>
  <si>
    <t>25.22.02</t>
  </si>
  <si>
    <t>SOLO REF.C/MAL.HEX.DUPLA TORCAO-PANO UNICO VERDE PE DE TALUDE 15A18 E ATER. &gt;6M</t>
  </si>
  <si>
    <t>25.21.45</t>
  </si>
  <si>
    <t>SOLO REF.C/MAL.HEX.DUPLA TORCAO-PANO UNICO VERDE PE DE TALUDE 15A18 E ATER.3A6M</t>
  </si>
  <si>
    <t>25.21.44</t>
  </si>
  <si>
    <t>SOLO REF.C/MAL.HEX.DUPLA TORCAO-PANO UNICO VERDE PE DE TALUDE 15A18 E ATER.0A3M</t>
  </si>
  <si>
    <t>25.21.43</t>
  </si>
  <si>
    <t xml:space="preserve">SOLO REF.C/MAL.HEX.DUPLA TORCAO-PANO UNICO VERDE PE DE TALUDE12A15 E ATER. &gt;6M </t>
  </si>
  <si>
    <t>25.21.42</t>
  </si>
  <si>
    <t>SOLO REF.C/MAL.HEX.DUPLA TORCAO-PANO UNICO VERDE PE DE TALUDE 12A15 E ATER.3A6M</t>
  </si>
  <si>
    <t>25.21.41</t>
  </si>
  <si>
    <t>SOLO REF.C/MAL.HEX.DUPLA TORCAO-PANO UNICO VERDE PE DE TALUDE 12A15 E ATER.0A3M</t>
  </si>
  <si>
    <t>25.21.40</t>
  </si>
  <si>
    <t xml:space="preserve">SOLO REF.C/MAL.HEX.DUPLA TORCAO-PANO UNICO VERDE PE DE TALUDE 9A12 E ATER. &gt;6M </t>
  </si>
  <si>
    <t>25.21.39</t>
  </si>
  <si>
    <t xml:space="preserve">SOLO REF.C/MAL.HEX.DUPLA TORCAO-PANO UNICO VERDE PE DE TALUDE 9A12 E ATER.3A6M </t>
  </si>
  <si>
    <t>25.21.38</t>
  </si>
  <si>
    <t xml:space="preserve">SOLO REF.C/MAL.HEX.DUPLA TORCAO-PANO UNICO VERDE PE DE TALUDE 9A12 E ATER.0A3M </t>
  </si>
  <si>
    <t>25.21.37</t>
  </si>
  <si>
    <t>SOLO REF.C/MAL.HEX.DUPLA TORCAO-PANO UNICO VERDE PE DE TALUDE 6A9 E ATERRO &gt; 6M</t>
  </si>
  <si>
    <t>25.21.36</t>
  </si>
  <si>
    <t>SOLO REF.C/MAL.HEX.DUPLA TORCAO-PANO UNICO VERDE PE DE TALUDE 6A9 E ATERRO 3A6M</t>
  </si>
  <si>
    <t>25.21.35</t>
  </si>
  <si>
    <t>SOLO REF.C/MAL.HEX.DUPLA TORCAO-PANO UNICO VERDE PE DE TALUDE 6A9 E ATERRO 0A3M</t>
  </si>
  <si>
    <t>25.21.34</t>
  </si>
  <si>
    <t xml:space="preserve">SOLO REF.C/MAL.HEX.DUPLA TORCAO-PANO UNICO VERDE PE DE TALUDE 0A6 E ATERRO &gt;6M </t>
  </si>
  <si>
    <t>25.21.33</t>
  </si>
  <si>
    <t>SOL.REF.C/MAL.HEX.DUPLA TORCAO-PANO UNICO VERDE PE DE TALUDE C/0A6M-3A6M-INC.70</t>
  </si>
  <si>
    <t>25.21.32</t>
  </si>
  <si>
    <t>SOL.REF.C/MALH.HEX.DUPL.TORCAO-PANO UNICO VERDE PE DE TALUDE C/0A6M-0A3M-INC.70</t>
  </si>
  <si>
    <t>25.21.31</t>
  </si>
  <si>
    <t>SOLO REF. C/ MALHA HEX. DUPLA TORCAO-PANO UNICO VERDE GREIDE C/15A18M - INCL.70</t>
  </si>
  <si>
    <t>25.21.30</t>
  </si>
  <si>
    <t>SOLO REF. C/ MALHA HEX. DUPLA TORCAO-PANO UNICO VERDE GREIDE C/12A15M - INCL.70</t>
  </si>
  <si>
    <t>25.21.29</t>
  </si>
  <si>
    <t>SOLO REF. C/ MALHA HEX. DUPLA TORCAO-PANO UNICO VERDE GREIDE C/9A12M - INCL. 70</t>
  </si>
  <si>
    <t>25.21.28</t>
  </si>
  <si>
    <t>SOLO REF. C/ MALHA HEX. DUPLA TORCAO-PANO UNICO VERDE GREIDE C/ 6A9M - INCL. 70</t>
  </si>
  <si>
    <t>25.21.27</t>
  </si>
  <si>
    <t>SOLO REF. C/ MALHA HEX. DUPLA TORCAO-PANO UNICO VERDE GREIDE C/ 0A6M - INCL. 70</t>
  </si>
  <si>
    <t>25.21.26</t>
  </si>
  <si>
    <t xml:space="preserve">SOLO REF.C/MALHA HEX.DUPLA TORCAO-PANO UNICO PE TALUDE C/15A18M E ATERRO &gt; 6M. </t>
  </si>
  <si>
    <t>25.21.25</t>
  </si>
  <si>
    <t xml:space="preserve">SOLO REF.C/MALHA HEX.DUPLA TORCAO-PANO UNICO PE TALUDE C/15A18M E ATERRO 3A6M  </t>
  </si>
  <si>
    <t>25.21.24</t>
  </si>
  <si>
    <t xml:space="preserve">SOLO REF.C/MALHA HEX.DUPLA TORCAO-PANO UNICO PE TALUDE C/15A18M E ATERRO 0A3M  </t>
  </si>
  <si>
    <t>25.21.23</t>
  </si>
  <si>
    <t xml:space="preserve">SOLO REF.C/MALHA HEX.DUPLA TORCAO-PANO UNICO PE TALUDE C/12A15M E ATERRO &gt; 6M  </t>
  </si>
  <si>
    <t>25.21.22</t>
  </si>
  <si>
    <t xml:space="preserve">SOLO REF.C/MALHA HEX.DUPLA TORCAO-PANO UNICO PE TALUDE C/12A15M E ATERRO 3A6M  </t>
  </si>
  <si>
    <t>25.21.21</t>
  </si>
  <si>
    <t xml:space="preserve">SOLO REF.C/MALHA HEX.DUPLA TORCAO-PANO UNICO PE TALUDE C/12A15M E ATERRO 0A3M  </t>
  </si>
  <si>
    <t>25.21.20</t>
  </si>
  <si>
    <t xml:space="preserve">SOLO REF.C/MALHA HEX.DUPLA TORCAO-PANO UNICO PE DE TALUDE 9A12M E ATERRO &gt; 6M. </t>
  </si>
  <si>
    <t>25.21.19</t>
  </si>
  <si>
    <t xml:space="preserve">SOLO REF.C/MALHA HEX.DUPLA TORCAO-PANO UNICO PE DE TALUDE 9A12M E ATERRO 3A6M  </t>
  </si>
  <si>
    <t>25.21.18</t>
  </si>
  <si>
    <t xml:space="preserve">SOLO REF.C/MALHA HEX.DUPLA TORCAO-PANO UNICO PE DE TALUDE 9A12M E ATERRO 0A3M  </t>
  </si>
  <si>
    <t>25.21.17</t>
  </si>
  <si>
    <t xml:space="preserve">SOLO REF.C/MALHA HEX.DUPLA TORCAO-PANO UNICO PE DE TALUDE 6A9M E ATERRO &gt; 6M.  </t>
  </si>
  <si>
    <t>25.21.16</t>
  </si>
  <si>
    <t xml:space="preserve">SOLO REF.C/MALHA HEX.DUPLA TORCAO-PANO UNICO PE DE TALUDE 6A9M E ATERRO 3A6M   </t>
  </si>
  <si>
    <t>25.21.15</t>
  </si>
  <si>
    <t xml:space="preserve">SOLO REF.C/MALHA HEX.DUPLA TORCAO-PANO UNICO PE DE TALUDE 6A9M E ATERRO 0A3M   </t>
  </si>
  <si>
    <t>25.21.14</t>
  </si>
  <si>
    <t xml:space="preserve">SOLO REF.C/MALHA HEX.DUPLA TORCAO-PANO UNICO PE DE TALUDE 0A6M E ATERRO &gt; 6M   </t>
  </si>
  <si>
    <t>25.21.13</t>
  </si>
  <si>
    <t xml:space="preserve">SOLO REF.C/MALHA HEX.DUPLA TORCAO-PANO UNICO PE DE TALUDE 0A6M E ATERRO 3A6M   </t>
  </si>
  <si>
    <t>25.21.12</t>
  </si>
  <si>
    <t xml:space="preserve">SOLO REF.C/MALHA HEX.DUPLA TORCAO-PANO UNICO PE DE TALUDE 0A6M E ATERRO 0A3M   </t>
  </si>
  <si>
    <t>25.21.11</t>
  </si>
  <si>
    <t>SOLO REF.MALHA HEXAG.DUPLA TORCAO-PANO UNICO ENCONTRO PORTAN.15 A 18M-EM RACHAO</t>
  </si>
  <si>
    <t>25.21.10</t>
  </si>
  <si>
    <t>SOLO REF.MALHA HEXAG.DUPLA TORCAO-PANO UNICO ENCONTRO PORTAN.12 A 15M-EM RACHAO</t>
  </si>
  <si>
    <t>25.21.09</t>
  </si>
  <si>
    <t xml:space="preserve">SOLO REF.MALHA HEXAG.DUPLA TORCAO-PANO UNICO ENCONTRO PORTAN.9 A 12M-EM RACHAO </t>
  </si>
  <si>
    <t>25.21.08</t>
  </si>
  <si>
    <t>SOLO REF. MALHA HEXAG. DUPLA TORCAO-PANO UNICO ENCONTRO PORTAN.6 A 9M-EM RACHAO</t>
  </si>
  <si>
    <t>25.21.07</t>
  </si>
  <si>
    <t>SOLO REF. MALHA HEXAG. DUPLA TORCAO-PANO UNICO ENCONTRO PORTAN.0 A 6M-EM RACHAO</t>
  </si>
  <si>
    <t>25.21.06</t>
  </si>
  <si>
    <t xml:space="preserve">SOLO REF. C/ MALHA HEXAG. DUPLA TORCAO-PANO UNICO GREIDE C/ 15A18M - EM RACHAO </t>
  </si>
  <si>
    <t>25.21.05</t>
  </si>
  <si>
    <t xml:space="preserve">SOLO REF. C/ MALHA HEXAG. DUPLA TORCAO-PANO UNICO GREIDE C/ 12A15M - EM RACHAO </t>
  </si>
  <si>
    <t>25.21.04</t>
  </si>
  <si>
    <t>SOLO REF. C/ MALHA HEXAG. DUPLA TORCAO-PANO UNICO GREIDE C/ 9 A 12M - EM RACHAO</t>
  </si>
  <si>
    <t>25.21.03</t>
  </si>
  <si>
    <t>SOLO REF. C/ MALHA HEXAG. DUPLA TORCAO-PANO UNICO GREIDE C/ 6 A 9M - EM RACHAO.</t>
  </si>
  <si>
    <t>25.21.02</t>
  </si>
  <si>
    <t>SOLO REF. C/ MALHA HEXAG. DUPLA TORCAO-PANO UNICO GREIDE C/ 0 A 6M - EM RACHAO.</t>
  </si>
  <si>
    <t>25.21.01</t>
  </si>
  <si>
    <t xml:space="preserve">SOLO REFORCADO TIPO PE DE TALUDE DE 12 A 15M E ATERRO MAIOR QUE 6M             </t>
  </si>
  <si>
    <t>25.20.20</t>
  </si>
  <si>
    <t xml:space="preserve">SOLO REFORCADO TIPO PE DE TALUDE DE 12 A 15M E ATERRO DE 3 A 6M                </t>
  </si>
  <si>
    <t>25.20.19</t>
  </si>
  <si>
    <t xml:space="preserve">SOLO REFORCADO TIPO DE PE DE TALUDE DE 12 A 15M E ATERRO DE 0 A 3M             </t>
  </si>
  <si>
    <t>25.20.18</t>
  </si>
  <si>
    <t xml:space="preserve">SOLO REFORCADO TIPO PE DE TALUDE COM ALTURA DE 9 A 12M E ATERRO MAIOR QUE 6M   </t>
  </si>
  <si>
    <t>25.20.17</t>
  </si>
  <si>
    <t xml:space="preserve">SOLO REFORCADO TIPO PE DE TALUDE COM ALTURA DE 9 A 12M E ATERRO DE 3 A 6M      </t>
  </si>
  <si>
    <t>25.20.16</t>
  </si>
  <si>
    <t xml:space="preserve">SOLO REFORCADO TIPO PE DE TALUDE COM ALTURA DE 9 A 12M E ATERRO DE 0 A 3M      </t>
  </si>
  <si>
    <t>25.20.15</t>
  </si>
  <si>
    <t xml:space="preserve">SOLO REFORCADO TIPO PE DE TALUDE COM ALTURA DE 6 A 9M E ATERRO MAIOR QUE 6M    </t>
  </si>
  <si>
    <t>25.20.14</t>
  </si>
  <si>
    <t xml:space="preserve">SOLO REFORCADO TIPO PE DE TALUDE COM ALTURA DE 6 A 9M E ATERRO DE 3 A 6M       </t>
  </si>
  <si>
    <t>25.20.13</t>
  </si>
  <si>
    <t xml:space="preserve">SOLO REFORCADO TIPO PE DE TALUDE COM ALTURA DE 6 A 9M E ATERRO DE 0 A 3M       </t>
  </si>
  <si>
    <t>25.20.12</t>
  </si>
  <si>
    <t xml:space="preserve">SOLO REFORCADO TIPO PE DE TALUDE COM ALTURA DE 0 A 6M E ATERRO MAIOR QUE 6M    </t>
  </si>
  <si>
    <t>25.20.11</t>
  </si>
  <si>
    <t xml:space="preserve">SOLO REFORCADO TIPO PE DE TALUDE COM ALTURA DE 0 A 6M E ATERRO DE 3 A 6M       </t>
  </si>
  <si>
    <t>25.20.10</t>
  </si>
  <si>
    <t xml:space="preserve">SOLO REFORCADO TIPO PE DE TALUDE COM ALTURA DE 0 A 6M E ATERRO DE 0 A 3M       </t>
  </si>
  <si>
    <t>25.20.09</t>
  </si>
  <si>
    <t xml:space="preserve">SOLO REFORCADO TIPO ENCONTRO PORTANTE COM ALTURA DE 12 A 15 METROS             </t>
  </si>
  <si>
    <t>25.20.08</t>
  </si>
  <si>
    <t xml:space="preserve">SOLO REFORCADO TIPO ENCONTRO PORTANTE COM ALTURA DE 9 A 12 METROS              </t>
  </si>
  <si>
    <t>25.20.07</t>
  </si>
  <si>
    <t xml:space="preserve">SOLO REFORCADO TIPO ENCONTRO PORTANTE COM ALTURA DE 6 A 9 METROS               </t>
  </si>
  <si>
    <t>25.20.06</t>
  </si>
  <si>
    <t xml:space="preserve">SOLO REFORCADO TIPO ENCONTRO PORTANTE COM ALTURA DE 0 A 6 METROS.              </t>
  </si>
  <si>
    <t>25.20.05</t>
  </si>
  <si>
    <t xml:space="preserve">SOLO REFORCADO TIPO GREIDE COM ALTURA DE 12 A 15 METROS                        </t>
  </si>
  <si>
    <t>25.20.04</t>
  </si>
  <si>
    <t xml:space="preserve">SOLO REFORCADO TIPO GREIDE COM ALTURA DE 9 A 12 METROS                         </t>
  </si>
  <si>
    <t>25.20.03</t>
  </si>
  <si>
    <t xml:space="preserve">SOLO REFORCADO TIPO GREIDE COM ALTURA DE 6 A 9 METROS                          </t>
  </si>
  <si>
    <t>25.20.02</t>
  </si>
  <si>
    <t xml:space="preserve">SOLO REFORCADO TIPO GREIDE COM ALTURA DE 0 A 6 METROS.                         </t>
  </si>
  <si>
    <t>25.20.01</t>
  </si>
  <si>
    <t xml:space="preserve">RETALUDAMENTO DE 1 E 2 CATEGORIA                                               </t>
  </si>
  <si>
    <t>25.19.01</t>
  </si>
  <si>
    <t>25.15.12</t>
  </si>
  <si>
    <t>25.15.11</t>
  </si>
  <si>
    <t>25.15.10</t>
  </si>
  <si>
    <t xml:space="preserve">TUBO DE PVC PERFURADO OU NAO D=0,025M (D=1")                                   </t>
  </si>
  <si>
    <t>25.15.09.01</t>
  </si>
  <si>
    <t>25.15.09</t>
  </si>
  <si>
    <t xml:space="preserve">ASSENTAMENTO DE TUBO DRENO BARRO 20CM                                          </t>
  </si>
  <si>
    <t>25.15.08</t>
  </si>
  <si>
    <t xml:space="preserve">ASSENTAMENTO DE TUBO DRENO BARRO 15 CM                                         </t>
  </si>
  <si>
    <t>25.15.07</t>
  </si>
  <si>
    <t xml:space="preserve">ASSENTAMENTO DE TUBO DRENO CONCRETO 20CM                                       </t>
  </si>
  <si>
    <t>25.15.06</t>
  </si>
  <si>
    <t xml:space="preserve">ASSENTAMENTO DE TUBO DRENO CONCRETO 15CM                                       </t>
  </si>
  <si>
    <t>25.15.05</t>
  </si>
  <si>
    <t xml:space="preserve">FORNECIMENTO DE TUBO DRENO BARRO 20CM                                          </t>
  </si>
  <si>
    <t>25.15.04</t>
  </si>
  <si>
    <t xml:space="preserve">FORNECIMENTO DE TUBO DRENO BARRO 15CM                                          </t>
  </si>
  <si>
    <t>25.15.03</t>
  </si>
  <si>
    <t xml:space="preserve">FORNECIMENTO DE TUBO DRENO CONCRETO 20CM                                       </t>
  </si>
  <si>
    <t>25.15.02</t>
  </si>
  <si>
    <t xml:space="preserve">FORNECIMENTO DE TUBO DRENO CONCRETO 15CM                                       </t>
  </si>
  <si>
    <t>25.15.01</t>
  </si>
  <si>
    <t>25.14.02</t>
  </si>
  <si>
    <t xml:space="preserve">ARGAM.DE CIMENTO E AREIA TRACO 1:3 E=2CM                                       </t>
  </si>
  <si>
    <t>25.13.07</t>
  </si>
  <si>
    <t xml:space="preserve">ALVENARIA DE BLOCO DE CONCRETO                                                 </t>
  </si>
  <si>
    <t>25.13.05</t>
  </si>
  <si>
    <t xml:space="preserve">ALVENARIA DE PEDRA ARGAMASSADA                                                 </t>
  </si>
  <si>
    <t>25.13.04</t>
  </si>
  <si>
    <t xml:space="preserve">ALVENARIA DE PEDRA SECA                                                        </t>
  </si>
  <si>
    <t>25.13.02</t>
  </si>
  <si>
    <t xml:space="preserve">ALVENARIA TIJOLO                                                               </t>
  </si>
  <si>
    <t>25.13.01</t>
  </si>
  <si>
    <t xml:space="preserve">CALCAMENTO CONCRETO FCK 10 MPA                                                 </t>
  </si>
  <si>
    <t>25.12.03</t>
  </si>
  <si>
    <t xml:space="preserve">CALCAMENTO CONCRETO FCK 15 MPA                                                 </t>
  </si>
  <si>
    <t>25.12.02</t>
  </si>
  <si>
    <t>25.11.11.02</t>
  </si>
  <si>
    <t>25.11.11.01</t>
  </si>
  <si>
    <t>25.11.07.03</t>
  </si>
  <si>
    <t>25.11.07.02</t>
  </si>
  <si>
    <t>25.11.06.03</t>
  </si>
  <si>
    <t>25.11.06.02</t>
  </si>
  <si>
    <t>25.11.05.03</t>
  </si>
  <si>
    <t>25.11.05.02</t>
  </si>
  <si>
    <t>25.11.04.06</t>
  </si>
  <si>
    <t>25.11.04.05</t>
  </si>
  <si>
    <t>25.11.04.04</t>
  </si>
  <si>
    <t>25.11.04.03</t>
  </si>
  <si>
    <t>25.11.04.02</t>
  </si>
  <si>
    <t>25.11.04.01</t>
  </si>
  <si>
    <t>25.11.03</t>
  </si>
  <si>
    <t>25.11.02</t>
  </si>
  <si>
    <t>25.11.01</t>
  </si>
  <si>
    <t xml:space="preserve">PERFURAÇÃO MANUAL EM SOLO D=114,3MM OU D=4"                                    </t>
  </si>
  <si>
    <t>25.10.15</t>
  </si>
  <si>
    <t xml:space="preserve">PERFURACAO MANUAL EM SOLO D=62,5MM OU D=2 1/2"                                 </t>
  </si>
  <si>
    <t>25.10.14</t>
  </si>
  <si>
    <t xml:space="preserve">PERF.P/DRENO E TIR RCH SA D=114,30MM(HX)                                       </t>
  </si>
  <si>
    <t>25.10.12</t>
  </si>
  <si>
    <t xml:space="preserve">PERF.P/DRENO E TIR.RCH. SA D=88,90MM(NX)                                       </t>
  </si>
  <si>
    <t>25.10.11</t>
  </si>
  <si>
    <t xml:space="preserve">PERF.P/DRENO E TIR.RCH SA D=73,00MM(BX)                                        </t>
  </si>
  <si>
    <t>25.10.10</t>
  </si>
  <si>
    <t xml:space="preserve">PERF.P/DRENO E TIR.RCH SA D=57,10MM (AX)                                       </t>
  </si>
  <si>
    <t>25.10.09</t>
  </si>
  <si>
    <t xml:space="preserve">PERF.P/DRENO E TIR.RCH.ALT.D=114,3MM(HX)                                       </t>
  </si>
  <si>
    <t>25.10.08</t>
  </si>
  <si>
    <t xml:space="preserve">PERF.P/DRENO E TIR.RCH.ALT.D=88,90MM(NX)                                       </t>
  </si>
  <si>
    <t>25.10.07</t>
  </si>
  <si>
    <t xml:space="preserve">PERF.P/DRENO E TIR.RCH.ALT.D=73,00MM(BX)                                       </t>
  </si>
  <si>
    <t>25.10.06</t>
  </si>
  <si>
    <t xml:space="preserve">PERF.P/DRENO E TIR.RCH.ALT.D=57,10MM(AX)                                       </t>
  </si>
  <si>
    <t>25.10.05</t>
  </si>
  <si>
    <t xml:space="preserve">PERF.P/DRENO E TIR. SOLO D=114,30MM(HX)                                        </t>
  </si>
  <si>
    <t>25.10.04</t>
  </si>
  <si>
    <t xml:space="preserve">PERF.P/DRENO E TIR. SOLO D=88,90MM(NX)                                         </t>
  </si>
  <si>
    <t>25.10.03</t>
  </si>
  <si>
    <t xml:space="preserve">PERF.P/DRENO E TIR. SOLO D=73,00MM(BX)                                         </t>
  </si>
  <si>
    <t>25.10.02</t>
  </si>
  <si>
    <t xml:space="preserve">PERF.P/DRENO E TIR. SOLO D=57,10MM(AX)                                         </t>
  </si>
  <si>
    <t>25.10.01</t>
  </si>
  <si>
    <t>25.09.17</t>
  </si>
  <si>
    <t>25.09.16</t>
  </si>
  <si>
    <t>25.09.15</t>
  </si>
  <si>
    <t xml:space="preserve">INJECAO DE NATA DE CIMENTO                                                     </t>
  </si>
  <si>
    <t>25.09.12</t>
  </si>
  <si>
    <t xml:space="preserve">BOMBEAMENTO CONCRETO QUALQUER RESIST.                                          </t>
  </si>
  <si>
    <t>25.09.11</t>
  </si>
  <si>
    <t xml:space="preserve">CONCRETO PROJETADO                                                             </t>
  </si>
  <si>
    <t>25.09.10</t>
  </si>
  <si>
    <t>25.09.08</t>
  </si>
  <si>
    <t>25.09.07</t>
  </si>
  <si>
    <t xml:space="preserve">CONCRETO FCK 30 MPA                                                            </t>
  </si>
  <si>
    <t>25.09.06</t>
  </si>
  <si>
    <t>25.09.05</t>
  </si>
  <si>
    <t>25.09.04</t>
  </si>
  <si>
    <t xml:space="preserve">CONCRETO FCK 18 MPA                                                            </t>
  </si>
  <si>
    <t>25.09.03</t>
  </si>
  <si>
    <t xml:space="preserve">CONCRETO FCK 15 MPA                                                            </t>
  </si>
  <si>
    <t>25.09.02</t>
  </si>
  <si>
    <t xml:space="preserve">CONCRETO FCK 10 MPA                                                            </t>
  </si>
  <si>
    <t>25.09.01</t>
  </si>
  <si>
    <t xml:space="preserve">TERMO FIXO P/TIRANTES 100TF 12F D=1/2"                                         </t>
  </si>
  <si>
    <t>25.08.16.04</t>
  </si>
  <si>
    <t xml:space="preserve">TERMO FIXO P/TIRANTES 80TF 10FIOS D=1/2"                                       </t>
  </si>
  <si>
    <t>25.08.16.03</t>
  </si>
  <si>
    <t xml:space="preserve">TERMO FIXO P/TIRANTES 60TF 8 FIOS D=1/2"                                       </t>
  </si>
  <si>
    <t>25.08.16.02</t>
  </si>
  <si>
    <t xml:space="preserve">TERMO FIXO P/TIRANTES 40TF 5 FIOS D=1/2"                                       </t>
  </si>
  <si>
    <t>25.08.16.01</t>
  </si>
  <si>
    <t xml:space="preserve">TIRAN.100TF 12 FIOS D=1/2" FORN.E INST.                                        </t>
  </si>
  <si>
    <t>25.08.15.04</t>
  </si>
  <si>
    <t xml:space="preserve">TIRANTE  80TF 10 FIOS D=1/2" FORN.E INST                                       </t>
  </si>
  <si>
    <t>25.08.15.03</t>
  </si>
  <si>
    <t xml:space="preserve">TIRANTE  60TF 8 FIOS D=1/2" FORN. E INST                                       </t>
  </si>
  <si>
    <t>25.08.15.02</t>
  </si>
  <si>
    <t xml:space="preserve">TIRANTE  40TF 5 FIOS D=1/2" FORN. E INST                                       </t>
  </si>
  <si>
    <t>25.08.15.01</t>
  </si>
  <si>
    <t>25.08.13.04</t>
  </si>
  <si>
    <t>25.08.13.03</t>
  </si>
  <si>
    <t xml:space="preserve">APARELHO DE ANCORAGEM ATIVO DE 12 FIOS DE Ã 5/8" (15,2MM)                      </t>
  </si>
  <si>
    <t>25.08.13.02</t>
  </si>
  <si>
    <t>25.08.13.01</t>
  </si>
  <si>
    <t>25.08.12</t>
  </si>
  <si>
    <t xml:space="preserve">AP.ANC.P/CABOS PROTEN.PAS. 12FIOS-12,7MM                                       </t>
  </si>
  <si>
    <t>25.08.11</t>
  </si>
  <si>
    <t xml:space="preserve">AP.ANC.P/CABOS PROTEN.PAS. 6 FIOS-12,7MM                                       </t>
  </si>
  <si>
    <t>25.08.10</t>
  </si>
  <si>
    <t xml:space="preserve">AP.ANC.P/CABOS PROTEN.PAS. 4 FIOS-12,7MM                                       </t>
  </si>
  <si>
    <t>25.08.09</t>
  </si>
  <si>
    <t>25.08.07</t>
  </si>
  <si>
    <t>25.08.06</t>
  </si>
  <si>
    <t>25.08.05</t>
  </si>
  <si>
    <t xml:space="preserve">AP.ANC.P/CABOS PROTEN.ATIVA 6FIOS-12,7MM                                       </t>
  </si>
  <si>
    <t>25.08.04</t>
  </si>
  <si>
    <t xml:space="preserve">AP.ANC.P/CABOS PROTEN.ATIVA 4FIOS-12,7MM                                       </t>
  </si>
  <si>
    <t>25.08.03</t>
  </si>
  <si>
    <t xml:space="preserve">AP.ANC.P/CABOS PROTEN.ATIVA 12 FIOS-8MM                                        </t>
  </si>
  <si>
    <t>25.08.02</t>
  </si>
  <si>
    <t xml:space="preserve">ACO P/CONCRETO PROTENDIDO TIPO DYWIDAG OU SIMILAR                              </t>
  </si>
  <si>
    <t>25.07.06</t>
  </si>
  <si>
    <t>25.07.05</t>
  </si>
  <si>
    <t>25.07.04</t>
  </si>
  <si>
    <t>25.07.03</t>
  </si>
  <si>
    <t>25.07.02</t>
  </si>
  <si>
    <t>25.07.01</t>
  </si>
  <si>
    <t xml:space="preserve">FORMA PL.P/CONCRETO PROTENDIDO OU APAR.                                        </t>
  </si>
  <si>
    <t>25.06.02</t>
  </si>
  <si>
    <t xml:space="preserve">FORMA PLANA PARA CONCRETO ARMADO COMUM                                         </t>
  </si>
  <si>
    <t>25.06.01</t>
  </si>
  <si>
    <t>25.05.02</t>
  </si>
  <si>
    <t>25.05.01</t>
  </si>
  <si>
    <t xml:space="preserve">ESTACA RAIZ EM SOLO D=45CM                                                     </t>
  </si>
  <si>
    <t>25.04.49</t>
  </si>
  <si>
    <t xml:space="preserve">ESTACA RAIZ EM ROCHA ALTERADA D=45CM                                           </t>
  </si>
  <si>
    <t>25.04.48</t>
  </si>
  <si>
    <t xml:space="preserve">ESTACA RAIZ EM SOLO D=50CM                                                     </t>
  </si>
  <si>
    <t>25.04.47</t>
  </si>
  <si>
    <t xml:space="preserve">ESTACA RAIZ EM ROCHA ALTERADA D=50CM                                           </t>
  </si>
  <si>
    <t>25.04.46</t>
  </si>
  <si>
    <t xml:space="preserve">TAXA MOBIL. DE EQUIPAMENTO BATE-ESTACA                                         </t>
  </si>
  <si>
    <t>25.04.28</t>
  </si>
  <si>
    <t xml:space="preserve">ESTACA TIPO STRAUSS D=32CM                                                     </t>
  </si>
  <si>
    <t>25.04.23.01</t>
  </si>
  <si>
    <t xml:space="preserve">TAXA DE INSTALACAO EQUIPAM.ESTACA RAIZ                                         </t>
  </si>
  <si>
    <t>25.04.21</t>
  </si>
  <si>
    <t xml:space="preserve">ESTACA RAIZ EM ROCHA ALTERADA D=40CM                                           </t>
  </si>
  <si>
    <t>25.04.20</t>
  </si>
  <si>
    <t xml:space="preserve">ESTACA RAIZ EM ROCHA ALTERADA D=31CM                                           </t>
  </si>
  <si>
    <t>25.04.19</t>
  </si>
  <si>
    <t xml:space="preserve">ESTACA RAIZ EM ROCHA ALTERADA D=25CM                                           </t>
  </si>
  <si>
    <t>25.04.18</t>
  </si>
  <si>
    <t xml:space="preserve">ESTACA RAIZ EM ROCHA ALTERADA D=20CM                                           </t>
  </si>
  <si>
    <t>25.04.17</t>
  </si>
  <si>
    <t xml:space="preserve">ESTACA RAIZ EM ROCHA ALTERADA D=16CM                                           </t>
  </si>
  <si>
    <t>25.04.16</t>
  </si>
  <si>
    <t xml:space="preserve">ESTACA RAIZ EM ROCHA ALTERADA D=15CM                                           </t>
  </si>
  <si>
    <t>25.04.15</t>
  </si>
  <si>
    <t xml:space="preserve">ESTACA RAIZ EM SOLO D=40CM                                                     </t>
  </si>
  <si>
    <t>25.04.14</t>
  </si>
  <si>
    <t xml:space="preserve">ESTACA RAIZ EM SOLO D=31CM                                                     </t>
  </si>
  <si>
    <t>25.04.13</t>
  </si>
  <si>
    <t xml:space="preserve">ESTACA RAIZ EM SOLO D=25CM                                                     </t>
  </si>
  <si>
    <t>25.04.12</t>
  </si>
  <si>
    <t xml:space="preserve">ESTACA RAIZ EM SOLO D=20CM                                                     </t>
  </si>
  <si>
    <t>25.04.11</t>
  </si>
  <si>
    <t xml:space="preserve">ESTACA RAIZ EM SOLO D=16CM                                                     </t>
  </si>
  <si>
    <t>25.04.10</t>
  </si>
  <si>
    <t xml:space="preserve">ESTACA RAIZ EM SOLO D=15CM                                                     </t>
  </si>
  <si>
    <t>25.04.09</t>
  </si>
  <si>
    <t xml:space="preserve">ESTACA DE MADEIRA D=25CM - 15TON                                               </t>
  </si>
  <si>
    <t>25.04.08</t>
  </si>
  <si>
    <t xml:space="preserve">ESTACA DE MADEIRA D=20CM - 8 TON                                               </t>
  </si>
  <si>
    <t>25.04.07</t>
  </si>
  <si>
    <t>25.04.06</t>
  </si>
  <si>
    <t xml:space="preserve">ESTACA CONCRETO PRE-MOLDADO - 70/80T                                           </t>
  </si>
  <si>
    <t>25.04.05</t>
  </si>
  <si>
    <t xml:space="preserve">ESTACA CONCRETO PRE-MOLDADO - 50/60T                                           </t>
  </si>
  <si>
    <t>25.04.04</t>
  </si>
  <si>
    <t xml:space="preserve">ESTACA CONCRETO PRE-MOLDADO - 40/45T                                           </t>
  </si>
  <si>
    <t>25.04.03</t>
  </si>
  <si>
    <t xml:space="preserve">ESTACA CONCRETO PRE-MOLDADO - 30/35T                                           </t>
  </si>
  <si>
    <t>25.04.02</t>
  </si>
  <si>
    <t xml:space="preserve">ESTACA CONCRETO PRE-MOLDADO - 20/25T                                           </t>
  </si>
  <si>
    <t>25.04.01</t>
  </si>
  <si>
    <t xml:space="preserve">TRANSPORTE DE SOLO CIMENTO ATÉ 5 KM                                            </t>
  </si>
  <si>
    <t>25.03.23</t>
  </si>
  <si>
    <t xml:space="preserve">ESCORAMENTO PARA FORMAS                                                        </t>
  </si>
  <si>
    <t>25.03.08</t>
  </si>
  <si>
    <t xml:space="preserve">ESCORAMENTO DE VALAS/CAVAS P/FUND.DESC.                                        </t>
  </si>
  <si>
    <t>25.03.07</t>
  </si>
  <si>
    <t xml:space="preserve">ESCORAMENTO DE VALAS/CAVAS P/FUND.CONT.                                        </t>
  </si>
  <si>
    <t>25.03.06</t>
  </si>
  <si>
    <t>25.03.05</t>
  </si>
  <si>
    <t xml:space="preserve">SOLO CIMENTO ENSACADO, COM TEOR DE CIMENTO A 8%                                </t>
  </si>
  <si>
    <t>25.03.04.05</t>
  </si>
  <si>
    <t xml:space="preserve">SOLO CIMENTO ENSACADO, COM TEOR DE CIMENTO A 6%                                </t>
  </si>
  <si>
    <t>25.03.04.04</t>
  </si>
  <si>
    <t xml:space="preserve">SOLO CIMENTO ENSACADO, COM TEOR DE CIMENTO A 4%                                </t>
  </si>
  <si>
    <t>25.03.04.03</t>
  </si>
  <si>
    <t xml:space="preserve">ENSECADEIRA COM SACOS DE AREIA                                                 </t>
  </si>
  <si>
    <t>25.03.04.01</t>
  </si>
  <si>
    <t xml:space="preserve">ARGILA ENCH.ENSECADEIRA,INCL.APILOAMENTO                                       </t>
  </si>
  <si>
    <t>25.03.04</t>
  </si>
  <si>
    <t xml:space="preserve">PAREDE ENSECADEIRA COM PERFIL METALICO                                         </t>
  </si>
  <si>
    <t>25.03.03</t>
  </si>
  <si>
    <t>25.03.02</t>
  </si>
  <si>
    <t xml:space="preserve">PAREDE ENSECADEIRA COM PRANCHA-ESP.0,05M                                       </t>
  </si>
  <si>
    <t>25.03.01</t>
  </si>
  <si>
    <t xml:space="preserve">ACRESC.P/ESC.ENSEC.C/EXPL.C/1,5M ALEM 3M                                       </t>
  </si>
  <si>
    <t>25.02.13</t>
  </si>
  <si>
    <t xml:space="preserve">ESCAV.FUND.DENTRO ENSEC.C/EXPL.ATE  3M                                         </t>
  </si>
  <si>
    <t>25.02.12</t>
  </si>
  <si>
    <t xml:space="preserve">ACR.P/ESCAV.ENSEC.P/CADA1,0M PROF.ALEM3M                                       </t>
  </si>
  <si>
    <t>25.02.11</t>
  </si>
  <si>
    <t xml:space="preserve">ESCAV.FUND.DENTRO ENSEC. SEM EXPL.ATE 3M                                       </t>
  </si>
  <si>
    <t>25.02.10</t>
  </si>
  <si>
    <t xml:space="preserve">ACRESC.ESC.ENS.EXPL.C/1,5M PROF.ALEM 2M                                        </t>
  </si>
  <si>
    <t>25.02.09</t>
  </si>
  <si>
    <t xml:space="preserve">ESCAV.FUND.BUEIRO OU DRENO C/EXPL.ATE 2M                                       </t>
  </si>
  <si>
    <t>25.02.08</t>
  </si>
  <si>
    <t xml:space="preserve">ACRESC.P/ESCAV.1,5M PROFUNDIDADE,ALEM 2M                                       </t>
  </si>
  <si>
    <t>25.02.07</t>
  </si>
  <si>
    <t xml:space="preserve">ESCAV.FUND.BUEIRO OU DRENO S/EXPL.ATE 2M                                       </t>
  </si>
  <si>
    <t>25.02.06</t>
  </si>
  <si>
    <t xml:space="preserve">CORTA-RIO ESCAVACAO COM EXPLOSIVO                                              </t>
  </si>
  <si>
    <t>25.02.05</t>
  </si>
  <si>
    <t xml:space="preserve">CORTA-RIO ESCAVACAO SEM EXPLOSIVO                                              </t>
  </si>
  <si>
    <t>25.02.04</t>
  </si>
  <si>
    <t xml:space="preserve">ESCAVACAO MECANICA P/ OBRAS C/EXPLOSIVO                                        </t>
  </si>
  <si>
    <t>25.02.03</t>
  </si>
  <si>
    <t>25.02.02</t>
  </si>
  <si>
    <t xml:space="preserve">ESCAVACAO MANUAL PARA OBRAS S/EXPLOSIVO                                        </t>
  </si>
  <si>
    <t>25.02.01</t>
  </si>
  <si>
    <t xml:space="preserve">ATERRO SOLO COM 6% DE CIMENTO C/PULVE.                                         </t>
  </si>
  <si>
    <t>25.01.03.05</t>
  </si>
  <si>
    <t>25.01.03</t>
  </si>
  <si>
    <t xml:space="preserve">ATERRO SOLO COM 3% DE CIMENTO EM USINA                                         </t>
  </si>
  <si>
    <t>25.01.02</t>
  </si>
  <si>
    <t xml:space="preserve">ATERRO DE ACESSO                                                               </t>
  </si>
  <si>
    <t>25.01.01</t>
  </si>
  <si>
    <t xml:space="preserve">BLOQUEADOR TEMPORARIO DE FLUIDOS,TIPO MULTIDIMENSIONAL COM REAPROVEITAMENTO    </t>
  </si>
  <si>
    <t>24.26.01</t>
  </si>
  <si>
    <t xml:space="preserve">REABILITACAO ESTRUTURAL DE TUBULACOES CONCRETO COM DIAMETRO DE 1201 ATE 1500MM </t>
  </si>
  <si>
    <t>24.25.06</t>
  </si>
  <si>
    <t xml:space="preserve">REABILITACAO ESTRUTURAL DE TUBULACOES CONCRETO COM DIAMETRO DE 1001 ATE 1200MM </t>
  </si>
  <si>
    <t>24.25.05</t>
  </si>
  <si>
    <t xml:space="preserve">REABILITACAO ESTRUTURAL DE TUBULACOES  CONCRETO COM DIAMETRO DE 801 ATE 1000MM </t>
  </si>
  <si>
    <t>24.25.04</t>
  </si>
  <si>
    <t>REABILITACAO ESTRUTURAL DE TUBULACOES DE CONCRETO COM DIAMETRO DE 601 ATE 800MM</t>
  </si>
  <si>
    <t>24.25.03</t>
  </si>
  <si>
    <t>REABILITACAO ESTRUTURAL DE TUBULACOES DE CONCRETO COM DIAMETRO DE 401 ATE 600MM</t>
  </si>
  <si>
    <t>24.25.02</t>
  </si>
  <si>
    <t xml:space="preserve">REABILITACAO ESTRUTURAL DE TUBULACOES DE CONCRETO COM DIAMETRO ATE 400MM       </t>
  </si>
  <si>
    <t>24.25.01</t>
  </si>
  <si>
    <t>GEOCOMPOSTO DRENANTE(GEOMANTA+GEOTEXTIL 1 LADO PER./1 LADO IMP.)TIPO 2L FP-11MM</t>
  </si>
  <si>
    <t>24.23.52</t>
  </si>
  <si>
    <t xml:space="preserve">GEOCOMPOSTO DRENANTE(GEOMANTA+GEOTEXTIL 2 LADOS PERM.)TIPO 2S-16MM.            </t>
  </si>
  <si>
    <t>24.23.51</t>
  </si>
  <si>
    <t xml:space="preserve">GEOCOMPOSTO DRENANTE(GEOMANTA+GEOTEXTIL 1 LADO PERM.)TIPO 1S -16MM.            </t>
  </si>
  <si>
    <t>24.23.50</t>
  </si>
  <si>
    <t xml:space="preserve">GEOCOMPOSTO DRENANTE(GEOMANTA+GEOTEXTIL 2 LADOS PERM.)TIPO 2L - 11MM.          </t>
  </si>
  <si>
    <t>24.23.49</t>
  </si>
  <si>
    <t xml:space="preserve">GEOCOMPOSTO DRENANTE(GEOMANTA+GEOTEXTIL 1 LADO PERM.)TIPO 1L - 12MM.           </t>
  </si>
  <si>
    <t>24.23.48</t>
  </si>
  <si>
    <t xml:space="preserve">GEOCOMP.TRINCEIRA DRENANTE(GEOMANTA+GEOTEXTIL 2 LADOS PERM.)H=140CM/11MM       </t>
  </si>
  <si>
    <t>24.23.47</t>
  </si>
  <si>
    <t xml:space="preserve">GEOCOMP.TRINCHEIRA DRENATE(GEOMANTA+GEOTEXTIL 2 LADOS PERM.)H=100CM/11MM       </t>
  </si>
  <si>
    <t>24.23.46</t>
  </si>
  <si>
    <t xml:space="preserve">GEOCOMP.TRINCHEIRA DRENANTE(GEOMANTA+GEOTEXTIL 2 LADOS PERM.)H=60CM/11MM       </t>
  </si>
  <si>
    <t>24.23.45</t>
  </si>
  <si>
    <t xml:space="preserve">GEOCOMP.TRINCHEIRA DRENANTE(GEOMANTA+GEOTEXTIL 2 LADOS PERM.)H=40CM/11MM       </t>
  </si>
  <si>
    <t>24.23.44</t>
  </si>
  <si>
    <t xml:space="preserve">GEOFORMA TEXTIL COM DISPOSITIVO AUTO-DRENANTE "UNIFLUXO"                       </t>
  </si>
  <si>
    <t>24.22.02</t>
  </si>
  <si>
    <t xml:space="preserve">GEOFORMA TEXTIL TENSORIZADA TIPO COLCHAO - ESPESSURA DE 15 CM                  </t>
  </si>
  <si>
    <t>24.22.01</t>
  </si>
  <si>
    <t xml:space="preserve">BROCA DE CONCRETO D=15,00CM                                                    </t>
  </si>
  <si>
    <t>24.21.03</t>
  </si>
  <si>
    <t xml:space="preserve">BROCA DE CONCRETO D=25,00CM                                                    </t>
  </si>
  <si>
    <t>24.21.02</t>
  </si>
  <si>
    <t xml:space="preserve">BROCA DE CONCRETO ARMADO D=20,00CM                                             </t>
  </si>
  <si>
    <t>24.21.01</t>
  </si>
  <si>
    <t xml:space="preserve">TUBO ACO CORRUGADO EPOXI MET. DESTRUTIVO                                       </t>
  </si>
  <si>
    <t>24.20.04</t>
  </si>
  <si>
    <t>24.20.03</t>
  </si>
  <si>
    <t>24.20.02</t>
  </si>
  <si>
    <t xml:space="preserve">TUBO ACO CORR.GALV.MET.NAO DESTRUTIVO                                          </t>
  </si>
  <si>
    <t>24.20.01</t>
  </si>
  <si>
    <t xml:space="preserve">GRELHA FERRO FUNDIDO BOCA LOB GRS-135                                          </t>
  </si>
  <si>
    <t>24.19.08</t>
  </si>
  <si>
    <t xml:space="preserve">GRELHA DE CONCRETO DE 10X44X120CM - FCK 20 MPA                                 </t>
  </si>
  <si>
    <t>24.19.07.01</t>
  </si>
  <si>
    <t xml:space="preserve">TELAR E TAMPAO DE FERRO FUNDIDO                                                </t>
  </si>
  <si>
    <t>24.19.06</t>
  </si>
  <si>
    <t>24.19.05.01</t>
  </si>
  <si>
    <t>24.19.04.01</t>
  </si>
  <si>
    <t xml:space="preserve">GUIA PRE-FABRICADA CONCRETO FCK 20 MPA                                         </t>
  </si>
  <si>
    <t>24.19.03.01</t>
  </si>
  <si>
    <t>24.18.03</t>
  </si>
  <si>
    <t>24.18.02</t>
  </si>
  <si>
    <t>24.18.01</t>
  </si>
  <si>
    <t xml:space="preserve">TUBO DE CONCRETO SIMPLES D=0,60M                                               </t>
  </si>
  <si>
    <t>24.16.28</t>
  </si>
  <si>
    <t xml:space="preserve">TUBO DE CONCRETO SIMPLES D=0,40M                                               </t>
  </si>
  <si>
    <t>24.16.27</t>
  </si>
  <si>
    <t xml:space="preserve">TUBO DE CONCRETO D=1,50M CLASSE PA-4                                           </t>
  </si>
  <si>
    <t>24.16.26</t>
  </si>
  <si>
    <t xml:space="preserve">TUBO DE CONCRETO D=1,50M CLASSE PA-3                                           </t>
  </si>
  <si>
    <t>24.16.25</t>
  </si>
  <si>
    <t xml:space="preserve">TUBO DE CONCRETO D=1,50M CLASSE PA-2                                           </t>
  </si>
  <si>
    <t>24.16.24</t>
  </si>
  <si>
    <t xml:space="preserve">TUBO DE CONCRETO D=1,50M CLASSE PA-1                                           </t>
  </si>
  <si>
    <t>24.16.23</t>
  </si>
  <si>
    <t xml:space="preserve">TUBO DE CONCRETO D=1,20M CLASSE PA-4                                           </t>
  </si>
  <si>
    <t>24.16.22</t>
  </si>
  <si>
    <t xml:space="preserve">TUBO DE CONCRETO D=1,20M CLASSE PA-3                                           </t>
  </si>
  <si>
    <t>24.16.21</t>
  </si>
  <si>
    <t xml:space="preserve">TUBO DE CONCRETO D=1,20M CLASSE PA-2                                           </t>
  </si>
  <si>
    <t>24.16.20</t>
  </si>
  <si>
    <t xml:space="preserve">TUBO DE CONCRETO D=1,20M CLASSE PA-1                                           </t>
  </si>
  <si>
    <t>24.16.19</t>
  </si>
  <si>
    <t xml:space="preserve">TUBO DE CONCRETO D=1,00M CLASSE PA-4                                           </t>
  </si>
  <si>
    <t>24.16.18</t>
  </si>
  <si>
    <t xml:space="preserve">TUBO DE CONCRETO D=1,00M CLASSE PA-3                                           </t>
  </si>
  <si>
    <t>24.16.17</t>
  </si>
  <si>
    <t xml:space="preserve">TUBO DE CONCRETO D=1,00M CLASSE PA-2                                           </t>
  </si>
  <si>
    <t>24.16.16</t>
  </si>
  <si>
    <t xml:space="preserve">TUBO DE CONCRETO D=1,00M CLASSE PA-1                                           </t>
  </si>
  <si>
    <t>24.16.15</t>
  </si>
  <si>
    <t xml:space="preserve">TUBO DE CONCRETO D=0,80M CLASSE PA-4                                           </t>
  </si>
  <si>
    <t>24.16.14</t>
  </si>
  <si>
    <t xml:space="preserve">TUBO DE CONCRETO D=0,80M CLASSE PA-3                                           </t>
  </si>
  <si>
    <t>24.16.13</t>
  </si>
  <si>
    <t xml:space="preserve">TUBO DE CONCRETO D=0,80M CLASSE PA-2                                           </t>
  </si>
  <si>
    <t>24.16.12</t>
  </si>
  <si>
    <t xml:space="preserve">TUBO DE CONCRETO D=0,80M CLASSE PA-1                                           </t>
  </si>
  <si>
    <t>24.16.11</t>
  </si>
  <si>
    <t xml:space="preserve">TUBO DE CONCRETO D=0,60M CLASSE PA-4                                           </t>
  </si>
  <si>
    <t>24.16.10</t>
  </si>
  <si>
    <t xml:space="preserve">TUBO DE CONCRETO D=0,60M CLASSE PA-3                                           </t>
  </si>
  <si>
    <t>24.16.09</t>
  </si>
  <si>
    <t xml:space="preserve">TUBO DE CONCRETO D=0,60M CLASSE PA-2                                           </t>
  </si>
  <si>
    <t>24.16.08</t>
  </si>
  <si>
    <t xml:space="preserve">TUBO DE CONCRETO D=0,60M CLASSE PA-1                                           </t>
  </si>
  <si>
    <t>24.16.07</t>
  </si>
  <si>
    <t xml:space="preserve">TUBO DE CONCRETO D=0,50M CLASSE PA-4                                           </t>
  </si>
  <si>
    <t>24.16.06</t>
  </si>
  <si>
    <t xml:space="preserve">TUBO DE CONCRETO D=0,50M CLASSE PA-3                                           </t>
  </si>
  <si>
    <t>24.16.05</t>
  </si>
  <si>
    <t xml:space="preserve">TUBO DE CONCRETO D=0,50M CLASSE PA-2                                           </t>
  </si>
  <si>
    <t>24.16.04</t>
  </si>
  <si>
    <t xml:space="preserve">TUBO DE CONCRETO D=0,50M CLASSE PA-1                                           </t>
  </si>
  <si>
    <t>24.16.03</t>
  </si>
  <si>
    <t xml:space="preserve">TUBO DE CONCRETO D=0,40M CLASSE PA-2                                           </t>
  </si>
  <si>
    <t>24.16.02</t>
  </si>
  <si>
    <t xml:space="preserve">TUBO DE CONCRETO D=0,40M CLASSE PA-1                                           </t>
  </si>
  <si>
    <t>24.16.01</t>
  </si>
  <si>
    <t xml:space="preserve">DUTO CORRUG.PEAD 0,15M                                                         </t>
  </si>
  <si>
    <t>24.15.17</t>
  </si>
  <si>
    <t xml:space="preserve">DUTO CORRUG.PEAD 0,10M                                                         </t>
  </si>
  <si>
    <t>24.15.16</t>
  </si>
  <si>
    <t xml:space="preserve">DUTO CORRUG.PEAD 0,075M                                                        </t>
  </si>
  <si>
    <t>24.15.15</t>
  </si>
  <si>
    <t xml:space="preserve">DUTO CORRUG. PEAD 0,05M                                                        </t>
  </si>
  <si>
    <t>24.15.14</t>
  </si>
  <si>
    <t xml:space="preserve">TUBO DRENO DE POLIET.DE ALTA DENS.0,20M                                        </t>
  </si>
  <si>
    <t>24.15.13</t>
  </si>
  <si>
    <t xml:space="preserve">TUBO DRENO DE POLIET.DE ALTA DENS.0,15M                                        </t>
  </si>
  <si>
    <t>24.15.12</t>
  </si>
  <si>
    <t xml:space="preserve">TUBO DRENO DE POLIET.DE ALTA DENS.0,10M                                        </t>
  </si>
  <si>
    <t>24.15.11</t>
  </si>
  <si>
    <t xml:space="preserve">DRENOS LONGITUDINAIS PROFUNDOS EM SOLOS SILTOSOS E/OU ARGILOSOS                </t>
  </si>
  <si>
    <t>24.15.09.05</t>
  </si>
  <si>
    <t xml:space="preserve">DRENOS LONGITUDINAIS PROFUNDOS PARA SOLOS ARENOSOS                             </t>
  </si>
  <si>
    <t>24.15.09.04</t>
  </si>
  <si>
    <t xml:space="preserve">DRENO LONGITUDINAL RASO DLR-2, PP-DE-H07/125.                                  </t>
  </si>
  <si>
    <t>24.15.09.03</t>
  </si>
  <si>
    <t xml:space="preserve">DRENO TRANSVERSAL RASO PARA CORTE EM ROCHA TIPO DRR, PP-DE-H07/123.            </t>
  </si>
  <si>
    <t>24.15.09.02</t>
  </si>
  <si>
    <t xml:space="preserve">DRENO LONGITUDINAL PROFUNDO PARA CORTE EM ROCHA DPR-PP-DE-H07/123              </t>
  </si>
  <si>
    <t>24.15.09.01</t>
  </si>
  <si>
    <t xml:space="preserve">DRENO HORIZONTAL PROFUNDO                                                      </t>
  </si>
  <si>
    <t>24.15.09</t>
  </si>
  <si>
    <t>24.15.08</t>
  </si>
  <si>
    <t>24.15.07</t>
  </si>
  <si>
    <t>24.15.06</t>
  </si>
  <si>
    <t xml:space="preserve">TUBO DE PVC PERFURADO OU NAO D=0,05M                                           </t>
  </si>
  <si>
    <t>24.15.05</t>
  </si>
  <si>
    <t xml:space="preserve">TUBO DRENO BARRO 20CM                                                          </t>
  </si>
  <si>
    <t>24.15.04</t>
  </si>
  <si>
    <t xml:space="preserve">TUBO DRENO BARRO 15CM                                                          </t>
  </si>
  <si>
    <t>24.15.03</t>
  </si>
  <si>
    <t xml:space="preserve">TUBO DRENO CONCRETO 20CM                                                       </t>
  </si>
  <si>
    <t>24.15.02</t>
  </si>
  <si>
    <t xml:space="preserve">TUBO DRENO CONCRETO 15CM                                                       </t>
  </si>
  <si>
    <t>24.15.01</t>
  </si>
  <si>
    <t>24.14.02</t>
  </si>
  <si>
    <t xml:space="preserve">GEOCOMPOSTO PARA DRENAGEM                                                      </t>
  </si>
  <si>
    <t>24.14.01.12</t>
  </si>
  <si>
    <t xml:space="preserve">MANTA GEOTEXTIL TECIDA RESISTENCIA LOGINTUDINAL 48 KN/M                        </t>
  </si>
  <si>
    <t>24.14.01.11</t>
  </si>
  <si>
    <t xml:space="preserve">MANTA GEOTEXTIL TECIDA RESIST. LONGIT. 24 KN/M                                 </t>
  </si>
  <si>
    <t>24.14.01.10</t>
  </si>
  <si>
    <t>24.14.01.09</t>
  </si>
  <si>
    <t>24.14.01.08</t>
  </si>
  <si>
    <t>24.14.01.07</t>
  </si>
  <si>
    <t>24.14.01.06</t>
  </si>
  <si>
    <t>24.14.01.05</t>
  </si>
  <si>
    <t>24.14.01.04</t>
  </si>
  <si>
    <t xml:space="preserve">MANTA GEOTEXTIL NAO TECIDA RESISTENCIA LONGITUDINAL 09 KN/M                    </t>
  </si>
  <si>
    <t>24.14.01.03</t>
  </si>
  <si>
    <t xml:space="preserve">MANTA GEOTEXTIL NAO TECIDA RESISTENCIA LONGITUDINAL 08 KN/M                    </t>
  </si>
  <si>
    <t>24.14.01.02</t>
  </si>
  <si>
    <t xml:space="preserve">MANTA GEOTEXTIL NAO TECIDA RESISTENCIA LONGITUDINAL 07 KN/M                    </t>
  </si>
  <si>
    <t>24.14.01.01</t>
  </si>
  <si>
    <t xml:space="preserve">VALETA SECAO TRANSV.MAIOR 0.50M2 - SEM EXPLOSIVO                               </t>
  </si>
  <si>
    <t>24.13.07</t>
  </si>
  <si>
    <t xml:space="preserve">VALETA SECAO TRANSV.MAIOR 0,50M2 3 CAT - COM EXPLOSIVOS                        </t>
  </si>
  <si>
    <t>24.13.06</t>
  </si>
  <si>
    <t xml:space="preserve">VALETA SECAO TRANSV.MAIOR 0,50M2 2 CAT.                                        </t>
  </si>
  <si>
    <t>24.13.05</t>
  </si>
  <si>
    <t xml:space="preserve">VALETA SECAO TRANSV.MAIOR 0,50M2 1 CAT.                                        </t>
  </si>
  <si>
    <t>24.13.04</t>
  </si>
  <si>
    <t xml:space="preserve">VALETA SECAO TRANSV.ATE 0,50M2 3 CAT.                                          </t>
  </si>
  <si>
    <t>24.13.03</t>
  </si>
  <si>
    <t xml:space="preserve">VALETA SECAO TRANSV.ATE 0,50M2 2 CAT.                                          </t>
  </si>
  <si>
    <t>24.13.02</t>
  </si>
  <si>
    <t xml:space="preserve">VALETA SECAO TRANSV.ATE 0,50M2 1 CAT.                                          </t>
  </si>
  <si>
    <t>24.13.01</t>
  </si>
  <si>
    <t xml:space="preserve">COMPACTACAO MANUAL PARA BASES DE CAIXAS E VALAS                                </t>
  </si>
  <si>
    <t>24.12.09</t>
  </si>
  <si>
    <t xml:space="preserve">COMPACTACAO MANUAL C/REATERRO SOLO LOCAL                                       </t>
  </si>
  <si>
    <t>24.12.08</t>
  </si>
  <si>
    <t xml:space="preserve">ENCHIMENTO BASE TUBO COM PEDRA BRITADA                                         </t>
  </si>
  <si>
    <t>24.12.05</t>
  </si>
  <si>
    <t xml:space="preserve">ENCHIMENTO DE VALA COM PEDRA MARROADA                                          </t>
  </si>
  <si>
    <t>24.12.03</t>
  </si>
  <si>
    <t xml:space="preserve">ENCHIMENTO DE VALA COM AREIA                                                   </t>
  </si>
  <si>
    <t>24.12.02</t>
  </si>
  <si>
    <t xml:space="preserve">ENCHIMENTO DE VALA COM BICA CORRIDA                                            </t>
  </si>
  <si>
    <t>24.12.01.03</t>
  </si>
  <si>
    <t>24.12.01.02</t>
  </si>
  <si>
    <t xml:space="preserve">ENCHIMENTO DE VALA COM PEDRA BRITADA 1E2                                       </t>
  </si>
  <si>
    <t>24.12.01.01</t>
  </si>
  <si>
    <t>24.11.07</t>
  </si>
  <si>
    <t>24.11.05</t>
  </si>
  <si>
    <t>24.11.04</t>
  </si>
  <si>
    <t>24.11.02</t>
  </si>
  <si>
    <t>24.11.01</t>
  </si>
  <si>
    <t>24.10.03</t>
  </si>
  <si>
    <t>24.10.02</t>
  </si>
  <si>
    <t>24.09.13</t>
  </si>
  <si>
    <t>24.09.11.02</t>
  </si>
  <si>
    <t>24.09.11.01</t>
  </si>
  <si>
    <t>24.09.07.03</t>
  </si>
  <si>
    <t>24.09.07.02</t>
  </si>
  <si>
    <t>24.09.06.03</t>
  </si>
  <si>
    <t>24.09.06.02</t>
  </si>
  <si>
    <t>24.09.05.03</t>
  </si>
  <si>
    <t>24.09.05.02</t>
  </si>
  <si>
    <t>24.09.04.09</t>
  </si>
  <si>
    <t>24.09.04.08</t>
  </si>
  <si>
    <t>24.09.04.07</t>
  </si>
  <si>
    <t>24.09.04.06</t>
  </si>
  <si>
    <t>24.09.04.05</t>
  </si>
  <si>
    <t>24.09.04.04</t>
  </si>
  <si>
    <t>24.09.03</t>
  </si>
  <si>
    <t>24.09.02</t>
  </si>
  <si>
    <t>24.09.01</t>
  </si>
  <si>
    <t xml:space="preserve">JUNTA ELASTICA EM PVC TIPO O-22                                                </t>
  </si>
  <si>
    <t>24.08.02</t>
  </si>
  <si>
    <t xml:space="preserve">JUNTA ELASTICA EM PVC TIPO O-12                                                </t>
  </si>
  <si>
    <t>24.08.01</t>
  </si>
  <si>
    <t xml:space="preserve"> CONCRETO FCK 50 MPA                                                           </t>
  </si>
  <si>
    <t>24.07.15</t>
  </si>
  <si>
    <t>24.07.14</t>
  </si>
  <si>
    <t>24.07.13</t>
  </si>
  <si>
    <t>24.07.12</t>
  </si>
  <si>
    <t xml:space="preserve">BOMBEAMENTO DE AGUA PLUVIAL DE ENCANAMENTOS E TUBULACOES MANUTENCAO(BY-PASS)   </t>
  </si>
  <si>
    <t>24.07.09.01</t>
  </si>
  <si>
    <t xml:space="preserve">BOMBEAMENTO P/ CONCRETO QUALQUER RESIST.                                       </t>
  </si>
  <si>
    <t>24.07.09</t>
  </si>
  <si>
    <t>24.07.08</t>
  </si>
  <si>
    <t>24.07.07</t>
  </si>
  <si>
    <t>24.07.05</t>
  </si>
  <si>
    <t>24.07.04</t>
  </si>
  <si>
    <t>24.07.03</t>
  </si>
  <si>
    <t>24.07.02</t>
  </si>
  <si>
    <t>24.07.01</t>
  </si>
  <si>
    <t>24.06.04</t>
  </si>
  <si>
    <t>24.06.03</t>
  </si>
  <si>
    <t>24.06.02</t>
  </si>
  <si>
    <t>24.06.01</t>
  </si>
  <si>
    <t>24.05.02</t>
  </si>
  <si>
    <t xml:space="preserve">FORMA PLANA PARA CONCRETO COMUM                                                </t>
  </si>
  <si>
    <t>24.05.01</t>
  </si>
  <si>
    <t>24.04.04</t>
  </si>
  <si>
    <t>24.04.03</t>
  </si>
  <si>
    <t xml:space="preserve">CIMBRAMENTO DE GALERIA EM ABOBODA                                              </t>
  </si>
  <si>
    <t>24.04.02</t>
  </si>
  <si>
    <t xml:space="preserve">CIMB.DE PASSAGEM SECUND. E GALERIA RET.                                        </t>
  </si>
  <si>
    <t>24.04.01</t>
  </si>
  <si>
    <t>24.03.08</t>
  </si>
  <si>
    <t>24.03.07</t>
  </si>
  <si>
    <t>24.03.06</t>
  </si>
  <si>
    <t>24.03.05</t>
  </si>
  <si>
    <t>24.03.04</t>
  </si>
  <si>
    <t>24.03.03</t>
  </si>
  <si>
    <t>24.03.02</t>
  </si>
  <si>
    <t>24.03.01</t>
  </si>
  <si>
    <t>24.02.15</t>
  </si>
  <si>
    <t xml:space="preserve">ESCAV.FUND.DENTRO ENSEC.C/EXPL.ATE 3M                                          </t>
  </si>
  <si>
    <t>24.02.14</t>
  </si>
  <si>
    <t xml:space="preserve">ACR.P/ESCAV.ENSEC.P/CADA 1M  PROF.ALEM3M                                       </t>
  </si>
  <si>
    <t>24.02.13</t>
  </si>
  <si>
    <t xml:space="preserve">ESCAV.FUND.DENTRO ENSEC.SEM EXPL. ATE 3M                                       </t>
  </si>
  <si>
    <t>24.02.12</t>
  </si>
  <si>
    <t>24.02.11</t>
  </si>
  <si>
    <t>24.02.10</t>
  </si>
  <si>
    <t>24.02.09</t>
  </si>
  <si>
    <t>24.02.08</t>
  </si>
  <si>
    <t>24.02.05</t>
  </si>
  <si>
    <t>24.02.04</t>
  </si>
  <si>
    <t>24.02.03</t>
  </si>
  <si>
    <t>24.02.02</t>
  </si>
  <si>
    <t xml:space="preserve">ESCAVACAO MANUAL PARA OBRAS S/ EXPLOSIVO                                       </t>
  </si>
  <si>
    <t>24.02.01</t>
  </si>
  <si>
    <t>24.01.01</t>
  </si>
  <si>
    <t xml:space="preserve">RECICLAGEM EM USINA A FRIO COM ESPUMA ASFÁLTICA.                               </t>
  </si>
  <si>
    <t>23.13.07.10</t>
  </si>
  <si>
    <t>RECICLA.IN SITU A FRIO COM ESPUL.DE ASFAL.E REVEST.ASFALT.A BASE C/ADIÇ DE CIM.</t>
  </si>
  <si>
    <t>23.13.07.09</t>
  </si>
  <si>
    <t xml:space="preserve">REMOCAO, PULVERIZACAO, CARGA E TRANSPORTE (5KM) DE PAVIMENTO FLEXIVEL          </t>
  </si>
  <si>
    <t>23.13.07.08</t>
  </si>
  <si>
    <t xml:space="preserve">REUTILIZACAO DE PAVIMENTO RECICLADO COM ADICAO DE 25% DE BRITA 1 EM PESO       </t>
  </si>
  <si>
    <t>23.13.07.07</t>
  </si>
  <si>
    <t xml:space="preserve">RECICLAGEM DE PAVIMENTO COM ADICAO DE 30% DE BRITA                             </t>
  </si>
  <si>
    <t>23.13.07.06</t>
  </si>
  <si>
    <t xml:space="preserve">RECICLAGEM DE PAVIMENTO COM ADICAO DE 20% BRITA.                               </t>
  </si>
  <si>
    <t>23.13.07.05</t>
  </si>
  <si>
    <t xml:space="preserve">RECICLAGEM DE PAVIMENTO COM ADICAO DE 20% DE BRITA E 6% DE CIMENTO             </t>
  </si>
  <si>
    <t>23.13.07.04</t>
  </si>
  <si>
    <t xml:space="preserve">RECICLAGEM DE PAVIMENTO COM ADICAO DE 20% DE BRITA E 4% DE CIMENTO             </t>
  </si>
  <si>
    <t>23.13.07.03</t>
  </si>
  <si>
    <t xml:space="preserve">RECICLAGEM DE PAVIMENTO COM ADICAO DE 30% DE BRITA E 4% DE CIMENTO             </t>
  </si>
  <si>
    <t>23.13.07.02</t>
  </si>
  <si>
    <t xml:space="preserve">RECICLAGEM CAPA/BASE COM ADICAO DE 4% DE CIMENTO                               </t>
  </si>
  <si>
    <t>23.13.07.01</t>
  </si>
  <si>
    <t xml:space="preserve">PAV CONCRETO INTERTRAVADO - E=10CM                                             </t>
  </si>
  <si>
    <t>23.12.03</t>
  </si>
  <si>
    <t xml:space="preserve">PAVIMENTO CONCRETO INTERTRAVADO - E=8CM                                        </t>
  </si>
  <si>
    <t>23.12.02</t>
  </si>
  <si>
    <t xml:space="preserve">PAVIMENTO CONCRETO INTERTRAVADO - E=6CM                                        </t>
  </si>
  <si>
    <t>23.12.01</t>
  </si>
  <si>
    <t xml:space="preserve">PAVIMENTO DE CONCRETO POBRE PARA BASE DE PAVIMENTO RIGIDO.                     </t>
  </si>
  <si>
    <t>23.11.11</t>
  </si>
  <si>
    <t xml:space="preserve">PAVIMENTO DE CONCRETO SOBRE OBRA DE ARTE ESPECIAL-MECANICO(PP-DE-P00/010)      </t>
  </si>
  <si>
    <t>23.11.10</t>
  </si>
  <si>
    <t xml:space="preserve">PAVIMENTO DE CONCRETO SOBRE OBRA DE ARTE ESPECIAL-MANUAL.                      </t>
  </si>
  <si>
    <t>23.11.09</t>
  </si>
  <si>
    <t xml:space="preserve">PAVIMENTO DE CONCRETO - APLICACAO COM FORMAS DESLIZANTES                       </t>
  </si>
  <si>
    <t>23.11.04.01</t>
  </si>
  <si>
    <t xml:space="preserve">FRESAGEM CONTINUA DE PAV., INDEPENDENTE DA ESPESSURA                           </t>
  </si>
  <si>
    <t>23.10.01</t>
  </si>
  <si>
    <t xml:space="preserve">CAPA SELANTE TIPO 3                                                            </t>
  </si>
  <si>
    <t>23.09.02</t>
  </si>
  <si>
    <t xml:space="preserve">CAPA SELANTE TIPO 2                                                            </t>
  </si>
  <si>
    <t>23.09.01</t>
  </si>
  <si>
    <t xml:space="preserve">CONCRETO ASFALTO BORRACHA GRAD. IV, MORNO COM 15% BORRACHA                     </t>
  </si>
  <si>
    <t>23.08.06.06</t>
  </si>
  <si>
    <t xml:space="preserve">CONCRETO ASFALTO BORRACHA MORNO COM 15% DE BORRACHA.                           </t>
  </si>
  <si>
    <t>23.08.06.05</t>
  </si>
  <si>
    <t xml:space="preserve">CONCRETO ASFALTICO COM ASFALTO-BORRACHA, GRADUACAO IV                          </t>
  </si>
  <si>
    <t>23.08.06.04</t>
  </si>
  <si>
    <t xml:space="preserve">CONCRETO ASFALTICO MODIFICADO COM 15% EM PESO DE BORRACHA (CONTINUO)           </t>
  </si>
  <si>
    <t>23.08.06</t>
  </si>
  <si>
    <t xml:space="preserve">CONCRETO ASFALTICO MODIFICADO POR POLIMERO - GRAD. II                          </t>
  </si>
  <si>
    <t>23.08.05.01.01</t>
  </si>
  <si>
    <t xml:space="preserve">CONC. ASF. MODIFICADO P/POLIMERO                                               </t>
  </si>
  <si>
    <t>23.08.05</t>
  </si>
  <si>
    <t xml:space="preserve">CAMADA DE ROLAMENTO CBUQ - GRADUACAO D, MODIFICADA POR POLIMERO                </t>
  </si>
  <si>
    <t>23.08.04.04</t>
  </si>
  <si>
    <t xml:space="preserve">CAMADA ROLANTE CBUQ - GRAD. D - COM DOP                                        </t>
  </si>
  <si>
    <t>23.08.04.03</t>
  </si>
  <si>
    <t xml:space="preserve">CAMADA DE ROLAMENTO - CBUQ - GRAD. D - SEM DOP                                 </t>
  </si>
  <si>
    <t>23.08.04.02</t>
  </si>
  <si>
    <t xml:space="preserve">CAMADA ROLAMENTO - CBUQ - GRAD.C - COM DOP                                     </t>
  </si>
  <si>
    <t>23.08.03.03</t>
  </si>
  <si>
    <t xml:space="preserve">CAMADA ROLAMENTO-CBUQ GRADUACAO C-S/DOP                                        </t>
  </si>
  <si>
    <t>23.08.03.01</t>
  </si>
  <si>
    <t xml:space="preserve">CONCRETO ASFALTICO GRADUACAO I                                                 </t>
  </si>
  <si>
    <t>23.08.02.02</t>
  </si>
  <si>
    <t xml:space="preserve">CONC.ASF.US.QUENTE - BINDER GRAD.B S/DOP                                       </t>
  </si>
  <si>
    <t>23.08.02.01</t>
  </si>
  <si>
    <t xml:space="preserve">CONC.ASF.US.QUENTE - BINDER GRAD.B C/DOP                                       </t>
  </si>
  <si>
    <t>23.08.02</t>
  </si>
  <si>
    <t xml:space="preserve">CONC.ASF.US.QUENTE - BINDER GRAD.A S/DOP                                       </t>
  </si>
  <si>
    <t>23.08.01.01</t>
  </si>
  <si>
    <t xml:space="preserve">CONC.ASF.US.QUENTE - BINDER GRAD.A C/DOP                                       </t>
  </si>
  <si>
    <t>23.08.01</t>
  </si>
  <si>
    <t xml:space="preserve">APLICACAO CAMADA DE PRE-MISTURADO A FRIO COM TRANSPORTE (EXCLUSO MATERIAL)     </t>
  </si>
  <si>
    <t>23.07.01.02</t>
  </si>
  <si>
    <t xml:space="preserve">CAMADA BASE PRE-MISTURADO A FRIO (SEM MATERIAIS ASFALTICOS)                    </t>
  </si>
  <si>
    <t>23.07.01.01</t>
  </si>
  <si>
    <t xml:space="preserve">PRE-MISTURADO A FRIO                                                           </t>
  </si>
  <si>
    <t>23.07.01</t>
  </si>
  <si>
    <t xml:space="preserve">TRATAMENTO SUPERFICIAL TRIPLO MODIFICADO POR POLIMEROS                         </t>
  </si>
  <si>
    <t>23.06.09</t>
  </si>
  <si>
    <t xml:space="preserve">TRATAMENTO SUPERFICIAL DUPLO MODIFICADO POR POLIMEROS                          </t>
  </si>
  <si>
    <t>23.06.08</t>
  </si>
  <si>
    <t xml:space="preserve">TRATAMENTO SUPERFICIAL SIMPLES MODIFICADO POR POLIMEROS                        </t>
  </si>
  <si>
    <t>23.06.07</t>
  </si>
  <si>
    <t xml:space="preserve">TRAT.SUP.CAM. LAMA ASFALTICA GROSSA                                            </t>
  </si>
  <si>
    <t>23.06.06</t>
  </si>
  <si>
    <t xml:space="preserve">TRATAMENTO SUPERF. C/ LAMA ASFALTICA                                           </t>
  </si>
  <si>
    <t>23.06.05</t>
  </si>
  <si>
    <t xml:space="preserve">MICROREVESTIMENTO ASFALTICO A FRIO COM POLIMERO SEM FIBRA                      </t>
  </si>
  <si>
    <t>23.06.04.07.01</t>
  </si>
  <si>
    <t xml:space="preserve">MICROREVESTIMENTO ASFALTICO A FRIO COM POLIMERO COM FIBRA                      </t>
  </si>
  <si>
    <t>23.06.04.07</t>
  </si>
  <si>
    <t xml:space="preserve">MICROREVESTIMENTO COM POLIMERO SEM FIBRA A FRIO (MCAF)                         </t>
  </si>
  <si>
    <t>23.06.04.01</t>
  </si>
  <si>
    <t xml:space="preserve">MICROREVESTIMENTO C/POLIMERO COM FIBRA À FRIO (MCAF)                           </t>
  </si>
  <si>
    <t>23.06.04</t>
  </si>
  <si>
    <t>23.06.03</t>
  </si>
  <si>
    <t>23.06.02</t>
  </si>
  <si>
    <t xml:space="preserve">TRATAMENTO SUPERFICIAL SIMPLES                                                 </t>
  </si>
  <si>
    <t>23.06.01</t>
  </si>
  <si>
    <t xml:space="preserve">IMPRIM. BET. LIGANTE MODIF. POLIMERO                                           </t>
  </si>
  <si>
    <t>23.05.04</t>
  </si>
  <si>
    <t>23.05.03</t>
  </si>
  <si>
    <t xml:space="preserve">IMPRIMADURABETUMINOSA LIGANTE (SEM MATERIAIS ASFALTICOS)                       </t>
  </si>
  <si>
    <t>23.05.02.01</t>
  </si>
  <si>
    <t>23.05.02</t>
  </si>
  <si>
    <t xml:space="preserve">IMPRIMADURA BETUMINOSA IMPERMEABILIZANTE (SEM MATERIAIS ASFALTICOS)            </t>
  </si>
  <si>
    <t>23.05.01.01</t>
  </si>
  <si>
    <t xml:space="preserve">IMPRIMADURA BETUMINOSA IMPERMEABILIZANTE                                       </t>
  </si>
  <si>
    <t>23.05.01</t>
  </si>
  <si>
    <t xml:space="preserve">SUB-BASE OU BASE DE SOLO ESTAB. QUIMICO SOLIDO                                 </t>
  </si>
  <si>
    <t>23.04.07.04</t>
  </si>
  <si>
    <t xml:space="preserve">BASE SOLO ESTABILIZADO QUIMICAMENTE PARA SOLO ARENOSO                          </t>
  </si>
  <si>
    <t>23.04.07.03</t>
  </si>
  <si>
    <t xml:space="preserve">SUB-BASE OU BASE SOLO AREN. FINO 95% PI                                        </t>
  </si>
  <si>
    <t>23.04.07.01</t>
  </si>
  <si>
    <t xml:space="preserve">SUB-BASE OU BASE DE MACADAME SECO                                              </t>
  </si>
  <si>
    <t>23.04.06.03</t>
  </si>
  <si>
    <t xml:space="preserve">SUB-BASE OU BASE MACADAME BETUMINOSO                                           </t>
  </si>
  <si>
    <t>23.04.06.02</t>
  </si>
  <si>
    <t xml:space="preserve">SUB-BASE OU BASE MACADAME HIDRAULICO                                           </t>
  </si>
  <si>
    <t>23.04.06.01</t>
  </si>
  <si>
    <t xml:space="preserve">SUB-BASE OU BASE ESTABILIZADA GRANULOMETRICAMENTE                              </t>
  </si>
  <si>
    <t>23.04.05.01</t>
  </si>
  <si>
    <t xml:space="preserve">SUB-BASE OU BASE BRITA GRAD. C/CIM 5%                                          </t>
  </si>
  <si>
    <t>23.04.04.05</t>
  </si>
  <si>
    <t xml:space="preserve">SUB-BASE OU BASE BRITA GRAD. C/CIM 4%VOL                                       </t>
  </si>
  <si>
    <t>23.04.04.04</t>
  </si>
  <si>
    <t xml:space="preserve">SUB-BASE OU BASE BRITA GRAD. C/CIM 3%VOL                                       </t>
  </si>
  <si>
    <t>23.04.04.03</t>
  </si>
  <si>
    <t xml:space="preserve">SUB-BASE OU BASE BRITA GRA. C/CIM 2%VOL                                        </t>
  </si>
  <si>
    <t>23.04.04.02</t>
  </si>
  <si>
    <t xml:space="preserve">SUB-BASE OU BASE BRITA GRAD. C/CIM 1%VOL                                       </t>
  </si>
  <si>
    <t>23.04.04.01</t>
  </si>
  <si>
    <t xml:space="preserve">SUB-BASE OU BASE DE PEDRA RACHAO, CONF. ET-POO/042 (DERSA)                     </t>
  </si>
  <si>
    <t>23.04.03.04</t>
  </si>
  <si>
    <t xml:space="preserve">SUB-BASE OU BASE DE BICA CORRIDA                                               </t>
  </si>
  <si>
    <t>23.04.03.03</t>
  </si>
  <si>
    <t xml:space="preserve">SUB-BASE OU BASE DE PEDRA BRITADA                                              </t>
  </si>
  <si>
    <t>23.04.03.02</t>
  </si>
  <si>
    <t xml:space="preserve">SUB-BASE OU BASE BRITA GRAD. SIMPLES                                           </t>
  </si>
  <si>
    <t>23.04.03.01</t>
  </si>
  <si>
    <t xml:space="preserve">SUB BASE OU BASE DE SOLO BRITA 90% BRITA COM TRANSP.JAZIDA ATE LOCAL APLICAÇÃO </t>
  </si>
  <si>
    <t>23.04.02.13.02</t>
  </si>
  <si>
    <t xml:space="preserve">SUB BASE OU BASE DE SOLO BRITA 80% BRITA COM TRANSP.JAZIDA ATE LOCAL APLICAÇÃO </t>
  </si>
  <si>
    <t>23.04.02.11.02</t>
  </si>
  <si>
    <t xml:space="preserve">SUB BASE OU BASE DE SOLO BRITA 70% BRITA COM TRANSP.JAZIDA ATE LOCAL APLICAÇÃO </t>
  </si>
  <si>
    <t>23.04.02.09.02</t>
  </si>
  <si>
    <t xml:space="preserve">SUB BASE OU BASE DE SOLO BRITA 60% BRITA COM TRANSP.JAZIDA ATE LOCAL APLICAÇÃO </t>
  </si>
  <si>
    <t>23.04.02.07.02</t>
  </si>
  <si>
    <t xml:space="preserve">SUB BASE OU BASE DE SOLO LATERITICO-BRITA 50% BRITA C/TRANSP.JAZIDA ATE APLIC. </t>
  </si>
  <si>
    <t>23.04.02.05.03</t>
  </si>
  <si>
    <t xml:space="preserve">SUB BASE OU BASE DE SOLO BRITA 50% BRITA COM TRANSP.JAZIDA ATE LOCAL APLICAÇÃO </t>
  </si>
  <si>
    <t>23.04.02.05.02</t>
  </si>
  <si>
    <t xml:space="preserve">SUB BASE OU BASE SOLO BRITA C/CIM.6% COM TRANSP.DA JAZIDA ATE LOCAL APLICAÇÃO  </t>
  </si>
  <si>
    <t>23.04.02.04.41</t>
  </si>
  <si>
    <t>SUB BASE OU BASE SOLO BRITA C/CIM.5% COM TRANSP.JAZIDA ATE O LOCAL DE APLICAÇÃO</t>
  </si>
  <si>
    <t>23.04.02.03.01</t>
  </si>
  <si>
    <t xml:space="preserve">SUB BASE OU BASE SOLO BRITA C/CIM.4% COM TRANSP. JAZIDA ATE LOCAL DE APLICAÇÃO </t>
  </si>
  <si>
    <t>23.04.02.02.01</t>
  </si>
  <si>
    <t xml:space="preserve">SUB BASE OU BASE SOLO BRITA C/CIM.3% COM TRANSP. JAZIDA ATE LOCAL APLICAÇÃO    </t>
  </si>
  <si>
    <t>23.04.02.01.02</t>
  </si>
  <si>
    <t xml:space="preserve">SUB BASE OU BASE SOLO CAL 4% - COM TRANSP.JAZIDA ATE LOCAL APLICACAO           </t>
  </si>
  <si>
    <t>23.04.01.26.01</t>
  </si>
  <si>
    <t xml:space="preserve">SUB BASE OU BASE SOLO CIM.12%-PULVEMIST.-COM TRANSP.JAZIDA ATE LOCAL APLICACAO </t>
  </si>
  <si>
    <t>23.04.01.20.01</t>
  </si>
  <si>
    <t xml:space="preserve">SUB BASE OU BASE SOLO CIM.11%-PULVEMIST.-COM TRANSP.JAZIDA ATE LOCAL APLICACAO </t>
  </si>
  <si>
    <t>23.04.01.19.01</t>
  </si>
  <si>
    <t xml:space="preserve">SUB BASE OU BASE SOLO CIM.10%-PULVEMIST.-COM TRANSP.JAZIDA ATE LOCAL APLICACAO </t>
  </si>
  <si>
    <t>23.04.01.18.01</t>
  </si>
  <si>
    <t xml:space="preserve">SUB BASE OU BASE SOLO CIM.9%-PULVEMIST.-COM TRANSP.JAZIDA ATE LOCAL APLICACAO  </t>
  </si>
  <si>
    <t>23.04.01.17.01</t>
  </si>
  <si>
    <t xml:space="preserve">SUB BASE OU BASE SOLO CIM.8%-PULVEMIST.-COM TRANSP.JAZIDA ATE LOCAL APLICACAO  </t>
  </si>
  <si>
    <t>23.04.01.16.01</t>
  </si>
  <si>
    <t xml:space="preserve">SUB BASE OU BASE SOLO CIM.7%-PULVEMIST.-COM TRANSP.JAZIDA ATE LOCAL APLICACAO  </t>
  </si>
  <si>
    <t>23.04.01.15.01</t>
  </si>
  <si>
    <t xml:space="preserve">SUB BASE OU BASE SOLO CIM.6%-PULVEMIST.-COM TRANSP.JAZIDA ATE LOCAL APLICACAO  </t>
  </si>
  <si>
    <t>23.04.01.14.01</t>
  </si>
  <si>
    <t xml:space="preserve">SUB BASE OU BASE SOLO CIM.5%-PULVEMIST.-COM TRANSP.JAZIDA ATE LOCAL APLICACAO  </t>
  </si>
  <si>
    <t>23.04.01.13.01</t>
  </si>
  <si>
    <t xml:space="preserve">SUB BASE OU BASE SOLO CIM.4%-PULVEMIST.-COM TRANSP.JAZIDA ATE LOCAL APLICACAO  </t>
  </si>
  <si>
    <t>23.04.01.12.01</t>
  </si>
  <si>
    <t xml:space="preserve">SUB BASE OU BASE SOLO CIM.3%-PULVEMIST.-COM TRANSP.JAZIDA ATE LOCAL APLICACAO  </t>
  </si>
  <si>
    <t>23.04.01.11.01</t>
  </si>
  <si>
    <t xml:space="preserve">SUB BASE OU BASE SOLO CIM.12%-USINA COM TRANSP.JAZIDA ATE LOCAL APLICACAO      </t>
  </si>
  <si>
    <t>23.04.01.10.01</t>
  </si>
  <si>
    <t xml:space="preserve">SUB BASE OU BASE SOLO CIM.11%-USINA COM TRANSP.JAZIDA ATE LOCAL APLICACAO      </t>
  </si>
  <si>
    <t>23.04.01.09.01</t>
  </si>
  <si>
    <t xml:space="preserve">SUB BASE OU BASE SOLO CIM.10%-USINA COM TRANSP.JAZIDA ATE LOCAL APLICACAO      </t>
  </si>
  <si>
    <t>23.04.01.08.01</t>
  </si>
  <si>
    <t xml:space="preserve">SUB BASE OU BASE SOLO CIM.9%-USINA COM TRANSP.JAZIDA ATE LOCAL APLICACAO       </t>
  </si>
  <si>
    <t>23.04.01.07.01</t>
  </si>
  <si>
    <t xml:space="preserve">SUB BASE OU BASE SOLO CIM.8%-USINA COM TRANSP.JAZIDA ATE LOCAL APLICACAO       </t>
  </si>
  <si>
    <t>23.04.01.06.01</t>
  </si>
  <si>
    <t xml:space="preserve">SUB BASE OU BASE SOLO CIM.7%-SINA COM TRANSP.JAZIDA ATE LOCAL APLICACAO        </t>
  </si>
  <si>
    <t>23.04.01.05.01</t>
  </si>
  <si>
    <t xml:space="preserve">SUB BASE OU BASE SOLO CIM.6%-USINA COM TRANSP. JAZIDA ATE LOCAL APLICACAO      </t>
  </si>
  <si>
    <t>23.04.01.04.01</t>
  </si>
  <si>
    <t xml:space="preserve">SUB BASE OU BASE SOLO CIM.5%-USINA COM TRANSP.JAZIDA ATE LOCAL APLICACAO       </t>
  </si>
  <si>
    <t>23.04.01.03.01</t>
  </si>
  <si>
    <t xml:space="preserve">SUB BASE OU BASE SOLO CIM.4%-USINA COM TRANSP.JAZIDA ATE LOCAL APLICACAO       </t>
  </si>
  <si>
    <t>23.04.01.02.01</t>
  </si>
  <si>
    <t xml:space="preserve">SUB-BASE OU BASE DE SOLO CIM.3%-USINA COM TRANSP.JAZIDA ATE LOCAL APLICACAO    </t>
  </si>
  <si>
    <t>23.04.01.01.01</t>
  </si>
  <si>
    <t xml:space="preserve">SUB-BASE OU BASE SOLO CIM 3% - USINA                                           </t>
  </si>
  <si>
    <t>23.04.01.01</t>
  </si>
  <si>
    <t xml:space="preserve">REFORCO DE SUB-LEITO COMPACT 100% EN                                           </t>
  </si>
  <si>
    <t>23.03.04</t>
  </si>
  <si>
    <t xml:space="preserve">REFORCO DE SUB-LEITO COMPACTACAO 100% EI                                       </t>
  </si>
  <si>
    <t>23.03.03</t>
  </si>
  <si>
    <t xml:space="preserve">REFORCO DOE SUB-LEITO - TRANSPORTE + 15KM                                      </t>
  </si>
  <si>
    <t>23.03.02.06</t>
  </si>
  <si>
    <t xml:space="preserve">REFORCO DO SUB-LEITO - TRANSPORTE ATE 15 KM                                    </t>
  </si>
  <si>
    <t>23.03.02.05</t>
  </si>
  <si>
    <t xml:space="preserve">REFORCO DE SUB-LEITO - TRANSPORTE ATE 10 KM                                    </t>
  </si>
  <si>
    <t>23.03.02.04</t>
  </si>
  <si>
    <t xml:space="preserve">REFORCO DO SUB-LEITO - TRANSPORTE ATE 5KM                                      </t>
  </si>
  <si>
    <t>23.03.02.03</t>
  </si>
  <si>
    <t xml:space="preserve">REFORCO DO SUB-LEITO - TRANSPORTE ATE 2 KM                                     </t>
  </si>
  <si>
    <t>23.03.02.02</t>
  </si>
  <si>
    <t xml:space="preserve">REFORCO DO SUB-LEITO - TRANSPORTE ATE 1 KM                                     </t>
  </si>
  <si>
    <t>23.03.02.01</t>
  </si>
  <si>
    <t xml:space="preserve">REFORCO SUB-LEITO ESCAV. SOLO ESCOLHIDO                                        </t>
  </si>
  <si>
    <t>23.03.01</t>
  </si>
  <si>
    <t xml:space="preserve">MELH/PREPARO SUB-LEITO - 100% EI                                               </t>
  </si>
  <si>
    <t>23.02.02</t>
  </si>
  <si>
    <t xml:space="preserve">MELH/PREPARO SUB-LEITO - 100% EN                                               </t>
  </si>
  <si>
    <t>23.02.01</t>
  </si>
  <si>
    <t xml:space="preserve">GEOGRELHA PVC RESIST. TRANSV. 30 KN/M - RESIST. LONGIT. 120 KN/M.              </t>
  </si>
  <si>
    <t>22.08.43</t>
  </si>
  <si>
    <t xml:space="preserve">GEOGRELHA PVC RESIST. TRANSV. 30 KN/M - RESIST. LONGIT. 90 KN/M.               </t>
  </si>
  <si>
    <t>22.08.42</t>
  </si>
  <si>
    <t xml:space="preserve">GEOGRELHA PVC RESIST. TRANSV. 30 KN/M - RESIST. LONGIT. 60 KN/M.               </t>
  </si>
  <si>
    <t>22.08.41</t>
  </si>
  <si>
    <t xml:space="preserve">GEOGRELHA PVC RESIST. TRANSV. 30 KN/M - RESIST. LONGIT. 40 KN/M.               </t>
  </si>
  <si>
    <t>22.08.40</t>
  </si>
  <si>
    <t xml:space="preserve">GEOGRELHA PVC RESIST. TRANSV. 20 KN/M - RESIST. LONGIT. 120 KN/M.              </t>
  </si>
  <si>
    <t>22.08.39</t>
  </si>
  <si>
    <t xml:space="preserve">GEOGRELHA PVC RESIST. TRANSV. 20 KN/M - RESIST. LONGIT. 90 KN/M.               </t>
  </si>
  <si>
    <t>22.08.38</t>
  </si>
  <si>
    <t xml:space="preserve">GEOGRELHA PVC RESIST. TRANSV. 20 KN/M - RESIST. LONGIT. 60 KN/M.               </t>
  </si>
  <si>
    <t>22.08.37</t>
  </si>
  <si>
    <t xml:space="preserve">GEOGRELHA PVC RESIST. TRANSV. 20 KN/M - RESIST. LONGIT. 40 KN/M.               </t>
  </si>
  <si>
    <t>22.08.36</t>
  </si>
  <si>
    <t xml:space="preserve">GEOGRELHA POLIETILENO RESIST. TRANSV. 200 KN/M - RESIST. LONGIT. 200 KN/M.     </t>
  </si>
  <si>
    <t>22.08.35</t>
  </si>
  <si>
    <t xml:space="preserve">GEOGRELHA POLIETILENO RESIST. TRANSV. 150 KN/M - RESIST. LONGIT. 200 KN/M      </t>
  </si>
  <si>
    <t>22.08.34</t>
  </si>
  <si>
    <t xml:space="preserve">GEOGRELHA POLIETILENO RESIST. TRANSV. 150 KN/M - RESIST. LONGIT. 150 KN/M      </t>
  </si>
  <si>
    <t>22.08.33</t>
  </si>
  <si>
    <t xml:space="preserve">GEOGRELHA POLIETILENO RESIST. TRANSV. 100 KN/M - RESIST. LONGIT. 200 KN/M      </t>
  </si>
  <si>
    <t>22.08.32</t>
  </si>
  <si>
    <t xml:space="preserve">GEOGRELHA POLIETILENO RESIST. TRANSV. 100 KN/M - RESIST. LONGIT. 150 KN/M      </t>
  </si>
  <si>
    <t>22.08.31</t>
  </si>
  <si>
    <t xml:space="preserve">GEOGRELHA POLIETILENO RESIST. TRANSV. 100 KN/M - RESIST. LONGIT. 100 KN/M      </t>
  </si>
  <si>
    <t>22.08.30</t>
  </si>
  <si>
    <t xml:space="preserve">GEOGRELHA POLIETILENO RESIST. TRANSV. 50 KN/M - RESIST. LONGIT. 200 KN/M       </t>
  </si>
  <si>
    <t>22.08.29</t>
  </si>
  <si>
    <t xml:space="preserve">GEOGRELHA POLIETILENO RESIST. TRANSV. 50 KN/M - RESIST. LONGIT. 150 KN/M       </t>
  </si>
  <si>
    <t>22.08.28</t>
  </si>
  <si>
    <t xml:space="preserve">GEOGRELHA POLIETILENO RESIST. TRANSV. 50 KN/M - RESIST. LONGIT. 100 KN/M       </t>
  </si>
  <si>
    <t>22.08.27</t>
  </si>
  <si>
    <t xml:space="preserve">GEOGRELHA POLIETILENO RESIST. TRANSV. 50 KN/M - RESIST. LONGIT. 80 KN/M        </t>
  </si>
  <si>
    <t>22.08.26</t>
  </si>
  <si>
    <t xml:space="preserve">GEOGRELHA POLIETILENO RESIST. TRANSV. 50 KN/M - RESIST. LONGIT. 50 KN/M        </t>
  </si>
  <si>
    <t>22.08.25</t>
  </si>
  <si>
    <t xml:space="preserve">GEOGRELHA POLIETILENO RESIST. TRANSV. 30 KN/M - RESIST. LONGIT. 200 KN/M.      </t>
  </si>
  <si>
    <t>22.08.24</t>
  </si>
  <si>
    <t xml:space="preserve">GEOGRELHA POLIETILENO RESIST. TRANSV. 30 KN/M - RESIST. LONGIT. 150 KN/M.      </t>
  </si>
  <si>
    <t>22.08.23</t>
  </si>
  <si>
    <t xml:space="preserve">GEOGRELHA POLIETILENO RESIST. TRANSV. 30 KN/M - RESIST. LONGIT. 100 KN/M.      </t>
  </si>
  <si>
    <t>22.08.22</t>
  </si>
  <si>
    <t xml:space="preserve">GEOGRELHA POLIETILENO RESIST. TRANSV. 30 KN/M - RESIST. LONGIT. 80 KN/M.       </t>
  </si>
  <si>
    <t>22.08.21</t>
  </si>
  <si>
    <t xml:space="preserve">GEOGRELHA POLIETILENO RESIST. TRANSV. 30 KN/M - RESIST. LONGIT. 50 KN/M.       </t>
  </si>
  <si>
    <t>22.08.20</t>
  </si>
  <si>
    <t xml:space="preserve">GEOGRELHA POLIETILENO RESIST. TRANSV. 30 KN/M - RESIST. LONGIT. 30 KN/M.       </t>
  </si>
  <si>
    <t>22.08.19</t>
  </si>
  <si>
    <t xml:space="preserve">GEOGRELHA POLIETILENO RESIST. TRANSV. 20 KN/M - RESIST. LONGIT. 200 KN/M.      </t>
  </si>
  <si>
    <t>22.08.18</t>
  </si>
  <si>
    <t xml:space="preserve">GEOGRELHA POLIETILENO RESIST. TRANSV. 20 KN/M - RESIST. LONGIT. 150 KN/M.      </t>
  </si>
  <si>
    <t>22.08.17</t>
  </si>
  <si>
    <t xml:space="preserve">GEOGRELHA POLIETILENO RESIST. TRANSV. 20 KN/M - RESIST. LONGIT. 100 KN/M.      </t>
  </si>
  <si>
    <t>22.08.16</t>
  </si>
  <si>
    <t xml:space="preserve">GEOGRELHA POLIETILENO RESIST. TRANSV. 20 KN/M - RESIST. LONGIT. 80 KN/M.       </t>
  </si>
  <si>
    <t>22.08.15</t>
  </si>
  <si>
    <t xml:space="preserve">GEOGRELHA POLIETILENO RESIST. TRANSV. 20 KN/M - RESIST. LONGIT. 50 KN/M.       </t>
  </si>
  <si>
    <t>22.08.14</t>
  </si>
  <si>
    <t xml:space="preserve">GEOGRELHA POLIETILENO RESIST. TRANSV. 20 KN/M - RESIST. LONGIT. 30 KN/M.       </t>
  </si>
  <si>
    <t>22.08.13</t>
  </si>
  <si>
    <t xml:space="preserve">GEOGRELHA POLIETILENO RESIST. TRANSV. 15 KN/M - RESIST. LONGIT. 200 KN/M.      </t>
  </si>
  <si>
    <t>22.08.12</t>
  </si>
  <si>
    <t xml:space="preserve">GEOGRELHA POLIETILENO RESIST. TRANSV. 15 KN/M - RESIST. LONGIT. 150 KN/M.      </t>
  </si>
  <si>
    <t>22.08.11</t>
  </si>
  <si>
    <t xml:space="preserve">GEOGRELHA POLIETILENO RESIST. TRANSV. 15 KN/M - RESIST. LONGIT. 100 KN/M.      </t>
  </si>
  <si>
    <t>22.08.10</t>
  </si>
  <si>
    <t xml:space="preserve">GEOGRELHA POLIETILENO RESIST. TRANSV. 15 KN/M - RESIST. LONGIT. 80 KN/M.       </t>
  </si>
  <si>
    <t>22.08.09</t>
  </si>
  <si>
    <t xml:space="preserve">GEOGRELHA POLIETILENO RESIST. TRANSV. 15 KN/M - RESIST. LONGIT. 50 KN/M        </t>
  </si>
  <si>
    <t>22.08.08</t>
  </si>
  <si>
    <t xml:space="preserve">GEOGRELHA POLIETILENO RESIST. TRANSV. 15 KN/M - RESIST. LONGIT. 30 KN/M        </t>
  </si>
  <si>
    <t>22.08.07</t>
  </si>
  <si>
    <t xml:space="preserve">GEOGRELHA POLIETILENO RESIST. TRANSV. 5 KN/M - RESIST. LONGIT. 200 KN/M        </t>
  </si>
  <si>
    <t>22.08.06</t>
  </si>
  <si>
    <t xml:space="preserve">GEOGRELHA POLIETILENO RESIST. TRANSV. 5 KN/M - RESIST. LONGIT. 150 KN/M        </t>
  </si>
  <si>
    <t>22.08.05</t>
  </si>
  <si>
    <t xml:space="preserve">GEOGRELHA POLIETILENO RESIST. TRANSV. 5 KN/M - RESIST. LONGIT. 100 KN/M        </t>
  </si>
  <si>
    <t>22.08.04</t>
  </si>
  <si>
    <t xml:space="preserve">GEOGRELHA POLIETILENO RESIST. TRANSV. 5 KN/M - RESIST. LONGIT. 80 KN/M         </t>
  </si>
  <si>
    <t>22.08.03</t>
  </si>
  <si>
    <t xml:space="preserve">GEOGRELHA POLIETILENO RESIST. TRANSV. 5 KN/M - RESIST. LONGIT. 50 KN/M         </t>
  </si>
  <si>
    <t>22.08.02</t>
  </si>
  <si>
    <t xml:space="preserve">GEOGRELHA POLIETILENO RESIST. TRANSV. 5 KN/M - RESIST. LONGIT. 30 KN/M         </t>
  </si>
  <si>
    <t>22.08.01</t>
  </si>
  <si>
    <t xml:space="preserve">VALETA DE PROTECAO MANUAL                                                      </t>
  </si>
  <si>
    <t>22.07.01</t>
  </si>
  <si>
    <t xml:space="preserve">ESPALH.ADENS.MATERIAL DE FUND.DE ATERRO                                        </t>
  </si>
  <si>
    <t>22.06.05</t>
  </si>
  <si>
    <t xml:space="preserve">FUNDACAO DE ATERRO C/PED.RACHAO                                                </t>
  </si>
  <si>
    <t>22.06.04</t>
  </si>
  <si>
    <t xml:space="preserve">FUNDACAO DE ATERRO C/AREIA LAVADA                                              </t>
  </si>
  <si>
    <t>22.06.01</t>
  </si>
  <si>
    <t xml:space="preserve">RETALUDAMENTO MANUAL                                                           </t>
  </si>
  <si>
    <t>22.04.02</t>
  </si>
  <si>
    <t xml:space="preserve">COMPACTACAO DE ATERRO MAIOR/IGUAL 95% PS                                       </t>
  </si>
  <si>
    <t>22.04.01</t>
  </si>
  <si>
    <t xml:space="preserve">TRANSPORTE MATERIAL DE LIMP.ALEM DE 1 KM                                       </t>
  </si>
  <si>
    <t>22.03.12</t>
  </si>
  <si>
    <t xml:space="preserve">TRANSPORTE MATERIAL DE LIMPEZA ATE 1 KM                                        </t>
  </si>
  <si>
    <t>22.03.11</t>
  </si>
  <si>
    <t xml:space="preserve">TRANSPORTE DE SOLO MOLE ALEM 2 KM                                              </t>
  </si>
  <si>
    <t>22.03.10</t>
  </si>
  <si>
    <t xml:space="preserve">TRANSPORTE DE SOLO MOLE ATE 2 KM                                               </t>
  </si>
  <si>
    <t>22.03.09</t>
  </si>
  <si>
    <t xml:space="preserve">TRANSPORTE DE 3 CATEGORIA ALEM 1 KM                                            </t>
  </si>
  <si>
    <t>22.03.08</t>
  </si>
  <si>
    <t xml:space="preserve">TRANSPORTE DE 3 CATEGORIA ATE 1 KM                                             </t>
  </si>
  <si>
    <t>22.03.07</t>
  </si>
  <si>
    <t xml:space="preserve">TRANSPORTE DE 1/2 CATEGORIA ALEM DE 15KM                                       </t>
  </si>
  <si>
    <t>22.03.06</t>
  </si>
  <si>
    <t xml:space="preserve">TRANSPORTE DE 1/2 CATEGORIA ATE 15 KM                                          </t>
  </si>
  <si>
    <t>22.03.05</t>
  </si>
  <si>
    <t xml:space="preserve">TRANSPORTE DE 1/2 CATEGORIA ATE 10 KM                                          </t>
  </si>
  <si>
    <t>22.03.04</t>
  </si>
  <si>
    <t xml:space="preserve">TRANSPORTE DE 1/2 CATEGORIA ATE 5 KM                                           </t>
  </si>
  <si>
    <t>22.03.03</t>
  </si>
  <si>
    <t xml:space="preserve">TRANSPORTE DE 1/2 CATEGORIA ATE 2 KM                                           </t>
  </si>
  <si>
    <t>22.03.02</t>
  </si>
  <si>
    <t xml:space="preserve">TRANSPORTE DE 1/2 CATEGORIA ATE 1 KM                                           </t>
  </si>
  <si>
    <t>22.03.01</t>
  </si>
  <si>
    <t xml:space="preserve">ESCAVAÇÃO OU DESMONTE E CARGA COM EQUIPAMENTO HIDRAULICO (PICÃO)               </t>
  </si>
  <si>
    <t>22.02.11</t>
  </si>
  <si>
    <t xml:space="preserve">ESPALHAMENTO/REGULARIZACAO/COMPACTACAO DE MATERIAL EM BOTA-FORA.               </t>
  </si>
  <si>
    <t>22.02.09</t>
  </si>
  <si>
    <t xml:space="preserve">AQUIS.MAT.ESPAL.CONF.ROLAGEM MAT.SIL.ARG                                       </t>
  </si>
  <si>
    <t>22.02.08</t>
  </si>
  <si>
    <t xml:space="preserve">ESCAV.,CARGA E DESC.MAT.SIL-ARG.NO CORTE                                       </t>
  </si>
  <si>
    <t>22.02.07</t>
  </si>
  <si>
    <t xml:space="preserve">CARGA DE MATERIAL LIMPEZA                                                      </t>
  </si>
  <si>
    <t>22.02.06</t>
  </si>
  <si>
    <t xml:space="preserve">ESCAV.CARGA SOLO MOLE SOB LAMINA D´AGUA                                        </t>
  </si>
  <si>
    <t>22.02.05</t>
  </si>
  <si>
    <t xml:space="preserve">ESCAVACAO E CARGA MATERIAL  3 CATEGORIA                                        </t>
  </si>
  <si>
    <t>22.02.04</t>
  </si>
  <si>
    <t xml:space="preserve">ESCAV.CARGA MATERIAL 2 CAT.C/EXPLOSIVO                                         </t>
  </si>
  <si>
    <t>22.02.03</t>
  </si>
  <si>
    <t>22.02.01</t>
  </si>
  <si>
    <t xml:space="preserve">CARGA DE MATERIAL DE LIMPEZA DE ESCAV.                                         </t>
  </si>
  <si>
    <t>22.01.07</t>
  </si>
  <si>
    <t xml:space="preserve">RASPAGEM DO TERRENO                                                            </t>
  </si>
  <si>
    <t>22.01.06</t>
  </si>
  <si>
    <t>22.01.05</t>
  </si>
  <si>
    <t xml:space="preserve">DERRUBADA E DEST.ARV.C/PERIMETRO&gt;78CM                                          </t>
  </si>
  <si>
    <t>22.01.04</t>
  </si>
  <si>
    <t xml:space="preserve">LIMP. MANUAL TERRENO AMONT. DE MATERIAL                                        </t>
  </si>
  <si>
    <t>22.01.03</t>
  </si>
  <si>
    <t xml:space="preserve">LIMP.TERRENO C/DEST.ARV.PERIMETRO&lt;=78CM                                        </t>
  </si>
  <si>
    <t>22.01.02</t>
  </si>
  <si>
    <t xml:space="preserve">LIMP.TERRENO SEM DESTOCAMENTO DE ARVORES                                       </t>
  </si>
  <si>
    <t>22.01.01</t>
  </si>
  <si>
    <t>MOBIL.E DESMOB.DE INSTAL.PROVIS.(BY-PASS)TREC.REDE PLUVIAL MAN.TUB.DE POLIETIL.</t>
  </si>
  <si>
    <t>21.13.01</t>
  </si>
  <si>
    <t xml:space="preserve">SIST.DE VIDEO-INSP.DE TUBULACOES E CANALIZACOES COM DIAMETROENTRE 75MM E 200MM </t>
  </si>
  <si>
    <t>21.09.05</t>
  </si>
  <si>
    <t xml:space="preserve">SIST.DE VIDEO-INSP.ROBOT.DE TUBULAC.E TUBULAC.DE CONCRETO EMISSAO DE RELATORIO </t>
  </si>
  <si>
    <t>21.09.04</t>
  </si>
  <si>
    <t>21.08.11</t>
  </si>
  <si>
    <t xml:space="preserve">LIMPEZA DE BUEIROS DIAMETRO ATE 60CM                                           </t>
  </si>
  <si>
    <t>21.08.09</t>
  </si>
  <si>
    <t>21.08.08</t>
  </si>
  <si>
    <t>21.08.06</t>
  </si>
  <si>
    <t xml:space="preserve">LIMPEZA DE BUEIROS DIAMETRO ATE 150CM                                          </t>
  </si>
  <si>
    <t>21.08.05</t>
  </si>
  <si>
    <t xml:space="preserve">LIMPEZA DE BUEIROS DIAMETRO ATE 120CM                                          </t>
  </si>
  <si>
    <t>21.08.04</t>
  </si>
  <si>
    <t xml:space="preserve">LIMPEZA DE BUEIROS DIAMETRO ATE 100CM                                          </t>
  </si>
  <si>
    <t>21.08.03</t>
  </si>
  <si>
    <t xml:space="preserve">LIMPEZA DE BUEIROS DIAMETRO ATE 80CM                                           </t>
  </si>
  <si>
    <t>21.08.02</t>
  </si>
  <si>
    <t>21.08.01</t>
  </si>
  <si>
    <t xml:space="preserve">GRANULOMETRIA POR PENEIRAMENTO SIMPLES (SEM SEDIMENTACAO).                     </t>
  </si>
  <si>
    <t>21.07.15</t>
  </si>
  <si>
    <t xml:space="preserve">ENSAIO DE COMPACTACAO - PROCTOR.                                               </t>
  </si>
  <si>
    <t>21.07.14</t>
  </si>
  <si>
    <t xml:space="preserve">ENSAIO DE CBR 1 PONTO MOLDADO NA UMIDADE OTIMA DE COMPACTACAO (E.N.)           </t>
  </si>
  <si>
    <t>21.07.13</t>
  </si>
  <si>
    <t xml:space="preserve">CLASSIFICACAO MCT - METODO PASTILHA                                            </t>
  </si>
  <si>
    <t>21.07.12</t>
  </si>
  <si>
    <t xml:space="preserve">CLASSIFICACAO MCT (PERDA POR IMERSAO E MINI MCV).                              </t>
  </si>
  <si>
    <t>21.07.07</t>
  </si>
  <si>
    <t xml:space="preserve">ENSAIO DE CBR 5 PONTOS E.I.                                                    </t>
  </si>
  <si>
    <t>21.07.06</t>
  </si>
  <si>
    <t xml:space="preserve">ENSAIO DE CBR 5 PONTOS E.N.                                                    </t>
  </si>
  <si>
    <t>21.07.05</t>
  </si>
  <si>
    <t xml:space="preserve">ANALISE GRANULOMETRICA POR PENEIRAMENTO E SEDIMENTACAO.                        </t>
  </si>
  <si>
    <t>21.07.04</t>
  </si>
  <si>
    <t xml:space="preserve">ENSAIO DE DENSIDADE NATURAL                                                    </t>
  </si>
  <si>
    <t>21.07.03</t>
  </si>
  <si>
    <t xml:space="preserve">ENSAIO DE UMIDADE NATURAL                                                      </t>
  </si>
  <si>
    <t>21.07.02</t>
  </si>
  <si>
    <t xml:space="preserve">ABERTURA DE POCO DE INSPECAO ATE 1,5M DE PROFUNDIDADE                          </t>
  </si>
  <si>
    <t>21.07.01</t>
  </si>
  <si>
    <t xml:space="preserve">DEMOLICAO PAVIMENTOFLEXIVEL C/TRANSPORT                                        </t>
  </si>
  <si>
    <t>21.05.07</t>
  </si>
  <si>
    <t xml:space="preserve">DEMOLICAO DE EDIFICACAO EM MADEIRA                                             </t>
  </si>
  <si>
    <t>21.05.06</t>
  </si>
  <si>
    <t xml:space="preserve">DEMOLICAO DE EDIFICACAO EM ALVENARIA                                           </t>
  </si>
  <si>
    <t>21.05.05</t>
  </si>
  <si>
    <t xml:space="preserve">DEMOLICAO PAV.RIG.INCL.TRANSP. ATE 1 KM                                        </t>
  </si>
  <si>
    <t>21.05.04</t>
  </si>
  <si>
    <t>21.05.02</t>
  </si>
  <si>
    <t>21.05.01</t>
  </si>
  <si>
    <t xml:space="preserve">CERCA ARAME FARPADO POR REAPROVEITAMENTO                                       </t>
  </si>
  <si>
    <t>21.04.03</t>
  </si>
  <si>
    <t xml:space="preserve">CERCA DE ARAME FARPADO C/ 6 FIOS                                               </t>
  </si>
  <si>
    <t>21.04.02</t>
  </si>
  <si>
    <t xml:space="preserve">CERCA DE ARAME FARPADO C/ 4 FIOS                                               </t>
  </si>
  <si>
    <t>21.04.01</t>
  </si>
  <si>
    <t xml:space="preserve">MONTAGEM E DESMONTAGEM DE BLOQUEADOR TEMPORARIO DE FLUIDOS                     </t>
  </si>
  <si>
    <t>21.03.15</t>
  </si>
  <si>
    <t xml:space="preserve">REMOCAO DE GABIAO TIPO CAIXA                                                   </t>
  </si>
  <si>
    <t>21.03.13</t>
  </si>
  <si>
    <t xml:space="preserve">REMOCAO DE SINALIZACAO HORIZONTAL POR FRESAGEM                                 </t>
  </si>
  <si>
    <t>21.03.11.03</t>
  </si>
  <si>
    <t xml:space="preserve">REMOCAO DE PINTURA ACRIL.  DEMARC.DE VIA POR PROCESSO MANUAL                   </t>
  </si>
  <si>
    <t>21.03.11.01</t>
  </si>
  <si>
    <t xml:space="preserve">REMOCAO DE PINTURA TERMOPLÁSTICA DE VIA                                        </t>
  </si>
  <si>
    <t>21.03.11</t>
  </si>
  <si>
    <t xml:space="preserve">REMOCAO DE TACHA REFLETIVA                                                     </t>
  </si>
  <si>
    <t>21.03.10</t>
  </si>
  <si>
    <t xml:space="preserve">REMOCAO DE ESTACA DE EUCALIPTO                                                 </t>
  </si>
  <si>
    <t>21.03.09</t>
  </si>
  <si>
    <t xml:space="preserve">REMOCAO E TRANSPORTE DE GUIA PRE-MOLDADA                                       </t>
  </si>
  <si>
    <t>21.03.08</t>
  </si>
  <si>
    <t xml:space="preserve">REMOCAO CANALIZACAO D&lt;0,60M                                                    </t>
  </si>
  <si>
    <t>21.03.07</t>
  </si>
  <si>
    <t xml:space="preserve">REMOCAO CANALIZACAO D&gt;=0,60M                                                   </t>
  </si>
  <si>
    <t>21.03.06</t>
  </si>
  <si>
    <t xml:space="preserve">REMOCAO DEFENSA METALICA DUPLA P/ REINST                                       </t>
  </si>
  <si>
    <t>21.03.05</t>
  </si>
  <si>
    <t xml:space="preserve">REMOCAO DEFENSA MET.SIMPLES P/ REINST.                                         </t>
  </si>
  <si>
    <t>21.03.04</t>
  </si>
  <si>
    <t xml:space="preserve">REMOCAO DE DEFENSA METALICA DUPLA                                              </t>
  </si>
  <si>
    <t>21.03.03</t>
  </si>
  <si>
    <t xml:space="preserve">REMOCAO DE DEFENSA METALICA SIMPLES                                            </t>
  </si>
  <si>
    <t>21.03.02</t>
  </si>
  <si>
    <t xml:space="preserve">REMOCAO CERCA ARAME,INCL.TRANSPORTE                                            </t>
  </si>
  <si>
    <t>21.03.01</t>
  </si>
  <si>
    <r>
      <t>km</t>
    </r>
    <r>
      <rPr>
        <vertAlign val="superscript"/>
        <sz val="11"/>
        <color theme="1"/>
        <rFont val="Calibri"/>
        <family val="2"/>
        <scheme val="minor"/>
      </rPr>
      <t>2</t>
    </r>
  </si>
  <si>
    <t xml:space="preserve">APOIO CAMPO AEROF. DETERM. NUM. DE PONTOS P/ RESIST. EM ESC. ATE 5X MAIOR.     </t>
  </si>
  <si>
    <t>21.02.32.01</t>
  </si>
  <si>
    <t>ORTOFOTOCARTA VOO AEROFOTOGRAMETRICO ESC. ATE 5X SUPERIOR AO DO VOO, ESC.1:1000</t>
  </si>
  <si>
    <t>21.02.31.02</t>
  </si>
  <si>
    <t>ORTOFOTOCARTA VOO AEROFOTOGRAMETRICO ESC. ATE 5X SUPERIOR AO DO VOO, ESC.1:5000</t>
  </si>
  <si>
    <t>21.02.31.01</t>
  </si>
  <si>
    <t>RESTITUICAO VOO AEROFOTOGRAMETRICO ESC. ATE 5X SUPERIOR AO DO VOO, ESC. 1:1.000</t>
  </si>
  <si>
    <t>21.02.30.02</t>
  </si>
  <si>
    <t xml:space="preserve">RESTITUICAO VOO AEROFOTOGRAMETRICO ESC. ATE 5X SUPERIOR AO DO VOO, ESC.1:5.000 </t>
  </si>
  <si>
    <t>21.02.30.01</t>
  </si>
  <si>
    <t xml:space="preserve">REVELACAO DE FOTOS AEREAS INCLUSIVE ARQUIVO DIGITAL E FOTOINDICE.              </t>
  </si>
  <si>
    <t>21.02.29.01</t>
  </si>
  <si>
    <t xml:space="preserve">COBERTURA FOTOGRAFICA POR AREA FOTOGRAFADA, VOO NA ESCALA 1:5.000              </t>
  </si>
  <si>
    <t>21.02.28.02</t>
  </si>
  <si>
    <t xml:space="preserve">COBERTURA FOTOGRAFICA POR AREA FOTOGRAFADA, VOO NA ESCALA 1:20.000             </t>
  </si>
  <si>
    <t>21.02.28.01</t>
  </si>
  <si>
    <t>global</t>
  </si>
  <si>
    <t xml:space="preserve">MOBILIZACAO DE AERONAVE DENTRO DO ESTADO.                                      </t>
  </si>
  <si>
    <t>21.02.27.01</t>
  </si>
  <si>
    <t xml:space="preserve">MOBILIZACAO / DESMOBILIZACAO - EQUIPE E EQUIP. TOPOGRAFIA ENTRE 301E600KM      </t>
  </si>
  <si>
    <t>21.02.26.03</t>
  </si>
  <si>
    <t xml:space="preserve">MOBILIZACAO / DESMOBILIZACAO - EQUIPE E EQUIP. DE TOPOGRAFIA ENTRE 151E300KM   </t>
  </si>
  <si>
    <t>21.02.26.02</t>
  </si>
  <si>
    <t xml:space="preserve">MOBILIZACAO / DESMOBILIZACAO - DE EQUIPE E EQUIP. DE TOPOGRAFIA A 50 E 150KM   </t>
  </si>
  <si>
    <t>21.02.26.01</t>
  </si>
  <si>
    <t xml:space="preserve">MARC.CONC. TRONCO PIR. DE 10X10CM T/ 30X30CM B/ 40CM H, PINO/CHAPA COLADA TOPO </t>
  </si>
  <si>
    <t>21.02.25.01</t>
  </si>
  <si>
    <t>equipe.mes</t>
  </si>
  <si>
    <t>FORN. EQUIP.TOP., 1 TECN., 2 AUX., 1 NIVEL. C/ NIVEL AUT. ESTACAO TOTAL E VEIC.</t>
  </si>
  <si>
    <t>21.02.24.01</t>
  </si>
  <si>
    <t xml:space="preserve">LEVANTAMENTO DE BATIMETRIA ESPECIAL                                            </t>
  </si>
  <si>
    <t>21.02.23.01</t>
  </si>
  <si>
    <t xml:space="preserve">LEVANTAMENTO TOPOBATIMETRICO, MODO CONTINUO COM ECOBATIMETRO, POSIC.COM GPS    </t>
  </si>
  <si>
    <t>21.02.22.02</t>
  </si>
  <si>
    <t xml:space="preserve">LEVANTAMENTO DE SECOES TOPOBATIMETRICOS.                                       </t>
  </si>
  <si>
    <t>21.02.22.01</t>
  </si>
  <si>
    <t xml:space="preserve">ABERTURA DE PICADA COM LARGURA SUFICIENTE PARA LEVANTAMENTO TOPOGRAFICO.       </t>
  </si>
  <si>
    <t>21.02.21.01</t>
  </si>
  <si>
    <t xml:space="preserve">CADASTRO DE PROPRIEDADE PARA DESAPROPRIACAO RURAL ALEM 5000 M2.                </t>
  </si>
  <si>
    <t>21.02.20.02</t>
  </si>
  <si>
    <t xml:space="preserve">CADASTRO DE PROPRIEDADE PARA DESAPROPRIACAO RURAL ATE 5000 M2.                 </t>
  </si>
  <si>
    <t>21.02.20.01</t>
  </si>
  <si>
    <t xml:space="preserve">CADASTRO DE PROPRIEDADE PARA DESAPROPRIACAO URBANA.                            </t>
  </si>
  <si>
    <t>21.02.19.01</t>
  </si>
  <si>
    <t>tramo</t>
  </si>
  <si>
    <t xml:space="preserve">LEV.CAD.ESTRUT. EM CONCRETO, PONTES E VIADUTOS, DETALHADO PECAS ESTRUTURAIS    </t>
  </si>
  <si>
    <t>21.02.18.01</t>
  </si>
  <si>
    <t xml:space="preserve">CADASTRO DE OBRA DE ARTE CORRENTE (GALERIA E BUEIRO) E INTERFERENCIAS          </t>
  </si>
  <si>
    <t>21.02.17.01</t>
  </si>
  <si>
    <t xml:space="preserve">CADASTRO DE PVA, PVE, BL E TL                                                  </t>
  </si>
  <si>
    <t>21.02.16.01</t>
  </si>
  <si>
    <t>IMPL. E CADASTRO PLANIALT. LINHA BASE VIA EXISTENTE ESTAQUEAMENTO DE 20 EM 20 M</t>
  </si>
  <si>
    <t>21.02.15.01</t>
  </si>
  <si>
    <t xml:space="preserve">MATERIALIZACAO DE LINHA BASE PROJETADA C/ ESTAQUEAMENTO DE 20 EM 20 M.         </t>
  </si>
  <si>
    <t>21.02.14.01</t>
  </si>
  <si>
    <t xml:space="preserve">LEVANT. PLANIALTIMETRICO CADASTRAL FAIXAS ALEM 60M CLASSE II PAC DA NBR 13.133 </t>
  </si>
  <si>
    <t>21.02.13.01</t>
  </si>
  <si>
    <t>LEVANT. PLANIALTIMETRICO CADASTRAL FAIXAS DE 30 A 60 M CLASSE II PAC NBR 13.133</t>
  </si>
  <si>
    <t>21.02.12.01</t>
  </si>
  <si>
    <t xml:space="preserve">LEVANT. PLANIALTIMETRICO CADASTRAL FAIXAS ATE 30M CLASSE II PAC DA NBR 13.133  </t>
  </si>
  <si>
    <t>21.02.11.01</t>
  </si>
  <si>
    <t>LEV. PLANIALT. SECOES TRANSV. A PARTIR DE LINHA BASE EXISTENTE NIV. GEOMETRICO.</t>
  </si>
  <si>
    <t>21.02.10.01</t>
  </si>
  <si>
    <t xml:space="preserve">LEV. PLANIALTIMETRICO DE FAVELAS COM AREA ALEM 2000 M2 C/POLIG.AUXILIAR        </t>
  </si>
  <si>
    <t>21.02.09.01</t>
  </si>
  <si>
    <t xml:space="preserve">LEV. PLANIALTIMETRICO DE FAVELAS COM AREA ATE 2000 M2 C/POLIG. AUXILIAR        </t>
  </si>
  <si>
    <t>21.02.08.01</t>
  </si>
  <si>
    <t xml:space="preserve">LEV. PLANIALTIMETRICO E CADASTRAL, POLIGONAL CLASSE II PAC ESC.1:1000 ALEM 1HA </t>
  </si>
  <si>
    <t>21.02.07.02</t>
  </si>
  <si>
    <t>LEV. PLANIALTIMETRICO E CADASTRAL, POLIGONAL CLASSE II PAC ESC. 1:500 ALEM 1HA.</t>
  </si>
  <si>
    <t>21.02.07.01</t>
  </si>
  <si>
    <t>LEV. PLANIALTIMETRICO E CADASTRAL, POLIGONAL CLASSE II PAC ESC. 1:1000 ATE 1HA.</t>
  </si>
  <si>
    <t>21.02.06.02</t>
  </si>
  <si>
    <t>LEV. PLANIALTIMETRICO E CADASTRAL, POLIGONAL CLASSE II PAC ESC. 1:500 ATE 1 HA.</t>
  </si>
  <si>
    <t>21.02.06.01</t>
  </si>
  <si>
    <t xml:space="preserve">TRANSPORTE DE REFERENCIA DE NIVEL ATRAVES NIVELAMENTO GEOMETRICO CLASSE IN.    </t>
  </si>
  <si>
    <t>21.02.05.01</t>
  </si>
  <si>
    <t xml:space="preserve">TRANSPORTE DE REFERENCIA DE NIVEL ATRAVES NIVELAMENTO GEOMETRICO 4 MM K.       </t>
  </si>
  <si>
    <t>21.02.04.01</t>
  </si>
  <si>
    <t xml:space="preserve">IMPLANTACAO DE POLIGONAIS CLASSE III P DA NBR 13.133.                          </t>
  </si>
  <si>
    <t>21.02.03.01</t>
  </si>
  <si>
    <t xml:space="preserve">TRANSPORTE COORDENADAS ATRAVES DE POLIGONAIS CLASSE II P DA NBR 13.133         </t>
  </si>
  <si>
    <t>21.02.02.01</t>
  </si>
  <si>
    <t xml:space="preserve">DETER. COORDENADAS COM GPS3 (CONTROLE BASICO) PRECISAO MINIMA DE 2 ORDEM.      </t>
  </si>
  <si>
    <t>21.02.01.02</t>
  </si>
  <si>
    <t xml:space="preserve">DETER. COORDENADAS COM GPS2 (CONTROLE BASICO) PRECISAO MINIMA DE 2 ORDEM.      </t>
  </si>
  <si>
    <t>21.02.01.01</t>
  </si>
  <si>
    <t xml:space="preserve">SONDAGEM A TRADO PROFUNDIDADE 5 A 10M                                          </t>
  </si>
  <si>
    <t>21.01.30</t>
  </si>
  <si>
    <t xml:space="preserve">SONDAGEM A TRADO PROFUNDIDADE ATE 5M                                           </t>
  </si>
  <si>
    <t>21.01.29</t>
  </si>
  <si>
    <t xml:space="preserve">SONDAGEM ROTATIVA ROCHA SA 114,30MM (HX)                                       </t>
  </si>
  <si>
    <t>21.01.28</t>
  </si>
  <si>
    <t xml:space="preserve">SONDAGEM ROTATIVA ROCHA SA 88,9MM (NX)                                         </t>
  </si>
  <si>
    <t>21.01.27</t>
  </si>
  <si>
    <t xml:space="preserve">SONDAGEM ROTATIVA ROCHA SA 73,00MM (BX)                                        </t>
  </si>
  <si>
    <t>21.01.26</t>
  </si>
  <si>
    <t xml:space="preserve">SONDAGEM ROTATIVA ROCHA SA 57,10MM (AX)                                        </t>
  </si>
  <si>
    <t>21.01.25</t>
  </si>
  <si>
    <t xml:space="preserve">SONDAGEM ROTATIVA ROCHA ALT.114,3MM (HX)                                       </t>
  </si>
  <si>
    <t>21.01.24</t>
  </si>
  <si>
    <t xml:space="preserve">SONDAGEM ROTATIVA ROCHA ALT.88,9MM (NX)                                        </t>
  </si>
  <si>
    <t>21.01.23</t>
  </si>
  <si>
    <t xml:space="preserve">SONDAGEM ROTATIVA ROCHA ALT.73,0MM (BX)                                        </t>
  </si>
  <si>
    <t>21.01.22</t>
  </si>
  <si>
    <t xml:space="preserve">SONDAGEM ROTATIVA ROCHA ALT.57,1MM (AX)                                        </t>
  </si>
  <si>
    <t>21.01.21</t>
  </si>
  <si>
    <t xml:space="preserve">SONDAGEM ROTATIVA SOLO 114,30MM (HX)                                           </t>
  </si>
  <si>
    <t>21.01.20</t>
  </si>
  <si>
    <t xml:space="preserve">SONDAGEM ROTATIVA SOLO 88,90MM (NX)                                            </t>
  </si>
  <si>
    <t>21.01.19</t>
  </si>
  <si>
    <t xml:space="preserve">SONDAGEM ROTATIVA SOLO 73,00MM (BX)                                            </t>
  </si>
  <si>
    <t>21.01.18</t>
  </si>
  <si>
    <t xml:space="preserve">SONDAGEM ROTATIVA SOLO 57,10MM (AX)                                            </t>
  </si>
  <si>
    <t>21.01.17</t>
  </si>
  <si>
    <t>sond</t>
  </si>
  <si>
    <t xml:space="preserve">INSTALACAO SONDAGEM ROTATIVA S/FLUTUANTE                                       </t>
  </si>
  <si>
    <t>21.01.16</t>
  </si>
  <si>
    <t xml:space="preserve">INSTAL.SONDAGEM PERCUSSAO S/ FLUTUANTE                                         </t>
  </si>
  <si>
    <t>21.01.15</t>
  </si>
  <si>
    <t>obra</t>
  </si>
  <si>
    <t xml:space="preserve">FLUTUANTE PARA SONDAGEM                                                        </t>
  </si>
  <si>
    <t>21.01.14</t>
  </si>
  <si>
    <t>equip</t>
  </si>
  <si>
    <t xml:space="preserve">PLATAFORMA OU BANQUETA P/ SOND. ROTATIVA                                       </t>
  </si>
  <si>
    <t>21.01.12</t>
  </si>
  <si>
    <t xml:space="preserve">PLATAFORMA OU BANQUETA SOND.PERCUSSAO                                          </t>
  </si>
  <si>
    <t>21.01.11</t>
  </si>
  <si>
    <t xml:space="preserve">DESLOCAMENTO DE EQUIPAMENTO DE SONDAGEM                                        </t>
  </si>
  <si>
    <t>21.01.10</t>
  </si>
  <si>
    <t>km*equip</t>
  </si>
  <si>
    <t xml:space="preserve">TRANSPORTE DE EQUIPAMENTO DE SONDAGEM                                          </t>
  </si>
  <si>
    <t>21.01.09</t>
  </si>
  <si>
    <t xml:space="preserve">TAXA FIXA INSTALACAO SONDAGEM ROTATIVA                                         </t>
  </si>
  <si>
    <t>21.01.08</t>
  </si>
  <si>
    <t xml:space="preserve">TAXA FIXA INSTALACAO SONDAGEM PERCUSSAO                                        </t>
  </si>
  <si>
    <t>21.01.07</t>
  </si>
  <si>
    <t xml:space="preserve">SONDAGEM PERC.+30M LOC.ALAG.&lt;50CM                                              </t>
  </si>
  <si>
    <t>21.01.06</t>
  </si>
  <si>
    <t xml:space="preserve">SONDAGEM PERCUSSAO SUPERIOR A 30M                                              </t>
  </si>
  <si>
    <t>21.01.05</t>
  </si>
  <si>
    <t xml:space="preserve">SONDAGEM A PERC.15A30M LOC.ALAG.&lt;50CM                                          </t>
  </si>
  <si>
    <t>21.01.04</t>
  </si>
  <si>
    <t xml:space="preserve">SONDAGEM A  PERCUSSAO DE 15 A 30M                                              </t>
  </si>
  <si>
    <t>21.01.03</t>
  </si>
  <si>
    <t xml:space="preserve">SONDAGEM A PERC. ATE 15M LOC. ALAG.&lt;50CM                                       </t>
  </si>
  <si>
    <t>21.01.02</t>
  </si>
  <si>
    <t xml:space="preserve">SONDAGEM A PERCUSSAO ATE 15M                                                   </t>
  </si>
  <si>
    <t>21.01.01</t>
  </si>
  <si>
    <t>Preço Unitário</t>
  </si>
  <si>
    <t>Descrição</t>
  </si>
  <si>
    <t>Subitem</t>
  </si>
  <si>
    <t xml:space="preserve">                              Data de Referência: 31/03/2022</t>
  </si>
  <si>
    <t>Atendendo à Lei Federal nº 13.161 de 31/08/2015</t>
  </si>
  <si>
    <t>TABELA DE PREÇOS UNITÁRIOS NÃO DESONERADOS</t>
  </si>
  <si>
    <t>DEPARTAMENTO DE ESTRADAS DE RODAGEM DO ESTADO DE SÃO PAULO</t>
  </si>
  <si>
    <t>SECRETARIA DE LOGÍSTICA E TRANSPORTES</t>
  </si>
  <si>
    <t>DER</t>
  </si>
  <si>
    <t>ADEQUAÇÃO DE BDI DE SERVIÇOS RETIRADOS DA PLANILHA DER</t>
  </si>
  <si>
    <t>VERIFICAR BDI DA PUBLICAÇÃO DO DER</t>
  </si>
  <si>
    <t>BDI DO BOLETIM DER:</t>
  </si>
  <si>
    <t>CGCIT</t>
  </si>
  <si>
    <t>SISTEMA DE CUSTOS REFERENCIAIS DE OBRAS - SICRO</t>
  </si>
  <si>
    <t>DNIT</t>
  </si>
  <si>
    <t>Código</t>
  </si>
  <si>
    <t>Descrição do Serviço</t>
  </si>
  <si>
    <t>Custo Unitário (R$)</t>
  </si>
  <si>
    <t>0307731</t>
  </si>
  <si>
    <t>Aparelho de apoio de neoprene fretado para estruturas moldadas no local - fornecimento e instalação</t>
  </si>
  <si>
    <t>dm³</t>
  </si>
  <si>
    <t>0307732</t>
  </si>
  <si>
    <t>Aparelho de apoio de neoprene fretado para estruturas pré-moldadas - fornecimento e instalação</t>
  </si>
  <si>
    <t>0308308</t>
  </si>
  <si>
    <t>Aparelho de apoio metálico elastomérico fixo com capacidade de 1.500 kN - fornecimento e instalação</t>
  </si>
  <si>
    <t>0308313</t>
  </si>
  <si>
    <t>Aparelho de apoio metálico elastomérico fixo com capacidade de 10.000 kN - fornecimento e instalação</t>
  </si>
  <si>
    <t>0308309</t>
  </si>
  <si>
    <t>Aparelho de apoio metálico elastomérico fixo com capacidade de 2.500 kN - fornecimento e instalação</t>
  </si>
  <si>
    <t>0308310</t>
  </si>
  <si>
    <t>Aparelho de apoio metálico elastomérico fixo com capacidade de 4.000 kN - fornecimento e instalação</t>
  </si>
  <si>
    <t>0308311</t>
  </si>
  <si>
    <t>Aparelho de apoio metálico elastomérico fixo com capacidade de 5.500 kN - fornecimento e instalação</t>
  </si>
  <si>
    <t>0308312</t>
  </si>
  <si>
    <t>Aparelho de apoio metálico elastomérico fixo com capacidade de 7.500 kN - fornecimento e instalação</t>
  </si>
  <si>
    <t>0308307</t>
  </si>
  <si>
    <t>Aparelho de apoio metálico elastomérico fixo com capacidade de 700 kN - fornecimento e instalação</t>
  </si>
  <si>
    <t>0308322</t>
  </si>
  <si>
    <t>Aparelho de apoio metálico elastomérico multidirecional com capacidade de 1.500 kN - fornecimento e instalação</t>
  </si>
  <si>
    <t>0308327</t>
  </si>
  <si>
    <t>Aparelho de apoio metálico elastomérico multidirecional com capacidade de 10.000 kN - fornecimento e instalação</t>
  </si>
  <si>
    <t>0308323</t>
  </si>
  <si>
    <t>Aparelho de apoio metálico elastomérico multidirecional com capacidade de 2.500 kN - fornecimento e instalação</t>
  </si>
  <si>
    <t>0308324</t>
  </si>
  <si>
    <t>Aparelho de apoio metálico elastomérico multidirecional com capacidade de 4.000 kN - fornecimento e instalação</t>
  </si>
  <si>
    <t>0308325</t>
  </si>
  <si>
    <t>Aparelho de apoio metálico elastomérico multidirecional com capacidade de 5.500 kN - fornecimento e instalação</t>
  </si>
  <si>
    <t>0308326</t>
  </si>
  <si>
    <t>Aparelho de apoio metálico elastomérico multidirecional com capacidade de 7.500 kN - fornecimento e instalação</t>
  </si>
  <si>
    <t>0308321</t>
  </si>
  <si>
    <t>Aparelho de apoio metálico elastomérico multidirecional com capacidade de 700 kN - fornecimento e instalação</t>
  </si>
  <si>
    <t>0308315</t>
  </si>
  <si>
    <t>Aparelho de apoio metálico elastomérico unidirecional com capacidade de 1.500 kN - fornecimento e instalação</t>
  </si>
  <si>
    <t>0308320</t>
  </si>
  <si>
    <t>Aparelho de apoio metálico elastomérico unidirecional com capacidade de 10.000 kN - fornecimento e instalação</t>
  </si>
  <si>
    <t>0308316</t>
  </si>
  <si>
    <t>Aparelho de apoio metálico elastomérico unidirecional com capacidade de 2.500 kN - fornecimento e instalação</t>
  </si>
  <si>
    <t>0308317</t>
  </si>
  <si>
    <t>Aparelho de apoio metálico elastomérico unidirecional com capacidade de 4.000 kN - fornecimento e instalação</t>
  </si>
  <si>
    <t>0308318</t>
  </si>
  <si>
    <t>Aparelho de apoio metálico elastomérico unidirecional com capacidade de 5.500 kN - fornecimento e instalação</t>
  </si>
  <si>
    <t>0308319</t>
  </si>
  <si>
    <t>Aparelho de apoio metálico elastomérico unidirecional com capacidade de 7.500 kN - fornecimento e instalação</t>
  </si>
  <si>
    <t>0308314</t>
  </si>
  <si>
    <t>Aparelho de apoio metálico elastomérico unidirecional com capacidade de 700 kN - fornecimento e instalação</t>
  </si>
  <si>
    <t>0308250</t>
  </si>
  <si>
    <t>Aparelho de apoio metálico esférico fixo com capacidade de 1.000 kN - fornecimento e instalação</t>
  </si>
  <si>
    <t>0308251</t>
  </si>
  <si>
    <t>Aparelho de apoio metálico esférico fixo com capacidade de 1.500 kN - fornecimento e instalação</t>
  </si>
  <si>
    <t>0308268</t>
  </si>
  <si>
    <t>Aparelho de apoio metálico esférico fixo com capacidade de 10.000 kN - fornecimento e instalação</t>
  </si>
  <si>
    <t>0308252</t>
  </si>
  <si>
    <t>Aparelho de apoio metálico esférico fixo com capacidade de 2.000 kN - fornecimento e instalação</t>
  </si>
  <si>
    <t>0308253</t>
  </si>
  <si>
    <t>Aparelho de apoio metálico esférico fixo com capacidade de 2.500 kN - fornecimento e instalação</t>
  </si>
  <si>
    <t>0308254</t>
  </si>
  <si>
    <t>Aparelho de apoio metálico esférico fixo com capacidade de 3.000 kN - fornecimento e instalação</t>
  </si>
  <si>
    <t>0308255</t>
  </si>
  <si>
    <t>Aparelho de apoio metálico esférico fixo com capacidade de 3.500 kN - fornecimento e instalação</t>
  </si>
  <si>
    <t>0308256</t>
  </si>
  <si>
    <t>Aparelho de apoio metálico esférico fixo com capacidade de 4.000 kN - fornecimento e instalação</t>
  </si>
  <si>
    <t>0308257</t>
  </si>
  <si>
    <t>Aparelho de apoio metálico esférico fixo com capacidade de 4.500 kN - fornecimento e instalação</t>
  </si>
  <si>
    <t>0308258</t>
  </si>
  <si>
    <t>Aparelho de apoio metálico esférico fixo com capacidade de 5.000 kN - fornecimento e instalação</t>
  </si>
  <si>
    <t>0308259</t>
  </si>
  <si>
    <t>Aparelho de apoio metálico esférico fixo com capacidade de 5.500 kN - fornecimento e instalação</t>
  </si>
  <si>
    <t>0308260</t>
  </si>
  <si>
    <t>Aparelho de apoio metálico esférico fixo com capacidade de 6.000 kN - fornecimento e instalação</t>
  </si>
  <si>
    <t>0308261</t>
  </si>
  <si>
    <t>Aparelho de apoio metálico esférico fixo com capacidade de 6.500 kN - fornecimento e instalação</t>
  </si>
  <si>
    <t>0308262</t>
  </si>
  <si>
    <t>Aparelho de apoio metálico esférico fixo com capacidade de 7.000 kN - fornecimento e instalação</t>
  </si>
  <si>
    <t>0308263</t>
  </si>
  <si>
    <t>Aparelho de apoio metálico esférico fixo com capacidade de 7.500 kN - fornecimento e instalação</t>
  </si>
  <si>
    <t>0308264</t>
  </si>
  <si>
    <t>Aparelho de apoio metálico esférico fixo com capacidade de 8.000 kN - fornecimento e instalação</t>
  </si>
  <si>
    <t>0308265</t>
  </si>
  <si>
    <t>Aparelho de apoio metálico esférico fixo com capacidade de 8.500 kN - fornecimento e instalação</t>
  </si>
  <si>
    <t>0308266</t>
  </si>
  <si>
    <t>Aparelho de apoio metálico esférico fixo com capacidade de 9.000 kN - fornecimento e instalação</t>
  </si>
  <si>
    <t>0308267</t>
  </si>
  <si>
    <t>Aparelho de apoio metálico esférico fixo com capacidade de 9.500 kN - fornecimento e instalação</t>
  </si>
  <si>
    <t>0308288</t>
  </si>
  <si>
    <t>Aparelho de apoio metálico esférico multidirecional com capacidade de 1.000 kN - fornecimento e instalação</t>
  </si>
  <si>
    <t>0308289</t>
  </si>
  <si>
    <t>Aparelho de apoio metálico esférico multidirecional com capacidade de 1.500 kN - fornecimento e instalação</t>
  </si>
  <si>
    <t>0308306</t>
  </si>
  <si>
    <t>Aparelho de apoio metálico esférico multidirecional com capacidade de 10.000 kN - fornecimento e instalação</t>
  </si>
  <si>
    <t>0308290</t>
  </si>
  <si>
    <t>Aparelho de apoio metálico esférico multidirecional com capacidade de 2.000 kN - fornecimento e instalação</t>
  </si>
  <si>
    <t>0308291</t>
  </si>
  <si>
    <t>Aparelho de apoio metálico esférico multidirecional com capacidade de 2.500 kN - fornecimento e instalação</t>
  </si>
  <si>
    <t>0308292</t>
  </si>
  <si>
    <t>Aparelho de apoio metálico esférico multidirecional com capacidade de 3.000 kN - fornecimento e instalação</t>
  </si>
  <si>
    <t>0308293</t>
  </si>
  <si>
    <t>Aparelho de apoio metálico esférico multidirecional com capacidade de 3.500 kN - fornecimento e instalação</t>
  </si>
  <si>
    <t>0308294</t>
  </si>
  <si>
    <t>Aparelho de apoio metálico esférico multidirecional com capacidade de 4.000 kN - fornecimento e instalação</t>
  </si>
  <si>
    <t>0308295</t>
  </si>
  <si>
    <t>Aparelho de apoio metálico esférico multidirecional com capacidade de 4.500 kN - fornecimento e instalação</t>
  </si>
  <si>
    <t>0308296</t>
  </si>
  <si>
    <t>Aparelho de apoio metálico esférico multidirecional com capacidade de 5.000 kN - fornecimento e instalação</t>
  </si>
  <si>
    <t>0308297</t>
  </si>
  <si>
    <t>Aparelho de apoio metálico esférico multidirecional com capacidade de 5.500 kN - fornecimento e instalação</t>
  </si>
  <si>
    <t>0308298</t>
  </si>
  <si>
    <t>Aparelho de apoio metálico esférico multidirecional com capacidade de 6.000 kN - fornecimento e instalação</t>
  </si>
  <si>
    <t>0308299</t>
  </si>
  <si>
    <t>Aparelho de apoio metálico esférico multidirecional com capacidade de 6.500 kN - fornecimento e instalação</t>
  </si>
  <si>
    <t>0308300</t>
  </si>
  <si>
    <t>Aparelho de apoio metálico esférico multidirecional com capacidade de 7.000 kN - fornecimento e instalação</t>
  </si>
  <si>
    <t>0308301</t>
  </si>
  <si>
    <t>Aparelho de apoio metálico esférico multidirecional com capacidade de 7.500 kN - fornecimento e instalação</t>
  </si>
  <si>
    <t>0308302</t>
  </si>
  <si>
    <t>Aparelho de apoio metálico esférico multidirecional com capacidade de 8.000 kN - fornecimento e instalação</t>
  </si>
  <si>
    <t>0308303</t>
  </si>
  <si>
    <t>Aparelho de apoio metálico esférico multidirecional com capacidade de 8.500 kN - fornecimento e instalação</t>
  </si>
  <si>
    <t>0308304</t>
  </si>
  <si>
    <t>Aparelho de apoio metálico esférico multidirecional com capacidade de 9.000 kN - fornecimento e instalação</t>
  </si>
  <si>
    <t>0308305</t>
  </si>
  <si>
    <t>Aparelho de apoio metálico esférico multidirecional com capacidade de 9.500 kN - fornecimento e instalação</t>
  </si>
  <si>
    <t>0308269</t>
  </si>
  <si>
    <t>Aparelho de apoio metálico esférico unidirecional com capacidade de 1.000 kN - fornecimento e instalação</t>
  </si>
  <si>
    <t>0308270</t>
  </si>
  <si>
    <t>Aparelho de apoio metálico esférico unidirecional com capacidade de 1.500 kN - fornecimento e instalação</t>
  </si>
  <si>
    <t>0308287</t>
  </si>
  <si>
    <t>Aparelho de apoio metálico esférico unidirecional com capacidade de 10.000 kN - fornecimento e instalação</t>
  </si>
  <si>
    <t>0308271</t>
  </si>
  <si>
    <t>Aparelho de apoio metálico esférico unidirecional com capacidade de 2.000 kN - fornecimento e instalação</t>
  </si>
  <si>
    <t>0308272</t>
  </si>
  <si>
    <t>Aparelho de apoio metálico esférico unidirecional com capacidade de 2.500 kN - fornecimento e instalação</t>
  </si>
  <si>
    <t>0308273</t>
  </si>
  <si>
    <t>Aparelho de apoio metálico esférico unidirecional com capacidade de 3.000 kN - fornecimento e instalação</t>
  </si>
  <si>
    <t>0308274</t>
  </si>
  <si>
    <t>Aparelho de apoio metálico esférico unidirecional com capacidade de 3.500 kN - fornecimento e instalação</t>
  </si>
  <si>
    <t>0308275</t>
  </si>
  <si>
    <t>Aparelho de apoio metálico esférico unidirecional com capacidade de 4.000 kN - fornecimento e instalação</t>
  </si>
  <si>
    <t>0308276</t>
  </si>
  <si>
    <t>Aparelho de apoio metálico esférico unidirecional com capacidade de 4.500 kN - fornecimento e instalação</t>
  </si>
  <si>
    <t>0308277</t>
  </si>
  <si>
    <t>Aparelho de apoio metálico esférico unidirecional com capacidade de 5.000 kN - fornecimento e instalação</t>
  </si>
  <si>
    <t>0308278</t>
  </si>
  <si>
    <t>Aparelho de apoio metálico esférico unidirecional com capacidade de 5.500 kN - fornecimento e instalação</t>
  </si>
  <si>
    <t>0308279</t>
  </si>
  <si>
    <t>Aparelho de apoio metálico esférico unidirecional com capacidade de 6.000 kN - fornecimento e instalação</t>
  </si>
  <si>
    <t>0308280</t>
  </si>
  <si>
    <t>Aparelho de apoio metálico esférico unidirecional com capacidade de 6.500 kN - fornecimento e instalação</t>
  </si>
  <si>
    <t>0308281</t>
  </si>
  <si>
    <t>Aparelho de apoio metálico esférico unidirecional com capacidade de 7.000 kN - fornecimento e instalação</t>
  </si>
  <si>
    <t>0308282</t>
  </si>
  <si>
    <t>Aparelho de apoio metálico esférico unidirecional com capacidade de 7.500 kN - fornecimento e instalação</t>
  </si>
  <si>
    <t>0308283</t>
  </si>
  <si>
    <t>Aparelho de apoio metálico esférico unidirecional com capacidade de 8.000 kN - fornecimento e instalação</t>
  </si>
  <si>
    <t>0308284</t>
  </si>
  <si>
    <t>Aparelho de apoio metálico esférico unidirecional com capacidade de 8.500 kN - fornecimento e instalação</t>
  </si>
  <si>
    <t>0308285</t>
  </si>
  <si>
    <t>Aparelho de apoio metálico esférico unidirecional com capacidade de 9.000 kN - fornecimento e instalação</t>
  </si>
  <si>
    <t>0308286</t>
  </si>
  <si>
    <t>Aparelho de apoio metálico esférico unidirecional com capacidade de 9.500 kN - fornecimento e instalação</t>
  </si>
  <si>
    <t>0307733</t>
  </si>
  <si>
    <t>Junta de dilatação em elastômero e perfil VV - L = 20 mm e H = 40 mm - fornecimento e instalação</t>
  </si>
  <si>
    <t>0307734</t>
  </si>
  <si>
    <t>Junta de dilatação em elastômero e perfil VV - L = 25 mm e H = 50 mm - fornecimento e instalação</t>
  </si>
  <si>
    <t>0307735</t>
  </si>
  <si>
    <t>Junta de dilatação em elastômero e perfil VV - L = 35 mm e H = 60 mm - fornecimento e instalação</t>
  </si>
  <si>
    <t>0307736</t>
  </si>
  <si>
    <t>Junta de dilatação em elastômero e perfil VV - L = 40 mm e H = 70 mm - fornecimento e instalação</t>
  </si>
  <si>
    <t>0307737</t>
  </si>
  <si>
    <t>Junta de dilatação em elastômero e perfil VV - L = 50 mm e H = 80 mm - fornecimento e instalação</t>
  </si>
  <si>
    <t>0307730</t>
  </si>
  <si>
    <t>Junta de dilatação em perfil extrudado de borracha vulcanizada</t>
  </si>
  <si>
    <t>0307084</t>
  </si>
  <si>
    <t>Lábios poliméricos em junta de pavimento de concreto - L = 20 mm e H = 30 mm - confecção e assentamento</t>
  </si>
  <si>
    <t>0407818</t>
  </si>
  <si>
    <t>Armação em aço CA-25 - fornecimento, preparo e colocação</t>
  </si>
  <si>
    <t>0407819</t>
  </si>
  <si>
    <t>Armação em aço CA-50 - fornecimento, preparo e colocação</t>
  </si>
  <si>
    <t>0407820</t>
  </si>
  <si>
    <t>Armação em aço CA-60 - fornecimento, preparo e colocação</t>
  </si>
  <si>
    <t>0407740</t>
  </si>
  <si>
    <t>Chumbador tipo espera em aço CA-25 para fixação de estrutura metálica em concreto - fornecimento e instalação</t>
  </si>
  <si>
    <t>0408037</t>
  </si>
  <si>
    <t>Luva de emenda com rosca cônica para aço CA-50 - D = 12,5 mm - fornecimento e instalação</t>
  </si>
  <si>
    <t>0408038</t>
  </si>
  <si>
    <t>Luva de emenda com rosca cônica para aço CA-50 - D = 16 mm - fornecimento e instalação</t>
  </si>
  <si>
    <t>0408039</t>
  </si>
  <si>
    <t>Luva de emenda com rosca cônica para aço CA-50 - D = 20 mm - fornecimento e instalação</t>
  </si>
  <si>
    <t>0408041</t>
  </si>
  <si>
    <t>Luva de emenda com rosca cônica para aço CA-50 - D = 25 mm - fornecimento e instalação</t>
  </si>
  <si>
    <t>0408042</t>
  </si>
  <si>
    <t>Luva de emenda com rosca cônica para aço CA-50 - D = 32 mm - fornecimento e instalação</t>
  </si>
  <si>
    <t>0408031</t>
  </si>
  <si>
    <t>Luva de emenda prensada para aço CA-50 - D = 12,5 mm - fornecimento e instalação</t>
  </si>
  <si>
    <t>0408032</t>
  </si>
  <si>
    <t>Luva de emenda prensada para aço CA-50 - D = 16 mm - fornecimento e instalação</t>
  </si>
  <si>
    <t>0408033</t>
  </si>
  <si>
    <t>Luva de emenda prensada para aço CA-50 - D = 20 mm - fornecimento e instalação</t>
  </si>
  <si>
    <t>0408035</t>
  </si>
  <si>
    <t>Luva de emenda prensada para aço CA-50 - D = 25 mm - fornecimento e instalação</t>
  </si>
  <si>
    <t>0408036</t>
  </si>
  <si>
    <t>Luva de emenda prensada para aço CA-50 - D = 32 mm - fornecimento e instalação</t>
  </si>
  <si>
    <t>0408067</t>
  </si>
  <si>
    <t>Tela de aço eletrossoldada - fornecimento, preparo e colocação</t>
  </si>
  <si>
    <t>0407743</t>
  </si>
  <si>
    <t>Treliça nervurada três barras longitudinais interligadas por duas diagonais sinusoidal - fornecimento e instalação</t>
  </si>
  <si>
    <t>0607137</t>
  </si>
  <si>
    <t>Arco metálico galvanizado tipo MP 152S - arco alto - vão = 10,08 m e altura = 6,12 m - aterro rodoviário mínimo = 0,90 m e máximo = 5,00 m - areia e brita comerciais</t>
  </si>
  <si>
    <t>0606785</t>
  </si>
  <si>
    <t>Arco metálico galvanizado tipo MP 152S - arco alto - vão = 10,08 m e altura = 6,12 m - aterro rodoviário mínimo = 0,90 m e máximo = 5,00 m - areia extraída e brita produzida</t>
  </si>
  <si>
    <t>0607139</t>
  </si>
  <si>
    <t>Arco metálico galvanizado tipo MP 152S - arco alto - vão = 10,31 m e altura = 6,17 m - aterro rodoviário mínimo = 0,90 m e máximo = 4,90 m - areia e brita comerciais</t>
  </si>
  <si>
    <t>0606787</t>
  </si>
  <si>
    <t>Arco metálico galvanizado tipo MP 152S - arco alto - vão = 10,31 m e altura = 6,17 m - aterro rodoviário mínimo = 0,90 m e máximo = 4,90 m - areia extraída e brita produzida</t>
  </si>
  <si>
    <t>0607140</t>
  </si>
  <si>
    <t>Arco metálico galvanizado tipo MP 152S - arco alto - vão = 10,36 m e altura = 5,38 m - aterro rodoviário mínimo = 1,20 m e máximo = 3,60 m - areia e brita comerciais</t>
  </si>
  <si>
    <t>0606788</t>
  </si>
  <si>
    <t>Arco metálico galvanizado tipo MP 152S - arco alto - vão = 10,36 m e altura = 5,38 m - aterro rodoviário mínimo = 1,20 m e máximo = 3,60 m - areia extraída e brita produzida</t>
  </si>
  <si>
    <t>0607141</t>
  </si>
  <si>
    <t>Arco metálico galvanizado tipo MP 152S - arco alto - vão = 10,54 m e altura = 6,05 m - aterro rodoviário mínimo = 1,20 m e máximo = 4,20 m - areia e brita comerciais</t>
  </si>
  <si>
    <t>0606789</t>
  </si>
  <si>
    <t>Arco metálico galvanizado tipo MP 152S - arco alto - vão = 10,54 m e altura = 6,05 m - aterro rodoviário mínimo = 1,20 m e máximo = 4,20 m - areia extraída e brita produzida</t>
  </si>
  <si>
    <t>0607144</t>
  </si>
  <si>
    <t>Arco metálico galvanizado tipo MP 152S - arco alto - vão = 10,57 m e altura = 5,41 m - aterro rodoviário mínimo = 1,20 m e máximo = 4,10 m - areia e brita comerciais</t>
  </si>
  <si>
    <t>0606792</t>
  </si>
  <si>
    <t>Arco metálico galvanizado tipo MP 152S - arco alto - vão = 10,57 m e altura = 5,41 m - aterro rodoviário mínimo = 1,20 m e máximo = 4,10 m - areia extraída e brita produzida</t>
  </si>
  <si>
    <t>0607142</t>
  </si>
  <si>
    <t>Arco metálico galvanizado tipo MP 152S - arco alto - vão = 10,74 m e altura = 6,48 m - aterro rodoviário mínimo = 1,20 m e máximo = 4,70 m - areia e brita comerciais</t>
  </si>
  <si>
    <t>0606790</t>
  </si>
  <si>
    <t>Arco metálico galvanizado tipo MP 152S - arco alto - vão = 10,74 m e altura = 6,48 m - aterro rodoviário mínimo = 1,20 m e máximo = 4,70 m - areia extraída e brita produzida</t>
  </si>
  <si>
    <t>0607145</t>
  </si>
  <si>
    <t>Arco metálico galvanizado tipo MP 152S - arco alto - vão = 10,77 m e altura = 6,10 m - aterro rodoviário mínimo = 1,20 m e máximo = 4,70 m - areia e brita comerciais</t>
  </si>
  <si>
    <t>0606793</t>
  </si>
  <si>
    <t>Arco metálico galvanizado tipo MP 152S - arco alto - vão = 10,77 m e altura = 6,10 m - aterro rodoviário mínimo = 1,20 m e máximo = 4,70 m - areia extraída e brita produzida</t>
  </si>
  <si>
    <t>0607146</t>
  </si>
  <si>
    <t>Arco metálico galvanizado tipo MP 152S - arco alto - vão = 10,97 m e altura = 6,53 m - aterro rodoviário mínimo = 1,20 m e máximo = 4,70 m - areia e brita comerciais</t>
  </si>
  <si>
    <t>0606794</t>
  </si>
  <si>
    <t>Arco metálico galvanizado tipo MP 152S - arco alto - vão = 10,97 m e altura = 6,53 m - aterro rodoviário mínimo = 1,20 m e máximo = 4,70 m - areia extraída e brita produzida</t>
  </si>
  <si>
    <t>0607143</t>
  </si>
  <si>
    <t>Arco metálico galvanizado tipo MP 152S - arco alto - vão = 11,35 m e altura = 7,12 m - aterro rodoviário mínimo = 1,20 m e máximo = 4,70 m - areia e brita comerciais</t>
  </si>
  <si>
    <t>0606791</t>
  </si>
  <si>
    <t>Arco metálico galvanizado tipo MP 152S - arco alto - vão = 11,35 m e altura = 7,12 m - aterro rodoviário mínimo = 1,20 m e máximo = 4,70 m - areia extraída e brita produzida</t>
  </si>
  <si>
    <t>0607147</t>
  </si>
  <si>
    <t>Arco metálico galvanizado tipo MP 152S - arco alto - vão = 11,58 m e altura = 7,16 m - aterro rodoviário mínimo = 1,20 m e máximo = 6,40 m - areia e brita comerciais</t>
  </si>
  <si>
    <t>0606795</t>
  </si>
  <si>
    <t>Arco metálico galvanizado tipo MP 152S - arco alto - vão = 11,58 m e altura = 7,16 m - aterro rodoviário mínimo = 1,20 m e máximo = 6,40 m - areia extraída e brita produzida</t>
  </si>
  <si>
    <t>0607112</t>
  </si>
  <si>
    <t>Arco metálico galvanizado tipo MP 152S - arco alto - vão = 6,12 m e altura = 2,77 m - aterro rodoviário mínimo = 0,75 m e máximo = 5,40 m - areia e brita comerciais</t>
  </si>
  <si>
    <t>0606760</t>
  </si>
  <si>
    <t>Arco metálico galvanizado tipo MP 152S - arco alto - vão = 6,12 m e altura = 2,77 m - aterro rodoviário mínimo = 0,75 m e máximo = 5,40 m - areia extraída e brita produzida</t>
  </si>
  <si>
    <t>0607113</t>
  </si>
  <si>
    <t>Arco metálico galvanizado tipo MP 152S - arco alto - vão = 6,30 m e altura = 3,68 m - aterro rodoviário mínimo = 0,75 m e máximo = 7,50 m - areia e brita comerciais</t>
  </si>
  <si>
    <t>0606761</t>
  </si>
  <si>
    <t>Arco metálico galvanizado tipo MP 152S - arco alto - vão = 6,30 m e altura = 3,68 m - aterro rodoviário mínimo = 0,75 m e máximo = 7,50 m - areia extraída e brita produzida</t>
  </si>
  <si>
    <t>0606762</t>
  </si>
  <si>
    <t>Arco metálico galvanizado tipo MP 152S - arco alto - vão = 6,55 m e altura = 3,56 m - aterro rodoviário mínimo = 0,75 m e máximo = 4,9 m - areia extraída e brita produzida</t>
  </si>
  <si>
    <t>0607114</t>
  </si>
  <si>
    <t>Arco metálico galvanizado tipo MP 152S - arco alto - vão = 6,55 m e altura = 3,56 m - aterro rodoviário mínimo = 0,75 m e máximo = 4,90 m - areia e brita comerciais</t>
  </si>
  <si>
    <t>0607116</t>
  </si>
  <si>
    <t>Arco metálico galvanizado tipo MP 152S - arco alto - vão = 6,78 m e altura = 3,61 m - aterro rodoviário mínimo = 0,75 m e máximo = 4,80 m - areia e brita comerciais</t>
  </si>
  <si>
    <t>0606764</t>
  </si>
  <si>
    <t>Arco metálico galvanizado tipo MP 152S - arco alto - vão = 6,78 m e altura = 3,61 m - aterro rodoviário mínimo = 0,75 m e máximo = 4,80 m - areia extraída e brita produzida</t>
  </si>
  <si>
    <t>0607115</t>
  </si>
  <si>
    <t>Arco metálico galvanizado tipo MP 152S - arco alto - vão = 6,96 m e altura = 4,42 m - aterro rodoviário mínimo = 0,75 m e máximo = 8,10 m - areia e brita comerciais</t>
  </si>
  <si>
    <t>0606763</t>
  </si>
  <si>
    <t>Arco metálico galvanizado tipo MP 152S - arco alto - vão = 6,96 m e altura = 4,42 m - aterro rodoviário mínimo = 0,75 m e máximo = 8,10 m - areia extraída e brita produzida</t>
  </si>
  <si>
    <t>0607117</t>
  </si>
  <si>
    <t>Arco metálico galvanizado tipo MP 152S - arco alto - vão = 6,99 m e altura = 4,27 m - aterro rodoviário mínimo = 0,75 m e máximo = 5,70 m - areia e brita comerciais</t>
  </si>
  <si>
    <t>0606765</t>
  </si>
  <si>
    <t>Arco metálico galvanizado tipo MP 152S - arco alto - vão = 6,99 m e altura = 4,27 m - aterro rodoviário mínimo = 0,75 m e máximo = 5,70 m - areia extraída e brita produzida</t>
  </si>
  <si>
    <t>0607118</t>
  </si>
  <si>
    <t>Arco metálico galvanizado tipo MP 152S - arco alto - vão = 7,01 m e altura = 3,63 m - aterro rodoviário mínimo = 0,75 m e máximo = 4,60 m - areia e brita comerciais</t>
  </si>
  <si>
    <t>0606766</t>
  </si>
  <si>
    <t>Arco metálico galvanizado tipo MP 152S - arco alto - vão = 7,01 m e altura = 3,63 m - aterro rodoviário mínimo = 0,75 m e máximo = 4,60 m - areia extraída e brita produzida</t>
  </si>
  <si>
    <t>0607120</t>
  </si>
  <si>
    <t>Arco metálico galvanizado tipo MP 152S - arco alto - vão = 7,24 m e altura = 3,68 m - aterro rodoviário mínimo = 0,90 m e máximo = 4,4 m - areia e brita comerciais</t>
  </si>
  <si>
    <t>0606768</t>
  </si>
  <si>
    <t>Arco metálico galvanizado tipo MP 152S - arco alto - vão = 7,24 m e altura = 3,68 m - aterro rodoviário mínimo = 0,90 m e máximo = 4,40 m - areia extraída e brita produzida</t>
  </si>
  <si>
    <t>0607119</t>
  </si>
  <si>
    <t>Arco metálico galvanizado tipo MP 152S - arco alto - vão = 7,42 m e altura = 4,52 m - aterro rodoviário mínimo = 0,90 m e máximo = 6,40 m - areia e brita comerciais</t>
  </si>
  <si>
    <t>0606767</t>
  </si>
  <si>
    <t>Arco metálico galvanizado tipo MP 152S - arco alto - vão = 7,42 m e altura = 4,52 m - aterro rodoviário mínimo = 0,90 m e máximo = 6,40 m - areia extraída e brita produzida</t>
  </si>
  <si>
    <t>0607121</t>
  </si>
  <si>
    <t>Arco metálico galvanizado tipo MP 152S - arco alto - vão = 7,47 m e altura = 4,19 m - aterro rodoviário mínimo = 0,90 m e máximo = 4,30 m - areia e brita comerciais</t>
  </si>
  <si>
    <t>0606769</t>
  </si>
  <si>
    <t>Arco metálico galvanizado tipo MP 152S - arco alto - vão = 7,47 m e altura = 4,19 m - aterro rodoviário mínimo = 0,90 m e máximo = 4,30 m - areia extraída e brita produzida</t>
  </si>
  <si>
    <t>0607123</t>
  </si>
  <si>
    <t>Arco metálico galvanizado tipo MP 152S - arco alto - vão = 7,67 m e altura = 3,99 m - aterro rodoviário mínimo = 0,90 m e máximo = 4,10 m - areia e brita comerciais</t>
  </si>
  <si>
    <t>0606771</t>
  </si>
  <si>
    <t>Arco metálico galvanizado tipo MP 152S - arco alto - vão = 7,67 m e altura = 3,99 m - aterro rodoviário mínimo = 0,90 m e máximo = 4,10 m - areia extraída e brita produzida</t>
  </si>
  <si>
    <t>0607122</t>
  </si>
  <si>
    <t>Arco metálico galvanizado tipo MP 152S - arco alto - vão = 7,85 m e altura = 4,60 m - aterro rodoviário mínimo = 0,90 m e máximo = 6,00 m - areia e brita comerciais</t>
  </si>
  <si>
    <t>0606770</t>
  </si>
  <si>
    <t>Arco metálico galvanizado tipo MP 152S - arco alto - vão = 7,85 m e altura = 4,60 m - aterro rodoviário mínimo = 0,90 m e máximo = 6,00 m - areia extraída e brita produzida</t>
  </si>
  <si>
    <t>0607125</t>
  </si>
  <si>
    <t>Arco metálico galvanizado tipo MP 152S - arco alto - vão = 7,90 m e altura = 4,04 m - aterro rodoviário mínimo = 0,90 m e máximo = 4,00 m - areia e brita comerciais</t>
  </si>
  <si>
    <t>0606773</t>
  </si>
  <si>
    <t>Arco metálico galvanizado tipo MP 152S - arco alto - vão = 7,90 m e altura = 4,04 m - aterro rodoviário mínimo = 0,90 m e máximo = 4,00 m - areia extraída e brita produzida</t>
  </si>
  <si>
    <t>0607124</t>
  </si>
  <si>
    <t>Arco metálico galvanizado tipo MP 152S - arco alto - vão = 8,08 m e altura = 4,65 m - aterro rodoviário mínimo = 0,90 m e máximo = 5,80 m - areia e brita comerciais</t>
  </si>
  <si>
    <t>0606772</t>
  </si>
  <si>
    <t>Arco metálico galvanizado tipo MP 152S - arco alto - vão = 8,08 m e altura = 4,65 m - aterro rodoviário mínimo = 0,90 m e máximo = 5,80 m - areia extraída e brita produzida</t>
  </si>
  <si>
    <t>0607126</t>
  </si>
  <si>
    <t>Arco metálico galvanizado tipo MP 152S - arco alto - vão = 8,31 m e altura = 4,70 m - aterro rodoviário mínimo = 0,90 m e máximo = 5,60 m - areia e brita comerciais</t>
  </si>
  <si>
    <t>0606774</t>
  </si>
  <si>
    <t>Arco metálico galvanizado tipo MP 152S - arco alto - vão = 8,31 m e altura = 4,70 m - aterro rodoviário mínimo = 0,90 m e máximo = 5,60 m - areia extraída e brita produzida</t>
  </si>
  <si>
    <t>0607127</t>
  </si>
  <si>
    <t>Arco metálico galvanizado tipo MP 152S - arco alto - vão = 8,36 m e altura = 4,11 m - aterro rodoviário mínimo = 0,90 m e máximo = 3,70 m - areia e brita comerciais</t>
  </si>
  <si>
    <t>0606775</t>
  </si>
  <si>
    <t>Arco metálico galvanizado tipo MP 152S - arco alto - vão = 8,36 m e altura = 4,11 m - aterro rodoviário mínimo = 0,90 m e máximo = 3,70 m - areia extraída e brita produzida</t>
  </si>
  <si>
    <t>0607129</t>
  </si>
  <si>
    <t>Arco metálico galvanizado tipo MP 152S - arco alto - vão = 8,59 m e altura = 4,39 m - aterro rodoviário mínimo = 0,90 m e máximo = 3,60 m - areia e brita comerciais</t>
  </si>
  <si>
    <t>0606777</t>
  </si>
  <si>
    <t>Arco metálico galvanizado tipo MP 152S - arco alto - vão = 8,59 m e altura = 4,39 m - aterro rodoviário mínimo = 0,90 m e máximo = 3,60 m - areia extraída e brita produzida</t>
  </si>
  <si>
    <t>0607128</t>
  </si>
  <si>
    <t>Arco metálico galvanizado tipo MP 152S - arco alto - vão = 8,97 m e altura = 5,00 m - aterro rodoviário mínimo = 0,90 m e máximo = 5,80 m - areia e brita comerciais</t>
  </si>
  <si>
    <t>0606776</t>
  </si>
  <si>
    <t>Arco metálico galvanizado tipo MP 152S - arco alto - vão = 8,97 m e altura = 5,00 m - aterro rodoviário mínimo = 0,90 m e máximo = 5,80 m - areia extraída e brita produzida</t>
  </si>
  <si>
    <t>0607130</t>
  </si>
  <si>
    <t>Arco metálico galvanizado tipo MP 152S - arco alto - vão = 9,17 m e altura = 5,49 m - aterro rodoviário mínimo = 0,90 m e máximo = 5,60 m - areia e brita comerciais</t>
  </si>
  <si>
    <t>0606778</t>
  </si>
  <si>
    <t>Arco metálico galvanizado tipo MP 152S - arco alto - vão = 9,17 m e altura = 5,49 m - aterro rodoviário mínimo = 0,90 m e máximo = 5,60 m - areia extraída e brita produzida</t>
  </si>
  <si>
    <t>0607131</t>
  </si>
  <si>
    <t>Arco metálico galvanizado tipo MP 152S - arco alto - vão = 9,22 m e altura = 4,70 m - aterro rodoviário mínimo = 0,90 m e máximo = 4,10 m - areia e brita comerciais</t>
  </si>
  <si>
    <t>0606779</t>
  </si>
  <si>
    <t>Arco metálico galvanizado tipo MP 152S - arco alto - vão = 9,22 m e altura = 4,70 m - aterro rodoviário mínimo = 0,90 m e máximo = 4,10 m - areia extraída e brita produzida</t>
  </si>
  <si>
    <t>0607133</t>
  </si>
  <si>
    <t>Arco metálico galvanizado tipo MP 152S - arco alto - vão = 9,45 m e altura = 4,75 m - aterro rodoviário mínimo = 0,90 m e máximo = 4,00 m - areia e brita comerciais</t>
  </si>
  <si>
    <t>0606781</t>
  </si>
  <si>
    <t>Arco metálico galvanizado tipo MP 152S - arco alto - vão = 9,45 m e altura = 4,75 m - aterro rodoviário mínimo = 0,90 m e máximo = 4,00 m - areia extraída e brita produzida</t>
  </si>
  <si>
    <t>0607132</t>
  </si>
  <si>
    <t>Arco metálico galvanizado tipo MP 152S - arco alto - vão = 9,63 m e altura = 5,59 m - aterro rodoviário mínimo = 0,90 m e máximo = 5,30 m - areia e brita comerciais</t>
  </si>
  <si>
    <t>0606780</t>
  </si>
  <si>
    <t>Arco metálico galvanizado tipo MP 152S - arco alto - vão = 9,63 m e altura = 5,59 m - aterro rodoviário mínimo = 0,90 m e máximo = 5,30 m - areia extraída e brita produzida</t>
  </si>
  <si>
    <t>0607134</t>
  </si>
  <si>
    <t>Arco metálico galvanizado tipo MP 152S - arco alto - vão = 9,65 m e altura = 5,41 m - aterro rodoviário mínimo = 0,90 m e máximo = 4,70 m - areia e brita comerciais</t>
  </si>
  <si>
    <t>0606782</t>
  </si>
  <si>
    <t>Arco metálico galvanizado tipo MP 152S - arco alto - vão = 9,65 m e altura = 5,41 m - aterro rodoviário mínimo = 0,90 m e máximo = 4,70 m - areia extraída e brita produzida</t>
  </si>
  <si>
    <t>0607136</t>
  </si>
  <si>
    <t>Arco metálico galvanizado tipo MP 152S - arco alto - vão = 9,68 m e altura = 5,23 m - aterro rodoviário mínimo = 0,90 m e máximo = 3,90 m - areia e brita comerciais</t>
  </si>
  <si>
    <t>0606784</t>
  </si>
  <si>
    <t>Arco metálico galvanizado tipo MP 152S - arco alto - vão = 9,68 m e altura = 5,23 m - aterro rodoviário mínimo = 0,90 m e máximo = 3,90 m - areia extraída e brita produzida</t>
  </si>
  <si>
    <t>0607135</t>
  </si>
  <si>
    <t>Arco metálico galvanizado tipo MP 152S - arco alto - vão = 9,86 m e altura = 6,07 m - aterro rodoviário mínimo = 0,90 m e máximo = 5,20 m - areia e brita comerciais</t>
  </si>
  <si>
    <t>0606783</t>
  </si>
  <si>
    <t>Arco metálico galvanizado tipo MP 152S - arco alto - vão = 9,86 m e altura = 6,07 m - aterro rodoviário mínimo = 0,90 m e máximo = 5,20 m - areia extraída e brita produzida</t>
  </si>
  <si>
    <t>0607138</t>
  </si>
  <si>
    <t>Arco metálico galvanizado tipo MP 152S - arco alto - vão = 9,91 m e altura = 5,28 m - aterro rodoviário mínimo = 0,90 m e máximo = 3,80 m - areia e brita comerciais</t>
  </si>
  <si>
    <t>0606786</t>
  </si>
  <si>
    <t>Arco metálico galvanizado tipo MP 152S - arco alto - vão = 9,91 m e altura = 5,28 m - aterro rodoviário mínimo = 0,90 m e máximo = 3,80 m - areia extraída e brita produzida</t>
  </si>
  <si>
    <t>0606842</t>
  </si>
  <si>
    <t>Arco metálico galvanizado tipo MP 152S - ovoide - vão = 7,21 m e altura = 7,82 m - aterro rodoviário mínimo = 0,75 m e máximo = 6,70 m - areia e brita comerciais</t>
  </si>
  <si>
    <t>0606832</t>
  </si>
  <si>
    <t>Arco metálico galvanizado tipo MP 152S - ovoide - vão = 7,21 m e altura = 7,82 m - aterro rodoviário mínimo = 0,75 m e máximo = 6,70 m - areia extraída e brita produzida</t>
  </si>
  <si>
    <t>0606843</t>
  </si>
  <si>
    <t>Arco metálico galvanizado tipo MP 152S - ovoide - vão = 7,31 m e altura = 7,87 m - aterro rodoviário mínimo = 0,90 m e máximo = 6,80 m - areia e brita comerciais</t>
  </si>
  <si>
    <t>0606833</t>
  </si>
  <si>
    <t>Arco metálico galvanizado tipo MP 152S - ovoide - vão = 7,31 m e altura = 7,87 m - aterro rodoviário mínimo = 0,90 m e máximo = 6,80 m - areia extraída e brita produzida</t>
  </si>
  <si>
    <t>0606845</t>
  </si>
  <si>
    <t>Arco metálico galvanizado tipo MP 152S - ovoide - vão = 7,57 m e altura = 8,44 m - aterro rodoviário mínimo = 0,90 m e máximo = 5,60 m - areia e brita comerciais</t>
  </si>
  <si>
    <t>0606835</t>
  </si>
  <si>
    <t>Arco metálico galvanizado tipo MP 152S - ovoide - vão = 7,57 m e altura = 8,44 m - aterro rodoviário mínimo = 0,90 m e máximo = 5,60 m - areia extraída e brita produzida</t>
  </si>
  <si>
    <t>0606844</t>
  </si>
  <si>
    <t>Arco metálico galvanizado tipo MP 152S - ovoide - vão = 7,77 m e altura = 7,90 m - aterro rodoviário mínimo = 0,90 m e máximo = 6,80 m - areia e brita comerciais</t>
  </si>
  <si>
    <t>0606834</t>
  </si>
  <si>
    <t>Arco metálico galvanizado tipo MP 152S - ovoide - vão = 7,77 m e altura = 7,90 m - aterro rodoviário mínimo = 0,90 m e máximo = 6,80 m - areia extraída e brita produzida</t>
  </si>
  <si>
    <t>0606847</t>
  </si>
  <si>
    <t>Arco metálico galvanizado tipo MP 152S - ovoide - vão = 8,13 m e altura = 8,01 m - aterro rodoviário mínimo = 0,90 m e máximo = 3,50 m - areia e brita comerciais</t>
  </si>
  <si>
    <t>0606837</t>
  </si>
  <si>
    <t>Arco metálico galvanizado tipo MP 152S - ovoide - vão = 8,13 m e altura = 8,01 m - aterro rodoviário mínimo = 0,90 m e máximo = 3,50 m - areia extraída e brita produzida</t>
  </si>
  <si>
    <t>0606846</t>
  </si>
  <si>
    <t>Arco metálico galvanizado tipo MP 152S - ovoide - vão = 8,36 m e altura = 8,23 m - aterro rodoviário mínimo = 0,90 m e máximo = 4,30 m - areia e brita comerciais</t>
  </si>
  <si>
    <t>0606836</t>
  </si>
  <si>
    <t>Arco metálico galvanizado tipo MP 152S - ovoide - vão = 8,36 m e altura = 8,23 m - aterro rodoviário mínimo = 0,90 m e máximo = 4,30 m - areia extraída e brita produzida</t>
  </si>
  <si>
    <t>0606848</t>
  </si>
  <si>
    <t>Arco metálico galvanizado tipo MP 152S - ovoide - vão = 8,56 m e altura = 8,48 m - aterro rodoviário mínimo = 0,90 m e máximo = 5,30 m - areia e brita comerciais</t>
  </si>
  <si>
    <t>0606838</t>
  </si>
  <si>
    <t>Arco metálico galvanizado tipo MP 152S - ovoide - vão = 8,56 m e altura = 8,48 m - aterro rodoviário mínimo = 0,90 m e máximo = 5,30 m - areia extraída e brita produzida</t>
  </si>
  <si>
    <t>0606849</t>
  </si>
  <si>
    <t>Arco metálico galvanizado tipo MP 152S - ovoide - vão = 8,71 m e altura = 9,32 m - aterro rodoviário mínimo = 0,90 m e máximo = 6,00 m - areia e brita comerciais</t>
  </si>
  <si>
    <t>0606839</t>
  </si>
  <si>
    <t>Arco metálico galvanizado tipo MP 152S - ovoide - vão = 8,71 m e altura = 9,32 m - aterro rodoviário mínimo = 0,90 m e máximo = 6,00 m - areia extraída e brita produzida</t>
  </si>
  <si>
    <t>0606850</t>
  </si>
  <si>
    <t>Arco metálico galvanizado tipo MP 152S - ovoide - vão = 9,15 m e altura = 9,04 m - aterro rodoviário mínimo = 0,90 m e máximo = 4,70 m - areia e brita comerciais</t>
  </si>
  <si>
    <t>0606840</t>
  </si>
  <si>
    <t>Arco metálico galvanizado tipo MP 152S - ovoide - vão = 9,15 m e altura = 9,04 m - aterro rodoviário mínimo = 0,90 m e máximo = 4,70 m - areia extraída e brita produzida</t>
  </si>
  <si>
    <t>0606851</t>
  </si>
  <si>
    <t>Arco metálico galvanizado tipo MP 152S - ovoide - vão = 9,15 m e altura = 9,50 m - aterro rodoviário mínimo = 0,90 m e máximo = 5,70 m - areia e brita comerciais</t>
  </si>
  <si>
    <t>0606841</t>
  </si>
  <si>
    <t>Arco metálico galvanizado tipo MP 152S - ovoide - vão = 9,15 m e altura = 9,50 m - aterro rodoviário mínimo = 0,90 m e máximo = 5,70 m - areia extraída e brita produzida</t>
  </si>
  <si>
    <t>0605604</t>
  </si>
  <si>
    <t>Argamassa de solo-cimento com 10% de cimento e material de jazida - preparo e injeção em tunnel liner</t>
  </si>
  <si>
    <t>m³</t>
  </si>
  <si>
    <t>0605695</t>
  </si>
  <si>
    <t>Bueiro metálico com chapas múltiplas MP 100 com revestimento em epóxi - D = 0,60 m - brita comercial</t>
  </si>
  <si>
    <t>0605607</t>
  </si>
  <si>
    <t>Bueiro metálico com chapas múltiplas MP 100 com revestimento em epóxi - D = 0,60 m - brita produzida</t>
  </si>
  <si>
    <t>0605696</t>
  </si>
  <si>
    <t>Bueiro metálico com chapas múltiplas MP 100 com revestimento em epóxi - D = 0,70 m - brita comercial</t>
  </si>
  <si>
    <t>0605608</t>
  </si>
  <si>
    <t>Bueiro metálico com chapas múltiplas MP 100 com revestimento em epóxi - D = 0,70 m - brita produzida</t>
  </si>
  <si>
    <t>0605697</t>
  </si>
  <si>
    <t>Bueiro metálico com chapas múltiplas MP 100 com revestimento em epóxi - D = 0,80 m - brita comercial</t>
  </si>
  <si>
    <t>0605609</t>
  </si>
  <si>
    <t>Bueiro metálico com chapas múltiplas MP 100 com revestimento em epóxi - D = 0,80 m - brita produzida</t>
  </si>
  <si>
    <t>0605698</t>
  </si>
  <si>
    <t>Bueiro metálico com chapas múltiplas MP 100 com revestimento em epóxi - D = 0,90 m - brita comercial</t>
  </si>
  <si>
    <t>0605610</t>
  </si>
  <si>
    <t>Bueiro metálico com chapas múltiplas MP 100 com revestimento em epóxi - D = 0,90 m - brita produzida</t>
  </si>
  <si>
    <t>0605699</t>
  </si>
  <si>
    <t>Bueiro metálico com chapas múltiplas MP 100 com revestimento em epóxi - D = 1,00 m - brita comercial</t>
  </si>
  <si>
    <t>0605611</t>
  </si>
  <si>
    <t>Bueiro metálico com chapas múltiplas MP 100 com revestimento em epóxi - D = 1,00 m - brita produzida</t>
  </si>
  <si>
    <t>0605700</t>
  </si>
  <si>
    <t>Bueiro metálico com chapas múltiplas MP 100 com revestimento em epóxi - D = 1,10 m - brita comercial</t>
  </si>
  <si>
    <t>0605612</t>
  </si>
  <si>
    <t>Bueiro metálico com chapas múltiplas MP 100 com revestimento em epóxi - D = 1,10 m - brita produzida</t>
  </si>
  <si>
    <t>0605701</t>
  </si>
  <si>
    <t>Bueiro metálico com chapas múltiplas MP 100 com revestimento em epóxi - D = 1,20 m - brita comercial</t>
  </si>
  <si>
    <t>0605613</t>
  </si>
  <si>
    <t>Bueiro metálico com chapas múltiplas MP 100 com revestimento em epóxi - D = 1,20 m - brita produzida</t>
  </si>
  <si>
    <t>0605702</t>
  </si>
  <si>
    <t>Bueiro metálico com chapas múltiplas MP 100 com revestimento em epóxi - D = 1,30 m - brita comercial</t>
  </si>
  <si>
    <t>0605614</t>
  </si>
  <si>
    <t>Bueiro metálico com chapas múltiplas MP 100 com revestimento em epóxi - D = 1,30 m - brita produzida</t>
  </si>
  <si>
    <t>0605703</t>
  </si>
  <si>
    <t>Bueiro metálico com chapas múltiplas MP 100 com revestimento em epóxi - D = 1,40 m - brita comercial</t>
  </si>
  <si>
    <t>0605615</t>
  </si>
  <si>
    <t>Bueiro metálico com chapas múltiplas MP 100 com revestimento em epóxi - D = 1,40 m - brita produzida</t>
  </si>
  <si>
    <t>0605704</t>
  </si>
  <si>
    <t>Bueiro metálico com chapas múltiplas MP 100 com revestimento em epóxi - D = 1,50 m - brita comercial</t>
  </si>
  <si>
    <t>0605616</t>
  </si>
  <si>
    <t>Bueiro metálico com chapas múltiplas MP 100 com revestimento em epóxi - D = 1,50 m - brita produzida</t>
  </si>
  <si>
    <t>0605705</t>
  </si>
  <si>
    <t>Bueiro metálico com chapas múltiplas MP 100 com revestimento em epóxi - D = 1,60 m - brita comercial</t>
  </si>
  <si>
    <t>0605617</t>
  </si>
  <si>
    <t>Bueiro metálico com chapas múltiplas MP 100 com revestimento em epóxi - D = 1,60 m - brita produzida</t>
  </si>
  <si>
    <t>0605706</t>
  </si>
  <si>
    <t>Bueiro metálico com chapas múltiplas MP 100 com revestimento em epóxi - D = 1,70 m - brita comercial</t>
  </si>
  <si>
    <t>0605618</t>
  </si>
  <si>
    <t>Bueiro metálico com chapas múltiplas MP 100 com revestimento em epóxi - D = 1,70 m - brita produzida</t>
  </si>
  <si>
    <t>0605707</t>
  </si>
  <si>
    <t>Bueiro metálico com chapas múltiplas MP 100 com revestimento em epóxi - D = 1,80 m - brita comercial</t>
  </si>
  <si>
    <t>0605619</t>
  </si>
  <si>
    <t>Bueiro metálico com chapas múltiplas MP 100 com revestimento em epóxi - D = 1,80 m - brita produzida</t>
  </si>
  <si>
    <t>0605708</t>
  </si>
  <si>
    <t>Bueiro metálico com chapas múltiplas MP 100 com revestimento em epóxi - D = 1,90 m - brita comercial</t>
  </si>
  <si>
    <t>0605620</t>
  </si>
  <si>
    <t>Bueiro metálico com chapas múltiplas MP 100 com revestimento em epóxi - D = 1,90 m - brita produzida</t>
  </si>
  <si>
    <t>0605709</t>
  </si>
  <si>
    <t>Bueiro metálico com chapas múltiplas MP 100 com revestimento em epóxi - D = 2,00 m - brita comercial</t>
  </si>
  <si>
    <t>0605621</t>
  </si>
  <si>
    <t>Bueiro metálico com chapas múltiplas MP 100 com revestimento em epóxi - D = 2,00 m - brita produzida</t>
  </si>
  <si>
    <t>0605710</t>
  </si>
  <si>
    <t>Bueiro metálico com chapas múltiplas MP 100 com revestimento em epóxi - D = 2,10 m - brita comercial</t>
  </si>
  <si>
    <t>0605622</t>
  </si>
  <si>
    <t>Bueiro metálico com chapas múltiplas MP 100 com revestimento em epóxi - D = 2,10 m - brita produzida</t>
  </si>
  <si>
    <t>0605711</t>
  </si>
  <si>
    <t>Bueiro metálico com chapas múltiplas MP 100 com revestimento em epóxi - D = 2,20 m - brita comercial</t>
  </si>
  <si>
    <t>0605623</t>
  </si>
  <si>
    <t>Bueiro metálico com chapas múltiplas MP 100 com revestimento em epóxi - D = 2,20 m - brita produzida</t>
  </si>
  <si>
    <t>0605712</t>
  </si>
  <si>
    <t>Bueiro metálico com chapas múltiplas MP 100 com revestimento em epóxi - D = 2,30 m - brita comercial</t>
  </si>
  <si>
    <t>0605624</t>
  </si>
  <si>
    <t>Bueiro metálico com chapas múltiplas MP 100 com revestimento em epóxi - D = 2,30 m - brita produzida</t>
  </si>
  <si>
    <t>0605713</t>
  </si>
  <si>
    <t>Bueiro metálico com chapas múltiplas MP 100 com revestimento em epóxi - D = 2,40 m - brita comercial</t>
  </si>
  <si>
    <t>0605625</t>
  </si>
  <si>
    <t>Bueiro metálico com chapas múltiplas MP 100 com revestimento em epóxi - D = 2,40 m - brita produzida</t>
  </si>
  <si>
    <t>0605714</t>
  </si>
  <si>
    <t>Bueiro metálico com chapas múltiplas MP 100 com revestimento em epóxi - D = 2,50 m - brita comercial</t>
  </si>
  <si>
    <t>0605626</t>
  </si>
  <si>
    <t>Bueiro metálico com chapas múltiplas MP 100 com revestimento em epóxi - D = 2,50 m - brita produzida</t>
  </si>
  <si>
    <t>0605715</t>
  </si>
  <si>
    <t>Bueiro metálico com chapas múltiplas MP 100 com revestimento em epóxi - D = 2,60 m - brita comercial</t>
  </si>
  <si>
    <t>0605627</t>
  </si>
  <si>
    <t>Bueiro metálico com chapas múltiplas MP 100 com revestimento em epóxi - D = 2,60 m - brita produzida</t>
  </si>
  <si>
    <t>0605716</t>
  </si>
  <si>
    <t>Bueiro metálico com chapas múltiplas MP 100 com revestimento em epóxi - D = 2,70 m - brita comercial</t>
  </si>
  <si>
    <t>0605628</t>
  </si>
  <si>
    <t>Bueiro metálico com chapas múltiplas MP 100 com revestimento em epóxi - D = 2,70 m - brita produzida</t>
  </si>
  <si>
    <t>0605717</t>
  </si>
  <si>
    <t>Bueiro metálico com chapas múltiplas MP 100 com revestimento em epóxi - D = 2,80 m - brita comercial</t>
  </si>
  <si>
    <t>0605629</t>
  </si>
  <si>
    <t>Bueiro metálico com chapas múltiplas MP 100 com revestimento em epóxi - D = 2,80 m - brita produzida</t>
  </si>
  <si>
    <t>0605651</t>
  </si>
  <si>
    <t>Bueiro metálico com chapas múltiplas MP 100 galvanizadas - D = 0,60 m - brita comercial</t>
  </si>
  <si>
    <t>0605460</t>
  </si>
  <si>
    <t>Bueiro metálico com chapas múltiplas MP 100 galvanizadas - D = 0,60 m - brita produzida</t>
  </si>
  <si>
    <t>0605652</t>
  </si>
  <si>
    <t>Bueiro metálico com chapas múltiplas MP 100 galvanizadas - D = 0,70 m - brita comercial</t>
  </si>
  <si>
    <t>0605461</t>
  </si>
  <si>
    <t>Bueiro metálico com chapas múltiplas MP 100 galvanizadas - D = 0,70 m - brita produzida</t>
  </si>
  <si>
    <t>0605653</t>
  </si>
  <si>
    <t>Bueiro metálico com chapas múltiplas MP 100 galvanizadas - D = 0,80 m - brita comercial</t>
  </si>
  <si>
    <t>0605462</t>
  </si>
  <si>
    <t>Bueiro metálico com chapas múltiplas MP 100 galvanizadas - D = 0,80 m - brita produzida</t>
  </si>
  <si>
    <t>0605654</t>
  </si>
  <si>
    <t>Bueiro metálico com chapas múltiplas MP 100 galvanizadas - D = 0,90 m - brita comercial</t>
  </si>
  <si>
    <t>0605463</t>
  </si>
  <si>
    <t>Bueiro metálico com chapas múltiplas MP 100 galvanizadas - D = 0,90 m - brita produzida</t>
  </si>
  <si>
    <t>0605655</t>
  </si>
  <si>
    <t>Bueiro metálico com chapas múltiplas MP 100 galvanizadas - D = 1,00 m - brita comercial</t>
  </si>
  <si>
    <t>0605464</t>
  </si>
  <si>
    <t>Bueiro metálico com chapas múltiplas MP 100 galvanizadas - D = 1,00 m - brita produzida</t>
  </si>
  <si>
    <t>0605656</t>
  </si>
  <si>
    <t>Bueiro metálico com chapas múltiplas MP 100 galvanizadas - D = 1,10 m - brita comercial</t>
  </si>
  <si>
    <t>0605465</t>
  </si>
  <si>
    <t>Bueiro metálico com chapas múltiplas MP 100 galvanizadas - D = 1,10 m - brita produzida</t>
  </si>
  <si>
    <t>0605657</t>
  </si>
  <si>
    <t>Bueiro metálico com chapas múltiplas MP 100 galvanizadas - D = 1,20 m - brita comercial</t>
  </si>
  <si>
    <t>0605466</t>
  </si>
  <si>
    <t>Bueiro metálico com chapas múltiplas MP 100 galvanizadas - D = 1,20 m - brita produzida</t>
  </si>
  <si>
    <t>0605658</t>
  </si>
  <si>
    <t>Bueiro metálico com chapas múltiplas MP 100 galvanizadas - D = 1,30 m - brita comercial</t>
  </si>
  <si>
    <t>0605467</t>
  </si>
  <si>
    <t>Bueiro metálico com chapas múltiplas MP 100 galvanizadas - D = 1,30 m - brita produzida</t>
  </si>
  <si>
    <t>0605659</t>
  </si>
  <si>
    <t>Bueiro metálico com chapas múltiplas MP 100 galvanizadas - D = 1,40 m - brita comercial</t>
  </si>
  <si>
    <t>0605468</t>
  </si>
  <si>
    <t>Bueiro metálico com chapas múltiplas MP 100 galvanizadas - D = 1,40 m - brita produzida</t>
  </si>
  <si>
    <t>0605660</t>
  </si>
  <si>
    <t>Bueiro metálico com chapas múltiplas MP 100 galvanizadas - D = 1,50 m - brita comercial</t>
  </si>
  <si>
    <t>0605469</t>
  </si>
  <si>
    <t>Bueiro metálico com chapas múltiplas MP 100 galvanizadas - D = 1,50 m - brita produzida</t>
  </si>
  <si>
    <t>0605661</t>
  </si>
  <si>
    <t>Bueiro metálico com chapas múltiplas MP 100 galvanizadas - D = 1,60 m - brita comercial</t>
  </si>
  <si>
    <t>0605470</t>
  </si>
  <si>
    <t>Bueiro metálico com chapas múltiplas MP 100 galvanizadas - D = 1,60 m - brita produzida</t>
  </si>
  <si>
    <t>0605662</t>
  </si>
  <si>
    <t>Bueiro metálico com chapas múltiplas MP 100 galvanizadas - D = 1,70 m - brita comercial</t>
  </si>
  <si>
    <t>0605471</t>
  </si>
  <si>
    <t>Bueiro metálico com chapas múltiplas MP 100 galvanizadas - D = 1,70 m - brita produzida</t>
  </si>
  <si>
    <t>0605663</t>
  </si>
  <si>
    <t>Bueiro metálico com chapas múltiplas MP 100 galvanizadas - D = 1,80 m - brita comercial</t>
  </si>
  <si>
    <t>0605472</t>
  </si>
  <si>
    <t>Bueiro metálico com chapas múltiplas MP 100 galvanizadas - D = 1,80 m - brita produzida</t>
  </si>
  <si>
    <t>0605664</t>
  </si>
  <si>
    <t>Bueiro metálico com chapas múltiplas MP 100 galvanizadas - D = 1,90 m - brita comercial</t>
  </si>
  <si>
    <t>0605473</t>
  </si>
  <si>
    <t>Bueiro metálico com chapas múltiplas MP 100 galvanizadas - D = 1,90 m - brita produzida</t>
  </si>
  <si>
    <t>0605665</t>
  </si>
  <si>
    <t>Bueiro metálico com chapas múltiplas MP 100 galvanizadas - D = 2,00 m - brita comercial</t>
  </si>
  <si>
    <t>0605474</t>
  </si>
  <si>
    <t>Bueiro metálico com chapas múltiplas MP 100 galvanizadas - D = 2,00 m - brita produzida</t>
  </si>
  <si>
    <t>0605666</t>
  </si>
  <si>
    <t>Bueiro metálico com chapas múltiplas MP 100 galvanizadas - D = 2,10 m - brita comercial</t>
  </si>
  <si>
    <t>0605475</t>
  </si>
  <si>
    <t>Bueiro metálico com chapas múltiplas MP 100 galvanizadas - D = 2,10 m - brita produzida</t>
  </si>
  <si>
    <t>0605667</t>
  </si>
  <si>
    <t>Bueiro metálico com chapas múltiplas MP 100 galvanizadas - D = 2,20 m - brita comercial</t>
  </si>
  <si>
    <t>0605476</t>
  </si>
  <si>
    <t>Bueiro metálico com chapas múltiplas MP 100 galvanizadas - D = 2,20 m - brita produzida</t>
  </si>
  <si>
    <t>0605668</t>
  </si>
  <si>
    <t>Bueiro metálico com chapas múltiplas MP 100 galvanizadas - D = 2,30 m - brita comercial</t>
  </si>
  <si>
    <t>0605477</t>
  </si>
  <si>
    <t>Bueiro metálico com chapas múltiplas MP 100 galvanizadas - D = 2,30 m - brita produzida</t>
  </si>
  <si>
    <t>0605669</t>
  </si>
  <si>
    <t>Bueiro metálico com chapas múltiplas MP 100 galvanizadas - D = 2,40 m - brita comercial</t>
  </si>
  <si>
    <t>0605478</t>
  </si>
  <si>
    <t>Bueiro metálico com chapas múltiplas MP 100 galvanizadas - D = 2,40 m - brita produzida</t>
  </si>
  <si>
    <t>0605670</t>
  </si>
  <si>
    <t>Bueiro metálico com chapas múltiplas MP 100 galvanizadas - D = 2,50 m - brita comercial</t>
  </si>
  <si>
    <t>0605479</t>
  </si>
  <si>
    <t>Bueiro metálico com chapas múltiplas MP 100 galvanizadas - D = 2,50 m - brita produzida</t>
  </si>
  <si>
    <t>0605671</t>
  </si>
  <si>
    <t>Bueiro metálico com chapas múltiplas MP 100 galvanizadas - D = 2,60 m - brita comercial</t>
  </si>
  <si>
    <t>0605480</t>
  </si>
  <si>
    <t>Bueiro metálico com chapas múltiplas MP 100 galvanizadas - D = 2,60 m - brita produzida</t>
  </si>
  <si>
    <t>0605672</t>
  </si>
  <si>
    <t>Bueiro metálico com chapas múltiplas MP 100 galvanizadas - D = 2,70 m - brita comercial</t>
  </si>
  <si>
    <t>0605481</t>
  </si>
  <si>
    <t>Bueiro metálico com chapas múltiplas MP 100 galvanizadas - D = 2,70 m - brita produzida</t>
  </si>
  <si>
    <t>0605673</t>
  </si>
  <si>
    <t>Bueiro metálico com chapas múltiplas MP 100 galvanizadas - D = 2,80 m - brita comercial</t>
  </si>
  <si>
    <t>0605482</t>
  </si>
  <si>
    <t>Bueiro metálico com chapas múltiplas MP 100 galvanizadas - D = 2,80 m - brita produzida</t>
  </si>
  <si>
    <t>0605718</t>
  </si>
  <si>
    <t>Bueiro metálico com chapas múltiplas MP 152 com revestimento em epóxi - D = 1,50 m - brita comercial</t>
  </si>
  <si>
    <t>0605630</t>
  </si>
  <si>
    <t>Bueiro metálico com chapas múltiplas MP 152 com revestimento em epóxi - D = 1,50 m - brita produzida</t>
  </si>
  <si>
    <t>0605719</t>
  </si>
  <si>
    <t>Bueiro metálico com chapas múltiplas MP 152 com revestimento em epóxi - D = 1,80 m - brita comercial</t>
  </si>
  <si>
    <t>0605631</t>
  </si>
  <si>
    <t>Bueiro metálico com chapas múltiplas MP 152 com revestimento em epóxi - D = 1,80 m - brita produzida</t>
  </si>
  <si>
    <t>0605720</t>
  </si>
  <si>
    <t>Bueiro metálico com chapas múltiplas MP 152 com revestimento em epóxi - D = 1,90 m - brita comercial</t>
  </si>
  <si>
    <t>0605632</t>
  </si>
  <si>
    <t>Bueiro metálico com chapas múltiplas MP 152 com revestimento em epóxi - D = 1,90 m - brita produzida</t>
  </si>
  <si>
    <t>0605721</t>
  </si>
  <si>
    <t>Bueiro metálico com chapas múltiplas MP 152 com revestimento em epóxi - D = 2,15 m - brita comercial</t>
  </si>
  <si>
    <t>0605633</t>
  </si>
  <si>
    <t>Bueiro metálico com chapas múltiplas MP 152 com revestimento em epóxi - D = 2,15 m - brita produzida</t>
  </si>
  <si>
    <t>0605722</t>
  </si>
  <si>
    <t>Bueiro metálico com chapas múltiplas MP 152 com revestimento em epóxi - D = 2,30 m - brita comercial</t>
  </si>
  <si>
    <t>0605634</t>
  </si>
  <si>
    <t>Bueiro metálico com chapas múltiplas MP 152 com revestimento em epóxi - D = 2,30 m - brita produzida</t>
  </si>
  <si>
    <t>0605723</t>
  </si>
  <si>
    <t>Bueiro metálico com chapas múltiplas MP 152 com revestimento em epóxi - D = 2,65 m - brita comercial</t>
  </si>
  <si>
    <t>0605635</t>
  </si>
  <si>
    <t>Bueiro metálico com chapas múltiplas MP 152 com revestimento em epóxi - D = 2,65 m - brita produzida</t>
  </si>
  <si>
    <t>0605724</t>
  </si>
  <si>
    <t>Bueiro metálico com chapas múltiplas MP 152 com revestimento em epóxi - D = 3,05 m - brita comercial</t>
  </si>
  <si>
    <t>0605636</t>
  </si>
  <si>
    <t>Bueiro metálico com chapas múltiplas MP 152 com revestimento em epóxi - D = 3,05 m - brita produzida</t>
  </si>
  <si>
    <t>0605725</t>
  </si>
  <si>
    <t>Bueiro metálico com chapas múltiplas MP 152 com revestimento em epóxi - D = 3,20 m - brita comercial</t>
  </si>
  <si>
    <t>0605637</t>
  </si>
  <si>
    <t>Bueiro metálico com chapas múltiplas MP 152 com revestimento em epóxi - D = 3,20 m - brita produzida</t>
  </si>
  <si>
    <t>0605726</t>
  </si>
  <si>
    <t>Bueiro metálico com chapas múltiplas MP 152 com revestimento em epóxi - D = 3,40 m - brita comercial</t>
  </si>
  <si>
    <t>0605638</t>
  </si>
  <si>
    <t>Bueiro metálico com chapas múltiplas MP 152 com revestimento em epóxi - D = 3,40 m - brita produzida</t>
  </si>
  <si>
    <t>0605727</t>
  </si>
  <si>
    <t>Bueiro metálico com chapas múltiplas MP 152 com revestimento em epóxi - D = 3,65 m - brita comercial</t>
  </si>
  <si>
    <t>0605639</t>
  </si>
  <si>
    <t>Bueiro metálico com chapas múltiplas MP 152 com revestimento em epóxi - D = 3,65 m - brita produzida</t>
  </si>
  <si>
    <t>0605728</t>
  </si>
  <si>
    <t>Bueiro metálico com chapas múltiplas MP 152 com revestimento em epóxi - D = 3,80 m - brita comercial</t>
  </si>
  <si>
    <t>0605640</t>
  </si>
  <si>
    <t>Bueiro metálico com chapas múltiplas MP 152 com revestimento em epóxi - D = 3,80 m - brita produzida</t>
  </si>
  <si>
    <t>0605729</t>
  </si>
  <si>
    <t>Bueiro metálico com chapas múltiplas MP 152 com revestimento em epóxi - D = 4,20 m - brita comercial</t>
  </si>
  <si>
    <t>0605641</t>
  </si>
  <si>
    <t>Bueiro metálico com chapas múltiplas MP 152 com revestimento em epóxi - D = 4,20 m - brita produzida</t>
  </si>
  <si>
    <t>0605730</t>
  </si>
  <si>
    <t>Bueiro metálico com chapas múltiplas MP 152 com revestimento em epóxi - D = 4,60 m - brita comercial</t>
  </si>
  <si>
    <t>0605642</t>
  </si>
  <si>
    <t>Bueiro metálico com chapas múltiplas MP 152 com revestimento em epóxi - D = 4,60 m - brita produzida</t>
  </si>
  <si>
    <t>0605731</t>
  </si>
  <si>
    <t>Bueiro metálico com chapas múltiplas MP 152 com revestimento em epóxi - D = 4,80 m - brita comercial</t>
  </si>
  <si>
    <t>0605643</t>
  </si>
  <si>
    <t>Bueiro metálico com chapas múltiplas MP 152 com revestimento em epóxi - D = 4,80 m - brita produzida</t>
  </si>
  <si>
    <t>0605732</t>
  </si>
  <si>
    <t>Bueiro metálico com chapas múltiplas MP 152 com revestimento em epóxi - D = 5,00 m - brita comercial</t>
  </si>
  <si>
    <t>0605644</t>
  </si>
  <si>
    <t>Bueiro metálico com chapas múltiplas MP 152 com revestimento em epóxi - D = 5,00 m - brita produzida</t>
  </si>
  <si>
    <t>0605733</t>
  </si>
  <si>
    <t>Bueiro metálico com chapas múltiplas MP 152 com revestimento em epóxi - D = 5,35 m - brita comercial</t>
  </si>
  <si>
    <t>0605645</t>
  </si>
  <si>
    <t>Bueiro metálico com chapas múltiplas MP 152 com revestimento em epóxi - D = 5,35 m - brita produzida</t>
  </si>
  <si>
    <t>0605734</t>
  </si>
  <si>
    <t>Bueiro metálico com chapas múltiplas MP 152 com revestimento em epóxi - D = 5,70 m - brita comercial</t>
  </si>
  <si>
    <t>0605646</t>
  </si>
  <si>
    <t>Bueiro metálico com chapas múltiplas MP 152 com revestimento em epóxi - D = 5,70 m - brita produzida</t>
  </si>
  <si>
    <t>0605735</t>
  </si>
  <si>
    <t>Bueiro metálico com chapas múltiplas MP 152 com revestimento em epóxi - D = 6,10 m - brita comercial</t>
  </si>
  <si>
    <t>0605647</t>
  </si>
  <si>
    <t>Bueiro metálico com chapas múltiplas MP 152 com revestimento em epóxi - D = 6,10 m - brita produzida</t>
  </si>
  <si>
    <t>0605736</t>
  </si>
  <si>
    <t>Bueiro metálico com chapas múltiplas MP 152 com revestimento em epóxi - D = 6,50 m - brita comercial</t>
  </si>
  <si>
    <t>0605648</t>
  </si>
  <si>
    <t>Bueiro metálico com chapas múltiplas MP 152 com revestimento em epóxi - D = 6,50 m - brita produzida</t>
  </si>
  <si>
    <t>0605737</t>
  </si>
  <si>
    <t>Bueiro metálico com chapas múltiplas MP 152 com revestimento em epóxi - D = 6,85 m - brita comercial</t>
  </si>
  <si>
    <t>0605649</t>
  </si>
  <si>
    <t>Bueiro metálico com chapas múltiplas MP 152 com revestimento em epóxi - D = 6,85 m - brita produzida</t>
  </si>
  <si>
    <t>0605738</t>
  </si>
  <si>
    <t>Bueiro metálico com chapas múltiplas MP 152 com revestimento em epóxi - D = 7,25 m - brita comercial</t>
  </si>
  <si>
    <t>0605650</t>
  </si>
  <si>
    <t>Bueiro metálico com chapas múltiplas MP 152 com revestimento em epóxi - D = 7,25 m - brita produzida</t>
  </si>
  <si>
    <t>0605674</t>
  </si>
  <si>
    <t>Bueiro metálico com chapas múltiplas MP 152 galvanizadas - D = 1,50 m - brita comercial</t>
  </si>
  <si>
    <t>0605483</t>
  </si>
  <si>
    <t>Bueiro metálico com chapas múltiplas MP 152 galvanizadas - D = 1,50 m - brita produzida</t>
  </si>
  <si>
    <t>0605675</t>
  </si>
  <si>
    <t>Bueiro metálico com chapas múltiplas MP 152 galvanizadas - D = 1,80 m - brita comercial</t>
  </si>
  <si>
    <t>0605484</t>
  </si>
  <si>
    <t>Bueiro metálico com chapas múltiplas MP 152 galvanizadas - D = 1,80 m - brita produzida</t>
  </si>
  <si>
    <t>0605676</t>
  </si>
  <si>
    <t>Bueiro metálico com chapas múltiplas MP 152 galvanizadas - D = 1,90 m - brita comercial</t>
  </si>
  <si>
    <t>0605485</t>
  </si>
  <si>
    <t>Bueiro metálico com chapas múltiplas MP 152 galvanizadas - D = 1,90 m - brita produzida</t>
  </si>
  <si>
    <t>0605677</t>
  </si>
  <si>
    <t>Bueiro metálico com chapas múltiplas MP 152 galvanizadas - D = 2,15 m - brita comercial</t>
  </si>
  <si>
    <t>0605486</t>
  </si>
  <si>
    <t>Bueiro metálico com chapas múltiplas MP 152 galvanizadas - D = 2,15 m - brita produzida</t>
  </si>
  <si>
    <t>0605678</t>
  </si>
  <si>
    <t>Bueiro metálico com chapas múltiplas MP 152 galvanizadas - D = 2,30 m - brita comercial</t>
  </si>
  <si>
    <t>0605487</t>
  </si>
  <si>
    <t>Bueiro metálico com chapas múltiplas MP 152 galvanizadas - D = 2,30 m - brita produzida</t>
  </si>
  <si>
    <t>0605679</t>
  </si>
  <si>
    <t>Bueiro metálico com chapas múltiplas MP 152 galvanizadas - D = 2,65 m - brita comercial</t>
  </si>
  <si>
    <t>0605488</t>
  </si>
  <si>
    <t>Bueiro metálico com chapas múltiplas MP 152 galvanizadas - D = 2,65 m - brita produzida</t>
  </si>
  <si>
    <t>0605680</t>
  </si>
  <si>
    <t>Bueiro metálico com chapas múltiplas MP 152 galvanizadas - D = 3,05 m - brita comercial</t>
  </si>
  <si>
    <t>0605489</t>
  </si>
  <si>
    <t>Bueiro metálico com chapas múltiplas MP 152 galvanizadas - D = 3,05 m - brita produzida</t>
  </si>
  <si>
    <t>0605681</t>
  </si>
  <si>
    <t>Bueiro metálico com chapas múltiplas MP 152 galvanizadas - D = 3,20 m - brita comercial</t>
  </si>
  <si>
    <t>0605490</t>
  </si>
  <si>
    <t>Bueiro metálico com chapas múltiplas MP 152 galvanizadas - D = 3,20 m - brita produzida</t>
  </si>
  <si>
    <t>0605682</t>
  </si>
  <si>
    <t>Bueiro metálico com chapas múltiplas MP 152 galvanizadas - D = 3,40 m - brita comercial</t>
  </si>
  <si>
    <t>0605491</t>
  </si>
  <si>
    <t>Bueiro metálico com chapas múltiplas MP 152 galvanizadas - D = 3,40 m - brita produzida</t>
  </si>
  <si>
    <t>0605683</t>
  </si>
  <si>
    <t>Bueiro metálico com chapas múltiplas MP 152 galvanizadas - D = 3,65 m - brita comercial</t>
  </si>
  <si>
    <t>0605492</t>
  </si>
  <si>
    <t>Bueiro metálico com chapas múltiplas MP 152 galvanizadas - D = 3,65 m - brita produzida</t>
  </si>
  <si>
    <t>0605684</t>
  </si>
  <si>
    <t>Bueiro metálico com chapas múltiplas MP 152 galvanizadas - D = 3,80 m - brita comercial</t>
  </si>
  <si>
    <t>0605493</t>
  </si>
  <si>
    <t>Bueiro metálico com chapas múltiplas MP 152 galvanizadas - D = 3,80 m - brita produzida</t>
  </si>
  <si>
    <t>0605685</t>
  </si>
  <si>
    <t>Bueiro metálico com chapas múltiplas MP 152 galvanizadas - D = 4,20 m - brita comercial</t>
  </si>
  <si>
    <t>0605494</t>
  </si>
  <si>
    <t>Bueiro metálico com chapas múltiplas MP 152 galvanizadas - D = 4,20 m - brita produzida</t>
  </si>
  <si>
    <t>0605686</t>
  </si>
  <si>
    <t>Bueiro metálico com chapas múltiplas MP 152 galvanizadas - D = 4,60 m - brita comercial</t>
  </si>
  <si>
    <t>0605495</t>
  </si>
  <si>
    <t>Bueiro metálico com chapas múltiplas MP 152 galvanizadas - D = 4,60 m - brita produzida</t>
  </si>
  <si>
    <t>0605687</t>
  </si>
  <si>
    <t>Bueiro metálico com chapas múltiplas MP 152 galvanizadas - D = 4,80 m - brita comercial</t>
  </si>
  <si>
    <t>0605496</t>
  </si>
  <si>
    <t>Bueiro metálico com chapas múltiplas MP 152 galvanizadas - D = 4,80 m - brita produzida</t>
  </si>
  <si>
    <t>0605688</t>
  </si>
  <si>
    <t>Bueiro metálico com chapas múltiplas MP 152 galvanizadas - D = 5,00 m - brita comercial</t>
  </si>
  <si>
    <t>0605497</t>
  </si>
  <si>
    <t>Bueiro metálico com chapas múltiplas MP 152 galvanizadas - D = 5,00 m - brita produzida</t>
  </si>
  <si>
    <t>0605689</t>
  </si>
  <si>
    <t>Bueiro metálico com chapas múltiplas MP 152 galvanizadas - D = 5,35 m - brita comercial</t>
  </si>
  <si>
    <t>0605498</t>
  </si>
  <si>
    <t>Bueiro metálico com chapas múltiplas MP 152 galvanizadas - D = 5,35 m - brita produzida</t>
  </si>
  <si>
    <t>0605690</t>
  </si>
  <si>
    <t>Bueiro metálico com chapas múltiplas MP 152 galvanizadas - D = 5,70 m - brita comercial</t>
  </si>
  <si>
    <t>0605499</t>
  </si>
  <si>
    <t>Bueiro metálico com chapas múltiplas MP 152 galvanizadas - D = 5,70 m - brita produzida</t>
  </si>
  <si>
    <t>0605691</t>
  </si>
  <si>
    <t>Bueiro metálico com chapas múltiplas MP 152 galvanizadas - D = 6,10 m - brita comercial</t>
  </si>
  <si>
    <t>0605500</t>
  </si>
  <si>
    <t>Bueiro metálico com chapas múltiplas MP 152 galvanizadas - D = 6,10 m - brita produzida</t>
  </si>
  <si>
    <t>0605692</t>
  </si>
  <si>
    <t>Bueiro metálico com chapas múltiplas MP 152 galvanizadas - D = 6,50 m - brita comercial</t>
  </si>
  <si>
    <t>0605501</t>
  </si>
  <si>
    <t>Bueiro metálico com chapas múltiplas MP 152 galvanizadas - D = 6,50 m - brita produzida</t>
  </si>
  <si>
    <t>0605693</t>
  </si>
  <si>
    <t>Bueiro metálico com chapas múltiplas MP 152 galvanizadas - D = 6,85 m - brita comercial</t>
  </si>
  <si>
    <t>0605502</t>
  </si>
  <si>
    <t>Bueiro metálico com chapas múltiplas MP 152 galvanizadas - D = 6,85 m - brita produzida</t>
  </si>
  <si>
    <t>0605694</t>
  </si>
  <si>
    <t>Bueiro metálico com chapas múltiplas MP 152 galvanizadas - D = 7,25 m - brita comercial</t>
  </si>
  <si>
    <t>0605503</t>
  </si>
  <si>
    <t>Bueiro metálico com chapas múltiplas MP 152 galvanizadas - D = 7,25 m - brita produzida</t>
  </si>
  <si>
    <t>0606433</t>
  </si>
  <si>
    <t>Bueiro metálico com chapas múltiplas MP 152 galvanizadas - lenticular - vão = 1,95 m e altura = 1,40 m - aterro rodoviário mínimo = 0,60 m e máximo = 8,40 m - brita comercial</t>
  </si>
  <si>
    <t>0606343</t>
  </si>
  <si>
    <t>Bueiro metálico com chapas múltiplas MP 152 galvanizadas - lenticular - vão = 1,95 m e altura = 1,40 m - aterro rodoviário mínimo = 0,60 m e máximo = 8,40 m - brita produzida</t>
  </si>
  <si>
    <t>0606434</t>
  </si>
  <si>
    <t>Bueiro metálico com chapas múltiplas MP 152 galvanizadas - lenticular - vão = 2,15 m e altura = 1,50 m - aterro rodoviário mínimo = 0,60 m e máximo = 7,50 m - brita comercial</t>
  </si>
  <si>
    <t>0606344</t>
  </si>
  <si>
    <t>Bueiro metálico com chapas múltiplas MP 152 galvanizadas - lenticular - vão = 2,15 m e altura = 1,50 m - aterro rodoviário mínimo = 0,60 m e máximo = 7,50 m - brita produzida</t>
  </si>
  <si>
    <t>0606435</t>
  </si>
  <si>
    <t>Bueiro metálico com chapas múltiplas MP 152 galvanizadas - lenticular - vão = 2,30 m e altura = 1,60 m - aterro rodoviário mínimo = 0,60 m e máximo = 7,20 m - brita comercial</t>
  </si>
  <si>
    <t>0606345</t>
  </si>
  <si>
    <t>Bueiro metálico com chapas múltiplas MP 152 galvanizadas - lenticular - vão = 2,30 m e altura = 1,60 m - aterro rodoviário mínimo = 0,60 m e máximo = 7,20 m - brita produzida</t>
  </si>
  <si>
    <t>0606436</t>
  </si>
  <si>
    <t>Bueiro metálico com chapas múltiplas MP 152 galvanizadas - lenticular - vão = 2,55 m e altura = 1,65 m - aterro rodoviário mínimo = 0,60 m e máximo = 6,50 m - brita comercial</t>
  </si>
  <si>
    <t>0606346</t>
  </si>
  <si>
    <t>Bueiro metálico com chapas múltiplas MP 152 galvanizadas - lenticular - vão = 2,55 m e altura = 1,65 m - aterro rodoviário mínimo = 0,60 m e máximo = 6,50 m - brita produzida</t>
  </si>
  <si>
    <t>0606437</t>
  </si>
  <si>
    <t>Bueiro metálico com chapas múltiplas MP 152 galvanizadas - lenticular - vão = 2,70 m e altura = 1,85 m - aterro rodoviário mínimo = 0,60 m e máximo = 6,60 m - brita comercial</t>
  </si>
  <si>
    <t>0606347</t>
  </si>
  <si>
    <t>Bueiro metálico com chapas múltiplas MP 152 galvanizadas - lenticular - vão = 2,70 m e altura = 1,85 m - aterro rodoviário mínimo = 0,60 m e máximo = 6,60 m - brita produzida</t>
  </si>
  <si>
    <t>0606438</t>
  </si>
  <si>
    <t>Bueiro metálico com chapas múltiplas MP 152 galvanizadas - lenticular - vão = 2,75 m e altura = 1,90 m - aterro rodoviário mínimo = 0,60 m e máximo = 6,50 m - brita comercial</t>
  </si>
  <si>
    <t>0606348</t>
  </si>
  <si>
    <t>Bueiro metálico com chapas múltiplas MP 152 galvanizadas - lenticular - vão = 2,75 m e altura = 1,90 m - aterro rodoviário mínimo = 0,60 m e máximo = 6,50 m - brita produzida</t>
  </si>
  <si>
    <t>0606439</t>
  </si>
  <si>
    <t>Bueiro metálico com chapas múltiplas MP 152 galvanizadas - lenticular - vão = 3,00 m e altura = 2,00 m - aterro rodoviário mínimo = 0,60 m e máximo = 6,00 m - brita comercial</t>
  </si>
  <si>
    <t>0606349</t>
  </si>
  <si>
    <t>Bueiro metálico com chapas múltiplas MP 152 galvanizadas - lenticular - vão = 3,00 m e altura = 2,00 m - aterro rodoviário mínimo = 0,60 m e máximo = 6,00 m - brita produzida</t>
  </si>
  <si>
    <t>0606440</t>
  </si>
  <si>
    <t>Bueiro metálico com chapas múltiplas MP 152 galvanizadas - lenticular - vão = 3,20 m e altura = 2,10 m - aterro rodoviário mínimo = 0,60 m e máximo = 5,60 m - brita comercial</t>
  </si>
  <si>
    <t>0606350</t>
  </si>
  <si>
    <t>Bueiro metálico com chapas múltiplas MP 152 galvanizadas - lenticular - vão = 3,20 m e altura = 2,10 m - aterro rodoviário mínimo = 0,60 m e máximo = 5,60 m - brita produzida</t>
  </si>
  <si>
    <t>0606441</t>
  </si>
  <si>
    <t>Bueiro metálico com chapas múltiplas MP 152 galvanizadas - lenticular - vão = 3,35 m e altura = 2,15 m - aterro rodoviário mínimo = 0,60 m e máximo = 5,30 m - brita comercial</t>
  </si>
  <si>
    <t>0606351</t>
  </si>
  <si>
    <t>Bueiro metálico com chapas múltiplas MP 152 galvanizadas - lenticular - vão = 3,35 m e altura = 2,15 m - aterro rodoviário mínimo = 0,60 m e máximo = 5,30 m - brita produzida</t>
  </si>
  <si>
    <t>0606442</t>
  </si>
  <si>
    <t>Bueiro metálico com chapas múltiplas MP 152 galvanizadas - lenticular - vão = 3,55 m e altura = 2,25 m - aterro rodoviário mínimo = 0,60 m e máximo = 5,00 m - brita comercial</t>
  </si>
  <si>
    <t>0606352</t>
  </si>
  <si>
    <t>Bueiro metálico com chapas múltiplas MP 152 galvanizadas - lenticular - vão = 3,55 m e altura = 2,25 m - aterro rodoviário mínimo = 0,60 m e máximo = 5,00 m - brita produzida</t>
  </si>
  <si>
    <t>0606443</t>
  </si>
  <si>
    <t>Bueiro metálico com chapas múltiplas MP 152 galvanizadas - lenticular - vão = 3,70 m e altura = 2,35 m - aterro rodoviário mínimo = 0,60 m e máximo = 4,90 m - brita comercial</t>
  </si>
  <si>
    <t>0606353</t>
  </si>
  <si>
    <t>Bueiro metálico com chapas múltiplas MP 152 galvanizadas - lenticular - vão = 3,70 m e altura = 2,35 m - aterro rodoviário mínimo = 0,60 m e máximo = 4,90 m - brita produzida</t>
  </si>
  <si>
    <t>0606444</t>
  </si>
  <si>
    <t>Bueiro metálico com chapas múltiplas MP 152 galvanizadas - lenticular - vão = 3,90 m e altura = 2,45 m - aterro rodoviário mínimo = 0,60 m e máximo = 4,60 m - brita comercial</t>
  </si>
  <si>
    <t>0606354</t>
  </si>
  <si>
    <t>Bueiro metálico com chapas múltiplas MP 152 galvanizadas - lenticular - vão = 3,90 m e altura = 2,45 m - aterro rodoviário mínimo = 0,60 m e máximo = 4,60 m - brita produzida</t>
  </si>
  <si>
    <t>0606445</t>
  </si>
  <si>
    <t>Bueiro metálico com chapas múltiplas MP 152 galvanizadas - lenticular - vão = 4,00 m e altura = 2,55 m - aterro rodoviário mínimo = 0,60 m e máximo = 4,50 m - brita comercial</t>
  </si>
  <si>
    <t>0606355</t>
  </si>
  <si>
    <t>Bueiro metálico com chapas múltiplas MP 152 galvanizadas - lenticular - vão = 4,00 m e altura = 2,55 m - aterro rodoviário mínimo = 0,60 m e máximo = 4,50 m - brita produzida</t>
  </si>
  <si>
    <t>0606446</t>
  </si>
  <si>
    <t>Bueiro metálico com chapas múltiplas MP 152 galvanizadas - lenticular - vão = 4,15 m e altura = 2,80 m - aterro rodoviário mínimo = 0,60 m e máximo = 6,80 m - brita comercial</t>
  </si>
  <si>
    <t>0606356</t>
  </si>
  <si>
    <t>Bueiro metálico com chapas múltiplas MP 152 galvanizadas - lenticular - vão = 4,15 m e altura = 2,80 m - aterro rodoviário mínimo = 0,60 m e máximo = 6,80 m - brita produzida</t>
  </si>
  <si>
    <t>0606447</t>
  </si>
  <si>
    <t>Bueiro metálico com chapas múltiplas MP 152 galvanizadas - lenticular - vão = 4,40 m e altura = 2,90 m - aterro rodoviário mínimo = 0,60 m e máximo = 6,40 m - brita comercial</t>
  </si>
  <si>
    <t>0606357</t>
  </si>
  <si>
    <t>Bueiro metálico com chapas múltiplas MP 152 galvanizadas - lenticular - vão = 4,40 m e altura = 2,90 m - aterro rodoviário mínimo = 0,60 m e máximo = 6,40 m - brita produzida</t>
  </si>
  <si>
    <t>0606448</t>
  </si>
  <si>
    <t>Bueiro metálico com chapas múltiplas MP 152 galvanizadas - lenticular - vão = 4,60 m e altura = 3,00 m - aterro rodoviário mínimo = 0,60 m e máximo = 6,10 m - brita comercial</t>
  </si>
  <si>
    <t>0606358</t>
  </si>
  <si>
    <t>Bueiro metálico com chapas múltiplas MP 152 galvanizadas - lenticular - vão = 4,60 m e altura = 3,00 m - aterro rodoviário mínimo = 0,60 m e máximo = 6,10 m - brita produzida</t>
  </si>
  <si>
    <t>0606449</t>
  </si>
  <si>
    <t>Bueiro metálico com chapas múltiplas MP 152 galvanizadas - lenticular - vão = 4,80 m e altura = 3,05 m - aterro rodoviário mínimo = 0,60 m e máximo = 5,80 m - brita comercial</t>
  </si>
  <si>
    <t>0606359</t>
  </si>
  <si>
    <t>Bueiro metálico com chapas múltiplas MP 152 galvanizadas - lenticular - vão = 4,80 m e altura = 3,05 m - aterro rodoviário mínimo = 0,60 m e máximo = 5,80 m - brita produzida</t>
  </si>
  <si>
    <t>0606450</t>
  </si>
  <si>
    <t>Bueiro metálico com chapas múltiplas MP 152 galvanizadas - lenticular - vão = 5,05 m e altura = 3,15 m - aterro rodoviário mínimo = 0,90 m e máximo = 5,50 m - brita comercial</t>
  </si>
  <si>
    <t>0606360</t>
  </si>
  <si>
    <t>Bueiro metálico com chapas múltiplas MP 152 galvanizadas - lenticular - vão = 5,05 m e altura = 3,15 m - aterro rodoviário mínimo = 0,90 m e máximo = 5,50 m - brita produzida</t>
  </si>
  <si>
    <t>0606451</t>
  </si>
  <si>
    <t>Bueiro metálico com chapas múltiplas MP 152 galvanizadas - lenticular - vão = 5,25 m e altura = 3,25 m - aterro rodoviário mínimo = 0,90 m e máximo = 5,30 m - brita comercial</t>
  </si>
  <si>
    <t>0606361</t>
  </si>
  <si>
    <t>Bueiro metálico com chapas múltiplas MP 152 galvanizadas - lenticular - vão = 5,25 m e altura = 3,25 m - aterro rodoviário mínimo = 0,90 m e máximo = 5,30 m - brita produzida</t>
  </si>
  <si>
    <t>0606452</t>
  </si>
  <si>
    <t>Bueiro metálico com chapas múltiplas MP 152 galvanizadas - lenticular - vão = 5,45 m e altura = 3,35 m - aterro rodoviário mínimo = 0,90 m e máximo = 5,10 m - brita comercial</t>
  </si>
  <si>
    <t>0606362</t>
  </si>
  <si>
    <t>Bueiro metálico com chapas múltiplas MP 152 galvanizadas - lenticular - vão = 5,45 m e altura = 3,35 m - aterro rodoviário mínimo = 0,90 m e máximo = 5,10 m - brita produzida</t>
  </si>
  <si>
    <t>0606453</t>
  </si>
  <si>
    <t>Bueiro metálico com chapas múltiplas MP 152 galvanizadas - lenticular - vão = 5,60 m e altura = 3,40 m - aterro rodoviário mínimo = 0,90 m e máximo = 4,90 m - brita comercial</t>
  </si>
  <si>
    <t>0606363</t>
  </si>
  <si>
    <t>Bueiro metálico com chapas múltiplas MP 152 galvanizadas - lenticular - vão = 5,60 m e altura = 3,40 m - aterro rodoviário mínimo = 0,90 m e máximo = 4,90 m - brita produzida</t>
  </si>
  <si>
    <t>0606454</t>
  </si>
  <si>
    <t>Bueiro metálico com chapas múltiplas MP 152 galvanizadas - lenticular - vão = 5,80 m e altura = 3,50 m - aterro rodoviário mínimo = 0,90 m e máximo = 4,70 m - brita comercial</t>
  </si>
  <si>
    <t>0606364</t>
  </si>
  <si>
    <t>Bueiro metálico com chapas múltiplas MP 152 galvanizadas - lenticular - vão = 5,80 m e altura = 3,50 m - aterro rodoviário mínimo = 0,90 m e máximo = 4,70 m - brita produzida</t>
  </si>
  <si>
    <t>0606455</t>
  </si>
  <si>
    <t>Bueiro metálico com chapas múltiplas MP 152 galvanizadas - lenticular - vão = 5,90 m e altura = 3,55 m - aterro rodoviário mínimo = 0,90 m e máximo = 4,70 m - brita comercial</t>
  </si>
  <si>
    <t>0606365</t>
  </si>
  <si>
    <t>Bueiro metálico com chapas múltiplas MP 152 galvanizadas - lenticular - vão = 5,90 m e altura = 3,55 m - aterro rodoviário mínimo = 0,90 m e máximo = 4,70 m - brita produzida</t>
  </si>
  <si>
    <t>0606456</t>
  </si>
  <si>
    <t>Bueiro metálico com chapas múltiplas MP 152 galvanizadas - lenticular - vão = 6,10 m e altura = 3,65 m - aterro rodoviário mínimo = 0,90 m e máximo = 4,50 m - brita comercial</t>
  </si>
  <si>
    <t>0606366</t>
  </si>
  <si>
    <t>Bueiro metálico com chapas múltiplas MP 152 galvanizadas - lenticular - vão = 6,10 m e altura = 3,65 m - aterro rodoviário mínimo = 0,90 m e máximo = 4,50 m - brita produzida</t>
  </si>
  <si>
    <t>0606457</t>
  </si>
  <si>
    <t>Bueiro metálico com chapas múltiplas MP 152 galvanizadas - lenticular - vão = 6,25 m e altura = 3,65 m - aterro rodoviário mínimo = 0,90 m e máximo = 4,30 m - brita comercial</t>
  </si>
  <si>
    <t>0606367</t>
  </si>
  <si>
    <t>Bueiro metálico com chapas múltiplas MP 152 galvanizadas - lenticular - vão = 6,25 m e altura = 3,65 m - aterro rodoviário mínimo = 0,90 m e máximo = 4,30 m - brita produzida</t>
  </si>
  <si>
    <t>0606458</t>
  </si>
  <si>
    <t>Bueiro metálico com chapas múltiplas MP 152 galvanizadas - lenticular - vão = 6,40 m e altura = 3,75 m - aterro rodoviário mínimo = 0,90 m e máximo = 4,30 m - brita comercial</t>
  </si>
  <si>
    <t>0606368</t>
  </si>
  <si>
    <t>Bueiro metálico com chapas múltiplas MP 152 galvanizadas - lenticular - vão = 6,40 m e altura = 3,75 m - aterro rodoviário mínimo = 0,90 m e máximo = 4,30 m - brita produzida</t>
  </si>
  <si>
    <t>0606459</t>
  </si>
  <si>
    <t>Bueiro metálico com chapas múltiplas MP 152 galvanizadas - lenticular - vão = 6,60 m e altura = 3,85 m - aterro rodoviário mínimo = 0,90 m e máximo = 4,10 m - brita comercial</t>
  </si>
  <si>
    <t>0606369</t>
  </si>
  <si>
    <t>Bueiro metálico com chapas múltiplas MP 152 galvanizadas - lenticular - vão = 6,60 m e altura = 3,85 m - aterro rodoviário mínimo = 0,90 m e máximo = 4,10 m - brita produzida</t>
  </si>
  <si>
    <t>0606479</t>
  </si>
  <si>
    <t>Bueiro metálico com chapas múltiplas MP 152 galvanizadas - passagem de gado - vão = 2,20 m e altura = 2,25 m -aterro rodoviário mínimo = 0,30 m e máximo = 8,90 m - brita comercial</t>
  </si>
  <si>
    <t>0606460</t>
  </si>
  <si>
    <t>Bueiro metálico com chapas múltiplas MP 152 galvanizadas - passagem de gado - vão = 2,20 m e altura = 2,25 m -aterro rodoviário mínimo = 0,30 m e máximo = 8,90 m - brita produzida</t>
  </si>
  <si>
    <t>0606480</t>
  </si>
  <si>
    <t>Bueiro metálico com chapas múltiplas MP 152 galvanizadas - passagem de gado - vão = 2,90 m e altura = 3,10 m - aterro rodoviário mínimo = 0,60 m e máximo = 11,40 m - brita comercial</t>
  </si>
  <si>
    <t>0606461</t>
  </si>
  <si>
    <t>Bueiro metálico com chapas múltiplas MP 152 galvanizadas - passagem de gado - vão = 2,90 m e altura = 3,10 m - aterro rodoviário mínimo = 0,60 m e máximo = 11,40 m - brita produzida</t>
  </si>
  <si>
    <t>0606481</t>
  </si>
  <si>
    <t>Bueiro metálico com chapas múltiplas MP 152 galvanizadas - passagem inferior - vão = 3,70 m e altura = 3,50 m - aterro rodoviário mínimo = 0,60 m e máximo = 10,30 m - brita comercial</t>
  </si>
  <si>
    <t>0606462</t>
  </si>
  <si>
    <t>Bueiro metálico com chapas múltiplas MP 152 galvanizadas - passagem inferior - vão = 3,70 m e altura = 3,50 m - aterro rodoviário mínimo = 0,60 m e máximo = 10,30 m - brita produzida</t>
  </si>
  <si>
    <t>0606482</t>
  </si>
  <si>
    <t>Bueiro metálico com chapas múltiplas MP 152 galvanizadas - passagem inferior - vão = 3,90 m e altura = 3,60 m - aterro rodoviário mínimo = 0,60 m e máximo = 9,80 m - brita comercial</t>
  </si>
  <si>
    <t>0606463</t>
  </si>
  <si>
    <t>Bueiro metálico com chapas múltiplas MP 152 galvanizadas - passagem inferior - vão = 3,90 m e altura = 3,60 m - aterro rodoviário mínimo = 0,60 m e máximo = 9,80 m - brita produzida</t>
  </si>
  <si>
    <t>0606483</t>
  </si>
  <si>
    <t>Bueiro metálico com chapas múltiplas MP 152 galvanizadas - passagem inferior - vão = 4,00 m e altura = 3,75 m - aterro rodoviário mínimo = 0,60 m e máximo = 9,50 m - brita comercial</t>
  </si>
  <si>
    <t>0606464</t>
  </si>
  <si>
    <t>Bueiro metálico com chapas múltiplas MP 152 galvanizadas - passagem inferior - vão = 4,00 m e altura = 3,75 m - aterro rodoviário mínimo = 0,60 m e máximo = 9,50 m - brita produzida</t>
  </si>
  <si>
    <t>0606484</t>
  </si>
  <si>
    <t>Bueiro metálico com chapas múltiplas MP 152 galvanizadas - passagem inferior - vão = 4,20 m e altura = 3,90 m - aterro rodoviário mínimo = 0,60 m e máximo = 9,10 m - brita comercial</t>
  </si>
  <si>
    <t>0606465</t>
  </si>
  <si>
    <t>Bueiro metálico com chapas múltiplas MP 152 galvanizadas - passagem inferior - vão = 4,20 m e altura = 3,90 m - aterro rodoviário mínimo = 0,60 m e máximo = 9,10 m - brita produzida</t>
  </si>
  <si>
    <t>0606485</t>
  </si>
  <si>
    <t>Bueiro metálico com chapas múltiplas MP 152 galvanizadas - passagem inferior - vão = 4,25 m e altura = 4,10 m - aterro rodoviário mínimo = 0,60 m e máximo = 8,90 m - brita comercial</t>
  </si>
  <si>
    <t>0606466</t>
  </si>
  <si>
    <t>Bueiro metálico com chapas múltiplas MP 152 galvanizadas - passagem inferior - vão = 4,25 m e altura = 4,10 m - aterro rodoviário mínimo = 0,60 m e máximo = 8,90 m - brita produzida</t>
  </si>
  <si>
    <t>0606486</t>
  </si>
  <si>
    <t>Bueiro metálico com chapas múltiplas MP 152 galvanizadas - passagem inferior - vão = 4,40 m e altura = 4,25 m - aterro rodoviário mínimo = 0,60 m e máximo = 8,60 m - brita comercial</t>
  </si>
  <si>
    <t>0606467</t>
  </si>
  <si>
    <t>Bueiro metálico com chapas múltiplas MP 152 galvanizadas - passagem inferior - vão = 4,40 m e altura = 4,25 m - aterro rodoviário mínimo = 0,60 m e máximo = 8,60 m - brita produzida</t>
  </si>
  <si>
    <t>0606487</t>
  </si>
  <si>
    <t>Bueiro metálico com chapas múltiplas MP 152 galvanizadas - passagem inferior - vão = 4,50 m e altura = 4,40 m - aterro rodoviário mínimo = 0,60 m e máximo = 8,40 m - brita comercial</t>
  </si>
  <si>
    <t>0606468</t>
  </si>
  <si>
    <t>Bueiro metálico com chapas múltiplas MP 152 galvanizadas - passagem inferior - vão = 4,50 m e altura = 4,40 m - aterro rodoviário mínimo = 0,60 m e máximo = 8,40 m - brita produzida</t>
  </si>
  <si>
    <t>0606488</t>
  </si>
  <si>
    <t>Bueiro metálico com chapas múltiplas MP 152 galvanizadas - passagem inferior - vão = 4,70 m e altura = 4,50 m - aterro rodoviário mínimo = 0,60 m e máximo = 8,90 m - brita comercial</t>
  </si>
  <si>
    <t>0606469</t>
  </si>
  <si>
    <t>Bueiro metálico com chapas múltiplas MP 152 galvanizadas - passagem inferior - vão = 4,70 m e altura = 4,50 m - aterro rodoviário mínimo = 0,60 m e máximo = 8,90 m - brita produzida</t>
  </si>
  <si>
    <t>0606489</t>
  </si>
  <si>
    <t>Bueiro metálico com chapas múltiplas MP 152 galvanizadas - passagem inferior - vão = 4,80 m e altura = 4,75 m - aterro rodoviário mínimo = 0,90 m e máximo = 9,00 m - brita comercial</t>
  </si>
  <si>
    <t>0606470</t>
  </si>
  <si>
    <t>Bueiro metálico com chapas múltiplas MP 152 galvanizadas - passagem inferior - vão = 4,80 m e altura = 4,75 m - aterro rodoviário mínimo = 0,90 m e máximo = 9,00 m - brita produzida</t>
  </si>
  <si>
    <t>0606490</t>
  </si>
  <si>
    <t>Bueiro metálico com chapas múltiplas MP 152 galvanizadas - passagem inferior - vão = 5,00 m e altura = 4,85 m - aterro rodoviário mínimo = 0,90 m e máximo = 8,60 m - brita comercial</t>
  </si>
  <si>
    <t>0606471</t>
  </si>
  <si>
    <t>Bueiro metálico com chapas múltiplas MP 152 galvanizadas - passagem inferior - vão = 5,00 m e altura = 4,85 m - aterro rodoviário mínimo = 0,90 m e máximo = 8,60 m - brita produzida</t>
  </si>
  <si>
    <t>0606491</t>
  </si>
  <si>
    <t>Bueiro metálico com chapas múltiplas MP 152 galvanizadas - passagem inferior - vão = 5,15 m e altura = 4,90 m - aterro rodoviário mínimo = 0,90 m e máximo = 8,50 m - brita comercial</t>
  </si>
  <si>
    <t>0606472</t>
  </si>
  <si>
    <t>Bueiro metálico com chapas múltiplas MP 152 galvanizadas - passagem inferior - vão = 5,15 m e altura = 4,90 m - aterro rodoviário mínimo = 0,90 m e máximo = 8,50 m - brita produzida</t>
  </si>
  <si>
    <t>0606492</t>
  </si>
  <si>
    <t>Bueiro metálico com chapas múltiplas MP 152 galvanizadas - passagem inferior - vão = 5,25 m e altura = 5,00 m - aterro rodoviário mínimo = 0,90 m e máximo = 8,40 m - brita comercial</t>
  </si>
  <si>
    <t>0606473</t>
  </si>
  <si>
    <t>Bueiro metálico com chapas múltiplas MP 152 galvanizadas - passagem inferior - vão = 5,25 m e altura = 5,00 m - aterro rodoviário mínimo = 0,90 m e máximo = 8,40 m - brita produzida</t>
  </si>
  <si>
    <t>0606493</t>
  </si>
  <si>
    <t>Bueiro metálico com chapas múltiplas MP 152 galvanizadas - passagem inferior - vão = 5,30 m e altura = 5,30 m - aterro rodoviário mínimo = 0,90 m e máximo = 9,60 m - brita comercial</t>
  </si>
  <si>
    <t>0606474</t>
  </si>
  <si>
    <t>Bueiro metálico com chapas múltiplas MP 152 galvanizadas - passagem inferior - vão = 5,30 m e altura = 5,30 m - aterro rodoviário mínimo = 0,90 m e máximo = 9,60 m - brita produzida</t>
  </si>
  <si>
    <t>0606494</t>
  </si>
  <si>
    <t>Bueiro metálico com chapas múltiplas MP 152 galvanizadas - passagem inferior - vão = 5,65 m e altura = 5,25 m - aterro rodoviário mínimo = 0,90 m e máximo = 9,00 m - brita comercial</t>
  </si>
  <si>
    <t>0606475</t>
  </si>
  <si>
    <t>Bueiro metálico com chapas múltiplas MP 152 galvanizadas - passagem inferior - vão = 5,65 m e altura = 5,25 m - aterro rodoviário mínimo = 0,90 m e máximo = 9,00 m - brita produzida</t>
  </si>
  <si>
    <t>0606495</t>
  </si>
  <si>
    <t>Bueiro metálico com chapas múltiplas MP 152 galvanizadas - passagem inferior - vão = 5,85 m e altura = 5,30 m - aterro rodoviário mínimo = 0,90 m e máximo = 8,40 m - brita comercial</t>
  </si>
  <si>
    <t>0606476</t>
  </si>
  <si>
    <t>Bueiro metálico com chapas múltiplas MP 152 galvanizadas - passagem inferior - vão = 5,85 m e altura = 5,30 m - aterro rodoviário mínimo = 0,90 m e máximo = 8,40 m - brita produzida</t>
  </si>
  <si>
    <t>0606496</t>
  </si>
  <si>
    <t>Bueiro metálico com chapas múltiplas MP 152 galvanizadas - passagem inferior - vão = 6,00 m e altura = 5,45 m - aterro rodoviário mínimo = 0,90 m e máximo = 8,30 m - brita comercial</t>
  </si>
  <si>
    <t>0606477</t>
  </si>
  <si>
    <t>Bueiro metálico com chapas múltiplas MP 152 galvanizadas - passagem inferior - vão = 6,00 m e altura = 5,45 m - aterro rodoviário mínimo = 0,90 m e máximo = 8,30 m - brita produzida</t>
  </si>
  <si>
    <t>0606497</t>
  </si>
  <si>
    <t>Bueiro metálico com chapas múltiplas MP 152 galvanizadas - passagem inferior - vão = 6,25 m e altura = 5,50 m - aterro rodoviário mínimo = 0,90 m e máximo = 7,90 m - brita comercial</t>
  </si>
  <si>
    <t>0606478</t>
  </si>
  <si>
    <t>Bueiro metálico com chapas múltiplas MP 152 galvanizadas - passagem inferior - vão = 6,25 m e altura = 5,50 m - aterro rodoviário mínimo = 0,90 m e máximo = 7,90 m - brita produzida</t>
  </si>
  <si>
    <t>0605835</t>
  </si>
  <si>
    <t>Bueiro metálico sem interrupção de tráfego - D = 1,20 m - chapa com epóxi - escavado em material de 1ª categoria - aterro ferroviário máximo = 12,90 m</t>
  </si>
  <si>
    <t>0605571</t>
  </si>
  <si>
    <t>Bueiro metálico sem interrupção de tráfego - D = 1,20 m - chapa com epóxi - escavado em material de 1ª categoria - aterro rodoviário máximo = 9,00 m</t>
  </si>
  <si>
    <t>0605850</t>
  </si>
  <si>
    <t>Bueiro metálico sem interrupção de tráfego - D = 1,20 m - chapa com epóxi - escavado em material de 2ª categoria - aterro ferroviário máximo = 12,90 m</t>
  </si>
  <si>
    <t>0605582</t>
  </si>
  <si>
    <t>Bueiro metálico sem interrupção de tráfego - D = 1,20 m - chapa com epóxi - escavado em material de 2ª categoria - aterro rodoviário máximo = 9,00 m</t>
  </si>
  <si>
    <t>0605889</t>
  </si>
  <si>
    <t>Bueiro metálico sem interrupção de tráfego - D = 1,20 m - chapa com epóxi - escavado em material de 3ª categoria - aterro ferroviário máximo = 12,90 m</t>
  </si>
  <si>
    <t>0605593</t>
  </si>
  <si>
    <t>Bueiro metálico sem interrupção de tráfego - D = 1,20 m - chapa com epóxi - escavado em material de 3ª categoria - aterro rodoviário máximo = 9,00 m</t>
  </si>
  <si>
    <t>0605739</t>
  </si>
  <si>
    <t>Bueiro metálico sem interrupção de tráfego - D = 1,20 m - chapa galvanizada - escavado em material de 1ª categoria - aterro ferroviário máximo = 12,90 m</t>
  </si>
  <si>
    <t>0605504</t>
  </si>
  <si>
    <t>Bueiro metálico sem interrupção de tráfego - D = 1,20 m - chapa galvanizada - escavado em material de 1ª categoria - aterro rodoviário máximo = 9,00 m</t>
  </si>
  <si>
    <t>0605781</t>
  </si>
  <si>
    <t>Bueiro metálico sem interrupção de tráfego - D = 1,20 m - chapa galvanizada - escavado em material de 2ª categoria - aterro ferroviário máximo = 12,90 m</t>
  </si>
  <si>
    <t>0605524</t>
  </si>
  <si>
    <t>Bueiro metálico sem interrupção de tráfego - D = 1,20 m - chapa galvanizada - escavado em material de 2ª categoria - aterro rodoviário máximo = 9,00 m</t>
  </si>
  <si>
    <t>0605815</t>
  </si>
  <si>
    <t>Bueiro metálico sem interrupção de tráfego - D = 1,20 m - chapa galvanizada - escavado em material de 3ª categoria - aterro ferroviário máximo = 12,90 m</t>
  </si>
  <si>
    <t>0605544</t>
  </si>
  <si>
    <t>Bueiro metálico sem interrupção de tráfego - D = 1,20 m - chapa galvanizada - escavado em material de 3ª categoria - aterro rodoviário máximo = 9,00 m</t>
  </si>
  <si>
    <t>0605836</t>
  </si>
  <si>
    <t>Bueiro metálico sem interrupção de tráfego - D = 1,40 m - chapa com epóxi - escavado em material de 1ª categoria - aterro ferroviário máximo = 11,00 m</t>
  </si>
  <si>
    <t>0605572</t>
  </si>
  <si>
    <t>Bueiro metálico sem interrupção de tráfego - D = 1,40 m - chapa com epóxi - escavado em material de 1ª categoria - aterro rodoviário máximo = 7,70 m</t>
  </si>
  <si>
    <t>0605851</t>
  </si>
  <si>
    <t>Bueiro metálico sem interrupção de tráfego - D = 1,40 m - chapa com epóxi - escavado em material de 2ª categoria - aterro ferroviário máximo = 11,00 m</t>
  </si>
  <si>
    <t>0605583</t>
  </si>
  <si>
    <t>Bueiro metálico sem interrupção de tráfego - D = 1,40 m - chapa com epóxi - escavado em material de 2ª categoria - aterro rodoviário máximo = 7,70 m</t>
  </si>
  <si>
    <t>0605890</t>
  </si>
  <si>
    <t>Bueiro metálico sem interrupção de tráfego - D = 1,40 m - chapa com epóxi - escavado em material de 3ª categoria - aterro ferroviário máximo = 11,00 m</t>
  </si>
  <si>
    <t>0605594</t>
  </si>
  <si>
    <t>Bueiro metálico sem interrupção de tráfego - D = 1,40 m - chapa com epóxi - escavado em material de 3ª categoria - aterro rodoviário máximo = 7,70 m</t>
  </si>
  <si>
    <t>0605740</t>
  </si>
  <si>
    <t>Bueiro metálico sem interrupção de tráfego - D = 1,40 m - chapa galvanizada - escavado em material de 1ª categoria - aterro ferroviário máximo = 11,00 m</t>
  </si>
  <si>
    <t>0605505</t>
  </si>
  <si>
    <t>Bueiro metálico sem interrupção de tráfego - D = 1,40 m - chapa galvanizada - escavado em material de 1ª categoria - aterro rodoviário máximo = 7,70 m</t>
  </si>
  <si>
    <t>0605782</t>
  </si>
  <si>
    <t>Bueiro metálico sem interrupção de tráfego - D = 1,40 m - chapa galvanizada - escavado em material de 2ª categoria - aterro ferroviário máximo = 11,00 m</t>
  </si>
  <si>
    <t>0605525</t>
  </si>
  <si>
    <t>Bueiro metálico sem interrupção de tráfego - D = 1,40 m - chapa galvanizada - escavado em material de 2ª categoria - aterro rodoviário máximo = 7,70 m</t>
  </si>
  <si>
    <t>0605816</t>
  </si>
  <si>
    <t>Bueiro metálico sem interrupção de tráfego - D = 1,40 m - chapa galvanizada - escavado em material de 3ª categoria - aterro ferroviário máximo = 11,00 m</t>
  </si>
  <si>
    <t>0605545</t>
  </si>
  <si>
    <t>Bueiro metálico sem interrupção de tráfego - D = 1,40 m - chapa galvanizada - escavado em material de 3ª categoria - aterro rodoviário máximo = 7,70 m</t>
  </si>
  <si>
    <t>0605837</t>
  </si>
  <si>
    <t>Bueiro metálico sem interrupção de tráfego - D = 1,60 m - chapa com epóxi - escavado em material de 1ª categoria - aterro ferroviário máximo = 9,60 m</t>
  </si>
  <si>
    <t>0605573</t>
  </si>
  <si>
    <t>Bueiro metálico sem interrupção de tráfego - D = 1,60 m - chapa com epóxi - escavado em material de 1ª categoria - aterro rodoviário máximo = 6,70 m</t>
  </si>
  <si>
    <t>0605852</t>
  </si>
  <si>
    <t>Bueiro metálico sem interrupção de tráfego - D = 1,60 m - chapa com epóxi - escavado em material de 2ª categoria - aterro ferroviário máximo = 9,60 m</t>
  </si>
  <si>
    <t>0605584</t>
  </si>
  <si>
    <t>Bueiro metálico sem interrupção de tráfego - D = 1,60 m - chapa com epóxi - escavado em material de 2ª categoria - aterro rodoviário máximo = 6,70 m</t>
  </si>
  <si>
    <t>0605891</t>
  </si>
  <si>
    <t>Bueiro metálico sem interrupção de tráfego - D = 1,60 m - chapa com epóxi - escavado em material de 3ª categoria - aterro ferroviário máximo = 9,60 m</t>
  </si>
  <si>
    <t>0605595</t>
  </si>
  <si>
    <t>Bueiro metálico sem interrupção de tráfego - D = 1,60 m - chapa com epóxi - escavado em material de 3ª categoria - aterro rodoviário máximo = 6,70 m</t>
  </si>
  <si>
    <t>0605741</t>
  </si>
  <si>
    <t>Bueiro metálico sem interrupção de tráfego - D = 1,60 m - chapa galvanizada - escavado em material de 1ª categoria - aterro ferroviário máximo = 9,60 m</t>
  </si>
  <si>
    <t>0605506</t>
  </si>
  <si>
    <t>Bueiro metálico sem interrupção de tráfego - D = 1,60 m - chapa galvanizada - escavado em material de 1ª categoria - aterro rodoviário máximo = 6,70 m</t>
  </si>
  <si>
    <t>0605783</t>
  </si>
  <si>
    <t>Bueiro metálico sem interrupção de tráfego - D = 1,60 m - chapa galvanizada - escavado em material de 2ª categoria - aterro ferroviário máximo = 9,60 m</t>
  </si>
  <si>
    <t>0605526</t>
  </si>
  <si>
    <t>Bueiro metálico sem interrupção de tráfego - D = 1,60 m - chapa galvanizada - escavado em material de 2ª categoria - aterro rodoviário máximo = 6,70 m</t>
  </si>
  <si>
    <t>0605817</t>
  </si>
  <si>
    <t>Bueiro metálico sem interrupção de tráfego - D = 1,60 m - chapa galvanizada - escavado em material de 3ª categoria - aterro ferroviário máximo = 9,60 m</t>
  </si>
  <si>
    <t>0605546</t>
  </si>
  <si>
    <t>Bueiro metálico sem interrupção de tráfego - D = 1,60 m - chapa galvanizada - escavado em material de 3ª categoria - aterro rodoviário máximo = 6,70 m</t>
  </si>
  <si>
    <t>0605838</t>
  </si>
  <si>
    <t>Bueiro metálico sem interrupção de tráfego - D = 1,80 m - chapa com epóxi - escavado em material de 1ª categoria - aterro ferroviário máximo = 8,00 m</t>
  </si>
  <si>
    <t>0605574</t>
  </si>
  <si>
    <t>Bueiro metálico sem interrupção de tráfego - D = 1,80 m - chapa com epóxi - escavado em material de 1ª categoria - aterro rodoviário máximo = 6,00 m</t>
  </si>
  <si>
    <t>0605853</t>
  </si>
  <si>
    <t>Bueiro metálico sem interrupção de tráfego - D = 1,80 m - chapa com epóxi - escavado em material de 2ª categoria - aterro ferroviário máximo = 8,00 m</t>
  </si>
  <si>
    <t>0605585</t>
  </si>
  <si>
    <t>Bueiro metálico sem interrupção de tráfego - D = 1,80 m - chapa com epóxi - escavado em material de 2ª categoria - aterro rodoviário máximo = 6,00 m</t>
  </si>
  <si>
    <t>0605892</t>
  </si>
  <si>
    <t>Bueiro metálico sem interrupção de tráfego - D = 1,80 m - chapa com epóxi - escavado em material de 3ª categoria - aterro ferroviário máximo = 8,00 m</t>
  </si>
  <si>
    <t>0605596</t>
  </si>
  <si>
    <t>Bueiro metálico sem interrupção de tráfego - D = 1,80 m - chapa com epóxi - escavado em material de 3ª categoria - aterro rodoviário máximo = 6,00 m</t>
  </si>
  <si>
    <t>0605742</t>
  </si>
  <si>
    <t>Bueiro metálico sem interrupção de tráfego - D = 1,80 m - chapa galvanizada - escavado em material de 1ª categoria - aterro ferroviário máximo = 8,00 m</t>
  </si>
  <si>
    <t>0605507</t>
  </si>
  <si>
    <t>Bueiro metálico sem interrupção de tráfego - D = 1,80 m - chapa galvanizada - escavado em material de 1ª categoria - aterro rodoviário máximo = 6,00 m</t>
  </si>
  <si>
    <t>0605784</t>
  </si>
  <si>
    <t>Bueiro metálico sem interrupção de tráfego - D = 1,80 m - chapa galvanizada - escavado em material de 2ª categoria - aterro ferroviário máximo = 8,00 m</t>
  </si>
  <si>
    <t>0605527</t>
  </si>
  <si>
    <t>Bueiro metálico sem interrupção de tráfego - D = 1,80 m - chapa galvanizada - escavado em material de 2ª categoria - aterro rodoviário máximo = 6,00 m</t>
  </si>
  <si>
    <t>0605818</t>
  </si>
  <si>
    <t>Bueiro metálico sem interrupção de tráfego - D = 1,80 m - chapa galvanizada - escavado em material de 3ª categoria - aterro ferroviário máximo = 8,00 m</t>
  </si>
  <si>
    <t>0605547</t>
  </si>
  <si>
    <t>Bueiro metálico sem interrupção de tráfego - D = 1,80 m - chapa galvanizada - escavado em material de 3ª categoria - aterro rodoviário máximo = 6,00 m</t>
  </si>
  <si>
    <t>0605839</t>
  </si>
  <si>
    <t>Bueiro metálico sem interrupção de tráfego - D = 2,00 m - chapa com epóxi - escavado em material de 1ª categoria - aterro ferroviário máximo = 6,90 m</t>
  </si>
  <si>
    <t>0605575</t>
  </si>
  <si>
    <t>Bueiro metálico sem interrupção de tráfego - D = 2,00 m - chapa com epóxi - escavado em material de 1ª categoria - aterro rodoviário máximo = 5,40 m</t>
  </si>
  <si>
    <t>0605854</t>
  </si>
  <si>
    <t>Bueiro metálico sem interrupção de tráfego - D = 2,00 m - chapa com epóxi - escavado em material de 2ª categoria - aterro ferroviário máximo = 6,90 m</t>
  </si>
  <si>
    <t>0605586</t>
  </si>
  <si>
    <t>Bueiro metálico sem interrupção de tráfego - D = 2,00 m - chapa com epóxi - escavado em material de 2ª categoria - aterro rodoviário máximo = 5,40 m</t>
  </si>
  <si>
    <t>0605893</t>
  </si>
  <si>
    <t>Bueiro metálico sem interrupção de tráfego - D = 2,00 m - chapa com epóxi - escavado em material de 3ª categoria - aterro ferroviário máximo = 6,90 m</t>
  </si>
  <si>
    <t>0605597</t>
  </si>
  <si>
    <t>Bueiro metálico sem interrupção de tráfego - D = 2,00 m - chapa com epóxi - escavado em material de 3ª categoria - aterro rodoviário máximo = 5,40 m</t>
  </si>
  <si>
    <t>0605743</t>
  </si>
  <si>
    <t>Bueiro metálico sem interrupção de tráfego - D = 2,00 m - chapa galvanizada - escavado em material de 1ª categoria - aterro ferroviário máximo = 6,90 m</t>
  </si>
  <si>
    <t>0605508</t>
  </si>
  <si>
    <t>Bueiro metálico sem interrupção de tráfego - D = 2,00 m - chapa galvanizada - escavado em material de 1ª categoria - aterro rodoviário máximo = 5,40 m</t>
  </si>
  <si>
    <t>0605785</t>
  </si>
  <si>
    <t>Bueiro metálico sem interrupção de tráfego - D = 2,00 m - chapa galvanizada - escavado em material de 2ª categoria - aterro ferroviário máximo = 6,90 m</t>
  </si>
  <si>
    <t>0605528</t>
  </si>
  <si>
    <t>Bueiro metálico sem interrupção de tráfego - D = 2,00 m - chapa galvanizada - escavado em material de 2ª categoria - aterro rodoviário máximo = 5,40 m</t>
  </si>
  <si>
    <t>0605819</t>
  </si>
  <si>
    <t>Bueiro metálico sem interrupção de tráfego - D = 2,00 m - chapa galvanizada - escavado em material de 3ª categoria - aterro ferroviário máximo = 6,90 m</t>
  </si>
  <si>
    <t>0605548</t>
  </si>
  <si>
    <t>Bueiro metálico sem interrupção de tráfego - D = 2,00 m - chapa galvanizada - escavado em material de 3ª categoria - aterro rodoviário máximo = 5,40 m</t>
  </si>
  <si>
    <t>0605840</t>
  </si>
  <si>
    <t>Bueiro metálico sem interrupção de tráfego - D = 2,20 m - chapa com epóxi - escavado em material de 1ª categoria - aterro ferroviário máximo = 7,90 m</t>
  </si>
  <si>
    <t>0605576</t>
  </si>
  <si>
    <t>Bueiro metálico sem interrupção de tráfego - D = 2,20 m - chapa com epóxi - escavado em material de 1ª categoria - aterro rodoviário máximo = 4,90 m</t>
  </si>
  <si>
    <t>0605855</t>
  </si>
  <si>
    <t>Bueiro metálico sem interrupção de tráfego - D = 2,20 m - chapa com epóxi - escavado em material de 2ª categoria - aterro ferroviário máximo = 7,90 m</t>
  </si>
  <si>
    <t>0605587</t>
  </si>
  <si>
    <t>Bueiro metálico sem interrupção de tráfego - D = 2,20 m - chapa com epóxi - escavado em material de 2ª categoria - aterro rodoviário máximo = 4,90 m</t>
  </si>
  <si>
    <t>0605898</t>
  </si>
  <si>
    <t>Bueiro metálico sem interrupção de tráfego - D = 2,20 m - chapa com epóxi - escavado em material de 3ª categoria - aterro ferroviário máximo = 7,90 m</t>
  </si>
  <si>
    <t>0605598</t>
  </si>
  <si>
    <t>Bueiro metálico sem interrupção de tráfego - D = 2,20 m - chapa com epóxi - escavado em material de 3ª categoria - aterro rodoviário máximo = 4,90 m</t>
  </si>
  <si>
    <t>0605744</t>
  </si>
  <si>
    <t>Bueiro metálico sem interrupção de tráfego - D = 2,20 m - chapa galvanizada - escavado em material de 1ª categoria - aterro ferroviário máximo = 7,90 m</t>
  </si>
  <si>
    <t>0605509</t>
  </si>
  <si>
    <t>Bueiro metálico sem interrupção de tráfego - D = 2,20 m - chapa galvanizada - escavado em material de 1ª categoria - aterro rodoviário máximo = 4,90 m</t>
  </si>
  <si>
    <t>0605787</t>
  </si>
  <si>
    <t>Bueiro metálico sem interrupção de tráfego - D = 2,20 m - chapa galvanizada - escavado em material de 2ª categoria - aterro ferroviário máximo = 7,90 m</t>
  </si>
  <si>
    <t>0605529</t>
  </si>
  <si>
    <t>Bueiro metálico sem interrupção de tráfego - D = 2,20 m - chapa galvanizada - escavado em material de 2ª categoria - aterro rodoviário máximo = 4,90 m</t>
  </si>
  <si>
    <t>0605820</t>
  </si>
  <si>
    <t>Bueiro metálico sem interrupção de tráfego - D = 2,20 m - chapa galvanizada - escavado em material de 3ª categoria - aterro ferroviário máximo = 7,90 m</t>
  </si>
  <si>
    <t>0605549</t>
  </si>
  <si>
    <t>Bueiro metálico sem interrupção de tráfego - D = 2,20 m - chapa galvanizada - escavado em material de 3ª categoria - aterro rodoviário máximo = 4,90 m</t>
  </si>
  <si>
    <t>0605841</t>
  </si>
  <si>
    <t>Bueiro metálico sem interrupção de tráfego - D = 2,40 m - chapa com epóxi - escavado em material de 1ª categoria - aterro ferroviário máximo = 7,00 m</t>
  </si>
  <si>
    <t>0605577</t>
  </si>
  <si>
    <t>Bueiro metálico sem interrupção de tráfego - D = 2,40 m - chapa com epóxi - escavado em material de 1ª categoria - aterro rodoviário máximo = 4,50 m</t>
  </si>
  <si>
    <t>0605856</t>
  </si>
  <si>
    <t>Bueiro metálico sem interrupção de tráfego - D = 2,40 m - chapa com epóxi - escavado em material de 2ª categoria - aterro ferroviário máximo = 7,00 m</t>
  </si>
  <si>
    <t>0605588</t>
  </si>
  <si>
    <t>Bueiro metálico sem interrupção de tráfego - D = 2,40 m - chapa com epóxi - escavado em material de 2ª categoria - aterro rodoviário máximo = 4,50 m</t>
  </si>
  <si>
    <t>0605899</t>
  </si>
  <si>
    <t>Bueiro metálico sem interrupção de tráfego - D = 2,40 m - chapa com epóxi - escavado em material de 3ª categoria - aterro ferroviário máximo = 7,00 m</t>
  </si>
  <si>
    <t>0605599</t>
  </si>
  <si>
    <t>Bueiro metálico sem interrupção de tráfego - D = 2,40 m - chapa com epóxi - escavado em material de 3ª categoria - aterro rodoviário máximo = 4,50 m</t>
  </si>
  <si>
    <t>0605745</t>
  </si>
  <si>
    <t>Bueiro metálico sem interrupção de tráfego - D = 2,40 m - chapa galvanizada - escavado em material de 1ª categoria - aterro ferroviário máximo = 7,00 m</t>
  </si>
  <si>
    <t>0605510</t>
  </si>
  <si>
    <t>Bueiro metálico sem interrupção de tráfego - D = 2,40 m - chapa galvanizada - escavado em material de 1ª categoria - aterro rodoviário máximo = 4,50 m</t>
  </si>
  <si>
    <t>0605788</t>
  </si>
  <si>
    <t>Bueiro metálico sem interrupção de tráfego - D = 2,40 m - chapa galvanizada - escavado em material de 2ª categoria - aterro ferroviário máximo = 7,00 m</t>
  </si>
  <si>
    <t>0605530</t>
  </si>
  <si>
    <t>Bueiro metálico sem interrupção de tráfego - D = 2,40 m - chapa galvanizada - escavado em material de 2ª categoria - aterro rodoviário máximo = 4,50 m</t>
  </si>
  <si>
    <t>0605821</t>
  </si>
  <si>
    <t>Bueiro metálico sem interrupção de tráfego - D = 2,40 m - chapa galvanizada - escavado em material de 3ª categoria - aterro ferroviário máximo = 7,00 m</t>
  </si>
  <si>
    <t>0605550</t>
  </si>
  <si>
    <t>Bueiro metálico sem interrupção de tráfego - D = 2,40 m - chapa galvanizada - escavado em material de 3ª categoria - aterro rodoviário máximo = 4,50 m</t>
  </si>
  <si>
    <t>0605842</t>
  </si>
  <si>
    <t>Bueiro metálico sem interrupção de tráfego - D = 2,60 m - chapa com epóxi - escavado em material de 1ª categoria - aterro ferroviário máximo = 6,40 m</t>
  </si>
  <si>
    <t>0605578</t>
  </si>
  <si>
    <t>Bueiro metálico sem interrupção de tráfego - D = 2,60 m - chapa com epóxi - escavado em material de 1ª categoria - aterro rodoviário máximo = 4,10 m</t>
  </si>
  <si>
    <t>0605857</t>
  </si>
  <si>
    <t>Bueiro metálico sem interrupção de tráfego - D = 2,60 m - chapa com epóxi - escavado em material de 2ª categoria - aterro ferroviário máximo = 6,40 m</t>
  </si>
  <si>
    <t>0605589</t>
  </si>
  <si>
    <t>Bueiro metálico sem interrupção de tráfego - D = 2,60 m - chapa com epóxi - escavado em material de 2ª categoria - aterro rodoviário máximo = 4,10 m</t>
  </si>
  <si>
    <t>0605900</t>
  </si>
  <si>
    <t>Bueiro metálico sem interrupção de tráfego - D = 2,60 m - chapa com epóxi - escavado em material de 3ª categoria - aterro ferroviário máximo = 6,40 m</t>
  </si>
  <si>
    <t>0605600</t>
  </si>
  <si>
    <t>Bueiro metálico sem interrupção de tráfego - D = 2,60 m - chapa com epóxi - escavado em material de 3ª categoria - aterro rodoviário máximo = 4,10 m</t>
  </si>
  <si>
    <t>0605746</t>
  </si>
  <si>
    <t>Bueiro metálico sem interrupção de tráfego - D = 2,60 m - chapa galvanizada - escavado em material de 1ª categoria - aterro ferroviário máximo = 6,40 m</t>
  </si>
  <si>
    <t>0605511</t>
  </si>
  <si>
    <t>Bueiro metálico sem interrupção de tráfego - D = 2,60 m - chapa galvanizada - escavado em material de 1ª categoria - aterro rodoviário máximo = 4,10 m</t>
  </si>
  <si>
    <t>0605789</t>
  </si>
  <si>
    <t>Bueiro metálico sem interrupção de tráfego - D = 2,60 m - chapa galvanizada - escavado em material de 2ª categoria - aterro ferroviário máximo = 6,40 m</t>
  </si>
  <si>
    <t>0605531</t>
  </si>
  <si>
    <t>Bueiro metálico sem interrupção de tráfego - D = 2,60 m - chapa galvanizada - escavado em material de 2ª categoria - aterro rodoviário máximo = 4,10 m</t>
  </si>
  <si>
    <t>0605822</t>
  </si>
  <si>
    <t>Bueiro metálico sem interrupção de tráfego - D = 2,60 m - chapa galvanizada - escavado em material de 3ª categoria - aterro ferroviário máximo = 6,40 m</t>
  </si>
  <si>
    <t>0605551</t>
  </si>
  <si>
    <t>Bueiro metálico sem interrupção de tráfego - D = 2,60 m - chapa galvanizada - escavado em material de 3ª categoria - aterro rodoviário máximo = 4,10 m</t>
  </si>
  <si>
    <t>0605843</t>
  </si>
  <si>
    <t>Bueiro metálico sem interrupção de tráfego - D = 2,80 m - chapa com epóxi - escavado em material de 1ª categoria - aterro ferroviário máximo = 5,50 m</t>
  </si>
  <si>
    <t>0605579</t>
  </si>
  <si>
    <t>Bueiro metálico sem interrupção de tráfego - D = 2,80 m - chapa com epóxi - escavado em material de 1ª categoria - aterro rodoviário máximo = 3,80 m</t>
  </si>
  <si>
    <t>0605858</t>
  </si>
  <si>
    <t>Bueiro metálico sem interrupção de tráfego - D = 2,80 m - chapa com epóxi - escavado em material de 2ª categoria - aterro ferroviário máximo = 5,50 m</t>
  </si>
  <si>
    <t>0605590</t>
  </si>
  <si>
    <t>Bueiro metálico sem interrupção de tráfego - D = 2,80 m - chapa com epóxi - escavado em material de 2ª categoria - aterro rodoviário máximo = 3,80 m</t>
  </si>
  <si>
    <t>0605901</t>
  </si>
  <si>
    <t>Bueiro metálico sem interrupção de tráfego - D = 2,80 m - chapa com epóxi - escavado em material de 3ª categoria - aterro ferroviário máximo = 5,50 m</t>
  </si>
  <si>
    <t>0605601</t>
  </si>
  <si>
    <t>Bueiro metálico sem interrupção de tráfego - D = 2,80 m - chapa com epóxi - escavado em material de 3ª categoria - aterro rodoviário máximo = 3,80 m</t>
  </si>
  <si>
    <t>0605747</t>
  </si>
  <si>
    <t>Bueiro metálico sem interrupção de tráfego - D = 2,80 m - chapa galvanizada - escavado em material de 1ª categoria - aterro ferroviário máximo = 5,50 m</t>
  </si>
  <si>
    <t>0605512</t>
  </si>
  <si>
    <t>Bueiro metálico sem interrupção de tráfego - D = 2,80 m - chapa galvanizada - escavado em material de 1ª categoria - aterro rodoviário máximo = 3,80 m</t>
  </si>
  <si>
    <t>0605790</t>
  </si>
  <si>
    <t>Bueiro metálico sem interrupção de tráfego - D = 2,80 m - chapa galvanizada - escavado em material de 2ª categoria - aterro ferroviário máximo = 5,50 m</t>
  </si>
  <si>
    <t>0605532</t>
  </si>
  <si>
    <t>Bueiro metálico sem interrupção de tráfego - D = 2,80 m - chapa galvanizada - escavado em material de 2ª categoria - aterro rodoviário máximo = 3,80 m</t>
  </si>
  <si>
    <t>0605823</t>
  </si>
  <si>
    <t>Bueiro metálico sem interrupção de tráfego - D = 2,80 m - chapa galvanizada - escavado em material de 3ª categoria - aterro ferroviário máximo = 5,50 m</t>
  </si>
  <si>
    <t>0605552</t>
  </si>
  <si>
    <t>Bueiro metálico sem interrupção de tráfego - D = 2,80 m - chapa galvanizada - escavado em material de 3ª categoria - aterro rodoviário máximo = 3,80 m</t>
  </si>
  <si>
    <t>0605844</t>
  </si>
  <si>
    <t>Bueiro metálico sem interrupção de tráfego - D = 3,00 m - chapa com epóxi - escavado em material de 1ª categoria - aterro ferroviário máximo = 4,70 m</t>
  </si>
  <si>
    <t>0605580</t>
  </si>
  <si>
    <t>Bueiro metálico sem interrupção de tráfego - D = 3,00 m - chapa com epóxi - escavado em material de 1ª categoria - aterro rodoviário máximo = 3,60 m</t>
  </si>
  <si>
    <t>0605887</t>
  </si>
  <si>
    <t>Bueiro metálico sem interrupção de tráfego - D = 3,00 m - chapa com epóxi - escavado em material de 2ª categoria - aterro ferroviário máximo = 4,70 m</t>
  </si>
  <si>
    <t>0605591</t>
  </si>
  <si>
    <t>Bueiro metálico sem interrupção de tráfego - D = 3,00 m - chapa com epóxi - escavado em material de 2ª categoria - aterro rodoviário máximo = 3,60 m</t>
  </si>
  <si>
    <t>0605902</t>
  </si>
  <si>
    <t>Bueiro metálico sem interrupção de tráfego - D = 3,00 m - chapa com epóxi - escavado em material de 3ª categoria - aterro ferroviário máximo = 4,70 m</t>
  </si>
  <si>
    <t>0605602</t>
  </si>
  <si>
    <t>Bueiro metálico sem interrupção de tráfego - D = 3,00 m - chapa com epóxi - escavado em material de 3ª categoria - aterro rodoviário máximo = 3,60 m</t>
  </si>
  <si>
    <t>0605748</t>
  </si>
  <si>
    <t>Bueiro metálico sem interrupção de tráfego - D = 3,00 m - chapa galvanizada - escavado em material de 1ª categoria - aterro ferroviário máximo = 4,70 m</t>
  </si>
  <si>
    <t>0605513</t>
  </si>
  <si>
    <t>Bueiro metálico sem interrupção de tráfego - D = 3,00 m - chapa galvanizada - escavado em material de 1ª categoria - aterro rodoviário máximo = 3,60 m</t>
  </si>
  <si>
    <t>0605804</t>
  </si>
  <si>
    <t>Bueiro metálico sem interrupção de tráfego - D = 3,00 m - chapa galvanizada - escavado em material de 2ª categoria - aterro ferroviário máximo = 4,70 m</t>
  </si>
  <si>
    <t>0605533</t>
  </si>
  <si>
    <t>Bueiro metálico sem interrupção de tráfego - D = 3,00 m - chapa galvanizada - escavado em material de 2ª categoria - aterro rodoviário máximo = 3,60 m</t>
  </si>
  <si>
    <t>0605824</t>
  </si>
  <si>
    <t>Bueiro metálico sem interrupção de tráfego - D = 3,00 m - chapa galvanizada - escavado em material de 3ª categoria - aterro ferroviário máximo = 4,70 m</t>
  </si>
  <si>
    <t>0605553</t>
  </si>
  <si>
    <t>Bueiro metálico sem interrupção de tráfego - D = 3,00 m - chapa galvanizada - escavado em material de 3ª categoria - aterro rodoviário máximo = 3,60 m</t>
  </si>
  <si>
    <t>0605845</t>
  </si>
  <si>
    <t>Bueiro metálico sem interrupção de tráfego - D = 3,20 m - chapa com epóxi - escavado em material de 1ª categoria - aterro ferroviário máximo = 4,00 m</t>
  </si>
  <si>
    <t>0605581</t>
  </si>
  <si>
    <t>Bueiro metálico sem interrupção de tráfego - D = 3,20 m - chapa com epóxi - escavado em material de 1ª categoria - aterro rodoviário máximo = 4,80 m</t>
  </si>
  <si>
    <t>0605888</t>
  </si>
  <si>
    <t>Bueiro metálico sem interrupção de tráfego - D = 3,20 m - chapa com epóxi - escavado em material de 2ª categoria - aterro ferroviário máximo = 4,00 m</t>
  </si>
  <si>
    <t>0605592</t>
  </si>
  <si>
    <t>Bueiro metálico sem interrupção de tráfego - D = 3,20 m - chapa com epóxi - escavado em material de 2ª categoria - aterro rodoviário máximo = 4,80 m</t>
  </si>
  <si>
    <t>0605903</t>
  </si>
  <si>
    <t>Bueiro metálico sem interrupção de tráfego - D = 3,20 m - chapa com epóxi - escavado em material de 3ª categoria - aterro ferroviário máximo = 4,00 m</t>
  </si>
  <si>
    <t>0605603</t>
  </si>
  <si>
    <t>Bueiro metálico sem interrupção de tráfego - D = 3,20 m - chapa com epóxi - escavado em material de 3ª categoria - aterro rodoviário máximo = 4,80 m</t>
  </si>
  <si>
    <t>0605771</t>
  </si>
  <si>
    <t>Bueiro metálico sem interrupção de tráfego - D = 3,20 m - chapa galvanizada - escavado em material de 1ª categoria - aterro ferroviário máximo = 4,00 m</t>
  </si>
  <si>
    <t>0605514</t>
  </si>
  <si>
    <t>Bueiro metálico sem interrupção de tráfego - D = 3,20 m - chapa galvanizada - escavado em material de 1ª categoria - aterro rodoviário máximo = 4,80 m</t>
  </si>
  <si>
    <t>0605805</t>
  </si>
  <si>
    <t>Bueiro metálico sem interrupção de tráfego - D = 3,20 m - chapa galvanizada - escavado em material de 2ª categoria - aterro ferroviário máximo = 4,00 m</t>
  </si>
  <si>
    <t>0605534</t>
  </si>
  <si>
    <t>Bueiro metálico sem interrupção de tráfego - D = 3,20 m - chapa galvanizada - escavado em material de 2ª categoria - aterro rodoviário máximo = 4,80 m</t>
  </si>
  <si>
    <t>0605825</t>
  </si>
  <si>
    <t>Bueiro metálico sem interrupção de tráfego - D = 3,20 m - chapa galvanizada - escavado em material de 3ª categoria - aterro ferroviário máximo = 4,00 m</t>
  </si>
  <si>
    <t>0605554</t>
  </si>
  <si>
    <t>Bueiro metálico sem interrupção de tráfego - D = 3,20 m - chapa galvanizada - escavado em material de 3ª categoria - aterro rodoviário máximo = 4,80 m</t>
  </si>
  <si>
    <t>0605772</t>
  </si>
  <si>
    <t>Bueiro metálico sem interrupção de tráfego - D = 3,40 m - chapa galvanizada - escavado em material de 1ª categoria - aterro ferroviário máximo = 7,00 m</t>
  </si>
  <si>
    <t>0605515</t>
  </si>
  <si>
    <t>Bueiro metálico sem interrupção de tráfego - D = 3,40 m - chapa galvanizada - escavado em material de 1ª categoria - aterro rodoviário máximo = 4,50 m</t>
  </si>
  <si>
    <t>0605806</t>
  </si>
  <si>
    <t>Bueiro metálico sem interrupção de tráfego - D = 3,40 m - chapa galvanizada - escavado em material de 2ª categoria - aterro ferroviário máximo = 7,00 m</t>
  </si>
  <si>
    <t>0605535</t>
  </si>
  <si>
    <t>Bueiro metálico sem interrupção de tráfego - D = 3,40 m - chapa galvanizada - escavado em material de 2ª categoria - aterro rodoviário máximo = 4,50 m</t>
  </si>
  <si>
    <t>0605826</t>
  </si>
  <si>
    <t>Bueiro metálico sem interrupção de tráfego - D = 3,40 m - chapa galvanizada - escavado em material de 3ª categoria - aterro ferroviário máximo = 7,00 m</t>
  </si>
  <si>
    <t>0605555</t>
  </si>
  <si>
    <t>Bueiro metálico sem interrupção de tráfego - D = 3,40 m - chapa galvanizada - escavado em material de 3ª categoria - aterro rodoviário máximo = 4,50 m</t>
  </si>
  <si>
    <t>0605773</t>
  </si>
  <si>
    <t>Bueiro metálico sem interrupção de tráfego - D = 3,60 m - chapa galvanizada - escavado em material de 1ª categoria - aterro ferroviário máximo = 6,60 m</t>
  </si>
  <si>
    <t>0605516</t>
  </si>
  <si>
    <t>Bueiro metálico sem interrupção de tráfego - D = 3,60 m - chapa galvanizada - escavado em material de 1ª categoria - aterro rodoviário máximo = 4,30 m</t>
  </si>
  <si>
    <t>0605807</t>
  </si>
  <si>
    <t>Bueiro metálico sem interrupção de tráfego - D = 3,60 m - chapa galvanizada - escavado em material de 2ª categoria - aterro ferroviário máximo = 6,60 m</t>
  </si>
  <si>
    <t>0605536</t>
  </si>
  <si>
    <t>Bueiro metálico sem interrupção de tráfego - D = 3,60 m - chapa galvanizada - escavado em material de 2ª categoria - aterro rodoviário máximo = 4,30 m</t>
  </si>
  <si>
    <t>0605827</t>
  </si>
  <si>
    <t>Bueiro metálico sem interrupção de tráfego - D = 3,60 m - chapa galvanizada - escavado em material de 3ª categoria - aterro ferroviário máximo = 6,60 m</t>
  </si>
  <si>
    <t>0605556</t>
  </si>
  <si>
    <t>Bueiro metálico sem interrupção de tráfego - D = 3,60 m - chapa galvanizada - escavado em material de 3ª categoria - aterro rodoviário máximo = 4,30 m</t>
  </si>
  <si>
    <t>0605774</t>
  </si>
  <si>
    <t>Bueiro metálico sem interrupção de tráfego - D = 3,80 m - chapa galvanizada - escavado em material de 1ª categoria - aterro ferroviário máximo = 6,20 m</t>
  </si>
  <si>
    <t>0605517</t>
  </si>
  <si>
    <t>Bueiro metálico sem interrupção de tráfego - D = 3,80 m - chapa galvanizada - escavado em material de 1ª categoria - aterro rodoviário máximo = 4,00 m</t>
  </si>
  <si>
    <t>0605808</t>
  </si>
  <si>
    <t>Bueiro metálico sem interrupção de tráfego - D = 3,80 m - chapa galvanizada - escavado em material de 2ª categoria - aterro ferroviário máximo = 6,20 m</t>
  </si>
  <si>
    <t>0605537</t>
  </si>
  <si>
    <t>Bueiro metálico sem interrupção de tráfego - D = 3,80 m - chapa galvanizada - escavado em material de 2ª categoria - aterro rodoviário máximo = 4,00 m</t>
  </si>
  <si>
    <t>0605828</t>
  </si>
  <si>
    <t>Bueiro metálico sem interrupção de tráfego - D = 3,80 m - chapa galvanizada - escavado em material de 3ª categoria - aterro ferroviário máximo = 6,20 m</t>
  </si>
  <si>
    <t>0605557</t>
  </si>
  <si>
    <t>Bueiro metálico sem interrupção de tráfego - D = 3,80 m - chapa galvanizada - escavado em material de 3ª categoria - aterro rodoviário máximo = 4,00 m</t>
  </si>
  <si>
    <t>0605775</t>
  </si>
  <si>
    <t>Bueiro metálico sem interrupção de tráfego - D = 4,00 m - chapa galvanizada - escavado em material de 1ª categoria - aterro ferroviário máximo = 5,10 m</t>
  </si>
  <si>
    <t>0605518</t>
  </si>
  <si>
    <t>Bueiro metálico sem interrupção de tráfego - D = 4,00 m - chapa galvanizada - escavado em material de 1ª categoria - aterro rodoviário máximo = 3,10 m</t>
  </si>
  <si>
    <t>0605809</t>
  </si>
  <si>
    <t>Bueiro metálico sem interrupção de tráfego - D = 4,00 m - chapa galvanizada - escavado em material de 2ª categoria - aterro ferroviário máximo = 5,10 m</t>
  </si>
  <si>
    <t>0605538</t>
  </si>
  <si>
    <t>Bueiro metálico sem interrupção de tráfego - D = 4,00 m - chapa galvanizada - escavado em material de 2ª categoria - aterro rodoviário máximo = 3,10 m</t>
  </si>
  <si>
    <t>0605829</t>
  </si>
  <si>
    <t>Bueiro metálico sem interrupção de tráfego - D = 4,00 m - chapa galvanizada - escavado em material de 3ª categoria - aterro ferroviário máximo = 5,10 m</t>
  </si>
  <si>
    <t>0605558</t>
  </si>
  <si>
    <t>Bueiro metálico sem interrupção de tráfego - D = 4,00 m - chapa galvanizada - escavado em material de 3ª categoria - aterro rodoviário máximo = 3,10 m</t>
  </si>
  <si>
    <t>0605776</t>
  </si>
  <si>
    <t>Bueiro metálico sem interrupção de tráfego - D = 4,20 m - chapa galvanizada - escavado em material de 1ª categoria - aterro ferroviário máximo = 4,80 m</t>
  </si>
  <si>
    <t>0605519</t>
  </si>
  <si>
    <t>Bueiro metálico sem interrupção de tráfego - D = 4,20 m - chapa galvanizada - escavado em material de 1ª categoria - aterro rodoviário máximo = 4,40 m</t>
  </si>
  <si>
    <t>0605810</t>
  </si>
  <si>
    <t>Bueiro metálico sem interrupção de tráfego - D = 4,20 m - chapa galvanizada - escavado em material de 2ª categoria - aterro ferroviário máximo = 4,80 m</t>
  </si>
  <si>
    <t>0605539</t>
  </si>
  <si>
    <t>Bueiro metálico sem interrupção de tráfego - D = 4,20 m - chapa galvanizada - escavado em material de 2ª categoria - aterro rodoviário máximo = 4,40 m</t>
  </si>
  <si>
    <t>0605830</t>
  </si>
  <si>
    <t>Bueiro metálico sem interrupção de tráfego - D = 4,20 m - chapa galvanizada - escavado em material de 3ª categoria - aterro ferroviário máximo = 4,80 m</t>
  </si>
  <si>
    <t>0605559</t>
  </si>
  <si>
    <t>Bueiro metálico sem interrupção de tráfego - D = 4,20 m - chapa galvanizada - escavado em material de 3ª categoria - aterro rodoviário máximo = 4,40 m</t>
  </si>
  <si>
    <t>0605777</t>
  </si>
  <si>
    <t>Bueiro metálico sem interrupção de tráfego - D = 4,40 m - chapa galvanizada - escavado em material de 1ª categoria - aterro ferroviário máximo = 4,20 m</t>
  </si>
  <si>
    <t>0605520</t>
  </si>
  <si>
    <t>Bueiro metálico sem interrupção de tráfego - D = 4,40 m - chapa galvanizada - escavado em material de 1ª categoria - aterro rodoviário máximo = 4,20 m</t>
  </si>
  <si>
    <t>0605811</t>
  </si>
  <si>
    <t>Bueiro metálico sem interrupção de tráfego - D = 4,40 m - chapa galvanizada - escavado em material de 2ª categoria - aterro ferroviário máximo = 4,20 m</t>
  </si>
  <si>
    <t>0605540</t>
  </si>
  <si>
    <t>Bueiro metálico sem interrupção de tráfego - D = 4,40 m - chapa galvanizada - escavado em material de 2ª categoria - aterro rodoviário máximo = 4,20 m</t>
  </si>
  <si>
    <t>0605831</t>
  </si>
  <si>
    <t>Bueiro metálico sem interrupção de tráfego - D = 4,40 m - chapa galvanizada - escavado em material de 3ª categoria - aterro ferroviário máximo = 4,20 m</t>
  </si>
  <si>
    <t>0605560</t>
  </si>
  <si>
    <t>Bueiro metálico sem interrupção de tráfego - D = 4,40 m - chapa galvanizada - escavado em material de 3ª categoria - aterro rodoviário máximo = 4,20 m</t>
  </si>
  <si>
    <t>0605778</t>
  </si>
  <si>
    <t>Bueiro metálico sem interrupção de tráfego - D = 4,60 m - chapa galvanizada - escavado em material de 1ª categoria - aterro ferroviário máximo = 4,00 m</t>
  </si>
  <si>
    <t>0605521</t>
  </si>
  <si>
    <t>Bueiro metálico sem interrupção de tráfego - D = 4,60 m - chapa galvanizada - escavado em material de 1ª categoria - aterro rodoviário máximo = 4,00 m</t>
  </si>
  <si>
    <t>0605812</t>
  </si>
  <si>
    <t>Bueiro metálico sem interrupção de tráfego - D = 4,60 m - chapa galvanizada - escavado em material de 2ª categoria - aterro ferroviário máximo = 4,00 m</t>
  </si>
  <si>
    <t>0605541</t>
  </si>
  <si>
    <t>Bueiro metálico sem interrupção de tráfego - D = 4,60 m - chapa galvanizada - escavado em material de 2ª categoria - aterro rodoviário máximo = 4,00 m</t>
  </si>
  <si>
    <t>0605832</t>
  </si>
  <si>
    <t>Bueiro metálico sem interrupção de tráfego - D = 4,60 m - chapa galvanizada - escavado em material de 3ª categoria - aterro ferroviário máximo = 4,00 m</t>
  </si>
  <si>
    <t>0605561</t>
  </si>
  <si>
    <t>Bueiro metálico sem interrupção de tráfego - D = 4,60 m - chapa galvanizada - escavado em material de 3ª categoria - aterro rodoviário máximo = 4,00 m</t>
  </si>
  <si>
    <t>0605779</t>
  </si>
  <si>
    <t>Bueiro metálico sem interrupção de tráfego - D = 4,80 m - chapa galvanizada - escavado em material de 1ª categoria - aterro ferroviário máximo = 5,10 m</t>
  </si>
  <si>
    <t>0605522</t>
  </si>
  <si>
    <t>Bueiro metálico sem interrupção de tráfego - D = 4,80 m - chapa galvanizada - escavado em material de 1ª categoria - aterro rodoviário máximo = 5,50 m</t>
  </si>
  <si>
    <t>0605813</t>
  </si>
  <si>
    <t>Bueiro metálico sem interrupção de tráfego - D = 4,80 m - chapa galvanizada - escavado em material de 2ª categoria - aterro ferroviário máximo = 5,10 m</t>
  </si>
  <si>
    <t>0605542</t>
  </si>
  <si>
    <t>Bueiro metálico sem interrupção de tráfego - D = 4,80 m - chapa galvanizada - escavado em material de 2ª categoria - aterro rodoviário máximo = 5,50 m</t>
  </si>
  <si>
    <t>0605833</t>
  </si>
  <si>
    <t>Bueiro metálico sem interrupção de tráfego - D = 4,80 m - chapa galvanizada - escavado em material de 3ª categoria - aterro ferroviário máximo = 5,10 m</t>
  </si>
  <si>
    <t>0605562</t>
  </si>
  <si>
    <t>Bueiro metálico sem interrupção de tráfego - D = 4,80 m - chapa galvanizada - escavado em material de 3ª categoria - aterro rodoviário máximo = 5,50 m</t>
  </si>
  <si>
    <t>0605780</t>
  </si>
  <si>
    <t>Bueiro metálico sem interrupção de tráfego - D = 5,00 m - chapa galvanizada - escavado em material de 1ª categoria - aterro ferroviário máximo = 4,80 m</t>
  </si>
  <si>
    <t>0605523</t>
  </si>
  <si>
    <t>Bueiro metálico sem interrupção de tráfego - D = 5,00 m - chapa galvanizada - escavado em material de 1ª categoria - aterro rodoviário máximo = 5,30 m</t>
  </si>
  <si>
    <t>0605814</t>
  </si>
  <si>
    <t>Bueiro metálico sem interrupção de tráfego - D = 5,00 m - chapa galvanizada - escavado em material de 2ª categoria - aterro ferroviário máximo = 4,80 m</t>
  </si>
  <si>
    <t>0605543</t>
  </si>
  <si>
    <t>Bueiro metálico sem interrupção de tráfego - D = 5,00 m - chapa galvanizada - escavado em material de 2ª categoria - aterro rodoviário máximo = 5,30 m</t>
  </si>
  <si>
    <t>0605834</t>
  </si>
  <si>
    <t>Bueiro metálico sem interrupção de tráfego - D = 5,00 m - chapa galvanizada - escavado em material de 3ª categoria - aterro ferroviário máximo = 4,80 m</t>
  </si>
  <si>
    <t>0605563</t>
  </si>
  <si>
    <t>Bueiro metálico sem interrupção de tráfego - D = 5,00 m - chapa galvanizada - escavado em material de 3ª categoria - aterro rodoviário máximo = 5,30 m</t>
  </si>
  <si>
    <t>0605606</t>
  </si>
  <si>
    <t>Sistema de escoramento telescópico regulável para tunnel liner</t>
  </si>
  <si>
    <t>0705314</t>
  </si>
  <si>
    <t>Boca de BDCC 1,50 x 1,50 m - esconsidade 0° - areia e brita comerciais</t>
  </si>
  <si>
    <t>0705312</t>
  </si>
  <si>
    <t>Boca de BDCC 1,50 x 1,50 m - esconsidade 0° - areia extraída e brita produzida</t>
  </si>
  <si>
    <t>0705316</t>
  </si>
  <si>
    <t>Boca de BDCC 1,50 x 1,50 m - esconsidade 15° - areia e brita comerciais</t>
  </si>
  <si>
    <t>0705315</t>
  </si>
  <si>
    <t>Boca de BDCC 1,50 x 1,50 m - esconsidade 15° - areia extraída e brita produzida</t>
  </si>
  <si>
    <t>0705318</t>
  </si>
  <si>
    <t>Boca de BDCC 1,50 x 1,50 m - esconsidade 30° - areia e brita comerciais</t>
  </si>
  <si>
    <t>0705317</t>
  </si>
  <si>
    <t>Boca de BDCC 1,50 x 1,50 m - esconsidade 30° - areia extraída e brita produzida</t>
  </si>
  <si>
    <t>0705320</t>
  </si>
  <si>
    <t>Boca de BDCC 1,50 x 1,50 m - esconsidade 45° - areia e brita comerciais</t>
  </si>
  <si>
    <t>0705319</t>
  </si>
  <si>
    <t>Boca de BDCC 1,50 x 1,50 m - esconsidade 45° - areia extraída e brita produzida</t>
  </si>
  <si>
    <t>0705322</t>
  </si>
  <si>
    <t>Boca de BDCC 2,00 x 2,00 m - esconsidade 0° - areia e brita comerciais</t>
  </si>
  <si>
    <t>0705321</t>
  </si>
  <si>
    <t>Boca de BDCC 2,00 x 2,00 m - esconsidade 0° - areia extraída e brita produzida</t>
  </si>
  <si>
    <t>0705324</t>
  </si>
  <si>
    <t>Boca de BDCC 2,00 x 2,00 m - esconsidade 15° - areia e brita comerciais</t>
  </si>
  <si>
    <t>0705323</t>
  </si>
  <si>
    <t>Boca de BDCC 2,00 x 2,00 m - esconsidade 15° - areia extraída e brita produzida</t>
  </si>
  <si>
    <t>0705326</t>
  </si>
  <si>
    <t>Boca de BDCC 2,00 x 2,00 m - esconsidade 30° - areia e brita comerciais</t>
  </si>
  <si>
    <t>0705325</t>
  </si>
  <si>
    <t>Boca de BDCC 2,00 x 2,00 m - esconsidade 30° - areia extraída e brita produzida</t>
  </si>
  <si>
    <t>0705328</t>
  </si>
  <si>
    <t>Boca de BDCC 2,00 x 2,00 m - esconsidade 45° - areia e brita comerciais</t>
  </si>
  <si>
    <t>0705327</t>
  </si>
  <si>
    <t>Boca de BDCC 2,00 x 2,00 m - esconsidade 45° - areia extraída e brita produzida</t>
  </si>
  <si>
    <t>0705330</t>
  </si>
  <si>
    <t>Boca de BDCC 2,50 x 2,50 m - esconsidade 0° - areia e brita comerciais</t>
  </si>
  <si>
    <t>0705329</t>
  </si>
  <si>
    <t>Boca de BDCC 2,50 x 2,50 m - esconsidade 0° - areia extraída e brita produzida</t>
  </si>
  <si>
    <t>0705332</t>
  </si>
  <si>
    <t>Boca de BDCC 2,50 x 2,50 m - esconsidade 15° - areia e brita comerciais</t>
  </si>
  <si>
    <t>0705331</t>
  </si>
  <si>
    <t>Boca de BDCC 2,50 x 2,50 m - esconsidade 15° - areia extraída e brita produzida</t>
  </si>
  <si>
    <t>0705334</t>
  </si>
  <si>
    <t>Boca de BDCC 2,50 x 2,50 m - esconsidade 30° - areia e brita comerciais</t>
  </si>
  <si>
    <t>0705333</t>
  </si>
  <si>
    <t>Boca de BDCC 2,50 x 2,50 m - esconsidade 30° - areia extraída e brita produzida</t>
  </si>
  <si>
    <t>0705336</t>
  </si>
  <si>
    <t>Boca de BDCC 2,50 x 2,50 m - esconsidade 45° - areia e brita comerciais</t>
  </si>
  <si>
    <t>0705335</t>
  </si>
  <si>
    <t>Boca de BDCC 2,50 x 2,50 m - esconsidade 45° - areia extraída e brita produzida</t>
  </si>
  <si>
    <t>0705338</t>
  </si>
  <si>
    <t>Boca de BDCC 3,00 x 3,00 m - esconsidade 0° - areia e brita comerciais</t>
  </si>
  <si>
    <t>0705337</t>
  </si>
  <si>
    <t>Boca de BDCC 3,00 x 3,00 m - esconsidade 0° - areia extraída e brita produzida</t>
  </si>
  <si>
    <t>0705340</t>
  </si>
  <si>
    <t>Boca de BDCC 3,00 x 3,00 m - esconsidade 15° - areia e brita comerciais</t>
  </si>
  <si>
    <t>0705339</t>
  </si>
  <si>
    <t>Boca de BDCC 3,00 x 3,00 m - esconsidade 15° - areia extraída e brita produzida</t>
  </si>
  <si>
    <t>0705342</t>
  </si>
  <si>
    <t>Boca de BDCC 3,00 x 3,00 m - esconsidade 30° - areia e brita comerciais</t>
  </si>
  <si>
    <t>0705341</t>
  </si>
  <si>
    <t>Boca de BDCC 3,00 x 3,00 m - esconsidade 30° - areia extraída e brita produzida</t>
  </si>
  <si>
    <t>0705344</t>
  </si>
  <si>
    <t>Boca de BDCC 3,00 x 3,00 m - esconsidade 45° - areia e brita comerciais</t>
  </si>
  <si>
    <t>0705343</t>
  </si>
  <si>
    <t>Boca de BDCC 3,00 x 3,00 m - esconsidade 45° - areia extraída e brita produzida</t>
  </si>
  <si>
    <t>0705225</t>
  </si>
  <si>
    <t>Boca de BSCC 1,50 x 1,50 m - esconsidade 0° - areia e brita comerciais</t>
  </si>
  <si>
    <t>0705224</t>
  </si>
  <si>
    <t>Boca de BSCC 1,50 x 1,50 m - esconsidade 0° - areia extraída e brita produzida</t>
  </si>
  <si>
    <t>0705227</t>
  </si>
  <si>
    <t>Boca de BSCC 1,50 x 1,50 m - esconsidade 15° - areia e brita comerciais</t>
  </si>
  <si>
    <t>0705226</t>
  </si>
  <si>
    <t>Boca de BSCC 1,50 x 1,50 m - esconsidade 15° - areia extraída e brita produzida</t>
  </si>
  <si>
    <t>0705229</t>
  </si>
  <si>
    <t>Boca de BSCC 1,50 x 1,50 m - esconsidade 30° - areia e brita comerciais</t>
  </si>
  <si>
    <t>0705228</t>
  </si>
  <si>
    <t>Boca de BSCC 1,50 x 1,50 m - esconsidade 30° - areia extraída e brita produzida</t>
  </si>
  <si>
    <t>0705231</t>
  </si>
  <si>
    <t>Boca de BSCC 1,50 x 1,50 m - esconsidade 45° - areia e brita comerciais</t>
  </si>
  <si>
    <t>0705230</t>
  </si>
  <si>
    <t>Boca de BSCC 1,50 x 1,50 m - esconsidade 45° - areia extraída e brita produzida</t>
  </si>
  <si>
    <t>0705233</t>
  </si>
  <si>
    <t>Boca de BSCC 2,00 x 2,00 m - esconsidade 0° - areia e brita comerciais</t>
  </si>
  <si>
    <t>0705232</t>
  </si>
  <si>
    <t>Boca de BSCC 2,00 x 2,00 m - esconsidade 0° - areia extraída e brita produzida</t>
  </si>
  <si>
    <t>0705235</t>
  </si>
  <si>
    <t>Boca de BSCC 2,00 x 2,00 m - esconsidade 15° - areia e brita comerciais</t>
  </si>
  <si>
    <t>0705234</t>
  </si>
  <si>
    <t>Boca de BSCC 2,00 x 2,00 m - esconsidade 15° - areia extraída e brita produzida</t>
  </si>
  <si>
    <t>0705237</t>
  </si>
  <si>
    <t>Boca de BSCC 2,00 x 2,00 m - esconsidade 30° - areia e brita comerciais</t>
  </si>
  <si>
    <t>0705236</t>
  </si>
  <si>
    <t>Boca de BSCC 2,00 x 2,00 m - esconsidade 30° - areia extraída e brita produzida</t>
  </si>
  <si>
    <t>0705239</t>
  </si>
  <si>
    <t>Boca de BSCC 2,00 x 2,00 m - esconsidade 45° - areia e brita comerciais</t>
  </si>
  <si>
    <t>0705238</t>
  </si>
  <si>
    <t>Boca de BSCC 2,00 x 2,00 m - esconsidade 45° - areia extraída e brita produzida</t>
  </si>
  <si>
    <t>0705241</t>
  </si>
  <si>
    <t>Boca de BSCC 2,50 x 2,50 m - esconsidade 0° - areia e brita comerciais</t>
  </si>
  <si>
    <t>0705240</t>
  </si>
  <si>
    <t>Boca de BSCC 2,50 x 2,50 m - esconsidade 0° - areia extraída e brita produzida</t>
  </si>
  <si>
    <t>0705243</t>
  </si>
  <si>
    <t>Boca de BSCC 2,50 x 2,50 m - esconsidade 15° - areia e brita comerciais</t>
  </si>
  <si>
    <t>0705242</t>
  </si>
  <si>
    <t>Boca de BSCC 2,50 x 2,50 m - esconsidade 15° - areia extraída e brita produzida</t>
  </si>
  <si>
    <t>0705245</t>
  </si>
  <si>
    <t>Boca de BSCC 2,50 x 2,50 m - esconsidade 30° - areia e brita comerciais</t>
  </si>
  <si>
    <t>0705244</t>
  </si>
  <si>
    <t>Boca de BSCC 2,50 x 2,50 m - esconsidade 30° - areia extraída e brita produzida</t>
  </si>
  <si>
    <t>0705247</t>
  </si>
  <si>
    <t>Boca de BSCC 2,50 x 2,50 m - esconsidade 45° - areia e brita comerciais</t>
  </si>
  <si>
    <t>0705246</t>
  </si>
  <si>
    <t>Boca de BSCC 2,50 x 2,50 m - esconsidade 45° - areia extraída e brita produzida</t>
  </si>
  <si>
    <t>0705249</t>
  </si>
  <si>
    <t>Boca de BSCC 3,00 x 3,00 m - esconsidade 0° - areia e brita comerciais</t>
  </si>
  <si>
    <t>0705248</t>
  </si>
  <si>
    <t>Boca de BSCC 3,00 x 3,00 m - esconsidade 0° - areia extraída e brita produzida</t>
  </si>
  <si>
    <t>0705251</t>
  </si>
  <si>
    <t>Boca de BSCC 3,00 x 3,00 m - esconsidade 15° - areia e brita comerciais</t>
  </si>
  <si>
    <t>0705250</t>
  </si>
  <si>
    <t>Boca de BSCC 3,00 x 3,00 m - esconsidade 15° - areia extraída e brita produzida</t>
  </si>
  <si>
    <t>0705253</t>
  </si>
  <si>
    <t>Boca de BSCC 3,00 x 3,00 m - esconsidade 30° - areia e brita comerciais</t>
  </si>
  <si>
    <t>0705252</t>
  </si>
  <si>
    <t>Boca de BSCC 3,00 x 3,00 m - esconsidade 30° - areia extraída e brita produzida</t>
  </si>
  <si>
    <t>0705255</t>
  </si>
  <si>
    <t>Boca de BSCC 3,00 x 3,00 m - esconsidade 45° - areia e brita comerciais</t>
  </si>
  <si>
    <t>0705254</t>
  </si>
  <si>
    <t>Boca de BSCC 3,00 x 3,00 m - esconsidade 45° - areia extraída e brita produzida</t>
  </si>
  <si>
    <t>0705403</t>
  </si>
  <si>
    <t>Boca de BTCC 1,50 x 1,50 m - esconsidade 0° - areia e brita comerciais</t>
  </si>
  <si>
    <t>0705402</t>
  </si>
  <si>
    <t>Boca de BTCC 1,50 x 1,50 m - esconsidade 0° - areia extraída e brita produzida</t>
  </si>
  <si>
    <t>0705405</t>
  </si>
  <si>
    <t>Boca de BTCC 1,50 x 1,50 m - esconsidade 15° - areia e brita comerciais</t>
  </si>
  <si>
    <t>0705404</t>
  </si>
  <si>
    <t>Boca de BTCC 1,50 x 1,50 m - esconsidade 15° - areia extraída e brita produzida</t>
  </si>
  <si>
    <t>0705407</t>
  </si>
  <si>
    <t>Boca de BTCC 1,50 x 1,50 m - esconsidade 30° - areia e brita comerciais</t>
  </si>
  <si>
    <t>0705406</t>
  </si>
  <si>
    <t>Boca de BTCC 1,50 x 1,50 m - esconsidade 30° - areia extraída e brita produzida</t>
  </si>
  <si>
    <t>0705409</t>
  </si>
  <si>
    <t>Boca de BTCC 1,50 x 1,50 m - esconsidade 45° - areia e brita comerciais</t>
  </si>
  <si>
    <t>0705408</t>
  </si>
  <si>
    <t>Boca de BTCC 1,50 x 1,50 m - esconsidade 45° - areia extraída e brita produzida</t>
  </si>
  <si>
    <t>0705411</t>
  </si>
  <si>
    <t>Boca de BTCC 2,00 x 2,00 m - esconsidade 0° - areia e brita comerciais</t>
  </si>
  <si>
    <t>0705410</t>
  </si>
  <si>
    <t>Boca de BTCC 2,00 x 2,00 m - esconsidade 0° - areia extraída e brita produzida</t>
  </si>
  <si>
    <t>0705413</t>
  </si>
  <si>
    <t>Boca de BTCC 2,00 x 2,00 m - esconsidade 15° - areia e brita comerciais</t>
  </si>
  <si>
    <t>0705412</t>
  </si>
  <si>
    <t>Boca de BTCC 2,00 x 2,00 m - esconsidade 15° - areia extraída e brita produzida</t>
  </si>
  <si>
    <t>0705415</t>
  </si>
  <si>
    <t>Boca de BTCC 2,00 x 2,00 m - esconsidade 30° - areia e brita comerciais</t>
  </si>
  <si>
    <t>0705414</t>
  </si>
  <si>
    <t>Boca de BTCC 2,00 x 2,00 m - esconsidade 30° - areia extraída e brita produzida</t>
  </si>
  <si>
    <t>0705417</t>
  </si>
  <si>
    <t>Boca de BTCC 2,00 x 2,00 m - esconsidade 45° - areia e brita comerciais</t>
  </si>
  <si>
    <t>0705416</t>
  </si>
  <si>
    <t>Boca de BTCC 2,00 x 2,00 m - esconsidade 45° - areia extraída e brita produzida</t>
  </si>
  <si>
    <t>0705419</t>
  </si>
  <si>
    <t>Boca de BTCC 2,50 x 2,50 m - esconsidade 0° - areia e brita comerciais</t>
  </si>
  <si>
    <t>0705418</t>
  </si>
  <si>
    <t>Boca de BTCC 2,50 x 2,50 m - esconsidade 0° - areia extraída e brita produzida</t>
  </si>
  <si>
    <t>0705421</t>
  </si>
  <si>
    <t>Boca de BTCC 2,50 x 2,50 m - esconsidade 15° - areia e brita comerciais</t>
  </si>
  <si>
    <t>0705420</t>
  </si>
  <si>
    <t>Boca de BTCC 2,50 x 2,50 m - esconsidade 15° - areia extraída e brita produzida</t>
  </si>
  <si>
    <t>0705423</t>
  </si>
  <si>
    <t>Boca de BTCC 2,50 x 2,50 m - esconsidade 30° - areia e brita comerciais</t>
  </si>
  <si>
    <t>0705422</t>
  </si>
  <si>
    <t>Boca de BTCC 2,50 x 2,50 m - esconsidade 30° - areia extraída e brita produzida</t>
  </si>
  <si>
    <t>0705425</t>
  </si>
  <si>
    <t>Boca de BTCC 2,50 x 2,50 m - esconsidade 45° - areia e brita comerciais</t>
  </si>
  <si>
    <t>0705424</t>
  </si>
  <si>
    <t>Boca de BTCC 2,50 x 2,50 m - esconsidade 45° - areia extraída e brita produzida</t>
  </si>
  <si>
    <t>0705427</t>
  </si>
  <si>
    <t>Boca de BTCC 3,00 x 3,00 m - esconsidade 0° - areia e brita comerciais</t>
  </si>
  <si>
    <t>0705426</t>
  </si>
  <si>
    <t>Boca de BTCC 3,00 x 3,00 m - esconsidade 0° - areia extraída e brita produzida</t>
  </si>
  <si>
    <t>0705429</t>
  </si>
  <si>
    <t>Boca de BTCC 3,00 x 3,00 m - esconsidade 15° - areia e brita comerciais</t>
  </si>
  <si>
    <t>0705428</t>
  </si>
  <si>
    <t>Boca de BTCC 3,00 x 3,00 m - esconsidade 15° - areia extraída e brita produzida</t>
  </si>
  <si>
    <t>0705431</t>
  </si>
  <si>
    <t>Boca de BTCC 3,00 x 3,00 m - esconsidade 30° - areia e brita comerciais</t>
  </si>
  <si>
    <t>0705430</t>
  </si>
  <si>
    <t>Boca de BTCC 3,00 x 3,00 m - esconsidade 30° - areia extraída e brita produzida</t>
  </si>
  <si>
    <t>0705433</t>
  </si>
  <si>
    <t>Boca de BTCC 3,00 x 3,00 m - esconsidade 45° - areia e brita comerciais</t>
  </si>
  <si>
    <t>0705432</t>
  </si>
  <si>
    <t>Boca de BTCC 3,00 x 3,00 m - esconsidade 45° - areia extraída e brita produzida</t>
  </si>
  <si>
    <t>0705257</t>
  </si>
  <si>
    <t>Corpo de BDCC 1,50 x 1,50 m - moldado no local - altura do aterro 0,00 a 1,00 m - areia e brita comerciais</t>
  </si>
  <si>
    <t>0705256</t>
  </si>
  <si>
    <t>Corpo de BDCC 1,50 x 1,50 m - moldado no local - altura do aterro 0,00 a 1,00 m - areia extraída e brita produzida</t>
  </si>
  <si>
    <t>0705259</t>
  </si>
  <si>
    <t>Corpo de BDCC 1,50 x 1,50 m - moldado no local - altura do aterro 1,00 a 2,50 m - areia e brita comerciais</t>
  </si>
  <si>
    <t>0705258</t>
  </si>
  <si>
    <t>Corpo de BDCC 1,50 x 1,50 m - moldado no local - altura do aterro 1,00 a 2,50 m - areia extraída e brita produzida</t>
  </si>
  <si>
    <t>0705267</t>
  </si>
  <si>
    <t>Corpo de BDCC 1,50 x 1,50 m - moldado no local - altura do aterro 10,00 a 12,50 m - areia e brita comerciais</t>
  </si>
  <si>
    <t>0705266</t>
  </si>
  <si>
    <t>Corpo de BDCC 1,50 x 1,50 m - moldado no local - altura do aterro 10,00 a 12,50 m - areia extraída e brita produzida</t>
  </si>
  <si>
    <t>0705269</t>
  </si>
  <si>
    <t>Corpo de BDCC 1,50 x 1,50 m - moldado no local - altura do aterro 12,50 a 15,00 m - areia e brita comerciais</t>
  </si>
  <si>
    <t>0705268</t>
  </si>
  <si>
    <t>Corpo de BDCC 1,50 x 1,50 m - moldado no local - altura do aterro 12,50 a 15,00 m - areia extraída e brita produzida</t>
  </si>
  <si>
    <t>0705261</t>
  </si>
  <si>
    <t>Corpo de BDCC 1,50 x 1,50 m - moldado no local - altura do aterro 2,50 a 5,00 m - areia e brita comerciais</t>
  </si>
  <si>
    <t>0705260</t>
  </si>
  <si>
    <t>Corpo de BDCC 1,50 x 1,50 m - moldado no local - altura do aterro 2,50 a 5,00 m - areia extraída e brita produzida</t>
  </si>
  <si>
    <t>0705263</t>
  </si>
  <si>
    <t>Corpo de BDCC 1,50 x 1,50 m - moldado no local - altura do aterro 5,00 a 7,50 m - areia e brita comerciais</t>
  </si>
  <si>
    <t>0705262</t>
  </si>
  <si>
    <t>Corpo de BDCC 1,50 x 1,50 m - moldado no local - altura do aterro 5,00 a 7,50 m - areia extraída e brita produzida</t>
  </si>
  <si>
    <t>0705265</t>
  </si>
  <si>
    <t>Corpo de BDCC 1,50 x 1,50 m - moldado no local - altura do aterro 7,50 a 10,00 m - areia e brita comerciais</t>
  </si>
  <si>
    <t>0705264</t>
  </si>
  <si>
    <t>Corpo de BDCC 1,50 x 1,50 m - moldado no local - altura do aterro 7,50 a 10,00 m - areia extraída e brita produzida</t>
  </si>
  <si>
    <t>0705271</t>
  </si>
  <si>
    <t>Corpo de BDCC 2,00 x 2,00 m - moldado no local - altura do aterro 0,00 a 1,00 m - areia e brita comerciais</t>
  </si>
  <si>
    <t>0705270</t>
  </si>
  <si>
    <t>Corpo de BDCC 2,00 x 2,00 m - moldado no local - altura do aterro 0,00 a 1,00 m - areia extraída e brita produzida</t>
  </si>
  <si>
    <t>0705273</t>
  </si>
  <si>
    <t>Corpo de BDCC 2,00 x 2,00 m - moldado no local - altura do aterro 1,00 a 2,50 m - areia e brita comerciais</t>
  </si>
  <si>
    <t>0705272</t>
  </si>
  <si>
    <t>Corpo de BDCC 2,00 x 2,00 m - moldado no local - altura do aterro 1,00 a 2,50 m - areia extraída e brita produzida</t>
  </si>
  <si>
    <t>0705281</t>
  </si>
  <si>
    <t>Corpo de BDCC 2,00 x 2,00 m - moldado no local - altura do aterro 10,00 a 12,50 m - areia e brita comerciais</t>
  </si>
  <si>
    <t>0705280</t>
  </si>
  <si>
    <t>Corpo de BDCC 2,00 x 2,00 m - moldado no local - altura do aterro 10,00 a 12,50 m - areia extraída e brita produzida</t>
  </si>
  <si>
    <t>0705283</t>
  </si>
  <si>
    <t>Corpo de BDCC 2,00 x 2,00 m - moldado no local - altura do aterro 12,50 a 15,00 m - areia e brita comerciais</t>
  </si>
  <si>
    <t>0705282</t>
  </si>
  <si>
    <t>Corpo de BDCC 2,00 x 2,00 m - moldado no local - altura do aterro 12,50 a 15,00 m - areia extraída e brita produzida</t>
  </si>
  <si>
    <t>0705275</t>
  </si>
  <si>
    <t>Corpo de BDCC 2,00 x 2,00 m - moldado no local - altura do aterro 2,50 a 5,00 m - areia e brita comerciais</t>
  </si>
  <si>
    <t>0705274</t>
  </si>
  <si>
    <t>Corpo de BDCC 2,00 x 2,00 m - moldado no local - altura do aterro 2,50 a 5,00 m - areia extraída e brita produzida</t>
  </si>
  <si>
    <t>0705277</t>
  </si>
  <si>
    <t>Corpo de BDCC 2,00 x 2,00 m - moldado no local - altura do aterro 5,00 a 7,50 m - areia e brita comerciais</t>
  </si>
  <si>
    <t>0705276</t>
  </si>
  <si>
    <t>Corpo de BDCC 2,00 x 2,00 m - moldado no local - altura do aterro 5,00 a 7,50 m - areia extraída e brita produzida</t>
  </si>
  <si>
    <t>0705279</t>
  </si>
  <si>
    <t>Corpo de BDCC 2,00 x 2,00 m - moldado no local - altura do aterro 7,50 a 10,00 m - areia e brita comerciais</t>
  </si>
  <si>
    <t>0705278</t>
  </si>
  <si>
    <t>Corpo de BDCC 2,00 x 2,00 m - moldado no local - altura do aterro 7,50 a 10,00 m - areia extraída e brita produzida</t>
  </si>
  <si>
    <t>0705285</t>
  </si>
  <si>
    <t>Corpo de BDCC 2,50 x 2,50 m - moldado no local - altura do aterro 0,00 a 1,00 m - areia e brita comerciais</t>
  </si>
  <si>
    <t>0705284</t>
  </si>
  <si>
    <t>Corpo de BDCC 2,50 x 2,50 m - moldado no local - altura do aterro 0,00 a 1,00 m - areia extraída e brita produzida</t>
  </si>
  <si>
    <t>0705287</t>
  </si>
  <si>
    <t>Corpo de BDCC 2,50 x 2,50 m - moldado no local - altura do aterro 1,00 a 2,50 m - areia e brita comerciais</t>
  </si>
  <si>
    <t>0705286</t>
  </si>
  <si>
    <t>Corpo de BDCC 2,50 x 2,50 m - moldado no local - altura do aterro 1,00 a 2,50 m - areia extraída e brita produzida</t>
  </si>
  <si>
    <t>0705295</t>
  </si>
  <si>
    <t>Corpo de BDCC 2,50 x 2,50 m - moldado no local - altura do aterro 10,00 a 12,50 m - areia e brita comerciais</t>
  </si>
  <si>
    <t>0705294</t>
  </si>
  <si>
    <t>Corpo de BDCC 2,50 x 2,50 m - moldado no local - altura do aterro 10,00 a 12,50 m - areia extraída e brita produzida</t>
  </si>
  <si>
    <t>0705297</t>
  </si>
  <si>
    <t>Corpo de BDCC 2,50 x 2,50 m - moldado no local - altura do aterro 12,50 a 15,00 m - areia e brita comerciais</t>
  </si>
  <si>
    <t>0705296</t>
  </si>
  <si>
    <t>Corpo de BDCC 2,50 x 2,50 m - moldado no local - altura do aterro 12,50 a 15,00 m - areia extraída e brita produzida</t>
  </si>
  <si>
    <t>0705289</t>
  </si>
  <si>
    <t>Corpo de BDCC 2,50 x 2,50 m - moldado no local - altura do aterro 2,50 a 5,00 m - areia e brita comerciais</t>
  </si>
  <si>
    <t>0705288</t>
  </si>
  <si>
    <t>Corpo de BDCC 2,50 x 2,50 m - moldado no local - altura do aterro 2,50 a 5,00 m - areia extraída e brita produzida</t>
  </si>
  <si>
    <t>0705291</t>
  </si>
  <si>
    <t>Corpo de BDCC 2,50 x 2,50 m - moldado no local - altura do aterro 5,00 a 7,50 m - areia e brita comerciais</t>
  </si>
  <si>
    <t>0705290</t>
  </si>
  <si>
    <t>Corpo de BDCC 2,50 x 2,50 m - moldado no local - altura do aterro 5,00 a 7,50 m - areia extraída e brita produzida</t>
  </si>
  <si>
    <t>0705293</t>
  </si>
  <si>
    <t>Corpo de BDCC 2,50 x 2,50 m - moldado no local - altura do aterro 7,50 a 10,00 m - areia e brita comerciais</t>
  </si>
  <si>
    <t>0705292</t>
  </si>
  <si>
    <t>Corpo de BDCC 2,50 x 2,50 m - moldado no local - altura do aterro 7,50 a 10,00 m - areia extraída e brita produzida</t>
  </si>
  <si>
    <t>0705299</t>
  </si>
  <si>
    <t>Corpo de BDCC 3,00 x 3,00 m - moldado no local - altura do aterro 0,00 a 1,00 m - areia e brita comerciais</t>
  </si>
  <si>
    <t>0705298</t>
  </si>
  <si>
    <t>Corpo de BDCC 3,00 x 3,00 m - moldado no local - altura do aterro 0,00 a 1,00 m - areia extraída e brita produzida</t>
  </si>
  <si>
    <t>0705301</t>
  </si>
  <si>
    <t>Corpo de BDCC 3,00 x 3,00 m - moldado no local - altura do aterro 1,00 a 2,50 m - areia e brita comerciais</t>
  </si>
  <si>
    <t>0705300</t>
  </si>
  <si>
    <t>Corpo de BDCC 3,00 x 3,00 m - moldado no local - altura do aterro 1,00 a 2,50 m - areia extraída e brita produzida</t>
  </si>
  <si>
    <t>0705309</t>
  </si>
  <si>
    <t>Corpo de BDCC 3,00 x 3,00 m - moldado no local - altura do aterro 10,00 a 12,50 m - areia e brita comerciais</t>
  </si>
  <si>
    <t>0705308</t>
  </si>
  <si>
    <t>Corpo de BDCC 3,00 x 3,00 m - moldado no local - altura do aterro 10,00 a 12,50 m - areia extraída e brita produzida</t>
  </si>
  <si>
    <t>0705311</t>
  </si>
  <si>
    <t>Corpo de BDCC 3,00 x 3,00 m - moldado no local - altura do aterro 12,50 a 15,00 m - areia e brita comerciais</t>
  </si>
  <si>
    <t>0705310</t>
  </si>
  <si>
    <t>Corpo de BDCC 3,00 x 3,00 m - moldado no local - altura do aterro 12,50 a 15,00 m - areia extraída e brita produzida</t>
  </si>
  <si>
    <t>0705303</t>
  </si>
  <si>
    <t>Corpo de BDCC 3,00 x 3,00 m - moldado no local - altura do aterro 2,50 a 5,00 m - areia e brita comerciais</t>
  </si>
  <si>
    <t>0705302</t>
  </si>
  <si>
    <t>Corpo de BDCC 3,00 x 3,00 m - moldado no local - altura do aterro 2,50 a 5,00 m - areia extraída e brita produzida</t>
  </si>
  <si>
    <t>0705305</t>
  </si>
  <si>
    <t>Corpo de BDCC 3,00 x 3,00 m - moldado no local - altura do aterro 5,00 a 7,50 m - areia e brita comerciais</t>
  </si>
  <si>
    <t>0705304</t>
  </si>
  <si>
    <t>Corpo de BDCC 3,00 x 3,00 m - moldado no local - altura do aterro 5,00 a 7,50 m - areia extraída e brita produzida</t>
  </si>
  <si>
    <t>0705307</t>
  </si>
  <si>
    <t>Corpo de BDCC 3,00 x 3,00 m - moldado no local - altura do aterro 7,50 a 10,00 m - areia e brita comerciais</t>
  </si>
  <si>
    <t>0705306</t>
  </si>
  <si>
    <t>Corpo de BDCC 3,00 x 3,00 m - moldado no local - altura do aterro 7,50 a 10,00 m - areia extraída e brita produzida</t>
  </si>
  <si>
    <t>0705169</t>
  </si>
  <si>
    <t>Corpo de BSCC 1,50 x 1,50 m - moldado no local - altura do aterro 0,00 a 1,00 m - areia e brita comerciais</t>
  </si>
  <si>
    <t>0705168</t>
  </si>
  <si>
    <t>Corpo de BSCC 1,50 x 1,50 m - moldado no local - altura do aterro 0,00 a 1,00 m - areia extraída e brita produzida</t>
  </si>
  <si>
    <t>0705171</t>
  </si>
  <si>
    <t>Corpo de BSCC 1,50 x 1,50 m - moldado no local - altura do aterro 1,00 a 2,50 m - areia e brita comerciais</t>
  </si>
  <si>
    <t>0705170</t>
  </si>
  <si>
    <t>Corpo de BSCC 1,50 x 1,50 m - moldado no local - altura do aterro 1,00 a 2,50 m - areia extraída e brita produzida</t>
  </si>
  <si>
    <t>0705179</t>
  </si>
  <si>
    <t>Corpo de BSCC 1,50 x 1,50 m - moldado no local - altura do aterro 10,00 a 12,50 m - areia e brita comerciais</t>
  </si>
  <si>
    <t>0705178</t>
  </si>
  <si>
    <t>Corpo de BSCC 1,50 x 1,50 m - moldado no local - altura do aterro 10,00 a 12,50 m - areia extraída e brita produzida</t>
  </si>
  <si>
    <t>0705181</t>
  </si>
  <si>
    <t>Corpo de BSCC 1,50 x 1,50 m - moldado no local - altura do aterro 12,50 a 15,00 m - areia e brita comerciais</t>
  </si>
  <si>
    <t>0705180</t>
  </si>
  <si>
    <t>Corpo de BSCC 1,50 x 1,50 m - moldado no local - altura do aterro 12,50 a 15,00 m - areia extraída e brita produzida</t>
  </si>
  <si>
    <t>0705173</t>
  </si>
  <si>
    <t>Corpo de BSCC 1,50 x 1,50 m - moldado no local - altura do aterro 2,50 a 5,00 m - areia e brita comerciais</t>
  </si>
  <si>
    <t>0705172</t>
  </si>
  <si>
    <t>Corpo de BSCC 1,50 x 1,50 m - moldado no local - altura do aterro 2,50 a 5,00 m - areia extraída e brita produzida</t>
  </si>
  <si>
    <t>0705175</t>
  </si>
  <si>
    <t>Corpo de BSCC 1,50 x 1,50 m - moldado no local - altura do aterro 5,00 a 7,50 m - areia e brita comerciais</t>
  </si>
  <si>
    <t>0705174</t>
  </si>
  <si>
    <t>Corpo de BSCC 1,50 x 1,50 m - moldado no local - altura do aterro 5,00 a 7,50 m - areia extraída e brita produzida</t>
  </si>
  <si>
    <t>0705177</t>
  </si>
  <si>
    <t>Corpo de BSCC 1,50 x 1,50 m - moldado no local - altura do aterro 7,50 a 10,00 m - areia e brita comerciais</t>
  </si>
  <si>
    <t>0705176</t>
  </si>
  <si>
    <t>Corpo de BSCC 1,50 x 1,50 m - moldado no local - altura do aterro 7,50 a 10,00 m - areia extraída e brita produzida</t>
  </si>
  <si>
    <t>0705183</t>
  </si>
  <si>
    <t>Corpo de BSCC 2,00 x 2,00 m - moldado no local - altura do aterro 0,00 a 1,00 m - areia e brita comerciais</t>
  </si>
  <si>
    <t>0705182</t>
  </si>
  <si>
    <t>Corpo de BSCC 2,00 x 2,00 m - moldado no local - altura do aterro 0,00 a 1,00 m - areia extraída e brita produzida</t>
  </si>
  <si>
    <t>0705185</t>
  </si>
  <si>
    <t>Corpo de BSCC 2,00 x 2,00 m - moldado no local - altura do aterro 1,00 a 2,50 m - areia e brita comerciais</t>
  </si>
  <si>
    <t>0705184</t>
  </si>
  <si>
    <t>Corpo de BSCC 2,00 x 2,00 m - moldado no local - altura do aterro 1,00 a 2,50 m - areia extraída e brita produzida</t>
  </si>
  <si>
    <t>0705193</t>
  </si>
  <si>
    <t>Corpo de BSCC 2,00 x 2,00 m - moldado no local - altura do aterro 10,00 a 12,50 m - areia e brita comerciais</t>
  </si>
  <si>
    <t>0705192</t>
  </si>
  <si>
    <t>Corpo de BSCC 2,00 x 2,00 m - moldado no local - altura do aterro 10,00 a 12,50 m - areia extraída e brita produzida</t>
  </si>
  <si>
    <t>0705195</t>
  </si>
  <si>
    <t>Corpo de BSCC 2,00 x 2,00 m - moldado no local - altura do aterro 12,50 a 15,00 m - areia e brita comerciais</t>
  </si>
  <si>
    <t>0705194</t>
  </si>
  <si>
    <t>Corpo de BSCC 2,00 x 2,00 m - moldado no local - altura do aterro 12,50 a 15,00 m - areia extraída e brita produzida</t>
  </si>
  <si>
    <t>0705187</t>
  </si>
  <si>
    <t>Corpo de BSCC 2,00 x 2,00 m - moldado no local - altura do aterro 2,50 a 5,00 m - areia e brita comerciais</t>
  </si>
  <si>
    <t>0705186</t>
  </si>
  <si>
    <t>Corpo de BSCC 2,00 x 2,00 m - moldado no local - altura do aterro 2,50 a 5,00 m - areia extraída e brita produzida</t>
  </si>
  <si>
    <t>0705189</t>
  </si>
  <si>
    <t>Corpo de BSCC 2,00 x 2,00 m - moldado no local - altura do aterro 5,00 a 7,50 m - areia e brita comerciais</t>
  </si>
  <si>
    <t>0705188</t>
  </si>
  <si>
    <t>Corpo de BSCC 2,00 x 2,00 m - moldado no local - altura do aterro 5,00 a 7,50 m - areia extraída e brita produzida</t>
  </si>
  <si>
    <t>0705191</t>
  </si>
  <si>
    <t>Corpo de BSCC 2,00 x 2,00 m - moldado no local - altura do aterro 7,50 a 10,00 m - areia e brita comerciais</t>
  </si>
  <si>
    <t>0705190</t>
  </si>
  <si>
    <t>Corpo de BSCC 2,00 x 2,00 m - moldado no local - altura do aterro 7,50 a 10,00 m - areia extraída e brita produzida</t>
  </si>
  <si>
    <t>0705197</t>
  </si>
  <si>
    <t>Corpo de BSCC 2,50 x 2,50 m - moldado no local - altura do aterro 0,00 a 1,00 m - areia e brita comerciais</t>
  </si>
  <si>
    <t>0705196</t>
  </si>
  <si>
    <t>Corpo de BSCC 2,50 x 2,50 m - moldado no local - altura do aterro 0,00 a 1,00 m - areia extraída e brita produzida</t>
  </si>
  <si>
    <t>0705199</t>
  </si>
  <si>
    <t>Corpo de BSCC 2,50 x 2,50 m - moldado no local - altura do aterro 1,00 a 2,50 m - areia e brita comerciais</t>
  </si>
  <si>
    <t>0705198</t>
  </si>
  <si>
    <t>Corpo de BSCC 2,50 x 2,50 m - moldado no local - altura do aterro 1,00 a 2,50 m - areia extraída e brita produzida</t>
  </si>
  <si>
    <t>0705207</t>
  </si>
  <si>
    <t>Corpo de BSCC 2,50 x 2,50 m - moldado no local - altura do aterro 10,00 a 12,50 m - areia e brita comerciais</t>
  </si>
  <si>
    <t>0705206</t>
  </si>
  <si>
    <t>Corpo de BSCC 2,50 x 2,50 m - moldado no local - altura do aterro 10,00 a 12,50 m - areia extraída e brita produzida</t>
  </si>
  <si>
    <t>0705209</t>
  </si>
  <si>
    <t>Corpo de BSCC 2,50 x 2,50 m - moldado no local - altura do aterro 12,50 a 15,00 m - areia e brita comerciais</t>
  </si>
  <si>
    <t>0705208</t>
  </si>
  <si>
    <t>Corpo de BSCC 2,50 x 2,50 m - moldado no local - altura do aterro 12,50 a 15,00 m - areia extraída e brita produzida</t>
  </si>
  <si>
    <t>0705201</t>
  </si>
  <si>
    <t>Corpo de BSCC 2,50 x 2,50 m - moldado no local - altura do aterro 2,50 a 5,00 m - areia e brita comerciais</t>
  </si>
  <si>
    <t>0705200</t>
  </si>
  <si>
    <t>Corpo de BSCC 2,50 x 2,50 m - moldado no local - altura do aterro 2,50 a 5,00 m - areia extraída e brita produzida</t>
  </si>
  <si>
    <t>0705203</t>
  </si>
  <si>
    <t>Corpo de BSCC 2,50 x 2,50 m - moldado no local - altura do aterro 5,00 a 7,50 m - areia e brita comerciais</t>
  </si>
  <si>
    <t>0705202</t>
  </si>
  <si>
    <t>Corpo de BSCC 2,50 x 2,50 m - moldado no local - altura do aterro 5,00 a 7,50 m - areia extraída e brita produzida</t>
  </si>
  <si>
    <t>0705205</t>
  </si>
  <si>
    <t>Corpo de BSCC 2,50 x 2,50 m - moldado no local - altura do aterro 7,50 a 10,00 m - areia e brita comerciais</t>
  </si>
  <si>
    <t>0705204</t>
  </si>
  <si>
    <t>Corpo de BSCC 2,50 x 2,50 m - moldado no local - altura do aterro 7,50 a 10,00 m - areia extraída e brita produzida</t>
  </si>
  <si>
    <t>0705211</t>
  </si>
  <si>
    <t>Corpo de BSCC 3,00 x 3,00 m - moldado no local - altura do aterro 0,00 a 1,00 m - areia e brita comerciais</t>
  </si>
  <si>
    <t>0705210</t>
  </si>
  <si>
    <t>Corpo de BSCC 3,00 x 3,00 m - moldado no local - altura do aterro 0,00 a 1,00 m - areia extraída e brita produzida</t>
  </si>
  <si>
    <t>0705213</t>
  </si>
  <si>
    <t>Corpo de BSCC 3,00 x 3,00 m - moldado no local - altura do aterro 1,00 a 2,50 m - areia e brita comerciais</t>
  </si>
  <si>
    <t>0705212</t>
  </si>
  <si>
    <t>Corpo de BSCC 3,00 x 3,00 m - moldado no local - altura do aterro 1,00 a 2,50 m - areia extraída e brita produzida</t>
  </si>
  <si>
    <t>0705221</t>
  </si>
  <si>
    <t>Corpo de BSCC 3,00 x 3,00 m - moldado no local - altura do aterro 10,00 a 12,50 m - areia e brita comerciais</t>
  </si>
  <si>
    <t>0705220</t>
  </si>
  <si>
    <t>Corpo de BSCC 3,00 x 3,00 m - moldado no local - altura do aterro 10,00 a 12,50 m - areia extraída e brita produzida</t>
  </si>
  <si>
    <t>0705223</t>
  </si>
  <si>
    <t>Corpo de BSCC 3,00 x 3,00 m - moldado no local - altura do aterro 12,50 a 15,00 m - areia e brita comerciais</t>
  </si>
  <si>
    <t>0705222</t>
  </si>
  <si>
    <t>Corpo de BSCC 3,00 x 3,00 m - moldado no local - altura do aterro 12,50 a 15,00 m - areia extraída e brita produzida</t>
  </si>
  <si>
    <t>0705215</t>
  </si>
  <si>
    <t>Corpo de BSCC 3,00 x 3,00 m - moldado no local - altura do aterro 2,50 a 5,00 m - areia e brita comerciais</t>
  </si>
  <si>
    <t>0705214</t>
  </si>
  <si>
    <t>Corpo de BSCC 3,00 x 3,00 m - moldado no local - altura do aterro 2,50 a 5,00 m - areia extraída e brita produzida</t>
  </si>
  <si>
    <t>0705217</t>
  </si>
  <si>
    <t>Corpo de BSCC 3,00 x 3,00 m - moldado no local - altura do aterro 5,00 a 7,50 m - areia e brita comerciais</t>
  </si>
  <si>
    <t>0705216</t>
  </si>
  <si>
    <t>Corpo de BSCC 3,00 x 3,00 m - moldado no local - altura do aterro 5,00 a 7,50 m - areia extraída e brita produzida</t>
  </si>
  <si>
    <t>0705219</t>
  </si>
  <si>
    <t>Corpo de BSCC 3,00 x 3,00 m - moldado no local - altura do aterro 7,50 a 10,00 m - areia e brita comerciais</t>
  </si>
  <si>
    <t>0705218</t>
  </si>
  <si>
    <t>Corpo de BSCC 3,00 x 3,00 m - moldado no local - altura do aterro 7,50 a 10,00 m - areia extraída e brita produzida</t>
  </si>
  <si>
    <t>0705346</t>
  </si>
  <si>
    <t>Corpo de BTCC 1,50 x 1,50 m - moldado no local - altura do aterro 0,00 a 1,00 m - areia e brita comerciais</t>
  </si>
  <si>
    <t>0705345</t>
  </si>
  <si>
    <t>Corpo de BTCC 1,50 x 1,50 m - moldado no local - altura do aterro 0,00 a 1,00 m - areia extraída e brita produzida</t>
  </si>
  <si>
    <t>0705348</t>
  </si>
  <si>
    <t>Corpo de BTCC 1,50 x 1,50 m - moldado no local - altura do aterro 1,00 a 2,50 m - areia e brita comerciais</t>
  </si>
  <si>
    <t>0705347</t>
  </si>
  <si>
    <t>Corpo de BTCC 1,50 x 1,50 m - moldado no local - altura do aterro 1,00 a 2,50 m - areia extraída e brita produzida</t>
  </si>
  <si>
    <t>0705356</t>
  </si>
  <si>
    <t>Corpo de BTCC 1,50 x 1,50 m - moldado no local - altura do aterro 10,00 a 12,50 m - areia e brita comerciais</t>
  </si>
  <si>
    <t>0705355</t>
  </si>
  <si>
    <t>Corpo de BTCC 1,50 x 1,50 m - moldado no local - altura do aterro 10,00 a 12,50 m - areia extraída e brita produzida</t>
  </si>
  <si>
    <t>0705358</t>
  </si>
  <si>
    <t>Corpo de BTCC 1,50 x 1,50 m - moldado no local - altura do aterro 12,50 a 15,00 m - areia e brita comerciais</t>
  </si>
  <si>
    <t>0705357</t>
  </si>
  <si>
    <t>Corpo de BTCC 1,50 x 1,50 m - moldado no local - altura do aterro 12,50 a 15,00 m - areia extraída e brita produzida</t>
  </si>
  <si>
    <t>0705350</t>
  </si>
  <si>
    <t>Corpo de BTCC 1,50 x 1,50 m - moldado no local - altura do aterro 2,50 a 5,00 m - areia e brita comerciais</t>
  </si>
  <si>
    <t>0705349</t>
  </si>
  <si>
    <t>Corpo de BTCC 1,50 x 1,50 m - moldado no local - altura do aterro 2,50 a 5,00 m - areia extraída e brita produzida</t>
  </si>
  <si>
    <t>0705352</t>
  </si>
  <si>
    <t>Corpo de BTCC 1,50 x 1,50 m - moldado no local - altura do aterro 5,00 a 7,50 m - areia e brita comerciais</t>
  </si>
  <si>
    <t>0705351</t>
  </si>
  <si>
    <t>Corpo de BTCC 1,50 x 1,50 m - moldado no local - altura do aterro 5,00 a 7,50 m - areia extraída e brita produzida</t>
  </si>
  <si>
    <t>0705354</t>
  </si>
  <si>
    <t>Corpo de BTCC 1,50 x 1,50 m - moldado no local - altura do aterro 7,50 a 10,00 m - areia e brita comerciais</t>
  </si>
  <si>
    <t>0705353</t>
  </si>
  <si>
    <t>Corpo de BTCC 1,50 x 1,50 m - moldado no local - altura do aterro 7,50 a 10,00 m - areia extraída e brita produzida</t>
  </si>
  <si>
    <t>0705360</t>
  </si>
  <si>
    <t>Corpo de BTCC 2,00 x 2,00 m - moldado no local - altura do aterro 0,00 a 1,00 m - areia e brita comerciais</t>
  </si>
  <si>
    <t>0705359</t>
  </si>
  <si>
    <t>Corpo de BTCC 2,00 x 2,00 m - moldado no local - altura do aterro 0,00 a 1,00 m - areia extraída e brita produzida</t>
  </si>
  <si>
    <t>0705362</t>
  </si>
  <si>
    <t>Corpo de BTCC 2,00 x 2,00 m - moldado no local - altura do aterro 1,00 a 2,50 m - areia e brita comerciais</t>
  </si>
  <si>
    <t>0705361</t>
  </si>
  <si>
    <t>Corpo de BTCC 2,00 x 2,00 m - moldado no local - altura do aterro 1,00 a 2,50 m - areia extraída e brita produzida</t>
  </si>
  <si>
    <t>0705370</t>
  </si>
  <si>
    <t>Corpo de BTCC 2,00 x 2,00 m - moldado no local - altura do aterro 10,00 a 12,50 m - areia e brita comerciais</t>
  </si>
  <si>
    <t>0705369</t>
  </si>
  <si>
    <t>Corpo de BTCC 2,00 x 2,00 m - moldado no local - altura do aterro 10,00 a 12,50 m - areia extraída e brita produzida</t>
  </si>
  <si>
    <t>0705372</t>
  </si>
  <si>
    <t>Corpo de BTCC 2,00 x 2,00 m - moldado no local - altura do aterro 12,50 a 15,00 m - areia e brita comerciais</t>
  </si>
  <si>
    <t>0705371</t>
  </si>
  <si>
    <t>Corpo de BTCC 2,00 x 2,00 m - moldado no local - altura do aterro 12,50 a 15,00 m - areia extraída e brita produzida</t>
  </si>
  <si>
    <t>0705364</t>
  </si>
  <si>
    <t>Corpo de BTCC 2,00 x 2,00 m - moldado no local - altura do aterro 2,50 a 5,00 m - areia e brita comerciais</t>
  </si>
  <si>
    <t>0705363</t>
  </si>
  <si>
    <t>Corpo de BTCC 2,00 x 2,00 m - moldado no local - altura do aterro 2,50 a 5,00 m - areia extraída e brita produzida</t>
  </si>
  <si>
    <t>0705366</t>
  </si>
  <si>
    <t>Corpo de BTCC 2,00 x 2,00 m - moldado no local - altura do aterro 5,00 a 7,50 m - areia e brita comerciais</t>
  </si>
  <si>
    <t>0705365</t>
  </si>
  <si>
    <t>Corpo de BTCC 2,00 x 2,00 m - moldado no local - altura do aterro 5,00 a 7,50 m - areia extraída e brita produzida</t>
  </si>
  <si>
    <t>0705368</t>
  </si>
  <si>
    <t>Corpo de BTCC 2,00 x 2,00 m - moldado no local - altura do aterro 7,50 a 10,00 m - areia e brita comerciais</t>
  </si>
  <si>
    <t>0705367</t>
  </si>
  <si>
    <t>Corpo de BTCC 2,00 x 2,00 m - moldado no local - altura do aterro 7,50 a 10,00 m - areia extraída e brita produzida</t>
  </si>
  <si>
    <t>0705374</t>
  </si>
  <si>
    <t>Corpo de BTCC 2,50 x 2,50 m - moldado no local - altura do aterro 0,00 a 1,00 m - areia e brita comerciais</t>
  </si>
  <si>
    <t>0705373</t>
  </si>
  <si>
    <t>Corpo de BTCC 2,50 x 2,50 m - moldado no local - altura do aterro 0,00 a 1,00 m - areia extraída e brita produzida</t>
  </si>
  <si>
    <t>0705376</t>
  </si>
  <si>
    <t>Corpo de BTCC 2,50 x 2,50 m - moldado no local - altura do aterro 1,00 a 2,50 m - areia e brita comerciais</t>
  </si>
  <si>
    <t>0705375</t>
  </si>
  <si>
    <t>Corpo de BTCC 2,50 x 2,50 m - moldado no local - altura do aterro 1,00 a 2,50 m - areia extraída e brita produzida</t>
  </si>
  <si>
    <t>0705384</t>
  </si>
  <si>
    <t>Corpo de BTCC 2,50 x 2,50 m - moldado no local - altura do aterro 10,00 a 12,50 m - areia e brita comerciais</t>
  </si>
  <si>
    <t>0705383</t>
  </si>
  <si>
    <t>Corpo de BTCC 2,50 x 2,50 m - moldado no local - altura do aterro 10,00 a 12,50 m - areia extraída e brita produzida</t>
  </si>
  <si>
    <t>0705386</t>
  </si>
  <si>
    <t>Corpo de BTCC 2,50 x 2,50 m - moldado no local - altura do aterro 12,50 a 15,00 m - areia e brita comerciais</t>
  </si>
  <si>
    <t>0705385</t>
  </si>
  <si>
    <t>Corpo de BTCC 2,50 x 2,50 m - moldado no local - altura do aterro 12,50 a 15,00 m - areia extraída e brita produzida</t>
  </si>
  <si>
    <t>0705378</t>
  </si>
  <si>
    <t>Corpo de BTCC 2,50 x 2,50 m - moldado no local - altura do aterro 2,50 a 5,00 m - areia e brita comerciais</t>
  </si>
  <si>
    <t>0705377</t>
  </si>
  <si>
    <t>Corpo de BTCC 2,50 x 2,50 m - moldado no local - altura do aterro 2,50 a 5,00 m - areia extraída e brita produzida</t>
  </si>
  <si>
    <t>0705380</t>
  </si>
  <si>
    <t>Corpo de BTCC 2,50 x 2,50 m - moldado no local - altura do aterro 5,00 a 7,50 m - areia e brita comerciais</t>
  </si>
  <si>
    <t>0705379</t>
  </si>
  <si>
    <t>Corpo de BTCC 2,50 x 2,50 m - moldado no local - altura do aterro 5,00 a 7,50 m - areia extraída e brita produzida</t>
  </si>
  <si>
    <t>0705382</t>
  </si>
  <si>
    <t>Corpo de BTCC 2,50 x 2,50 m - moldado no local - altura do aterro 7,50 a 10,00 m - areia e brita comerciais</t>
  </si>
  <si>
    <t>0705381</t>
  </si>
  <si>
    <t>Corpo de BTCC 2,50 x 2,50 m - moldado no local - altura do aterro 7,50 a 10,00 m - areia extraída e brita produzida</t>
  </si>
  <si>
    <t>0705388</t>
  </si>
  <si>
    <t>Corpo de BTCC 3,00 x 3,00 m - moldado no local - altura do aterro 0,00 a 1,00 m - areia e brita comerciais</t>
  </si>
  <si>
    <t>0705387</t>
  </si>
  <si>
    <t>Corpo de BTCC 3,00 x 3,00 m - moldado no local - altura do aterro 0,00 a 1,00 m - areia extraída e brita produzida</t>
  </si>
  <si>
    <t>0705389</t>
  </si>
  <si>
    <t>Corpo de BTCC 3,00 x 3,00 m - moldado no local - altura do aterro 1,00 a 2,50 m - areia extraída e brita produzida</t>
  </si>
  <si>
    <t>0705390</t>
  </si>
  <si>
    <t>0705399</t>
  </si>
  <si>
    <t>Corpo de BTCC 3,00 x 3,00 m - moldado no local - altura do aterro 10,00 a 12,50 m - areia e brita comerciais</t>
  </si>
  <si>
    <t>0705398</t>
  </si>
  <si>
    <t>Corpo de BTCC 3,00 x 3,00 m - moldado no local - altura do aterro 10,00 a 12,50 m - areia extraída e brita produzida</t>
  </si>
  <si>
    <t>0705401</t>
  </si>
  <si>
    <t>Corpo de BTCC 3,00 x 3,00 m - moldado no local - altura do aterro 12,50 a 15,00 m - areia e brita comerciais</t>
  </si>
  <si>
    <t>0705400</t>
  </si>
  <si>
    <t>Corpo de BTCC 3,00 x 3,00 m - moldado no local - altura do aterro 12,50 a 15,00 m - areia extraída e brita produzida</t>
  </si>
  <si>
    <t>0705392</t>
  </si>
  <si>
    <t>Corpo de BTCC 3,00 x 3,00 m - moldado no local - altura do aterro 2,50 a 5,00 m - areia e brita comerciais</t>
  </si>
  <si>
    <t>0705391</t>
  </si>
  <si>
    <t>Corpo de BTCC 3,00 x 3,00 m - moldado no local - altura do aterro 2,50 a 5,00 m - areia extraída e brita produzida</t>
  </si>
  <si>
    <t>0705395</t>
  </si>
  <si>
    <t>Corpo de BTCC 3,00 x 3,00 m - moldado no local - altura do aterro 5,00 a 7,50 m - areia e brita comerciais</t>
  </si>
  <si>
    <t>0705394</t>
  </si>
  <si>
    <t>Corpo de BTCC 3,00 x 3,00 m - moldado no local - altura do aterro 5,00 a 7,50 m - areia extraída e brita produzida</t>
  </si>
  <si>
    <t>0705397</t>
  </si>
  <si>
    <t>Corpo de BTCC 3,00 x 3,00 m - moldado no local - altura do aterro 7,50 a 10,00 m - areia e brita comerciais</t>
  </si>
  <si>
    <t>0705396</t>
  </si>
  <si>
    <t>Corpo de BTCC 3,00 x 3,00 m - moldado no local - altura do aterro 7,50 a 10,00 m - areia extraída e brita produzida</t>
  </si>
  <si>
    <t>0804213</t>
  </si>
  <si>
    <t>Boca de BDTC D = 0,80 m - esconsidade 0° - areia e brita comerciais - alas retas</t>
  </si>
  <si>
    <t>0804212</t>
  </si>
  <si>
    <t>Boca de BDTC D = 0,80 m - esconsidade 0° - areia extraída e brita produzida - alas retas</t>
  </si>
  <si>
    <t>0804217</t>
  </si>
  <si>
    <t>Boca de BDTC D = 0,80 m - esconsidade 10° - areia e brita comerciais - alas retas</t>
  </si>
  <si>
    <t>0804216</t>
  </si>
  <si>
    <t>Boca de BDTC D = 0,80 m - esconsidade 10° - areia extraída e brita produzida - alas retas</t>
  </si>
  <si>
    <t>0804219</t>
  </si>
  <si>
    <t>Boca de BDTC D = 0,80 m - esconsidade 15° - areia e brita comerciais - alas retas</t>
  </si>
  <si>
    <t>0804218</t>
  </si>
  <si>
    <t>Boca de BDTC D = 0,80 m - esconsidade 15° - areia extraída e brita produzida - alas retas</t>
  </si>
  <si>
    <t>0804221</t>
  </si>
  <si>
    <t>Boca de BDTC D = 0,80 m - esconsidade 20° - areia e brita comerciais - alas retas</t>
  </si>
  <si>
    <t>0804220</t>
  </si>
  <si>
    <t>Boca de BDTC D = 0,80 m - esconsidade 20° - areia extraída e brita produzida - alas retas</t>
  </si>
  <si>
    <t>0804223</t>
  </si>
  <si>
    <t>Boca de BDTC D = 0,80 m - esconsidade 25° - areia e brita comerciais - alas retas</t>
  </si>
  <si>
    <t>0804222</t>
  </si>
  <si>
    <t>Boca de BDTC D = 0,80 m - esconsidade 25° - areia extraída e brita produzida - alas retas</t>
  </si>
  <si>
    <t>0804225</t>
  </si>
  <si>
    <t>Boca de BDTC D = 0,80 m - esconsidade 30° - areia e brita comerciais - alas retas</t>
  </si>
  <si>
    <t>0804224</t>
  </si>
  <si>
    <t>Boca de BDTC D = 0,80 m - esconsidade 30° - areia extraída e brita produzida - alas retas</t>
  </si>
  <si>
    <t>0804227</t>
  </si>
  <si>
    <t>Boca de BDTC D = 0,80 m - esconsidade 35° - areia e brita comerciais - alas retas</t>
  </si>
  <si>
    <t>0804226</t>
  </si>
  <si>
    <t>Boca de BDTC D = 0,80 m - esconsidade 35° - areia extraída e brita produzida - alas retas</t>
  </si>
  <si>
    <t>0804229</t>
  </si>
  <si>
    <t>Boca de BDTC D = 0,80 m - esconsidade 40° - areia e brita comerciais - alas retas</t>
  </si>
  <si>
    <t>0804228</t>
  </si>
  <si>
    <t>Boca de BDTC D = 0,80 m - esconsidade 40° - areia extraída e brita produzida - alas retas</t>
  </si>
  <si>
    <t>0804231</t>
  </si>
  <si>
    <t>Boca de BDTC D = 0,80 m - esconsidade 45° - areia e brita comerciais - alas retas</t>
  </si>
  <si>
    <t>0804230</t>
  </si>
  <si>
    <t>Boca de BDTC D = 0,80 m - esconsidade 45° - areia extraída e brita produzida - alas retas</t>
  </si>
  <si>
    <t>0804215</t>
  </si>
  <si>
    <t>Boca de BDTC D = 0,80 m - esconsidade 5° - areia e brita comerciais - alas retas</t>
  </si>
  <si>
    <t>0804214</t>
  </si>
  <si>
    <t>Boca de BDTC D = 0,80 m - esconsidade 5° - areia extraída e brita produzida - alas retas</t>
  </si>
  <si>
    <t>0804417</t>
  </si>
  <si>
    <t>Boca de BDTC D = 1,00 m - esconsidade 0° - areia e brita comerciais - alas esconsas</t>
  </si>
  <si>
    <t>0804233</t>
  </si>
  <si>
    <t>Boca de BDTC D = 1,00 m - esconsidade 0° - areia e brita comerciais - alas retas</t>
  </si>
  <si>
    <t>0804416</t>
  </si>
  <si>
    <t>Boca de BDTC D = 1,00 m - esconsidade 0° - areia extraída e brita produzida - alas esconsas</t>
  </si>
  <si>
    <t>0804232</t>
  </si>
  <si>
    <t>Boca de BDTC D = 1,00 m - esconsidade 0° - areia extraída e brita produzida - alas retas</t>
  </si>
  <si>
    <t>0804237</t>
  </si>
  <si>
    <t>Boca de BDTC D = 1,00 m - esconsidade 10° - areia e brita comerciais - alas retas</t>
  </si>
  <si>
    <t>0804236</t>
  </si>
  <si>
    <t>Boca de BDTC D = 1,00 m - esconsidade 10° - areia extraída e brita produzida - alas retas</t>
  </si>
  <si>
    <t>0804419</t>
  </si>
  <si>
    <t>Boca de BDTC D = 1,00 m - esconsidade 15° - areia e brita comerciais - alas esconsas</t>
  </si>
  <si>
    <t>0804239</t>
  </si>
  <si>
    <t>Boca de BDTC D = 1,00 m - esconsidade 15° - areia e brita comerciais - alas retas</t>
  </si>
  <si>
    <t>0804418</t>
  </si>
  <si>
    <t>Boca de BDTC D = 1,00 m - esconsidade 15° - areia extraída e brita produzida - alas esconsas</t>
  </si>
  <si>
    <t>0804238</t>
  </si>
  <si>
    <t>Boca de BDTC D = 1,00 m - esconsidade 15° - areia extraída e brita produzida - alas retas</t>
  </si>
  <si>
    <t>0804241</t>
  </si>
  <si>
    <t>Boca de BDTC D = 1,00 m - esconsidade 20° - areia e brita comerciais - alas retas</t>
  </si>
  <si>
    <t>0804240</t>
  </si>
  <si>
    <t>Boca de BDTC D = 1,00 m - esconsidade 20° - areia extraída e brita produzida - alas retas</t>
  </si>
  <si>
    <t>0804243</t>
  </si>
  <si>
    <t>Boca de BDTC D = 1,00 m - esconsidade 25° - areia e brita comerciais - alas retas</t>
  </si>
  <si>
    <t>0804242</t>
  </si>
  <si>
    <t>Boca de BDTC D = 1,00 m - esconsidade 25° - areia extraída e brita produzida - alas retas</t>
  </si>
  <si>
    <t>0804421</t>
  </si>
  <si>
    <t>Boca de BDTC D = 1,00 m - esconsidade 30° - areia e brita comerciais - alas esconsas</t>
  </si>
  <si>
    <t>0804245</t>
  </si>
  <si>
    <t>Boca de BDTC D = 1,00 m - esconsidade 30° - areia e brita comerciais - alas retas</t>
  </si>
  <si>
    <t>0804420</t>
  </si>
  <si>
    <t>Boca de BDTC D = 1,00 m - esconsidade 30° - areia extraída e brita produzida - alas esconsas</t>
  </si>
  <si>
    <t>0804244</t>
  </si>
  <si>
    <t>Boca de BDTC D = 1,00 m - esconsidade 30° - areia extraída e brita produzida - alas retas</t>
  </si>
  <si>
    <t>0804247</t>
  </si>
  <si>
    <t>Boca de BDTC D = 1,00 m - esconsidade 35° - areia e brita comerciais - alas retas</t>
  </si>
  <si>
    <t>0804246</t>
  </si>
  <si>
    <t>Boca de BDTC D = 1,00 m - esconsidade 35° - areia extraída e brita produzida - alas retas</t>
  </si>
  <si>
    <t>0804249</t>
  </si>
  <si>
    <t>Boca de BDTC D = 1,00 m - esconsidade 40° - areia e brita comerciais - alas retas</t>
  </si>
  <si>
    <t>0804248</t>
  </si>
  <si>
    <t>Boca de BDTC D = 1,00 m - esconsidade 40° - areia extraída e brita produzida - alas retas</t>
  </si>
  <si>
    <t>0804423</t>
  </si>
  <si>
    <t>Boca de BDTC D = 1,00 m - esconsidade 45° - areia e brita comerciais - alas esconsas</t>
  </si>
  <si>
    <t>0804251</t>
  </si>
  <si>
    <t>Boca de BDTC D = 1,00 m - esconsidade 45° - areia e brita comerciais - alas retas</t>
  </si>
  <si>
    <t>0804422</t>
  </si>
  <si>
    <t>Boca de BDTC D = 1,00 m - esconsidade 45° - areia extraída e brita produzida - alas esconsas</t>
  </si>
  <si>
    <t>0804250</t>
  </si>
  <si>
    <t>Boca de BDTC D = 1,00 m - esconsidade 45° - areia extraída e brita produzida - alas retas</t>
  </si>
  <si>
    <t>0804235</t>
  </si>
  <si>
    <t>Boca de BDTC D = 1,00 m - esconsidade 5° - areia e brita comerciais - alas retas</t>
  </si>
  <si>
    <t>0804234</t>
  </si>
  <si>
    <t>Boca de BDTC D = 1,00 m - esconsidade 5° - areia extraída e brita produzida - alas retas</t>
  </si>
  <si>
    <t>0804425</t>
  </si>
  <si>
    <t>Boca de BDTC D = 1,20 m - esconsidade 0° - areia e brita comerciais - alas esconsas</t>
  </si>
  <si>
    <t>0804253</t>
  </si>
  <si>
    <t>Boca de BDTC D = 1,20 m - esconsidade 0° - areia e brita comerciais - alas retas</t>
  </si>
  <si>
    <t>0804424</t>
  </si>
  <si>
    <t>Boca de BDTC D = 1,20 m - esconsidade 0° - areia extraída e brita produzida - alas esconsas</t>
  </si>
  <si>
    <t>0804252</t>
  </si>
  <si>
    <t>Boca de BDTC D = 1,20 m - esconsidade 0° - areia extraída e brita produzida - alas retas</t>
  </si>
  <si>
    <t>0804257</t>
  </si>
  <si>
    <t>Boca de BDTC D = 1,20 m - esconsidade 10° - areia e brita comerciais - alas retas</t>
  </si>
  <si>
    <t>0804256</t>
  </si>
  <si>
    <t>Boca de BDTC D = 1,20 m - esconsidade 10° - areia extraída e brita produzida - alas retas</t>
  </si>
  <si>
    <t>0804427</t>
  </si>
  <si>
    <t>Boca de BDTC D = 1,20 m - esconsidade 15° - areia e brita comerciais - alas esconsas</t>
  </si>
  <si>
    <t>0804259</t>
  </si>
  <si>
    <t>Boca de BDTC D = 1,20 m - esconsidade 15° - areia e brita comerciais - alas retas</t>
  </si>
  <si>
    <t>0804426</t>
  </si>
  <si>
    <t>Boca de BDTC D = 1,20 m - esconsidade 15° - areia extraída e brita produzida - alas esconsas</t>
  </si>
  <si>
    <t>0804258</t>
  </si>
  <si>
    <t>Boca de BDTC D = 1,20 m - esconsidade 15° - areia extraída e brita produzida - alas retas</t>
  </si>
  <si>
    <t>0804261</t>
  </si>
  <si>
    <t>Boca de BDTC D = 1,20 m - esconsidade 20° - areia e brita comerciais - alas retas</t>
  </si>
  <si>
    <t>0804260</t>
  </si>
  <si>
    <t>Boca de BDTC D = 1,20 m - esconsidade 20° - areia extraída e brita produzida - alas retas</t>
  </si>
  <si>
    <t>0804263</t>
  </si>
  <si>
    <t>Boca de BDTC D = 1,20 m - esconsidade 25° - areia e brita comerciais - alas retas</t>
  </si>
  <si>
    <t>0804262</t>
  </si>
  <si>
    <t>Boca de BDTC D = 1,20 m - esconsidade 25° - areia extraída e brita produzida - alas retas</t>
  </si>
  <si>
    <t>0804429</t>
  </si>
  <si>
    <t>Boca de BDTC D = 1,20 m - esconsidade 30° - areia e brita comerciais - alas esconsas</t>
  </si>
  <si>
    <t>0804265</t>
  </si>
  <si>
    <t>Boca de BDTC D = 1,20 m - esconsidade 30° - areia e brita comerciais - alas retas</t>
  </si>
  <si>
    <t>0804428</t>
  </si>
  <si>
    <t>Boca de BDTC D = 1,20 m - esconsidade 30° - areia extraída e brita produzida - alas esconsas</t>
  </si>
  <si>
    <t>0804264</t>
  </si>
  <si>
    <t>Boca de BDTC D = 1,20 m - esconsidade 30° - areia extraída e brita produzida - alas retas</t>
  </si>
  <si>
    <t>0804267</t>
  </si>
  <si>
    <t>Boca de BDTC D = 1,20 m - esconsidade 35° - areia e brita comerciais - alas retas</t>
  </si>
  <si>
    <t>0804266</t>
  </si>
  <si>
    <t>Boca de BDTC D = 1,20 m - esconsidade 35° - areia extraída e brita produzida - alas retas</t>
  </si>
  <si>
    <t>0804269</t>
  </si>
  <si>
    <t>Boca de BDTC D = 1,20 m - esconsidade 40° - areia e brita comerciais - alas retas</t>
  </si>
  <si>
    <t>0804268</t>
  </si>
  <si>
    <t>Boca de BDTC D = 1,20 m - esconsidade 40° - areia extraída e brita produzida - alas retas</t>
  </si>
  <si>
    <t>0804431</t>
  </si>
  <si>
    <t>Boca de BDTC D = 1,20 m - esconsidade 45° - areia e brita comerciais - alas esconsas</t>
  </si>
  <si>
    <t>0804271</t>
  </si>
  <si>
    <t>Boca de BDTC D = 1,20 m - esconsidade 45° - areia e brita comerciais - alas retas</t>
  </si>
  <si>
    <t>0804430</t>
  </si>
  <si>
    <t>Boca de BDTC D = 1,20 m - esconsidade 45° - areia extraída e brita produzida - alas esconsas</t>
  </si>
  <si>
    <t>0804270</t>
  </si>
  <si>
    <t>Boca de BDTC D = 1,20 m - esconsidade 45° - areia extraída e brita produzida - alas retas</t>
  </si>
  <si>
    <t>0804255</t>
  </si>
  <si>
    <t>Boca de BDTC D = 1,20 m - esconsidade 5° - areia e brita comerciais - alas retas</t>
  </si>
  <si>
    <t>0804254</t>
  </si>
  <si>
    <t>Boca de BDTC D = 1,20 m - esconsidade 5° - areia extraída e brita produzida - alas retas</t>
  </si>
  <si>
    <t>0804433</t>
  </si>
  <si>
    <t>Boca de BDTC D = 1,50 m - esconsidade 0° - areia e brita comerciais - alas esconsas</t>
  </si>
  <si>
    <t>0804273</t>
  </si>
  <si>
    <t>Boca de BDTC D = 1,50 m - esconsidade 0° - areia e brita comerciais - alas retas</t>
  </si>
  <si>
    <t>0804432</t>
  </si>
  <si>
    <t>Boca de BDTC D = 1,50 m - esconsidade 0° - areia extraída e brita produzida - alas esconsas</t>
  </si>
  <si>
    <t>0804272</t>
  </si>
  <si>
    <t>Boca de BDTC D = 1,50 m - esconsidade 0° - areia extraída e brita produzida - alas retas</t>
  </si>
  <si>
    <t>0804277</t>
  </si>
  <si>
    <t>Boca de BDTC D = 1,50 m - esconsidade 10° - areia e brita comerciais - alas retas</t>
  </si>
  <si>
    <t>0804276</t>
  </si>
  <si>
    <t>Boca de BDTC D = 1,50 m - esconsidade 10° - areia extraída e brita produzida - alas retas</t>
  </si>
  <si>
    <t>0804435</t>
  </si>
  <si>
    <t>Boca de BDTC D = 1,50 m - esconsidade 15° - areia e brita comerciais - alas esconsas</t>
  </si>
  <si>
    <t>0804279</t>
  </si>
  <si>
    <t>Boca de BDTC D = 1,50 m - esconsidade 15° - areia e brita comerciais - alas retas</t>
  </si>
  <si>
    <t>0804434</t>
  </si>
  <si>
    <t>Boca de BDTC D = 1,50 m - esconsidade 15° - areia extraída e brita produzida - alas esconsas</t>
  </si>
  <si>
    <t>0804278</t>
  </si>
  <si>
    <t>Boca de BDTC D = 1,50 m - esconsidade 15° - areia extraída e brita produzida - alas retas</t>
  </si>
  <si>
    <t>0804281</t>
  </si>
  <si>
    <t>Boca de BDTC D = 1,50 m - esconsidade 20° - areia e brita comerciais - alas retas</t>
  </si>
  <si>
    <t>0804280</t>
  </si>
  <si>
    <t>Boca de BDTC D = 1,50 m - esconsidade 20° - areia extraída e brita produzida - alas retas</t>
  </si>
  <si>
    <t>0804283</t>
  </si>
  <si>
    <t>Boca de BDTC D = 1,50 m - esconsidade 25° - areia e brita comerciais - alas retas</t>
  </si>
  <si>
    <t>0804282</t>
  </si>
  <si>
    <t>Boca de BDTC D = 1,50 m - esconsidade 25° - areia extraída e brita produzida - alas retas</t>
  </si>
  <si>
    <t>0804437</t>
  </si>
  <si>
    <t>Boca de BDTC D = 1,50 m - esconsidade 30° - areia e brita comerciais - alas esconsas</t>
  </si>
  <si>
    <t>0804285</t>
  </si>
  <si>
    <t>Boca de BDTC D = 1,50 m - esconsidade 30° - areia e brita comerciais - alas retas</t>
  </si>
  <si>
    <t>0804436</t>
  </si>
  <si>
    <t>Boca de BDTC D = 1,50 m - esconsidade 30° - areia extraída e brita produzida - alas esconsas</t>
  </si>
  <si>
    <t>0804284</t>
  </si>
  <si>
    <t>Boca de BDTC D = 1,50 m - esconsidade 30° - areia extraída e brita produzida - alas retas</t>
  </si>
  <si>
    <t>0804287</t>
  </si>
  <si>
    <t>Boca de BDTC D = 1,50 m - esconsidade 35° - areia e brita comerciais - alas retas</t>
  </si>
  <si>
    <t>0804286</t>
  </si>
  <si>
    <t>Boca de BDTC D = 1,50 m - esconsidade 35° - areia extraída e brita produzida - alas retas</t>
  </si>
  <si>
    <t>0804289</t>
  </si>
  <si>
    <t>Boca de BDTC D = 1,50 m - esconsidade 40° - areia e brita comerciais - alas retas</t>
  </si>
  <si>
    <t>0804288</t>
  </si>
  <si>
    <t>Boca de BDTC D = 1,50 m - esconsidade 40° - areia extraída e brita produzida - alas retas</t>
  </si>
  <si>
    <t>0804439</t>
  </si>
  <si>
    <t>Boca de BDTC D = 1,50 m - esconsidade 45° - areia e brita comerciais - alas esconsas</t>
  </si>
  <si>
    <t>0804291</t>
  </si>
  <si>
    <t>Boca de BDTC D = 1,50 m - esconsidade 45° - areia e brita comerciais - alas retas</t>
  </si>
  <si>
    <t>0804438</t>
  </si>
  <si>
    <t>Boca de BDTC D = 1,50 m - esconsidade 45° - areia extraída e brita produzida - alas esconsas</t>
  </si>
  <si>
    <t>0804290</t>
  </si>
  <si>
    <t>Boca de BDTC D = 1,50 m - esconsidade 45° - areia extraída e brita produzida - alas retas</t>
  </si>
  <si>
    <t>0804275</t>
  </si>
  <si>
    <t>Boca de BDTC D = 1,50 m - esconsidade 5° - areia e brita comerciais - alas retas</t>
  </si>
  <si>
    <t>0804274</t>
  </si>
  <si>
    <t>Boca de BDTC D = 1,50 m - esconsidade 5° - areia extraída e brita produzida - alas retas</t>
  </si>
  <si>
    <t>0804061</t>
  </si>
  <si>
    <t>Boca de BSTC D = 0,40 m - esconsidade 0° - areia e brita comerciais - alas retas</t>
  </si>
  <si>
    <t>0804060</t>
  </si>
  <si>
    <t>Boca de BSTC D = 0,40 m - esconsidade 0° - areia extraída e brita produzida - alas retas</t>
  </si>
  <si>
    <t>0804065</t>
  </si>
  <si>
    <t>Boca de BSTC D = 0,40 m - esconsidade 10° - areia e brita comerciais - alas retas</t>
  </si>
  <si>
    <t>0804064</t>
  </si>
  <si>
    <t>Boca de BSTC D = 0,40 m - esconsidade 10° - areia extraída e brita produzida - alas retas</t>
  </si>
  <si>
    <t>0804067</t>
  </si>
  <si>
    <t>Boca de BSTC D = 0,40 m - esconsidade 15° - areia e brita comerciais - alas retas</t>
  </si>
  <si>
    <t>0804066</t>
  </si>
  <si>
    <t>Boca de BSTC D = 0,40 m - esconsidade 15° - areia extraída e brita produzida - alas retas</t>
  </si>
  <si>
    <t>0804069</t>
  </si>
  <si>
    <t>Boca de BSTC D = 0,40 m - esconsidade 20° - areia e brita comerciais - alas retas</t>
  </si>
  <si>
    <t>0804068</t>
  </si>
  <si>
    <t>Boca de BSTC D = 0,40 m - esconsidade 20° - areia extraída e brita produzida - alas retas</t>
  </si>
  <si>
    <t>0804071</t>
  </si>
  <si>
    <t>Boca de BSTC D = 0,40 m - esconsidade 25° - areia e brita comerciais - alas retas</t>
  </si>
  <si>
    <t>0804070</t>
  </si>
  <si>
    <t>Boca de BSTC D = 0,40 m - esconsidade 25° - areia extraída e brita produzida - alas retas</t>
  </si>
  <si>
    <t>0804073</t>
  </si>
  <si>
    <t>Boca de BSTC D = 0,40 m - esconsidade 30° - areia e brita comerciais - alas retas</t>
  </si>
  <si>
    <t>0804072</t>
  </si>
  <si>
    <t>Boca de BSTC D = 0,40 m - esconsidade 30° - areia extraída e brita produzida - alas retas</t>
  </si>
  <si>
    <t>0804075</t>
  </si>
  <si>
    <t>Boca de BSTC D = 0,40 m - esconsidade 35° - areia e brita comerciais - alas retas</t>
  </si>
  <si>
    <t>0804074</t>
  </si>
  <si>
    <t>Boca de BSTC D = 0,40 m - esconsidade 35° - areia extraída e brita produzida - alas retas</t>
  </si>
  <si>
    <t>0804077</t>
  </si>
  <si>
    <t>Boca de BSTC D = 0,40 m - esconsidade 40° - areia e brita comerciais - alas retas</t>
  </si>
  <si>
    <t>0804076</t>
  </si>
  <si>
    <t>Boca de BSTC D = 0,40 m - esconsidade 40° - areia extraída e brita produzida - alas retas</t>
  </si>
  <si>
    <t>0804079</t>
  </si>
  <si>
    <t>Boca de BSTC D = 0,40 m - esconsidade 45° - areia e brita comerciais - alas retas</t>
  </si>
  <si>
    <t>0804078</t>
  </si>
  <si>
    <t>Boca de BSTC D = 0,40 m - esconsidade 45° - areia extraída e brita produzida - alas retas</t>
  </si>
  <si>
    <t>0804063</t>
  </si>
  <si>
    <t>Boca de BSTC D = 0,40 m - esconsidade 5° - areia e brita comerciais - alas retas</t>
  </si>
  <si>
    <t>0804062</t>
  </si>
  <si>
    <t>Boca de BSTC D = 0,40 m - esconsidade 5° - areia extraída e brita produzida - alas retas</t>
  </si>
  <si>
    <t>0804377</t>
  </si>
  <si>
    <t>Boca de BSTC D = 0,60 m - esconsidade 0° - areia e brita comerciais - alas esconsas</t>
  </si>
  <si>
    <t>0804081</t>
  </si>
  <si>
    <t>Boca de BSTC D = 0,60 m - esconsidade 0° - areia e brita comerciais - alas retas</t>
  </si>
  <si>
    <t>0804376</t>
  </si>
  <si>
    <t>Boca de BSTC D = 0,60 m - esconsidade 0° - areia extraída e brita produzida - alas esconsas</t>
  </si>
  <si>
    <t>0804080</t>
  </si>
  <si>
    <t>Boca de BSTC D = 0,60 m - esconsidade 0° - areia extraída e brita produzida - alas retas</t>
  </si>
  <si>
    <t>0804085</t>
  </si>
  <si>
    <t>Boca de BSTC D = 0,60 m - esconsidade 10° - areia e brita comerciais - alas retas</t>
  </si>
  <si>
    <t>0804084</t>
  </si>
  <si>
    <t>Boca de BSTC D = 0,60 m - esconsidade 10° - areia extraída e brita produzida - alas retas</t>
  </si>
  <si>
    <t>0804379</t>
  </si>
  <si>
    <t>Boca de BSTC D = 0,60 m - esconsidade 15° - areia e brita comerciais - alas esconsas</t>
  </si>
  <si>
    <t>0804087</t>
  </si>
  <si>
    <t>Boca de BSTC D = 0,60 m - esconsidade 15° - areia e brita comerciais - alas retas</t>
  </si>
  <si>
    <t>0804378</t>
  </si>
  <si>
    <t>Boca de BSTC D = 0,60 m - esconsidade 15° - areia extraída e brita produzida - alas esconsas</t>
  </si>
  <si>
    <t>0804086</t>
  </si>
  <si>
    <t>Boca de BSTC D = 0,60 m - esconsidade 15° - areia extraída e brita produzida - alas retas</t>
  </si>
  <si>
    <t>0804089</t>
  </si>
  <si>
    <t>Boca de BSTC D = 0,60 m - esconsidade 20° - areia e brita comerciais - alas retas</t>
  </si>
  <si>
    <t>0804088</t>
  </si>
  <si>
    <t>Boca de BSTC D = 0,60 m - esconsidade 20° - areia extraída e brita produzida - alas retas</t>
  </si>
  <si>
    <t>0804091</t>
  </si>
  <si>
    <t>Boca de BSTC D = 0,60 m - esconsidade 25° - areia e brita comerciais - alas retas</t>
  </si>
  <si>
    <t>0804090</t>
  </si>
  <si>
    <t>Boca de BSTC D = 0,60 m - esconsidade 25° - areia extraída e brita produzida - alas retas</t>
  </si>
  <si>
    <t>0804381</t>
  </si>
  <si>
    <t>Boca de BSTC D = 0,60 m - esconsidade 30° - areia e brita comerciais - alas esconsas</t>
  </si>
  <si>
    <t>0804093</t>
  </si>
  <si>
    <t>Boca de BSTC D = 0,60 m - esconsidade 30° - areia e brita comerciais - alas retas</t>
  </si>
  <si>
    <t>0804380</t>
  </si>
  <si>
    <t>Boca de BSTC D = 0,60 m - esconsidade 30° - areia extraída e brita produzida - alas esconsas</t>
  </si>
  <si>
    <t>0804092</t>
  </si>
  <si>
    <t>Boca de BSTC D = 0,60 m - esconsidade 30° - areia extraída e brita produzida - alas retas</t>
  </si>
  <si>
    <t>0804095</t>
  </si>
  <si>
    <t>Boca de BSTC D = 0,60 m - esconsidade 35° - areia e brita comerciais - alas retas</t>
  </si>
  <si>
    <t>0804094</t>
  </si>
  <si>
    <t>Boca de BSTC D = 0,60 m - esconsidade 35° - areia extraída e brita produzida - alas retas</t>
  </si>
  <si>
    <t>0804097</t>
  </si>
  <si>
    <t>Boca de BSTC D = 0,60 m - esconsidade 40° - areia e brita comerciais - alas retas</t>
  </si>
  <si>
    <t>0804096</t>
  </si>
  <si>
    <t>Boca de BSTC D = 0,60 m - esconsidade 40° - areia extraída e brita produzida - alas retas</t>
  </si>
  <si>
    <t>0804383</t>
  </si>
  <si>
    <t>Boca de BSTC D = 0,60 m - esconsidade 45° - areia e brita comerciais - alas esconsas</t>
  </si>
  <si>
    <t>0804099</t>
  </si>
  <si>
    <t>Boca de BSTC D = 0,60 m - esconsidade 45° - areia e brita comerciais - alas retas</t>
  </si>
  <si>
    <t>0804382</t>
  </si>
  <si>
    <t>Boca de BSTC D = 0,60 m - esconsidade 45° - areia extraída e brita produzida - alas esconsas</t>
  </si>
  <si>
    <t>0804098</t>
  </si>
  <si>
    <t>Boca de BSTC D = 0,60 m - esconsidade 45° - areia extraída e brita produzida - alas retas</t>
  </si>
  <si>
    <t>0804083</t>
  </si>
  <si>
    <t>Boca de BSTC D = 0,60 m - esconsidade 5° - areia e brita comerciais - alas retas</t>
  </si>
  <si>
    <t>0804082</t>
  </si>
  <si>
    <t>Boca de BSTC D = 0,60 m - esconsidade 5° - areia extraída e brita produzida - alas retas</t>
  </si>
  <si>
    <t>0804385</t>
  </si>
  <si>
    <t>Boca de BSTC D = 0,80 m - esconsidade 0° - areia e brita comerciais - alas esconsas</t>
  </si>
  <si>
    <t>0804101</t>
  </si>
  <si>
    <t>Boca de BSTC D = 0,80 m - esconsidade 0° - areia e brita comerciais - alas retas</t>
  </si>
  <si>
    <t>0804384</t>
  </si>
  <si>
    <t>Boca de BSTC D = 0,80 m - esconsidade 0° - areia extraída e brita produzida - alas esconsas</t>
  </si>
  <si>
    <t>0804100</t>
  </si>
  <si>
    <t>Boca de BSTC D = 0,80 m - esconsidade 0° - areia extraída e brita produzida - alas retas</t>
  </si>
  <si>
    <t>0804105</t>
  </si>
  <si>
    <t>Boca de BSTC D = 0,80 m - esconsidade 10° - areia e brita comerciais - alas retas</t>
  </si>
  <si>
    <t>0804104</t>
  </si>
  <si>
    <t>Boca de BSTC D = 0,80 m - esconsidade 10° - areia extraída e brita produzida - alas retas</t>
  </si>
  <si>
    <t>0804387</t>
  </si>
  <si>
    <t>Boca de BSTC D = 0,80 m - esconsidade 15° - areia e brita comerciais - alas esconsas</t>
  </si>
  <si>
    <t>0804107</t>
  </si>
  <si>
    <t>Boca de BSTC D = 0,80 m - esconsidade 15° - areia e brita comerciais - alas retas</t>
  </si>
  <si>
    <t>0804386</t>
  </si>
  <si>
    <t>Boca de BSTC D = 0,80 m - esconsidade 15° - areia extraída e brita produzida - alas esconsas</t>
  </si>
  <si>
    <t>0804106</t>
  </si>
  <si>
    <t>Boca de BSTC D = 0,80 m - esconsidade 15° - areia extraída e brita produzida - alas retas</t>
  </si>
  <si>
    <t>0804109</t>
  </si>
  <si>
    <t>Boca de BSTC D = 0,80 m - esconsidade 20° - areia e brita comerciais - alas retas</t>
  </si>
  <si>
    <t>0804108</t>
  </si>
  <si>
    <t>Boca de BSTC D = 0,80 m - esconsidade 20° - areia extraída e brita produzida - alas retas</t>
  </si>
  <si>
    <t>0804111</t>
  </si>
  <si>
    <t>Boca de BSTC D = 0,80 m - esconsidade 25° - areia e brita comerciais - alas retas</t>
  </si>
  <si>
    <t>0804110</t>
  </si>
  <si>
    <t>Boca de BSTC D = 0,80 m - esconsidade 25° - areia extraída e brita produzida - alas retas</t>
  </si>
  <si>
    <t>0804389</t>
  </si>
  <si>
    <t>Boca de BSTC D = 0,80 m - esconsidade 30° - areia e brita comerciais - alas esconsas</t>
  </si>
  <si>
    <t>0804113</t>
  </si>
  <si>
    <t>Boca de BSTC D = 0,80 m - esconsidade 30° - areia e brita comerciais - alas retas</t>
  </si>
  <si>
    <t>0804388</t>
  </si>
  <si>
    <t>Boca de BSTC D = 0,80 m - esconsidade 30° - areia extraída e brita produzida - alas esconsas</t>
  </si>
  <si>
    <t>0804112</t>
  </si>
  <si>
    <t>Boca de BSTC D = 0,80 m - esconsidade 30° - areia extraída e brita produzida - alas retas</t>
  </si>
  <si>
    <t>0804115</t>
  </si>
  <si>
    <t>Boca de BSTC D = 0,80 m - esconsidade 35° - areia e brita comerciais - alas retas</t>
  </si>
  <si>
    <t>0804114</t>
  </si>
  <si>
    <t>Boca de BSTC D = 0,80 m - esconsidade 35° - areia extraída e brita produzida - alas retas</t>
  </si>
  <si>
    <t>0804117</t>
  </si>
  <si>
    <t>Boca de BSTC D = 0,80 m - esconsidade 40° - areia e brita comerciais - alas retas</t>
  </si>
  <si>
    <t>0804116</t>
  </si>
  <si>
    <t>Boca de BSTC D = 0,80 m - esconsidade 40° - areia extraída e brita produzida - alas retas</t>
  </si>
  <si>
    <t>0804391</t>
  </si>
  <si>
    <t>Boca de BSTC D = 0,80 m - esconsidade 45° - areia e brita comerciais - alas esconsas</t>
  </si>
  <si>
    <t>0804119</t>
  </si>
  <si>
    <t>Boca de BSTC D = 0,80 m - esconsidade 45° - areia e brita comerciais - alas retas</t>
  </si>
  <si>
    <t>0804390</t>
  </si>
  <si>
    <t>Boca de BSTC D = 0,80 m - esconsidade 45° - areia extraída e brita produzida - alas esconsas</t>
  </si>
  <si>
    <t>0804118</t>
  </si>
  <si>
    <t>Boca de BSTC D = 0,80 m - esconsidade 45° - areia extraída e brita produzida - alas retas</t>
  </si>
  <si>
    <t>0804103</t>
  </si>
  <si>
    <t>Boca de BSTC D = 0,80 m - esconsidade 5° - areia e brita comerciais - alas retas</t>
  </si>
  <si>
    <t>0804102</t>
  </si>
  <si>
    <t>Boca de BSTC D = 0,80 m - esconsidade 5° - areia extraída e brita produzida - alas retas</t>
  </si>
  <si>
    <t>0804393</t>
  </si>
  <si>
    <t>Boca de BSTC D = 1,00 m - esconsidade 0° - areia e brita comerciais - alas esconsas</t>
  </si>
  <si>
    <t>0804121</t>
  </si>
  <si>
    <t>Boca de BSTC D = 1,00 m - esconsidade 0° - areia e brita comerciais - alas retas</t>
  </si>
  <si>
    <t>0804392</t>
  </si>
  <si>
    <t>Boca de BSTC D = 1,00 m - esconsidade 0° - areia extraída e brita produzida - alas esconsas</t>
  </si>
  <si>
    <t>0804120</t>
  </si>
  <si>
    <t>Boca de BSTC D = 1,00 m - esconsidade 0° - areia extraída e brita produzida - alas retas</t>
  </si>
  <si>
    <t>0804125</t>
  </si>
  <si>
    <t>Boca de BSTC D = 1,00 m - esconsidade 10° - areia e brita comerciais - alas retas</t>
  </si>
  <si>
    <t>0804124</t>
  </si>
  <si>
    <t>Boca de BSTC D = 1,00 m - esconsidade 10° - areia extraída e brita produzida - alas retas</t>
  </si>
  <si>
    <t>0804395</t>
  </si>
  <si>
    <t>Boca de BSTC D = 1,00 m - esconsidade 15° - areia e brita comerciais - alas esconsas</t>
  </si>
  <si>
    <t>0804127</t>
  </si>
  <si>
    <t>Boca de BSTC D = 1,00 m - esconsidade 15° - areia e brita comerciais - alas retas</t>
  </si>
  <si>
    <t>0804394</t>
  </si>
  <si>
    <t>Boca de BSTC D = 1,00 m - esconsidade 15° - areia extraída e brita produzida - alas esconsas</t>
  </si>
  <si>
    <t>0804126</t>
  </si>
  <si>
    <t>Boca de BSTC D = 1,00 m - esconsidade 15° - areia extraída e brita produzida - alas retas</t>
  </si>
  <si>
    <t>0804129</t>
  </si>
  <si>
    <t>Boca de BSTC D = 1,00 m - esconsidade 20° - areia e brita comerciais - alas retas</t>
  </si>
  <si>
    <t>0804128</t>
  </si>
  <si>
    <t>Boca de BSTC D = 1,00 m - esconsidade 20° - areia extraída e brita produzida - alas retas</t>
  </si>
  <si>
    <t>0804131</t>
  </si>
  <si>
    <t>Boca de BSTC D = 1,00 m - esconsidade 25° - areia e brita comerciais - alas retas</t>
  </si>
  <si>
    <t>0804130</t>
  </si>
  <si>
    <t>Boca de BSTC D = 1,00 m - esconsidade 25° - areia extraída e brita produzida - alas retas</t>
  </si>
  <si>
    <t>0804397</t>
  </si>
  <si>
    <t>Boca de BSTC D = 1,00 m - esconsidade 30° - areia e brita comerciais - alas esconsas</t>
  </si>
  <si>
    <t>0804133</t>
  </si>
  <si>
    <t>Boca de BSTC D = 1,00 m - esconsidade 30° - areia e brita comerciais - alas retas</t>
  </si>
  <si>
    <t>0804396</t>
  </si>
  <si>
    <t>Boca de BSTC D = 1,00 m - esconsidade 30° - areia extraída e brita produzida - alas esconsas</t>
  </si>
  <si>
    <t>0804132</t>
  </si>
  <si>
    <t>Boca de BSTC D = 1,00 m - esconsidade 30° - areia extraída e brita produzida - alas retas</t>
  </si>
  <si>
    <t>0804135</t>
  </si>
  <si>
    <t>Boca de BSTC D = 1,00 m - esconsidade 35° - areia e brita comerciais - alas retas</t>
  </si>
  <si>
    <t>0804134</t>
  </si>
  <si>
    <t>Boca de BSTC D = 1,00 m - esconsidade 35° - areia extraída e brita produzida - alas retas</t>
  </si>
  <si>
    <t>0804137</t>
  </si>
  <si>
    <t>Boca de BSTC D = 1,00 m - esconsidade 40° - areia e brita comerciais - alas retas</t>
  </si>
  <si>
    <t>0804136</t>
  </si>
  <si>
    <t>Boca de BSTC D = 1,00 m - esconsidade 40° - areia extraída e brita produzida - alas retas</t>
  </si>
  <si>
    <t>0804399</t>
  </si>
  <si>
    <t>Boca de BSTC D = 1,00 m - esconsidade 45° - areia e brita comerciais - alas esconsas</t>
  </si>
  <si>
    <t>0804139</t>
  </si>
  <si>
    <t>Boca de BSTC D = 1,00 m - esconsidade 45° - areia e brita comerciais - alas retas</t>
  </si>
  <si>
    <t>0804398</t>
  </si>
  <si>
    <t>Boca de BSTC D = 1,00 m - esconsidade 45° - areia extraída e brita produzida - alas esconsas</t>
  </si>
  <si>
    <t>0804138</t>
  </si>
  <si>
    <t>Boca de BSTC D = 1,00 m - esconsidade 45° - areia extraída e brita produzida - alas retas</t>
  </si>
  <si>
    <t>0804123</t>
  </si>
  <si>
    <t>Boca de BSTC D = 1,00 m - esconsidade 5° - areia e brita comerciais - alas retas</t>
  </si>
  <si>
    <t>0804122</t>
  </si>
  <si>
    <t>Boca de BSTC D = 1,00 m - esconsidade 5° - areia extraída e brita produzida - alas retas</t>
  </si>
  <si>
    <t>0804401</t>
  </si>
  <si>
    <t>Boca de BSTC D = 1,20 m - esconsidade 0° - areia e brita comerciais - alas esconsas</t>
  </si>
  <si>
    <t>0804141</t>
  </si>
  <si>
    <t>Boca de BSTC D = 1,20 m - esconsidade 0° - areia e brita comerciais - alas retas</t>
  </si>
  <si>
    <t>0804400</t>
  </si>
  <si>
    <t>Boca de BSTC D = 1,20 m - esconsidade 0° - areia extraída e brita produzida - alas esconsas</t>
  </si>
  <si>
    <t>0804140</t>
  </si>
  <si>
    <t>Boca de BSTC D = 1,20 m - esconsidade 0° - areia extraída e brita produzida - alas retas</t>
  </si>
  <si>
    <t>0804145</t>
  </si>
  <si>
    <t>Boca de BSTC D = 1,20 m - esconsidade 10° - areia e brita comerciais - alas retas</t>
  </si>
  <si>
    <t>0804144</t>
  </si>
  <si>
    <t>Boca de BSTC D = 1,20 m - esconsidade 10° - areia extraída e brita produzida - alas retas</t>
  </si>
  <si>
    <t>0804403</t>
  </si>
  <si>
    <t>Boca de BSTC D = 1,20 m - esconsidade 15° - areia e brita comerciais - alas esconsas</t>
  </si>
  <si>
    <t>0804147</t>
  </si>
  <si>
    <t>Boca de BSTC D = 1,20 m - esconsidade 15° - areia e brita comerciais - alas retas</t>
  </si>
  <si>
    <t>0804402</t>
  </si>
  <si>
    <t>Boca de BSTC D = 1,20 m - esconsidade 15° - areia extraída e brita produzida - alas esconsas</t>
  </si>
  <si>
    <t>0804146</t>
  </si>
  <si>
    <t>Boca de BSTC D = 1,20 m - esconsidade 15° - areia extraída e brita produzida - alas retas</t>
  </si>
  <si>
    <t>0804149</t>
  </si>
  <si>
    <t>Boca de BSTC D = 1,20 m - esconsidade 20° - areia e brita comerciais - alas retas</t>
  </si>
  <si>
    <t>0804148</t>
  </si>
  <si>
    <t>Boca de BSTC D = 1,20 m - esconsidade 20° - areia extraída e brita produzida - alas retas</t>
  </si>
  <si>
    <t>0804151</t>
  </si>
  <si>
    <t>Boca de BSTC D = 1,20 m - esconsidade 25° - areia e brita comerciais - alas retas</t>
  </si>
  <si>
    <t>0804150</t>
  </si>
  <si>
    <t>Boca de BSTC D = 1,20 m - esconsidade 25° - areia extraída e brita produzida - alas retas</t>
  </si>
  <si>
    <t>0804405</t>
  </si>
  <si>
    <t>Boca de BSTC D = 1,20 m - esconsidade 30° - areia e brita comerciais - alas esconsas</t>
  </si>
  <si>
    <t>0804153</t>
  </si>
  <si>
    <t>Boca de BSTC D = 1,20 m - esconsidade 30° - areia e brita comerciais - alas retas</t>
  </si>
  <si>
    <t>0804404</t>
  </si>
  <si>
    <t>Boca de BSTC D = 1,20 m - esconsidade 30° - areia extraída e brita produzida - alas esconsas</t>
  </si>
  <si>
    <t>0804152</t>
  </si>
  <si>
    <t>Boca de BSTC D = 1,20 m - esconsidade 30° - areia extraída e brita produzida - alas retas</t>
  </si>
  <si>
    <t>0804155</t>
  </si>
  <si>
    <t>Boca de BSTC D = 1,20 m - esconsidade 35° - areia e brita comerciais - alas retas</t>
  </si>
  <si>
    <t>0804154</t>
  </si>
  <si>
    <t>Boca de BSTC D = 1,20 m - esconsidade 35° - areia extraída e brita produzida - alas retas</t>
  </si>
  <si>
    <t>0804157</t>
  </si>
  <si>
    <t>Boca de BSTC D = 1,20 m - esconsidade 40° - areia e brita comerciais - alas retas</t>
  </si>
  <si>
    <t>0804156</t>
  </si>
  <si>
    <t>Boca de BSTC D = 1,20 m - esconsidade 40° - areia extraída e brita produzida - alas retas</t>
  </si>
  <si>
    <t>0804407</t>
  </si>
  <si>
    <t>Boca de BSTC D = 1,20 m - esconsidade 45° - areia e brita comerciais - alas esconsas</t>
  </si>
  <si>
    <t>0804159</t>
  </si>
  <si>
    <t>Boca de BSTC D = 1,20 m - esconsidade 45° - areia e brita comerciais - alas retas</t>
  </si>
  <si>
    <t>0804406</t>
  </si>
  <si>
    <t>Boca de BSTC D = 1,20 m - esconsidade 45° - areia extraída e brita produzida - alas esconsas</t>
  </si>
  <si>
    <t>0804158</t>
  </si>
  <si>
    <t>Boca de BSTC D = 1,20 m - esconsidade 45° - areia extraída e brita produzida - alas retas</t>
  </si>
  <si>
    <t>0804143</t>
  </si>
  <si>
    <t>Boca de BSTC D = 1,20 m - esconsidade 5° - areia e brita comerciais - alas retas</t>
  </si>
  <si>
    <t>0804142</t>
  </si>
  <si>
    <t>Boca de BSTC D = 1,20 m - esconsidade 5° - areia extraída e brita produzida - alas retas</t>
  </si>
  <si>
    <t>0804409</t>
  </si>
  <si>
    <t>Boca de BSTC D = 1,50 m - esconsidade 0° - areia e brita comerciais - alas esconsas</t>
  </si>
  <si>
    <t>0804161</t>
  </si>
  <si>
    <t>Boca de BSTC D = 1,50 m - esconsidade 0° - areia e brita comerciais - alas retas</t>
  </si>
  <si>
    <t>0804408</t>
  </si>
  <si>
    <t>Boca de BSTC D = 1,50 m - esconsidade 0° - areia extraída e brita produzida - alas esconsas</t>
  </si>
  <si>
    <t>0804160</t>
  </si>
  <si>
    <t>Boca de BSTC D = 1,50 m - esconsidade 0° - areia extraída e brita produzida - alas retas</t>
  </si>
  <si>
    <t>0804165</t>
  </si>
  <si>
    <t>Boca de BSTC D = 1,50 m - esconsidade 10° - areia e brita comerciais - alas retas</t>
  </si>
  <si>
    <t>0804164</t>
  </si>
  <si>
    <t>Boca de BSTC D = 1,50 m - esconsidade 10° - areia extraída e brita produzida - alas retas</t>
  </si>
  <si>
    <t>0804411</t>
  </si>
  <si>
    <t>Boca de BSTC D = 1,50 m - esconsidade 15° - areia e brita comerciais - alas esconsas</t>
  </si>
  <si>
    <t>0804167</t>
  </si>
  <si>
    <t>Boca de BSTC D = 1,50 m - esconsidade 15° - areia e brita comerciais - alas retas</t>
  </si>
  <si>
    <t>0804410</t>
  </si>
  <si>
    <t>Boca de BSTC D = 1,50 m - esconsidade 15° - areia extraída e brita produzida - alas esconsas</t>
  </si>
  <si>
    <t>0804166</t>
  </si>
  <si>
    <t>Boca de BSTC D = 1,50 m - esconsidade 15° - areia extraída e brita produzida - alas retas</t>
  </si>
  <si>
    <t>0804169</t>
  </si>
  <si>
    <t>Boca de BSTC D = 1,50 m - esconsidade 20° - areia e brita comerciais - alas retas</t>
  </si>
  <si>
    <t>0804168</t>
  </si>
  <si>
    <t>Boca de BSTC D = 1,50 m - esconsidade 20° - areia extraída e brita produzida - alas retas</t>
  </si>
  <si>
    <t>0804171</t>
  </si>
  <si>
    <t>Boca de BSTC D = 1,50 m - esconsidade 25° - areia e brita comerciais - alas retas</t>
  </si>
  <si>
    <t>0804170</t>
  </si>
  <si>
    <t>Boca de BSTC D = 1,50 m - esconsidade 25° - areia extraída e brita produzida - alas retas</t>
  </si>
  <si>
    <t>0804413</t>
  </si>
  <si>
    <t>Boca de BSTC D = 1,50 m - esconsidade 30° - areia e brita comerciais - alas esconsas</t>
  </si>
  <si>
    <t>0804173</t>
  </si>
  <si>
    <t>Boca de BSTC D = 1,50 m - esconsidade 30° - areia e brita comerciais - alas retas</t>
  </si>
  <si>
    <t>0804412</t>
  </si>
  <si>
    <t>Boca de BSTC D = 1,50 m - esconsidade 30° - areia extraída e brita produzida - alas esconsas</t>
  </si>
  <si>
    <t>0804172</t>
  </si>
  <si>
    <t>Boca de BSTC D = 1,50 m - esconsidade 30° - areia extraída e brita produzida - alas retas</t>
  </si>
  <si>
    <t>0804175</t>
  </si>
  <si>
    <t>Boca de BSTC D = 1,50 m - esconsidade 35° - areia e brita comerciais - alas retas</t>
  </si>
  <si>
    <t>0804174</t>
  </si>
  <si>
    <t>Boca de BSTC D = 1,50 m - esconsidade 35° - areia extraída e brita produzida - alas retas</t>
  </si>
  <si>
    <t>0804177</t>
  </si>
  <si>
    <t>Boca de BSTC D = 1,50 m - esconsidade 40° - areia e brita comerciais - alas retas</t>
  </si>
  <si>
    <t>0804176</t>
  </si>
  <si>
    <t>Boca de BSTC D = 1,50 m - esconsidade 40° - areia extraída e brita produzida - alas retas</t>
  </si>
  <si>
    <t>0804415</t>
  </si>
  <si>
    <t>Boca de BSTC D = 1,50 m - esconsidade 45° - areia e brita comerciais - alas esconsas</t>
  </si>
  <si>
    <t>0804179</t>
  </si>
  <si>
    <t>Boca de BSTC D = 1,50 m - esconsidade 45° - areia e brita comerciais - alas retas</t>
  </si>
  <si>
    <t>0804414</t>
  </si>
  <si>
    <t>Boca de BSTC D = 1,50 m - esconsidade 45° - areia extraída e brita produzida - alas esconsas</t>
  </si>
  <si>
    <t>0804178</t>
  </si>
  <si>
    <t>Boca de BSTC D = 1,50 m - esconsidade 45° - areia extraída e brita produzida - alas retas</t>
  </si>
  <si>
    <t>0804163</t>
  </si>
  <si>
    <t>Boca de BSTC D = 1,50 m - esconsidade 5° - areia e brita comerciais - alas retas</t>
  </si>
  <si>
    <t>0804162</t>
  </si>
  <si>
    <t>Boca de BSTC D = 1,50 m - esconsidade 5° - areia extraída e brita produzida - alas retas</t>
  </si>
  <si>
    <t>0804441</t>
  </si>
  <si>
    <t>Boca de BTTC D = 1,00 m - esconsidade 0° - areia e brita comerciais - alas esconsas</t>
  </si>
  <si>
    <t>0804317</t>
  </si>
  <si>
    <t>Boca de BTTC D = 1,00 m - esconsidade 0° - areia e brita comerciais - alas retas</t>
  </si>
  <si>
    <t>0804440</t>
  </si>
  <si>
    <t>Boca de BTTC D = 1,00 m - esconsidade 0° - areia extraída e brita produzida - alas esconsas</t>
  </si>
  <si>
    <t>0804316</t>
  </si>
  <si>
    <t>Boca de BTTC D = 1,00 m - esconsidade 0° - areia extraída e brita produzida - alas retas</t>
  </si>
  <si>
    <t>0804321</t>
  </si>
  <si>
    <t>Boca de BTTC D = 1,00 m - esconsidade 10° - areia e brita comerciais - alas retas</t>
  </si>
  <si>
    <t>0804320</t>
  </si>
  <si>
    <t>Boca de BTTC D = 1,00 m - esconsidade 10° - areia extraída e brita produzida - alas retas</t>
  </si>
  <si>
    <t>0804443</t>
  </si>
  <si>
    <t>Boca de BTTC D = 1,00 m - esconsidade 15° - areia e brita comerciais - alas esconsas</t>
  </si>
  <si>
    <t>0804323</t>
  </si>
  <si>
    <t>Boca de BTTC D = 1,00 m - esconsidade 15° - areia e brita comerciais - alas retas</t>
  </si>
  <si>
    <t>0804442</t>
  </si>
  <si>
    <t>Boca de BTTC D = 1,00 m - esconsidade 15° - areia extraída e brita produzida - alas esconsas</t>
  </si>
  <si>
    <t>0804322</t>
  </si>
  <si>
    <t>Boca de BTTC D = 1,00 m - esconsidade 15° - areia extraída e brita produzida - alas retas</t>
  </si>
  <si>
    <t>0804325</t>
  </si>
  <si>
    <t>Boca de BTTC D = 1,00 m - esconsidade 20° - areia e brita comerciais - alas retas</t>
  </si>
  <si>
    <t>0804324</t>
  </si>
  <si>
    <t>Boca de BTTC D = 1,00 m - esconsidade 20° - areia extraída e brita produzida - alas retas</t>
  </si>
  <si>
    <t>0804327</t>
  </si>
  <si>
    <t>Boca de BTTC D = 1,00 m - esconsidade 25° - areia e brita comerciais - alas retas</t>
  </si>
  <si>
    <t>0804326</t>
  </si>
  <si>
    <t>Boca de BTTC D = 1,00 m - esconsidade 25° - areia extraída e brita produzida - alas retas</t>
  </si>
  <si>
    <t>0804445</t>
  </si>
  <si>
    <t>Boca de BTTC D = 1,00 m - esconsidade 30° - areia e brita comerciais - alas esconsas</t>
  </si>
  <si>
    <t>0804329</t>
  </si>
  <si>
    <t>Boca de BTTC D = 1,00 m - esconsidade 30° - areia e brita comerciais - alas retas</t>
  </si>
  <si>
    <t>0804444</t>
  </si>
  <si>
    <t>Boca de BTTC D = 1,00 m - esconsidade 30° - areia extraída e brita produzida - alas esconsas</t>
  </si>
  <si>
    <t>0804328</t>
  </si>
  <si>
    <t>Boca de BTTC D = 1,00 m - esconsidade 30° - areia extraída e brita produzida - alas retas</t>
  </si>
  <si>
    <t>0804331</t>
  </si>
  <si>
    <t>Boca de BTTC D = 1,00 m - esconsidade 35° - areia e brita comerciais - alas retas</t>
  </si>
  <si>
    <t>0804330</t>
  </si>
  <si>
    <t>Boca de BTTC D = 1,00 m - esconsidade 35° - areia extraída e brita produzida - alas retas</t>
  </si>
  <si>
    <t>0804333</t>
  </si>
  <si>
    <t>Boca de BTTC D = 1,00 m - esconsidade 40° - areia e brita comerciais - alas retas</t>
  </si>
  <si>
    <t>0804332</t>
  </si>
  <si>
    <t>Boca de BTTC D = 1,00 m - esconsidade 40° - areia extraída e brita produzida - alas retas</t>
  </si>
  <si>
    <t>0804447</t>
  </si>
  <si>
    <t>Boca de BTTC D = 1,00 m - esconsidade 45° - areia e brita comerciais - alas esconsas</t>
  </si>
  <si>
    <t>0804335</t>
  </si>
  <si>
    <t>Boca de BTTC D = 1,00 m - esconsidade 45° - areia e brita comerciais - alas retas</t>
  </si>
  <si>
    <t>0804446</t>
  </si>
  <si>
    <t>Boca de BTTC D = 1,00 m - esconsidade 45° - areia extraída e brita produzida - alas esconsas</t>
  </si>
  <si>
    <t>0804334</t>
  </si>
  <si>
    <t>Boca de BTTC D = 1,00 m - esconsidade 45° - areia extraída e brita produzida - alas retas</t>
  </si>
  <si>
    <t>0804319</t>
  </si>
  <si>
    <t>Boca de BTTC D = 1,00 m - esconsidade 5° - areia e brita comerciais - alas retas</t>
  </si>
  <si>
    <t>0804318</t>
  </si>
  <si>
    <t>Boca de BTTC D = 1,00 m - esconsidade 5° - areia extraída e brita produzida - alas retas</t>
  </si>
  <si>
    <t>0804449</t>
  </si>
  <si>
    <t>Boca de BTTC D = 1,20 m - esconsidade 0° - areia e brita comerciais - alas esconsas</t>
  </si>
  <si>
    <t>0804337</t>
  </si>
  <si>
    <t>Boca de BTTC D = 1,20 m - esconsidade 0° - areia e brita comerciais - alas retas</t>
  </si>
  <si>
    <t>0804448</t>
  </si>
  <si>
    <t>Boca de BTTC D = 1,20 m - esconsidade 0° - areia extraída e brita produzida - alas esconsas</t>
  </si>
  <si>
    <t>0804336</t>
  </si>
  <si>
    <t>Boca de BTTC D = 1,20 m - esconsidade 0° - areia extraída e brita produzida - alas retas</t>
  </si>
  <si>
    <t>0804341</t>
  </si>
  <si>
    <t>Boca de BTTC D = 1,20 m - esconsidade 10° - areia e brita comerciais - alas retas</t>
  </si>
  <si>
    <t>0804340</t>
  </si>
  <si>
    <t>Boca de BTTC D = 1,20 m - esconsidade 10° - areia extraída e brita produzida - alas retas</t>
  </si>
  <si>
    <t>0804451</t>
  </si>
  <si>
    <t>Boca de BTTC D = 1,20 m - esconsidade 15° - areia e brita comerciais - alas esconsas</t>
  </si>
  <si>
    <t>0804343</t>
  </si>
  <si>
    <t>Boca de BTTC D = 1,20 m - esconsidade 15° - areia e brita comerciais - alas retas</t>
  </si>
  <si>
    <t>0804450</t>
  </si>
  <si>
    <t>Boca de BTTC D = 1,20 m - esconsidade 15° - areia extraída e brita produzida - alas esconsas</t>
  </si>
  <si>
    <t>0804342</t>
  </si>
  <si>
    <t>Boca de BTTC D = 1,20 m - esconsidade 15° - areia extraída e brita produzida - alas retas</t>
  </si>
  <si>
    <t>0804345</t>
  </si>
  <si>
    <t>Boca de BTTC D = 1,20 m - esconsidade 20° - areia e brita comerciais - alas retas</t>
  </si>
  <si>
    <t>0804344</t>
  </si>
  <si>
    <t>Boca de BTTC D = 1,20 m - esconsidade 20° - areia extraída e brita produzida - alas retas</t>
  </si>
  <si>
    <t>0804347</t>
  </si>
  <si>
    <t>Boca de BTTC D = 1,20 m - esconsidade 25° - areia e brita comerciais - alas retas</t>
  </si>
  <si>
    <t>0804346</t>
  </si>
  <si>
    <t>Boca de BTTC D = 1,20 m - esconsidade 25° - areia extraída e brita produzida - alas retas</t>
  </si>
  <si>
    <t>0804453</t>
  </si>
  <si>
    <t>Boca de BTTC D = 1,20 m - esconsidade 30° - areia e brita comerciais - alas esconsas</t>
  </si>
  <si>
    <t>0804349</t>
  </si>
  <si>
    <t>Boca de BTTC D = 1,20 m - esconsidade 30° - areia e brita comerciais - alas retas</t>
  </si>
  <si>
    <t>0804452</t>
  </si>
  <si>
    <t>Boca de BTTC D = 1,20 m - esconsidade 30° - areia extraída e brita produzida - alas esconsas</t>
  </si>
  <si>
    <t>0804348</t>
  </si>
  <si>
    <t>Boca de BTTC D = 1,20 m - esconsidade 30° - areia extraída e brita produzida - alas retas</t>
  </si>
  <si>
    <t>0804351</t>
  </si>
  <si>
    <t>Boca de BTTC D = 1,20 m - esconsidade 35° - areia e brita comerciais - alas retas</t>
  </si>
  <si>
    <t>0804350</t>
  </si>
  <si>
    <t>Boca de BTTC D = 1,20 m - esconsidade 35° - areia extraída e brita produzida - alas retas</t>
  </si>
  <si>
    <t>0804353</t>
  </si>
  <si>
    <t>Boca de BTTC D = 1,20 m - esconsidade 40° - areia e brita comerciais - alas retas</t>
  </si>
  <si>
    <t>0804352</t>
  </si>
  <si>
    <t>Boca de BTTC D = 1,20 m - esconsidade 40° - areia extraída e brita produzida - alas retas</t>
  </si>
  <si>
    <t>0804455</t>
  </si>
  <si>
    <t>Boca de BTTC D = 1,20 m - esconsidade 45° - areia e brita comerciais - alas esconsas</t>
  </si>
  <si>
    <t>0804355</t>
  </si>
  <si>
    <t>Boca de BTTC D = 1,20 m - esconsidade 45° - areia e brita comerciais - alas retas</t>
  </si>
  <si>
    <t>0804454</t>
  </si>
  <si>
    <t>Boca de BTTC D = 1,20 m - esconsidade 45° - areia extraída e brita produzida - alas esconsas</t>
  </si>
  <si>
    <t>0804354</t>
  </si>
  <si>
    <t>Boca de BTTC D = 1,20 m - esconsidade 45° - areia extraída e brita produzida - alas retas</t>
  </si>
  <si>
    <t>0804339</t>
  </si>
  <si>
    <t>Boca de BTTC D = 1,20 m - esconsidade 5° - areia e brita comerciais - alas retas</t>
  </si>
  <si>
    <t>0804338</t>
  </si>
  <si>
    <t>Boca de BTTC D = 1,20 m - esconsidade 5° - areia extraída e brita produzida - alas retas</t>
  </si>
  <si>
    <t>0804457</t>
  </si>
  <si>
    <t>Boca de BTTC D = 1,50 m - esconsidade 0° - areia e brita comerciais - alas esconsas</t>
  </si>
  <si>
    <t>0804357</t>
  </si>
  <si>
    <t>Boca de BTTC D = 1,50 m - esconsidade 0° - areia e brita comerciais - alas retas</t>
  </si>
  <si>
    <t>0804456</t>
  </si>
  <si>
    <t>Boca de BTTC D = 1,50 m - esconsidade 0° - areia extraída e brita produzida - alas esconsas</t>
  </si>
  <si>
    <t>0804356</t>
  </si>
  <si>
    <t>Boca de BTTC D = 1,50 m - esconsidade 0° - areia extraída e brita produzida - alas retas</t>
  </si>
  <si>
    <t>0804361</t>
  </si>
  <si>
    <t>Boca de BTTC D = 1,50 m - esconsidade 10° - areia e brita comerciais - alas retas</t>
  </si>
  <si>
    <t>0804360</t>
  </si>
  <si>
    <t>Boca de BTTC D = 1,50 m - esconsidade 10° - areia extraída e brita produzida - alas retas</t>
  </si>
  <si>
    <t>0804459</t>
  </si>
  <si>
    <t>Boca de BTTC D = 1,50 m - esconsidade 15° - areia e brita comerciais - alas esconsas</t>
  </si>
  <si>
    <t>0804363</t>
  </si>
  <si>
    <t>Boca de BTTC D = 1,50 m - esconsidade 15° - areia e brita comerciais - alas retas</t>
  </si>
  <si>
    <t>0804458</t>
  </si>
  <si>
    <t>Boca de BTTC D = 1,50 m - esconsidade 15° - areia extraída e brita produzida - alas esconsas</t>
  </si>
  <si>
    <t>0804362</t>
  </si>
  <si>
    <t>Boca de BTTC D = 1,50 m - esconsidade 15° - areia extraída e brita produzida - alas retas</t>
  </si>
  <si>
    <t>0804365</t>
  </si>
  <si>
    <t>Boca de BTTC D = 1,50 m - esconsidade 20° - areia e brita comerciais - alas retas</t>
  </si>
  <si>
    <t>0804364</t>
  </si>
  <si>
    <t>Boca de BTTC D = 1,50 m - esconsidade 20° - areia extraída e brita produzida - alas retas</t>
  </si>
  <si>
    <t>0804367</t>
  </si>
  <si>
    <t>Boca de BTTC D = 1,50 m - esconsidade 25° - areia e brita comerciais - alas retas</t>
  </si>
  <si>
    <t>0804366</t>
  </si>
  <si>
    <t>Boca de BTTC D = 1,50 m - esconsidade 25° - areia extraída e brita produzida - alas retas</t>
  </si>
  <si>
    <t>0804461</t>
  </si>
  <si>
    <t>Boca de BTTC D = 1,50 m - esconsidade 30° - areia e brita comerciais - alas esconsas</t>
  </si>
  <si>
    <t>0804369</t>
  </si>
  <si>
    <t>Boca de BTTC D = 1,50 m - esconsidade 30° - areia e brita comerciais - alas retas</t>
  </si>
  <si>
    <t>0804460</t>
  </si>
  <si>
    <t>Boca de BTTC D = 1,50 m - esconsidade 30° - areia extraída e brita produzida - alas esconsas</t>
  </si>
  <si>
    <t>0804371</t>
  </si>
  <si>
    <t>Boca de BTTC D = 1,50 m - esconsidade 35° - areia e brita comerciais - alas retas</t>
  </si>
  <si>
    <t>0804370</t>
  </si>
  <si>
    <t>Boca de BTTC D = 1,50 m - esconsidade 35° - areia extraída e brita produzida - alas retas</t>
  </si>
  <si>
    <t>0804373</t>
  </si>
  <si>
    <t>Boca de BTTC D = 1,50 m - esconsidade 40° - areia e brita comerciais - alas retas</t>
  </si>
  <si>
    <t>0804372</t>
  </si>
  <si>
    <t>Boca de BTTC D = 1,50 m - esconsidade 40° - areia extraída e brita produzida - alas retas</t>
  </si>
  <si>
    <t>0804463</t>
  </si>
  <si>
    <t>Boca de BTTC D = 1,50 m - esconsidade 45° - areia e brita comerciais - alas esconsas</t>
  </si>
  <si>
    <t>0804375</t>
  </si>
  <si>
    <t>Boca de BTTC D = 1,50 m - esconsidade 45° - areia e brita comerciais - alas retas</t>
  </si>
  <si>
    <t>0804462</t>
  </si>
  <si>
    <t>Boca de BTTC D = 1,50 m - esconsidade 45° - areia extraída e brita produzida - alas esconsas</t>
  </si>
  <si>
    <t>0804374</t>
  </si>
  <si>
    <t>Boca de BTTC D = 1,50 m - esconsidade 45° - areia extraída e brita produzida - alas retas</t>
  </si>
  <si>
    <t>0804359</t>
  </si>
  <si>
    <t>Boca de BTTC D = 1,50 m - esconsidade 5° - areia e brita comerciais - alas retas</t>
  </si>
  <si>
    <t>0804358</t>
  </si>
  <si>
    <t>Boca de BTTC D = 1,50 m - esconsidade 5° - areia extraída e brita produzida - alas retas</t>
  </si>
  <si>
    <t>0804368</t>
  </si>
  <si>
    <t>Boca de BTTC D = 1,50 m esconsidade 30° - areia extraída e brita produzida - alas retas</t>
  </si>
  <si>
    <t>0804465</t>
  </si>
  <si>
    <t>Confecção de tubos de concreto armado D = 0,60 m PA1 - areia e brita comerciais</t>
  </si>
  <si>
    <t>0804464</t>
  </si>
  <si>
    <t>Confecção de tubos de concreto armado D = 0,60 m PA1 - areia extraída e brita produzida</t>
  </si>
  <si>
    <t>0804475</t>
  </si>
  <si>
    <t>Confecção de tubos de concreto armado D = 0,60 m PA2 - areia e brita comerciais</t>
  </si>
  <si>
    <t>0804474</t>
  </si>
  <si>
    <t>Confecção de tubos de concreto armado D = 0,60 m PA2 - areia extraída e brita produzida</t>
  </si>
  <si>
    <t>0804485</t>
  </si>
  <si>
    <t>Confecção de tubos de concreto armado D = 0,60 m PA3 - areia e brita comerciais</t>
  </si>
  <si>
    <t>0804484</t>
  </si>
  <si>
    <t>Confecção de tubos de concreto armado D = 0,60 m PA3 - areia extraída e brita produzida</t>
  </si>
  <si>
    <t>0804495</t>
  </si>
  <si>
    <t>Confecção de tubos de concreto armado D = 0,60 m PA4 - areia e brita comerciais</t>
  </si>
  <si>
    <t>0804494</t>
  </si>
  <si>
    <t>Confecção de tubos de concreto armado D = 0,60 m PA4 - areia extraída e brita produzida</t>
  </si>
  <si>
    <t>0804467</t>
  </si>
  <si>
    <t>Confecção de tubos de concreto armado D = 0,80 m PA1 - areia e brita comerciais</t>
  </si>
  <si>
    <t>0804466</t>
  </si>
  <si>
    <t>Confecção de tubos de concreto armado D = 0,80 m PA1 - areia extraída e brita produzida</t>
  </si>
  <si>
    <t>0804477</t>
  </si>
  <si>
    <t>Confecção de tubos de concreto armado D = 0,80 m PA2 - areia e brita comerciais</t>
  </si>
  <si>
    <t>0804476</t>
  </si>
  <si>
    <t>Confecção de tubos de concreto armado D = 0,80 m PA2 - areia extraída e brita produzida</t>
  </si>
  <si>
    <t>0804487</t>
  </si>
  <si>
    <t>Confecção de tubos de concreto armado D = 0,80 m PA3 - areia e brita comerciais</t>
  </si>
  <si>
    <t>0804486</t>
  </si>
  <si>
    <t>Confecção de tubos de concreto armado D = 0,80 m PA3 - areia extraída e brita produzida</t>
  </si>
  <si>
    <t>0804497</t>
  </si>
  <si>
    <t>Confecção de tubos de concreto armado D = 0,80 m PA4 - areia e brita comerciais</t>
  </si>
  <si>
    <t>0804496</t>
  </si>
  <si>
    <t>Confecção de tubos de concreto armado D = 0,80 m PA4 - areia extraída e brita produzida</t>
  </si>
  <si>
    <t>0804469</t>
  </si>
  <si>
    <t>Confecção de tubos de concreto armado D = 1,00 m PA1 - areia e brita comerciais</t>
  </si>
  <si>
    <t>0804468</t>
  </si>
  <si>
    <t>Confecção de tubos de concreto armado D = 1,00 m PA1 - areia extraída e brita produzida</t>
  </si>
  <si>
    <t>0804479</t>
  </si>
  <si>
    <t>Confecção de tubos de concreto armado D = 1,00 m PA2 - areia e brita comerciais</t>
  </si>
  <si>
    <t>0804478</t>
  </si>
  <si>
    <t>Confecção de tubos de concreto armado D = 1,00 m PA2 - areia extraída e brita produzida</t>
  </si>
  <si>
    <t>0804489</t>
  </si>
  <si>
    <t>Confecção de tubos de concreto armado D = 1,00 m PA3 - areia e brita comerciais</t>
  </si>
  <si>
    <t>0804488</t>
  </si>
  <si>
    <t>Confecção de tubos de concreto armado D = 1,00 m PA3 - areia extraída e brita produzida</t>
  </si>
  <si>
    <t>0804499</t>
  </si>
  <si>
    <t>Confecção de tubos de concreto armado D = 1,00 m PA4 - areia e brita comerciais</t>
  </si>
  <si>
    <t>0804498</t>
  </si>
  <si>
    <t>Confecção de tubos de concreto armado D = 1,00 m PA4 - areia extraída e brita produzida</t>
  </si>
  <si>
    <t>0804471</t>
  </si>
  <si>
    <t>Confecção de tubos de concreto armado D = 1,20 m PA1 - areia e brita comerciais</t>
  </si>
  <si>
    <t>0804470</t>
  </si>
  <si>
    <t>Confecção de tubos de concreto armado D = 1,20 m PA1 - areia extraída e brita produzida</t>
  </si>
  <si>
    <t>0804481</t>
  </si>
  <si>
    <t>Confecção de tubos de concreto armado D = 1,20 m PA2 - areia e brita comerciais</t>
  </si>
  <si>
    <t>0804480</t>
  </si>
  <si>
    <t>Confecção de tubos de concreto armado D = 1,20 m PA2 - areia extraída e brita produzida</t>
  </si>
  <si>
    <t>0804491</t>
  </si>
  <si>
    <t>Confecção de tubos de concreto armado D = 1,20 m PA3 - areia e brita comerciais</t>
  </si>
  <si>
    <t>0804490</t>
  </si>
  <si>
    <t>Confecção de tubos de concreto armado D = 1,20 m PA3 - areia extraída e brita produzida</t>
  </si>
  <si>
    <t>0804501</t>
  </si>
  <si>
    <t>Confecção de tubos de concreto armado D = 1,20 m PA4 - areia e brita comerciais</t>
  </si>
  <si>
    <t>0804500</t>
  </si>
  <si>
    <t>Confecção de tubos de concreto armado D = 1,20 m PA4 - areia extraída e brita produzida</t>
  </si>
  <si>
    <t>0804473</t>
  </si>
  <si>
    <t>Confecção de tubos de concreto armado D = 1,50 m PA1 - areia e brita comerciais</t>
  </si>
  <si>
    <t>0804472</t>
  </si>
  <si>
    <t>Confecção de tubos de concreto armado D = 1,50 m PA1 - areia extraída e brita produzida</t>
  </si>
  <si>
    <t>0804483</t>
  </si>
  <si>
    <t>Confecção de tubos de concreto armado D = 1,50 m PA2 - areia e brita comerciais</t>
  </si>
  <si>
    <t>0804482</t>
  </si>
  <si>
    <t>Confecção de tubos de concreto armado D = 1,50 m PA2 - areia extraída e brita produzida</t>
  </si>
  <si>
    <t>0804493</t>
  </si>
  <si>
    <t>Confecção de tubos de concreto armado D = 1,50 m PA3 - areia e brita comerciais</t>
  </si>
  <si>
    <t>0804492</t>
  </si>
  <si>
    <t>Confecção de tubos de concreto armado D = 1,50 m PA3 - areia extraída e brita produzida</t>
  </si>
  <si>
    <t>0804503</t>
  </si>
  <si>
    <t>Confecção de tubos de concreto armado D = 1,50 m PA4 - areia e brita comerciais</t>
  </si>
  <si>
    <t>0804502</t>
  </si>
  <si>
    <t>Confecção de tubos de concreto armado D = 1,50 m PA4 - areia extraída e brita produzida</t>
  </si>
  <si>
    <t>0804180</t>
  </si>
  <si>
    <t>Corpo de BDTC D = 0,80 m PA1 - areia extraída e brita e pedra de mão produzidas</t>
  </si>
  <si>
    <t>0804181</t>
  </si>
  <si>
    <t>Corpo de BDTC D = 0,80 m PA1 - areia, brita e pedra de mão comerciais</t>
  </si>
  <si>
    <t>0804182</t>
  </si>
  <si>
    <t>Corpo de BDTC D = 0,80 m PA2 - areia extraída e brita e pedra de mão produzidas</t>
  </si>
  <si>
    <t>0804183</t>
  </si>
  <si>
    <t>Corpo de BDTC D = 0,80 m PA2 - areia, brita e pedra de mão comerciais</t>
  </si>
  <si>
    <t>0804184</t>
  </si>
  <si>
    <t>Corpo de BDTC D = 0,80 m PA3 - areia extraída e brita e pedra de mão produzidas</t>
  </si>
  <si>
    <t>0804185</t>
  </si>
  <si>
    <t>Corpo de BDTC D = 0,80 m PA3 - areia, brita e pedra de mão comerciais</t>
  </si>
  <si>
    <t>0804186</t>
  </si>
  <si>
    <t>Corpo de BDTC D = 0,80 m PA4 - areia extraída e brita e pedra de mão produzidas</t>
  </si>
  <si>
    <t>0804187</t>
  </si>
  <si>
    <t>Corpo de BDTC D = 0,80 m PA4 - areia, brita e pedra de mão comerciais</t>
  </si>
  <si>
    <t>0804188</t>
  </si>
  <si>
    <t>Corpo de BDTC D = 1,00 m PA1 - areia extraída e brita e pedra de mão produzidas</t>
  </si>
  <si>
    <t>0804189</t>
  </si>
  <si>
    <t>Corpo de BDTC D = 1,00 m PA1 - areia, brita e pedra de mão comerciais</t>
  </si>
  <si>
    <t>0804190</t>
  </si>
  <si>
    <t>Corpo de BDTC D = 1,00 m PA2 - areia extraída e brita e pedra de mão produzidas</t>
  </si>
  <si>
    <t>0804191</t>
  </si>
  <si>
    <t>Corpo de BDTC D = 1,00 m PA2 - areia, brita e pedra de mão comerciais</t>
  </si>
  <si>
    <t>0804192</t>
  </si>
  <si>
    <t>Corpo de BDTC D = 1,00 m PA3 - areia extraída e brita e pedra de mão produzidas</t>
  </si>
  <si>
    <t>0804193</t>
  </si>
  <si>
    <t>Corpo de BDTC D = 1,00 m PA3 - areia, brita e pedra de mão comerciais</t>
  </si>
  <si>
    <t>0804194</t>
  </si>
  <si>
    <t>Corpo de BDTC D = 1,00 m PA4 - areia extraída e brita e pedra de mão produzidas</t>
  </si>
  <si>
    <t>0804195</t>
  </si>
  <si>
    <t>Corpo de BDTC D = 1,00 m PA4 - areia, brita e pedra de mão comerciais</t>
  </si>
  <si>
    <t>0804196</t>
  </si>
  <si>
    <t>Corpo de BDTC D = 1,20 m PA1 - areia extraída e brita e pedra de mão produzidas</t>
  </si>
  <si>
    <t>0804197</t>
  </si>
  <si>
    <t>Corpo de BDTC D = 1,20 m PA1 - areia, brita e pedra de mão comerciais</t>
  </si>
  <si>
    <t>0804198</t>
  </si>
  <si>
    <t>Corpo de BDTC D = 1,20 m PA2 - areia extraída e brita e pedra de mão produzidas</t>
  </si>
  <si>
    <t>0804199</t>
  </si>
  <si>
    <t>Corpo de BDTC D = 1,20 m PA2 - areia, brita e pedra de mão comerciais</t>
  </si>
  <si>
    <t>0804200</t>
  </si>
  <si>
    <t>Corpo de BDTC D = 1,20 m PA3 - areia extraída e brita e pedra de mão produzidas</t>
  </si>
  <si>
    <t>0804201</t>
  </si>
  <si>
    <t>Corpo de BDTC D = 1,20 m PA3 - areia, brita e pedra de mão comerciais</t>
  </si>
  <si>
    <t>0804202</t>
  </si>
  <si>
    <t>Corpo de BDTC D = 1,20 m PA4 - areia extraída e brita e pedra de mão produzidas</t>
  </si>
  <si>
    <t>0804203</t>
  </si>
  <si>
    <t>Corpo de BDTC D = 1,20 m PA4 - areia, brita e pedra de mão comerciais</t>
  </si>
  <si>
    <t>0804204</t>
  </si>
  <si>
    <t>Corpo de BDTC D = 1,50 m PA1 - areia extraída e brita e pedra de mão produzidas</t>
  </si>
  <si>
    <t>0804205</t>
  </si>
  <si>
    <t>Corpo de BDTC D = 1,50 m PA1 - areia, brita e pedra de mão comerciais</t>
  </si>
  <si>
    <t>0804206</t>
  </si>
  <si>
    <t>Corpo de BDTC D = 1,50 m PA2 - areia extraída e brita e pedra de mão produzidas</t>
  </si>
  <si>
    <t>0804207</t>
  </si>
  <si>
    <t>Corpo de BDTC D = 1,50 m PA2 - areia, brita e pedra de mão comerciais</t>
  </si>
  <si>
    <t>0804208</t>
  </si>
  <si>
    <t>Corpo de BDTC D = 1,50 m PA3 - areia extraída e brita e pedra de mão produzidas</t>
  </si>
  <si>
    <t>0804209</t>
  </si>
  <si>
    <t>Corpo de BDTC D = 1,50 m PA3 - areia, brita e pedra de mão comerciais</t>
  </si>
  <si>
    <t>0804210</t>
  </si>
  <si>
    <t>Corpo de BDTC D = 1,50 m PA4 - areia extraída e brita e pedra de mão produzidas</t>
  </si>
  <si>
    <t>0804211</t>
  </si>
  <si>
    <t>Corpo de BDTC D = 1,50 m PA4 - areia, brita e pedra de mão comerciais</t>
  </si>
  <si>
    <t>0804012</t>
  </si>
  <si>
    <t>Corpo de BSTC D = 0,40 m PA1 - areia extraída e brita e pedra de mão produzidas</t>
  </si>
  <si>
    <t>0804013</t>
  </si>
  <si>
    <t>Corpo de BSTC D = 0,40 m PA1 - areia, brita e pedra de mão comerciais</t>
  </si>
  <si>
    <t>0804014</t>
  </si>
  <si>
    <t>Corpo de BSTC D = 0,40 m PA2 - areia extraída e brita e pedra de mão produzidas</t>
  </si>
  <si>
    <t>0804015</t>
  </si>
  <si>
    <t>Corpo de BSTC D = 0,40 m PA2 - areia, brita e pedra de mão comerciais</t>
  </si>
  <si>
    <t>0804016</t>
  </si>
  <si>
    <t>Corpo de BSTC D = 0,40 m PA3 - areia extraída e brita e pedra de mão produzidas</t>
  </si>
  <si>
    <t>0804017</t>
  </si>
  <si>
    <t>Corpo de BSTC D = 0,40 m PA3 - areia, brita e pedra de mão comerciais</t>
  </si>
  <si>
    <t>0804018</t>
  </si>
  <si>
    <t>Corpo de BSTC D = 0,40 m PA4 - areia extraída e brita e pedra de mão produzidas</t>
  </si>
  <si>
    <t>0804019</t>
  </si>
  <si>
    <t>Corpo de BSTC D = 0,40 m PA4 - areia, brita e pedra de mão comerciais</t>
  </si>
  <si>
    <t>0804020</t>
  </si>
  <si>
    <t>Corpo de BSTC D = 0,60 m PA1 - areia extraída e brita e pedra de mão produzidas</t>
  </si>
  <si>
    <t>0804021</t>
  </si>
  <si>
    <t>Corpo de BSTC D = 0,60 m PA1 - areia, brita e pedra de mão comerciais</t>
  </si>
  <si>
    <t>0804022</t>
  </si>
  <si>
    <t>Corpo de BSTC D = 0,60 m PA2 - areia extraída e brita e pedra de mão produzidas</t>
  </si>
  <si>
    <t>0804023</t>
  </si>
  <si>
    <t>Corpo de BSTC D = 0,60 m PA2 - areia, brita e pedra de mão comerciais</t>
  </si>
  <si>
    <t>0804024</t>
  </si>
  <si>
    <t>Corpo de BSTC D = 0,60 m PA3 - areia extraída e brita e pedra de mão produzidas</t>
  </si>
  <si>
    <t>0804025</t>
  </si>
  <si>
    <t>Corpo de BSTC D = 0,60 m PA3 - areia, brita e pedra de mão comerciais</t>
  </si>
  <si>
    <t>0804026</t>
  </si>
  <si>
    <t>Corpo de BSTC D = 0,60 m PA4 - areia extraída e brita e pedra de mão produzidas</t>
  </si>
  <si>
    <t>0804027</t>
  </si>
  <si>
    <t>Corpo de BSTC D = 0,60 m PA4 - areia, brita e pedra de mão comerciais</t>
  </si>
  <si>
    <t>0804028</t>
  </si>
  <si>
    <t>Corpo de BSTC D = 0,80 m PA1 - areia extraída e brita e pedra de mão produzidas</t>
  </si>
  <si>
    <t>0804029</t>
  </si>
  <si>
    <t>Corpo de BSTC D = 0,80 m PA1 - areia, brita e pedra de mão comerciais</t>
  </si>
  <si>
    <t>0804030</t>
  </si>
  <si>
    <t>Corpo de BSTC D = 0,80 m PA2 - areia extraída e brita e pedra de mão produzidas</t>
  </si>
  <si>
    <t>0804031</t>
  </si>
  <si>
    <t>Corpo de BSTC D = 0,80 m PA2 - areia, brita e pedra de mão comerciais</t>
  </si>
  <si>
    <t>0804032</t>
  </si>
  <si>
    <t>Corpo de BSTC D = 0,80 m PA3 - areia extraída e brita e pedra de mão produzidas</t>
  </si>
  <si>
    <t>0804033</t>
  </si>
  <si>
    <t>Corpo de BSTC D = 0,80 m PA3 - areia, brita e pedra de mão comerciais</t>
  </si>
  <si>
    <t>0804034</t>
  </si>
  <si>
    <t>Corpo de BSTC D = 0,80 m PA4 - areia extraída e brita e pedra de mão produzidas</t>
  </si>
  <si>
    <t>0804035</t>
  </si>
  <si>
    <t>Corpo de BSTC D = 0,80 m PA4 - areia, brita e pedra de mão comerciais</t>
  </si>
  <si>
    <t>0804036</t>
  </si>
  <si>
    <t>Corpo de BSTC D = 1,00 m PA1 - areia extraída e brita e pedra de mão produzidas</t>
  </si>
  <si>
    <t>0804037</t>
  </si>
  <si>
    <t>Corpo de BSTC D = 1,00 m PA1 - areia, brita e pedra de mão comerciais</t>
  </si>
  <si>
    <t>0804038</t>
  </si>
  <si>
    <t>Corpo de BSTC D = 1,00 m PA2 - areia extraída e brita e pedra de mão produzidas</t>
  </si>
  <si>
    <t>0804039</t>
  </si>
  <si>
    <t>Corpo de BSTC D = 1,00 m PA2 - areia, brita e pedra de mão comerciais</t>
  </si>
  <si>
    <t>0804040</t>
  </si>
  <si>
    <t>Corpo de BSTC D = 1,00 m PA3 - areia extraída e brita e pedra de mão produzidas</t>
  </si>
  <si>
    <t>0804041</t>
  </si>
  <si>
    <t>Corpo de BSTC D = 1,00 m PA3 - areia, brita e pedra de mão comerciais</t>
  </si>
  <si>
    <t>0804042</t>
  </si>
  <si>
    <t>Corpo de BSTC D = 1,00 m PA4 - areia extraída e brita e pedra de mão produzidas</t>
  </si>
  <si>
    <t>0804043</t>
  </si>
  <si>
    <t>Corpo de BSTC D = 1,00 m PA4 - areia, brita e pedra de mão comerciais</t>
  </si>
  <si>
    <t>0804044</t>
  </si>
  <si>
    <t>Corpo de BSTC D = 1,20 m PA1 - areia extraída e brita e pedra de mão produzidas</t>
  </si>
  <si>
    <t>0804045</t>
  </si>
  <si>
    <t>Corpo de BSTC D = 1,20 m PA1 - areia, brita e pedra de mão comerciais</t>
  </si>
  <si>
    <t>0804046</t>
  </si>
  <si>
    <t>Corpo de BSTC D = 1,20 m PA2 - areia extraída e brita e pedra de mão produzidas</t>
  </si>
  <si>
    <t>0804047</t>
  </si>
  <si>
    <t>Corpo de BSTC D = 1,20 m PA2 - areia, brita e pedra de mão comerciais</t>
  </si>
  <si>
    <t>0804048</t>
  </si>
  <si>
    <t>Corpo de BSTC D = 1,20 m PA3 - areia extraída e brita e pedra de mão produzidas</t>
  </si>
  <si>
    <t>0804049</t>
  </si>
  <si>
    <t>Corpo de BSTC D = 1,20 m PA3 - areia, brita e pedra de mão comerciais</t>
  </si>
  <si>
    <t>0804050</t>
  </si>
  <si>
    <t>Corpo de BSTC D = 1,20 m PA4 - areia extraída e brita e pedra de mão produzidas</t>
  </si>
  <si>
    <t>0804051</t>
  </si>
  <si>
    <t>Corpo de BSTC D = 1,20 m PA4 - areia, brita e pedra de mão comerciais</t>
  </si>
  <si>
    <t>0804052</t>
  </si>
  <si>
    <t>Corpo de BSTC D = 1,50 m PA1 - areia extraída e brita e pedra de mão produzidas</t>
  </si>
  <si>
    <t>0804053</t>
  </si>
  <si>
    <t>Corpo de BSTC D = 1,50 m PA1 - areia, brita e pedra de mão comerciais</t>
  </si>
  <si>
    <t>0804054</t>
  </si>
  <si>
    <t>Corpo de BSTC D = 1,50 m PA2 - areia extraída e brita e pedra de mão produzidas</t>
  </si>
  <si>
    <t>0804055</t>
  </si>
  <si>
    <t>Corpo de BSTC D = 1,50 m PA2 - areia, brita e pedra de mão comerciais</t>
  </si>
  <si>
    <t>0804056</t>
  </si>
  <si>
    <t>Corpo de BSTC D = 1,50 m PA3 - areia extraída e brita e pedra de mão produzidas</t>
  </si>
  <si>
    <t>0804057</t>
  </si>
  <si>
    <t>Corpo de BSTC D = 1,50 m PA3 - areia, brita e pedra de mão comerciais</t>
  </si>
  <si>
    <t>0804058</t>
  </si>
  <si>
    <t>Corpo de BSTC D = 1,50 m PA4 - areia extraída e brita e pedra de mão produzidas</t>
  </si>
  <si>
    <t>0804059</t>
  </si>
  <si>
    <t>Corpo de BSTC D = 1,50 m PA4 - areia, brita e pedra de mão comerciais</t>
  </si>
  <si>
    <t>0804292</t>
  </si>
  <si>
    <t>Corpo de BTTC D = 1,00 m PA1 - areia extraída e brita e pedra de mão produzidas</t>
  </si>
  <si>
    <t>0804293</t>
  </si>
  <si>
    <t>Corpo de BTTC D = 1,00 m PA1 - areia, brita e pedra de mão comerciais</t>
  </si>
  <si>
    <t>0804294</t>
  </si>
  <si>
    <t>Corpo de BTTC D = 1,00 m PA2 - areia extraída e brita e pedra de mão produzidas</t>
  </si>
  <si>
    <t>0804295</t>
  </si>
  <si>
    <t>Corpo de BTTC D = 1,00 m PA2 - areia, brita e pedra de mão comerciais</t>
  </si>
  <si>
    <t>0804296</t>
  </si>
  <si>
    <t>Corpo de BTTC D = 1,00 m PA3 - areia extraída e brita e pedra de mão produzidas</t>
  </si>
  <si>
    <t>0804297</t>
  </si>
  <si>
    <t>Corpo de BTTC D = 1,00 m PA3 - areia, brita e pedra de mão comerciais</t>
  </si>
  <si>
    <t>0804298</t>
  </si>
  <si>
    <t>Corpo de BTTC D = 1,00 m PA4 - areia extraída e brita e pedra de mão produzidas</t>
  </si>
  <si>
    <t>0804299</t>
  </si>
  <si>
    <t>Corpo de BTTC D = 1,00 m PA4 - areia, brita e pedra de mão comerciais</t>
  </si>
  <si>
    <t>0804300</t>
  </si>
  <si>
    <t>Corpo de BTTC D = 1,20 m PA1 - areia extraída e brita e pedra de mão produzidas</t>
  </si>
  <si>
    <t>0804301</t>
  </si>
  <si>
    <t>Corpo de BTTC D = 1,20 m PA1 - areia, brita e pedra de mão comerciais</t>
  </si>
  <si>
    <t>0804302</t>
  </si>
  <si>
    <t>Corpo de BTTC D = 1,20 m PA2 - areia extraída e brita e pedra de mão produzidas</t>
  </si>
  <si>
    <t>0804303</t>
  </si>
  <si>
    <t>Corpo de BTTC D = 1,20 m PA2 - areia, brita e pedra de mão comerciais</t>
  </si>
  <si>
    <t>0804304</t>
  </si>
  <si>
    <t>Corpo de BTTC D = 1,20 m PA3 - areia extraída e brita e pedra de mão produzidas</t>
  </si>
  <si>
    <t>0804305</t>
  </si>
  <si>
    <t>Corpo de BTTC D = 1,20 m PA3 - areia, brita e pedra de mão comerciais</t>
  </si>
  <si>
    <t>0804306</t>
  </si>
  <si>
    <t>Corpo de BTTC D = 1,20 m PA4 - areia extraída e brita e pedra de mão produzidas</t>
  </si>
  <si>
    <t>0804307</t>
  </si>
  <si>
    <t>Corpo de BTTC D = 1,20 m PA4 - areia, brita e pedra de mão comerciais</t>
  </si>
  <si>
    <t>0804308</t>
  </si>
  <si>
    <t>Corpo de BTTC D = 1,50 m PA1 - areia extraída e brita e pedra de mão produzidas</t>
  </si>
  <si>
    <t>0804309</t>
  </si>
  <si>
    <t>Corpo de BTTC D = 1,50 m PA1 - areia, brita e pedra de mão comerciais</t>
  </si>
  <si>
    <t>0804310</t>
  </si>
  <si>
    <t>Corpo de BTTC D = 1,50 m PA2 - areia extraída e brita e pedra de mão produzidas</t>
  </si>
  <si>
    <t>0804311</t>
  </si>
  <si>
    <t>Corpo de BTTC D = 1,50 m PA2 - areia, brita e pedra de mão comerciais</t>
  </si>
  <si>
    <t>0804312</t>
  </si>
  <si>
    <t>Corpo de BTTC D = 1,50 m PA3 - areia extraída e brita e pedra de mão produzidas</t>
  </si>
  <si>
    <t>0804313</t>
  </si>
  <si>
    <t>Corpo de BTTC D = 1,50 m PA3 - areia, brita e pedra de mão comerciais</t>
  </si>
  <si>
    <t>0804314</t>
  </si>
  <si>
    <t>Corpo de BTTC D = 1,50 m PA4 - areia extraída e brita e pedra de mão produzidas</t>
  </si>
  <si>
    <t>0804315</t>
  </si>
  <si>
    <t>Corpo de BTTC D = 1,50 m PA4 - areia, brita e pedra de mão comerciais</t>
  </si>
  <si>
    <t>0805446</t>
  </si>
  <si>
    <t>Dentes para bueiros duplos D = 0,80 m - areia extraída e brita e pedra de mão produzidas</t>
  </si>
  <si>
    <t>0805447</t>
  </si>
  <si>
    <t>Dentes para bueiros duplos D = 0,80 m - areia, brita e pedra de mão comerciais</t>
  </si>
  <si>
    <t>0805448</t>
  </si>
  <si>
    <t>Dentes para bueiros duplos D = 1,00 m - areia extraída e brita e pedra de mão produzidas</t>
  </si>
  <si>
    <t>0805449</t>
  </si>
  <si>
    <t>Dentes para bueiros duplos D = 1,00 m - areia, brita e pedra de mão comerciais</t>
  </si>
  <si>
    <t>0805450</t>
  </si>
  <si>
    <t>Dentes para bueiros duplos D = 1,20 m - areia extraída e brita e pedra de mão produzidas</t>
  </si>
  <si>
    <t>0805451</t>
  </si>
  <si>
    <t>Dentes para bueiros duplos D = 1,20 m - areia, brita e pedra de mão comerciais</t>
  </si>
  <si>
    <t>0805452</t>
  </si>
  <si>
    <t>Dentes para bueiros duplos D = 1,50 m - areia extraída e brita e pedra de mão produzidas</t>
  </si>
  <si>
    <t>0805453</t>
  </si>
  <si>
    <t>Dentes para bueiros duplos D = 1,50 m - areia, brita e pedra de mão comerciais</t>
  </si>
  <si>
    <t>0805434</t>
  </si>
  <si>
    <t>Dentes para bueiros simples D = 0,40 m - areia extraída e brita e pedra de mão produzidas</t>
  </si>
  <si>
    <t>0805435</t>
  </si>
  <si>
    <t>Dentes para bueiros simples D = 0,40 m - areia, brita e pedra de mão comerciais</t>
  </si>
  <si>
    <t>0805436</t>
  </si>
  <si>
    <t>Dentes para bueiros simples D = 0,60 m - areia extraída e brita e pedra de mão produzidas</t>
  </si>
  <si>
    <t>0805437</t>
  </si>
  <si>
    <t>Dentes para bueiros simples D = 0,60 m - areia, brita e pedra de mão comerciais</t>
  </si>
  <si>
    <t>0805438</t>
  </si>
  <si>
    <t>Dentes para bueiros simples D = 0,80 m - areia extraída e brita e pedra de mão produzidas</t>
  </si>
  <si>
    <t>0805439</t>
  </si>
  <si>
    <t>Dentes para bueiros simples D = 0,80 m - areia, brita e pedra de mão comerciais</t>
  </si>
  <si>
    <t>0805440</t>
  </si>
  <si>
    <t>Dentes para bueiros simples D = 1,00 m - areia extraída e brita e pedra de mão produzidas</t>
  </si>
  <si>
    <t>0805441</t>
  </si>
  <si>
    <t>Dentes para bueiros simples D = 1,00 m - areia, brita e pedra de mão comerciais</t>
  </si>
  <si>
    <t>0805442</t>
  </si>
  <si>
    <t>Dentes para bueiros simples D = 1,20 m - areia extraída e brita e pedra de mão produzidas</t>
  </si>
  <si>
    <t>0805443</t>
  </si>
  <si>
    <t>Dentes para bueiros simples D = 1,20 m - areia, brita e pedra de mão comerciais</t>
  </si>
  <si>
    <t>0805444</t>
  </si>
  <si>
    <t>Dentes para bueiros simples D = 1,50 m - areia extraída e brita e pedra de mão produzidas</t>
  </si>
  <si>
    <t>0805445</t>
  </si>
  <si>
    <t>Dentes para bueiros simples D = 1,50 m - areia, brita e pedra de mão comerciais</t>
  </si>
  <si>
    <t>0805454</t>
  </si>
  <si>
    <t>Dentes para bueiros triplos D = 1,00 m - areia extraída e brita e pedra de mão produzidas</t>
  </si>
  <si>
    <t>0805455</t>
  </si>
  <si>
    <t>Dentes para bueiros triplos D = 1,00 m - areia, brita e pedra de mão comerciais</t>
  </si>
  <si>
    <t>0805456</t>
  </si>
  <si>
    <t>Dentes para bueiros triplos D = 1,20 m - areia extraída e brita e pedra de mão produzidas</t>
  </si>
  <si>
    <t>0805457</t>
  </si>
  <si>
    <t>Dentes para bueiros triplos D = 1,20 m - areia, brita e pedra de mão comerciais</t>
  </si>
  <si>
    <t>0805458</t>
  </si>
  <si>
    <t>Dentes para bueiros triplos D = 1,50 m - areia extraída e brita e pedra de mão produzidas</t>
  </si>
  <si>
    <t>0805459</t>
  </si>
  <si>
    <t>Dentes para bueiros triplos D = 1,50 m - areia, brita e pedra de mão comerciais</t>
  </si>
  <si>
    <t>0909620</t>
  </si>
  <si>
    <t>Alvenaria de blocos de concreto 19 x 19 x 39 cm com espessura de 20 cm com argamassa traço 1:0,5:3,5 - areia comercial</t>
  </si>
  <si>
    <t>m²</t>
  </si>
  <si>
    <t>0909621</t>
  </si>
  <si>
    <t>Alvenaria de blocos de concreto 19 x 19 x 39 cm com espessura de 20 cm com argamassa traço 1:0,5:3,5 - areia extraída</t>
  </si>
  <si>
    <t>0903860</t>
  </si>
  <si>
    <t>0903818</t>
  </si>
  <si>
    <t>0903802</t>
  </si>
  <si>
    <t>0919113</t>
  </si>
  <si>
    <t>Canaleta perfil cartola 50 x 50 x 3 mm - aba 25 mm</t>
  </si>
  <si>
    <t>0903788</t>
  </si>
  <si>
    <t>0919247</t>
  </si>
  <si>
    <t>0919016</t>
  </si>
  <si>
    <t>0919079</t>
  </si>
  <si>
    <t>Dique de contenção para usina de asfalto a quente - inclusive demolição</t>
  </si>
  <si>
    <t>0919250</t>
  </si>
  <si>
    <t>Fornecimento e instalação de extintor de espuma 10 l</t>
  </si>
  <si>
    <t>0903807</t>
  </si>
  <si>
    <t>0903806</t>
  </si>
  <si>
    <t>0903804</t>
  </si>
  <si>
    <t>0903805</t>
  </si>
  <si>
    <t>0903810</t>
  </si>
  <si>
    <t>Instalação da usina de asfalto a quente capacidade de 120 t/h</t>
  </si>
  <si>
    <t>0903809</t>
  </si>
  <si>
    <t>0903808</t>
  </si>
  <si>
    <t>Instalação da usina misturadora de solos com capacidade de 300 t/h</t>
  </si>
  <si>
    <t>0903845</t>
  </si>
  <si>
    <t>Lastro de brita comercial - espalhamento mecânico</t>
  </si>
  <si>
    <t>0903789</t>
  </si>
  <si>
    <t>0919009</t>
  </si>
  <si>
    <t>Montagem e desmontagem da central de britagem com capacidade de 80 m³/h - inclusive construção de aterro, construção e demolição de rampa e bases</t>
  </si>
  <si>
    <t>0919007</t>
  </si>
  <si>
    <t>Montagem e desmontagem da central de concreto com capacidade de 150 m³/h - inclusive construção e demolição de bases, rampas e depósitos de agregados</t>
  </si>
  <si>
    <t>0919011</t>
  </si>
  <si>
    <t>Montagem e desmontagem da central de concreto com capacidade de 30 m³/h - inclusive construção e demolição de bases, rampas e depósitos de agregados</t>
  </si>
  <si>
    <t>0919246</t>
  </si>
  <si>
    <t>Montagem e desmontagem da central de concreto com capacidade de 40 m³/h - inclusive construção e demolição de bases, rampas e depósitos de agregados</t>
  </si>
  <si>
    <t>0919013</t>
  </si>
  <si>
    <t>Montagem e desmontagem da usina de asfalto a quente com capacidade de 120 t/h - inclusive construção e demolição de bases, rampas, depósitos de agregados e dique de contenção</t>
  </si>
  <si>
    <t>0919008</t>
  </si>
  <si>
    <t>Montagem e desmontagem da usina de pré-misturado a frio com capacidade de 60 t/h - inclusive construção e demolição de bases, rampas, depósitos de agregados e bacia de contenção</t>
  </si>
  <si>
    <t>0919012</t>
  </si>
  <si>
    <t>Montagem e desmontagem da usina misturadora de solos com capacidade de 300 t/h - inclusive construção e demolição de bases, rampas e depósitos de agregados</t>
  </si>
  <si>
    <t>0903848</t>
  </si>
  <si>
    <t>0919002</t>
  </si>
  <si>
    <t>Posto de combustível - com reaproveitamento de 2 vezes do tanque/bomba/cobertura - inclusive demolição</t>
  </si>
  <si>
    <t>0919210</t>
  </si>
  <si>
    <t>Rampa de lavagem - inclusive demolição</t>
  </si>
  <si>
    <t>0909612</t>
  </si>
  <si>
    <t>0909613</t>
  </si>
  <si>
    <t>0909614</t>
  </si>
  <si>
    <t>Rampa para acesso do misturador de agregados para central de britagem - inclusive demolição</t>
  </si>
  <si>
    <t>0909616</t>
  </si>
  <si>
    <t>Rampa para acesso do misturador de agregados para PMF - inclusive demolição</t>
  </si>
  <si>
    <t>0909617</t>
  </si>
  <si>
    <t>Rampa para acesso do misturador de agregados para usina de asfalto a quente - inclusive demolição</t>
  </si>
  <si>
    <t>0909615</t>
  </si>
  <si>
    <t>Rampa para acesso do misturador de agregados para usina de solos - inclusive demolição</t>
  </si>
  <si>
    <t>0919101</t>
  </si>
  <si>
    <t>Sistema separador água e óleo, inclusive demolição</t>
  </si>
  <si>
    <t>1100657</t>
  </si>
  <si>
    <t>Adensamento de concreto por vibrador de imersão</t>
  </si>
  <si>
    <t>1108055</t>
  </si>
  <si>
    <t>Argamassa autoadensável para reparos e grauteamento - confecção em misturador e lançamento manual</t>
  </si>
  <si>
    <t>1109665</t>
  </si>
  <si>
    <t>Argamassa de cimento e areia 1:1 - confecção em betoneira e lançamento manual - areia comercial</t>
  </si>
  <si>
    <t>1109664</t>
  </si>
  <si>
    <t>Argamassa de cimento e areia 1:1 - confecção em betoneira e lançamento manual - areia extraída</t>
  </si>
  <si>
    <t>1109667</t>
  </si>
  <si>
    <t>Argamassa de cimento e areia 1:2 - confecção em betoneira e lançamento manual - areia comercial</t>
  </si>
  <si>
    <t>1109666</t>
  </si>
  <si>
    <t>Argamassa de cimento e areia 1:2 - confecção em betoneira e lançamento manual - areia extraída</t>
  </si>
  <si>
    <t>1109669</t>
  </si>
  <si>
    <t>Argamassa de cimento e areia 1:3 - confecção em betoneira e lançamento manual - areia comercial</t>
  </si>
  <si>
    <t>1109668</t>
  </si>
  <si>
    <t>Argamassa de cimento e areia 1:3 - confecção em betoneira e lançamento manual - areia extraída</t>
  </si>
  <si>
    <t>1108060</t>
  </si>
  <si>
    <t>Argamassa de cimento e areia 1:3 com 8% de microssílica - confecção em betoneira e lançamento manual - areia comercial</t>
  </si>
  <si>
    <t>1109626</t>
  </si>
  <si>
    <t>Argamassa de cimento e areia 1:3 com 8% de microssílica - confecção em betoneira e lançamento manual - areia extraída</t>
  </si>
  <si>
    <t>1109671</t>
  </si>
  <si>
    <t>Argamassa de cimento e areia 1:4 - confecção em betoneira e lançamento manual - areia comercial</t>
  </si>
  <si>
    <t>1109670</t>
  </si>
  <si>
    <t>Argamassa de cimento e areia 1:4 - confecção em betoneira e lançamento manual - areia extraída</t>
  </si>
  <si>
    <t>1109672</t>
  </si>
  <si>
    <t>Argamassa de cimento e areia com aditivo aglutinante 1:8 - confecção em betoneira e lançamento manual - areia comercial</t>
  </si>
  <si>
    <t>1109624</t>
  </si>
  <si>
    <t>Argamassa de cimento e areia com aditivo aglutinante 1:8 - confecção em betoneira e lançamento manual - areia extraída</t>
  </si>
  <si>
    <t>1109622</t>
  </si>
  <si>
    <t>Argamassa de cimento, cal hidratada e areia 1:0,5:3,5 - confecção em betoneira e lançamento manual - areia comercial</t>
  </si>
  <si>
    <t>1109623</t>
  </si>
  <si>
    <t>Argamassa de cimento, cal hidratada e areia 1:0,5:3,5 - confecção em betoneira e lançamento manual - areia extraída</t>
  </si>
  <si>
    <t>1109697</t>
  </si>
  <si>
    <t>Argamassa de cimento, cal hidratada e areia 1:0,5:8 - confecção em betoneira e lançamento manual - areia comercial</t>
  </si>
  <si>
    <t>1109698</t>
  </si>
  <si>
    <t>Argamassa de cimento, cal hidratada e areia 1:0,5:8 - confecção em betoneira e lançamento manual - areia extraída</t>
  </si>
  <si>
    <t>1109679</t>
  </si>
  <si>
    <t>Argamassa de cimento, cal hidratada e areia 1:1:6 - confecção em betoneira e lançamento manual - areia comercial</t>
  </si>
  <si>
    <t>1109625</t>
  </si>
  <si>
    <t>Argamassa de cimento, cal hidratada e areia 1:1:6 - confecção em betoneira e lançamento manual - areia extraída</t>
  </si>
  <si>
    <t>1109678</t>
  </si>
  <si>
    <t>Argamassa de cimento, cal hidratada e areia 1:2:10 - confecção em betoneira e lançamento manual - areia comercial</t>
  </si>
  <si>
    <t>1109694</t>
  </si>
  <si>
    <t>Argamassa de cimento, cal hidratada e areia 1:2:10 - confecção em betoneira e lançamento manual - areia extraída</t>
  </si>
  <si>
    <t>1109673</t>
  </si>
  <si>
    <t>Argamassa de cimento, cal hidratada e areia 1:2:6 - confecção em betoneira e lançamento manual - areia comercial</t>
  </si>
  <si>
    <t>1109690</t>
  </si>
  <si>
    <t>Argamassa de cimento, cal hidratada e areia 1:2:6 - confecção em betoneira e lançamento manual - areia extraída</t>
  </si>
  <si>
    <t>1109674</t>
  </si>
  <si>
    <t>Argamassa de cimento, cal hidratada e areia 1:2:7 - confecção em betoneira e lançamento manual - areia comercial</t>
  </si>
  <si>
    <t>1109691</t>
  </si>
  <si>
    <t>Argamassa de cimento, cal hidratada e areia 1:2:7 - confecção em betoneira e lançamento manual - areia extraída</t>
  </si>
  <si>
    <t>1109675</t>
  </si>
  <si>
    <t>Argamassa de cimento, cal hidratada e areia 1:2:8 - confecção em betoneira e lançamento manual - areia comercial</t>
  </si>
  <si>
    <t>1109692</t>
  </si>
  <si>
    <t>Argamassa de cimento, cal hidratada e areia 1:2:8 - confecção em betoneira e lançamento manual - areia extraída</t>
  </si>
  <si>
    <t>1109676</t>
  </si>
  <si>
    <t>Argamassa de cimento, cal hidratada e areia 1:2:9 - confecção em betoneira e lançamento manual - areia comercial</t>
  </si>
  <si>
    <t>1109693</t>
  </si>
  <si>
    <t>Argamassa de cimento, cal hidratada e areia 1:2:9 - confecção em betoneira e lançamento manual - areia extraída</t>
  </si>
  <si>
    <t>1109680</t>
  </si>
  <si>
    <t>Argamassa para reparos e grauteamento - confecção em misturador e lançamento manual</t>
  </si>
  <si>
    <t>1107748</t>
  </si>
  <si>
    <t>Argamassa polimérica de alto desempenho projetada para reparos superficiais e reforços estruturais - confecção em misturador e lançamento projetado</t>
  </si>
  <si>
    <t>1110000</t>
  </si>
  <si>
    <t>Concreto</t>
  </si>
  <si>
    <t>1106059</t>
  </si>
  <si>
    <t>Concreto autoadensável com silicato de alumínio fck = 20 MPa - confecção em betoneira e lançamento manual - areia e brita comerciais</t>
  </si>
  <si>
    <t>1106060</t>
  </si>
  <si>
    <t>Concreto autoadensável com silicato de alumínio fck = 20 MPa - confecção em betoneira e lançamento manual - areia extraída e brita produzida</t>
  </si>
  <si>
    <t>1100658</t>
  </si>
  <si>
    <t>Concreto autoadensável com silicato de alumínio fck = 20 MPa - confecção em central dosadora de 30 m³/h - areia e brita comerciais</t>
  </si>
  <si>
    <t>1106159</t>
  </si>
  <si>
    <t>Concreto autoadensável com silicato de alumínio fck = 25 MPa - confecção em central dosadora de 30 m³/h - areia e brita comerciais</t>
  </si>
  <si>
    <t>1107902</t>
  </si>
  <si>
    <t>Concreto autoadensável com silicato de alumínio fck = 30 MPa - confecção em central dosadora de 30 m³/h - areia e brita comerciais</t>
  </si>
  <si>
    <t>1107906</t>
  </si>
  <si>
    <t>Concreto autoadensável com silicato de alumínio fck = 35 MPa - confecção em central dosadora de 30 m³/h - areia e brita comerciais</t>
  </si>
  <si>
    <t>1107910</t>
  </si>
  <si>
    <t>Concreto autoadensável com silicato de alumínio fck = 40 MPa - confecção em central dosadora de 30 m³/h - areia e brita comerciais</t>
  </si>
  <si>
    <t>1107911</t>
  </si>
  <si>
    <t>Concreto autoadensável com silicato de alumínio fck = 45 MPa - confecção em central dosadora de 30 m³/h - areia e brita comerciais</t>
  </si>
  <si>
    <t>1107912</t>
  </si>
  <si>
    <t>Concreto autoadensável com silicato de alumínio fck = 50 MPa - confecção em central dosadora de 30 m³/h - areia e brita comerciais</t>
  </si>
  <si>
    <t>1106164</t>
  </si>
  <si>
    <t>Concreto ciclópico fck = 20 MPa - confecção em betoneira e lançamento manual - areia extraída, brita e pedra de mão produzidas</t>
  </si>
  <si>
    <t>1106165</t>
  </si>
  <si>
    <t>Concreto ciclópico fck = 20 MPa - confecção em betoneira e lançamento manual - areia, brita e pedra de mão comerciais</t>
  </si>
  <si>
    <t>1106156</t>
  </si>
  <si>
    <t>Concreto com 10% de microssílica fck = 45 MPa - confecção em central dosadora de 30 m³/h - areia e brita comerciais</t>
  </si>
  <si>
    <t>1107932</t>
  </si>
  <si>
    <t>Concreto com 10% de microssílica fck = 50 MPa - confecção em central dosadora de 30 m³/h - areia e brita comerciais</t>
  </si>
  <si>
    <t>1108111</t>
  </si>
  <si>
    <t>Concreto com 8% de microssílica fck = 25 MPa - confecção em central dosadora de 30 m³/h - areia e brita comerciais</t>
  </si>
  <si>
    <t>1108112</t>
  </si>
  <si>
    <t>Concreto com 8% de microssílica fck = 30 MPa - confecção em central dosadora de 30 m³/h - areia e brita comerciais</t>
  </si>
  <si>
    <t>1108113</t>
  </si>
  <si>
    <t>Concreto com 8% de microssílica fck = 35 MPa - confecção em central dosadora de 30 m³/h - areia e brita comerciais</t>
  </si>
  <si>
    <t>1108114</t>
  </si>
  <si>
    <t>Concreto com 8% de microssílica fck = 40 MPa - confecção em central dosadora de 30 m³/h - areia e brita comerciais</t>
  </si>
  <si>
    <t>1108061</t>
  </si>
  <si>
    <t>Concreto com látex SBR fck = 25 MPa - confecção em betoneira e lançamento manual - areia e brita comerciais</t>
  </si>
  <si>
    <t>1108064</t>
  </si>
  <si>
    <t>Concreto com látex SBR fck = 30 MPa - confecção em betoneira e lançamento manual - areia e brita comerciais</t>
  </si>
  <si>
    <t>1107888</t>
  </si>
  <si>
    <t>Concreto fck = 15 MPa - confecção em betoneira e lançamento manual - areia e brita comerciais</t>
  </si>
  <si>
    <t>1107889</t>
  </si>
  <si>
    <t>Concreto fck = 15 MPa - confecção em betoneira e lançamento manual - areia extraída e brita produzida</t>
  </si>
  <si>
    <t>1107892</t>
  </si>
  <si>
    <t>Concreto fck = 20 MPa - confecção em betoneira e lançamento manual - areia e brita comerciais</t>
  </si>
  <si>
    <t>1107891</t>
  </si>
  <si>
    <t>Concreto fck = 20 MPa - confecção em betoneira e lançamento manual - areia extraída e brita produzida</t>
  </si>
  <si>
    <t>1107928</t>
  </si>
  <si>
    <t>Concreto fck = 20 MPa - confecção em central dosadora de 30 m³/h - areia e brita comerciais</t>
  </si>
  <si>
    <t>1107929</t>
  </si>
  <si>
    <t>Concreto fck = 20 MPa - confecção em central dosadora de 30 m³/h - areia extraída e brita produzida</t>
  </si>
  <si>
    <t>1106109</t>
  </si>
  <si>
    <t>Concreto fck = 20 MPa - confecção em central dosadora de 40 m³/h - areia e brita comerciais</t>
  </si>
  <si>
    <t>1106117</t>
  </si>
  <si>
    <t>Concreto fck = 20 MPa - confecção em central dosadora de 40 m³/h - areia extraída e brita produzida</t>
  </si>
  <si>
    <t>1107896</t>
  </si>
  <si>
    <t>Concreto fck = 25 MPa - confecção em betoneira e lançamento manual - areia e brita comerciais</t>
  </si>
  <si>
    <t>1107895</t>
  </si>
  <si>
    <t>Concreto fck = 25 MPa - confecção em betoneira e lançamento manual - areia extraída e brita produzida</t>
  </si>
  <si>
    <t>1119528</t>
  </si>
  <si>
    <t>Concreto fck = 25 MPa - confecção em central dosadora de 30 m³/h - areia e brita comerciais</t>
  </si>
  <si>
    <t>1106135</t>
  </si>
  <si>
    <t>Concreto fck = 25 MPa - confecção em central dosadora de 30 m³/h - areia extraída e brita produzida</t>
  </si>
  <si>
    <t>1106136</t>
  </si>
  <si>
    <t>Concreto fck = 25 MPa - confecção em central dosadora de 40 m³/h - areia e brita comerciais</t>
  </si>
  <si>
    <t>1106137</t>
  </si>
  <si>
    <t>Concreto fck = 25 MPa - confecção em central dosadora de 40 m³/h - areia extraída e brita produzida</t>
  </si>
  <si>
    <t>1116127</t>
  </si>
  <si>
    <t>Concreto fck = 25 MPa para pré-moldados (mourões) - confecção em betoneira e lançamento manual - areia e brita comerciais</t>
  </si>
  <si>
    <t>1116126</t>
  </si>
  <si>
    <t>Concreto fck = 25 MPa para pré-moldados (mourões) - confecção em betoneira e lançamento manual - areia extraída e brita produzida</t>
  </si>
  <si>
    <t>1107900</t>
  </si>
  <si>
    <t>Concreto fck = 30 MPa - confecção em betoneira e lançamento manual - areia e brita comerciais</t>
  </si>
  <si>
    <t>1107899</t>
  </si>
  <si>
    <t>Concreto fck = 30 MPa - confecção em betoneira e lançamento manual - areia extraída e brita produzida</t>
  </si>
  <si>
    <t>1107890</t>
  </si>
  <si>
    <t>Concreto fck = 30 MPa - confecção em central dosadora de 30 m³/h - areia e brita comerciais</t>
  </si>
  <si>
    <t>1106138</t>
  </si>
  <si>
    <t>Concreto fck = 30 MPa - confecção em central dosadora de 30 m³/h - areia extraída e brita produzida</t>
  </si>
  <si>
    <t>1106139</t>
  </si>
  <si>
    <t>Concreto fck = 30 MPa - confecção em central dosadora de 40 m³/h - areia e brita comerciais</t>
  </si>
  <si>
    <t>1106140</t>
  </si>
  <si>
    <t>Concreto fck = 30 MPa - confecção em central dosadora de 40 m³/h - areia extraída e brita produzida</t>
  </si>
  <si>
    <t>1107904</t>
  </si>
  <si>
    <t>Concreto fck = 35 MPa - confecção em betoneira e lançamento manual - areia e brita comerciais</t>
  </si>
  <si>
    <t>1107903</t>
  </si>
  <si>
    <t>Concreto fck = 35 MPa - confecção em betoneira e lançamento manual - areia extraída e brita produzida</t>
  </si>
  <si>
    <t>1107908</t>
  </si>
  <si>
    <t>Concreto fck = 40 MPa - confecção em betoneira e lançamento manual - areia e brita comerciais</t>
  </si>
  <si>
    <t>1107907</t>
  </si>
  <si>
    <t>Concreto fck = 40 MPa - confecção em betoneira e lançamento manual - areia extraída e brita produzida</t>
  </si>
  <si>
    <t>1107871</t>
  </si>
  <si>
    <t>Concreto fctm,k = 4,5 MPa - confecção em central dosadora de 30 m³/h - areia e brita comerciais</t>
  </si>
  <si>
    <t>1107870</t>
  </si>
  <si>
    <t>Concreto fctm,k = 4,5 MPa - confecção em central dosadora de 30 m³/h - areia extraída e brita produzida</t>
  </si>
  <si>
    <t>1106057</t>
  </si>
  <si>
    <t>Concreto magro - confecção em betoneira e lançamento manual - areia e brita comerciais</t>
  </si>
  <si>
    <t>1106058</t>
  </si>
  <si>
    <t>Concreto magro - confecção em betoneira e lançamento manual - areia extraída e brita produzida</t>
  </si>
  <si>
    <t>1106380</t>
  </si>
  <si>
    <t>Concreto para bombeamento fck = 25 MPa - confecção em central dosadora de 30 m³/h - areia e brita comerciais</t>
  </si>
  <si>
    <t>1106378</t>
  </si>
  <si>
    <t>Concreto para bombeamento fck = 25 MPa - confecção em central dosadora de 30 m³/h - areia extraída e brita produzida</t>
  </si>
  <si>
    <t>1116263</t>
  </si>
  <si>
    <t>Concreto para bombeamento fck = 25 MPa - confecção em central dosadora de 40 m³/h - areia e brita comerciais</t>
  </si>
  <si>
    <t>1116267</t>
  </si>
  <si>
    <t>Concreto para bombeamento fck = 25 MPa - confecção em central dosadora de 40 m³/h - areia extraída e brita produzida</t>
  </si>
  <si>
    <t>1106280</t>
  </si>
  <si>
    <t>Concreto para bombeamento fck = 30 MPa - confecção em central dosadora de 30 m³/h - areia e brita comerciais</t>
  </si>
  <si>
    <t>1106289</t>
  </si>
  <si>
    <t>Concreto para bombeamento fck = 30 MPa - confecção em central dosadora de 30 m³/h - areia extraída e brita produzida</t>
  </si>
  <si>
    <t>1116264</t>
  </si>
  <si>
    <t>Concreto para bombeamento fck = 30 MPa - confecção em central dosadora de 40 m³/h - areia e brita comerciais</t>
  </si>
  <si>
    <t>1116268</t>
  </si>
  <si>
    <t>Concreto para bombeamento fck = 30 MPa - confecção em central dosadora de 40 m³/h - areia extraída e brita produzida</t>
  </si>
  <si>
    <t>1106281</t>
  </si>
  <si>
    <t>Concreto para bombeamento fck = 35 MPa - confecção em central dosadora de 30 m³/h - areia e brita comerciais</t>
  </si>
  <si>
    <t>1106382</t>
  </si>
  <si>
    <t>Concreto para bombeamento fck = 35 MPa - confecção em central dosadora de 30 m³/h - areia extraída e brita produzida</t>
  </si>
  <si>
    <t>1116265</t>
  </si>
  <si>
    <t>Concreto para bombeamento fck = 35 MPa - confecção em central dosadora de 40 m³/h - areia e brita comerciais</t>
  </si>
  <si>
    <t>1116269</t>
  </si>
  <si>
    <t>Concreto para bombeamento fck = 35 MPa - confecção em central dosadora de 40 m³/h - areia extraída e brita produzida</t>
  </si>
  <si>
    <t>1106282</t>
  </si>
  <si>
    <t>Concreto para bombeamento fck = 40 MPa - confecção em central dosadora de 30 m³/h - areia e brita comerciais</t>
  </si>
  <si>
    <t>1106384</t>
  </si>
  <si>
    <t>Concreto para bombeamento fck = 40 MPa - confecção em central dosadora de 30 m³/h - areia extraída e brita produzida</t>
  </si>
  <si>
    <t>1116266</t>
  </si>
  <si>
    <t>Concreto para bombeamento fck = 40 MPa - confecção em central dosadora de 40 m³/h - areia e brita comerciais</t>
  </si>
  <si>
    <t>1116270</t>
  </si>
  <si>
    <t>Concreto para bombeamento fck = 40 MPa - confecção em central dosadora de 40 m³/h - areia extraída e brita produzida</t>
  </si>
  <si>
    <t>1107868</t>
  </si>
  <si>
    <t>Concreto para sub-base adensado por vibração fck = 7,5 MPa - confecção em central dosadora de 30 m³/h - areia e brita comerciais</t>
  </si>
  <si>
    <t>1107869</t>
  </si>
  <si>
    <t>Concreto para sub-base adensado por vibração fck = 7,5 MPa - confecção em central dosadora de 30 m³/h - areia extraída e brita produzida</t>
  </si>
  <si>
    <t>1103853</t>
  </si>
  <si>
    <t>Concreto poroso para tubos de drenagem fck = 25 MPa - confecção em betoneira e lançamento manual - areia e brita comerciais</t>
  </si>
  <si>
    <t>1103852</t>
  </si>
  <si>
    <t>Concreto poroso para tubos de drenagem fck = 25 MPa - confecção em betoneira e lançamento manual - areia extraída e brita produzida</t>
  </si>
  <si>
    <t>1106284</t>
  </si>
  <si>
    <t>Concreto submerso fck = 20 MPa - confecção em central dosadora de 30 m³/h - areia e brita comerciais</t>
  </si>
  <si>
    <t>1108116</t>
  </si>
  <si>
    <t>Concreto submerso fck = 25 MPa - confecção em central dosadora de 30 m³/h - areia e brita comerciais</t>
  </si>
  <si>
    <t>1108118</t>
  </si>
  <si>
    <t>Concreto submerso fck = 30 MPa - confecção em central dosadora de 30 m³/h - areia e brita comerciais</t>
  </si>
  <si>
    <t>1106158</t>
  </si>
  <si>
    <t>Concreto submerso fck = 35 MPa - confecção em central dosadora de 30 m³/h - areia e brita comerciais</t>
  </si>
  <si>
    <t>1108120</t>
  </si>
  <si>
    <t>Concreto submerso fck = 40 MPa - confecção em central dosadora de 30 m³/h - areia e brita comerciais</t>
  </si>
  <si>
    <t>1106050</t>
  </si>
  <si>
    <t>Lançamento livre de concreto usinado por meio de caminhão betoneira - confecção em central dosadora de 30 m³/h</t>
  </si>
  <si>
    <t>1106051</t>
  </si>
  <si>
    <t>Lançamento livre de concreto usinado por meio de caminhão betoneira - confecção em central dosadora de 40 m³/h</t>
  </si>
  <si>
    <t>1106061</t>
  </si>
  <si>
    <t>Lançamento manual de concreto usinado - confecção em central dosadora de 30 m³/h</t>
  </si>
  <si>
    <t>1106087</t>
  </si>
  <si>
    <t>Lançamento manual de concreto usinado - confecção em central dosadora de 40 m³/h</t>
  </si>
  <si>
    <t>1107860</t>
  </si>
  <si>
    <t>Lançamento mecânico de concreto com bomba lança sobre chassi com capacidade de 50 m³/h - confecção em central dosadora de 40 m³/h</t>
  </si>
  <si>
    <t>1106088</t>
  </si>
  <si>
    <t>Lançamento mecânico de concreto com bomba rebocável com capacidade de 30 m³/h - confecção em central dosadora de 30 m³/h</t>
  </si>
  <si>
    <t>1106128</t>
  </si>
  <si>
    <t>Lançamento mecânico de concreto com bomba rebocável com capacidade de 41 m³/h - confecção em central dosadora de 40 m³/h</t>
  </si>
  <si>
    <t>1108056</t>
  </si>
  <si>
    <t>Microconcreto autoadensável para reparos e grauteamento - confecção em misturador e lançamento manual</t>
  </si>
  <si>
    <t>1108059</t>
  </si>
  <si>
    <t>Microconcreto para reparos e grauteamento - confecção em misturador e lançamento manual</t>
  </si>
  <si>
    <t>1207700</t>
  </si>
  <si>
    <t>Concreto fck = 20 MPa para projeção via seca - confecção em betoneira - areia e brita comerciais</t>
  </si>
  <si>
    <t>1207701</t>
  </si>
  <si>
    <t>Concreto fck = 25 MPa para projeção via seca - confecção em betoneira - areia e brita comerciais</t>
  </si>
  <si>
    <t>1207702</t>
  </si>
  <si>
    <t>Concreto fck = 30 MPa para projeção via seca - confecção em betoneira - areia e brita comerciais</t>
  </si>
  <si>
    <t>1207708</t>
  </si>
  <si>
    <t>Concreto fck = 30 MPa para projeção via úmida - confecção em central dosadora de 30 m³/h - areia e brita comerciais</t>
  </si>
  <si>
    <t>1207703</t>
  </si>
  <si>
    <t>Concreto fck = 40 MPa para projeção via seca - confecção em betoneira - areia e brita comerciais</t>
  </si>
  <si>
    <t>1207709</t>
  </si>
  <si>
    <t>Concreto fck = 40 MPa para projeção via úmida - confecção em central dosadora de 30 m³/h - areia e brita comerciais</t>
  </si>
  <si>
    <t>1207710</t>
  </si>
  <si>
    <t>Concreto projetado via seca fck = 20 MPa aplicado em pisos</t>
  </si>
  <si>
    <t>1207711</t>
  </si>
  <si>
    <t>Concreto projetado via seca fck = 20 MPa aplicado em superfícies inclinadas e verticais</t>
  </si>
  <si>
    <t>1207713</t>
  </si>
  <si>
    <t>Concreto projetado via seca fck = 20 MPa aplicado em teto</t>
  </si>
  <si>
    <t>1207714</t>
  </si>
  <si>
    <t>Concreto projetado via seca fck = 25 MPa aplicado em pisos</t>
  </si>
  <si>
    <t>1207715</t>
  </si>
  <si>
    <t>Concreto projetado via seca fck = 25 MPa aplicado em superfícies inclinadas e verticais</t>
  </si>
  <si>
    <t>1207717</t>
  </si>
  <si>
    <t>Concreto projetado via seca fck = 25 MPa aplicado em teto</t>
  </si>
  <si>
    <t>1207718</t>
  </si>
  <si>
    <t>Concreto projetado via seca fck = 30 MPa aplicado em pisos</t>
  </si>
  <si>
    <t>1207719</t>
  </si>
  <si>
    <t>Concreto projetado via seca fck = 30 MPa aplicado em superfícies inclinadas e verticais</t>
  </si>
  <si>
    <t>1207721</t>
  </si>
  <si>
    <t>Concreto projetado via seca fck = 30 MPa aplicado em teto</t>
  </si>
  <si>
    <t>1207722</t>
  </si>
  <si>
    <t>Concreto projetado via seca fck = 40 MPa aplicado em pisos</t>
  </si>
  <si>
    <t>1207723</t>
  </si>
  <si>
    <t>Concreto projetado via seca fck = 40 MPa aplicado em superfícies inclinadas e verticais</t>
  </si>
  <si>
    <t>1207725</t>
  </si>
  <si>
    <t>Concreto projetado via seca fck = 40 MPa via seca aplicado em teto</t>
  </si>
  <si>
    <t>1207728</t>
  </si>
  <si>
    <t>Concreto projetado via úmida fck = 30 MPa aplicado em túneis classe I com seção de 20 a 40 m²</t>
  </si>
  <si>
    <t>1207727</t>
  </si>
  <si>
    <t>Concreto projetado via úmida fck = 30 MPa aplicado em túneis classe I com seção de 40 a 60 m²</t>
  </si>
  <si>
    <t>1207726</t>
  </si>
  <si>
    <t>Concreto projetado via úmida fck = 30 MPa aplicado em túneis classe I com seção de 60 a 90 m²</t>
  </si>
  <si>
    <t>1208329</t>
  </si>
  <si>
    <t>Concreto projetado via úmida fck = 30 MPa aplicado em túneis classe I com seção superior a 90 m²</t>
  </si>
  <si>
    <t>1207685</t>
  </si>
  <si>
    <t>Concreto projetado via úmida fck = 30 MPa aplicado em túneis classe II com seção de 20 a 40 m²</t>
  </si>
  <si>
    <t>1207684</t>
  </si>
  <si>
    <t>Concreto projetado via úmida fck = 30 MPa aplicado em túneis classe II com seção de 40 a 60 m²</t>
  </si>
  <si>
    <t>1207683</t>
  </si>
  <si>
    <t>Concreto projetado via úmida fck = 30 MPa aplicado em túneis classe II com seção de 60 a 90 m²</t>
  </si>
  <si>
    <t>1208337</t>
  </si>
  <si>
    <t>Concreto projetado via úmida fck = 30 MPa aplicado em túneis classe II com seção superior a 90 m²</t>
  </si>
  <si>
    <t>1207691</t>
  </si>
  <si>
    <t>Concreto projetado via úmida fck = 30 MPa aplicado em túneis classe III com seção de 20 a 40 m²</t>
  </si>
  <si>
    <t>1207690</t>
  </si>
  <si>
    <t>Concreto projetado via úmida fck = 30 MPa aplicado em túneis classe III com seção de 40 a 60 m²</t>
  </si>
  <si>
    <t>1207689</t>
  </si>
  <si>
    <t>Concreto projetado via úmida fck = 30 MPa aplicado em túneis classe III com seção de 60 a 90 m²</t>
  </si>
  <si>
    <t>1208345</t>
  </si>
  <si>
    <t>Concreto projetado via úmida fck = 30 MPa aplicado em túneis classe III com seção superior a 90 m²</t>
  </si>
  <si>
    <t>1207697</t>
  </si>
  <si>
    <t>Concreto projetado via úmida fck = 30 MPa aplicado em túneis classe IV com seção de 20 a 40 m²</t>
  </si>
  <si>
    <t>1207696</t>
  </si>
  <si>
    <t>Concreto projetado via úmida fck = 30 MPa aplicado em túneis classe IV com seção de 40 a 60 m²</t>
  </si>
  <si>
    <t>1207695</t>
  </si>
  <si>
    <t>Concreto projetado via úmida fck = 30 MPa aplicado em túneis classe IV com seção de 60 a 90 m²</t>
  </si>
  <si>
    <t>1208353</t>
  </si>
  <si>
    <t>Concreto projetado via úmida fck = 30 MPa aplicado em túneis classe IV com seção superior a 90 m²</t>
  </si>
  <si>
    <t>1207663</t>
  </si>
  <si>
    <t>Concreto projetado via úmida fck = 30 MPa aplicado em túneis classe V com seção de 20 a 40 m²</t>
  </si>
  <si>
    <t>1207662</t>
  </si>
  <si>
    <t>Concreto projetado via úmida fck = 30 MPa aplicado em túneis classe V com seção de 40 a 60 m²</t>
  </si>
  <si>
    <t>1207661</t>
  </si>
  <si>
    <t>Concreto projetado via úmida fck = 30 MPa aplicado em túneis classe V com seção de 60 a 90 m²</t>
  </si>
  <si>
    <t>1208361</t>
  </si>
  <si>
    <t>Concreto projetado via úmida fck = 30 MPa aplicado em túneis classe V com seção superior a 90 m²</t>
  </si>
  <si>
    <t>1207669</t>
  </si>
  <si>
    <t>Concreto projetado via úmida fck = 30 MPa aplicado em túneis classe VI com seção de 20 a 40 m²</t>
  </si>
  <si>
    <t>1207668</t>
  </si>
  <si>
    <t>Concreto projetado via úmida fck = 30 MPa aplicado em túneis classe VI com seção de 40 a 60 m²</t>
  </si>
  <si>
    <t>1207667</t>
  </si>
  <si>
    <t>Concreto projetado via úmida fck = 30 MPa aplicado em túneis classe VI com seção de 60 a 90 m²</t>
  </si>
  <si>
    <t>1208369</t>
  </si>
  <si>
    <t>Concreto projetado via úmida fck = 30 MPa aplicado em túneis classe VI com seção superior a 90 m²</t>
  </si>
  <si>
    <t>1207682</t>
  </si>
  <si>
    <t>Concreto projetado via úmida fck = 40 MPa aplicado em túneis classe I com seção de 20 a 40 m²</t>
  </si>
  <si>
    <t>1207681</t>
  </si>
  <si>
    <t>Concreto projetado via úmida fck = 40 MPa aplicado em túneis classe I com seção de 40 a 60 m²</t>
  </si>
  <si>
    <t>1207729</t>
  </si>
  <si>
    <t>Concreto projetado via úmida fck = 40 MPa aplicado em túneis classe I com seção de 60 a 90 m²</t>
  </si>
  <si>
    <t>1208333</t>
  </si>
  <si>
    <t>Concreto projetado via úmida fck = 40 MPa aplicado em túneis classe I com seção superior a 90 m²</t>
  </si>
  <si>
    <t>1207688</t>
  </si>
  <si>
    <t>Concreto projetado via úmida fck = 40 MPa aplicado em túneis classe II com seção de 20 a 40 m²</t>
  </si>
  <si>
    <t>1207687</t>
  </si>
  <si>
    <t>Concreto projetado via úmida fck = 40 MPa aplicado em túneis classe II com seção de 40 a 60 m²</t>
  </si>
  <si>
    <t>1207686</t>
  </si>
  <si>
    <t>Concreto projetado via úmida fck = 40 MPa aplicado em túneis classe II com seção de 60 a 90 m²</t>
  </si>
  <si>
    <t>1208341</t>
  </si>
  <si>
    <t>Concreto projetado via úmida fck = 40 MPa aplicado em túneis classe II com seção superior a 90 m²</t>
  </si>
  <si>
    <t>1207694</t>
  </si>
  <si>
    <t>Concreto projetado via úmida fck = 40 MPa aplicado em túneis classe III com seção de 20 a 40 m²</t>
  </si>
  <si>
    <t>1207693</t>
  </si>
  <si>
    <t>Concreto projetado via úmida fck = 40 MPa aplicado em túneis classe III com seção de 40 a 60 m²</t>
  </si>
  <si>
    <t>1207692</t>
  </si>
  <si>
    <t>Concreto projetado via úmida fck = 40 MPa aplicado em túneis classe III com seção de 60 a 90 m²</t>
  </si>
  <si>
    <t>1208349</t>
  </si>
  <si>
    <t>Concreto projetado via úmida fck = 40 MPa aplicado em túneis classe III com seção superior a 90 m²</t>
  </si>
  <si>
    <t>1207660</t>
  </si>
  <si>
    <t>Concreto projetado via úmida fck = 40 MPa aplicado em túneis classe IV com seção de 20 a 40 m²</t>
  </si>
  <si>
    <t>1207699</t>
  </si>
  <si>
    <t>Concreto projetado via úmida fck = 40 MPa aplicado em túneis classe IV com seção de 40 a 60 m²</t>
  </si>
  <si>
    <t>1207698</t>
  </si>
  <si>
    <t>Concreto projetado via úmida fck = 40 MPa aplicado em túneis classe IV com seção de 60 a 90 m²</t>
  </si>
  <si>
    <t>1208357</t>
  </si>
  <si>
    <t>Concreto projetado via úmida fck = 40 MPa aplicado em túneis classe IV com seção superior a 90 m²</t>
  </si>
  <si>
    <t>1207666</t>
  </si>
  <si>
    <t>Concreto projetado via úmida fck = 40 MPa aplicado em túneis classe V com seção de 20 a 40 m²</t>
  </si>
  <si>
    <t>1207665</t>
  </si>
  <si>
    <t>Concreto projetado via úmida fck = 40 MPa aplicado em túneis classe V com seção de 40 a 60 m²</t>
  </si>
  <si>
    <t>1207664</t>
  </si>
  <si>
    <t>Concreto projetado via úmida fck = 40 MPa aplicado em túneis classe V com seção de 60 a 90 m²</t>
  </si>
  <si>
    <t>1208365</t>
  </si>
  <si>
    <t>Concreto projetado via úmida fck = 40 MPa aplicado em túneis classe V com seção superior a 90 m²</t>
  </si>
  <si>
    <t>1207672</t>
  </si>
  <si>
    <t>Concreto projetado via úmida fck = 40 MPa aplicado em túneis classe VI com seção de 20 a 40 m²</t>
  </si>
  <si>
    <t>1207671</t>
  </si>
  <si>
    <t>Concreto projetado via úmida fck = 40 MPa aplicado em túneis classe VI com seção de 40 a 60 m²</t>
  </si>
  <si>
    <t>1207670</t>
  </si>
  <si>
    <t>Concreto projetado via úmida fck = 40 MPa aplicado em túneis classe VI com seção de 60 a 90 m²</t>
  </si>
  <si>
    <t>1208373</t>
  </si>
  <si>
    <t>Concreto projetado via úmida fck = 40 MPa aplicado em túneis classe VI com seção superior a 90 m²</t>
  </si>
  <si>
    <t>Abertura em muro de alvenaria de pedra argamassada com martelete</t>
  </si>
  <si>
    <t>1400976</t>
  </si>
  <si>
    <t>Corte a plasma CNC em chapa com espessura de 6,3 a 10 mm</t>
  </si>
  <si>
    <t>1400970</t>
  </si>
  <si>
    <t>Corte a plasma manual em chapa de aço-carbono com espessura de 4 a 8 mm</t>
  </si>
  <si>
    <t>1400971</t>
  </si>
  <si>
    <t>Corte a plasma manual em chapa de aço-carbono com espessura de 9 a 25 mm</t>
  </si>
  <si>
    <t>1400972</t>
  </si>
  <si>
    <t>Corte a plasma manual em chapa de alumínio com espessura de 1,5 mm</t>
  </si>
  <si>
    <t>1416201</t>
  </si>
  <si>
    <t>Corte de barras de aço CA-50 com maçarico oxiacetileno</t>
  </si>
  <si>
    <t>cm²</t>
  </si>
  <si>
    <t>1400969</t>
  </si>
  <si>
    <t>Corte de cantoneira de alumínio</t>
  </si>
  <si>
    <t>1400975</t>
  </si>
  <si>
    <t>Corte de chapa de aço com guilhotina hidráulica</t>
  </si>
  <si>
    <t>1416141</t>
  </si>
  <si>
    <t>Corte de chapas de aço com espessura de 12,5 mm com maçarico oxiacetileno</t>
  </si>
  <si>
    <t>1416142</t>
  </si>
  <si>
    <t>Corte de chapas de aço com espessura de 16 mm com maçarico oxiacetileno</t>
  </si>
  <si>
    <t>1400973</t>
  </si>
  <si>
    <t>Corte de chapas de aço com espessura de 3 mm com maçarico oxiacetileno</t>
  </si>
  <si>
    <t>1400974</t>
  </si>
  <si>
    <t>Corte de chapas de aço com espessura de 5 mm com maçarico oxiacetileno</t>
  </si>
  <si>
    <t>1416139</t>
  </si>
  <si>
    <t>Corte de chapas de aço com espessura de 6,3 mm com maçarico oxiacetileno</t>
  </si>
  <si>
    <t>1416202</t>
  </si>
  <si>
    <t>Corte de chapas de aço com espessura de 8 mm com maçarico oxiacetileno</t>
  </si>
  <si>
    <t>1416140</t>
  </si>
  <si>
    <t>Corte de chapas de aço com espessura de 9,5 mm com maçarico oxiacetileno</t>
  </si>
  <si>
    <t>1419543</t>
  </si>
  <si>
    <t>Corte de perfil metálico com máquina policorte com espessura de até 1/8"</t>
  </si>
  <si>
    <t>1408173</t>
  </si>
  <si>
    <t>Corte de perfis metálicos com maçarico oxiacetileno</t>
  </si>
  <si>
    <t>1407063</t>
  </si>
  <si>
    <t>Corte de trilho TR45 com utilização de equipamento leve</t>
  </si>
  <si>
    <t>1407064</t>
  </si>
  <si>
    <t>Corte de trilho TR57 com utilização de equipamento leve</t>
  </si>
  <si>
    <t>1407065</t>
  </si>
  <si>
    <t>Corte de trilho TR68 com utilização de equipamento leve</t>
  </si>
  <si>
    <t>1407066</t>
  </si>
  <si>
    <t>Corte de trilho UIC60 com utilização de equipamento leve</t>
  </si>
  <si>
    <t>1400977</t>
  </si>
  <si>
    <t>Dobramento de chapas metálicas com espessuras de 6,3 a 10 mm</t>
  </si>
  <si>
    <t>1407067</t>
  </si>
  <si>
    <t>Furação de trilho TR45 com utilização de equipamento leve</t>
  </si>
  <si>
    <t>1407068</t>
  </si>
  <si>
    <t>Furação de trilho TR57 com utilização de equipamento leve</t>
  </si>
  <si>
    <t>1407069</t>
  </si>
  <si>
    <t>Furação de trilho TR68 com utilização de equipamento leve</t>
  </si>
  <si>
    <t>1407070</t>
  </si>
  <si>
    <t>Furação de trilho UIC60 com utilização de equipamento leve</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</si>
  <si>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</si>
  <si>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</si>
  <si>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</si>
  <si>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</si>
  <si>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</si>
  <si>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</si>
  <si>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</si>
  <si>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</si>
  <si>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</si>
  <si>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</si>
  <si>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</si>
  <si>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</si>
  <si>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</si>
  <si>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1416257</t>
  </si>
  <si>
    <t>Solda com maçarico oxiacetileno de chapas de aço de 12,5 mm</t>
  </si>
  <si>
    <t>1416253</t>
  </si>
  <si>
    <t>Solda com maçarico oxiacetileno de chapas de aço de 16 mm</t>
  </si>
  <si>
    <t>1416254</t>
  </si>
  <si>
    <t>Solda com maçarico oxiacetileno de chapas de aço de 6,3 mm</t>
  </si>
  <si>
    <t>1416255</t>
  </si>
  <si>
    <t>Solda com maçarico oxiacetileno de chapas de aço de 8 mm</t>
  </si>
  <si>
    <t>1416256</t>
  </si>
  <si>
    <t>Solda com maçarico oxiacetileno de chapas de aço de 9,5 mm</t>
  </si>
  <si>
    <t>1408028</t>
  </si>
  <si>
    <t>Solda elétrica manual de perfis metálicos e chapas de aço com eletrodo E70XX para beneficiamento de aço naval</t>
  </si>
  <si>
    <t>1408027</t>
  </si>
  <si>
    <t>Solda tipo MIG/MAG automatizada</t>
  </si>
  <si>
    <t>1400978</t>
  </si>
  <si>
    <t>Solda tipo MIG/MAG manual</t>
  </si>
  <si>
    <t>1513941</t>
  </si>
  <si>
    <t>Contenção em areia-cimento ensacada com mistura de areia com 8% de cimento - confecção e assentamento</t>
  </si>
  <si>
    <t>1513940</t>
  </si>
  <si>
    <t>Contenção em solo-cimento ensacado com mistura de solo de jazida com 8% de cimento - confecção e assentamento</t>
  </si>
  <si>
    <t>1505879</t>
  </si>
  <si>
    <t>Enrocamento de pedra arrumada manualmente - pedra de mão comercial - fornecimento e assentamento</t>
  </si>
  <si>
    <t>1505878</t>
  </si>
  <si>
    <t>Enrocamento de pedra arrumada manualmente - pedra de mão produzida - confecção e assentamento</t>
  </si>
  <si>
    <t>1505877</t>
  </si>
  <si>
    <t>Enrocamento de pedra espalhada e compactada mecanicamente - pedra de mão comercial - fornecimento e assentamento</t>
  </si>
  <si>
    <t>1505860</t>
  </si>
  <si>
    <t>Enrocamento de pedra jogada - pedra de mão comercial - fornecimento e assentamento</t>
  </si>
  <si>
    <t>1505859</t>
  </si>
  <si>
    <t>Enrocamento de pedra jogada - pedra de mão produzida - confecção e assentamento</t>
  </si>
  <si>
    <t>1516204</t>
  </si>
  <si>
    <t>Fabricação de blocos segmentais de face pré-moldados - C = 40 cm, L = 40 cm e H = 20 cm - massa de 25 kg</t>
  </si>
  <si>
    <t>1516312</t>
  </si>
  <si>
    <t>Geocélula em PEAD, paredes perfuradas, soldadas - altura de 100 mm e 1.206 cm² de área de célula - fornecimento e instalação</t>
  </si>
  <si>
    <t>1516304</t>
  </si>
  <si>
    <t>Geocélula em PEAD, paredes perfuradas, soldadas - altura de 100 mm e 289 cm² de área de célula - fornecimento e instalação</t>
  </si>
  <si>
    <t>1516308</t>
  </si>
  <si>
    <t>Geocélula em PEAD, paredes perfuradas, soldadas - altura de 100 mm e 460 cm² de área de célula - fornecimento e instalação</t>
  </si>
  <si>
    <t>1516313</t>
  </si>
  <si>
    <t>Geocélula em PEAD, paredes perfuradas, soldadas - altura de 150 mm e 1.206 cm² de área de célula - fornecimento e instalação</t>
  </si>
  <si>
    <t>1516305</t>
  </si>
  <si>
    <t>Geocélula em PEAD, paredes perfuradas, soldadas - altura de 150 mm e 289 cm² de área de célula - fornecimento e instalação</t>
  </si>
  <si>
    <t>1516309</t>
  </si>
  <si>
    <t>Geocélula em PEAD, paredes perfuradas, soldadas - altura de 150 mm e 460 cm² de área de célula - fornecimento e instalação</t>
  </si>
  <si>
    <t>1516314</t>
  </si>
  <si>
    <t>Geocélula em PEAD, paredes perfuradas, soldadas - altura de 200 mm e 1.206 cm² de área de célula - fornecimento e instalação</t>
  </si>
  <si>
    <t>1516306</t>
  </si>
  <si>
    <t>Geocélula em PEAD, paredes perfuradas, soldadas - altura de 200 mm e 289 cm² de área de célula - fornecimento e instalação</t>
  </si>
  <si>
    <t>1516310</t>
  </si>
  <si>
    <t>Geocélula em PEAD, paredes perfuradas, soldadas - altura de 200 mm e 460 cm² de área de célula - fornecimento e instalação</t>
  </si>
  <si>
    <t>1516311</t>
  </si>
  <si>
    <t>Geocélula em PEAD, paredes perfuradas, soldadas - altura de 75 mm e 1.206 cm² de área de célula - fornecimento e instalação</t>
  </si>
  <si>
    <t>1516303</t>
  </si>
  <si>
    <t>Geocélula em PEAD, paredes perfuradas, soldadas - altura de 75 mm e 289 cm² de área de célula - fornecimento e instalação</t>
  </si>
  <si>
    <t>1516307</t>
  </si>
  <si>
    <t>Geocélula em PEAD, paredes perfuradas, soldadas - altura de 75 mm e 460 cm² de área de célula - fornecimento e instalação</t>
  </si>
  <si>
    <t>1516298</t>
  </si>
  <si>
    <t>Geogrelha unidirecional com resistência à tração de 100 kN/m - fornecimento e instalação</t>
  </si>
  <si>
    <t>1516299</t>
  </si>
  <si>
    <t>Geogrelha unidirecional com resistência à tração de 150 kN/m - fornecimento e instalação</t>
  </si>
  <si>
    <t>1516300</t>
  </si>
  <si>
    <t>Geogrelha unidirecional com resistência à tração de 200 kN/m - fornecimento e instalação</t>
  </si>
  <si>
    <t>1516301</t>
  </si>
  <si>
    <t>Geogrelha unidirecional com resistência à tração de 300 kN/m - fornecimento e instalação</t>
  </si>
  <si>
    <t>1516302</t>
  </si>
  <si>
    <t>Geogrelha unidirecional com resistência à tração de 400 kN/m - fornecimento e instalação</t>
  </si>
  <si>
    <t>1516296</t>
  </si>
  <si>
    <t>Geogrelha unidirecional com resistência à tração de 50 kN/m - fornecimento e instalação</t>
  </si>
  <si>
    <t>1516297</t>
  </si>
  <si>
    <t>Geogrelha unidirecional com resistência à tração de 90 kN/m - fornecimento e instalação</t>
  </si>
  <si>
    <t>1516318</t>
  </si>
  <si>
    <t>1516317</t>
  </si>
  <si>
    <t>1505847</t>
  </si>
  <si>
    <t>Muro em blocos segmentais de face pré-moldados - C = 40 cm, L = 40 cm, e H = 20 cm com altura de 4 a 6 m - confecção e assentamento</t>
  </si>
  <si>
    <t>1505848</t>
  </si>
  <si>
    <t>Muro em blocos segmentais de face pré-moldados - C = 40 cm, L = 40 cm, e H = 20 cm com altura de 6 a 8 m - confecção e assentamento</t>
  </si>
  <si>
    <t>1505849</t>
  </si>
  <si>
    <t>Muro em blocos segmentais de face pré-moldados - C = 40 cm, L = 40 cm, e H = 20 cm com altura de 8 a 10 m - confecção e assentamento</t>
  </si>
  <si>
    <t>1505930</t>
  </si>
  <si>
    <t>Muro em blocos segmentais de face pré-moldados - C = 40 cm, L = 40 cm, e H = 20 cm com altura de até 4 m - confecção e assentamento</t>
  </si>
  <si>
    <t>1506055</t>
  </si>
  <si>
    <t>Pedra argamassada com cimento e areia 1:3 - areia e pedra de mão comercial - fornecimento e assentamento</t>
  </si>
  <si>
    <t>1506056</t>
  </si>
  <si>
    <t>Pedra argamassada com cimento e areia 1:3 - areia extraída e pedra de mão produzida - confecção e assentamento</t>
  </si>
  <si>
    <t>1600408</t>
  </si>
  <si>
    <t>Apicoamento manual de concreto</t>
  </si>
  <si>
    <t>1600438</t>
  </si>
  <si>
    <t>1600990</t>
  </si>
  <si>
    <t>Demolição de concreto armado com martelete e corte oxiacetileno</t>
  </si>
  <si>
    <t>1600436</t>
  </si>
  <si>
    <t>1600989</t>
  </si>
  <si>
    <t>Demolição de concreto simples com martelete</t>
  </si>
  <si>
    <t>1600895</t>
  </si>
  <si>
    <t>Demolição manual de construções provisórias de madeira - sem reaproveitamento</t>
  </si>
  <si>
    <t>1600897</t>
  </si>
  <si>
    <t>Demolição manual de construções provisórias de madeira, sem fechamento lateral e sem pavimentação</t>
  </si>
  <si>
    <t>1619004</t>
  </si>
  <si>
    <t>1619003</t>
  </si>
  <si>
    <t>1600896</t>
  </si>
  <si>
    <t>1600414</t>
  </si>
  <si>
    <t>Fresagem de piso de concreto</t>
  </si>
  <si>
    <t>Preparo e regularização de terreno em desnível</t>
  </si>
  <si>
    <t>Raspagem e limpeza de terreno plano</t>
  </si>
  <si>
    <t>1600966</t>
  </si>
  <si>
    <t>Remoção de cerca com mourões de concreto</t>
  </si>
  <si>
    <t>1600898</t>
  </si>
  <si>
    <t>Remoção de painel publicitário, tipo outdoor, com estrutura e suportes em madeira</t>
  </si>
  <si>
    <t>1600441</t>
  </si>
  <si>
    <t>Remoção de paralelepípedos</t>
  </si>
  <si>
    <t>1600404</t>
  </si>
  <si>
    <t>Remoção de tubos de concreto com diâmetro de 0,40 m a 1,00 m em valas e bueiros</t>
  </si>
  <si>
    <t>1600405</t>
  </si>
  <si>
    <t>Remoção de tubos de concreto com diâmetro de 1,20 m a 1,50 m em valas e bueiros</t>
  </si>
  <si>
    <t>1716605</t>
  </si>
  <si>
    <t>Derrocagem subaquática de material de 3ª categoria - carga e limpeza - plataforma com clamshell - flutuante e batelão rebocado de 100 t montado na obra - DMT até 200 m</t>
  </si>
  <si>
    <t>1716610</t>
  </si>
  <si>
    <t>Derrocagem subaquática de material de 3ª categoria - carga e limpeza - plataforma com clamshell - flutuante e batelão rebocado de 100 t montado na obra - DMT de 1.000 a 1200 m</t>
  </si>
  <si>
    <t>1716611</t>
  </si>
  <si>
    <t>Derrocagem subaquática de material de 3ª categoria - carga e limpeza - plataforma com clamshell - flutuante e batelão rebocado de 100 t montado na obra - DMT de 1.200 a 1.400 m</t>
  </si>
  <si>
    <t>1716612</t>
  </si>
  <si>
    <t>Derrocagem subaquática de material de 3ª categoria - carga e limpeza - plataforma com clamshell - flutuante e batelão rebocado de 100 t montado na obra - DMT de 1.400 a 1.600 m</t>
  </si>
  <si>
    <t>1716613</t>
  </si>
  <si>
    <t>Derrocagem subaquática de material de 3ª categoria - carga e limpeza - plataforma com clamshell - flutuante e batelão rebocado de 100 t montado na obra - DMT de 1.600 a 1.800 m</t>
  </si>
  <si>
    <t>1716614</t>
  </si>
  <si>
    <t>Derrocagem subaquática de material de 3ª categoria - carga e limpeza - plataforma com clamshell - flutuante e batelão rebocado de 100 t montado na obra - DMT de 1.800 a 2.000 m</t>
  </si>
  <si>
    <t>1716615</t>
  </si>
  <si>
    <t>Derrocagem subaquática de material de 3ª categoria - carga e limpeza - plataforma com clamshell - flutuante e batelão rebocado de 100 t montado na obra - DMT de 2.000 a 2.500 m</t>
  </si>
  <si>
    <t>1716616</t>
  </si>
  <si>
    <t>Derrocagem subaquática de material de 3ª categoria - carga e limpeza - plataforma com clamshell - flutuante e batelão rebocado de 100 t montado na obra - DMT de 2.500 a 3.000 m</t>
  </si>
  <si>
    <t>1716606</t>
  </si>
  <si>
    <t>Derrocagem subaquática de material de 3ª categoria - carga e limpeza - plataforma com clamshell - flutuante e batelão rebocado de 100 t montado na obra - DMT de 200 a 400 m</t>
  </si>
  <si>
    <t>1716617</t>
  </si>
  <si>
    <t>Derrocagem subaquática de material de 3ª categoria - carga e limpeza - plataforma com clamshell - flutuante e batelão rebocado de 100 t montado na obra - DMT de 3.000 m</t>
  </si>
  <si>
    <t>1716607</t>
  </si>
  <si>
    <t>Derrocagem subaquática de material de 3ª categoria - carga e limpeza - plataforma com clamshell - flutuante e batelão rebocado de 100 t montado na obra - DMT de 400 a 600 m</t>
  </si>
  <si>
    <t>1716608</t>
  </si>
  <si>
    <t>Derrocagem subaquática de material de 3ª categoria - carga e limpeza - plataforma com clamshell - flutuante e batelão rebocado de 100 t montado na obra - DMT de 600 a 800 m</t>
  </si>
  <si>
    <t>1716609</t>
  </si>
  <si>
    <t>Derrocagem subaquática de material de 3ª categoria - carga e limpeza - plataforma com clamshell - flutuante e batelão rebocado de 100 t montado na obra - DMT de 800 a 1.000 m</t>
  </si>
  <si>
    <t>1716604</t>
  </si>
  <si>
    <t>Derrocagem subaquática de material de 3ª categoria - carga e limpeza - plataforma com clamshell - flutuante montado na obra - sem transporte</t>
  </si>
  <si>
    <t>1716623</t>
  </si>
  <si>
    <t>Derrocagem subaquática de material de 3ª categoria - carga e limpeza - plataforma flutuante com clamshell - sem transporte</t>
  </si>
  <si>
    <t>1716624</t>
  </si>
  <si>
    <t>Derrocagem subaquática de material de 3ª categoria - carga e limpeza - plataforma flutuante com clamshell e batelão rebocado de 100 t - DMT até 200 m</t>
  </si>
  <si>
    <t>1716629</t>
  </si>
  <si>
    <t>Derrocagem subaquática de material de 3ª categoria - carga e limpeza - plataforma flutuante com clamshell e batelão rebocado de 100 t - DMT de 1.000 a 1.200 m</t>
  </si>
  <si>
    <t>1716630</t>
  </si>
  <si>
    <t>Derrocagem subaquática de material de 3ª categoria - carga e limpeza - plataforma flutuante com clamshell e batelão rebocado de 100 t - DMT de 1.200 a 1.400 m</t>
  </si>
  <si>
    <t>1716631</t>
  </si>
  <si>
    <t>Derrocagem subaquática de material de 3ª categoria - carga e limpeza - plataforma flutuante com clamshell e batelão rebocado de 100 t - DMT de 1.400 a 1.600 m</t>
  </si>
  <si>
    <t>1716632</t>
  </si>
  <si>
    <t>Derrocagem subaquática de material de 3ª categoria - carga e limpeza - plataforma flutuante com clamshell e batelão rebocado de 100 t - DMT de 1.600 a 1.800 m</t>
  </si>
  <si>
    <t>1716633</t>
  </si>
  <si>
    <t>Derrocagem subaquática de material de 3ª categoria - carga e limpeza - plataforma flutuante com clamshell e batelão rebocado de 100 t - DMT de 1.800 a 2.000 m</t>
  </si>
  <si>
    <t>1716634</t>
  </si>
  <si>
    <t>Derrocagem subaquática de material de 3ª categoria - carga e limpeza - plataforma flutuante com clamshell e batelão rebocado de 100 t - DMT de 2.000 a 2.500 m</t>
  </si>
  <si>
    <t>1716635</t>
  </si>
  <si>
    <t>Derrocagem subaquática de material de 3ª categoria - carga e limpeza - plataforma flutuante com clamshell e batelão rebocado de 100 t - DMT de 2.500 a 3.000 m</t>
  </si>
  <si>
    <t>1716625</t>
  </si>
  <si>
    <t>Derrocagem subaquática de material de 3ª categoria - carga e limpeza - plataforma flutuante com clamshell e batelão rebocado de 100 t - DMT de 200 a 400 m</t>
  </si>
  <si>
    <t>1716636</t>
  </si>
  <si>
    <t>Derrocagem subaquática de material de 3ª categoria - carga e limpeza - plataforma flutuante com clamshell e batelão rebocado de 100 t - DMT de 3.000 m</t>
  </si>
  <si>
    <t>1716626</t>
  </si>
  <si>
    <t>Derrocagem subaquática de material de 3ª categoria - carga e limpeza - plataforma flutuante com clamshell e batelão rebocado de 100 t - DMT de 400 a 600 m</t>
  </si>
  <si>
    <t>1716627</t>
  </si>
  <si>
    <t>Derrocagem subaquática de material de 3ª categoria - carga e limpeza - plataforma flutuante com clamshell e batelão rebocado de 100 t - DMT de 600 a 800 m</t>
  </si>
  <si>
    <t>1716628</t>
  </si>
  <si>
    <t>Derrocagem subaquática de material de 3ª categoria - carga e limpeza - plataforma flutuante com clamshell e batelão rebocado de 100 t - DMT de 800 a 1.000 m</t>
  </si>
  <si>
    <t>1716640</t>
  </si>
  <si>
    <t>Derrocagem subaquática de material de 3ª categoria - carga e limpeza com draga backhoe de 7 m³ - sem transporte</t>
  </si>
  <si>
    <t>1716641</t>
  </si>
  <si>
    <t>Derrocagem subaquática de material de 3ª categoria - carga e limpeza com draga backhoe de 7 m³ - transporte com batelão autopropelido de 300 m³ - DMT até 200 m</t>
  </si>
  <si>
    <t>1716646</t>
  </si>
  <si>
    <t>Derrocagem subaquática de material de 3ª categoria - carga e limpeza com draga backhoe de 7 m³ - transporte com batelão autopropelido de 300 m³ - DMT de 1.000 a 1.200 m</t>
  </si>
  <si>
    <t>1716647</t>
  </si>
  <si>
    <t>Derrocagem subaquática de material de 3ª categoria - carga e limpeza com draga backhoe de 7 m³ - transporte com batelão autopropelido de 300 m³ - DMT de 1.200 a 1.400 m</t>
  </si>
  <si>
    <t>1716648</t>
  </si>
  <si>
    <t>Derrocagem subaquática de material de 3ª categoria - carga e limpeza com draga backhoe de 7 m³ - transporte com batelão autopropelido de 300 m³ - DMT de 1.400 a 1.600 m</t>
  </si>
  <si>
    <t>1716649</t>
  </si>
  <si>
    <t>Derrocagem subaquática de material de 3ª categoria - carga e limpeza com draga backhoe de 7 m³ - transporte com batelão autopropelido de 300 m³ - DMT de 1.600 a 1.800 m</t>
  </si>
  <si>
    <t>1716650</t>
  </si>
  <si>
    <t>Derrocagem subaquática de material de 3ª categoria - carga e limpeza com draga backhoe de 7 m³ - transporte com batelão autopropelido de 300 m³ - DMT de 1.800 a 2.000 m</t>
  </si>
  <si>
    <t>1716651</t>
  </si>
  <si>
    <t>Derrocagem subaquática de material de 3ª categoria - carga e limpeza com draga backhoe de 7 m³ - transporte com batelão autopropelido de 300 m³ - DMT de 2.000 a 2.500 m</t>
  </si>
  <si>
    <t>1716652</t>
  </si>
  <si>
    <t>Derrocagem subaquática de material de 3ª categoria - carga e limpeza com draga backhoe de 7 m³ - transporte com batelão autopropelido de 300 m³ - DMT de 2.500 a 3.000 m</t>
  </si>
  <si>
    <t>1716642</t>
  </si>
  <si>
    <t>Derrocagem subaquática de material de 3ª categoria - carga e limpeza com draga backhoe de 7 m³ - transporte com batelão autopropelido de 300 m³ - DMT de 200 a 400 m</t>
  </si>
  <si>
    <t>1716653</t>
  </si>
  <si>
    <t>Derrocagem subaquática de material de 3ª categoria - carga e limpeza com draga backhoe de 7 m³ - transporte com batelão autopropelido de 300 m³ - DMT de 3.000 m</t>
  </si>
  <si>
    <t>1716643</t>
  </si>
  <si>
    <t>Derrocagem subaquática de material de 3ª categoria - carga e limpeza com draga backhoe de 7 m³ - transporte com batelão autopropelido de 300 m³ - DMT de 400 a 600 m</t>
  </si>
  <si>
    <t>1716644</t>
  </si>
  <si>
    <t>Derrocagem subaquática de material de 3ª categoria - carga e limpeza com draga backhoe de 7 m³ - transporte com batelão autopropelido de 300 m³ - DMT de 600 a 800 m</t>
  </si>
  <si>
    <t>1716645</t>
  </si>
  <si>
    <t>Derrocagem subaquática de material de 3ª categoria - carga e limpeza com draga backhoe de 7 m³ - transporte com batelão autopropelido de 300 m³ - DMT de 800 a 1.000 m</t>
  </si>
  <si>
    <t>1716622</t>
  </si>
  <si>
    <t>Derrocagem subaquática de material de 3ª categoria - malha de 1,5 m² - perfuração e detonação - plataforma autoelevatória com três torres de perfuração</t>
  </si>
  <si>
    <t>1716603</t>
  </si>
  <si>
    <t>Derrocagem subaquática de material de 3ª categoria - malha de 1,5 m² - perfuração e detonação - plataforma autoelevatória montada na obra com três torres de perfuração</t>
  </si>
  <si>
    <t>1716620</t>
  </si>
  <si>
    <t>Derrocagem subaquática de material de 3ª categoria - malha de 1,5 m² - perfuração e detonação - plataforma flutuante com duas torres de perfuração</t>
  </si>
  <si>
    <t>1716621</t>
  </si>
  <si>
    <t>Derrocagem subaquática de material de 3ª categoria - malha de 1,5 m² - perfuração e detonação - plataforma flutuante com três torres de perfuração</t>
  </si>
  <si>
    <t>1716619</t>
  </si>
  <si>
    <t>Derrocagem subaquática de material de 3ª categoria - malha de 1,5 m² - perfuração e detonação - plataforma flutuante com uma torre de perfuração</t>
  </si>
  <si>
    <t>1716601</t>
  </si>
  <si>
    <t>Derrocagem subaquática de material de 3ª categoria - malha de 1,5 m² - perfuração e detonação - plataforma montada na obra com duas torres de perfuração</t>
  </si>
  <si>
    <t>1716602</t>
  </si>
  <si>
    <t>Derrocagem subaquática de material de 3ª categoria - malha de 1,5 m² - perfuração e detonação - plataforma montada na obra com três torres de perfuração</t>
  </si>
  <si>
    <t>1716600</t>
  </si>
  <si>
    <t>Derrocagem subaquática de material de 3ª categoria - malha de 1,5 m² - perfuração e detonação - plataforma montada na obra com uma torre de perfuração</t>
  </si>
  <si>
    <t>1716655</t>
  </si>
  <si>
    <t>Derrocagem subaquática de material de 3ª categoria - malha de 2,5 m² - perfuração e detonação - plataforma com duas torres de perfuração</t>
  </si>
  <si>
    <t>1716639</t>
  </si>
  <si>
    <t>Derrocagem subaquática de material de 3ª categoria - malha de 4,0 m² - perfuração e detonação - plataforma com duas torres de perfuração</t>
  </si>
  <si>
    <t>1801636</t>
  </si>
  <si>
    <t>Levantamento batimétrico monofeixe longitudinal</t>
  </si>
  <si>
    <t>1801637</t>
  </si>
  <si>
    <t>Levantamento batimétrico monofeixe transversal</t>
  </si>
  <si>
    <t>1817720</t>
  </si>
  <si>
    <t>Levantamento batimétrico multifeixe</t>
  </si>
  <si>
    <t>1817723</t>
  </si>
  <si>
    <t>Levantamento hidrométrico com ADCP em rios com velocidade de corrente acima de 1,5 m/s</t>
  </si>
  <si>
    <t>1817721</t>
  </si>
  <si>
    <t>Levantamento hidrométrico com ADCP em rios com velocidade de corrente de 0,5 a 1,0 m/s</t>
  </si>
  <si>
    <t>1817722</t>
  </si>
  <si>
    <t>Levantamento hidrométrico com ADCP em rios com velocidade de corrente de 1,0 a 1,5 m/s</t>
  </si>
  <si>
    <t>1917483</t>
  </si>
  <si>
    <t>Dragagem de areia fina com draga de sucção e recalque - bomba de 1.350 kW e cortador de 170 kW - distância de recalque de 1.100 a 1.300 m</t>
  </si>
  <si>
    <t>1917484</t>
  </si>
  <si>
    <t>Dragagem de areia fina com draga de sucção e recalque - bomba de 1.350 kW e cortador de 170 kW - distância de recalque de 1.300 a 1.500 m</t>
  </si>
  <si>
    <t>1917485</t>
  </si>
  <si>
    <t>Dragagem de areia fina com draga de sucção e recalque - bomba de 1.350 kW e cortador de 170 kW - distância de recalque de 1.500 a 1.700 m</t>
  </si>
  <si>
    <t>1917486</t>
  </si>
  <si>
    <t>Dragagem de areia fina com draga de sucção e recalque - bomba de 1.350 kW e cortador de 170 kW - distância de recalque de 1.700 a 1.900 m</t>
  </si>
  <si>
    <t>1917487</t>
  </si>
  <si>
    <t>Dragagem de areia fina com draga de sucção e recalque - bomba de 1.350 kW e cortador de 170 kW - distância de recalque de 1.900 a 2.100 m</t>
  </si>
  <si>
    <t>1917528</t>
  </si>
  <si>
    <t>Dragagem de areia fina com draga de sucção e recalque - bomba de 1.350 kW e cortador de 170 kW - distância de recalque de 10.100 a 10.300 m</t>
  </si>
  <si>
    <t>1917529</t>
  </si>
  <si>
    <t>Dragagem de areia fina com draga de sucção e recalque - bomba de 1.350 kW e cortador de 170 kW - distância de recalque de 10.300 a 10.500 m</t>
  </si>
  <si>
    <t>1917530</t>
  </si>
  <si>
    <t>Dragagem de areia fina com draga de sucção e recalque - bomba de 1.350 kW e cortador de 170 kW - distância de recalque de 10.500 a 10.700 m</t>
  </si>
  <si>
    <t>1917531</t>
  </si>
  <si>
    <t>Dragagem de areia fina com draga de sucção e recalque - bomba de 1.350 kW e cortador de 170 kW - distância de recalque de 10.700 a 10.900 m</t>
  </si>
  <si>
    <t>1917532</t>
  </si>
  <si>
    <t>Dragagem de areia fina com draga de sucção e recalque - bomba de 1.350 kW e cortador de 170 kW - distância de recalque de 10.900 a 11.100 m</t>
  </si>
  <si>
    <t>1917533</t>
  </si>
  <si>
    <t>Dragagem de areia fina com draga de sucção e recalque - bomba de 1.350 kW e cortador de 170 kW - distância de recalque de 11.100 a 11.300 m</t>
  </si>
  <si>
    <t>1917534</t>
  </si>
  <si>
    <t>Dragagem de areia fina com draga de sucção e recalque - bomba de 1.350 kW e cortador de 170 kW - distância de recalque de 11.300 a 11.500 m</t>
  </si>
  <si>
    <t>1917535</t>
  </si>
  <si>
    <t>Dragagem de areia fina com draga de sucção e recalque - bomba de 1.350 kW e cortador de 170 kW - distância de recalque de 11.500 a 11.700 m</t>
  </si>
  <si>
    <t>1917536</t>
  </si>
  <si>
    <t>Dragagem de areia fina com draga de sucção e recalque - bomba de 1.350 kW e cortador de 170 kW - distância de recalque de 11.700 a 11.900 m</t>
  </si>
  <si>
    <t>1917537</t>
  </si>
  <si>
    <t>Dragagem de areia fina com draga de sucção e recalque - bomba de 1.350 kW e cortador de 170 kW - distância de recalque de 11.900 a 12.100 m</t>
  </si>
  <si>
    <t>1917488</t>
  </si>
  <si>
    <t>Dragagem de areia fina com draga de sucção e recalque - bomba de 1.350 kW e cortador de 170 kW - distância de recalque de 2.100 a 2.300 m</t>
  </si>
  <si>
    <t>1917489</t>
  </si>
  <si>
    <t>Dragagem de areia fina com draga de sucção e recalque - bomba de 1.350 kW e cortador de 170 kW - distância de recalque de 2.300 a 2.500 m</t>
  </si>
  <si>
    <t>1917490</t>
  </si>
  <si>
    <t>Dragagem de areia fina com draga de sucção e recalque - bomba de 1.350 kW e cortador de 170 kW - distância de recalque de 2.500 a 2.700 m</t>
  </si>
  <si>
    <t>1917491</t>
  </si>
  <si>
    <t>Dragagem de areia fina com draga de sucção e recalque - bomba de 1.350 kW e cortador de 170 kW - distância de recalque de 2.700 a 2.900 m</t>
  </si>
  <si>
    <t>1917492</t>
  </si>
  <si>
    <t>Dragagem de areia fina com draga de sucção e recalque - bomba de 1.350 kW e cortador de 170 kW - distância de recalque de 2.900 a 3.100 m</t>
  </si>
  <si>
    <t>1917493</t>
  </si>
  <si>
    <t>Dragagem de areia fina com draga de sucção e recalque - bomba de 1.350 kW e cortador de 170 kW - distância de recalque de 3.100 a 3.300 m</t>
  </si>
  <si>
    <t>1917494</t>
  </si>
  <si>
    <t>Dragagem de areia fina com draga de sucção e recalque - bomba de 1.350 kW e cortador de 170 kW - distância de recalque de 3.300 a 3.500 m</t>
  </si>
  <si>
    <t>1917495</t>
  </si>
  <si>
    <t>Dragagem de areia fina com draga de sucção e recalque - bomba de 1.350 kW e cortador de 170 kW - distância de recalque de 3.500 a 3.700 m</t>
  </si>
  <si>
    <t>1917496</t>
  </si>
  <si>
    <t>Dragagem de areia fina com draga de sucção e recalque - bomba de 1.350 kW e cortador de 170 kW - distância de recalque de 3.700 a 3.900 m</t>
  </si>
  <si>
    <t>1917497</t>
  </si>
  <si>
    <t>Dragagem de areia fina com draga de sucção e recalque - bomba de 1.350 kW e cortador de 170 kW - distância de recalque de 3.900 a 4.100 m</t>
  </si>
  <si>
    <t>1917498</t>
  </si>
  <si>
    <t>Dragagem de areia fina com draga de sucção e recalque - bomba de 1.350 kW e cortador de 170 kW - distância de recalque de 4.100 a 4.300 m</t>
  </si>
  <si>
    <t>1917499</t>
  </si>
  <si>
    <t>Dragagem de areia fina com draga de sucção e recalque - bomba de 1.350 kW e cortador de 170 kW - distância de recalque de 4.300 a 4.500 m</t>
  </si>
  <si>
    <t>1917500</t>
  </si>
  <si>
    <t>Dragagem de areia fina com draga de sucção e recalque - bomba de 1.350 kW e cortador de 170 kW - distância de recalque de 4.500 a 4.700 m</t>
  </si>
  <si>
    <t>1917501</t>
  </si>
  <si>
    <t>Dragagem de areia fina com draga de sucção e recalque - bomba de 1.350 kW e cortador de 170 kW - distância de recalque de 4.700 a 4.900 m</t>
  </si>
  <si>
    <t>1917502</t>
  </si>
  <si>
    <t>Dragagem de areia fina com draga de sucção e recalque - bomba de 1.350 kW e cortador de 170 kW - distância de recalque de 4.900 a 5.100 m</t>
  </si>
  <si>
    <t>1917503</t>
  </si>
  <si>
    <t>Dragagem de areia fina com draga de sucção e recalque - bomba de 1.350 kW e cortador de 170 kW - distância de recalque de 5.100 a 5.300 m</t>
  </si>
  <si>
    <t>1917504</t>
  </si>
  <si>
    <t>Dragagem de areia fina com draga de sucção e recalque - bomba de 1.350 kW e cortador de 170 kW - distância de recalque de 5.300 a 5.500 m</t>
  </si>
  <si>
    <t>1917505</t>
  </si>
  <si>
    <t>Dragagem de areia fina com draga de sucção e recalque - bomba de 1.350 kW e cortador de 170 kW - distância de recalque de 5.500 a 5.700 m</t>
  </si>
  <si>
    <t>1917506</t>
  </si>
  <si>
    <t>Dragagem de areia fina com draga de sucção e recalque - bomba de 1.350 kW e cortador de 170 kW - distância de recalque de 5.700 a 5.900 m</t>
  </si>
  <si>
    <t>1917507</t>
  </si>
  <si>
    <t>Dragagem de areia fina com draga de sucção e recalque - bomba de 1.350 kW e cortador de 170 kW - distância de recalque de 5.900 a 6.100 m</t>
  </si>
  <si>
    <t>1917480</t>
  </si>
  <si>
    <t>Dragagem de areia fina com draga de sucção e recalque - bomba de 1.350 kW e cortador de 170 kW - distância de recalque de 500 a 700 m</t>
  </si>
  <si>
    <t>1917508</t>
  </si>
  <si>
    <t>Dragagem de areia fina com draga de sucção e recalque - bomba de 1.350 kW e cortador de 170 kW - distância de recalque de 6.100 a 6.300 m</t>
  </si>
  <si>
    <t>1917509</t>
  </si>
  <si>
    <t>Dragagem de areia fina com draga de sucção e recalque - bomba de 1.350 kW e cortador de 170 kW - distância de recalque de 6.300 a 6.500 m</t>
  </si>
  <si>
    <t>1917510</t>
  </si>
  <si>
    <t>Dragagem de areia fina com draga de sucção e recalque - bomba de 1.350 kW e cortador de 170 kW - distância de recalque de 6.500 a 6.700 m</t>
  </si>
  <si>
    <t>1917511</t>
  </si>
  <si>
    <t>Dragagem de areia fina com draga de sucção e recalque - bomba de 1.350 kW e cortador de 170 kW - distância de recalque de 6.700 a 6.900 m</t>
  </si>
  <si>
    <t>1917512</t>
  </si>
  <si>
    <t>Dragagem de areia fina com draga de sucção e recalque - bomba de 1.350 kW e cortador de 170 kW - distância de recalque de 6.900 a 7.100 m</t>
  </si>
  <si>
    <t>1917513</t>
  </si>
  <si>
    <t>Dragagem de areia fina com draga de sucção e recalque - bomba de 1.350 kW e cortador de 170 kW - distância de recalque de 7.100 a 7.300 m</t>
  </si>
  <si>
    <t>1917514</t>
  </si>
  <si>
    <t>Dragagem de areia fina com draga de sucção e recalque - bomba de 1.350 kW e cortador de 170 kW - distância de recalque de 7.300 a 7.500 m</t>
  </si>
  <si>
    <t>1917515</t>
  </si>
  <si>
    <t>Dragagem de areia fina com draga de sucção e recalque - bomba de 1.350 kW e cortador de 170 kW - distância de recalque de 7.500 a 7.700 m</t>
  </si>
  <si>
    <t>1917516</t>
  </si>
  <si>
    <t>Dragagem de areia fina com draga de sucção e recalque - bomba de 1.350 kW e cortador de 170 kW - distância de recalque de 7.700 a 7.900 m</t>
  </si>
  <si>
    <t>1917517</t>
  </si>
  <si>
    <t>Dragagem de areia fina com draga de sucção e recalque - bomba de 1.350 kW e cortador de 170 kW - distância de recalque de 7.900 a 8.100 m</t>
  </si>
  <si>
    <t>1917481</t>
  </si>
  <si>
    <t>Dragagem de areia fina com draga de sucção e recalque - bomba de 1.350 kW e cortador de 170 kW - distância de recalque de 700 a 900 m</t>
  </si>
  <si>
    <t>1917518</t>
  </si>
  <si>
    <t>Dragagem de areia fina com draga de sucção e recalque - bomba de 1.350 kW e cortador de 170 kW - distância de recalque de 8.100 a 8.300 m</t>
  </si>
  <si>
    <t>1917519</t>
  </si>
  <si>
    <t>Dragagem de areia fina com draga de sucção e recalque - bomba de 1.350 kW e cortador de 170 kW - distância de recalque de 8.300 a 8.500 m</t>
  </si>
  <si>
    <t>1917520</t>
  </si>
  <si>
    <t>Dragagem de areia fina com draga de sucção e recalque - bomba de 1.350 kW e cortador de 170 kW - distância de recalque de 8.500 a 8.700 m</t>
  </si>
  <si>
    <t>1917521</t>
  </si>
  <si>
    <t>Dragagem de areia fina com draga de sucção e recalque - bomba de 1.350 kW e cortador de 170 kW - distância de recalque de 8.700 a 8.900 m</t>
  </si>
  <si>
    <t>1917522</t>
  </si>
  <si>
    <t>Dragagem de areia fina com draga de sucção e recalque - bomba de 1.350 kW e cortador de 170 kW - distância de recalque de 8.900 a 9.100 m</t>
  </si>
  <si>
    <t>1917523</t>
  </si>
  <si>
    <t>Dragagem de areia fina com draga de sucção e recalque - bomba de 1.350 kW e cortador de 170 kW - distância de recalque de 9.100 a 9.300 m</t>
  </si>
  <si>
    <t>1917524</t>
  </si>
  <si>
    <t>Dragagem de areia fina com draga de sucção e recalque - bomba de 1.350 kW e cortador de 170 kW - distância de recalque de 9.300 a 9.500 m</t>
  </si>
  <si>
    <t>1917525</t>
  </si>
  <si>
    <t>Dragagem de areia fina com draga de sucção e recalque - bomba de 1.350 kW e cortador de 170 kW - distância de recalque de 9.500 a 9.700 m</t>
  </si>
  <si>
    <t>1917526</t>
  </si>
  <si>
    <t>Dragagem de areia fina com draga de sucção e recalque - bomba de 1.350 kW e cortador de 170 kW - distância de recalque de 9.700 a 9.900 m</t>
  </si>
  <si>
    <t>1917527</t>
  </si>
  <si>
    <t>Dragagem de areia fina com draga de sucção e recalque - bomba de 1.350 kW e cortador de 170 kW - distância de recalque de 9.900 a 10.100 m</t>
  </si>
  <si>
    <t>1917482</t>
  </si>
  <si>
    <t>Dragagem de areia fina com draga de sucção e recalque - bomba de 1.350 kW e cortador de 170 kW - distância de recalque de 900 a 1.100 m</t>
  </si>
  <si>
    <t>1917737</t>
  </si>
  <si>
    <t>Dragagem de areia fina com draga de sucção e recalque - bomba de 1.350 kW e cortador de 170 kW - distância de recalque de até 500 m</t>
  </si>
  <si>
    <t>1917220</t>
  </si>
  <si>
    <t>Dragagem de areia fina com draga de sucção e recalque - bomba de 294 kW e cortador de 30 kW - distância de recalque de 1.100 a 1.300 m</t>
  </si>
  <si>
    <t>1917221</t>
  </si>
  <si>
    <t>Dragagem de areia fina com draga de sucção e recalque - bomba de 294 kW e cortador de 30 kW - distância de recalque de 1.300 a 1.500 m</t>
  </si>
  <si>
    <t>1917222</t>
  </si>
  <si>
    <t>Dragagem de areia fina com draga de sucção e recalque - bomba de 294 kW e cortador de 30 kW - distância de recalque de 1.500 a 1.700 m</t>
  </si>
  <si>
    <t>1917223</t>
  </si>
  <si>
    <t>Dragagem de areia fina com draga de sucção e recalque - bomba de 294 kW e cortador de 30 kW - distância de recalque de 1.700 a 1.900 m</t>
  </si>
  <si>
    <t>1917224</t>
  </si>
  <si>
    <t>Dragagem de areia fina com draga de sucção e recalque - bomba de 294 kW e cortador de 30 kW - distância de recalque de 1.900 a 2.100 m</t>
  </si>
  <si>
    <t>1917225</t>
  </si>
  <si>
    <t>Dragagem de areia fina com draga de sucção e recalque - bomba de 294 kW e cortador de 30 kW - distância de recalque de 2.100 a 2.300 m</t>
  </si>
  <si>
    <t>1917226</t>
  </si>
  <si>
    <t>Dragagem de areia fina com draga de sucção e recalque - bomba de 294 kW e cortador de 30 kW - distância de recalque de 2.300 a 2.500 m</t>
  </si>
  <si>
    <t>1917227</t>
  </si>
  <si>
    <t>Dragagem de areia fina com draga de sucção e recalque - bomba de 294 kW e cortador de 30 kW - distância de recalque de 2.500 a 2.700 m</t>
  </si>
  <si>
    <t>1917228</t>
  </si>
  <si>
    <t>Dragagem de areia fina com draga de sucção e recalque - bomba de 294 kW e cortador de 30 kW - distância de recalque de 2.700 a 2.900 m</t>
  </si>
  <si>
    <t>1917229</t>
  </si>
  <si>
    <t>Dragagem de areia fina com draga de sucção e recalque - bomba de 294 kW e cortador de 30 kW - distância de recalque de 2.900 a 3.100 m</t>
  </si>
  <si>
    <t>1917230</t>
  </si>
  <si>
    <t>Dragagem de areia fina com draga de sucção e recalque - bomba de 294 kW e cortador de 30 kW - distância de recalque de 3.100 a 3.300 m</t>
  </si>
  <si>
    <t>1917231</t>
  </si>
  <si>
    <t>Dragagem de areia fina com draga de sucção e recalque - bomba de 294 kW e cortador de 30 kW - distância de recalque de 3.300 a 3.500 m</t>
  </si>
  <si>
    <t>1917232</t>
  </si>
  <si>
    <t>Dragagem de areia fina com draga de sucção e recalque - bomba de 294 kW e cortador de 30 kW - distância de recalque de 3.500 a 3.700 m</t>
  </si>
  <si>
    <t>1917233</t>
  </si>
  <si>
    <t>Dragagem de areia fina com draga de sucção e recalque - bomba de 294 kW e cortador de 30 kW - distância de recalque de 3.700 a 3.900 m</t>
  </si>
  <si>
    <t>1917234</t>
  </si>
  <si>
    <t>Dragagem de areia fina com draga de sucção e recalque - bomba de 294 kW e cortador de 30 kW - distância de recalque de 3.900 a 4.100 m</t>
  </si>
  <si>
    <t>1917217</t>
  </si>
  <si>
    <t>Dragagem de areia fina com draga de sucção e recalque - bomba de 294 kW e cortador de 30 kW - distância de recalque de 500 a 700 m</t>
  </si>
  <si>
    <t>1917218</t>
  </si>
  <si>
    <t>Dragagem de areia fina com draga de sucção e recalque - bomba de 294 kW e cortador de 30 kW - distância de recalque de 700 a 900 m</t>
  </si>
  <si>
    <t>1917219</t>
  </si>
  <si>
    <t>Dragagem de areia fina com draga de sucção e recalque - bomba de 294 kW e cortador de 30 kW - distância de recalque de 900 a 1.100 m</t>
  </si>
  <si>
    <t>1917724</t>
  </si>
  <si>
    <t>Dragagem de areia fina com draga de sucção e recalque - bomba de 294 kW e cortador de 30 kW - distância de recalque de até 500 m</t>
  </si>
  <si>
    <t>1917274</t>
  </si>
  <si>
    <t>Dragagem de areia fina com draga de sucção e recalque - bomba de 483 kW e cortador de 55 kW - distância de recalque de 1.100 a 1.300 m</t>
  </si>
  <si>
    <t>1917275</t>
  </si>
  <si>
    <t>Dragagem de areia fina com draga de sucção e recalque - bomba de 483 kW e cortador de 55 kW - distância de recalque de 1.300 a 1.500 m</t>
  </si>
  <si>
    <t>1917276</t>
  </si>
  <si>
    <t>Dragagem de areia fina com draga de sucção e recalque - bomba de 483 kW e cortador de 55 kW - distância de recalque de 1.500 a 1.700 m</t>
  </si>
  <si>
    <t>1917277</t>
  </si>
  <si>
    <t>Dragagem de areia fina com draga de sucção e recalque - bomba de 483 kW e cortador de 55 kW - distância de recalque de 1.700 a 1.900 m</t>
  </si>
  <si>
    <t>1917278</t>
  </si>
  <si>
    <t>Dragagem de areia fina com draga de sucção e recalque - bomba de 483 kW e cortador de 55 kW - distância de recalque de 1.900 a 2.100 m</t>
  </si>
  <si>
    <t>1917279</t>
  </si>
  <si>
    <t>Dragagem de areia fina com draga de sucção e recalque - bomba de 483 kW e cortador de 55 kW - distância de recalque de 2.100 a 2.300 m</t>
  </si>
  <si>
    <t>1917280</t>
  </si>
  <si>
    <t>Dragagem de areia fina com draga de sucção e recalque - bomba de 483 kW e cortador de 55 kW - distância de recalque de 2.300 a 2.500 m</t>
  </si>
  <si>
    <t>1917281</t>
  </si>
  <si>
    <t>Dragagem de areia fina com draga de sucção e recalque - bomba de 483 kW e cortador de 55 kW - distância de recalque de 2.500 a 2.700 m</t>
  </si>
  <si>
    <t>1917282</t>
  </si>
  <si>
    <t>Dragagem de areia fina com draga de sucção e recalque - bomba de 483 kW e cortador de 55 kW - distância de recalque de 2.700 a 2.900 m</t>
  </si>
  <si>
    <t>1917283</t>
  </si>
  <si>
    <t>Dragagem de areia fina com draga de sucção e recalque - bomba de 483 kW e cortador de 55 kW - distância de recalque de 2.900 a 3.100 m</t>
  </si>
  <si>
    <t>1917284</t>
  </si>
  <si>
    <t>Dragagem de areia fina com draga de sucção e recalque - bomba de 483 kW e cortador de 55 kW - distância de recalque de 3.100 a 3.300 m</t>
  </si>
  <si>
    <t>1917285</t>
  </si>
  <si>
    <t>Dragagem de areia fina com draga de sucção e recalque - bomba de 483 kW e cortador de 55 kW - distância de recalque de 3.300 a 3.500 m</t>
  </si>
  <si>
    <t>1917286</t>
  </si>
  <si>
    <t>Dragagem de areia fina com draga de sucção e recalque - bomba de 483 kW e cortador de 55 kW - distância de recalque de 3.500 a 3.700 m</t>
  </si>
  <si>
    <t>1917287</t>
  </si>
  <si>
    <t>Dragagem de areia fina com draga de sucção e recalque - bomba de 483 kW e cortador de 55 kW - distância de recalque de 3.700 a 3.900 m</t>
  </si>
  <si>
    <t>1917288</t>
  </si>
  <si>
    <t>Dragagem de areia fina com draga de sucção e recalque - bomba de 483 kW e cortador de 55 kW - distância de recalque de 3.900 a 4.100 m</t>
  </si>
  <si>
    <t>1917289</t>
  </si>
  <si>
    <t>Dragagem de areia fina com draga de sucção e recalque - bomba de 483 kW e cortador de 55 kW - distância de recalque de 4.100 a 4.300 m</t>
  </si>
  <si>
    <t>1917290</t>
  </si>
  <si>
    <t>Dragagem de areia fina com draga de sucção e recalque - bomba de 483 kW e cortador de 55 kW - distância de recalque de 4.300 a 4.500 m</t>
  </si>
  <si>
    <t>1917291</t>
  </si>
  <si>
    <t>Dragagem de areia fina com draga de sucção e recalque - bomba de 483 kW e cortador de 55 kW - distância de recalque de 4.500 a 4.700 m</t>
  </si>
  <si>
    <t>1917292</t>
  </si>
  <si>
    <t>Dragagem de areia fina com draga de sucção e recalque - bomba de 483 kW e cortador de 55 kW - distância de recalque de 4.700 a 4.900 m</t>
  </si>
  <si>
    <t>1917293</t>
  </si>
  <si>
    <t>Dragagem de areia fina com draga de sucção e recalque - bomba de 483 kW e cortador de 55 kW - distância de recalque de 4.900 a 5.100 m</t>
  </si>
  <si>
    <t>1917294</t>
  </si>
  <si>
    <t>Dragagem de areia fina com draga de sucção e recalque - bomba de 483 kW e cortador de 55 kW - distância de recalque de 5.100 a 5.300 m</t>
  </si>
  <si>
    <t>1917295</t>
  </si>
  <si>
    <t>Dragagem de areia fina com draga de sucção e recalque - bomba de 483 kW e cortador de 55 kW - distância de recalque de 5.300 a 5.500 m</t>
  </si>
  <si>
    <t>1917296</t>
  </si>
  <si>
    <t>Dragagem de areia fina com draga de sucção e recalque - bomba de 483 kW e cortador de 55 kW - distância de recalque de 5.500 a 5.700 m</t>
  </si>
  <si>
    <t>1917297</t>
  </si>
  <si>
    <t>Dragagem de areia fina com draga de sucção e recalque - bomba de 483 kW e cortador de 55 kW - distância de recalque de 5.700 a 5.900 m</t>
  </si>
  <si>
    <t>1917298</t>
  </si>
  <si>
    <t>Dragagem de areia fina com draga de sucção e recalque - bomba de 483 kW e cortador de 55 kW - distância de recalque de 5.900 a 6.100 m</t>
  </si>
  <si>
    <t>1917271</t>
  </si>
  <si>
    <t>Dragagem de areia fina com draga de sucção e recalque - bomba de 483 kW e cortador de 55 kW - distância de recalque de 500 a 700 m</t>
  </si>
  <si>
    <t>1917299</t>
  </si>
  <si>
    <t>Dragagem de areia fina com draga de sucção e recalque - bomba de 483 kW e cortador de 55 kW - distância de recalque de 6.100 a 6.300 m</t>
  </si>
  <si>
    <t>1917300</t>
  </si>
  <si>
    <t>Dragagem de areia fina com draga de sucção e recalque - bomba de 483 kW e cortador de 55 kW - distância de recalque de 6.300 a 6.500 m</t>
  </si>
  <si>
    <t>1917301</t>
  </si>
  <si>
    <t>Dragagem de areia fina com draga de sucção e recalque - bomba de 483 kW e cortador de 55 kW - distância de recalque de 6.500 a 6.700 m</t>
  </si>
  <si>
    <t>1917302</t>
  </si>
  <si>
    <t>Dragagem de areia fina com draga de sucção e recalque - bomba de 483 kW e cortador de 55 kW - distância de recalque de 6.700 a 6.900 m</t>
  </si>
  <si>
    <t>1917303</t>
  </si>
  <si>
    <t>Dragagem de areia fina com draga de sucção e recalque - bomba de 483 kW e cortador de 55 kW - distância de recalque de 6.900 a 7.100 m</t>
  </si>
  <si>
    <t>1917304</t>
  </si>
  <si>
    <t>Dragagem de areia fina com draga de sucção e recalque - bomba de 483 kW e cortador de 55 kW - distância de recalque de 7.100 a 7.300 m</t>
  </si>
  <si>
    <t>1917305</t>
  </si>
  <si>
    <t>Dragagem de areia fina com draga de sucção e recalque - bomba de 483 kW e cortador de 55 kW - distância de recalque de 7.300 a 7.500 m</t>
  </si>
  <si>
    <t>1917306</t>
  </si>
  <si>
    <t>Dragagem de areia fina com draga de sucção e recalque - bomba de 483 kW e cortador de 55 kW - distância de recalque de 7.500 a 7.700 m</t>
  </si>
  <si>
    <t>1917307</t>
  </si>
  <si>
    <t>Dragagem de areia fina com draga de sucção e recalque - bomba de 483 kW e cortador de 55 kW - distância de recalque de 7.700 a 7.900 m</t>
  </si>
  <si>
    <t>1917272</t>
  </si>
  <si>
    <t>Dragagem de areia fina com draga de sucção e recalque - bomba de 483 kW e cortador de 55 kW - distância de recalque de 700 a 900 m</t>
  </si>
  <si>
    <t>1917273</t>
  </si>
  <si>
    <t>Dragagem de areia fina com draga de sucção e recalque - bomba de 483 kW e cortador de 55 kW - distância de recalque de 900 a 1.100 m</t>
  </si>
  <si>
    <t>1917729</t>
  </si>
  <si>
    <t>Dragagem de areia fina com draga de sucção e recalque - bomba de 483 kW e cortador de 55 kW - distância de recalque de até 500 m</t>
  </si>
  <si>
    <t>1917367</t>
  </si>
  <si>
    <t>Dragagem de areia fina com draga de sucção e recalque - bomba de 746 kW e cortador de 110 kW - distância de recalque de 1.100 a 1.300 m</t>
  </si>
  <si>
    <t>1917368</t>
  </si>
  <si>
    <t>Dragagem de areia fina com draga de sucção e recalque - bomba de 746 kW e cortador de 110 kW - distância de recalque de 1.300 a 1.500 m</t>
  </si>
  <si>
    <t>1917369</t>
  </si>
  <si>
    <t>Dragagem de areia fina com draga de sucção e recalque - bomba de 746 kW e cortador de 110 kW - distância de recalque de 1.500 a 1.700 m</t>
  </si>
  <si>
    <t>1917370</t>
  </si>
  <si>
    <t>Dragagem de areia fina com draga de sucção e recalque - bomba de 746 kW e cortador de 110 kW - distância de recalque de 1.700 a 1.900 m</t>
  </si>
  <si>
    <t>1917371</t>
  </si>
  <si>
    <t>Dragagem de areia fina com draga de sucção e recalque - bomba de 746 kW e cortador de 110 kW - distância de recalque de 1.900 a 2.100 m</t>
  </si>
  <si>
    <t>1917372</t>
  </si>
  <si>
    <t>Dragagem de areia fina com draga de sucção e recalque - bomba de 746 kW e cortador de 110 kW - distância de recalque de 2.100 a 2.300 m</t>
  </si>
  <si>
    <t>1917373</t>
  </si>
  <si>
    <t>Dragagem de areia fina com draga de sucção e recalque - bomba de 746 kW e cortador de 110 kW - distância de recalque de 2.300 a 2.500 m</t>
  </si>
  <si>
    <t>1917374</t>
  </si>
  <si>
    <t>Dragagem de areia fina com draga de sucção e recalque - bomba de 746 kW e cortador de 110 kW - distância de recalque de 2.500 a 2.700 m</t>
  </si>
  <si>
    <t>1917375</t>
  </si>
  <si>
    <t>Dragagem de areia fina com draga de sucção e recalque - bomba de 746 kW e cortador de 110 kW - distância de recalque de 2.700 a 2.900 m</t>
  </si>
  <si>
    <t>1917376</t>
  </si>
  <si>
    <t>Dragagem de areia fina com draga de sucção e recalque - bomba de 746 kW e cortador de 110 kW - distância de recalque de 2.900 a 3.100 m</t>
  </si>
  <si>
    <t>1917377</t>
  </si>
  <si>
    <t>Dragagem de areia fina com draga de sucção e recalque - bomba de 746 kW e cortador de 110 kW - distância de recalque de 3.100 a 3.300 m</t>
  </si>
  <si>
    <t>1917378</t>
  </si>
  <si>
    <t>Dragagem de areia fina com draga de sucção e recalque - bomba de 746 kW e cortador de 110 kW - distância de recalque de 3.300 a 3.500 m</t>
  </si>
  <si>
    <t>1917379</t>
  </si>
  <si>
    <t>Dragagem de areia fina com draga de sucção e recalque - bomba de 746 kW e cortador de 110 kW - distância de recalque de 3.500 a 3.700 m</t>
  </si>
  <si>
    <t>1917380</t>
  </si>
  <si>
    <t>Dragagem de areia fina com draga de sucção e recalque - bomba de 746 kW e cortador de 110 kW - distância de recalque de 3.700 a 3.900 m</t>
  </si>
  <si>
    <t>1917381</t>
  </si>
  <si>
    <t>Dragagem de areia fina com draga de sucção e recalque - bomba de 746 kW e cortador de 110 kW - distância de recalque de 3.900 a 4.100 m</t>
  </si>
  <si>
    <t>1917382</t>
  </si>
  <si>
    <t>Dragagem de areia fina com draga de sucção e recalque - bomba de 746 kW e cortador de 110 kW - distância de recalque de 4.100 a 4.300 m</t>
  </si>
  <si>
    <t>1917383</t>
  </si>
  <si>
    <t>Dragagem de areia fina com draga de sucção e recalque - bomba de 746 kW e cortador de 110 kW - distância de recalque de 4.300 a 4.500 m</t>
  </si>
  <si>
    <t>1917384</t>
  </si>
  <si>
    <t>Dragagem de areia fina com draga de sucção e recalque - bomba de 746 kW e cortador de 110 kW - distância de recalque de 4.500 a 4.700 m</t>
  </si>
  <si>
    <t>1917385</t>
  </si>
  <si>
    <t>Dragagem de areia fina com draga de sucção e recalque - bomba de 746 kW e cortador de 110 kW - distância de recalque de 4.700 a 4.900 m</t>
  </si>
  <si>
    <t>1917386</t>
  </si>
  <si>
    <t>Dragagem de areia fina com draga de sucção e recalque - bomba de 746 kW e cortador de 110 kW - distância de recalque de 4.900 a 5.100 m</t>
  </si>
  <si>
    <t>1917387</t>
  </si>
  <si>
    <t>Dragagem de areia fina com draga de sucção e recalque - bomba de 746 kW e cortador de 110 kW - distância de recalque de 5.100 a 5.300 m</t>
  </si>
  <si>
    <t>1917388</t>
  </si>
  <si>
    <t>Dragagem de areia fina com draga de sucção e recalque - bomba de 746 kW e cortador de 110 kW - distância de recalque de 5.300 a 5.500 m</t>
  </si>
  <si>
    <t>1917389</t>
  </si>
  <si>
    <t>Dragagem de areia fina com draga de sucção e recalque - bomba de 746 kW e cortador de 110 kW - distância de recalque de 5.500 a 5.700 m</t>
  </si>
  <si>
    <t>1917390</t>
  </si>
  <si>
    <t>Dragagem de areia fina com draga de sucção e recalque - bomba de 746 kW e cortador de 110 kW - distância de recalque de 5.700 a 5.900 m</t>
  </si>
  <si>
    <t>1917391</t>
  </si>
  <si>
    <t>Dragagem de areia fina com draga de sucção e recalque - bomba de 746 kW e cortador de 110 kW - distância de recalque de 5.900 a 6.100 m</t>
  </si>
  <si>
    <t>1917364</t>
  </si>
  <si>
    <t>Dragagem de areia fina com draga de sucção e recalque - bomba de 746 kW e cortador de 110 kW - distância de recalque de 500 a 700 m</t>
  </si>
  <si>
    <t>1917392</t>
  </si>
  <si>
    <t>Dragagem de areia fina com draga de sucção e recalque - bomba de 746 kW e cortador de 110 kW - distância de recalque de 6.100 a 6.300 m</t>
  </si>
  <si>
    <t>1917393</t>
  </si>
  <si>
    <t>Dragagem de areia fina com draga de sucção e recalque - bomba de 746 kW e cortador de 110 kW - distância de recalque de 6.300 a 6.500 m</t>
  </si>
  <si>
    <t>1917394</t>
  </si>
  <si>
    <t>Dragagem de areia fina com draga de sucção e recalque - bomba de 746 kW e cortador de 110 kW - distância de recalque de 6.500 a 6.700 m</t>
  </si>
  <si>
    <t>1917395</t>
  </si>
  <si>
    <t>Dragagem de areia fina com draga de sucção e recalque - bomba de 746 kW e cortador de 110 kW - distância de recalque de 6.700 a 6.900 m</t>
  </si>
  <si>
    <t>1917396</t>
  </si>
  <si>
    <t>Dragagem de areia fina com draga de sucção e recalque - bomba de 746 kW e cortador de 110 kW - distância de recalque de 6.900 a 7.100 m</t>
  </si>
  <si>
    <t>1917397</t>
  </si>
  <si>
    <t>Dragagem de areia fina com draga de sucção e recalque - bomba de 746 kW e cortador de 110 kW - distância de recalque de 7.100 a 7.300 m</t>
  </si>
  <si>
    <t>1917398</t>
  </si>
  <si>
    <t>Dragagem de areia fina com draga de sucção e recalque - bomba de 746 kW e cortador de 110 kW - distância de recalque de 7.300 a 7.500 m</t>
  </si>
  <si>
    <t>1917399</t>
  </si>
  <si>
    <t>Dragagem de areia fina com draga de sucção e recalque - bomba de 746 kW e cortador de 110 kW - distância de recalque de 7.500 a 7.700 m</t>
  </si>
  <si>
    <t>1917400</t>
  </si>
  <si>
    <t>Dragagem de areia fina com draga de sucção e recalque - bomba de 746 kW e cortador de 110 kW - distância de recalque de 7.700 a 7.900 m</t>
  </si>
  <si>
    <t>1917401</t>
  </si>
  <si>
    <t>Dragagem de areia fina com draga de sucção e recalque - bomba de 746 kW e cortador de 110 kW - distância de recalque de 7.900 a 8.100 m</t>
  </si>
  <si>
    <t>1917365</t>
  </si>
  <si>
    <t>Dragagem de areia fina com draga de sucção e recalque - bomba de 746 kW e cortador de 110 kW - distância de recalque de 700 a 900 m</t>
  </si>
  <si>
    <t>1917402</t>
  </si>
  <si>
    <t>Dragagem de areia fina com draga de sucção e recalque - bomba de 746 kW e cortador de 110 kW - distância de recalque de 8.100 a 8.300 m</t>
  </si>
  <si>
    <t>1917403</t>
  </si>
  <si>
    <t>Dragagem de areia fina com draga de sucção e recalque - bomba de 746 kW e cortador de 110 kW - distância de recalque de 8.300 a 8.500 m</t>
  </si>
  <si>
    <t>1917404</t>
  </si>
  <si>
    <t>Dragagem de areia fina com draga de sucção e recalque - bomba de 746 kW e cortador de 110 kW - distância de recalque de 8.500 a 8.700 m</t>
  </si>
  <si>
    <t>1917405</t>
  </si>
  <si>
    <t>Dragagem de areia fina com draga de sucção e recalque - bomba de 746 kW e cortador de 110 kW - distância de recalque de 8.700 a 8.900 m</t>
  </si>
  <si>
    <t>1917406</t>
  </si>
  <si>
    <t>Dragagem de areia fina com draga de sucção e recalque - bomba de 746 kW e cortador de 110 kW - distância de recalque de 8.900 a 9.100 m</t>
  </si>
  <si>
    <t>1917407</t>
  </si>
  <si>
    <t>Dragagem de areia fina com draga de sucção e recalque - bomba de 746 kW e cortador de 110 kW - distância de recalque de 9.100 a 9.300 m</t>
  </si>
  <si>
    <t>1917408</t>
  </si>
  <si>
    <t>Dragagem de areia fina com draga de sucção e recalque - bomba de 746 kW e cortador de 110 kW - distância de recalque de 9.300 a 9.500 m</t>
  </si>
  <si>
    <t>1917409</t>
  </si>
  <si>
    <t>Dragagem de areia fina com draga de sucção e recalque - bomba de 746 kW e cortador de 110 kW - distância de recalque de 9.500 a 9.700 m</t>
  </si>
  <si>
    <t>1917410</t>
  </si>
  <si>
    <t>Dragagem de areia fina com draga de sucção e recalque - bomba de 746 kW e cortador de 110 kW - distância de recalque de 9.700 a 9.900 m</t>
  </si>
  <si>
    <t>1917411</t>
  </si>
  <si>
    <t>Dragagem de areia fina com draga de sucção e recalque - bomba de 746 kW e cortador de 110 kW - distância de recalque de 9.900 a 10.100 m</t>
  </si>
  <si>
    <t>1917366</t>
  </si>
  <si>
    <t>Dragagem de areia fina com draga de sucção e recalque - bomba de 746 kW e cortador de 110 kW - distância de recalque de 900 a 1.100 m</t>
  </si>
  <si>
    <t>1917732</t>
  </si>
  <si>
    <t>Dragagem de areia fina com draga de sucção e recalque - bomba de 746 kW e cortador de 110 kW - distância de recalque de até 500 m</t>
  </si>
  <si>
    <t>1917043</t>
  </si>
  <si>
    <t>Dragagem de areia fina com draga hopper - capacidade da cisterna de 1.000 m³ - DMT de 1.500 a 1.800 m</t>
  </si>
  <si>
    <t>1917044</t>
  </si>
  <si>
    <t>Dragagem de areia fina com draga hopper - capacidade da cisterna de 1.000 m³ - DMT de 1.800 a 2.100 m</t>
  </si>
  <si>
    <t>1917045</t>
  </si>
  <si>
    <t>Dragagem de areia fina com draga hopper - capacidade da cisterna de 1.000 m³ - DMT de 2.100 a 2.400 m</t>
  </si>
  <si>
    <t>1917046</t>
  </si>
  <si>
    <t>Dragagem de areia fina com draga hopper - capacidade da cisterna de 1.000 m³ - DMT de 2.400 a 2.700 m</t>
  </si>
  <si>
    <t>1917047</t>
  </si>
  <si>
    <t>Dragagem de areia fina com draga hopper - capacidade da cisterna de 1.000 m³ - DMT de 2.700 a 3.000 m</t>
  </si>
  <si>
    <t>1917048</t>
  </si>
  <si>
    <t>Dragagem de areia fina com draga hopper - capacidade da cisterna de 1.000 m³ - DMT de 3.000 m</t>
  </si>
  <si>
    <t>1901518</t>
  </si>
  <si>
    <t>Dragagem de areia fina com draga hopper - capacidade da cisterna de 10.000 m³ - DMT de 1.500 a 1.800 m</t>
  </si>
  <si>
    <t>1901519</t>
  </si>
  <si>
    <t>Dragagem de areia fina com draga hopper - capacidade da cisterna de 10.000 m³ - DMT de 1.800 a 2.100 m</t>
  </si>
  <si>
    <t>1901520</t>
  </si>
  <si>
    <t>Dragagem de areia fina com draga hopper - capacidade da cisterna de 10.000 m³ - DMT de 2.100 a 2.400 m</t>
  </si>
  <si>
    <t>1901521</t>
  </si>
  <si>
    <t>Dragagem de areia fina com draga hopper - capacidade da cisterna de 10.000 m³ - DMT de 2.400 a 2.700 m</t>
  </si>
  <si>
    <t>1901522</t>
  </si>
  <si>
    <t>Dragagem de areia fina com draga hopper - capacidade da cisterna de 10.000 m³ - DMT de 2.700 a 3.000 m</t>
  </si>
  <si>
    <t>1901517</t>
  </si>
  <si>
    <t>Dragagem de areia fina com draga hopper - capacidade da cisterna de 10.000 m³ - DMT de 3.000 m</t>
  </si>
  <si>
    <t>1901523</t>
  </si>
  <si>
    <t>Dragagem de areia fina com draga hopper - capacidade da cisterna de 15.000 m³ - DMT de 1.500 a 1.800 m</t>
  </si>
  <si>
    <t>1901524</t>
  </si>
  <si>
    <t>Dragagem de areia fina com draga hopper - capacidade da cisterna de 15.000 m³ - DMT de 1.800 a 2.100 m</t>
  </si>
  <si>
    <t>1901525</t>
  </si>
  <si>
    <t>Dragagem de areia fina com draga hopper - capacidade da cisterna de 15.000 m³ - DMT de 2.100 a 2.400 m</t>
  </si>
  <si>
    <t>1901526</t>
  </si>
  <si>
    <t>Dragagem de areia fina com draga hopper - capacidade da cisterna de 15.000 m³ - DMT de 2.400 a 2.700 m</t>
  </si>
  <si>
    <t>1901527</t>
  </si>
  <si>
    <t>Dragagem de areia fina com draga hopper - capacidade da cisterna de 15.000 m³ - DMT de 2.700 a 3.000 m</t>
  </si>
  <si>
    <t>1901528</t>
  </si>
  <si>
    <t>Dragagem de areia fina com draga hopper - capacidade da cisterna de 15.000 m³ - DMT de 3.000 m</t>
  </si>
  <si>
    <t>1917079</t>
  </si>
  <si>
    <t>Dragagem de areia fina com draga hopper - capacidade da cisterna de 2.000 m³ - DMT de 1.500 a 1.800 m</t>
  </si>
  <si>
    <t>1917080</t>
  </si>
  <si>
    <t>Dragagem de areia fina com draga hopper - capacidade da cisterna de 2.000 m³ - DMT de 1.800 a 2.100 m</t>
  </si>
  <si>
    <t>1917081</t>
  </si>
  <si>
    <t>Dragagem de areia fina com draga hopper - capacidade da cisterna de 2.000 m³ - DMT de 2.100 a 2.400 m</t>
  </si>
  <si>
    <t>1917082</t>
  </si>
  <si>
    <t>Dragagem de areia fina com draga hopper - capacidade da cisterna de 2.000 m³ - DMT de 2.400 a 2.700 m</t>
  </si>
  <si>
    <t>1917083</t>
  </si>
  <si>
    <t>Dragagem de areia fina com draga hopper - capacidade da cisterna de 2.000 m³ - DMT de 2.700 a 3.000 m</t>
  </si>
  <si>
    <t>1917084</t>
  </si>
  <si>
    <t>Dragagem de areia fina com draga hopper - capacidade da cisterna de 2.000 m³ - DMT de 3.000 m</t>
  </si>
  <si>
    <t>1901529</t>
  </si>
  <si>
    <t>Dragagem de areia fina com draga hopper - capacidade da cisterna de 20.000 m³ - DMT de 1.500 a 1.800 m</t>
  </si>
  <si>
    <t>1901530</t>
  </si>
  <si>
    <t>Dragagem de areia fina com draga hopper - capacidade da cisterna de 20.000 m³ - DMT de 1.800 a 2.100 m</t>
  </si>
  <si>
    <t>1901531</t>
  </si>
  <si>
    <t>Dragagem de areia fina com draga hopper - capacidade da cisterna de 20.000 m³ - DMT de 2.100 a 2.400 m</t>
  </si>
  <si>
    <t>1901532</t>
  </si>
  <si>
    <t>Dragagem de areia fina com draga hopper - capacidade da cisterna de 20.000 m³ - DMT de 2.400 a 2.700 m</t>
  </si>
  <si>
    <t>1901533</t>
  </si>
  <si>
    <t>Dragagem de areia fina com draga hopper - capacidade da cisterna de 20.000 m³ - DMT de 2.700 a 3.000 m</t>
  </si>
  <si>
    <t>1901534</t>
  </si>
  <si>
    <t>Dragagem de areia fina com draga hopper - capacidade da cisterna de 20.000 m³ - DMT de 3.000 m</t>
  </si>
  <si>
    <t>1917115</t>
  </si>
  <si>
    <t>Dragagem de areia fina com draga hopper - capacidade da cisterna de 3.000 m³ - DMT de 1.500 a 1.800 m</t>
  </si>
  <si>
    <t>1917116</t>
  </si>
  <si>
    <t>Dragagem de areia fina com draga hopper - capacidade da cisterna de 3.000 m³ - DMT de 1.800 a 2.100 m</t>
  </si>
  <si>
    <t>1917117</t>
  </si>
  <si>
    <t>Dragagem de areia fina com draga hopper - capacidade da cisterna de 3.000 m³ - DMT de 2.100 a 2.400 m</t>
  </si>
  <si>
    <t>1917118</t>
  </si>
  <si>
    <t>Dragagem de areia fina com draga hopper - capacidade da cisterna de 3.000 m³ - DMT de 2.400 a 2.700 m</t>
  </si>
  <si>
    <t>1917119</t>
  </si>
  <si>
    <t>Dragagem de areia fina com draga hopper - capacidade da cisterna de 3.000 m³ - DMT de 2.700 a 3.000 m</t>
  </si>
  <si>
    <t>1917120</t>
  </si>
  <si>
    <t>Dragagem de areia fina com draga hopper - capacidade da cisterna de 3.000 m³ - DMT de 3.000 m</t>
  </si>
  <si>
    <t>1917151</t>
  </si>
  <si>
    <t>Dragagem de areia fina com draga hopper - capacidade da cisterna de 4.000 m³ - DMT de 1.500 a 1.800 m</t>
  </si>
  <si>
    <t>1917152</t>
  </si>
  <si>
    <t>Dragagem de areia fina com draga hopper - capacidade da cisterna de 4.000 m³ - DMT de 1.800 a 2.100 m</t>
  </si>
  <si>
    <t>1917153</t>
  </si>
  <si>
    <t>Dragagem de areia fina com draga hopper - capacidade da cisterna de 4.000 m³ - DMT de 2.100 a 2.400 m</t>
  </si>
  <si>
    <t>1917154</t>
  </si>
  <si>
    <t>Dragagem de areia fina com draga hopper - capacidade da cisterna de 4.000 m³ - DMT de 2.400 a 2.700 m</t>
  </si>
  <si>
    <t>1917155</t>
  </si>
  <si>
    <t>Dragagem de areia fina com draga hopper - capacidade da cisterna de 4.000 m³ - DMT de 2.700 a 3.000 m</t>
  </si>
  <si>
    <t>1917156</t>
  </si>
  <si>
    <t>Dragagem de areia fina com draga hopper - capacidade da cisterna de 4.000 m³ - DMT de 3.000 m</t>
  </si>
  <si>
    <t>1917187</t>
  </si>
  <si>
    <t>Dragagem de areia fina com draga hopper - capacidade da cisterna de 5.000 m³ - DMT de 1.500 a 1.800 m</t>
  </si>
  <si>
    <t>1917188</t>
  </si>
  <si>
    <t>Dragagem de areia fina com draga hopper - capacidade da cisterna de 5.000 m³ - DMT de 1.800 a 2.100 m</t>
  </si>
  <si>
    <t>1917189</t>
  </si>
  <si>
    <t>Dragagem de areia fina com draga hopper - capacidade da cisterna de 5.000 m³ - DMT de 2.100 a 2.400 m</t>
  </si>
  <si>
    <t>1917190</t>
  </si>
  <si>
    <t>Dragagem de areia fina com draga hopper - capacidade da cisterna de 5.000 m³ - DMT de 2.400 a 2.700 m</t>
  </si>
  <si>
    <t>1917191</t>
  </si>
  <si>
    <t>Dragagem de areia fina com draga hopper - capacidade da cisterna de 5.000 m³ - DMT de 2.700 a 3.000 m</t>
  </si>
  <si>
    <t>1917192</t>
  </si>
  <si>
    <t>Dragagem de areia fina com draga hopper - capacidade da cisterna de 5.000 m³ - DMT de 3.000 m</t>
  </si>
  <si>
    <t>1917007</t>
  </si>
  <si>
    <t>Dragagem de areia fina com draga hopper - capacidade da cisterna de 750 m³ - DMT de 1.500 a 1.800 m</t>
  </si>
  <si>
    <t>1917008</t>
  </si>
  <si>
    <t>Dragagem de areia fina com draga hopper - capacidade da cisterna de 750 m³ - DMT de 1.800 a 2.100 m</t>
  </si>
  <si>
    <t>1917009</t>
  </si>
  <si>
    <t>Dragagem de areia fina com draga hopper - capacidade da cisterna de 750 m³ - DMT de 2.100 a 2.400 m</t>
  </si>
  <si>
    <t>1917010</t>
  </si>
  <si>
    <t>Dragagem de areia fina com draga hopper - capacidade da cisterna de 750 m³ - DMT de 2.400 a 2.700 m</t>
  </si>
  <si>
    <t>1917011</t>
  </si>
  <si>
    <t>Dragagem de areia fina com draga hopper - capacidade da cisterna de 750 m³ - DMT de 2.700 a 3.000 m</t>
  </si>
  <si>
    <t>1917012</t>
  </si>
  <si>
    <t>Dragagem de areia fina com draga hopper - capacidade da cisterna de 750 m³ - DMT de 3.000 m</t>
  </si>
  <si>
    <t>1917578</t>
  </si>
  <si>
    <t>Dragagem de areia grossa com draga de sucção e recalque - bomba de 1.350 kW e cortador de 170 kW - distância de recalque de 1.100 a 1.300 m</t>
  </si>
  <si>
    <t>1917579</t>
  </si>
  <si>
    <t>Dragagem de areia grossa com draga de sucção e recalque - bomba de 1.350 kW e cortador de 170 kW - distância de recalque de 1.300 a 1.500 m</t>
  </si>
  <si>
    <t>1917580</t>
  </si>
  <si>
    <t>Dragagem de areia grossa com draga de sucção e recalque - bomba de 1.350 kW e cortador de 170 kW - distância de recalque de 1.500 a 1.700 m</t>
  </si>
  <si>
    <t>1917581</t>
  </si>
  <si>
    <t>Dragagem de areia grossa com draga de sucção e recalque - bomba de 1.350 kW e cortador de 170 kW - distância de recalque de 1.700 a 1.900 m</t>
  </si>
  <si>
    <t>1917582</t>
  </si>
  <si>
    <t>Dragagem de areia grossa com draga de sucção e recalque - bomba de 1.350 kW e cortador de 170 kW - distância de recalque de 1.900 a 2.100 m</t>
  </si>
  <si>
    <t>1917583</t>
  </si>
  <si>
    <t>Dragagem de areia grossa com draga de sucção e recalque - bomba de 1.350 kW e cortador de 170 kW - distância de recalque de 2.100 a 2.300 m</t>
  </si>
  <si>
    <t>1917584</t>
  </si>
  <si>
    <t>Dragagem de areia grossa com draga de sucção e recalque - bomba de 1.350 kW e cortador de 170 kW - distância de recalque de 2.300 a 2.500 m</t>
  </si>
  <si>
    <t>1917585</t>
  </si>
  <si>
    <t>Dragagem de areia grossa com draga de sucção e recalque - bomba de 1.350 kW e cortador de 170 kW - distância de recalque de 2.500 a 2.700 m</t>
  </si>
  <si>
    <t>1917586</t>
  </si>
  <si>
    <t>Dragagem de areia grossa com draga de sucção e recalque - bomba de 1.350 kW e cortador de 170 kW - distância de recalque de 2.700 a 2.900 m</t>
  </si>
  <si>
    <t>1917587</t>
  </si>
  <si>
    <t>Dragagem de areia grossa com draga de sucção e recalque - bomba de 1.350 kW e cortador de 170 kW - distância de recalque de 2.900 a 3.100 m</t>
  </si>
  <si>
    <t>1917588</t>
  </si>
  <si>
    <t>Dragagem de areia grossa com draga de sucção e recalque - bomba de 1.350 kW e cortador de 170 kW - distância de recalque de 3.100 a 3.300 m</t>
  </si>
  <si>
    <t>1917589</t>
  </si>
  <si>
    <t>Dragagem de areia grossa com draga de sucção e recalque - bomba de 1.350 kW e cortador de 170 kW - distância de recalque de 3.300 a 3.500 m</t>
  </si>
  <si>
    <t>1917590</t>
  </si>
  <si>
    <t>Dragagem de areia grossa com draga de sucção e recalque - bomba de 1.350 kW e cortador de 170 kW - distância de recalque de 3.500 a 3.700 m</t>
  </si>
  <si>
    <t>1917591</t>
  </si>
  <si>
    <t>Dragagem de areia grossa com draga de sucção e recalque - bomba de 1.350 kW e cortador de 170 kW - distância de recalque de 3.700 a 3.900 m</t>
  </si>
  <si>
    <t>1917592</t>
  </si>
  <si>
    <t>Dragagem de areia grossa com draga de sucção e recalque - bomba de 1.350 kW e cortador de 170 kW - distância de recalque de 3.900 a 4.100 m</t>
  </si>
  <si>
    <t>1917593</t>
  </si>
  <si>
    <t>Dragagem de areia grossa com draga de sucção e recalque - bomba de 1.350 kW e cortador de 170 kW - distância de recalque de 4.100 a 4.300 m</t>
  </si>
  <si>
    <t>1917594</t>
  </si>
  <si>
    <t>Dragagem de areia grossa com draga de sucção e recalque - bomba de 1.350 kW e cortador de 170 kW - distância de recalque de 4.300 a 4.500 m</t>
  </si>
  <si>
    <t>1917595</t>
  </si>
  <si>
    <t>Dragagem de areia grossa com draga de sucção e recalque - bomba de 1.350 kW e cortador de 170 kW - distância de recalque de 4.500 a 4.700 m</t>
  </si>
  <si>
    <t>1917596</t>
  </si>
  <si>
    <t>Dragagem de areia grossa com draga de sucção e recalque - bomba de 1.350 kW e cortador de 170 kW - distância de recalque de 4.700 a 4.900 m</t>
  </si>
  <si>
    <t>1917597</t>
  </si>
  <si>
    <t>Dragagem de areia grossa com draga de sucção e recalque - bomba de 1.350 kW e cortador de 170 kW - distância de recalque de 4.900 a 5.100 m</t>
  </si>
  <si>
    <t>1917598</t>
  </si>
  <si>
    <t>Dragagem de areia grossa com draga de sucção e recalque - bomba de 1.350 kW e cortador de 170 kW - distância de recalque de 5.100 a 5.300 m</t>
  </si>
  <si>
    <t>1917599</t>
  </si>
  <si>
    <t>Dragagem de areia grossa com draga de sucção e recalque - bomba de 1.350 kW e cortador de 170 kW - distância de recalque de 5.300 a 5.500 m</t>
  </si>
  <si>
    <t>1917600</t>
  </si>
  <si>
    <t>Dragagem de areia grossa com draga de sucção e recalque - bomba de 1.350 kW e cortador de 170 kW - distância de recalque de 5.500 a 5.700 m</t>
  </si>
  <si>
    <t>1917601</t>
  </si>
  <si>
    <t>Dragagem de areia grossa com draga de sucção e recalque - bomba de 1.350 kW e cortador de 170 kW - distância de recalque de 5.700 a 5.900 m</t>
  </si>
  <si>
    <t>1917575</t>
  </si>
  <si>
    <t>Dragagem de areia grossa com draga de sucção e recalque - bomba de 1.350 kW e cortador de 170 kW - distância de recalque de 500 a 700 m</t>
  </si>
  <si>
    <t>1917576</t>
  </si>
  <si>
    <t>Dragagem de areia grossa com draga de sucção e recalque - bomba de 1.350 kW e cortador de 170 kW - distância de recalque de 700 a 900 m</t>
  </si>
  <si>
    <t>1917577</t>
  </si>
  <si>
    <t>Dragagem de areia grossa com draga de sucção e recalque - bomba de 1.350 kW e cortador de 170 kW - distância de recalque de 900 a 1.100 m</t>
  </si>
  <si>
    <t>1917739</t>
  </si>
  <si>
    <t>Dragagem de areia grossa com draga de sucção e recalque - bomba de 1.350 kW e cortador de 170 kW - distância de recalque de até 500 m</t>
  </si>
  <si>
    <t>1917253</t>
  </si>
  <si>
    <t>Dragagem de areia grossa com draga de sucção e recalque - bomba de 294 kW e cortador de 30 kW - distância de recalque de 1.100 a 1.300 m</t>
  </si>
  <si>
    <t>1917254</t>
  </si>
  <si>
    <t>Dragagem de areia grossa com draga de sucção e recalque - bomba de 294 kW e cortador de 30 kW - distância de recalque de 1.300 a 1.500 m</t>
  </si>
  <si>
    <t>1917255</t>
  </si>
  <si>
    <t>Dragagem de areia grossa com draga de sucção e recalque - bomba de 294 kW e cortador de 30 kW - distância de recalque de 1.500 a 1.700 m</t>
  </si>
  <si>
    <t>1917256</t>
  </si>
  <si>
    <t>Dragagem de areia grossa com draga de sucção e recalque - bomba de 294 kW e cortador de 30 kW - distância de recalque de 1.700 a 1.900 m</t>
  </si>
  <si>
    <t>1917257</t>
  </si>
  <si>
    <t>Dragagem de areia grossa com draga de sucção e recalque - bomba de 294 kW e cortador de 30 kW - distância de recalque de 1.900 a 2.100 m</t>
  </si>
  <si>
    <t>1917258</t>
  </si>
  <si>
    <t>Dragagem de areia grossa com draga de sucção e recalque - bomba de 294 kW e cortador de 30 kW - distância de recalque de 2.100 a 2.300 m</t>
  </si>
  <si>
    <t>1917259</t>
  </si>
  <si>
    <t>Dragagem de areia grossa com draga de sucção e recalque - bomba de 294 kW e cortador de 30 kW - distância de recalque de 2.300 a 2.500 m</t>
  </si>
  <si>
    <t>1917250</t>
  </si>
  <si>
    <t>Dragagem de areia grossa com draga de sucção e recalque - bomba de 294 kW e cortador de 30 kW - distância de recalque de 500 a 700 m</t>
  </si>
  <si>
    <t>1917251</t>
  </si>
  <si>
    <t>Dragagem de areia grossa com draga de sucção e recalque - bomba de 294 kW e cortador de 30 kW - distância de recalque de 700 a 900 m</t>
  </si>
  <si>
    <t>1917252</t>
  </si>
  <si>
    <t>Dragagem de areia grossa com draga de sucção e recalque - bomba de 294 kW e cortador de 30 kW - distância de recalque de 900 a 1.100 m</t>
  </si>
  <si>
    <t>1917726</t>
  </si>
  <si>
    <t>Dragagem de areia grossa com draga de sucção e recalque - bomba de 294 kW e cortador de 30 kW - distância de recalque de até 500 m</t>
  </si>
  <si>
    <t>1917335</t>
  </si>
  <si>
    <t>Dragagem de areia grossa com draga de sucção e recalque - bomba de 483 kW e cortador de 55 kW - distância de recalque de 1.100 a 1.300 m</t>
  </si>
  <si>
    <t>1917336</t>
  </si>
  <si>
    <t>Dragagem de areia grossa com draga de sucção e recalque - bomba de 483 kW e cortador de 55 kW - distância de recalque de 1.300 a 1.500 m</t>
  </si>
  <si>
    <t>1917337</t>
  </si>
  <si>
    <t>Dragagem de areia grossa com draga de sucção e recalque - bomba de 483 kW e cortador de 55 kW - distância de recalque de 1.500 a 1.700 m</t>
  </si>
  <si>
    <t>1917338</t>
  </si>
  <si>
    <t>Dragagem de areia grossa com draga de sucção e recalque - bomba de 483 kW e cortador de 55 kW - distância de recalque de 1.700 a 1.900 m</t>
  </si>
  <si>
    <t>1917339</t>
  </si>
  <si>
    <t>Dragagem de areia grossa com draga de sucção e recalque - bomba de 483 kW e cortador de 55 kW - distância de recalque de 1.900 a 2.100 m</t>
  </si>
  <si>
    <t>1917340</t>
  </si>
  <si>
    <t>Dragagem de areia grossa com draga de sucção e recalque - bomba de 483 kW e cortador de 55 kW - distância de recalque de 2.100 a 2.300 m</t>
  </si>
  <si>
    <t>1917341</t>
  </si>
  <si>
    <t>Dragagem de areia grossa com draga de sucção e recalque - bomba de 483 kW e cortador de 55 kW - distância de recalque de 2.300 a 2.500 m</t>
  </si>
  <si>
    <t>1917342</t>
  </si>
  <si>
    <t>Dragagem de areia grossa com draga de sucção e recalque - bomba de 483 kW e cortador de 55 kW - distância de recalque de 2.500 a 2.700 m</t>
  </si>
  <si>
    <t>1917343</t>
  </si>
  <si>
    <t>Dragagem de areia grossa com draga de sucção e recalque - bomba de 483 kW e cortador de 55 kW - distância de recalque de 2.700 a 2.900 m</t>
  </si>
  <si>
    <t>1917344</t>
  </si>
  <si>
    <t>Dragagem de areia grossa com draga de sucção e recalque - bomba de 483 kW e cortador de 55 kW - distância de recalque de 2.900 a 3.100 m</t>
  </si>
  <si>
    <t>1917345</t>
  </si>
  <si>
    <t>Dragagem de areia grossa com draga de sucção e recalque - bomba de 483 kW e cortador de 55 kW - distância de recalque de 3.100 a 3.300 m</t>
  </si>
  <si>
    <t>1917346</t>
  </si>
  <si>
    <t>Dragagem de areia grossa com draga de sucção e recalque - bomba de 483 kW e cortador de 55 kW - distância de recalque de 3.300 a 3.500 m</t>
  </si>
  <si>
    <t>1917347</t>
  </si>
  <si>
    <t>Dragagem de areia grossa com draga de sucção e recalque - bomba de 483 kW e cortador de 55 kW - distância de recalque de 3.500 a 3.700 m</t>
  </si>
  <si>
    <t>1917332</t>
  </si>
  <si>
    <t>Dragagem de areia grossa com draga de sucção e recalque - bomba de 483 kW e cortador de 55 kW - distância de recalque de 500 a 700 m</t>
  </si>
  <si>
    <t>1917333</t>
  </si>
  <si>
    <t>Dragagem de areia grossa com draga de sucção e recalque - bomba de 483 kW e cortador de 55 kW - distância de recalque de 700 a 900 m</t>
  </si>
  <si>
    <t>1917334</t>
  </si>
  <si>
    <t>Dragagem de areia grossa com draga de sucção e recalque - bomba de 483 kW e cortador de 55 kW - distância de recalque de 900 a 1.100 m</t>
  </si>
  <si>
    <t>1917331</t>
  </si>
  <si>
    <t>Dragagem de areia grossa com draga de sucção e recalque - bomba de 483 kW e cortador de 55 kW - distância de recalque de até 500 m</t>
  </si>
  <si>
    <t>1917443</t>
  </si>
  <si>
    <t>Dragagem de areia grossa com draga de sucção e recalque - bomba de 746 kW e cortador de 110 kW - distância de recalque de 1.100 a 1.300 m</t>
  </si>
  <si>
    <t>1917444</t>
  </si>
  <si>
    <t>Dragagem de areia grossa com draga de sucção e recalque - bomba de 746 kW e cortador de 110 kW - distância de recalque de 1.300 a 1.500 m</t>
  </si>
  <si>
    <t>1917445</t>
  </si>
  <si>
    <t>Dragagem de areia grossa com draga de sucção e recalque - bomba de 746 kW e cortador de 110 kW - distância de recalque de 1.500 a 1.700 m</t>
  </si>
  <si>
    <t>1917446</t>
  </si>
  <si>
    <t>Dragagem de areia grossa com draga de sucção e recalque - bomba de 746 kW e cortador de 110 kW - distância de recalque de 1.700 a 1.900 m</t>
  </si>
  <si>
    <t>1917447</t>
  </si>
  <si>
    <t>Dragagem de areia grossa com draga de sucção e recalque - bomba de 746 kW e cortador de 110 kW - distância de recalque de 1.900 a 2.100 m</t>
  </si>
  <si>
    <t>1917448</t>
  </si>
  <si>
    <t>Dragagem de areia grossa com draga de sucção e recalque - bomba de 746 kW e cortador de 110 kW - distância de recalque de 2.100 a 2.300 m</t>
  </si>
  <si>
    <t>1917449</t>
  </si>
  <si>
    <t>Dragagem de areia grossa com draga de sucção e recalque - bomba de 746 kW e cortador de 110 kW - distância de recalque de 2.300 a 2.500 m</t>
  </si>
  <si>
    <t>1917450</t>
  </si>
  <si>
    <t>Dragagem de areia grossa com draga de sucção e recalque - bomba de 746 kW e cortador de 110 kW - distância de recalque de 2.500 a 2.700 m</t>
  </si>
  <si>
    <t>1917451</t>
  </si>
  <si>
    <t>Dragagem de areia grossa com draga de sucção e recalque - bomba de 746 kW e cortador de 110 kW - distância de recalque de 2.700 a 2.900 m</t>
  </si>
  <si>
    <t>1917452</t>
  </si>
  <si>
    <t>Dragagem de areia grossa com draga de sucção e recalque - bomba de 746 kW e cortador de 110 kW - distância de recalque de 2.900 a 3.100 m</t>
  </si>
  <si>
    <t>1917453</t>
  </si>
  <si>
    <t>Dragagem de areia grossa com draga de sucção e recalque - bomba de 746 kW e cortador de 110 kW - distância de recalque de 3.100 a 3.300 m</t>
  </si>
  <si>
    <t>1917454</t>
  </si>
  <si>
    <t>Dragagem de areia grossa com draga de sucção e recalque - bomba de 746 kW e cortador de 110 kW - distância de recalque de 3.300 a 3.500 m</t>
  </si>
  <si>
    <t>1917455</t>
  </si>
  <si>
    <t>Dragagem de areia grossa com draga de sucção e recalque - bomba de 746 kW e cortador de 110 kW - distância de recalque de 3.500 a 3.700 m</t>
  </si>
  <si>
    <t>1917456</t>
  </si>
  <si>
    <t>Dragagem de areia grossa com draga de sucção e recalque - bomba de 746 kW e cortador de 110 kW - distância de recalque de 3.700 a 3.900 m</t>
  </si>
  <si>
    <t>1917457</t>
  </si>
  <si>
    <t>Dragagem de areia grossa com draga de sucção e recalque - bomba de 746 kW e cortador de 110 kW - distância de recalque de 3.900 a 4.100 m</t>
  </si>
  <si>
    <t>1917458</t>
  </si>
  <si>
    <t>Dragagem de areia grossa com draga de sucção e recalque - bomba de 746 kW e cortador de 110 kW - distância de recalque de 4.100 a 4.300 m</t>
  </si>
  <si>
    <t>1917459</t>
  </si>
  <si>
    <t>Dragagem de areia grossa com draga de sucção e recalque - bomba de 746 kW e cortador de 110 kW - distância de recalque de 4.300 a 4.500 m</t>
  </si>
  <si>
    <t>1917440</t>
  </si>
  <si>
    <t>Dragagem de areia grossa com draga de sucção e recalque - bomba de 746 kW e cortador de 110 kW - distância de recalque de 500 a 700 m</t>
  </si>
  <si>
    <t>1917441</t>
  </si>
  <si>
    <t>Dragagem de areia grossa com draga de sucção e recalque - bomba de 746 kW e cortador de 110 kW - distância de recalque de 700 a 900 m</t>
  </si>
  <si>
    <t>1917442</t>
  </si>
  <si>
    <t>Dragagem de areia grossa com draga de sucção e recalque - bomba de 746 kW e cortador de 110 kW - distância de recalque de 900 a 1.100 m</t>
  </si>
  <si>
    <t>1917734</t>
  </si>
  <si>
    <t>Dragagem de areia grossa com draga de sucção e recalque - bomba de 746 kW e cortador de 110 kW - distância de recalque de até 500 m</t>
  </si>
  <si>
    <t>1917055</t>
  </si>
  <si>
    <t>Dragagem de areia grossa com draga hopper - capacidade da cisterna de 1.000 m³ - DMT de 1.500 a 1.800 m</t>
  </si>
  <si>
    <t>1917056</t>
  </si>
  <si>
    <t>Dragagem de areia grossa com draga hopper - capacidade da cisterna de 1.000 m³ - DMT de 1.800 a 2.100 m</t>
  </si>
  <si>
    <t>1917057</t>
  </si>
  <si>
    <t>Dragagem de areia grossa com draga hopper - capacidade da cisterna de 1.000 m³ - DMT de 2.100 a 2.400 m</t>
  </si>
  <si>
    <t>1917058</t>
  </si>
  <si>
    <t>Dragagem de areia grossa com draga hopper - capacidade da cisterna de 1.000 m³ - DMT de 2.400 a 2.700 m</t>
  </si>
  <si>
    <t>1917059</t>
  </si>
  <si>
    <t>Dragagem de areia grossa com draga hopper - capacidade da cisterna de 1.000 m³ - DMT de 2.700 a 3.000 m</t>
  </si>
  <si>
    <t>1917060</t>
  </si>
  <si>
    <t>Dragagem de areia grossa com draga hopper - capacidade da cisterna de 1.000 m³ - DMT de 3.000 m</t>
  </si>
  <si>
    <t>1901536</t>
  </si>
  <si>
    <t>Dragagem de areia grossa com draga hopper - capacidade da cisterna de 10.000 m³ - DMT de 1.500 a 1.800 m</t>
  </si>
  <si>
    <t>1901537</t>
  </si>
  <si>
    <t>Dragagem de areia grossa com draga hopper - capacidade da cisterna de 10.000 m³ - DMT de 1.800 a 2.100 m</t>
  </si>
  <si>
    <t>1901538</t>
  </si>
  <si>
    <t>Dragagem de areia grossa com draga hopper - capacidade da cisterna de 10.000 m³ - DMT de 2.100 a 2.400 m</t>
  </si>
  <si>
    <t>1901539</t>
  </si>
  <si>
    <t>Dragagem de areia grossa com draga hopper - capacidade da cisterna de 10.000 m³ - DMT de 2.400 a 2.700 m</t>
  </si>
  <si>
    <t>1901540</t>
  </si>
  <si>
    <t>Dragagem de areia grossa com draga hopper - capacidade da cisterna de 10.000 m³ - DMT de 2.700 a 3.000 m</t>
  </si>
  <si>
    <t>1901535</t>
  </si>
  <si>
    <t>Dragagem de areia grossa com draga hopper - capacidade da cisterna de 10.000 m³ - DMT de 3.000 m</t>
  </si>
  <si>
    <t>1901542</t>
  </si>
  <si>
    <t>Dragagem de areia grossa com draga hopper - capacidade da cisterna de 15.000 m³ - DMT de 1.500 a 1.800 m</t>
  </si>
  <si>
    <t>1901543</t>
  </si>
  <si>
    <t>Dragagem de areia grossa com draga hopper - capacidade da cisterna de 15.000 m³ - DMT de 1.800 a 2.100 m</t>
  </si>
  <si>
    <t>1901544</t>
  </si>
  <si>
    <t>Dragagem de areia grossa com draga hopper - capacidade da cisterna de 15.000 m³ - DMT de 2.100 a 2.400 m</t>
  </si>
  <si>
    <t>1901545</t>
  </si>
  <si>
    <t>Dragagem de areia grossa com draga hopper - capacidade da cisterna de 15.000 m³ - DMT de 2.400 a 2.700 m</t>
  </si>
  <si>
    <t>1901546</t>
  </si>
  <si>
    <t>Dragagem de areia grossa com draga hopper - capacidade da cisterna de 15.000 m³ - DMT de 2.700 a 3.000 m</t>
  </si>
  <si>
    <t>1901541</t>
  </si>
  <si>
    <t>Dragagem de areia grossa com draga hopper - capacidade da cisterna de 15.000 m³ - DMT de 3.000 m</t>
  </si>
  <si>
    <t>1917091</t>
  </si>
  <si>
    <t>Dragagem de areia grossa com draga hopper - capacidade da cisterna de 2.000 m³ - DMT de 1.500 a 1.800 m</t>
  </si>
  <si>
    <t>1917092</t>
  </si>
  <si>
    <t>Dragagem de areia grossa com draga hopper - capacidade da cisterna de 2.000 m³ - DMT de 1.800 a 2.100 m</t>
  </si>
  <si>
    <t>1917093</t>
  </si>
  <si>
    <t>Dragagem de areia grossa com draga hopper - capacidade da cisterna de 2.000 m³ - DMT de 2.100 a 2.400 m</t>
  </si>
  <si>
    <t>1917094</t>
  </si>
  <si>
    <t>Dragagem de areia grossa com draga hopper - capacidade da cisterna de 2.000 m³ - DMT de 2.400 a 2.700 m</t>
  </si>
  <si>
    <t>1917095</t>
  </si>
  <si>
    <t>Dragagem de areia grossa com draga hopper - capacidade da cisterna de 2.000 m³ - DMT de 2.700 a 3.000 m</t>
  </si>
  <si>
    <t>1917096</t>
  </si>
  <si>
    <t>Dragagem de areia grossa com draga hopper - capacidade da cisterna de 2.000 m³ - DMT de 3.000 m</t>
  </si>
  <si>
    <t>1901548</t>
  </si>
  <si>
    <t>Dragagem de areia grossa com draga hopper - capacidade da cisterna de 20.000 m³ - DMT de 1.500 a 1.800 m</t>
  </si>
  <si>
    <t>1901549</t>
  </si>
  <si>
    <t>Dragagem de areia grossa com draga hopper - capacidade da cisterna de 20.000 m³ - DMT de 1.800 a 2.100 m</t>
  </si>
  <si>
    <t>1901550</t>
  </si>
  <si>
    <t>Dragagem de areia grossa com draga hopper - capacidade da cisterna de 20.000 m³ - DMT de 2.100 a 2.400 m</t>
  </si>
  <si>
    <t>1901551</t>
  </si>
  <si>
    <t>Dragagem de areia grossa com draga hopper - capacidade da cisterna de 20.000 m³ - DMT de 2.400 a 2.700 m</t>
  </si>
  <si>
    <t>1901552</t>
  </si>
  <si>
    <t>Dragagem de areia grossa com draga hopper - capacidade da cisterna de 20.000 m³ - DMT de 2.700 a 3.000 m</t>
  </si>
  <si>
    <t>1901547</t>
  </si>
  <si>
    <t>Dragagem de areia grossa com draga hopper - capacidade da cisterna de 20.000 m³ - DMT de 3.000 m</t>
  </si>
  <si>
    <t>1917127</t>
  </si>
  <si>
    <t>Dragagem de areia grossa com draga hopper - capacidade da cisterna de 3.000 m³ - DMT de 1.500 a 1.800 m</t>
  </si>
  <si>
    <t>1917128</t>
  </si>
  <si>
    <t>Dragagem de areia grossa com draga hopper - capacidade da cisterna de 3.000 m³ - DMT de 1.800 a 2.100 m</t>
  </si>
  <si>
    <t>1917129</t>
  </si>
  <si>
    <t>Dragagem de areia grossa com draga hopper - capacidade da cisterna de 3.000 m³ - DMT de 2.100 a 2.400 m</t>
  </si>
  <si>
    <t>1917130</t>
  </si>
  <si>
    <t>Dragagem de areia grossa com draga hopper - capacidade da cisterna de 3.000 m³ - DMT de 2.400 a 2.700 m</t>
  </si>
  <si>
    <t>1917131</t>
  </si>
  <si>
    <t>Dragagem de areia grossa com draga hopper - capacidade da cisterna de 3.000 m³ - DMT de 2.700 a 3.000 m</t>
  </si>
  <si>
    <t>1917132</t>
  </si>
  <si>
    <t>Dragagem de areia grossa com draga hopper - capacidade da cisterna de 3.000 m³ - DMT de 3.000 m</t>
  </si>
  <si>
    <t>1917163</t>
  </si>
  <si>
    <t>Dragagem de areia grossa com draga hopper - capacidade da cisterna de 4.000 m³ - DMT de 1.500 a 1.800 m</t>
  </si>
  <si>
    <t>1917164</t>
  </si>
  <si>
    <t>Dragagem de areia grossa com draga hopper - capacidade da cisterna de 4.000 m³ - DMT de 1.800 a 2.100 m</t>
  </si>
  <si>
    <t>1917165</t>
  </si>
  <si>
    <t>Dragagem de areia grossa com draga hopper - capacidade da cisterna de 4.000 m³ - DMT de 2.100 a 2.400 m</t>
  </si>
  <si>
    <t>1917166</t>
  </si>
  <si>
    <t>Dragagem de areia grossa com draga hopper - capacidade da cisterna de 4.000 m³ - DMT de 2.400 a 2.700 m</t>
  </si>
  <si>
    <t>1917167</t>
  </si>
  <si>
    <t>Dragagem de areia grossa com draga hopper - capacidade da cisterna de 4.000 m³ - DMT de 2.700 a 3.000 m</t>
  </si>
  <si>
    <t>1917168</t>
  </si>
  <si>
    <t>Dragagem de areia grossa com draga hopper - capacidade da cisterna de 4.000 m³ - DMT de 3.000 m</t>
  </si>
  <si>
    <t>1917199</t>
  </si>
  <si>
    <t>Dragagem de areia grossa com draga hopper - capacidade da cisterna de 5.000 m³ - DMT de 1.500 a 1.800 m</t>
  </si>
  <si>
    <t>1917200</t>
  </si>
  <si>
    <t>Dragagem de areia grossa com draga hopper - capacidade da cisterna de 5.000 m³ - DMT de 1.800 a 2.100 m</t>
  </si>
  <si>
    <t>1917201</t>
  </si>
  <si>
    <t>Dragagem de areia grossa com draga hopper - capacidade da cisterna de 5.000 m³ - DMT de 2.100 a 2.400 m</t>
  </si>
  <si>
    <t>1917202</t>
  </si>
  <si>
    <t>Dragagem de areia grossa com draga hopper - capacidade da cisterna de 5.000 m³ - DMT de 2.400 a 2.700 m</t>
  </si>
  <si>
    <t>1917203</t>
  </si>
  <si>
    <t>Dragagem de areia grossa com draga hopper - capacidade da cisterna de 5.000 m³ - DMT de 2.700 a 3.000 m</t>
  </si>
  <si>
    <t>1917204</t>
  </si>
  <si>
    <t>Dragagem de areia grossa com draga hopper - capacidade da cisterna de 5.000 m³ - DMT de 3.000 m</t>
  </si>
  <si>
    <t>1917019</t>
  </si>
  <si>
    <t>Dragagem de areia grossa com draga hopper - capacidade da cisterna de 750 m³ - DMT de 1.500 a 1.800 m</t>
  </si>
  <si>
    <t>1917020</t>
  </si>
  <si>
    <t>Dragagem de areia grossa com draga hopper - capacidade da cisterna de 750 m³ - DMT de 1.800 a 2.100 m</t>
  </si>
  <si>
    <t>1917021</t>
  </si>
  <si>
    <t>Dragagem de areia grossa com draga hopper - capacidade da cisterna de 750 m³ - DMT de 2.100 a 2.400 m</t>
  </si>
  <si>
    <t>1917022</t>
  </si>
  <si>
    <t>Dragagem de areia grossa com draga hopper - capacidade da cisterna de 750 m³ - DMT de 2.400 a 2.700 m</t>
  </si>
  <si>
    <t>1917023</t>
  </si>
  <si>
    <t>Dragagem de areia grossa com draga hopper - capacidade da cisterna de 750 m³ - DMT de 2.700 a 3.000 m</t>
  </si>
  <si>
    <t>1917024</t>
  </si>
  <si>
    <t>Dragagem de areia grossa com draga hopper - capacidade da cisterna de 750 m³ - DMT de 3.000 m</t>
  </si>
  <si>
    <t>1917541</t>
  </si>
  <si>
    <t>Dragagem de areia média com draga de sucção e recalque - bomba de 1.350 kW e cortador de 170 kW - distância de recalque de 1.100 a 1.300 m</t>
  </si>
  <si>
    <t>1917542</t>
  </si>
  <si>
    <t>Dragagem de areia média com draga de sucção e recalque - bomba de 1.350 kW e cortador de 170 kW - distância de recalque de 1.300 a 1.500 m</t>
  </si>
  <si>
    <t>1917543</t>
  </si>
  <si>
    <t>Dragagem de areia média com draga de sucção e recalque - bomba de 1.350 kW e cortador de 170 kW - distância de recalque de 1.500 a 1.700 m</t>
  </si>
  <si>
    <t>1917544</t>
  </si>
  <si>
    <t>Dragagem de areia média com draga de sucção e recalque - bomba de 1.350 kW e cortador de 170 kW - distância de recalque de 1.700 a 1.900 m</t>
  </si>
  <si>
    <t>1917545</t>
  </si>
  <si>
    <t>Dragagem de areia média com draga de sucção e recalque - bomba de 1.350 kW e cortador de 170 kW - distância de recalque de 1.900 a 2.100 m</t>
  </si>
  <si>
    <t>1917546</t>
  </si>
  <si>
    <t>Dragagem de areia média com draga de sucção e recalque - bomba de 1.350 kW e cortador de 170 kW - distância de recalque de 2.100 a 2.300 m</t>
  </si>
  <si>
    <t>1917547</t>
  </si>
  <si>
    <t>Dragagem de areia média com draga de sucção e recalque - bomba de 1.350 kW e cortador de 170 kW - distância de recalque de 2.300 a 2.500 m</t>
  </si>
  <si>
    <t>1917548</t>
  </si>
  <si>
    <t>Dragagem de areia média com draga de sucção e recalque - bomba de 1.350 kW e cortador de 170 kW - distância de recalque de 2.500 a 2.700 m</t>
  </si>
  <si>
    <t>1917549</t>
  </si>
  <si>
    <t>Dragagem de areia média com draga de sucção e recalque - bomba de 1.350 kW e cortador de 170 kW - distância de recalque de 2.700 a 2.900 m</t>
  </si>
  <si>
    <t>1917550</t>
  </si>
  <si>
    <t>Dragagem de areia média com draga de sucção e recalque - bomba de 1.350 kW e cortador de 170 kW - distância de recalque de 2.900 a 3.100 m</t>
  </si>
  <si>
    <t>1917551</t>
  </si>
  <si>
    <t>Dragagem de areia média com draga de sucção e recalque - bomba de 1.350 kW e cortador de 170 kW - distância de recalque de 3.100 a 3.300 m</t>
  </si>
  <si>
    <t>1917552</t>
  </si>
  <si>
    <t>Dragagem de areia média com draga de sucção e recalque - bomba de 1.350 kW e cortador de 170 kW - distância de recalque de 3.300 a 3.500 m</t>
  </si>
  <si>
    <t>1917553</t>
  </si>
  <si>
    <t>Dragagem de areia média com draga de sucção e recalque - bomba de 1.350 kW e cortador de 170 kW - distância de recalque de 3.500 a 3.700 m</t>
  </si>
  <si>
    <t>1917554</t>
  </si>
  <si>
    <t>Dragagem de areia média com draga de sucção e recalque - bomba de 1.350 kW e cortador de 170 kW - distância de recalque de 3.700 a 3.900 m</t>
  </si>
  <si>
    <t>1917555</t>
  </si>
  <si>
    <t>Dragagem de areia média com draga de sucção e recalque - bomba de 1.350 kW e cortador de 170 kW - distância de recalque de 3.900 a 4.100 m</t>
  </si>
  <si>
    <t>1917556</t>
  </si>
  <si>
    <t>Dragagem de areia média com draga de sucção e recalque - bomba de 1.350 kW e cortador de 170 kW - distância de recalque de 4.100 a 4.300 m</t>
  </si>
  <si>
    <t>1917557</t>
  </si>
  <si>
    <t>Dragagem de areia média com draga de sucção e recalque - bomba de 1.350 kW e cortador de 170 kW - distância de recalque de 4.300 a 4.500 m</t>
  </si>
  <si>
    <t>1917558</t>
  </si>
  <si>
    <t>Dragagem de areia média com draga de sucção e recalque - bomba de 1.350 kW e cortador de 170 kW - distância de recalque de 4.500 a 4.700 m</t>
  </si>
  <si>
    <t>1917559</t>
  </si>
  <si>
    <t>Dragagem de areia média com draga de sucção e recalque - bomba de 1.350 kW e cortador de 170 kW - distância de recalque de 4.700 a 4.900 m</t>
  </si>
  <si>
    <t>1917560</t>
  </si>
  <si>
    <t>Dragagem de areia média com draga de sucção e recalque - bomba de 1.350 kW e cortador de 170 kW - distância de recalque de 4.900 a 5.100 m</t>
  </si>
  <si>
    <t>1917561</t>
  </si>
  <si>
    <t>Dragagem de areia média com draga de sucção e recalque - bomba de 1.350 kW e cortador de 170 kW - distância de recalque de 5.100 a 5.300 m</t>
  </si>
  <si>
    <t>1917562</t>
  </si>
  <si>
    <t>Dragagem de areia média com draga de sucção e recalque - bomba de 1.350 kW e cortador de 170 kW - distância de recalque de 5.300 a 5.500 m</t>
  </si>
  <si>
    <t>1917563</t>
  </si>
  <si>
    <t>Dragagem de areia média com draga de sucção e recalque - bomba de 1.350 kW e cortador de 170 kW - distância de recalque de 5.500 a 5.700 m</t>
  </si>
  <si>
    <t>1917564</t>
  </si>
  <si>
    <t>Dragagem de areia média com draga de sucção e recalque - bomba de 1.350 kW e cortador de 170 kW - distância de recalque de 5.700 a 5.900 m</t>
  </si>
  <si>
    <t>1917565</t>
  </si>
  <si>
    <t>Dragagem de areia média com draga de sucção e recalque - bomba de 1.350 kW e cortador de 170 kW - distância de recalque de 5.900 a 6.100 m</t>
  </si>
  <si>
    <t>1917538</t>
  </si>
  <si>
    <t>Dragagem de areia média com draga de sucção e recalque - bomba de 1.350 kW e cortador de 170 kW - distância de recalque de 500 a 700 m</t>
  </si>
  <si>
    <t>1917566</t>
  </si>
  <si>
    <t>Dragagem de areia média com draga de sucção e recalque - bomba de 1.350 kW e cortador de 170 kW - distância de recalque de 6.100 a 6.300 m</t>
  </si>
  <si>
    <t>1917567</t>
  </si>
  <si>
    <t>Dragagem de areia média com draga de sucção e recalque - bomba de 1.350 kW e cortador de 170 kW - distância de recalque de 6.300 a 6.500 m</t>
  </si>
  <si>
    <t>1917568</t>
  </si>
  <si>
    <t>Dragagem de areia média com draga de sucção e recalque - bomba de 1.350 kW e cortador de 170 kW - distância de recalque de 6.500 a 6.700 m</t>
  </si>
  <si>
    <t>1917569</t>
  </si>
  <si>
    <t>Dragagem de areia média com draga de sucção e recalque - bomba de 1.350 kW e cortador de 170 kW - distância de recalque de 6.700 a 6.900 m</t>
  </si>
  <si>
    <t>1917570</t>
  </si>
  <si>
    <t>Dragagem de areia média com draga de sucção e recalque - bomba de 1.350 kW e cortador de 170 kW - distância de recalque de 6.900 a 7.100 m</t>
  </si>
  <si>
    <t>1917571</t>
  </si>
  <si>
    <t>Dragagem de areia média com draga de sucção e recalque - bomba de 1.350 kW e cortador de 170 kW - distância de recalque de 7.100 a 7.300 m</t>
  </si>
  <si>
    <t>1917572</t>
  </si>
  <si>
    <t>Dragagem de areia média com draga de sucção e recalque - bomba de 1.350 kW e cortador de 170 kW - distância de recalque de 7.300 a 7.500 m</t>
  </si>
  <si>
    <t>1917573</t>
  </si>
  <si>
    <t>Dragagem de areia média com draga de sucção e recalque - bomba de 1.350 kW e cortador de 170 kW - distância de recalque de 7.500 a 7.700 m</t>
  </si>
  <si>
    <t>1917574</t>
  </si>
  <si>
    <t>Dragagem de areia média com draga de sucção e recalque - bomba de 1.350 kW e cortador de 170 kW - distância de recalque de 7.700 a 7.900 m</t>
  </si>
  <si>
    <t>1917539</t>
  </si>
  <si>
    <t>Dragagem de areia média com draga de sucção e recalque - bomba de 1.350 kW e cortador de 170 kW - distância de recalque de 700 a 900 m</t>
  </si>
  <si>
    <t>1917540</t>
  </si>
  <si>
    <t>Dragagem de areia média com draga de sucção e recalque - bomba de 1.350 kW e cortador de 170 kW - distância de recalque de 900 a 1.100 m</t>
  </si>
  <si>
    <t>1917738</t>
  </si>
  <si>
    <t>Dragagem de areia média com draga de sucção e recalque - bomba de 1.350 kW e cortador de 170 kW - distância de recalque de até 500 m</t>
  </si>
  <si>
    <t>1917238</t>
  </si>
  <si>
    <t>Dragagem de areia média com draga de sucção e recalque - bomba de 294 kW e cortador de 30 kW - distância de recalque de 1.100 a 1.300 m</t>
  </si>
  <si>
    <t>1917239</t>
  </si>
  <si>
    <t>Dragagem de areia média com draga de sucção e recalque - bomba de 294 kW e cortador de 30 kW - distância de recalque de 1.300 a 1.500 m</t>
  </si>
  <si>
    <t>1917240</t>
  </si>
  <si>
    <t>Dragagem de areia média com draga de sucção e recalque - bomba de 294 kW e cortador de 30 kW - distância de recalque de 1.500 a 1.700 m</t>
  </si>
  <si>
    <t>1917241</t>
  </si>
  <si>
    <t>Dragagem de areia média com draga de sucção e recalque - bomba de 294 kW e cortador de 30 kW - distância de recalque de 1.700 a 1.900 m</t>
  </si>
  <si>
    <t>1917242</t>
  </si>
  <si>
    <t>Dragagem de areia média com draga de sucção e recalque - bomba de 294 kW e cortador de 30 kW - distância de recalque de 1.900 a 2.100 m</t>
  </si>
  <si>
    <t>1917243</t>
  </si>
  <si>
    <t>Dragagem de areia média com draga de sucção e recalque - bomba de 294 kW e cortador de 30 kW - distância de recalque de 2.100 a 2.300 m</t>
  </si>
  <si>
    <t>1917244</t>
  </si>
  <si>
    <t>Dragagem de areia média com draga de sucção e recalque - bomba de 294 kW e cortador de 30 kW - distância de recalque de 2.300 a 2.500 m</t>
  </si>
  <si>
    <t>1917245</t>
  </si>
  <si>
    <t>Dragagem de areia média com draga de sucção e recalque - bomba de 294 kW e cortador de 30 kW - distância de recalque de 2.500 a 2.700 m</t>
  </si>
  <si>
    <t>1917246</t>
  </si>
  <si>
    <t>Dragagem de areia média com draga de sucção e recalque - bomba de 294 kW e cortador de 30 kW - distância de recalque de 2.700 a 2.900 m</t>
  </si>
  <si>
    <t>1917247</t>
  </si>
  <si>
    <t>Dragagem de areia média com draga de sucção e recalque - bomba de 294 kW e cortador de 30 kW - distância de recalque de 2.900 a 3.100 m</t>
  </si>
  <si>
    <t>1917248</t>
  </si>
  <si>
    <t>Dragagem de areia média com draga de sucção e recalque - bomba de 294 kW e cortador de 30 kW - distância de recalque de 3.100 a 3.300 m</t>
  </si>
  <si>
    <t>1917249</t>
  </si>
  <si>
    <t>Dragagem de areia média com draga de sucção e recalque - bomba de 294 kW e cortador de 30 kW - distância de recalque de 3.300 a 3.500 m</t>
  </si>
  <si>
    <t>1917235</t>
  </si>
  <si>
    <t>Dragagem de areia média com draga de sucção e recalque - bomba de 294 kW e cortador de 30 kW - distância de recalque de 500 a 700 m</t>
  </si>
  <si>
    <t>1917236</t>
  </si>
  <si>
    <t>Dragagem de areia média com draga de sucção e recalque - bomba de 294 kW e cortador de 30 kW - distância de recalque de 700 a 900 m</t>
  </si>
  <si>
    <t>1917237</t>
  </si>
  <si>
    <t>Dragagem de areia média com draga de sucção e recalque - bomba de 294 kW e cortador de 30 kW - distância de recalque de 900 a 1.100 m</t>
  </si>
  <si>
    <t>1917725</t>
  </si>
  <si>
    <t>Dragagem de areia média com draga de sucção e recalque - bomba de 294 kW e cortador de 30 kW - distância de recalque de até 500 m</t>
  </si>
  <si>
    <t>1917311</t>
  </si>
  <si>
    <t>Dragagem de areia média com draga de sucção e recalque - bomba de 483 kW e cortador de 55 kW - distância de recalque de 1.100 a 1.300 m</t>
  </si>
  <si>
    <t>1917312</t>
  </si>
  <si>
    <t>Dragagem de areia média com draga de sucção e recalque - bomba de 483 kW e cortador de 55 kW - distância de recalque de 1.300 a 1.500 m</t>
  </si>
  <si>
    <t>1917313</t>
  </si>
  <si>
    <t>Dragagem de areia média com draga de sucção e recalque - bomba de 483 kW e cortador de 55 kW - distância de recalque de 1.500 a 1.700 m</t>
  </si>
  <si>
    <t>1917314</t>
  </si>
  <si>
    <t>Dragagem de areia média com draga de sucção e recalque - bomba de 483 kW e cortador de 55 kW - distância de recalque de 1.700 a 1.900 m</t>
  </si>
  <si>
    <t>1917315</t>
  </si>
  <si>
    <t>Dragagem de areia média com draga de sucção e recalque - bomba de 483 kW e cortador de 55 kW - distância de recalque de 1.900 a 2.100 m</t>
  </si>
  <si>
    <t>1917316</t>
  </si>
  <si>
    <t>Dragagem de areia média com draga de sucção e recalque - bomba de 483 kW e cortador de 55 kW - distância de recalque de 2.100 a 2.300 m</t>
  </si>
  <si>
    <t>1917317</t>
  </si>
  <si>
    <t>Dragagem de areia média com draga de sucção e recalque - bomba de 483 kW e cortador de 55 kW - distância de recalque de 2.300 a 2.500 m</t>
  </si>
  <si>
    <t>1917318</t>
  </si>
  <si>
    <t>Dragagem de areia média com draga de sucção e recalque - bomba de 483 kW e cortador de 55 kW - distância de recalque de 2.500 a 2.700 m</t>
  </si>
  <si>
    <t>1917319</t>
  </si>
  <si>
    <t>Dragagem de areia média com draga de sucção e recalque - bomba de 483 kW e cortador de 55 kW - distância de recalque de 2.700 a 2.900 m</t>
  </si>
  <si>
    <t>1917320</t>
  </si>
  <si>
    <t>Dragagem de areia média com draga de sucção e recalque - bomba de 483 kW e cortador de 55 kW - distância de recalque de 2.900 a 3.100 m</t>
  </si>
  <si>
    <t>1917321</t>
  </si>
  <si>
    <t>Dragagem de areia média com draga de sucção e recalque - bomba de 483 kW e cortador de 55 kW - distância de recalque de 3.100 a 3.300 m</t>
  </si>
  <si>
    <t>1917322</t>
  </si>
  <si>
    <t>Dragagem de areia média com draga de sucção e recalque - bomba de 483 kW e cortador de 55 kW - distância de recalque de 3.300 a 3.500 m</t>
  </si>
  <si>
    <t>1917323</t>
  </si>
  <si>
    <t>Dragagem de areia média com draga de sucção e recalque - bomba de 483 kW e cortador de 55 kW - distância de recalque de 3.500 a 3.700 m</t>
  </si>
  <si>
    <t>1917324</t>
  </si>
  <si>
    <t>Dragagem de areia média com draga de sucção e recalque - bomba de 483 kW e cortador de 55 kW - distância de recalque de 3.700 a 3.900 m</t>
  </si>
  <si>
    <t>1917325</t>
  </si>
  <si>
    <t>Dragagem de areia média com draga de sucção e recalque - bomba de 483 kW e cortador de 55 kW - distância de recalque de 3.900 a 4.100 m</t>
  </si>
  <si>
    <t>1917326</t>
  </si>
  <si>
    <t>Dragagem de areia média com draga de sucção e recalque - bomba de 483 kW e cortador de 55 kW - distância de recalque de 4.100 a 4.300 m</t>
  </si>
  <si>
    <t>1917327</t>
  </si>
  <si>
    <t>Dragagem de areia média com draga de sucção e recalque - bomba de 483 kW e cortador de 55 kW - distância de recalque de 4.300 a 4.500 m</t>
  </si>
  <si>
    <t>1917328</t>
  </si>
  <si>
    <t>Dragagem de areia média com draga de sucção e recalque - bomba de 483 kW e cortador de 55 kW - distância de recalque de 4.500 a 4.700 m</t>
  </si>
  <si>
    <t>1917329</t>
  </si>
  <si>
    <t>Dragagem de areia média com draga de sucção e recalque - bomba de 483 kW e cortador de 55 kW - distância de recalque de 4.700 a 4.900 m</t>
  </si>
  <si>
    <t>1917330</t>
  </si>
  <si>
    <t>Dragagem de areia média com draga de sucção e recalque - bomba de 483 kW e cortador de 55 kW - distância de recalque de 4.900 a 5.100 m</t>
  </si>
  <si>
    <t>1917308</t>
  </si>
  <si>
    <t>Dragagem de areia média com draga de sucção e recalque - bomba de 483 kW e cortador de 55 kW - distância de recalque de 500 a 700 m</t>
  </si>
  <si>
    <t>1917309</t>
  </si>
  <si>
    <t>Dragagem de areia média com draga de sucção e recalque - bomba de 483 kW e cortador de 55 kW - distância de recalque de 700 a 900 m</t>
  </si>
  <si>
    <t>1917310</t>
  </si>
  <si>
    <t>Dragagem de areia média com draga de sucção e recalque - bomba de 483 kW e cortador de 55 kW - distância de recalque de 900 a 1.100 m</t>
  </si>
  <si>
    <t>1917730</t>
  </si>
  <si>
    <t>Dragagem de areia média com draga de sucção e recalque - bomba de 483 kW e cortador de 55 kW - distância de recalque de até 500 m</t>
  </si>
  <si>
    <t>1917415</t>
  </si>
  <si>
    <t>Dragagem de areia média com draga de sucção e recalque - bomba de 746 kW e cortador de 110 kW - distância de recalque de 1.100 a 1.300 m</t>
  </si>
  <si>
    <t>1917416</t>
  </si>
  <si>
    <t>Dragagem de areia média com draga de sucção e recalque - bomba de 746 kW e cortador de 110 kW - distância de recalque de 1.300 a 1.500 m</t>
  </si>
  <si>
    <t>1917417</t>
  </si>
  <si>
    <t>Dragagem de areia média com draga de sucção e recalque - bomba de 746 kW e cortador de 110 kW - distância de recalque de 1.500 a 1.700 m</t>
  </si>
  <si>
    <t>1917418</t>
  </si>
  <si>
    <t>Dragagem de areia média com draga de sucção e recalque - bomba de 746 kW e cortador de 110 kW - distância de recalque de 1.700 a 1.900 m</t>
  </si>
  <si>
    <t>1917419</t>
  </si>
  <si>
    <t>Dragagem de areia média com draga de sucção e recalque - bomba de 746 kW e cortador de 110 kW - distância de recalque de 1.900 a 2.100 m</t>
  </si>
  <si>
    <t>1917420</t>
  </si>
  <si>
    <t>Dragagem de areia média com draga de sucção e recalque - bomba de 746 kW e cortador de 110 kW - distância de recalque de 2.100 a 2.300 m</t>
  </si>
  <si>
    <t>1917421</t>
  </si>
  <si>
    <t>Dragagem de areia média com draga de sucção e recalque - bomba de 746 kW e cortador de 110 kW - distância de recalque de 2.300 a 2.500 m</t>
  </si>
  <si>
    <t>1917422</t>
  </si>
  <si>
    <t>Dragagem de areia média com draga de sucção e recalque - bomba de 746 kW e cortador de 110 kW - distância de recalque de 2.500 a 2.700 m</t>
  </si>
  <si>
    <t>1917423</t>
  </si>
  <si>
    <t>Dragagem de areia média com draga de sucção e recalque - bomba de 746 kW e cortador de 110 kW - distância de recalque de 2.700 a 2.900 m</t>
  </si>
  <si>
    <t>1917424</t>
  </si>
  <si>
    <t>Dragagem de areia média com draga de sucção e recalque - bomba de 746 kW e cortador de 110 kW - distância de recalque de 2.900 a 3.100 m</t>
  </si>
  <si>
    <t>1917425</t>
  </si>
  <si>
    <t>Dragagem de areia média com draga de sucção e recalque - bomba de 746 kW e cortador de 110 kW - distância de recalque de 3.100 a 3.300 m</t>
  </si>
  <si>
    <t>1917426</t>
  </si>
  <si>
    <t>Dragagem de areia média com draga de sucção e recalque - bomba de 746 kW e cortador de 110 kW - distância de recalque de 3.300 a 3.500 m</t>
  </si>
  <si>
    <t>1917427</t>
  </si>
  <si>
    <t>Dragagem de areia média com draga de sucção e recalque - bomba de 746 kW e cortador de 110 kW - distância de recalque de 3.500 a 3.700 m</t>
  </si>
  <si>
    <t>1917428</t>
  </si>
  <si>
    <t>Dragagem de areia média com draga de sucção e recalque - bomba de 746 kW e cortador de 110 kW - distância de recalque de 3.700 a 3.900 m</t>
  </si>
  <si>
    <t>1917429</t>
  </si>
  <si>
    <t>Dragagem de areia média com draga de sucção e recalque - bomba de 746 kW e cortador de 110 kW - distância de recalque de 3.900 a 4.100 m</t>
  </si>
  <si>
    <t>1917430</t>
  </si>
  <si>
    <t>Dragagem de areia média com draga de sucção e recalque - bomba de 746 kW e cortador de 110 kW - distância de recalque de 4.100 a 4.300 m</t>
  </si>
  <si>
    <t>1917431</t>
  </si>
  <si>
    <t>Dragagem de areia média com draga de sucção e recalque - bomba de 746 kW e cortador de 110 kW - distância de recalque de 4.300 a 4.500 m</t>
  </si>
  <si>
    <t>1917432</t>
  </si>
  <si>
    <t>Dragagem de areia média com draga de sucção e recalque - bomba de 746 kW e cortador de 110 kW - distância de recalque de 4.500 a 4.700 m</t>
  </si>
  <si>
    <t>1917433</t>
  </si>
  <si>
    <t>Dragagem de areia média com draga de sucção e recalque - bomba de 746 kW e cortador de 110 kW - distância de recalque de 4.700 a 4.900 m</t>
  </si>
  <si>
    <t>1917434</t>
  </si>
  <si>
    <t>Dragagem de areia média com draga de sucção e recalque - bomba de 746 kW e cortador de 110 kW - distância de recalque de 4.900 a 5.100 m</t>
  </si>
  <si>
    <t>1917435</t>
  </si>
  <si>
    <t>Dragagem de areia média com draga de sucção e recalque - bomba de 746 kW e cortador de 110 kW - distância de recalque de 5.100 a 5.300 m</t>
  </si>
  <si>
    <t>1917436</t>
  </si>
  <si>
    <t>Dragagem de areia média com draga de sucção e recalque - bomba de 746 kW e cortador de 110 kW - distância de recalque de 5.300 a 5.500 m</t>
  </si>
  <si>
    <t>1917437</t>
  </si>
  <si>
    <t>Dragagem de areia média com draga de sucção e recalque - bomba de 746 kW e cortador de 110 kW - distância de recalque de 5.500 a 5.700 m</t>
  </si>
  <si>
    <t>1917438</t>
  </si>
  <si>
    <t>Dragagem de areia média com draga de sucção e recalque - bomba de 746 kW e cortador de 110 kW - distância de recalque de 5.700 a 5.900 m</t>
  </si>
  <si>
    <t>1917439</t>
  </si>
  <si>
    <t>Dragagem de areia média com draga de sucção e recalque - bomba de 746 kW e cortador de 110 kW - distância de recalque de 5.900 a 6.100 m</t>
  </si>
  <si>
    <t>1917412</t>
  </si>
  <si>
    <t>Dragagem de areia média com draga de sucção e recalque - bomba de 746 kW e cortador de 110 kW - distância de recalque de 500 a 700 m</t>
  </si>
  <si>
    <t>1917413</t>
  </si>
  <si>
    <t>Dragagem de areia média com draga de sucção e recalque - bomba de 746 kW e cortador de 110 kW - distância de recalque de 700 a 900 m</t>
  </si>
  <si>
    <t>1917414</t>
  </si>
  <si>
    <t>Dragagem de areia média com draga de sucção e recalque - bomba de 746 kW e cortador de 110 kW - distância de recalque de 900 a 1.100 m</t>
  </si>
  <si>
    <t>1917733</t>
  </si>
  <si>
    <t>Dragagem de areia média com draga de sucção e recalque - bomba de 746 kW e cortador de 110 kW - distância de recalque de até 500 m</t>
  </si>
  <si>
    <t>1917049</t>
  </si>
  <si>
    <t>Dragagem de areia média com draga hopper - capacidade da cisterna de 1.000 m³ - DMT de 1.500 a 1.800 m</t>
  </si>
  <si>
    <t>1917050</t>
  </si>
  <si>
    <t>Dragagem de areia média com draga hopper - capacidade da cisterna de 1.000 m³ - DMT de 1.800 a 2.100 m</t>
  </si>
  <si>
    <t>1917051</t>
  </si>
  <si>
    <t>Dragagem de areia média com draga hopper - capacidade da cisterna de 1.000 m³ - DMT de 2.100 a 2.400 m</t>
  </si>
  <si>
    <t>1917052</t>
  </si>
  <si>
    <t>Dragagem de areia média com draga hopper - capacidade da cisterna de 1.000 m³ - DMT de 2.400 a 2.700 m</t>
  </si>
  <si>
    <t>1917053</t>
  </si>
  <si>
    <t>Dragagem de areia média com draga hopper - capacidade da cisterna de 1.000 m³ - DMT de 2.700 a 3.000 m</t>
  </si>
  <si>
    <t>1917054</t>
  </si>
  <si>
    <t>Dragagem de areia média com draga hopper - capacidade da cisterna de 1.000 m³ - DMT de 3.000 m</t>
  </si>
  <si>
    <t>1901553</t>
  </si>
  <si>
    <t>Dragagem de areia média com draga hopper - capacidade da cisterna de 10.000 m³ - DMT de 1.500 a 1.800 m</t>
  </si>
  <si>
    <t>1901554</t>
  </si>
  <si>
    <t>Dragagem de areia média com draga hopper - capacidade da cisterna de 10.000 m³ - DMT de 1.800 a 2.100 m</t>
  </si>
  <si>
    <t>1901555</t>
  </si>
  <si>
    <t>Dragagem de areia média com draga hopper - capacidade da cisterna de 10.000 m³ - DMT de 2.100 a 2.400 m</t>
  </si>
  <si>
    <t>1901556</t>
  </si>
  <si>
    <t>Dragagem de areia média com draga hopper - capacidade da cisterna de 10.000 m³ - DMT de 2.400 a 2.700 m</t>
  </si>
  <si>
    <t>1901557</t>
  </si>
  <si>
    <t>Dragagem de areia média com draga hopper - capacidade da cisterna de 10.000 m³ - DMT de 2.700 a 3.000 m</t>
  </si>
  <si>
    <t>1901558</t>
  </si>
  <si>
    <t>Dragagem de areia média com draga hopper - capacidade da cisterna de 10.000 m³ - DMT de 3.000 m</t>
  </si>
  <si>
    <t>1901560</t>
  </si>
  <si>
    <t>Dragagem de areia média com draga hopper - capacidade da cisterna de 15.000 m³ - DMT de 1.500 a 1.800 m</t>
  </si>
  <si>
    <t>1901561</t>
  </si>
  <si>
    <t>Dragagem de areia média com draga hopper - capacidade da cisterna de 15.000 m³ - DMT de 1.800 a 2.100 m</t>
  </si>
  <si>
    <t>1901562</t>
  </si>
  <si>
    <t>Dragagem de areia média com draga hopper - capacidade da cisterna de 15.000 m³ - DMT de 2.100 a 2.400 m</t>
  </si>
  <si>
    <t>1901563</t>
  </si>
  <si>
    <t>Dragagem de areia média com draga hopper - capacidade da cisterna de 15.000 m³ - DMT de 2.400 a 2.700 m</t>
  </si>
  <si>
    <t>1901564</t>
  </si>
  <si>
    <t>Dragagem de areia média com draga hopper - capacidade da cisterna de 15.000 m³ - DMT de 2.700 a 3.000 m</t>
  </si>
  <si>
    <t>1901559</t>
  </si>
  <si>
    <t>Dragagem de areia média com draga hopper - capacidade da cisterna de 15.000 m³ - DMT de 3.000 m</t>
  </si>
  <si>
    <t>1917085</t>
  </si>
  <si>
    <t>Dragagem de areia média com draga hopper - capacidade da cisterna de 2.000 m³ - DMT de 1.500 a 1.800 m</t>
  </si>
  <si>
    <t>1917086</t>
  </si>
  <si>
    <t>Dragagem de areia média com draga hopper - capacidade da cisterna de 2.000 m³ - DMT de 1.800 a 2.100 m</t>
  </si>
  <si>
    <t>1917087</t>
  </si>
  <si>
    <t>Dragagem de areia média com draga hopper - capacidade da cisterna de 2.000 m³ - DMT de 2.100 a 2.400 m</t>
  </si>
  <si>
    <t>1917088</t>
  </si>
  <si>
    <t>Dragagem de areia média com draga hopper - capacidade da cisterna de 2.000 m³ - DMT de 2.400 a 2.700 m</t>
  </si>
  <si>
    <t>1917089</t>
  </si>
  <si>
    <t>Dragagem de areia média com draga hopper - capacidade da cisterna de 2.000 m³ - DMT de 2.700 a 3.000 m</t>
  </si>
  <si>
    <t>1917090</t>
  </si>
  <si>
    <t>Dragagem de areia média com draga hopper - capacidade da cisterna de 2.000 m³ - DMT de 3.000 m</t>
  </si>
  <si>
    <t>1901566</t>
  </si>
  <si>
    <t>Dragagem de areia média com draga hopper - capacidade da cisterna de 20.000 m³ - DMT de 1.500 a 1.800 m</t>
  </si>
  <si>
    <t>1901567</t>
  </si>
  <si>
    <t>Dragagem de areia média com draga hopper - capacidade da cisterna de 20.000 m³ - DMT de 1.800 a 2.100 m</t>
  </si>
  <si>
    <t>1901568</t>
  </si>
  <si>
    <t>Dragagem de areia média com draga hopper - capacidade da cisterna de 20.000 m³ - DMT de 2.100 a 2.400 m</t>
  </si>
  <si>
    <t>1901569</t>
  </si>
  <si>
    <t>Dragagem de areia média com draga hopper - capacidade da cisterna de 20.000 m³ - DMT de 2.400 a 2.700 m</t>
  </si>
  <si>
    <t>1901570</t>
  </si>
  <si>
    <t>Dragagem de areia média com draga hopper - capacidade da cisterna de 20.000 m³ - DMT de 2.700 a 3.000 m</t>
  </si>
  <si>
    <t>1901565</t>
  </si>
  <si>
    <t>Dragagem de areia média com draga hopper - capacidade da cisterna de 20.000 m³ - DMT de 3.000 m</t>
  </si>
  <si>
    <t>1917121</t>
  </si>
  <si>
    <t>Dragagem de areia média com draga hopper - capacidade da cisterna de 3.000 m³ - DMT de 1.500 a 1.800 m</t>
  </si>
  <si>
    <t>1917122</t>
  </si>
  <si>
    <t>Dragagem de areia média com draga hopper - capacidade da cisterna de 3.000 m³ - DMT de 1.800 a 2.100 m</t>
  </si>
  <si>
    <t>1917123</t>
  </si>
  <si>
    <t>Dragagem de areia média com draga hopper - capacidade da cisterna de 3.000 m³ - DMT de 2.100 a 2.400 m</t>
  </si>
  <si>
    <t>1917124</t>
  </si>
  <si>
    <t>Dragagem de areia média com draga hopper - capacidade da cisterna de 3.000 m³ - DMT de 2.400 a 2.700 m</t>
  </si>
  <si>
    <t>1917125</t>
  </si>
  <si>
    <t>Dragagem de areia média com draga hopper - capacidade da cisterna de 3.000 m³ - DMT de 2.700 a 3.000 m</t>
  </si>
  <si>
    <t>1917126</t>
  </si>
  <si>
    <t>Dragagem de areia média com draga hopper - capacidade da cisterna de 3.000 m³ - DMT de 3.000 m</t>
  </si>
  <si>
    <t>1917157</t>
  </si>
  <si>
    <t>Dragagem de areia média com draga hopper - capacidade da cisterna de 4.000 m³ - DMT de 1.500 a 1.800 m</t>
  </si>
  <si>
    <t>1917158</t>
  </si>
  <si>
    <t>Dragagem de areia média com draga hopper - capacidade da cisterna de 4.000 m³ - DMT de 1.800 a 2.100 m</t>
  </si>
  <si>
    <t>1917159</t>
  </si>
  <si>
    <t>Dragagem de areia média com draga hopper - capacidade da cisterna de 4.000 m³ - DMT de 2.100 a 2.400 m</t>
  </si>
  <si>
    <t>1917160</t>
  </si>
  <si>
    <t>Dragagem de areia média com draga hopper - capacidade da cisterna de 4.000 m³ - DMT de 2.400 a 2.700 m</t>
  </si>
  <si>
    <t>1917161</t>
  </si>
  <si>
    <t>Dragagem de areia média com draga hopper - capacidade da cisterna de 4.000 m³ - DMT de 2.700 a 3.000 m</t>
  </si>
  <si>
    <t>1917162</t>
  </si>
  <si>
    <t>Dragagem de areia média com draga hopper - capacidade da cisterna de 4.000 m³ - DMT de 3.000 m</t>
  </si>
  <si>
    <t>1917193</t>
  </si>
  <si>
    <t>Dragagem de areia média com draga hopper - capacidade da cisterna de 5.000 m³ - DMT de 1.500 a 1.800 m</t>
  </si>
  <si>
    <t>1917194</t>
  </si>
  <si>
    <t>Dragagem de areia média com draga hopper - capacidade da cisterna de 5.000 m³ - DMT de 1.800 a 2.100 m</t>
  </si>
  <si>
    <t>1917195</t>
  </si>
  <si>
    <t>Dragagem de areia média com draga hopper - capacidade da cisterna de 5.000 m³ - DMT de 2.100 a 2.400 m</t>
  </si>
  <si>
    <t>1917196</t>
  </si>
  <si>
    <t>Dragagem de areia média com draga hopper - capacidade da cisterna de 5.000 m³ - DMT de 2.400 a 2.700 m</t>
  </si>
  <si>
    <t>1917197</t>
  </si>
  <si>
    <t>Dragagem de areia média com draga hopper - capacidade da cisterna de 5.000 m³ - DMT de 2.700 a 3.000 m</t>
  </si>
  <si>
    <t>1917198</t>
  </si>
  <si>
    <t>Dragagem de areia média com draga hopper - capacidade da cisterna de 5.000 m³ - DMT de 3.000 m</t>
  </si>
  <si>
    <t>1917013</t>
  </si>
  <si>
    <t>Dragagem de areia média com draga hopper - capacidade da cisterna de 750 m³ - DMT de 1.500 a 1.800 m</t>
  </si>
  <si>
    <t>1917014</t>
  </si>
  <si>
    <t>Dragagem de areia média com draga hopper - capacidade da cisterna de 750 m³ - DMT de 1.800 a 2.100 m</t>
  </si>
  <si>
    <t>1917015</t>
  </si>
  <si>
    <t>Dragagem de areia média com draga hopper - capacidade da cisterna de 750 m³ - DMT de 2.100 a 2.400 m</t>
  </si>
  <si>
    <t>1917016</t>
  </si>
  <si>
    <t>Dragagem de areia média com draga hopper - capacidade da cisterna de 750 m³ - DMT de 2.400 a 2.700 m</t>
  </si>
  <si>
    <t>1917017</t>
  </si>
  <si>
    <t>Dragagem de areia média com draga hopper - capacidade da cisterna de 750 m³ - DMT de 2.700 a 3.000 m</t>
  </si>
  <si>
    <t>1917018</t>
  </si>
  <si>
    <t>Dragagem de areia média com draga hopper - capacidade da cisterna de 750 m³ - DMT de 3.000 m</t>
  </si>
  <si>
    <t>1917623</t>
  </si>
  <si>
    <t>Dragagem de cascalho com draga de sucção e recalque - bomba de 1.350 kW e cortador de 170 kW - distância de recalque de 1.100 a 1.300 m</t>
  </si>
  <si>
    <t>1917624</t>
  </si>
  <si>
    <t>Dragagem de cascalho com draga de sucção e recalque - bomba de 1.350 kW e cortador de 170 kW - distância de recalque de 1.300 a 1.500 m</t>
  </si>
  <si>
    <t>1917625</t>
  </si>
  <si>
    <t>Dragagem de cascalho com draga de sucção e recalque - bomba de 1.350 kW e cortador de 170 kW - distância de recalque de 1.500 a 1.700 m</t>
  </si>
  <si>
    <t>1917626</t>
  </si>
  <si>
    <t>Dragagem de cascalho com draga de sucção e recalque - bomba de 1.350 kW e cortador de 170 kW - distância de recalque de 1.700 a 1.900 m</t>
  </si>
  <si>
    <t>1917627</t>
  </si>
  <si>
    <t>Dragagem de cascalho com draga de sucção e recalque - bomba de 1.350 kW e cortador de 170 kW - distância de recalque de 1.900 a 2.100 m</t>
  </si>
  <si>
    <t>1917628</t>
  </si>
  <si>
    <t>Dragagem de cascalho com draga de sucção e recalque - bomba de 1.350 kW e cortador de 170 kW - distância de recalque de 2.100 a 2.300 m</t>
  </si>
  <si>
    <t>1917620</t>
  </si>
  <si>
    <t>Dragagem de cascalho com draga de sucção e recalque - bomba de 1.350 kW e cortador de 170 kW - distância de recalque de 500 a 700 m</t>
  </si>
  <si>
    <t>1917621</t>
  </si>
  <si>
    <t>Dragagem de cascalho com draga de sucção e recalque - bomba de 1.350 kW e cortador de 170 kW - distância de recalque de 700 a 900 m</t>
  </si>
  <si>
    <t>1917622</t>
  </si>
  <si>
    <t>Dragagem de cascalho com draga de sucção e recalque - bomba de 1.350 kW e cortador de 170 kW - distância de recalque de 900 a 1.100 m</t>
  </si>
  <si>
    <t>1917741</t>
  </si>
  <si>
    <t>Dragagem de cascalho com draga de sucção e recalque - bomba de 1.350 kW e cortador de 170 kW - distância de recalque de até 500 m</t>
  </si>
  <si>
    <t>1917269</t>
  </si>
  <si>
    <t>Dragagem de cascalho com draga de sucção e recalque - bomba de 294 kW e cortador de 30 kW - distância de recalque de 1.100 a 1.300 m</t>
  </si>
  <si>
    <t>1917270</t>
  </si>
  <si>
    <t>Dragagem de cascalho com draga de sucção e recalque - bomba de 294 kW e cortador de 30 kW - distância de recalque de 1.300 a 1.500 m</t>
  </si>
  <si>
    <t>1917266</t>
  </si>
  <si>
    <t>Dragagem de cascalho com draga de sucção e recalque - bomba de 294 kW e cortador de 30 kW - distância de recalque de 500 a 700 m</t>
  </si>
  <si>
    <t>1917267</t>
  </si>
  <si>
    <t>Dragagem de cascalho com draga de sucção e recalque - bomba de 294 kW e cortador de 30 kW - distância de recalque de 700 a 900 m</t>
  </si>
  <si>
    <t>1917268</t>
  </si>
  <si>
    <t>Dragagem de cascalho com draga de sucção e recalque - bomba de 294 kW e cortador de 30 kW - distância de recalque de 900 a 1.100 m</t>
  </si>
  <si>
    <t>1917728</t>
  </si>
  <si>
    <t>Dragagem de cascalho com draga de sucção e recalque - bomba de 294 kW e cortador de 30 kW - distância de recalque de até 500 m</t>
  </si>
  <si>
    <t>1917358</t>
  </si>
  <si>
    <t>Dragagem de cascalho com draga de sucção e recalque - bomba de 483 kW e cortador de 55 kW - distância de recalque até 500 m</t>
  </si>
  <si>
    <t>1917362</t>
  </si>
  <si>
    <t>Dragagem de cascalho com draga de sucção e recalque - bomba de 483 kW e cortador de 55 kW - distância de recalque de 1.100 a 1.300 m</t>
  </si>
  <si>
    <t>1917363</t>
  </si>
  <si>
    <t>Dragagem de cascalho com draga de sucção e recalque - bomba de 483 kW e cortador de 55 kW - distância de recalque de 1.300 a 1.500 m</t>
  </si>
  <si>
    <t>1917359</t>
  </si>
  <si>
    <t>Dragagem de cascalho com draga de sucção e recalque - bomba de 483 kW e cortador de 55 kW - distância de recalque de 500 a 700 m</t>
  </si>
  <si>
    <t>1917360</t>
  </si>
  <si>
    <t>Dragagem de cascalho com draga de sucção e recalque - bomba de 483 kW e cortador de 55 kW - distância de recalque de 700 a 900 m</t>
  </si>
  <si>
    <t>1917361</t>
  </si>
  <si>
    <t>Dragagem de cascalho com draga de sucção e recalque - bomba de 483 kW e cortador de 55 kW - distância de recalque de 900 a 1.100 m</t>
  </si>
  <si>
    <t>1917476</t>
  </si>
  <si>
    <t>Dragagem de cascalho com draga de sucção e recalque - bomba de 746 kW e cortador de 110 kW - distância de recalque de 1.100 a 1.300 m</t>
  </si>
  <si>
    <t>1917477</t>
  </si>
  <si>
    <t>Dragagem de cascalho com draga de sucção e recalque - bomba de 746 kW e cortador de 110 kW - distância de recalque de 1.300 a 1.500 m</t>
  </si>
  <si>
    <t>1917478</t>
  </si>
  <si>
    <t>Dragagem de cascalho com draga de sucção e recalque - bomba de 746 kW e cortador de 110 kW - distância de recalque de 1.500 a 1.700 m</t>
  </si>
  <si>
    <t>1917479</t>
  </si>
  <si>
    <t>Dragagem de cascalho com draga de sucção e recalque - bomba de 746 kW e cortador de 110 kW - distância de recalque de 1.700 a 1.900 m</t>
  </si>
  <si>
    <t>1917473</t>
  </si>
  <si>
    <t>Dragagem de cascalho com draga de sucção e recalque - bomba de 746 kW e cortador de 110 kW - distância de recalque de 500 a 700 m</t>
  </si>
  <si>
    <t>1917474</t>
  </si>
  <si>
    <t>Dragagem de cascalho com draga de sucção e recalque - bomba de 746 kW e cortador de 110 kW - distância de recalque de 700 a 900 m</t>
  </si>
  <si>
    <t>1917475</t>
  </si>
  <si>
    <t>Dragagem de cascalho com draga de sucção e recalque - bomba de 746 kW e cortador de 110 kW - distância de recalque de 900 a 1.100 m</t>
  </si>
  <si>
    <t>1917736</t>
  </si>
  <si>
    <t>Dragagem de cascalho com draga de sucção e recalque - bomba de 746 kW e cortador de 110 kW - distância de recalque de até 500 m</t>
  </si>
  <si>
    <t>1917067</t>
  </si>
  <si>
    <t>Dragagem de cascalho com draga hopper - capacidade da cisterna de 1.000 m³ - DMT de 1.500 a 1.800 m</t>
  </si>
  <si>
    <t>1917068</t>
  </si>
  <si>
    <t>Dragagem de cascalho com draga hopper - capacidade da cisterna de 1.000 m³ - DMT de 1.800 a 2.100 m</t>
  </si>
  <si>
    <t>1917069</t>
  </si>
  <si>
    <t>Dragagem de cascalho com draga hopper - capacidade da cisterna de 1.000 m³ - DMT de 2.100 a 2.400 m</t>
  </si>
  <si>
    <t>1917070</t>
  </si>
  <si>
    <t>Dragagem de cascalho com draga hopper - capacidade da cisterna de 1.000 m³ - DMT de 2.400 a 2.700 m</t>
  </si>
  <si>
    <t>1917071</t>
  </si>
  <si>
    <t>Dragagem de cascalho com draga hopper - capacidade da cisterna de 1.000 m³ - DMT de 2.700 a 3.000 m</t>
  </si>
  <si>
    <t>1917072</t>
  </si>
  <si>
    <t>Dragagem de cascalho com draga hopper - capacidade da cisterna de 1.000 m³ - DMT de 3.000 m</t>
  </si>
  <si>
    <t>1901572</t>
  </si>
  <si>
    <t>Dragagem de cascalho com draga hopper - capacidade da cisterna de 10.000 m³ - DMT de 1.500 a 1.800 m</t>
  </si>
  <si>
    <t>1901573</t>
  </si>
  <si>
    <t>Dragagem de cascalho com draga hopper - capacidade da cisterna de 10.000 m³ - DMT de 1.800 a 2.100 m</t>
  </si>
  <si>
    <t>1901574</t>
  </si>
  <si>
    <t>Dragagem de cascalho com draga hopper - capacidade da cisterna de 10.000 m³ - DMT de 2.100 a 2.400 m</t>
  </si>
  <si>
    <t>1901575</t>
  </si>
  <si>
    <t>Dragagem de cascalho com draga hopper - capacidade da cisterna de 10.000 m³ - DMT de 2.400 a 2.700 m</t>
  </si>
  <si>
    <t>1901576</t>
  </si>
  <si>
    <t>Dragagem de cascalho com draga hopper - capacidade da cisterna de 10.000 m³ - DMT de 2.700 a 3.000 m</t>
  </si>
  <si>
    <t>1901571</t>
  </si>
  <si>
    <t>Dragagem de cascalho com draga hopper - capacidade da cisterna de 10.000 m³ - DMT de 3.000 m</t>
  </si>
  <si>
    <t>1901578</t>
  </si>
  <si>
    <t>Dragagem de cascalho com draga hopper - capacidade da cisterna de 15.000 m³ - DMT de 1.500 a 1.800 m</t>
  </si>
  <si>
    <t>1901579</t>
  </si>
  <si>
    <t>Dragagem de cascalho com draga hopper - capacidade da cisterna de 15.000 m³ - DMT de 1.800 a 2.100 m</t>
  </si>
  <si>
    <t>1901580</t>
  </si>
  <si>
    <t>Dragagem de cascalho com draga hopper - capacidade da cisterna de 15.000 m³ - DMT de 2.100 a 2.400 m</t>
  </si>
  <si>
    <t>1901581</t>
  </si>
  <si>
    <t>Dragagem de cascalho com draga hopper - capacidade da cisterna de 15.000 m³ - DMT de 2.400 a 2.700 m</t>
  </si>
  <si>
    <t>1901582</t>
  </si>
  <si>
    <t>Dragagem de cascalho com draga hopper - capacidade da cisterna de 15.000 m³ - DMT de 2.700 a 3.000 m</t>
  </si>
  <si>
    <t>1901577</t>
  </si>
  <si>
    <t>Dragagem de cascalho com draga hopper - capacidade da cisterna de 15.000 m³ - DMT de 3.000 m</t>
  </si>
  <si>
    <t>1917103</t>
  </si>
  <si>
    <t>Dragagem de cascalho com draga hopper - capacidade da cisterna de 2.000 m³ - DMT de 1.500 a 1.800 m</t>
  </si>
  <si>
    <t>1917104</t>
  </si>
  <si>
    <t>Dragagem de cascalho com draga hopper - capacidade da cisterna de 2.000 m³ - DMT de 1.800 a 2.100 m</t>
  </si>
  <si>
    <t>1917105</t>
  </si>
  <si>
    <t>Dragagem de cascalho com draga hopper - capacidade da cisterna de 2.000 m³ - DMT de 2.100 a 2.400 m</t>
  </si>
  <si>
    <t>1917106</t>
  </si>
  <si>
    <t>Dragagem de cascalho com draga hopper - capacidade da cisterna de 2.000 m³ - DMT de 2.400 a 2.700 m</t>
  </si>
  <si>
    <t>1917107</t>
  </si>
  <si>
    <t>Dragagem de cascalho com draga hopper - capacidade da cisterna de 2.000 m³ - DMT de 2.700 a 3.000 m</t>
  </si>
  <si>
    <t>1917108</t>
  </si>
  <si>
    <t>Dragagem de cascalho com draga hopper - capacidade da cisterna de 2.000 m³ - DMT de 3.000 m</t>
  </si>
  <si>
    <t>1901583</t>
  </si>
  <si>
    <t>Dragagem de cascalho com draga hopper - capacidade da cisterna de 20.000 m³ - DMT de 1.500 a 1.800 m</t>
  </si>
  <si>
    <t>1901584</t>
  </si>
  <si>
    <t>Dragagem de cascalho com draga hopper - capacidade da cisterna de 20.000 m³ - DMT de 1.800 a 2.100 m</t>
  </si>
  <si>
    <t>1901585</t>
  </si>
  <si>
    <t>Dragagem de cascalho com draga hopper - capacidade da cisterna de 20.000 m³ - DMT de 2.100 a 2.400 m</t>
  </si>
  <si>
    <t>1901586</t>
  </si>
  <si>
    <t>Dragagem de cascalho com draga hopper - capacidade da cisterna de 20.000 m³ - DMT de 2.400 a 2.700 m</t>
  </si>
  <si>
    <t>1901587</t>
  </si>
  <si>
    <t>Dragagem de cascalho com draga hopper - capacidade da cisterna de 20.000 m³ - DMT de 2.700 a 3.000 m</t>
  </si>
  <si>
    <t>1901588</t>
  </si>
  <si>
    <t>Dragagem de cascalho com draga hopper - capacidade da cisterna de 20.000 m³ - DMT de 3.000 m</t>
  </si>
  <si>
    <t>1917139</t>
  </si>
  <si>
    <t>Dragagem de cascalho com draga hopper - capacidade da cisterna de 3.000 m³ - DMT de 1.500 a 1.800 m</t>
  </si>
  <si>
    <t>1917140</t>
  </si>
  <si>
    <t>Dragagem de cascalho com draga hopper - capacidade da cisterna de 3.000 m³ - DMT de 1.800 a 2.100 m</t>
  </si>
  <si>
    <t>1917141</t>
  </si>
  <si>
    <t>Dragagem de cascalho com draga hopper - capacidade da cisterna de 3.000 m³ - DMT de 2.100 a 2.400 m</t>
  </si>
  <si>
    <t>1917142</t>
  </si>
  <si>
    <t>Dragagem de cascalho com draga hopper - capacidade da cisterna de 3.000 m³ - DMT de 2.400 a 2.700 m</t>
  </si>
  <si>
    <t>1917143</t>
  </si>
  <si>
    <t>Dragagem de cascalho com draga hopper - capacidade da cisterna de 3.000 m³ - DMT de 2.700 a 3.000 m</t>
  </si>
  <si>
    <t>1917144</t>
  </si>
  <si>
    <t>Dragagem de cascalho com draga hopper - capacidade da cisterna de 3.000 m³ - DMT de 3.000 m</t>
  </si>
  <si>
    <t>1917175</t>
  </si>
  <si>
    <t>Dragagem de cascalho com draga hopper - capacidade da cisterna de 4.000 m³ - DMT de 1.500 a 1.800 m</t>
  </si>
  <si>
    <t>1917176</t>
  </si>
  <si>
    <t>Dragagem de cascalho com draga hopper - capacidade da cisterna de 4.000 m³ - DMT de 1.800 a 2.100 m</t>
  </si>
  <si>
    <t>1917177</t>
  </si>
  <si>
    <t>Dragagem de cascalho com draga hopper - capacidade da cisterna de 4.000 m³ - DMT de 2.100 a 2.400 m</t>
  </si>
  <si>
    <t>1917178</t>
  </si>
  <si>
    <t>Dragagem de cascalho com draga hopper - capacidade da cisterna de 4.000 m³ - DMT de 2.400 a 2.700 m</t>
  </si>
  <si>
    <t>1917179</t>
  </si>
  <si>
    <t>Dragagem de cascalho com draga hopper - capacidade da cisterna de 4.000 m³ - DMT de 2.700 a 3.000 m</t>
  </si>
  <si>
    <t>1917180</t>
  </si>
  <si>
    <t>Dragagem de cascalho com draga hopper - capacidade da cisterna de 4.000 m³ - DMT de 3.000 m</t>
  </si>
  <si>
    <t>1917211</t>
  </si>
  <si>
    <t>Dragagem de cascalho com draga hopper - capacidade da cisterna de 5.000 m³ - DMT de 1.500 a 1.800 m</t>
  </si>
  <si>
    <t>1917212</t>
  </si>
  <si>
    <t>Dragagem de cascalho com draga hopper - capacidade da cisterna de 5.000 m³ - DMT de 1.800 a 2.100 m</t>
  </si>
  <si>
    <t>1917213</t>
  </si>
  <si>
    <t>Dragagem de cascalho com draga hopper - capacidade da cisterna de 5.000 m³ - DMT de 2.100 a 2.400 m</t>
  </si>
  <si>
    <t>1917214</t>
  </si>
  <si>
    <t>Dragagem de cascalho com draga hopper - capacidade da cisterna de 5.000 m³ - DMT de 2.400 a 2.700 m</t>
  </si>
  <si>
    <t>1917215</t>
  </si>
  <si>
    <t>Dragagem de cascalho com draga hopper - capacidade da cisterna de 5.000 m³ - DMT de 2.700 a 3.000 m</t>
  </si>
  <si>
    <t>1917216</t>
  </si>
  <si>
    <t>Dragagem de cascalho com draga hopper - capacidade da cisterna de 5.000 m³ - DMT de 3.000 m</t>
  </si>
  <si>
    <t>1917031</t>
  </si>
  <si>
    <t>Dragagem de cascalho com draga hopper - capacidade da cisterna de 750 m³ - DMT de 1.500 a 1.800 m</t>
  </si>
  <si>
    <t>1917032</t>
  </si>
  <si>
    <t>Dragagem de cascalho com draga hopper - capacidade da cisterna de 750 m³ - DMT de 1.800 a 2.100 m</t>
  </si>
  <si>
    <t>1917033</t>
  </si>
  <si>
    <t>Dragagem de cascalho com draga hopper - capacidade da cisterna de 750 m³ - DMT de 2.100 a 2.400 m</t>
  </si>
  <si>
    <t>1917034</t>
  </si>
  <si>
    <t>Dragagem de cascalho com draga hopper - capacidade da cisterna de 750 m³ - DMT de 2.400 a 2.700 m</t>
  </si>
  <si>
    <t>1917035</t>
  </si>
  <si>
    <t>Dragagem de cascalho com draga hopper - capacidade da cisterna de 750 m³ - DMT de 2.700 a 3.000 m</t>
  </si>
  <si>
    <t>1917036</t>
  </si>
  <si>
    <t>Dragagem de cascalho com draga hopper - capacidade da cisterna de 750 m³ - DMT de 3.000 m</t>
  </si>
  <si>
    <t>1917605</t>
  </si>
  <si>
    <t>Dragagem de cascalho fino com draga de sucção e recalque - bomba de 1.350 kW e cortador de 170 kW - distância de recalque de 1.100 a 1.300 m</t>
  </si>
  <si>
    <t>1917606</t>
  </si>
  <si>
    <t>Dragagem de cascalho fino com draga de sucção e recalque - bomba de 1.350 kW e cortador de 170 kW - distância de recalque de 1.300 a 1.500 m</t>
  </si>
  <si>
    <t>1917607</t>
  </si>
  <si>
    <t>Dragagem de cascalho fino com draga de sucção e recalque - bomba de 1.350 kW e cortador de 170 kW - distância de recalque de 1.500 a 1.700 m</t>
  </si>
  <si>
    <t>1917608</t>
  </si>
  <si>
    <t>Dragagem de cascalho fino com draga de sucção e recalque - bomba de 1.350 kW e cortador de 170 kW - distância de recalque de 1.700 a 1.900 m</t>
  </si>
  <si>
    <t>1917609</t>
  </si>
  <si>
    <t>Dragagem de cascalho fino com draga de sucção e recalque - bomba de 1.350 kW e cortador de 170 kW - distância de recalque de 1.900 a 2.100 m</t>
  </si>
  <si>
    <t>1917610</t>
  </si>
  <si>
    <t>Dragagem de cascalho fino com draga de sucção e recalque - bomba de 1.350 kW e cortador de 170 kW - distância de recalque de 2.100 a 2.300 m</t>
  </si>
  <si>
    <t>1917611</t>
  </si>
  <si>
    <t>Dragagem de cascalho fino com draga de sucção e recalque - bomba de 1.350 kW e cortador de 170 kW - distância de recalque de 2.300 a 2.500 m</t>
  </si>
  <si>
    <t>1917612</t>
  </si>
  <si>
    <t>Dragagem de cascalho fino com draga de sucção e recalque - bomba de 1.350 kW e cortador de 170 kW - distância de recalque de 2.500 a 2.700 m</t>
  </si>
  <si>
    <t>1917613</t>
  </si>
  <si>
    <t>Dragagem de cascalho fino com draga de sucção e recalque - bomba de 1.350 kW e cortador de 170 kW - distância de recalque de 2.700 a 2.900 m</t>
  </si>
  <si>
    <t>1917614</t>
  </si>
  <si>
    <t>Dragagem de cascalho fino com draga de sucção e recalque - bomba de 1.350 kW e cortador de 170 kW - distância de recalque de 2.900 a 3.100 m</t>
  </si>
  <si>
    <t>1917615</t>
  </si>
  <si>
    <t>Dragagem de cascalho fino com draga de sucção e recalque - bomba de 1.350 kW e cortador de 170 kW - distância de recalque de 3.100 a 3.300 m</t>
  </si>
  <si>
    <t>1917616</t>
  </si>
  <si>
    <t>Dragagem de cascalho fino com draga de sucção e recalque - bomba de 1.350 kW e cortador de 170 kW - distância de recalque de 3.300 a 3.500 m</t>
  </si>
  <si>
    <t>1917617</t>
  </si>
  <si>
    <t>Dragagem de cascalho fino com draga de sucção e recalque - bomba de 1.350 kW e cortador de 170 kW - distância de recalque de 3.500 a 3.700 m</t>
  </si>
  <si>
    <t>1917618</t>
  </si>
  <si>
    <t>Dragagem de cascalho fino com draga de sucção e recalque - bomba de 1.350 kW e cortador de 170 kW - distância de recalque de 3.700 a 3.900 m</t>
  </si>
  <si>
    <t>1917619</t>
  </si>
  <si>
    <t>Dragagem de cascalho fino com draga de sucção e recalque - bomba de 1.350 kW e cortador de 170 kW - distância de recalque de 3.900 a 4.100 m</t>
  </si>
  <si>
    <t>1917602</t>
  </si>
  <si>
    <t>Dragagem de cascalho fino com draga de sucção e recalque - bomba de 1.350 kW e cortador de 170 kW - distância de recalque de 500 a 700 m</t>
  </si>
  <si>
    <t>1917603</t>
  </si>
  <si>
    <t>Dragagem de cascalho fino com draga de sucção e recalque - bomba de 1.350 kW e cortador de 170 kW - distância de recalque de 700 a 900 m</t>
  </si>
  <si>
    <t>1917604</t>
  </si>
  <si>
    <t>Dragagem de cascalho fino com draga de sucção e recalque - bomba de 1.350 kW e cortador de 170 kW - distância de recalque de 900 a 1.100 m</t>
  </si>
  <si>
    <t>1917740</t>
  </si>
  <si>
    <t>Dragagem de cascalho fino com draga de sucção e recalque - bomba de 1.350 kW e cortador de 170 kW - distância de recalque de até 500 m</t>
  </si>
  <si>
    <t>1917263</t>
  </si>
  <si>
    <t>Dragagem de cascalho fino com draga de sucção e recalque - bomba de 294 kW e cortador de 30 kW - distância de recalque de 1.100 a 1.300 m</t>
  </si>
  <si>
    <t>1917264</t>
  </si>
  <si>
    <t>Dragagem de cascalho fino com draga de sucção e recalque - bomba de 294 kW e cortador de 30 kW - distância de recalque de 1.300 a 1.500 m</t>
  </si>
  <si>
    <t>1917265</t>
  </si>
  <si>
    <t>Dragagem de cascalho fino com draga de sucção e recalque - bomba de 294 kW e cortador de 30 kW - distância de recalque de 1.500 a 1.700 m</t>
  </si>
  <si>
    <t>1917260</t>
  </si>
  <si>
    <t>Dragagem de cascalho fino com draga de sucção e recalque - bomba de 294 kW e cortador de 30 kW - distância de recalque de 500 a 700 m</t>
  </si>
  <si>
    <t>1917261</t>
  </si>
  <si>
    <t>Dragagem de cascalho fino com draga de sucção e recalque - bomba de 294 kW e cortador de 30 kW - distância de recalque de 700 a 900 m</t>
  </si>
  <si>
    <t>1917262</t>
  </si>
  <si>
    <t>Dragagem de cascalho fino com draga de sucção e recalque - bomba de 294 kW e cortador de 30 kW - distância de recalque de 900 a 1.100 m</t>
  </si>
  <si>
    <t>1917727</t>
  </si>
  <si>
    <t>Dragagem de cascalho fino com draga de sucção e recalque - bomba de 294 kW e cortador de 30 kW - distância de recalque de até 500 m</t>
  </si>
  <si>
    <t>1917351</t>
  </si>
  <si>
    <t>Dragagem de cascalho fino com draga de sucção e recalque - bomba de 483 kW e cortador de 55 kW - distância de recalque de 1.100 a 1.300 m</t>
  </si>
  <si>
    <t>1917352</t>
  </si>
  <si>
    <t>Dragagem de cascalho fino com draga de sucção e recalque - bomba de 483 kW e cortador de 55 kW - distância de recalque de 1.300 a 1.500 m</t>
  </si>
  <si>
    <t>1917353</t>
  </si>
  <si>
    <t>Dragagem de cascalho fino com draga de sucção e recalque - bomba de 483 kW e cortador de 55 kW - distância de recalque de 1.500 a 1.700 m</t>
  </si>
  <si>
    <t>1917354</t>
  </si>
  <si>
    <t>Dragagem de cascalho fino com draga de sucção e recalque - bomba de 483 kW e cortador de 55 kW - distância de recalque de 1.700 a 1.900 m</t>
  </si>
  <si>
    <t>1917355</t>
  </si>
  <si>
    <t>Dragagem de cascalho fino com draga de sucção e recalque - bomba de 483 kW e cortador de 55 kW - distância de recalque de 1.900 a 2.100 m</t>
  </si>
  <si>
    <t>1917356</t>
  </si>
  <si>
    <t>Dragagem de cascalho fino com draga de sucção e recalque - bomba de 483 kW e cortador de 55 kW - distância de recalque de 2.100 a 2.300 m</t>
  </si>
  <si>
    <t>1917357</t>
  </si>
  <si>
    <t>Dragagem de cascalho fino com draga de sucção e recalque - bomba de 483 kW e cortador de 55 kW - distância de recalque de 2.300 a 2.500 m</t>
  </si>
  <si>
    <t>1917348</t>
  </si>
  <si>
    <t>Dragagem de cascalho fino com draga de sucção e recalque - bomba de 483 kW e cortador de 55 kW - distância de recalque de 500 a 700 m</t>
  </si>
  <si>
    <t>1917349</t>
  </si>
  <si>
    <t>Dragagem de cascalho fino com draga de sucção e recalque - bomba de 483 kW e cortador de 55 kW - distância de recalque de 700 a 900 m</t>
  </si>
  <si>
    <t>1917350</t>
  </si>
  <si>
    <t>Dragagem de cascalho fino com draga de sucção e recalque - bomba de 483 kW e cortador de 55 kW - distância de recalque de 900 a 1.100 m</t>
  </si>
  <si>
    <t>1917731</t>
  </si>
  <si>
    <t>Dragagem de cascalho fino com draga de sucção e recalque - bomba de 483 kW e cortador de 55 kW - distância de recalque de até 500 m</t>
  </si>
  <si>
    <t>1917463</t>
  </si>
  <si>
    <t>Dragagem de cascalho fino com draga de sucção e recalque - bomba de 746 kW e cortador de 110 kW - distância de recalque de 1.100 a 1.300 m</t>
  </si>
  <si>
    <t>1917464</t>
  </si>
  <si>
    <t>Dragagem de cascalho fino com draga de sucção e recalque - bomba de 746 kW e cortador de 110 kW - distância de recalque de 1.300 a 1.500 m</t>
  </si>
  <si>
    <t>1917465</t>
  </si>
  <si>
    <t>Dragagem de cascalho fino com draga de sucção e recalque - bomba de 746 kW e cortador de 110 kW - distância de recalque de 1.500 a 1.700 m</t>
  </si>
  <si>
    <t>1917466</t>
  </si>
  <si>
    <t>Dragagem de cascalho fino com draga de sucção e recalque - bomba de 746 kW e cortador de 110 kW - distância de recalque de 1.700 a 1.900 m</t>
  </si>
  <si>
    <t>1917467</t>
  </si>
  <si>
    <t>Dragagem de cascalho fino com draga de sucção e recalque - bomba de 746 kW e cortador de 110 kW - distância de recalque de 1.900 a 2.100 m</t>
  </si>
  <si>
    <t>1917468</t>
  </si>
  <si>
    <t>Dragagem de cascalho fino com draga de sucção e recalque - bomba de 746 kW e cortador de 110 kW - distância de recalque de 2.100 a 2.300 m</t>
  </si>
  <si>
    <t>1917469</t>
  </si>
  <si>
    <t>Dragagem de cascalho fino com draga de sucção e recalque - bomba de 746 kW e cortador de 110 kW - distância de recalque de 2.300 a 2.500 m</t>
  </si>
  <si>
    <t>1917470</t>
  </si>
  <si>
    <t>Dragagem de cascalho fino com draga de sucção e recalque - bomba de 746 kW e cortador de 110 kW - distância de recalque de 2.500 a 2.700 m</t>
  </si>
  <si>
    <t>1917471</t>
  </si>
  <si>
    <t>Dragagem de cascalho fino com draga de sucção e recalque - bomba de 746 kW e cortador de 110 kW - distância de recalque de 2.700 a 2.900 m</t>
  </si>
  <si>
    <t>1917472</t>
  </si>
  <si>
    <t>Dragagem de cascalho fino com draga de sucção e recalque - bomba de 746 kW e cortador de 110 kW - distância de recalque de 2.900 a 3.100 m</t>
  </si>
  <si>
    <t>1917460</t>
  </si>
  <si>
    <t>Dragagem de cascalho fino com draga de sucção e recalque - bomba de 746 kW e cortador de 110 kW - distância de recalque de 500 a 700 m</t>
  </si>
  <si>
    <t>1917461</t>
  </si>
  <si>
    <t>Dragagem de cascalho fino com draga de sucção e recalque - bomba de 746 kW e cortador de 110 kW - distância de recalque de 700 a 900 m</t>
  </si>
  <si>
    <t>1917462</t>
  </si>
  <si>
    <t>Dragagem de cascalho fino com draga de sucção e recalque - bomba de 746 kW e cortador de 110 kW - distância de recalque de 900 a 1.100 m</t>
  </si>
  <si>
    <t>1917735</t>
  </si>
  <si>
    <t>Dragagem de cascalho fino com draga de sucção e recalque - bomba de 746 kW e cortador de 110 kW - distância de recalque de até 500 m</t>
  </si>
  <si>
    <t>1917061</t>
  </si>
  <si>
    <t>Dragagem de cascalho fino com draga hopper - capacidade da cisterna de 1.000 m³ - DMT de 1.500 a 1.800 m</t>
  </si>
  <si>
    <t>1917062</t>
  </si>
  <si>
    <t>Dragagem de cascalho fino com draga hopper - capacidade da cisterna de 1.000 m³ - DMT de 1.800 a 2.100 m</t>
  </si>
  <si>
    <t>1917063</t>
  </si>
  <si>
    <t>Dragagem de cascalho fino com draga hopper - capacidade da cisterna de 1.000 m³ - DMT de 2.100 a 2.400 m</t>
  </si>
  <si>
    <t>1917064</t>
  </si>
  <si>
    <t>Dragagem de cascalho fino com draga hopper - capacidade da cisterna de 1.000 m³ - DMT de 2.400 a 2.700 m</t>
  </si>
  <si>
    <t>1917065</t>
  </si>
  <si>
    <t>Dragagem de cascalho fino com draga hopper - capacidade da cisterna de 1.000 m³ - DMT de 2.700 a 3.000 m</t>
  </si>
  <si>
    <t>1917066</t>
  </si>
  <si>
    <t>Dragagem de cascalho fino com draga hopper - capacidade da cisterna de 1.000 m³ - DMT de 3.000 m</t>
  </si>
  <si>
    <t>1901590</t>
  </si>
  <si>
    <t>Dragagem de cascalho fino com draga hopper - capacidade da cisterna de 10.000 m³ - DMT de 1.500 a 1.800 m</t>
  </si>
  <si>
    <t>1901591</t>
  </si>
  <si>
    <t>Dragagem de cascalho fino com draga hopper - capacidade da cisterna de 10.000 m³ - DMT de 1.800 a 2.100 m</t>
  </si>
  <si>
    <t>1901592</t>
  </si>
  <si>
    <t>Dragagem de cascalho fino com draga hopper - capacidade da cisterna de 10.000 m³ - DMT de 2.100 a 2.400 m</t>
  </si>
  <si>
    <t>1901593</t>
  </si>
  <si>
    <t>Dragagem de cascalho fino com draga hopper - capacidade da cisterna de 10.000 m³ - DMT de 2.400 a 2.700 m</t>
  </si>
  <si>
    <t>1901594</t>
  </si>
  <si>
    <t>Dragagem de cascalho fino com draga hopper - capacidade da cisterna de 10.000 m³ - DMT de 2.700 a 3.000 m</t>
  </si>
  <si>
    <t>1901589</t>
  </si>
  <si>
    <t>Dragagem de cascalho fino com draga hopper - capacidade da cisterna de 10.000 m³ - DMT de 3.000 m</t>
  </si>
  <si>
    <t>1901596</t>
  </si>
  <si>
    <t>Dragagem de cascalho fino com draga hopper - capacidade da cisterna de 15.000 m³ - DMT de 1.500 a 1.800 m</t>
  </si>
  <si>
    <t>1901597</t>
  </si>
  <si>
    <t>Dragagem de cascalho fino com draga hopper - capacidade da cisterna de 15.000 m³ - DMT de 1.800 a 2.100 m</t>
  </si>
  <si>
    <t>1901598</t>
  </si>
  <si>
    <t>Dragagem de cascalho fino com draga hopper - capacidade da cisterna de 15.000 m³ - DMT de 2.100 a 2.400 m</t>
  </si>
  <si>
    <t>1901599</t>
  </si>
  <si>
    <t>Dragagem de cascalho fino com draga hopper - capacidade da cisterna de 15.000 m³ - DMT de 2.400 a 2.700 m</t>
  </si>
  <si>
    <t>1901600</t>
  </si>
  <si>
    <t>Dragagem de cascalho fino com draga hopper - capacidade da cisterna de 15.000 m³ - DMT de 2.700 a 3.000 m</t>
  </si>
  <si>
    <t>1901595</t>
  </si>
  <si>
    <t>Dragagem de cascalho fino com draga hopper - capacidade da cisterna de 15.000 m³ - DMT de 3.000 m</t>
  </si>
  <si>
    <t>1917097</t>
  </si>
  <si>
    <t>Dragagem de cascalho fino com draga hopper - capacidade da cisterna de 2.000 m³ - DMT de 1.500 a 1.800 m</t>
  </si>
  <si>
    <t>1917098</t>
  </si>
  <si>
    <t>Dragagem de cascalho fino com draga hopper - capacidade da cisterna de 2.000 m³ - DMT de 1.800 a 2.100 m</t>
  </si>
  <si>
    <t>1917099</t>
  </si>
  <si>
    <t>Dragagem de cascalho fino com draga hopper - capacidade da cisterna de 2.000 m³ - DMT de 2.100 a 2.400 m</t>
  </si>
  <si>
    <t>1917100</t>
  </si>
  <si>
    <t>Dragagem de cascalho fino com draga hopper - capacidade da cisterna de 2.000 m³ - DMT de 2.400 a 2.700 m</t>
  </si>
  <si>
    <t>1917101</t>
  </si>
  <si>
    <t>Dragagem de cascalho fino com draga hopper - capacidade da cisterna de 2.000 m³ - DMT de 2.700 a 3.000 m</t>
  </si>
  <si>
    <t>1917102</t>
  </si>
  <si>
    <t>Dragagem de cascalho fino com draga hopper - capacidade da cisterna de 2.000 m³ - DMT de 3.000 m</t>
  </si>
  <si>
    <t>1901601</t>
  </si>
  <si>
    <t>Dragagem de cascalho fino com draga hopper - capacidade da cisterna de 20.000 m³ - DMT de 1.500 a 1.800 m</t>
  </si>
  <si>
    <t>1901602</t>
  </si>
  <si>
    <t>Dragagem de cascalho fino com draga hopper - capacidade da cisterna de 20.000 m³ - DMT de 1.800 a 2.100 m</t>
  </si>
  <si>
    <t>1901603</t>
  </si>
  <si>
    <t>Dragagem de cascalho fino com draga hopper - capacidade da cisterna de 20.000 m³ - DMT de 2.100 a 2.400 m</t>
  </si>
  <si>
    <t>1901604</t>
  </si>
  <si>
    <t>Dragagem de cascalho fino com draga hopper - capacidade da cisterna de 20.000 m³ - DMT de 2.400 a 2.700 m</t>
  </si>
  <si>
    <t>1901605</t>
  </si>
  <si>
    <t>Dragagem de cascalho fino com draga hopper - capacidade da cisterna de 20.000 m³ - DMT de 2.700 a 3.000 m</t>
  </si>
  <si>
    <t>1901606</t>
  </si>
  <si>
    <t>Dragagem de cascalho fino com draga hopper - capacidade da cisterna de 20.000 m³ - DMT de 3.000 m</t>
  </si>
  <si>
    <t>1917133</t>
  </si>
  <si>
    <t>Dragagem de cascalho fino com draga hopper - capacidade da cisterna de 3.000 m³ - DMT de 1.500 a 1.800 m</t>
  </si>
  <si>
    <t>1917134</t>
  </si>
  <si>
    <t>Dragagem de cascalho fino com draga hopper - capacidade da cisterna de 3.000 m³ - DMT de 1.800 a 2.100 m</t>
  </si>
  <si>
    <t>1917135</t>
  </si>
  <si>
    <t>Dragagem de cascalho fino com draga hopper - capacidade da cisterna de 3.000 m³ - DMT de 2.100 a 2.400 m</t>
  </si>
  <si>
    <t>1917136</t>
  </si>
  <si>
    <t>Dragagem de cascalho fino com draga hopper - capacidade da cisterna de 3.000 m³ - DMT de 2.400 a 2.700 m</t>
  </si>
  <si>
    <t>1917137</t>
  </si>
  <si>
    <t>Dragagem de cascalho fino com draga hopper - capacidade da cisterna de 3.000 m³ - DMT de 2.700 a 3.000 m</t>
  </si>
  <si>
    <t>1917138</t>
  </si>
  <si>
    <t>Dragagem de cascalho fino com draga hopper - capacidade da cisterna de 3.000 m³ - DMT de 3.000 m</t>
  </si>
  <si>
    <t>1917169</t>
  </si>
  <si>
    <t>Dragagem de cascalho fino com draga hopper - capacidade da cisterna de 4.000 m³ - DMT de 1.500 a 1.800 m</t>
  </si>
  <si>
    <t>1917170</t>
  </si>
  <si>
    <t>Dragagem de cascalho fino com draga hopper - capacidade da cisterna de 4.000 m³ - DMT de 1.800 a 2.100 m</t>
  </si>
  <si>
    <t>1917171</t>
  </si>
  <si>
    <t>Dragagem de cascalho fino com draga hopper - capacidade da cisterna de 4.000 m³ - DMT de 2.100 a 2.400 m</t>
  </si>
  <si>
    <t>1917172</t>
  </si>
  <si>
    <t>Dragagem de cascalho fino com draga hopper - capacidade da cisterna de 4.000 m³ - DMT de 2.400 a 2.700 m</t>
  </si>
  <si>
    <t>1917173</t>
  </si>
  <si>
    <t>Dragagem de cascalho fino com draga hopper - capacidade da cisterna de 4.000 m³ - DMT de 2.700 a 3.000 m</t>
  </si>
  <si>
    <t>1917174</t>
  </si>
  <si>
    <t>Dragagem de cascalho fino com draga hopper - capacidade da cisterna de 4.000 m³ - DMT de 3.000 m</t>
  </si>
  <si>
    <t>1917205</t>
  </si>
  <si>
    <t>Dragagem de cascalho fino com draga hopper - capacidade da cisterna de 5.000 m³ - DMT de 1.500 a 1.800 m</t>
  </si>
  <si>
    <t>1917206</t>
  </si>
  <si>
    <t>Dragagem de cascalho fino com draga hopper - capacidade da cisterna de 5.000 m³ - DMT de 1.800 a 2.100 m</t>
  </si>
  <si>
    <t>1917207</t>
  </si>
  <si>
    <t>Dragagem de cascalho fino com draga hopper - capacidade da cisterna de 5.000 m³ - DMT de 2.100 a 2.400 m</t>
  </si>
  <si>
    <t>1917208</t>
  </si>
  <si>
    <t>Dragagem de cascalho fino com draga hopper - capacidade da cisterna de 5.000 m³ - DMT de 2.400 a 2.700 m</t>
  </si>
  <si>
    <t>1917209</t>
  </si>
  <si>
    <t>Dragagem de cascalho fino com draga hopper - capacidade da cisterna de 5.000 m³ - DMT de 2.700 a 3.000 m</t>
  </si>
  <si>
    <t>1917210</t>
  </si>
  <si>
    <t>Dragagem de cascalho fino com draga hopper - capacidade da cisterna de 5.000 m³ - DMT de 3.000 m</t>
  </si>
  <si>
    <t>1917025</t>
  </si>
  <si>
    <t>Dragagem de cascalho fino com draga hopper - capacidade da cisterna de 750 m³ - DMT de 1.500 a 1.800 m</t>
  </si>
  <si>
    <t>1917026</t>
  </si>
  <si>
    <t>Dragagem de cascalho fino com draga hopper - capacidade da cisterna de 750 m³ - DMT de 1.800 a 2.100 m</t>
  </si>
  <si>
    <t>1917027</t>
  </si>
  <si>
    <t>Dragagem de cascalho fino com draga hopper - capacidade da cisterna de 750 m³ - DMT de 2.100 a 2.400 m</t>
  </si>
  <si>
    <t>1917028</t>
  </si>
  <si>
    <t>Dragagem de cascalho fino com draga hopper - capacidade da cisterna de 750 m³ - DMT de 2.400 a 2.700 m</t>
  </si>
  <si>
    <t>1917029</t>
  </si>
  <si>
    <t>Dragagem de cascalho fino com draga hopper - capacidade da cisterna de 750 m³ - DMT de 2.700 a 3.000 m</t>
  </si>
  <si>
    <t>1917030</t>
  </si>
  <si>
    <t>Dragagem de cascalho fino com draga hopper - capacidade da cisterna de 750 m³ - DMT de 3.000 m</t>
  </si>
  <si>
    <t>1917629</t>
  </si>
  <si>
    <t>Dragagem de material de 1ª categoria com clamshell sobre pontão flutuante - capacidade da caçamba de 4,6 m³ - transporte com batelão sem propulsão com capacidade de 100 t - DMT 0 a 300 m</t>
  </si>
  <si>
    <t>1917633</t>
  </si>
  <si>
    <t>Dragagem de material de 1ª categoria com clamshell sobre pontão flutuante - capacidade da caçamba de 4,6 m³ - transporte com batelão sem propulsão com capacidade de 100 t - DMT 1.200 a 1.500 m</t>
  </si>
  <si>
    <t>1917634</t>
  </si>
  <si>
    <t>Dragagem de material de 1ª categoria com clamshell sobre pontão flutuante - capacidade da caçamba de 4,6 m³ - transporte com batelão sem propulsão com capacidade de 100 t - DMT 1.500 a 1.800 m</t>
  </si>
  <si>
    <t>1917635</t>
  </si>
  <si>
    <t>Dragagem de material de 1ª categoria com clamshell sobre pontão flutuante - capacidade da caçamba de 4,6 m³ - transporte com batelão sem propulsão com capacidade de 100 t - DMT 1.800 a 2.100 m</t>
  </si>
  <si>
    <t>1917636</t>
  </si>
  <si>
    <t>Dragagem de material de 1ª categoria com clamshell sobre pontão flutuante - capacidade da caçamba de 4,6 m³ - transporte com batelão sem propulsão com capacidade de 100 t - DMT 2.100 a 2.400 m</t>
  </si>
  <si>
    <t>1917637</t>
  </si>
  <si>
    <t>Dragagem de material de 1ª categoria com clamshell sobre pontão flutuante - capacidade da caçamba de 4,6 m³ - transporte com batelão sem propulsão com capacidade de 100 t - DMT 2.400 a 2.700 m</t>
  </si>
  <si>
    <t>1917638</t>
  </si>
  <si>
    <t>Dragagem de material de 1ª categoria com clamshell sobre pontão flutuante - capacidade da caçamba de 4,6 m³ - transporte com batelão sem propulsão com capacidade de 100 t - DMT 2.700 a 3.000 m</t>
  </si>
  <si>
    <t>1917630</t>
  </si>
  <si>
    <t>Dragagem de material de 1ª categoria com clamshell sobre pontão flutuante - capacidade da caçamba de 4,6 m³ - transporte com batelão sem propulsão com capacidade de 100 t - DMT 300 a 600 m</t>
  </si>
  <si>
    <t>1917631</t>
  </si>
  <si>
    <t>Dragagem de material de 1ª categoria com clamshell sobre pontão flutuante - capacidade da caçamba de 4,6 m³ - transporte com batelão sem propulsão com capacidade de 100 t - DMT 600 a 900 m</t>
  </si>
  <si>
    <t>1917632</t>
  </si>
  <si>
    <t>Dragagem de material de 1ª categoria com clamshell sobre pontão flutuante - capacidade da caçamba de 4,6 m³ - transporte com batelão sem propulsão com capacidade de 100 t - DMT 900 a 1.200 m</t>
  </si>
  <si>
    <t>1917639</t>
  </si>
  <si>
    <t>Dragagem de material de 1ª categoria com clamshell sobre pontão flutuante - capacidade da caçamba de 4,6 m³ - transporte com batelão sem propulsão com capacidade de 100 t - DMT de 3.000 m</t>
  </si>
  <si>
    <t>1917646</t>
  </si>
  <si>
    <t>Dragagem de material de 1ª categoria com dragline - caçamba de 2,1 m³ - caminho de serviço em leito natural - DMT 1.000 a 1.200 m - com caminhão de 14 m³ e carregadeira</t>
  </si>
  <si>
    <t>1917647</t>
  </si>
  <si>
    <t>Dragagem de material de 1ª categoria com dragline - caçamba de 2,1 m³ - caminho de serviço em leito natural - DMT 1.200 a 1.400 m - com caminhão de 14 m³ e carregadeira</t>
  </si>
  <si>
    <t>1917648</t>
  </si>
  <si>
    <t>Dragagem de material de 1ª categoria com dragline - caçamba de 2,1 m³ - caminho de serviço em leito natural - DMT 1.400 a 1.600 m - com caminhão de 14 m³ e carregadeira</t>
  </si>
  <si>
    <t>1917649</t>
  </si>
  <si>
    <t>Dragagem de material de 1ª categoria com dragline - caçamba de 2,1 m³ - caminho de serviço em leito natural - DMT 1.600 a 1.800 m - com caminhão de 14 m³ e carregadeira</t>
  </si>
  <si>
    <t>1917650</t>
  </si>
  <si>
    <t>Dragagem de material de 1ª categoria com dragline - caçamba de 2,1 m³ - caminho de serviço em leito natural - DMT 1.800 a 2.000 m - com caminhão de 14 m³ e carregadeira</t>
  </si>
  <si>
    <t>1917651</t>
  </si>
  <si>
    <t>Dragagem de material de 1ª categoria com dragline - caçamba de 2,1 m³ - caminho de serviço em leito natural - DMT 2.000 a 2.500 m - com caminhão de 14 m³ e carregadeira</t>
  </si>
  <si>
    <t>1917652</t>
  </si>
  <si>
    <t>Dragagem de material de 1ª categoria com dragline - caçamba de 2,1 m³ - caminho de serviço em leito natural - DMT 2.500 a 3.000 m - com caminhão de 14 m³ e carregadeira</t>
  </si>
  <si>
    <t>1917642</t>
  </si>
  <si>
    <t>Dragagem de material de 1ª categoria com dragline - caçamba de 2,1 m³ - caminho de serviço em leito natural - DMT 200 a 400 m - com caminhão de 14 m³ e carregadeira</t>
  </si>
  <si>
    <t>1917643</t>
  </si>
  <si>
    <t>Dragagem de material de 1ª categoria com dragline - caçamba de 2,1 m³ - caminho de serviço em leito natural - DMT 400 a 600 m - com caminhão de 14 m³ e carregadeira</t>
  </si>
  <si>
    <t>1917641</t>
  </si>
  <si>
    <t>Dragagem de material de 1ª categoria com dragline - caçamba de 2,1 m³ - caminho de serviço em leito natural - DMT 50 a 200 m - com caminhão de 14 m³ e carregadeira</t>
  </si>
  <si>
    <t>1917644</t>
  </si>
  <si>
    <t>Dragagem de material de 1ª categoria com dragline - caçamba de 2,1 m³ - caminho de serviço em leito natural - DMT 600 a 800 m - com caminhão de 14 m³ e carregadeira</t>
  </si>
  <si>
    <t>1917645</t>
  </si>
  <si>
    <t>Dragagem de material de 1ª categoria com dragline - caçamba de 2,1 m³ - caminho de serviço em leito natural - DMT 800 a 1.000 m - com caminhão de 14 m³ e carregadeira</t>
  </si>
  <si>
    <t>1917653</t>
  </si>
  <si>
    <t>Dragagem de material de 1ª categoria com dragline - caçamba de 2,1 m³ - caminho de serviço em leito natural - DMT de 3.000 m - com caminhão de 14 m³ e carregadeira</t>
  </si>
  <si>
    <t>1917659</t>
  </si>
  <si>
    <t>Dragagem de material de 1ª categoria com dragline - caçamba de 2,1 m³ - caminho de serviço em revestimento primário - DMT 1.000 a 1.200 m - com caminhão de 14 m³ e carregadeira</t>
  </si>
  <si>
    <t>1917660</t>
  </si>
  <si>
    <t>Dragagem de material de 1ª categoria com dragline - caçamba de 2,1 m³ - caminho de serviço em revestimento primário - DMT 1.200 a 1.400 m - com caminhão de 14 m³ e carregadeira</t>
  </si>
  <si>
    <t>1917661</t>
  </si>
  <si>
    <t>Dragagem de material de 1ª categoria com dragline - caçamba de 2,1 m³ - caminho de serviço em revestimento primário - DMT 1.400 a 1.600 m - com caminhão de 14 m³ e carregadeira</t>
  </si>
  <si>
    <t>1917662</t>
  </si>
  <si>
    <t>Dragagem de material de 1ª categoria com dragline - caçamba de 2,1 m³ - caminho de serviço em revestimento primário - DMT 1.600 a 1.800 m - com caminhão de 14 m³ e carregadeira</t>
  </si>
  <si>
    <t>1917663</t>
  </si>
  <si>
    <t>Dragagem de material de 1ª categoria com dragline - caçamba de 2,1 m³ - caminho de serviço em revestimento primário - DMT 1.800 a 2.000 m - com caminhão de 14 m³ e carregadeira</t>
  </si>
  <si>
    <t>1917664</t>
  </si>
  <si>
    <t>Dragagem de material de 1ª categoria com dragline - caçamba de 2,1 m³ - caminho de serviço em revestimento primário - DMT 2.000 a 2.500 m - com caminhão de 14 m³ e carregadeira</t>
  </si>
  <si>
    <t>1917665</t>
  </si>
  <si>
    <t>Dragagem de material de 1ª categoria com dragline - caçamba de 2,1 m³ - caminho de serviço em revestimento primário - DMT 2.500 a 3.000 m - com caminhão de 14 m³ e carregadeira</t>
  </si>
  <si>
    <t>1917655</t>
  </si>
  <si>
    <t>Dragagem de material de 1ª categoria com dragline - caçamba de 2,1 m³ - caminho de serviço em revestimento primário - DMT 200 a 400 m - com caminhão de 14 m³ e carregadeira</t>
  </si>
  <si>
    <t>1917656</t>
  </si>
  <si>
    <t>Dragagem de material de 1ª categoria com dragline - caçamba de 2,1 m³ - caminho de serviço em revestimento primário - DMT 400 a 600 m - com caminhão de 14 m³ e carregadeira</t>
  </si>
  <si>
    <t>1917654</t>
  </si>
  <si>
    <t>Dragagem de material de 1ª categoria com dragline - caçamba de 2,1 m³ - caminho de serviço em revestimento primário - DMT 50 a 200 m - com caminhão de 14 m³ e carregadeira</t>
  </si>
  <si>
    <t>1917657</t>
  </si>
  <si>
    <t>Dragagem de material de 1ª categoria com dragline - caçamba de 2,1 m³ - caminho de serviço em revestimento primário - DMT 600 a 800 m - com caminhão de 14 m³ e carregadeira</t>
  </si>
  <si>
    <t>1917658</t>
  </si>
  <si>
    <t>Dragagem de material de 1ª categoria com dragline - caçamba de 2,1 m³ - caminho de serviço em revestimento primário - DMT 800 a 1.000 m - com caminhão de 14 m³ e carregadeira</t>
  </si>
  <si>
    <t>1917666</t>
  </si>
  <si>
    <t>Dragagem de material de 1ª categoria com dragline - caçamba de 2,1 m³ - caminho de serviço em revestimento primário - DMT de 3.000 m - com caminhão de 14 m³ e carregadeira</t>
  </si>
  <si>
    <t>1917672</t>
  </si>
  <si>
    <t>Dragagem de material de 1ª categoria com dragline - caçamba de 2,1 m³ - caminho de serviço pavimentado - DMT 1.000 a 1.200 m - com caminhão de 14 m³ e carregadeira</t>
  </si>
  <si>
    <t>1917673</t>
  </si>
  <si>
    <t>Dragagem de material de 1ª categoria com dragline - caçamba de 2,1 m³ - caminho de serviço pavimentado - DMT 1.200 a 1.400 m - com caminhão de 14 m³ e carregadeira</t>
  </si>
  <si>
    <t>1917674</t>
  </si>
  <si>
    <t>Dragagem de material de 1ª categoria com dragline - caçamba de 2,1 m³ - caminho de serviço pavimentado - DMT 1.400 a 1.600 m - com caminhão de 14 m³ e carregadeira</t>
  </si>
  <si>
    <t>1917675</t>
  </si>
  <si>
    <t>Dragagem de material de 1ª categoria com dragline - caçamba de 2,1 m³ - caminho de serviço pavimentado - DMT 1.600 a 1.800 m - com caminhão de 14 m³ e carregadeira</t>
  </si>
  <si>
    <t>1917676</t>
  </si>
  <si>
    <t>Dragagem de material de 1ª categoria com dragline - caçamba de 2,1 m³ - caminho de serviço pavimentado - DMT 1.800 a 2.000 m - com caminhão de 14 m³ e carregadeira</t>
  </si>
  <si>
    <t>1917677</t>
  </si>
  <si>
    <t>Dragagem de material de 1ª categoria com dragline - caçamba de 2,1 m³ - caminho de serviço pavimentado - DMT 2.000 a 2.500 m - com caminhão de 14 m³ e carregadeira</t>
  </si>
  <si>
    <t>1917678</t>
  </si>
  <si>
    <t>Dragagem de material de 1ª categoria com dragline - caçamba de 2,1 m³ - caminho de serviço pavimentado - DMT 2.500 a 3.000 m - com caminhão de 14 m³ e carregadeira</t>
  </si>
  <si>
    <t>1917668</t>
  </si>
  <si>
    <t>Dragagem de material de 1ª categoria com dragline - caçamba de 2,1 m³ - caminho de serviço pavimentado - DMT 200 a 400 m - com caminhão de 14 m³ e carregadeira</t>
  </si>
  <si>
    <t>1917669</t>
  </si>
  <si>
    <t>Dragagem de material de 1ª categoria com dragline - caçamba de 2,1 m³ - caminho de serviço pavimentado - DMT 400 a 600 m - com caminhão de 14 m³ e carregadeira</t>
  </si>
  <si>
    <t>1917667</t>
  </si>
  <si>
    <t>Dragagem de material de 1ª categoria com dragline - caçamba de 2,1 m³ - caminho de serviço pavimentado - DMT 50 a 200 m - com caminhão de 14 m³ e carregadeira</t>
  </si>
  <si>
    <t>1917670</t>
  </si>
  <si>
    <t>Dragagem de material de 1ª categoria com dragline - caçamba de 2,1 m³ - caminho de serviço pavimentado - DMT 600 a 800 m - com caminhão de 14 m³ e carregadeira</t>
  </si>
  <si>
    <t>1917671</t>
  </si>
  <si>
    <t>Dragagem de material de 1ª categoria com dragline - caçamba de 2,1 m³ - caminho de serviço pavimentado - DMT 800 a 1.000 m - com caminhão de 14 m³ e carregadeira</t>
  </si>
  <si>
    <t>1917679</t>
  </si>
  <si>
    <t>Dragagem de material de 1ª categoria com dragline - caçamba de 2,1 m³ - caminho de serviço pavimentado - DMT de 3.000 m - com caminhão de 14 m³ e carregadeira</t>
  </si>
  <si>
    <t>1917640</t>
  </si>
  <si>
    <t>Dragagem de material de 1ª categoria com dragline - caçamba de 2,1 m³ - DMT até 50 m</t>
  </si>
  <si>
    <t>1917686</t>
  </si>
  <si>
    <t>Dragagem de material de 1ª categoria com escavadeira hidráulica - capacidade de caçamba de 1,56 m³ - caminho de serviço em leito natural - DMT 1.000 a 1.200 m</t>
  </si>
  <si>
    <t>1917687</t>
  </si>
  <si>
    <t>Dragagem de material de 1ª categoria com escavadeira hidráulica - capacidade de caçamba de 1,56 m³ - caminho de serviço em leito natural - DMT 1.200 a 1.400 m</t>
  </si>
  <si>
    <t>1917688</t>
  </si>
  <si>
    <t>Dragagem de material de 1ª categoria com escavadeira hidráulica - capacidade de caçamba de 1,56 m³ - caminho de serviço em leito natural - DMT 1.400 a 1.600 m</t>
  </si>
  <si>
    <t>1917689</t>
  </si>
  <si>
    <t>Dragagem de material de 1ª categoria com escavadeira hidráulica - capacidade de caçamba de 1,56 m³ - caminho de serviço em leito natural - DMT 1.600 a 1.800 m</t>
  </si>
  <si>
    <t>1917690</t>
  </si>
  <si>
    <t>Dragagem de material de 1ª categoria com escavadeira hidráulica - capacidade de caçamba de 1,56 m³ - caminho de serviço em leito natural - DMT 1.800 a 2.000 m</t>
  </si>
  <si>
    <t>1917691</t>
  </si>
  <si>
    <t>Dragagem de material de 1ª categoria com escavadeira hidráulica - capacidade de caçamba de 1,56 m³ - caminho de serviço em leito natural - DMT 2.000 a 2.500 m</t>
  </si>
  <si>
    <t>1917692</t>
  </si>
  <si>
    <t>Dragagem de material de 1ª categoria com escavadeira hidráulica - capacidade de caçamba de 1,56 m³ - caminho de serviço em leito natural - DMT 2.500 a 3.000 m</t>
  </si>
  <si>
    <t>1917682</t>
  </si>
  <si>
    <t>Dragagem de material de 1ª categoria com escavadeira hidráulica - capacidade de caçamba de 1,56 m³ - caminho de serviço em leito natural - DMT 200 a 400 m</t>
  </si>
  <si>
    <t>1917693</t>
  </si>
  <si>
    <t>Dragagem de material de 1ª categoria com escavadeira hidráulica - capacidade de caçamba de 1,56 m³ - caminho de serviço em leito natural - DMT 3.000 m</t>
  </si>
  <si>
    <t>1917683</t>
  </si>
  <si>
    <t>Dragagem de material de 1ª categoria com escavadeira hidráulica - capacidade de caçamba de 1,56 m³ - caminho de serviço em leito natural - DMT 400 a 600 m</t>
  </si>
  <si>
    <t>1917681</t>
  </si>
  <si>
    <t>Dragagem de material de 1ª categoria com escavadeira hidráulica - capacidade de caçamba de 1,56 m³ - caminho de serviço em leito natural - DMT 50 a 200 m</t>
  </si>
  <si>
    <t>1917684</t>
  </si>
  <si>
    <t>Dragagem de material de 1ª categoria com escavadeira hidráulica - capacidade de caçamba de 1,56 m³ - caminho de serviço em leito natural - DMT 600 a 800 m</t>
  </si>
  <si>
    <t>1917685</t>
  </si>
  <si>
    <t>Dragagem de material de 1ª categoria com escavadeira hidráulica - capacidade de caçamba de 1,56 m³ - caminho de serviço em leito natural - DMT 800 a 1.000 m</t>
  </si>
  <si>
    <t>1917699</t>
  </si>
  <si>
    <t>Dragagem de material de 1ª categoria com escavadeira hidráulica - capacidade de caçamba de 1,56 m³ - caminho de serviço em revestimento primário - DMT 1.000 a 1.200 m</t>
  </si>
  <si>
    <t>1917700</t>
  </si>
  <si>
    <t>Dragagem de material de 1ª categoria com escavadeira hidráulica - capacidade de caçamba de 1,56 m³ - caminho de serviço em revestimento primário - DMT 1.200 a 1.400 m</t>
  </si>
  <si>
    <t>1917701</t>
  </si>
  <si>
    <t>Dragagem de material de 1ª categoria com escavadeira hidráulica - capacidade de caçamba de 1,56 m³ - caminho de serviço em revestimento primário - DMT 1.400 a 1.600 m</t>
  </si>
  <si>
    <t>1917702</t>
  </si>
  <si>
    <t>Dragagem de material de 1ª categoria com escavadeira hidráulica - capacidade de caçamba de 1,56 m³ - caminho de serviço em revestimento primário - DMT 1.600 a 1.800 m</t>
  </si>
  <si>
    <t>1917703</t>
  </si>
  <si>
    <t>Dragagem de material de 1ª categoria com escavadeira hidráulica - capacidade de caçamba de 1,56 m³ - caminho de serviço em revestimento primário - DMT 1.800 a 2.000 m</t>
  </si>
  <si>
    <t>1917704</t>
  </si>
  <si>
    <t>Dragagem de material de 1ª categoria com escavadeira hidráulica - capacidade de caçamba de 1,56 m³ - caminho de serviço em revestimento primário - DMT 2.000 a 2.500 m</t>
  </si>
  <si>
    <t>1917705</t>
  </si>
  <si>
    <t>Dragagem de material de 1ª categoria com escavadeira hidráulica - capacidade de caçamba de 1,56 m³ - caminho de serviço em revestimento primário - DMT 2.500 a 3.000 m</t>
  </si>
  <si>
    <t>1917695</t>
  </si>
  <si>
    <t>Dragagem de material de 1ª categoria com escavadeira hidráulica - capacidade de caçamba de 1,56 m³ - caminho de serviço em revestimento primário - DMT 200 a 400 m</t>
  </si>
  <si>
    <t>1917706</t>
  </si>
  <si>
    <t>Dragagem de material de 1ª categoria com escavadeira hidráulica - capacidade de caçamba de 1,56 m³ - caminho de serviço em revestimento primário - DMT 3.000 m</t>
  </si>
  <si>
    <t>1917696</t>
  </si>
  <si>
    <t>Dragagem de material de 1ª categoria com escavadeira hidráulica - capacidade de caçamba de 1,56 m³ - caminho de serviço em revestimento primário - DMT 400 a 600 m</t>
  </si>
  <si>
    <t>1917694</t>
  </si>
  <si>
    <t>Dragagem de material de 1ª categoria com escavadeira hidráulica - capacidade de caçamba de 1,56 m³ - caminho de serviço em revestimento primário - DMT 50 a 200 m</t>
  </si>
  <si>
    <t>1917697</t>
  </si>
  <si>
    <t>Dragagem de material de 1ª categoria com escavadeira hidráulica - capacidade de caçamba de 1,56 m³ - caminho de serviço em revestimento primário - DMT 600 a 800 m</t>
  </si>
  <si>
    <t>1917698</t>
  </si>
  <si>
    <t>Dragagem de material de 1ª categoria com escavadeira hidráulica - capacidade de caçamba de 1,56 m³ - caminho de serviço em revestimento primário - DMT 800 a 1.000 m</t>
  </si>
  <si>
    <t>1917712</t>
  </si>
  <si>
    <t>Dragagem de material de 1ª categoria com escavadeira hidráulica - capacidade de caçamba de 1,56 m³ - caminho de serviço pavimentado - DMT 1.000 a 1.200 m</t>
  </si>
  <si>
    <t>1917713</t>
  </si>
  <si>
    <t>Dragagem de material de 1ª categoria com escavadeira hidráulica - capacidade de caçamba de 1,56 m³ - caminho de serviço pavimentado - DMT 1.200 a 1.400 m</t>
  </si>
  <si>
    <t>1917714</t>
  </si>
  <si>
    <t>Dragagem de material de 1ª categoria com escavadeira hidráulica - capacidade de caçamba de 1,56 m³ - caminho de serviço pavimentado - DMT 1.400 a 1.600 m</t>
  </si>
  <si>
    <t>1917715</t>
  </si>
  <si>
    <t>Dragagem de material de 1ª categoria com escavadeira hidráulica - capacidade de caçamba de 1,56 m³ - caminho de serviço pavimentado - DMT 1.600 a 1.800 m</t>
  </si>
  <si>
    <t>1917716</t>
  </si>
  <si>
    <t>Dragagem de material de 1ª categoria com escavadeira hidráulica - capacidade de caçamba de 1,56 m³ - caminho de serviço pavimentado - DMT 1.800 a 2.000 m</t>
  </si>
  <si>
    <t>1917717</t>
  </si>
  <si>
    <t>Dragagem de material de 1ª categoria com escavadeira hidráulica - capacidade de caçamba de 1,56 m³ - caminho de serviço pavimentado - DMT 2.000 a 2.500 m</t>
  </si>
  <si>
    <t>1917718</t>
  </si>
  <si>
    <t>Dragagem de material de 1ª categoria com escavadeira hidráulica - capacidade de caçamba de 1,56 m³ - caminho de serviço pavimentado - DMT 2.500 a 3.000 m</t>
  </si>
  <si>
    <t>1917708</t>
  </si>
  <si>
    <t>Dragagem de material de 1ª categoria com escavadeira hidráulica - capacidade de caçamba de 1,56 m³ - caminho de serviço pavimentado - DMT 200 a 400 m</t>
  </si>
  <si>
    <t>1917719</t>
  </si>
  <si>
    <t>Dragagem de material de 1ª categoria com escavadeira hidráulica - capacidade de caçamba de 1,56 m³ - caminho de serviço pavimentado - DMT 3.000 m</t>
  </si>
  <si>
    <t>1917709</t>
  </si>
  <si>
    <t>Dragagem de material de 1ª categoria com escavadeira hidráulica - capacidade de caçamba de 1,56 m³ - caminho de serviço pavimentado - DMT 400 a 600 m</t>
  </si>
  <si>
    <t>1917707</t>
  </si>
  <si>
    <t>Dragagem de material de 1ª categoria com escavadeira hidráulica - capacidade de caçamba de 1,56 m³ - caminho de serviço pavimentado - DMT 50 a 200 m</t>
  </si>
  <si>
    <t>1917710</t>
  </si>
  <si>
    <t>Dragagem de material de 1ª categoria com escavadeira hidráulica - capacidade de caçamba de 1,56 m³ - caminho de serviço pavimentado - DMT 600 a 800 m</t>
  </si>
  <si>
    <t>1917711</t>
  </si>
  <si>
    <t>Dragagem de material de 1ª categoria com escavadeira hidráulica - capacidade de caçamba de 1,56 m³ - caminho de serviço pavimentado - DMT 800 a 1.000 m</t>
  </si>
  <si>
    <t>1917680</t>
  </si>
  <si>
    <t>Dragagem de material de 1ª categoria com escavadeira hidráulica - capacidade de caçamba de 1,56 m³ - DMT 0 a 50 m</t>
  </si>
  <si>
    <t>1901607</t>
  </si>
  <si>
    <t>Dragagem de material de 1ª categoria com escavadeira hidráulica sobre pontão flutuante - capacidade da caçamba de 1,56 m³ - transporte com batelão sem propulsão com capacidade de 100 t - DMT 0 a 300 m</t>
  </si>
  <si>
    <t>1901611</t>
  </si>
  <si>
    <t>Dragagem de material de 1ª categoria com escavadeira hidráulica sobre pontão flutuante - capacidade da caçamba de 1,56 m³ - transporte com batelão sem propulsão com capacidade de 100 t - DMT 1.200 a 1.500 m</t>
  </si>
  <si>
    <t>1901612</t>
  </si>
  <si>
    <t>Dragagem de material de 1ª categoria com escavadeira hidráulica sobre pontão flutuante - capacidade da caçamba de 1,56 m³ - transporte com batelão sem propulsão com capacidade de 100 t - DMT 1.500 a 1.800 m</t>
  </si>
  <si>
    <t>1901613</t>
  </si>
  <si>
    <t>Dragagem de material de 1ª categoria com escavadeira hidráulica sobre pontão flutuante - capacidade da caçamba de 1,56 m³ - transporte com batelão sem propulsão com capacidade de 100 t - DMT 1.800 a 2.100 m</t>
  </si>
  <si>
    <t>1901614</t>
  </si>
  <si>
    <t>Dragagem de material de 1ª categoria com escavadeira hidráulica sobre pontão flutuante - capacidade da caçamba de 1,56 m³ - transporte com batelão sem propulsão com capacidade de 100 t - DMT 2.100 a 2.400 m</t>
  </si>
  <si>
    <t>1901615</t>
  </si>
  <si>
    <t>Dragagem de material de 1ª categoria com escavadeira hidráulica sobre pontão flutuante - capacidade da caçamba de 1,56 m³ - transporte com batelão sem propulsão com capacidade de 100 t - DMT 2.400 a 2.700 m</t>
  </si>
  <si>
    <t>1901616</t>
  </si>
  <si>
    <t>Dragagem de material de 1ª categoria com escavadeira hidráulica sobre pontão flutuante - capacidade da caçamba de 1,56 m³ - transporte com batelão sem propulsão com capacidade de 100 t - DMT 2.700 a 3.000 m</t>
  </si>
  <si>
    <t>1901608</t>
  </si>
  <si>
    <t>Dragagem de material de 1ª categoria com escavadeira hidráulica sobre pontão flutuante - capacidade da caçamba de 1,56 m³ - transporte com batelão sem propulsão com capacidade de 100 t - DMT 300 a 600 m</t>
  </si>
  <si>
    <t>1901609</t>
  </si>
  <si>
    <t>Dragagem de material de 1ª categoria com escavadeira hidráulica sobre pontão flutuante - capacidade da caçamba de 1,56 m³ - transporte com batelão sem propulsão com capacidade de 100 t - DMT 600 a 900 m</t>
  </si>
  <si>
    <t>1901610</t>
  </si>
  <si>
    <t>Dragagem de material de 1ª categoria com escavadeira hidráulica sobre pontão flutuante - capacidade da caçamba de 1,56 m³ - transporte com batelão sem propulsão com capacidade de 100 t - DMT 900 a 1.200 m</t>
  </si>
  <si>
    <t>1901617</t>
  </si>
  <si>
    <t>Dragagem de material de 1ª categoria com escavadeira hidráulica sobre pontão flutuante - capacidade da caçamba de 1,56 m³ - transporte com batelão sem propulsão com capacidade de 100 t - DMT de 3.000 m</t>
  </si>
  <si>
    <t>1917037</t>
  </si>
  <si>
    <t>Dragagem de silte com draga hopper - capacidade da cisterna de 1.000 m³ - DMT de 1.500 a 1.800 m</t>
  </si>
  <si>
    <t>1917038</t>
  </si>
  <si>
    <t>Dragagem de silte com draga hopper - capacidade da cisterna de 1.000 m³ - DMT de 1.800 a 2.100 m</t>
  </si>
  <si>
    <t>1917039</t>
  </si>
  <si>
    <t>Dragagem de silte com draga hopper - capacidade da cisterna de 1.000 m³ - DMT de 2.100 a 2.400 m</t>
  </si>
  <si>
    <t>1917040</t>
  </si>
  <si>
    <t>Dragagem de silte com draga hopper - capacidade da cisterna de 1.000 m³ - DMT de 2.400 a 2.700 m</t>
  </si>
  <si>
    <t>1917041</t>
  </si>
  <si>
    <t>Dragagem de silte com draga hopper - capacidade da cisterna de 1.000 m³ - DMT de 2.700 a 3.000 m</t>
  </si>
  <si>
    <t>1917042</t>
  </si>
  <si>
    <t>Dragagem de silte com draga hopper - capacidade da cisterna de 1.000 m³ - DMT de 3.000 m</t>
  </si>
  <si>
    <t>1901619</t>
  </si>
  <si>
    <t>Dragagem de silte com draga hopper - capacidade da cisterna de 10.000 m³ - DMT de 1.500 a 1.800 m</t>
  </si>
  <si>
    <t>1901620</t>
  </si>
  <si>
    <t>Dragagem de silte com draga hopper - capacidade da cisterna de 10.000 m³ - DMT de 1.800 a 2.100 m</t>
  </si>
  <si>
    <t>1901621</t>
  </si>
  <si>
    <t>Dragagem de silte com draga hopper - capacidade da cisterna de 10.000 m³ - DMT de 2.100 a 2.400 m</t>
  </si>
  <si>
    <t>1901622</t>
  </si>
  <si>
    <t>Dragagem de silte com draga hopper - capacidade da cisterna de 10.000 m³ - DMT de 2.400 a 2.700 m</t>
  </si>
  <si>
    <t>1901623</t>
  </si>
  <si>
    <t>Dragagem de silte com draga hopper - capacidade da cisterna de 10.000 m³ - DMT de 2.700 a 3.000 m</t>
  </si>
  <si>
    <t>1901618</t>
  </si>
  <si>
    <t>Dragagem de silte com draga hopper - capacidade da cisterna de 10.000 m³ - DMT de 3.000 m</t>
  </si>
  <si>
    <t>1901625</t>
  </si>
  <si>
    <t>Dragagem de silte com draga hopper - capacidade da cisterna de 15.000 m³ - DMT de 1.500 a 1.800 m</t>
  </si>
  <si>
    <t>1901626</t>
  </si>
  <si>
    <t>Dragagem de silte com draga hopper - capacidade da cisterna de 15.000 m³ - DMT de 1.800 a 2.100 m</t>
  </si>
  <si>
    <t>1901627</t>
  </si>
  <si>
    <t>Dragagem de silte com draga hopper - capacidade da cisterna de 15.000 m³ - DMT de 2.100 a 2.400 m</t>
  </si>
  <si>
    <t>1901628</t>
  </si>
  <si>
    <t>Dragagem de silte com draga hopper - capacidade da cisterna de 15.000 m³ - DMT de 2.400 a 2.700 m</t>
  </si>
  <si>
    <t>1901629</t>
  </si>
  <si>
    <t>Dragagem de silte com draga hopper - capacidade da cisterna de 15.000 m³ - DMT de 2.700 a 3.000 m</t>
  </si>
  <si>
    <t>1901624</t>
  </si>
  <si>
    <t>Dragagem de silte com draga hopper - capacidade da cisterna de 15.000 m³ - DMT de 3.000 m</t>
  </si>
  <si>
    <t>1917073</t>
  </si>
  <si>
    <t>Dragagem de silte com draga hopper - capacidade da cisterna de 2.000 m³ - DMT de 1.500 a 1.800 m</t>
  </si>
  <si>
    <t>1917074</t>
  </si>
  <si>
    <t>Dragagem de silte com draga hopper - capacidade da cisterna de 2.000 m³ - DMT de 1.800 a 2.100 m</t>
  </si>
  <si>
    <t>1917075</t>
  </si>
  <si>
    <t>Dragagem de silte com draga hopper - capacidade da cisterna de 2.000 m³ - DMT de 2.100 a 2.400 m</t>
  </si>
  <si>
    <t>1917076</t>
  </si>
  <si>
    <t>Dragagem de silte com draga hopper - capacidade da cisterna de 2.000 m³ - DMT de 2.400 a 2.700 m</t>
  </si>
  <si>
    <t>1917077</t>
  </si>
  <si>
    <t>Dragagem de silte com draga hopper - capacidade da cisterna de 2.000 m³ - DMT de 2.700 a 3.000 m</t>
  </si>
  <si>
    <t>1917078</t>
  </si>
  <si>
    <t>Dragagem de silte com draga hopper - capacidade da cisterna de 2.000 m³ - DMT de 3.000 m</t>
  </si>
  <si>
    <t>1901631</t>
  </si>
  <si>
    <t>Dragagem de silte com draga hopper - capacidade da cisterna de 20.000 m³ - DMT de 1.500 a 1.800 m</t>
  </si>
  <si>
    <t>1901632</t>
  </si>
  <si>
    <t>Dragagem de silte com draga hopper - capacidade da cisterna de 20.000 m³ - DMT de 1.800 a 2.100 m</t>
  </si>
  <si>
    <t>1901633</t>
  </si>
  <si>
    <t>Dragagem de silte com draga hopper - capacidade da cisterna de 20.000 m³ - DMT de 2.100 a 2.400 m</t>
  </si>
  <si>
    <t>1901634</t>
  </si>
  <si>
    <t>Dragagem de silte com draga hopper - capacidade da cisterna de 20.000 m³ - DMT de 2.400 a 2.700 m</t>
  </si>
  <si>
    <t>1901635</t>
  </si>
  <si>
    <t>Dragagem de silte com draga hopper - capacidade da cisterna de 20.000 m³ - DMT de 2.700 a 3.000 m</t>
  </si>
  <si>
    <t>1901630</t>
  </si>
  <si>
    <t>Dragagem de silte com draga hopper - capacidade da cisterna de 20.000 m³ - DMT de 3.000 m</t>
  </si>
  <si>
    <t>1917109</t>
  </si>
  <si>
    <t>Dragagem de silte com draga hopper - capacidade da cisterna de 3.000 m³ - DMT de 1.500 a 1.800 m</t>
  </si>
  <si>
    <t>1917110</t>
  </si>
  <si>
    <t>Dragagem de silte com draga hopper - capacidade da cisterna de 3.000 m³ - DMT de 1.800 a 2.100 m</t>
  </si>
  <si>
    <t>1917111</t>
  </si>
  <si>
    <t>Dragagem de silte com draga hopper - capacidade da cisterna de 3.000 m³ - DMT de 2.100 a 2.400 m</t>
  </si>
  <si>
    <t>1917112</t>
  </si>
  <si>
    <t>Dragagem de silte com draga hopper - capacidade da cisterna de 3.000 m³ - DMT de 2.400 a 2.700 m</t>
  </si>
  <si>
    <t>1917113</t>
  </si>
  <si>
    <t>Dragagem de silte com draga hopper - capacidade da cisterna de 3.000 m³ - DMT de 2.700 a 3.000 m</t>
  </si>
  <si>
    <t>1917114</t>
  </si>
  <si>
    <t>Dragagem de silte com draga hopper - capacidade da cisterna de 3.000 m³ - DMT de 3.000 m</t>
  </si>
  <si>
    <t>1917145</t>
  </si>
  <si>
    <t>Dragagem de silte com draga hopper - capacidade da cisterna de 4.000 m³ - DMT de 1.500 a 1.800 m</t>
  </si>
  <si>
    <t>1917146</t>
  </si>
  <si>
    <t>Dragagem de silte com draga hopper - capacidade da cisterna de 4.000 m³ - DMT de 1.800 a 2.100 m</t>
  </si>
  <si>
    <t>1917147</t>
  </si>
  <si>
    <t>Dragagem de silte com draga hopper - capacidade da cisterna de 4.000 m³ - DMT de 2.100 a 2.400 m</t>
  </si>
  <si>
    <t>1917148</t>
  </si>
  <si>
    <t>Dragagem de silte com draga hopper - capacidade da cisterna de 4.000 m³ - DMT de 2.400 a 2.700 m</t>
  </si>
  <si>
    <t>1917149</t>
  </si>
  <si>
    <t>Dragagem de silte com draga hopper - capacidade da cisterna de 4.000 m³ - DMT de 2.700 a 3.000 m</t>
  </si>
  <si>
    <t>1917150</t>
  </si>
  <si>
    <t>Dragagem de silte com draga hopper - capacidade da cisterna de 4.000 m³ - DMT de 3.000 m</t>
  </si>
  <si>
    <t>1917181</t>
  </si>
  <si>
    <t>Dragagem de silte com draga hopper - capacidade da cisterna de 5.000 m³ - DMT de 1.500 a 1.800 m</t>
  </si>
  <si>
    <t>1917182</t>
  </si>
  <si>
    <t>Dragagem de silte com draga hopper - capacidade da cisterna de 5.000 m³ - DMT de 1.800 a 2.100 m</t>
  </si>
  <si>
    <t>1917183</t>
  </si>
  <si>
    <t>Dragagem de silte com draga hopper - capacidade da cisterna de 5.000 m³ - DMT de 2.100 a 2.400 m</t>
  </si>
  <si>
    <t>1917184</t>
  </si>
  <si>
    <t>Dragagem de silte com draga hopper - capacidade da cisterna de 5.000 m³ - DMT de 2.400 a 2.700 m</t>
  </si>
  <si>
    <t>1917185</t>
  </si>
  <si>
    <t>Dragagem de silte com draga hopper - capacidade da cisterna de 5.000 m³ - DMT de 2.700 a 3.000 m</t>
  </si>
  <si>
    <t>1917186</t>
  </si>
  <si>
    <t>Dragagem de silte com draga hopper - capacidade da cisterna de 5.000 m³ - DMT de 3.000 m</t>
  </si>
  <si>
    <t>1917001</t>
  </si>
  <si>
    <t>Dragagem de silte com draga hopper - capacidade da cisterna de 750 m³ - DMT de 1.500 a 1.800 m</t>
  </si>
  <si>
    <t>1917002</t>
  </si>
  <si>
    <t>Dragagem de silte com draga hopper - capacidade da cisterna de 750 m³ - DMT de 1.800 a 2.100 m</t>
  </si>
  <si>
    <t>1917003</t>
  </si>
  <si>
    <t>Dragagem de silte com draga hopper - capacidade da cisterna de 750 m³ - DMT de 2.100 a 2.400 m</t>
  </si>
  <si>
    <t>1917004</t>
  </si>
  <si>
    <t>Dragagem de silte com draga hopper - capacidade da cisterna de 750 m³ - DMT de 2.400 a 2.700 m</t>
  </si>
  <si>
    <t>1917005</t>
  </si>
  <si>
    <t>Dragagem de silte com draga hopper - capacidade da cisterna de 750 m³ - DMT de 2.700 a 3.000 m</t>
  </si>
  <si>
    <t>1917006</t>
  </si>
  <si>
    <t>Dragagem de silte com draga hopper - capacidade da cisterna de 750 m³ - DMT de 3.000 m</t>
  </si>
  <si>
    <t>2009619</t>
  </si>
  <si>
    <t>Alvenaria de blocos de concreto 19 x 19 x 39 cm com espessura de 20 cm - areia comercial</t>
  </si>
  <si>
    <t>2009618</t>
  </si>
  <si>
    <t>Alvenaria de blocos de concreto 19 x 19 x 39 cm com espessura de 20 cm - areia extraída</t>
  </si>
  <si>
    <t>2003866</t>
  </si>
  <si>
    <t>Aplicação de geotêxtil não-tecido agulhado com resistência à tração longitudinal de 14 kN/m</t>
  </si>
  <si>
    <t>2003867</t>
  </si>
  <si>
    <t>Aplicação de geotêxtil não-tecido agulhado com resistência à tração longitudinal de 31 kN/m</t>
  </si>
  <si>
    <t>2003622</t>
  </si>
  <si>
    <t>Boca de lobo combinada - chapéu e grelha simples - BLC 01 - areia e brita comerciais</t>
  </si>
  <si>
    <t>2003621</t>
  </si>
  <si>
    <t>Boca de lobo combinada - chapéu e grelha simples - BLC 01 - areia extraída e brita produzida</t>
  </si>
  <si>
    <t>2003624</t>
  </si>
  <si>
    <t>Boca de lobo combinada - chapéu e grelha simples - BLC 02 - areia e brita comerciais</t>
  </si>
  <si>
    <t>2003623</t>
  </si>
  <si>
    <t>Boca de lobo combinada - chapéu e grelha simples - BLC 02 - areia extraída e brita produzida</t>
  </si>
  <si>
    <t>2003634</t>
  </si>
  <si>
    <t>Boca de lobo dupla - grelha de concreto - BLDG 01 - areia e brita comerciais</t>
  </si>
  <si>
    <t>2003633</t>
  </si>
  <si>
    <t>Boca de lobo dupla - grelha de concreto - BLDG 01 - areia extraída e brita produzida</t>
  </si>
  <si>
    <t>2003636</t>
  </si>
  <si>
    <t>Boca de lobo dupla - grelha de concreto - BLDG 02 - areia e brita comerciais</t>
  </si>
  <si>
    <t>2003635</t>
  </si>
  <si>
    <t>Boca de lobo dupla - grelha de concreto - BLDG 02 - areia extraída e brita produzida</t>
  </si>
  <si>
    <t>2003638</t>
  </si>
  <si>
    <t>Boca de lobo dupla - grelha de concreto - BLDG 03 - areia e brita comerciais</t>
  </si>
  <si>
    <t>2003637</t>
  </si>
  <si>
    <t>Boca de lobo dupla - grelha de concreto - BLDG 03 - areia extraída e brita produzida</t>
  </si>
  <si>
    <t>2003640</t>
  </si>
  <si>
    <t>Boca de lobo dupla - grelha de concreto - BLDG 04 - areia e brita comerciais</t>
  </si>
  <si>
    <t>2003639</t>
  </si>
  <si>
    <t>Boca de lobo dupla - grelha de concreto - BLDG 04 - areia extraída e brita produzida</t>
  </si>
  <si>
    <t>2003618</t>
  </si>
  <si>
    <t>Boca de lobo simples - BLS 01 - areia e brita comerciais</t>
  </si>
  <si>
    <t>2003617</t>
  </si>
  <si>
    <t>Boca de lobo simples - BLS 01 - areia extraída e brita produzida</t>
  </si>
  <si>
    <t>2003620</t>
  </si>
  <si>
    <t>Boca de lobo simples - BLS 02 - areia e brita comerciais</t>
  </si>
  <si>
    <t>2003619</t>
  </si>
  <si>
    <t>Boca de lobo simples - BLS 02 - areia extraída e brita produzida</t>
  </si>
  <si>
    <t>2003626</t>
  </si>
  <si>
    <t>Boca de lobo simples - grelha de concreto - BLSG 01 - areia e brita comerciais</t>
  </si>
  <si>
    <t>2003625</t>
  </si>
  <si>
    <t>Boca de lobo simples - grelha de concreto - BLSG 01 - areia extraída e brita produzida</t>
  </si>
  <si>
    <t>2003628</t>
  </si>
  <si>
    <t>Boca de lobo simples - grelha de concreto - BLSG 02 - areia e brita comerciais</t>
  </si>
  <si>
    <t>2003627</t>
  </si>
  <si>
    <t>Boca de lobo simples - grelha de concreto - BLSG 02 - areia extraída e brita produzida</t>
  </si>
  <si>
    <t>2003630</t>
  </si>
  <si>
    <t>Boca de lobo simples - grelha de concreto - BLSG 03 - areia e brita comerciais</t>
  </si>
  <si>
    <t>2003629</t>
  </si>
  <si>
    <t>Boca de lobo simples - grelha de concreto - BLSG 03 - areia extraída e brita produzida</t>
  </si>
  <si>
    <t>2003632</t>
  </si>
  <si>
    <t>Boca de lobo simples - grelha de concreto - BLSG 04 - areia e brita comerciais</t>
  </si>
  <si>
    <t>2003631</t>
  </si>
  <si>
    <t>Boca de lobo simples - grelha de concreto - BLSG 04 - areia extraída e brita produzida</t>
  </si>
  <si>
    <t>2003599</t>
  </si>
  <si>
    <t>Boca de saída para dreno longitudinal profundo - BSD 01 - tubo de concreto perfurado - areia e brita comerciais</t>
  </si>
  <si>
    <t>2003598</t>
  </si>
  <si>
    <t>Boca de saída para dreno longitudinal profundo - BSD 01 - tubo de concreto perfurado - areia extraída e brita produzida</t>
  </si>
  <si>
    <t>2003919</t>
  </si>
  <si>
    <t>Boca de saída para dreno longitudinal profundo - BSD 01 - tubo de PEAD - areia e brita comerciais</t>
  </si>
  <si>
    <t>2003918</t>
  </si>
  <si>
    <t>Boca de saída para dreno longitudinal profundo - BSD 01 - tubo de PEAD - areia extraída e brita produzida</t>
  </si>
  <si>
    <t>2003601</t>
  </si>
  <si>
    <t>Boca de saída para dreno longitudinal profundo - BSD 02 - tubo de concreto perfurado - areia e brita comerciais</t>
  </si>
  <si>
    <t>2003600</t>
  </si>
  <si>
    <t>Boca de saída para dreno longitudinal profundo - BSD 02 - tubo de concreto perfurado - areia extraída e brita produzida</t>
  </si>
  <si>
    <t>2003921</t>
  </si>
  <si>
    <t>Boca de saída para dreno longitudinal profundo - BSD 02 - tubo de PEAD - areia e brita comerciais</t>
  </si>
  <si>
    <t>2003920</t>
  </si>
  <si>
    <t>Boca de saída para dreno longitudinal profundo - BSD 02 - tubo de PEAD - areia extraída e brita produzida</t>
  </si>
  <si>
    <t>2003616</t>
  </si>
  <si>
    <t>Boca de saída para dreno sub-horizontal em material de 1ª categoria - BSD 04 - areia e brita comerciais</t>
  </si>
  <si>
    <t>2003615</t>
  </si>
  <si>
    <t>Boca de saída para dreno sub-horizontal em material de 1ª categoria - BSD 04 - areia extraída e brita produzida</t>
  </si>
  <si>
    <t>2003927</t>
  </si>
  <si>
    <t>Boca de saída para dreno sub-horizontal em material de 2ª categoria - BSD 04 - areia e brita comerciais</t>
  </si>
  <si>
    <t>2003926</t>
  </si>
  <si>
    <t>Boca de saída para dreno sub-horizontal em material de 2ª categoria - BSD 04 - areia extraída e brita produzida</t>
  </si>
  <si>
    <t>2003613</t>
  </si>
  <si>
    <t>Boca de saída para dreno subsuperficial - BSD 03 - areia e brita comerciais</t>
  </si>
  <si>
    <t>2003612</t>
  </si>
  <si>
    <t>Boca de saída para dreno subsuperficial - BSD 03 - areia extraída e brita produzida</t>
  </si>
  <si>
    <t>2003477</t>
  </si>
  <si>
    <t>Caixa coletora de sarjeta - CCS 01 - com grelha de concreto - TCC 01 - areia e brita comerciais</t>
  </si>
  <si>
    <t>2003476</t>
  </si>
  <si>
    <t>Caixa coletora de sarjeta - CCS 01 - com grelha de concreto - TCC 01 - areia extraída e brita produzida</t>
  </si>
  <si>
    <t>2003517</t>
  </si>
  <si>
    <t>Caixa coletora de sarjeta - CCS 01 - com grelha de ferro - TCC 02 - areia e brita comerciais</t>
  </si>
  <si>
    <t>2003516</t>
  </si>
  <si>
    <t>Caixa coletora de sarjeta - CCS 01 - com grelha de ferro - TCC 02 - areia extraída e brita produzida</t>
  </si>
  <si>
    <t>2003479</t>
  </si>
  <si>
    <t>Caixa coletora de sarjeta - CCS 02 - com grelha de concreto - TCC 01 - areia e brita comerciais</t>
  </si>
  <si>
    <t>2003478</t>
  </si>
  <si>
    <t>Caixa coletora de sarjeta - CCS 02 - com grelha de concreto - TCC 01 - areia extraída e brita produzida</t>
  </si>
  <si>
    <t>2003519</t>
  </si>
  <si>
    <t>Caixa coletora de sarjeta - CCS 02 - com grelha de ferro - TCC 02 - areia e brita comerciais</t>
  </si>
  <si>
    <t>2003518</t>
  </si>
  <si>
    <t>Caixa coletora de sarjeta - CCS 02 - com grelha de ferro - TCC 02 - areia extraída e brita produzida</t>
  </si>
  <si>
    <t>2003481</t>
  </si>
  <si>
    <t>Caixa coletora de sarjeta - CCS 03 - com grelha de concreto - TCC 01 - areia e brita comerciais</t>
  </si>
  <si>
    <t>2003480</t>
  </si>
  <si>
    <t>Caixa coletora de sarjeta - CCS 03 - com grelha de concreto - TCC 01 - areia extraída e brita produzida</t>
  </si>
  <si>
    <t>2003521</t>
  </si>
  <si>
    <t>Caixa coletora de sarjeta - CCS 03 - com grelha de ferro - TCC 02 - areia e brita comerciais</t>
  </si>
  <si>
    <t>2003520</t>
  </si>
  <si>
    <t>Caixa coletora de sarjeta - CCS 03 - com grelha de ferro - TCC 02 - areia extraída e brita produzida</t>
  </si>
  <si>
    <t>2003483</t>
  </si>
  <si>
    <t>Caixa coletora de sarjeta - CCS 04 - com grelha de concreto - TCC 01 - areia e brita comerciais</t>
  </si>
  <si>
    <t>2003482</t>
  </si>
  <si>
    <t>Caixa coletora de sarjeta - CCS 04 - com grelha de concreto - TCC 01 - areia extraída e brita produzida</t>
  </si>
  <si>
    <t>2003523</t>
  </si>
  <si>
    <t>Caixa coletora de sarjeta - CCS 04 - com grelha de ferro - TCC 02 - areia e brita comerciais</t>
  </si>
  <si>
    <t>2003522</t>
  </si>
  <si>
    <t>Caixa coletora de sarjeta - CCS 04 - com grelha de ferro - TCC 02 - areia extraída e brita produzida</t>
  </si>
  <si>
    <t>2003485</t>
  </si>
  <si>
    <t>Caixa coletora de sarjeta - CCS 05 - com grelha de concreto - TCC 01 - areia e brita comerciais</t>
  </si>
  <si>
    <t>2003484</t>
  </si>
  <si>
    <t>Caixa coletora de sarjeta - CCS 05 - com grelha de concreto - TCC 01 - areia extraída e brita produzida</t>
  </si>
  <si>
    <t>2003525</t>
  </si>
  <si>
    <t>Caixa coletora de sarjeta - CCS 05 - com grelha de ferro - TCC 02 - areia e brita comerciais</t>
  </si>
  <si>
    <t>2003524</t>
  </si>
  <si>
    <t>Caixa coletora de sarjeta - CCS 05 - com grelha de ferro - TCC 02 - areia extraída e brita produzida</t>
  </si>
  <si>
    <t>2003487</t>
  </si>
  <si>
    <t>Caixa coletora de sarjeta - CCS 06 - com grelha de concreto - TCC 01 - areia e brita comerciais</t>
  </si>
  <si>
    <t>2003486</t>
  </si>
  <si>
    <t>Caixa coletora de sarjeta - CCS 06 - com grelha de concreto - TCC 01 - areia extraída e brita produzida</t>
  </si>
  <si>
    <t>2003527</t>
  </si>
  <si>
    <t>Caixa coletora de sarjeta - CCS 06 - com grelha de ferro - TCC 02 - areia e brita comerciais</t>
  </si>
  <si>
    <t>2003526</t>
  </si>
  <si>
    <t>Caixa coletora de sarjeta - CCS 06 - com grelha de ferro - TCC 02 - areia extraída e brita produzida</t>
  </si>
  <si>
    <t>2003489</t>
  </si>
  <si>
    <t>Caixa coletora de sarjeta - CCS 07 - com grelha de concreto - TCC 01 - areia e brita comerciais</t>
  </si>
  <si>
    <t>2003488</t>
  </si>
  <si>
    <t>Caixa coletora de sarjeta - CCS 07 - com grelha de concreto - TCC 01 - areia extraída e brita produzida</t>
  </si>
  <si>
    <t>2003529</t>
  </si>
  <si>
    <t>Caixa coletora de sarjeta - CCS 07 - com grelha de ferro - TCC 02 - areia e brita comerciais</t>
  </si>
  <si>
    <t>2003528</t>
  </si>
  <si>
    <t>Caixa coletora de sarjeta - CCS 07 - com grelha de ferro - TCC 02 - areia extraída e brita produzida</t>
  </si>
  <si>
    <t>2003491</t>
  </si>
  <si>
    <t>Caixa coletora de sarjeta - CCS 08 - com grelha de concreto - TCC 01 - areia e brita comerciais</t>
  </si>
  <si>
    <t>2003490</t>
  </si>
  <si>
    <t>Caixa coletora de sarjeta - CCS 08 - com grelha de concreto - TCC 01 - areia extraída e brita produzida</t>
  </si>
  <si>
    <t>2003531</t>
  </si>
  <si>
    <t>Caixa coletora de sarjeta - CCS 08 - com grelha de ferro - TCC 02 - areia e brita comerciais</t>
  </si>
  <si>
    <t>2003530</t>
  </si>
  <si>
    <t>Caixa coletora de sarjeta - CCS 08 - com grelha de ferro - TCC 02 - areia extraída e brita produzida</t>
  </si>
  <si>
    <t>2003493</t>
  </si>
  <si>
    <t>Caixa coletora de sarjeta - CCS 09 - com grelha de concreto - TCC 01 - areia e brita comerciais</t>
  </si>
  <si>
    <t>2003492</t>
  </si>
  <si>
    <t>Caixa coletora de sarjeta - CCS 09 - com grelha de concreto - TCC 01 - areia extraída e brita produzida</t>
  </si>
  <si>
    <t>2003533</t>
  </si>
  <si>
    <t>Caixa coletora de sarjeta - CCS 09 - com grelha de ferro - TCC 02 - areia e brita comerciais</t>
  </si>
  <si>
    <t>2003532</t>
  </si>
  <si>
    <t>Caixa coletora de sarjeta - CCS 09 - com grelha de ferro - TCC 02 - areia extraída e brita produzida</t>
  </si>
  <si>
    <t>2003495</t>
  </si>
  <si>
    <t>Caixa coletora de sarjeta - CCS 10 - com grelha de concreto - TCC 01 - areia e brita comerciais</t>
  </si>
  <si>
    <t>2003494</t>
  </si>
  <si>
    <t>Caixa coletora de sarjeta - CCS 10 - com grelha de concreto - TCC 01 - areia extraída e brita produzida</t>
  </si>
  <si>
    <t>2003535</t>
  </si>
  <si>
    <t>Caixa coletora de sarjeta - CCS 10 - com grelha de ferro - TCC 02 - areia e brita comerciais</t>
  </si>
  <si>
    <t>2003534</t>
  </si>
  <si>
    <t>Caixa coletora de sarjeta - CCS 10 - com grelha de ferro - TCC 02 - areia extraída e brita produzida</t>
  </si>
  <si>
    <t>2003497</t>
  </si>
  <si>
    <t>Caixa coletora de sarjeta - CCS 11 - com grelha de concreto - TCC 01 - areia e brita comerciais</t>
  </si>
  <si>
    <t>2003496</t>
  </si>
  <si>
    <t>Caixa coletora de sarjeta - CCS 11 - com grelha de concreto - TCC 01 - areia extraída e brita produzida</t>
  </si>
  <si>
    <t>2003537</t>
  </si>
  <si>
    <t>Caixa coletora de sarjeta - CCS 11 - com grelha de ferro - TCC 02 - areia e brita comerciais</t>
  </si>
  <si>
    <t>2003536</t>
  </si>
  <si>
    <t>Caixa coletora de sarjeta - CCS 11 - com grelha de ferro - TCC 02 - areia extraída e brita produzida</t>
  </si>
  <si>
    <t>2003499</t>
  </si>
  <si>
    <t>Caixa coletora de sarjeta - CCS 12 - com grelha de concreto - TCC 01 - areia e brita comerciais</t>
  </si>
  <si>
    <t>2003498</t>
  </si>
  <si>
    <t>Caixa coletora de sarjeta - CCS 12 - com grelha de concreto - TCC 01 - areia extraída e brita produzida</t>
  </si>
  <si>
    <t>2003539</t>
  </si>
  <si>
    <t>Caixa coletora de sarjeta - CCS 12 - com grelha de ferro - TCC 02 - areia e brita comerciais</t>
  </si>
  <si>
    <t>2003538</t>
  </si>
  <si>
    <t>Caixa coletora de sarjeta - CCS 12 - com grelha de ferro - TCC 02 - areia extraída e brita produzida</t>
  </si>
  <si>
    <t>2003501</t>
  </si>
  <si>
    <t>Caixa coletora de sarjeta - CCS 13 - com grelha de concreto - TCC 01 - areia e brita comerciais</t>
  </si>
  <si>
    <t>2003500</t>
  </si>
  <si>
    <t>Caixa coletora de sarjeta - CCS 13 - com grelha de concreto - TCC 01 - areia extraída e brita produzida</t>
  </si>
  <si>
    <t>2003541</t>
  </si>
  <si>
    <t>Caixa coletora de sarjeta - CCS 13 - com grelha de ferro - TCC 02 - areia e brita comerciais</t>
  </si>
  <si>
    <t>2003540</t>
  </si>
  <si>
    <t>Caixa coletora de sarjeta - CCS 13 - com grelha de ferro - TCC 02 - areia extraída e brita produzida</t>
  </si>
  <si>
    <t>2003503</t>
  </si>
  <si>
    <t>Caixa coletora de sarjeta - CCS 14 - com grelha de concreto - TCC 01 - areia e brita comerciais</t>
  </si>
  <si>
    <t>2003502</t>
  </si>
  <si>
    <t>Caixa coletora de sarjeta - CCS 14 - com grelha de concreto - TCC 01 - areia extraída e brita produzida</t>
  </si>
  <si>
    <t>2003543</t>
  </si>
  <si>
    <t>Caixa coletora de sarjeta - CCS 14 - com grelha de ferro - TCC 02 - areia e brita comerciais</t>
  </si>
  <si>
    <t>2003542</t>
  </si>
  <si>
    <t>Caixa coletora de sarjeta - CCS 14 - com grelha de ferro - TCC 02 - areia extraída e brita produzida</t>
  </si>
  <si>
    <t>2003505</t>
  </si>
  <si>
    <t>Caixa coletora de sarjeta - CCS 15 - com grelha de concreto - TCC 01 - areia e brita comerciais</t>
  </si>
  <si>
    <t>2003504</t>
  </si>
  <si>
    <t>Caixa coletora de sarjeta - CCS 15 - com grelha de concreto - TCC 01 - areia extraída e brita produzida</t>
  </si>
  <si>
    <t>2003545</t>
  </si>
  <si>
    <t>Caixa coletora de sarjeta - CCS 15 - com grelha de ferro - TCC 02 - areia e brita comerciais</t>
  </si>
  <si>
    <t>2003544</t>
  </si>
  <si>
    <t>Caixa coletora de sarjeta - CCS 15 - com grelha de ferro - TCC 02 - areia extraída e brita produzida</t>
  </si>
  <si>
    <t>2003507</t>
  </si>
  <si>
    <t>Caixa coletora de sarjeta - CCS 16 - com grelha de concreto - TCC 01 - areia e brita comerciais</t>
  </si>
  <si>
    <t>2003506</t>
  </si>
  <si>
    <t>Caixa coletora de sarjeta - CCS 16 - com grelha de concreto - TCC 01 - areia extraída e brita produzida</t>
  </si>
  <si>
    <t>2003547</t>
  </si>
  <si>
    <t>Caixa coletora de sarjeta - CCS 16 - com grelha de ferro - TCC 02 - areia e brita comerciais</t>
  </si>
  <si>
    <t>2003546</t>
  </si>
  <si>
    <t>Caixa coletora de sarjeta - CCS 16 - com grelha de ferro - TCC 02 - areia extraída e brita produzida</t>
  </si>
  <si>
    <t>2003509</t>
  </si>
  <si>
    <t>Caixa coletora de sarjeta - CCS 17 - com grelha de concreto - TCC 01 - areia e brita comerciais</t>
  </si>
  <si>
    <t>2003508</t>
  </si>
  <si>
    <t>Caixa coletora de sarjeta - CCS 17 - com grelha de concreto - TCC 01 - areia extraída e brita produzida</t>
  </si>
  <si>
    <t>2003549</t>
  </si>
  <si>
    <t>Caixa coletora de sarjeta - CCS 17 - com grelha de ferro - TCC 02 - areia e brita comerciais</t>
  </si>
  <si>
    <t>2003548</t>
  </si>
  <si>
    <t>Caixa coletora de sarjeta - CCS 17 - com grelha de ferro - TCC 02 - areia extraída e brita produzida</t>
  </si>
  <si>
    <t>2003511</t>
  </si>
  <si>
    <t>Caixa coletora de sarjeta - CCS 18 - com grelha de concreto - TCC 01 - areia e brita comerciais</t>
  </si>
  <si>
    <t>2003510</t>
  </si>
  <si>
    <t>Caixa coletora de sarjeta - CCS 18 - com grelha de concreto - TCC 01 - areia extraída e brita produzida</t>
  </si>
  <si>
    <t>2003551</t>
  </si>
  <si>
    <t>Caixa coletora de sarjeta - CCS 18 - com grelha de ferro - TCC 02 - areia e brita comerciais</t>
  </si>
  <si>
    <t>2003550</t>
  </si>
  <si>
    <t>Caixa coletora de sarjeta - CCS 18 - com grelha de ferro - TCC 02 - areia extraída e brita produzida</t>
  </si>
  <si>
    <t>2003513</t>
  </si>
  <si>
    <t>Caixa coletora de sarjeta - CCS 19 - com grelha de concreto - TCC 01 - areia e brita comerciais</t>
  </si>
  <si>
    <t>2003512</t>
  </si>
  <si>
    <t>Caixa coletora de sarjeta - CCS 19 - com grelha de concreto - TCC 01 - areia extraída e brita produzida</t>
  </si>
  <si>
    <t>2003553</t>
  </si>
  <si>
    <t>Caixa coletora de sarjeta - CCS 19 - com grelha de ferro - TCC 02 - areia e brita comerciais</t>
  </si>
  <si>
    <t>2003552</t>
  </si>
  <si>
    <t>Caixa coletora de sarjeta - CCS 19 - com grelha de ferro - TCC 02 - areia extraída e brita produzida</t>
  </si>
  <si>
    <t>2003515</t>
  </si>
  <si>
    <t>Caixa coletora de sarjeta - CCS 20 - com grelha de concreto - TCC 01 - areia e brita comerciais</t>
  </si>
  <si>
    <t>2003514</t>
  </si>
  <si>
    <t>Caixa coletora de sarjeta - CCS 20 - com grelha de concreto - TCC 01 - areia extraída e brita produzida</t>
  </si>
  <si>
    <t>2003555</t>
  </si>
  <si>
    <t>Caixa coletora de sarjeta - CCS 20 - com grelha de ferro - TCC 02 - areia e brita comerciais</t>
  </si>
  <si>
    <t>2003554</t>
  </si>
  <si>
    <t>Caixa coletora de sarjeta - CCS 20 - com grelha de ferro - TCC 02 - areia extraída e brita produzida</t>
  </si>
  <si>
    <t>2003728</t>
  </si>
  <si>
    <t>Caixa coletora de talvegue - CCT 01 - areia e brita comerciais</t>
  </si>
  <si>
    <t>2003727</t>
  </si>
  <si>
    <t>Caixa coletora de talvegue - CCT 01 - areia extraída e brita produzida</t>
  </si>
  <si>
    <t>2003730</t>
  </si>
  <si>
    <t>Caixa coletora de talvegue - CCT 02 - areia e brita comerciais</t>
  </si>
  <si>
    <t>2003729</t>
  </si>
  <si>
    <t>Caixa coletora de talvegue - CCT 02 - areia extraída e brita produzida</t>
  </si>
  <si>
    <t>2003732</t>
  </si>
  <si>
    <t>Caixa coletora de talvegue - CCT 03 - areia e brita comerciais</t>
  </si>
  <si>
    <t>2003731</t>
  </si>
  <si>
    <t>Caixa coletora de talvegue - CCT 03 - areia extraída e brita produzida</t>
  </si>
  <si>
    <t>2003734</t>
  </si>
  <si>
    <t>Caixa coletora de talvegue - CCT 04 - areia e brita comerciais</t>
  </si>
  <si>
    <t>2003733</t>
  </si>
  <si>
    <t>Caixa coletora de talvegue - CCT 04 - areia extraída e brita produzida</t>
  </si>
  <si>
    <t>2003736</t>
  </si>
  <si>
    <t>Caixa coletora de talvegue - CCT 05 - areia e brita comerciais</t>
  </si>
  <si>
    <t>2003735</t>
  </si>
  <si>
    <t>Caixa coletora de talvegue - CCT 05 - areia extraída e brita produzida</t>
  </si>
  <si>
    <t>2003738</t>
  </si>
  <si>
    <t>Caixa coletora de talvegue - CCT 06 - areia e brita comerciais</t>
  </si>
  <si>
    <t>2003737</t>
  </si>
  <si>
    <t>Caixa coletora de talvegue - CCT 06 - areia extraída e brita produzida</t>
  </si>
  <si>
    <t>2003740</t>
  </si>
  <si>
    <t>Caixa coletora de talvegue - CCT 07 - areia e brita comerciais</t>
  </si>
  <si>
    <t>2003739</t>
  </si>
  <si>
    <t>Caixa coletora de talvegue - CCT 07 - areia extraída e brita produzida</t>
  </si>
  <si>
    <t>2003742</t>
  </si>
  <si>
    <t>Caixa coletora de talvegue - CCT 08 - areia e brita comerciais</t>
  </si>
  <si>
    <t>2003741</t>
  </si>
  <si>
    <t>Caixa coletora de talvegue - CCT 08 - areia extraída e brita produzida</t>
  </si>
  <si>
    <t>2003744</t>
  </si>
  <si>
    <t>Caixa coletora de talvegue - CCT 09 - areia e brita comerciais</t>
  </si>
  <si>
    <t>2003743</t>
  </si>
  <si>
    <t>Caixa coletora de talvegue - CCT 09 - areia extraída e brita produzida</t>
  </si>
  <si>
    <t>2003746</t>
  </si>
  <si>
    <t>Caixa coletora de talvegue - CCT 10 - areia e brita comerciais</t>
  </si>
  <si>
    <t>2003745</t>
  </si>
  <si>
    <t>Caixa coletora de talvegue - CCT 10 - areia extraída e brita produzida</t>
  </si>
  <si>
    <t>2003748</t>
  </si>
  <si>
    <t>Caixa coletora de talvegue - CCT 11 - areia e brita comerciais</t>
  </si>
  <si>
    <t>2003747</t>
  </si>
  <si>
    <t>Caixa coletora de talvegue - CCT 11 - areia extraída e brita produzida</t>
  </si>
  <si>
    <t>2003750</t>
  </si>
  <si>
    <t>Caixa coletora de talvegue - CCT 12 - areia e brita comerciais</t>
  </si>
  <si>
    <t>2003749</t>
  </si>
  <si>
    <t>Caixa coletora de talvegue - CCT 12 - areia extraída e brita produzida</t>
  </si>
  <si>
    <t>2003752</t>
  </si>
  <si>
    <t>Caixa coletora de talvegue - CCT 13 - areia e brita comerciais</t>
  </si>
  <si>
    <t>2003751</t>
  </si>
  <si>
    <t>Caixa coletora de talvegue - CCT 13 - areia extraída e brita produzida</t>
  </si>
  <si>
    <t>2003754</t>
  </si>
  <si>
    <t>Caixa coletora de talvegue - CCT 14 - areia e brita comerciais</t>
  </si>
  <si>
    <t>2003753</t>
  </si>
  <si>
    <t>Caixa coletora de talvegue - CCT 14 - areia extraída e brita produzida</t>
  </si>
  <si>
    <t>2003756</t>
  </si>
  <si>
    <t>Caixa coletora de talvegue - CCT 15 - areia e brita comerciais</t>
  </si>
  <si>
    <t>2003755</t>
  </si>
  <si>
    <t>Caixa coletora de talvegue - CCT 15 - areia extraída e brita produzida</t>
  </si>
  <si>
    <t>2003758</t>
  </si>
  <si>
    <t>Caixa coletora de talvegue - CCT 16 - areia e brita comerciais</t>
  </si>
  <si>
    <t>2003757</t>
  </si>
  <si>
    <t>Caixa coletora de talvegue - CCT 16 - areia extraída e brita produzida</t>
  </si>
  <si>
    <t>2003760</t>
  </si>
  <si>
    <t>Caixa coletora de talvegue - CCT 17 - areia e brita comerciais</t>
  </si>
  <si>
    <t>2003759</t>
  </si>
  <si>
    <t>Caixa coletora de talvegue - CCT 17 - areia extraída e brita produzida</t>
  </si>
  <si>
    <t>2003762</t>
  </si>
  <si>
    <t>Caixa coletora de talvegue - CCT 18 - areia e brita comerciais</t>
  </si>
  <si>
    <t>2003761</t>
  </si>
  <si>
    <t>Caixa coletora de talvegue - CCT 18 - areia extraída e brita produzida</t>
  </si>
  <si>
    <t>2003764</t>
  </si>
  <si>
    <t>Caixa coletora de talvegue - CCT 19 - areia e brita comerciais</t>
  </si>
  <si>
    <t>2003763</t>
  </si>
  <si>
    <t>Caixa coletora de talvegue - CCT 19 - areia extraída e brita produzida</t>
  </si>
  <si>
    <t>2003766</t>
  </si>
  <si>
    <t>Caixa coletora de talvegue - CCT 20 - areia e brita comerciais</t>
  </si>
  <si>
    <t>2003765</t>
  </si>
  <si>
    <t>Caixa coletora de talvegue - CCT 20 - areia extraída e brita produzida</t>
  </si>
  <si>
    <t>2003642</t>
  </si>
  <si>
    <t>Caixa de ligação e passagem - CLP 01 - areia e brita comerciais</t>
  </si>
  <si>
    <t>2003641</t>
  </si>
  <si>
    <t>Caixa de ligação e passagem - CLP 01 - areia extraída e brita produzida</t>
  </si>
  <si>
    <t>2003644</t>
  </si>
  <si>
    <t>Caixa de ligação e passagem - CLP 02 - areia e brita comerciais</t>
  </si>
  <si>
    <t>2003643</t>
  </si>
  <si>
    <t>Caixa de ligação e passagem - CLP 02 - areia extraída e brita produzida</t>
  </si>
  <si>
    <t>2003646</t>
  </si>
  <si>
    <t>Caixa de ligação e passagem - CLP 03 - areia e brita comerciais</t>
  </si>
  <si>
    <t>2003645</t>
  </si>
  <si>
    <t>Caixa de ligação e passagem - CLP 03 - areia extraída e brita produzida</t>
  </si>
  <si>
    <t>2003648</t>
  </si>
  <si>
    <t>Caixa de ligação e passagem - CLP 04 - areia e brita comerciais</t>
  </si>
  <si>
    <t>2003647</t>
  </si>
  <si>
    <t>Caixa de ligação e passagem - CLP 04 - areia extraída e brita produzida</t>
  </si>
  <si>
    <t>2003650</t>
  </si>
  <si>
    <t>Caixa de ligação e passagem - CLP 05 - areia e brita comerciais</t>
  </si>
  <si>
    <t>2003649</t>
  </si>
  <si>
    <t>Caixa de ligação e passagem - CLP 05 - areia extraída e brita produzida</t>
  </si>
  <si>
    <t>2003652</t>
  </si>
  <si>
    <t>Caixa de ligação e passagem - CLP 06 - areia e brita comerciais</t>
  </si>
  <si>
    <t>2003651</t>
  </si>
  <si>
    <t>Caixa de ligação e passagem - CLP 06 - areia extraída e brita produzida</t>
  </si>
  <si>
    <t>2003654</t>
  </si>
  <si>
    <t>Caixa de ligação e passagem - CLP 07 - areia e brita comerciais</t>
  </si>
  <si>
    <t>2003653</t>
  </si>
  <si>
    <t>Caixa de ligação e passagem - CLP 07 - areia extraída e brita produzida</t>
  </si>
  <si>
    <t>2003656</t>
  </si>
  <si>
    <t>Caixa de ligação e passagem - CLP 08 - areia e brita comerciais</t>
  </si>
  <si>
    <t>2003655</t>
  </si>
  <si>
    <t>Caixa de ligação e passagem - CLP 08 - areia extraída e brita produzida</t>
  </si>
  <si>
    <t>2003658</t>
  </si>
  <si>
    <t>Caixa de ligação e passagem - CLP 09 - areia e brita comerciais</t>
  </si>
  <si>
    <t>2003657</t>
  </si>
  <si>
    <t>Caixa de ligação e passagem - CLP 09 - areia extraída e brita produzida</t>
  </si>
  <si>
    <t>2003660</t>
  </si>
  <si>
    <t>Caixa de ligação e passagem - CLP 10 - areia e brita comerciais</t>
  </si>
  <si>
    <t>2003659</t>
  </si>
  <si>
    <t>Caixa de ligação e passagem - CLP 10 - areia extraída e brita produzida</t>
  </si>
  <si>
    <t>2003662</t>
  </si>
  <si>
    <t>Caixa de ligação e passagem - CLP 11 - areia e brita comerciais</t>
  </si>
  <si>
    <t>2003661</t>
  </si>
  <si>
    <t>Caixa de ligação e passagem - CLP 11 - areia extraída e brita produzida</t>
  </si>
  <si>
    <t>2003664</t>
  </si>
  <si>
    <t>Caixa de ligação e passagem - CLP 12 - areia e brita comerciais</t>
  </si>
  <si>
    <t>2003663</t>
  </si>
  <si>
    <t>Caixa de ligação e passagem - CLP 12 - areia extraída e brita produzida</t>
  </si>
  <si>
    <t>2003666</t>
  </si>
  <si>
    <t>Caixa de ligação e passagem - CLP 13 - areia e brita comerciais</t>
  </si>
  <si>
    <t>2003665</t>
  </si>
  <si>
    <t>Caixa de ligação e passagem - CLP 13 - areia extraída e brita produzida</t>
  </si>
  <si>
    <t>2003668</t>
  </si>
  <si>
    <t>Caixa de ligação e passagem - CLP 14 - areia e brita comerciais</t>
  </si>
  <si>
    <t>2003667</t>
  </si>
  <si>
    <t>Caixa de ligação e passagem - CLP 14 - areia extraída e brita produzida</t>
  </si>
  <si>
    <t>2003670</t>
  </si>
  <si>
    <t>Caixa de ligação e passagem - CLP 15 - areia e brita comerciais</t>
  </si>
  <si>
    <t>2003669</t>
  </si>
  <si>
    <t>Caixa de ligação e passagem - CLP 15 - areia extraída e brita produzida</t>
  </si>
  <si>
    <t>2003672</t>
  </si>
  <si>
    <t>Caixa de ligação e passagem - CLP 16 - areia e brita comerciais</t>
  </si>
  <si>
    <t>2003671</t>
  </si>
  <si>
    <t>Caixa de ligação e passagem - CLP 16 - areia extraída e brita produzida</t>
  </si>
  <si>
    <t>2003674</t>
  </si>
  <si>
    <t>Caixa de ligação e passagem - CLP 17 - areia e brita comerciais</t>
  </si>
  <si>
    <t>2003673</t>
  </si>
  <si>
    <t>Caixa de ligação e passagem - CLP 17 - areia extraída e brita produzida</t>
  </si>
  <si>
    <t>2003676</t>
  </si>
  <si>
    <t>Caixa de ligação e passagem - CLP 18 - areia e brita comerciais</t>
  </si>
  <si>
    <t>2003675</t>
  </si>
  <si>
    <t>Caixa de ligação e passagem - CLP 18 - areia extraída e brita produzida</t>
  </si>
  <si>
    <t>2003854</t>
  </si>
  <si>
    <t>Camada drenante para proteção de muros de contenção - areia comercial</t>
  </si>
  <si>
    <t>2003855</t>
  </si>
  <si>
    <t>Camada drenante para proteção de muros de contenção - areia extraída</t>
  </si>
  <si>
    <t>2003856</t>
  </si>
  <si>
    <t>Camada drenante para proteção de muros de contenção - brita comercial</t>
  </si>
  <si>
    <t>2003857</t>
  </si>
  <si>
    <t>Camada drenante para proteção de muros de contenção - brita produzida</t>
  </si>
  <si>
    <t>2019782</t>
  </si>
  <si>
    <t>Canal em polietileno e polipropileno com efeito autolimpante e abertura de captação em ferro fundido dúctil - carga de controle de 900 kN - 100,0 x 21,0 x 57,9 cm - fornecimento e instalação em pavimento de asfalto</t>
  </si>
  <si>
    <t>2019783</t>
  </si>
  <si>
    <t>Canal em polietileno e polipropileno com efeito autolimpante e abertura de captação em ferro fundido dúctil - carga de controle de 900 kN - 100,0 x 25,2 x 66,5 cm - fornecimento e instalação em pavimento de asfalto</t>
  </si>
  <si>
    <t>2019784</t>
  </si>
  <si>
    <t>Canal em polietileno e polipropileno com efeito autolimpante e abertura de captação em ferro fundido dúctil - carga de controle de 900 kN - 100,0 x 42,0 x 95,0 cm - fornecimento e instalação em pavimento de asfalto</t>
  </si>
  <si>
    <t>2019785</t>
  </si>
  <si>
    <t>Canal em polietileno e polipropileno com efeito autolimpante e abertura de captação em ferro fundido dúctil - carga de controle de 900 kN - 114,2 x 78,0 x 106,0 cm - fornecimento e instalação em pavimento de asfalto</t>
  </si>
  <si>
    <t>2019776</t>
  </si>
  <si>
    <t>Canal em polietileno e polipropileno com efeito autolimpante e grelha de encaixe em ferro fundido dúctil - carga de controle de 400 kN - 100,0 x 14,7 x 18,6 cm - fornecimento e instalação em pavimento de asfalto</t>
  </si>
  <si>
    <t>2019777</t>
  </si>
  <si>
    <t>Canal em polietileno e polipropileno com efeito autolimpante e grelha de encaixe em ferro fundido dúctil - carga de controle de 400 kN - 100,0 x 24,7 x 23,6 cm - fornecimento e instalação em pavimento de asfalto</t>
  </si>
  <si>
    <t>2019778</t>
  </si>
  <si>
    <t>Canal em polietileno e polipropileno com efeito autolimpante e grelha de encaixe em ferro fundido dúctil - carga de controle de 400 kN - 100,0 x 34,9 x 29,4 cm - fornecimento e instalação em pavimento de asfalto</t>
  </si>
  <si>
    <t>2019779</t>
  </si>
  <si>
    <t>Canal em polietileno e polipropileno com efeito autolimpante e grelha de encaixe em ferro fundido dúctil - carga de controle de 600 kN - 100,0 x 16,0 x 15,0 cm - fornecimento e instalação em pavimento de asfalto</t>
  </si>
  <si>
    <t>2019780</t>
  </si>
  <si>
    <t>Canal em polietileno e polipropileno com efeito autolimpante e grelha de encaixe em ferro fundido dúctil - carga de controle de 600 kN - 100,0 x 21,2 x 21,0 cm - fornecimento e instalação em pavimento de asfalto</t>
  </si>
  <si>
    <t>2019781</t>
  </si>
  <si>
    <t>Canal em polietileno e polipropileno com efeito autolimpante e grelha de encaixe em ferro fundido dúctil - carga de controle de 600 kN - 100,0 x 26,2 x 20,0 cm - fornecimento e instalação em pavimento de asfalto</t>
  </si>
  <si>
    <t>2019773</t>
  </si>
  <si>
    <t>Canal em polietileno e polipropileno com efeito autolimpante e grelha de encaixe em poliamida reforçada - carga de controle de 250 kN - 100,0 x 16,0 x 15,0 cm - fornecimento e instalação em pavimento de asfalto</t>
  </si>
  <si>
    <t>2019774</t>
  </si>
  <si>
    <t>Canal em polietileno e polipropileno com efeito autolimpante e grelha de encaixe em poliamida reforçada - carga de controle de 250 kN - 100,0 x 16,0 x 20,0 cm - fornecimento e instalação em pavimento de asfalto</t>
  </si>
  <si>
    <t>2019775</t>
  </si>
  <si>
    <t>Canal em polietileno e polipropileno com efeito autolimpante e grelha de encaixe em poliamida reforçada - carga de controle de 250 kN - 100,0 x 16,0 x 7,5 cm - fornecimento e instalação em pavimento de asfalto</t>
  </si>
  <si>
    <t>2019755</t>
  </si>
  <si>
    <t>Canal monobloco com corpo e grelha em concreto polímero com efeito autolimpante - carga de controle de 400 kN - 100,0 x 15,0 x 23,0 cm - fornecimento e instalação em pavimento de asfalto</t>
  </si>
  <si>
    <t>2019764</t>
  </si>
  <si>
    <t>Canal monobloco com corpo e grelha em concreto polímero com efeito autolimpante - carga de controle de 400 kN - 100,0 x 15,0 x 23,0 cm - fornecimento e instalação em pavimento de concreto</t>
  </si>
  <si>
    <t>2019756</t>
  </si>
  <si>
    <t>Canal monobloco com corpo e grelha em concreto polímero com efeito autolimpante - carga de controle de 400 kN - 100,0 x 25,0 x 32,0 cm - fornecimento e instalação em pavimento de asfalto</t>
  </si>
  <si>
    <t>2019765</t>
  </si>
  <si>
    <t>Canal monobloco com corpo e grelha em concreto polímero com efeito autolimpante - carga de controle de 400 kN - 100,0 x 25,0 x 32,0 cm - fornecimento e instalação em pavimento de concreto</t>
  </si>
  <si>
    <t>2019757</t>
  </si>
  <si>
    <t>Canal monobloco com corpo e grelha em concreto polímero com efeito autolimpante - carga de controle de 900 kN - 100,0 x 16,0 x 26,5 cm - fornecimento e instalação em pavimento de asfalto</t>
  </si>
  <si>
    <t>2019766</t>
  </si>
  <si>
    <t>Canal monobloco com corpo e grelha em concreto polímero com efeito autolimpante - carga de controle de 900 kN - 100,0 x 16,0 x 26,5 cm - fornecimento e instalação em pavimento de concreto</t>
  </si>
  <si>
    <t>2019758</t>
  </si>
  <si>
    <t>Canal monobloco com corpo e grelha em concreto polímero com efeito autolimpante - carga de controle de 900 kN - 100,0 x 21,0 x 28,0 cm - fornecimento e instalação em pavimento de asfalto</t>
  </si>
  <si>
    <t>2019767</t>
  </si>
  <si>
    <t>Canal monobloco com corpo e grelha em concreto polímero com efeito autolimpante - carga de controle de 900 kN - 100,0 x 21,0 x 28,0 cm - fornecimento e instalação em pavimento de concreto</t>
  </si>
  <si>
    <t>2019759</t>
  </si>
  <si>
    <t>Canal monobloco com corpo e grelha em concreto polímero com efeito autolimpante - carga de controle de 900 kN - 100,0 x 21,0 x 38,0 cm - fornecimento e instalação em pavimento de asfalto</t>
  </si>
  <si>
    <t>2019768</t>
  </si>
  <si>
    <t>Canal monobloco com corpo e grelha em concreto polímero com efeito autolimpante - carga de controle de 900 kN - 100,0 x 21,0 x 38,0 cm - fornecimento e instalação em pavimento de concreto</t>
  </si>
  <si>
    <t>2019760</t>
  </si>
  <si>
    <t>Canal monobloco com corpo e grelha em concreto polímero com efeito autolimpante - carga de controle de 900 kN - 100,0 x 21,0 x 48,0 cm - fornecimento e instalação em pavimento de asfalto</t>
  </si>
  <si>
    <t>2019769</t>
  </si>
  <si>
    <t>Canal monobloco com corpo e grelha em concreto polímero com efeito autolimpante - carga de controle de 900 kN - 100,0 x 21,0 x 48,0 cm - fornecimento e instalação em pavimento de concreto</t>
  </si>
  <si>
    <t>2019761</t>
  </si>
  <si>
    <t>Canal monobloco com corpo e grelha em concreto polímero com efeito autolimpante - carga de controle de 900 kN - 100,0 x 26,0 x 33,0 cm - fornecimento e instalação em pavimento de asfalto</t>
  </si>
  <si>
    <t>2019770</t>
  </si>
  <si>
    <t>Canal monobloco com corpo e grelha em concreto polímero com efeito autolimpante - carga de controle de 900 kN - 100,0 x 26,0 x 33,0 cm - fornecimento e instalação em pavimento de concreto</t>
  </si>
  <si>
    <t>2019762</t>
  </si>
  <si>
    <t>Canal monobloco com corpo e grelha em concreto polímero com efeito autolimpante - carga de controle de 900 kN - 100,0 x 26,0 x 53,0 cm - fornecimento e instalação em pavimento de asfalto</t>
  </si>
  <si>
    <t>2019771</t>
  </si>
  <si>
    <t>Canal monobloco com corpo e grelha em concreto polímero com efeito autolimpante - carga de controle de 900 kN - 100,0 x 26,0 x 53,0 cm - fornecimento e instalação em pavimento de concreto</t>
  </si>
  <si>
    <t>2019763</t>
  </si>
  <si>
    <t>Canal monobloco com corpo e grelha em concreto polímero com efeito autolimpante - carga de controle de 900 kN - 200,0 x 40,0 x 59,5 cm - fornecimento e instalação em pavimento de asfalto</t>
  </si>
  <si>
    <t>2019772</t>
  </si>
  <si>
    <t>Canal monobloco com corpo e grelha em concreto polímero com efeito autolimpante - carga de controle de 900 kN - 200,0 x 40,0 x 59,5 cm - fornecimento e instalação em pavimento de concreto</t>
  </si>
  <si>
    <t>2003811</t>
  </si>
  <si>
    <t>Canaleta de concreto - CAU 01 - seção de 20 x 20 cm - espessura de 10 cm - apoiada em toda a extensão</t>
  </si>
  <si>
    <t>2003812</t>
  </si>
  <si>
    <t>Canaleta de concreto - CAU 02 - seção de 25 x 25 cm - espessura de 10 cm - apoiada em toda a extensão</t>
  </si>
  <si>
    <t>2003813</t>
  </si>
  <si>
    <t>Canaleta de concreto - CAU 03 - seção de 30 x 30 cm - espessura de 10 cm - apoiada em toda a extensão</t>
  </si>
  <si>
    <t>2003814</t>
  </si>
  <si>
    <t>Canaleta de concreto - CAU 04 - seção de 35 x 35 cm - espessura de 10 cm - apoiada em toda a extensão</t>
  </si>
  <si>
    <t>2003815</t>
  </si>
  <si>
    <t>Canaleta de concreto - CAU 05 - seção de 40 x 40 cm - espessura de 10 cm - apoiada em toda a extensão</t>
  </si>
  <si>
    <t>2003816</t>
  </si>
  <si>
    <t>Canaleta de concreto - CAU 06 - seção de 50 x 50 cm - espessura de 10 cm - apoiada em toda a extensão</t>
  </si>
  <si>
    <t>2003817</t>
  </si>
  <si>
    <t>Canaleta de concreto - CAU 07 - seção de 60 x 60 cm - espessura de 10 cm - apoiada em toda a extensão</t>
  </si>
  <si>
    <t>2003799</t>
  </si>
  <si>
    <t>Canaleta meia cana D = 0,30 m assente sobre lastro de areia - areia e brita comerciais - fornecimento e instalação</t>
  </si>
  <si>
    <t>2003798</t>
  </si>
  <si>
    <t>Canaleta meia cana D = 0,30 m assente sobre lastro de areia - areia extraída e brita produzida - fornecimento e instalação</t>
  </si>
  <si>
    <t>2003801</t>
  </si>
  <si>
    <t>Canaleta meia cana D = 0,40 m assente sobre lastro de areia - areia e brita comerciais - fornecimento e instalação</t>
  </si>
  <si>
    <t>2003800</t>
  </si>
  <si>
    <t>Canaleta meia cana D = 0,40 m assente sobre lastro de areia - areia extraída e brita produzida - fornecimento e instalação</t>
  </si>
  <si>
    <t>2003714</t>
  </si>
  <si>
    <t>Chaminé dos poços de visita - CPV 01 - areia e brita comerciais</t>
  </si>
  <si>
    <t>2003713</t>
  </si>
  <si>
    <t>Chaminé dos poços de visita - CPV 01 - areia extraída e brita produzida</t>
  </si>
  <si>
    <t>2003716</t>
  </si>
  <si>
    <t>Chaminé dos poços de visita - CPV 02 - areia e brita comerciais</t>
  </si>
  <si>
    <t>2003715</t>
  </si>
  <si>
    <t>Chaminé dos poços de visita - CPV 02 - areia extraída e brita produzida</t>
  </si>
  <si>
    <t>2003718</t>
  </si>
  <si>
    <t>Chaminé dos poços de visita - CPV 03 - areia e brita comerciais</t>
  </si>
  <si>
    <t>2003717</t>
  </si>
  <si>
    <t>Chaminé dos poços de visita - CPV 03 - areia extraída e brita produzida</t>
  </si>
  <si>
    <t>2003720</t>
  </si>
  <si>
    <t>Chaminé dos poços de visita - CPV 04 - areia e brita comerciais</t>
  </si>
  <si>
    <t>2003719</t>
  </si>
  <si>
    <t>Chaminé dos poços de visita - CPV 04 - areia extraída e brita produzida</t>
  </si>
  <si>
    <t>2003722</t>
  </si>
  <si>
    <t>Chaminé dos poços de visita - CPV 05 - areia e brita comerciais</t>
  </si>
  <si>
    <t>2003721</t>
  </si>
  <si>
    <t>Chaminé dos poços de visita - CPV 05 - areia extraída e brita produzida</t>
  </si>
  <si>
    <t>2003724</t>
  </si>
  <si>
    <t>Chaminé dos poços de visita - CPV 06 - areia e brita comerciais</t>
  </si>
  <si>
    <t>2003723</t>
  </si>
  <si>
    <t>Chaminé dos poços de visita - CPV 06 - areia extraída e brita produzida</t>
  </si>
  <si>
    <t>2003726</t>
  </si>
  <si>
    <t>Chaminé dos poços de visita - CPV 07 - areia e brita comerciais</t>
  </si>
  <si>
    <t>2003725</t>
  </si>
  <si>
    <t>Chaminé dos poços de visita - CPV 07 - areia extraída e brita produzida</t>
  </si>
  <si>
    <t>2003859</t>
  </si>
  <si>
    <t>Colchão drenante com espalhamento e compactação mecânicos - brita produzida</t>
  </si>
  <si>
    <t>2003861</t>
  </si>
  <si>
    <t>Coluna drenante D = 20 cm - areia comercial</t>
  </si>
  <si>
    <t>2003862</t>
  </si>
  <si>
    <t>Coluna drenante D = 20 cm - areia extraída</t>
  </si>
  <si>
    <t>2003405</t>
  </si>
  <si>
    <t>Descida d'água de aterros em degraus - DAD 01 - areia e brita comerciais</t>
  </si>
  <si>
    <t>2003404</t>
  </si>
  <si>
    <t>Descida d'água de aterros em degraus - DAD 01 - areia extraída e brita produzida</t>
  </si>
  <si>
    <t>2003407</t>
  </si>
  <si>
    <t>Descida d'água de aterros em degraus - DAD 02 - areia e brita comerciais</t>
  </si>
  <si>
    <t>2003406</t>
  </si>
  <si>
    <t>Descida d'água de aterros em degraus - DAD 02 - areia extraída e brita produzida</t>
  </si>
  <si>
    <t>2003409</t>
  </si>
  <si>
    <t>Descida d'água de aterros em degraus - DAD 03 - areia e brita comerciais</t>
  </si>
  <si>
    <t>2003408</t>
  </si>
  <si>
    <t>Descida d'água de aterros em degraus - DAD 03 - areia extraída e brita produzida</t>
  </si>
  <si>
    <t>2003411</t>
  </si>
  <si>
    <t>Descida d'água de aterros em degraus - DAD 04 - areia e brita comerciais</t>
  </si>
  <si>
    <t>2003410</t>
  </si>
  <si>
    <t>Descida d'água de aterros em degraus - DAD 04 - areia extraída e brita produzida</t>
  </si>
  <si>
    <t>2003413</t>
  </si>
  <si>
    <t>Descida d'água de aterros em degraus - DAD 05 - areia e brita comerciais</t>
  </si>
  <si>
    <t>2003412</t>
  </si>
  <si>
    <t>Descida d'água de aterros em degraus - DAD 05 - areia extraída e brita produzida</t>
  </si>
  <si>
    <t>2003415</t>
  </si>
  <si>
    <t>Descida d'água de aterros em degraus - DAD 06 - areia e brita comerciais</t>
  </si>
  <si>
    <t>2003414</t>
  </si>
  <si>
    <t>Descida d'água de aterros em degraus - DAD 06 - areia extraída e brita produzida</t>
  </si>
  <si>
    <t>2003417</t>
  </si>
  <si>
    <t>Descida d'água de aterros em degraus - DAD 07 - areia e brita comerciais</t>
  </si>
  <si>
    <t>2003416</t>
  </si>
  <si>
    <t>Descida d'água de aterros em degraus - DAD 07 - areia extraída e brita produzida</t>
  </si>
  <si>
    <t>2003419</t>
  </si>
  <si>
    <t>Descida d'água de aterros em degraus - DAD 08 - areia e brita comerciais</t>
  </si>
  <si>
    <t>2003418</t>
  </si>
  <si>
    <t>Descida d'água de aterros em degraus - DAD 08 - areia extraída e brita produzida</t>
  </si>
  <si>
    <t>2003421</t>
  </si>
  <si>
    <t>Descida d'água de aterros em degraus - DAD 09 - areia e brita comerciais</t>
  </si>
  <si>
    <t>2003420</t>
  </si>
  <si>
    <t>Descida d'água de aterros em degraus - DAD 09 - areia extraída e brita produzida</t>
  </si>
  <si>
    <t>2003423</t>
  </si>
  <si>
    <t>Descida d'água de aterros em degraus - DAD 10 - areia e brita comerciais</t>
  </si>
  <si>
    <t>2003422</t>
  </si>
  <si>
    <t>Descida d'água de aterros em degraus - DAD 10 - areia extraída e brita produzida</t>
  </si>
  <si>
    <t>2003425</t>
  </si>
  <si>
    <t>Descida d'água de aterros em degraus - DAD 11 - areia e brita comerciais</t>
  </si>
  <si>
    <t>2003424</t>
  </si>
  <si>
    <t>Descida d'água de aterros em degraus - DAD 11 - areia extraída e brita produzida</t>
  </si>
  <si>
    <t>2003427</t>
  </si>
  <si>
    <t>Descida d'água de aterros em degraus - DAD 12 - areia e brita comerciais</t>
  </si>
  <si>
    <t>2003426</t>
  </si>
  <si>
    <t>Descida d'água de aterros em degraus - DAD 12 - areia extraída e brita produzida</t>
  </si>
  <si>
    <t>2003429</t>
  </si>
  <si>
    <t>Descida d'água de aterros em degraus - DAD 13 - areia e brita comerciais</t>
  </si>
  <si>
    <t>2003428</t>
  </si>
  <si>
    <t>Descida d'água de aterros em degraus - DAD 13 - areia extraída e brita produzida</t>
  </si>
  <si>
    <t>2003431</t>
  </si>
  <si>
    <t>Descida d'água de aterros em degraus - DAD 14 - areia e brita comerciais</t>
  </si>
  <si>
    <t>2003430</t>
  </si>
  <si>
    <t>Descida d'água de aterros em degraus - DAD 14 - areia extraída e brita produzida</t>
  </si>
  <si>
    <t>2003433</t>
  </si>
  <si>
    <t>Descida d'água de aterros em degraus - DAD 15 - areia e brita comerciais</t>
  </si>
  <si>
    <t>2003432</t>
  </si>
  <si>
    <t>Descida d'água de aterros em degraus - DAD 15 - areia extraída e brita produzida</t>
  </si>
  <si>
    <t>2003435</t>
  </si>
  <si>
    <t>Descida d'água de aterros em degraus - DAD 16 - areia e brita comerciais</t>
  </si>
  <si>
    <t>2003434</t>
  </si>
  <si>
    <t>Descida d'água de aterros em degraus - DAD 16 - areia extraída e brita produzida</t>
  </si>
  <si>
    <t>2003437</t>
  </si>
  <si>
    <t>Descida d'água de aterros em degraus - DAD 17 - areia e brita comerciais</t>
  </si>
  <si>
    <t>2003436</t>
  </si>
  <si>
    <t>Descida d'água de aterros em degraus - DAD 17 - areia extraída e brita produzida</t>
  </si>
  <si>
    <t>2003439</t>
  </si>
  <si>
    <t>Descida d'água de aterros em degraus - DAD 18 - areia e brita comerciais</t>
  </si>
  <si>
    <t>2003438</t>
  </si>
  <si>
    <t>Descida d'água de aterros em degraus - DAD 18 - areia extraída e brita produzida</t>
  </si>
  <si>
    <t>2003389</t>
  </si>
  <si>
    <t>Descida d'água de aterros tipo rápido - DAR 01 - areia e brita comerciais</t>
  </si>
  <si>
    <t>2003388</t>
  </si>
  <si>
    <t>Descida d'água de aterros tipo rápido - DAR 01 - areia extraída e brita produzida</t>
  </si>
  <si>
    <t>2003391</t>
  </si>
  <si>
    <t>Descida d'água de aterros tipo rápido - DAR 02 - areia e brita comerciais</t>
  </si>
  <si>
    <t>2003390</t>
  </si>
  <si>
    <t>Descida d'água de aterros tipo rápido - DAR 02 - areia extraída e brita produzida</t>
  </si>
  <si>
    <t>2003393</t>
  </si>
  <si>
    <t>Descida d'água de aterros tipo rápido - DAR 03 - areia e brita comerciais</t>
  </si>
  <si>
    <t>2003392</t>
  </si>
  <si>
    <t>Descida d'água de aterros tipo rápido - DAR 03 - areia extraída e brita produzida</t>
  </si>
  <si>
    <t>2003395</t>
  </si>
  <si>
    <t>Descida d'água de aterros tipo rápido - DAR 04 - areia e brita comerciais</t>
  </si>
  <si>
    <t>2003394</t>
  </si>
  <si>
    <t>Descida d'água de aterros tipo rápido - DAR 04 - areia extraída e brita produzida</t>
  </si>
  <si>
    <t>2003397</t>
  </si>
  <si>
    <t>Descida d'água de cortes em degraus - DCD 01 - areia e brita comerciais</t>
  </si>
  <si>
    <t>2003396</t>
  </si>
  <si>
    <t>Descida d'água de cortes em degraus - DCD 01 - areia extraída e brita produzida</t>
  </si>
  <si>
    <t>2003399</t>
  </si>
  <si>
    <t>Descida d'água de cortes em degraus - DCD 02 - areia e brita comerciais</t>
  </si>
  <si>
    <t>2003398</t>
  </si>
  <si>
    <t>Descida d'água de cortes em degraus - DCD 02 - areia extraída e brita produzida</t>
  </si>
  <si>
    <t>2003401</t>
  </si>
  <si>
    <t>Descida d'água de cortes em degraus - DCD 03 - areia e brita comerciais</t>
  </si>
  <si>
    <t>2003400</t>
  </si>
  <si>
    <t>Descida d'água de cortes em degraus - DCD 03 - areia extraída e brita produzida</t>
  </si>
  <si>
    <t>2003403</t>
  </si>
  <si>
    <t>Descida d'água de cortes em degraus - DCD 04 - areia e brita comerciais</t>
  </si>
  <si>
    <t>2003402</t>
  </si>
  <si>
    <t>Descida d'água de cortes em degraus - DCD 04 - areia extraída e brita produzida</t>
  </si>
  <si>
    <t>2003448</t>
  </si>
  <si>
    <t>Dissipador de energia - DEB 01 - areia extraída e brita e pedra de mão produzidas</t>
  </si>
  <si>
    <t>2003449</t>
  </si>
  <si>
    <t>Dissipador de energia - DEB 01 - areia, brita e pedra de mão comerciais</t>
  </si>
  <si>
    <t>2003450</t>
  </si>
  <si>
    <t>Dissipador de energia - DEB 02 - areia extraída e brita e pedra de mão produzidas</t>
  </si>
  <si>
    <t>2003451</t>
  </si>
  <si>
    <t>Dissipador de energia - DEB 02 - areia, brita e pedra de mão comerciais</t>
  </si>
  <si>
    <t>2003452</t>
  </si>
  <si>
    <t>Dissipador de energia - DEB 03 - areia extraída e brita e pedra de mão produzidas</t>
  </si>
  <si>
    <t>2003453</t>
  </si>
  <si>
    <t>Dissipador de energia - DEB 03 - areia, brita e pedra de mão comerciais</t>
  </si>
  <si>
    <t>2003454</t>
  </si>
  <si>
    <t>Dissipador de energia - DEB 04 - areia extraída e brita e pedra de mão produzidas</t>
  </si>
  <si>
    <t>2003455</t>
  </si>
  <si>
    <t>Dissipador de energia - DEB 04 - areia, brita e pedra de mão comerciais</t>
  </si>
  <si>
    <t>2003456</t>
  </si>
  <si>
    <t>Dissipador de energia - DEB 05 - areia extraída e brita e pedra de mão produzidas</t>
  </si>
  <si>
    <t>2003457</t>
  </si>
  <si>
    <t>Dissipador de energia - DEB 05 - areia, brita e pedra de mão comerciais</t>
  </si>
  <si>
    <t>2003458</t>
  </si>
  <si>
    <t>Dissipador de energia - DEB 06 - areia extraída e brita e pedra de mão produzidas</t>
  </si>
  <si>
    <t>2003459</t>
  </si>
  <si>
    <t>Dissipador de energia - DEB 06 - areia, brita e pedra de mão comerciais</t>
  </si>
  <si>
    <t>2003460</t>
  </si>
  <si>
    <t>Dissipador de energia - DEB 07 - areia extraída e brita e pedra de mão produzidas</t>
  </si>
  <si>
    <t>2003461</t>
  </si>
  <si>
    <t>Dissipador de energia - DEB 07 - areia, brita e pedra de mão comerciais</t>
  </si>
  <si>
    <t>2003462</t>
  </si>
  <si>
    <t>Dissipador de energia - DEB 08 - areia extraída e brita e pedra de mão produzidas</t>
  </si>
  <si>
    <t>2003463</t>
  </si>
  <si>
    <t>Dissipador de energia - DEB 08 - areia, brita e pedra de mão comerciais</t>
  </si>
  <si>
    <t>2003464</t>
  </si>
  <si>
    <t>Dissipador de energia - DEB 09 - areia extraída e brita e pedra de mão produzidas</t>
  </si>
  <si>
    <t>2003465</t>
  </si>
  <si>
    <t>Dissipador de energia - DEB 09 - areia, brita e pedra de mão comerciais</t>
  </si>
  <si>
    <t>2003466</t>
  </si>
  <si>
    <t>Dissipador de energia - DEB 10 - areia extraída e brita e pedra de mão produzidas</t>
  </si>
  <si>
    <t>2003467</t>
  </si>
  <si>
    <t>Dissipador de energia - DEB 10 - areia, brita e pedra de mão comerciais</t>
  </si>
  <si>
    <t>2003468</t>
  </si>
  <si>
    <t>Dissipador de energia - DEB 11 - areia extraída e brita e pedra de mão produzidas</t>
  </si>
  <si>
    <t>2003469</t>
  </si>
  <si>
    <t>Dissipador de energia - DEB 11 - areia, brita e pedra de mão comerciais</t>
  </si>
  <si>
    <t>2003470</t>
  </si>
  <si>
    <t>Dissipador de energia - DEB 12 - areia extraída e brita e pedra de mão produzidas</t>
  </si>
  <si>
    <t>2003471</t>
  </si>
  <si>
    <t>Dissipador de energia - DEB 12 - areia, brita e pedra de mão comerciais</t>
  </si>
  <si>
    <t>2003472</t>
  </si>
  <si>
    <t>Dissipador de energia - DEB 13 - areia extraída e brita e pedra de mão produzidas</t>
  </si>
  <si>
    <t>2003473</t>
  </si>
  <si>
    <t>Dissipador de energia - DEB 13 - areia, brita e pedra de mão comerciais</t>
  </si>
  <si>
    <t>2003475</t>
  </si>
  <si>
    <t>Dissipador de energia - DED 01 - areia e brita comerciais</t>
  </si>
  <si>
    <t>2003474</t>
  </si>
  <si>
    <t>Dissipador de energia - DED 01 - areia extraída e brita produzida</t>
  </si>
  <si>
    <t>2003441</t>
  </si>
  <si>
    <t>Dissipador de energia - DES 01 - areia e pedra de mão comerciais</t>
  </si>
  <si>
    <t>2003440</t>
  </si>
  <si>
    <t>Dissipador de energia - DES 01 - areia extraída e pedra de mão produzida</t>
  </si>
  <si>
    <t>2003443</t>
  </si>
  <si>
    <t>Dissipador de energia - DES 02 - areia e pedra de mão comerciais</t>
  </si>
  <si>
    <t>2003442</t>
  </si>
  <si>
    <t>Dissipador de energia - DES 02 - areia extraída e pedra de mão produzida</t>
  </si>
  <si>
    <t>2003445</t>
  </si>
  <si>
    <t>Dissipador de energia - DES 03 - areia e pedra de mão comerciais</t>
  </si>
  <si>
    <t>2003444</t>
  </si>
  <si>
    <t>Dissipador de energia - DES 03 - areia extraída e pedra de mão produzida</t>
  </si>
  <si>
    <t>2003447</t>
  </si>
  <si>
    <t>Dissipador de energia - DES 04 - areia e pedra de mão comerciais</t>
  </si>
  <si>
    <t>2003446</t>
  </si>
  <si>
    <t>Dissipador de energia - DES 04 - areia extraída e pedra de mão produzida</t>
  </si>
  <si>
    <t>2004516</t>
  </si>
  <si>
    <t>Dreno de pavimento em microvala com geocomposto drenante H = 0,40 m - inclusive corte, enchimento com areia e selo asfáltico</t>
  </si>
  <si>
    <t>2004517</t>
  </si>
  <si>
    <t>Dreno de pavimento em microvala com geocomposto drenante H = 0,60 m - inclusive corte, enchimento com areia e selo asfáltico</t>
  </si>
  <si>
    <t>2007971</t>
  </si>
  <si>
    <t>Dreno de PVC D = 100 mm para OAE - fornecimento e instalação</t>
  </si>
  <si>
    <t>2008091</t>
  </si>
  <si>
    <t>Dreno de PVC D = 150 mm para OAE - fornecimento e instalação</t>
  </si>
  <si>
    <t>2006408</t>
  </si>
  <si>
    <t>Dreno de PVC D = 75 mm para OAE - fornecimento e instalação</t>
  </si>
  <si>
    <t>2015642</t>
  </si>
  <si>
    <t>Dreno em tubo de aço galvanizado D = 100 mm em OAE - fornecimento e instalação</t>
  </si>
  <si>
    <t>2015641</t>
  </si>
  <si>
    <t>Dreno em tubo de aço galvanizado D = 80 mm em OAE - fornecimento e instalação</t>
  </si>
  <si>
    <t>2004509</t>
  </si>
  <si>
    <t>Dreno longitudinal de pavimento H = 0,40 m - com geocomposto drenante</t>
  </si>
  <si>
    <t>2004510</t>
  </si>
  <si>
    <t>Dreno longitudinal de pavimento H = 0,60 m - com geocomposto drenante</t>
  </si>
  <si>
    <t>2004511</t>
  </si>
  <si>
    <t>Dreno longitudinal de pavimento H = 1,00 m - com geocomposto drenante</t>
  </si>
  <si>
    <t>2004512</t>
  </si>
  <si>
    <t>Dreno longitudinal de pavimento H = 1,50 m - com geocomposto drenante</t>
  </si>
  <si>
    <t>2003843</t>
  </si>
  <si>
    <t>Dreno longitudinal profundo em tubo de concreto D = 0,40 m em vala de H = 1,10 m e L = 1,00 m com brita envolta em geotêxtil</t>
  </si>
  <si>
    <t>2003915</t>
  </si>
  <si>
    <t>Dreno longitudinal profundo para corte em rocha - DPR 01 - tubo de concreto perfurado e brita comercial</t>
  </si>
  <si>
    <t>2003914</t>
  </si>
  <si>
    <t>Dreno longitudinal profundo para corte em rocha - DPR 01 - tubo de concreto perfurado e brita produzida</t>
  </si>
  <si>
    <t>2003589</t>
  </si>
  <si>
    <t>Dreno longitudinal profundo para corte em rocha - DPR 01 - tubo PEAD e brita comercial</t>
  </si>
  <si>
    <t>2003588</t>
  </si>
  <si>
    <t>Dreno longitudinal profundo para corte em rocha - DPR 01 - tubo PEAD e brita produzida</t>
  </si>
  <si>
    <t>2003917</t>
  </si>
  <si>
    <t>Dreno longitudinal profundo para corte em rocha - DPR 02 - tubo de concreto perfurado e brita comercial</t>
  </si>
  <si>
    <t>2003916</t>
  </si>
  <si>
    <t>Dreno longitudinal profundo para corte em rocha - DPR 02 - tubo de concreto perfurado e brita produzida</t>
  </si>
  <si>
    <t>2003591</t>
  </si>
  <si>
    <t>Dreno longitudinal profundo para corte em rocha - DPR 02 - tubo PEAD e brita comercial</t>
  </si>
  <si>
    <t>2003590</t>
  </si>
  <si>
    <t>Dreno longitudinal profundo para corte em rocha - DPR 02 - tubo PEAD e brita produzida</t>
  </si>
  <si>
    <t>2003593</t>
  </si>
  <si>
    <t>Dreno longitudinal profundo para corte em rocha - DPR 03 - brita comercial</t>
  </si>
  <si>
    <t>2003592</t>
  </si>
  <si>
    <t>Dreno longitudinal profundo para corte em rocha - DPR 03 - brita produzida</t>
  </si>
  <si>
    <t>2003595</t>
  </si>
  <si>
    <t>Dreno longitudinal profundo para corte em rocha - DPR 04 - brita comercial</t>
  </si>
  <si>
    <t>2003594</t>
  </si>
  <si>
    <t>Dreno longitudinal profundo para corte em rocha - DPR 04 - brita produzida</t>
  </si>
  <si>
    <t>2003597</t>
  </si>
  <si>
    <t>Dreno longitudinal profundo para corte em rocha - DPR 05 - tubo de concreto poroso e areia comercial</t>
  </si>
  <si>
    <t>2003596</t>
  </si>
  <si>
    <t>Dreno longitudinal profundo para corte em rocha - DPR 05 - tubo de concreto poroso e areia extraída</t>
  </si>
  <si>
    <t>2003572</t>
  </si>
  <si>
    <t>Dreno longitudinal profundo para corte em solo - DPS 01 - tubo PEAD e areia comercial</t>
  </si>
  <si>
    <t>2003580</t>
  </si>
  <si>
    <t>Dreno longitudinal profundo para corte em solo - DPS 01 - tubo PEAD e areia extraída</t>
  </si>
  <si>
    <t>2003573</t>
  </si>
  <si>
    <t>Dreno longitudinal profundo para corte em solo - DPS 02 - tubo PEAD e areia comercial</t>
  </si>
  <si>
    <t>2003581</t>
  </si>
  <si>
    <t>Dreno longitudinal profundo para corte em solo - DPS 02 - tubo PEAD e areia extraída</t>
  </si>
  <si>
    <t>2003561</t>
  </si>
  <si>
    <t>Dreno longitudinal profundo para corte em solo - DPS 03 - tubo de concreto perfurado, areia e brita comerciais - madeira com utilização de 5 vezes</t>
  </si>
  <si>
    <t>2003560</t>
  </si>
  <si>
    <t>Dreno longitudinal profundo para corte em solo - DPS 03 - tubo de concreto perfurado, areia extraída e brita produzida - madeira com utilização de 5 vezes</t>
  </si>
  <si>
    <t>2003574</t>
  </si>
  <si>
    <t>Dreno longitudinal profundo para corte em solo - DPS 03 - tubo PEAD, areia e brita comerciais - madeira com utilização de 5 vezes</t>
  </si>
  <si>
    <t>2003582</t>
  </si>
  <si>
    <t>Dreno longitudinal profundo para corte em solo - DPS 03 - tubo PEAD, areia extraída e brita produzida - madeira com utilização de 5 vezes</t>
  </si>
  <si>
    <t>2003563</t>
  </si>
  <si>
    <t>Dreno longitudinal profundo para corte em solo - DPS 04 - tubo de concreto perfurado, areia e brita comerciais - madeira com utilização de 5 vezes</t>
  </si>
  <si>
    <t>2003562</t>
  </si>
  <si>
    <t>Dreno longitudinal profundo para corte em solo - DPS 04 - tubo de concreto perfurado, areia extraída e brita produzida - madeira com utilização de 5 vezes</t>
  </si>
  <si>
    <t>2003575</t>
  </si>
  <si>
    <t>Dreno longitudinal profundo para corte em solo - DPS 04 - tubo PEAD, areia e brita comerciais - madeira com utilização de 5 vezes</t>
  </si>
  <si>
    <t>2003583</t>
  </si>
  <si>
    <t>Dreno longitudinal profundo para corte em solo - DPS 04 - tubo PEAD, areia extraída e brita produzida - madeira com utilização de 5 vezes</t>
  </si>
  <si>
    <t>2003565</t>
  </si>
  <si>
    <t>Dreno longitudinal profundo para corte em solo - DPS 05 - dreno cego - brita comercial</t>
  </si>
  <si>
    <t>2003564</t>
  </si>
  <si>
    <t>Dreno longitudinal profundo para corte em solo - DPS 05 - dreno cego - brita produzida</t>
  </si>
  <si>
    <t>2003567</t>
  </si>
  <si>
    <t>Dreno longitudinal profundo para corte em solo - DPS 06 - dreno cego - brita comercial</t>
  </si>
  <si>
    <t>2003566</t>
  </si>
  <si>
    <t>Dreno longitudinal profundo para corte em solo - DPS 06 - dreno cego - brita produzida</t>
  </si>
  <si>
    <t>2003569</t>
  </si>
  <si>
    <t>Dreno longitudinal profundo para corte em solo - DPS 07 - tubo de concreto perfurado e brita comercial</t>
  </si>
  <si>
    <t>2003568</t>
  </si>
  <si>
    <t>Dreno longitudinal profundo para corte em solo - DPS 07 - tubo de concreto perfurado e brita produzida</t>
  </si>
  <si>
    <t>2003578</t>
  </si>
  <si>
    <t>Dreno longitudinal profundo para corte em solo - DPS 07 - tubo PEAD e brita comercial</t>
  </si>
  <si>
    <t>2003586</t>
  </si>
  <si>
    <t>Dreno longitudinal profundo para corte em solo - DPS 07 - tubo PEAD e brita produzida</t>
  </si>
  <si>
    <t>2003571</t>
  </si>
  <si>
    <t>Dreno longitudinal profundo para corte em solo - DPS 08 - tubo de concreto perfurado e brita comercial</t>
  </si>
  <si>
    <t>2003570</t>
  </si>
  <si>
    <t>Dreno longitudinal profundo para corte em solo - DPS 08 - tubo de concreto perfurado e brita produzida</t>
  </si>
  <si>
    <t>2003579</t>
  </si>
  <si>
    <t>Dreno longitudinal profundo para corte em solo - DPS 08 - tubo PEAD e brita comercial</t>
  </si>
  <si>
    <t>2003587</t>
  </si>
  <si>
    <t>Dreno longitudinal profundo para corte em solo - DPS 08 - tubo PEAD e brita produzida</t>
  </si>
  <si>
    <t>2004506</t>
  </si>
  <si>
    <t>Dreno profundo H = 1,0 m - com geocomposto drenante - inclusive escavação e reaterro</t>
  </si>
  <si>
    <t>2004507</t>
  </si>
  <si>
    <t>Dreno profundo H = 1,5 m - com geocomposto drenante - inclusive escavação e reaterro</t>
  </si>
  <si>
    <t>2003614</t>
  </si>
  <si>
    <t>Dreno sub-horizontal - DSH 01 - material de 1ª categoria</t>
  </si>
  <si>
    <t>2003865</t>
  </si>
  <si>
    <t>Dreno sub-horizontal - DSH 01 - material de 2ª categoria</t>
  </si>
  <si>
    <t>2003923</t>
  </si>
  <si>
    <t>Dreno subsuperficial - DSS 01 - tubo de concreto perfurado e areia comercial</t>
  </si>
  <si>
    <t>2003922</t>
  </si>
  <si>
    <t>Dreno subsuperficial - DSS 01 - tubo de concreto perfurado e areia extraída</t>
  </si>
  <si>
    <t>2003605</t>
  </si>
  <si>
    <t>Dreno subsuperficial - DSS 01 - tubo PEAD e areia comercial</t>
  </si>
  <si>
    <t>2003604</t>
  </si>
  <si>
    <t>Dreno subsuperficial - DSS 01 - tubo PEAD e areia extraída</t>
  </si>
  <si>
    <t>2003607</t>
  </si>
  <si>
    <t>Dreno subsuperficial - DSS 02 - brita comercial</t>
  </si>
  <si>
    <t>2003606</t>
  </si>
  <si>
    <t>Dreno subsuperficial - DSS 02 - brita produzida</t>
  </si>
  <si>
    <t>2003609</t>
  </si>
  <si>
    <t>Dreno subsuperficial - DSS 03 - brita comercial</t>
  </si>
  <si>
    <t>2003608</t>
  </si>
  <si>
    <t>Dreno subsuperficial - DSS 03 - brita produzida</t>
  </si>
  <si>
    <t>2003925</t>
  </si>
  <si>
    <t>Dreno subsuperficial - DSS 04 - tubo de concreto perfurado e brita comercial</t>
  </si>
  <si>
    <t>2003924</t>
  </si>
  <si>
    <t>Dreno subsuperficial - DSS 04 - tubo de concreto perfurado e brita produzida</t>
  </si>
  <si>
    <t>2003611</t>
  </si>
  <si>
    <t>Dreno subsuperficial - DSS 04 - tubo PEAD e brita comercial</t>
  </si>
  <si>
    <t>2003610</t>
  </si>
  <si>
    <t>Dreno subsuperficial - DSS 04 - tubo PEAD e brita produzida</t>
  </si>
  <si>
    <t>2003820</t>
  </si>
  <si>
    <t>Dreno tipo barbacã - DRB 01 - D = 75 mm em estrutura de contenção de encosta - excluso o tubo de drenagem</t>
  </si>
  <si>
    <t>2003821</t>
  </si>
  <si>
    <t>Dreno tipo barbacã - DRB 02 - D = 50 mm em estrutura de contenção de encosta - excluso o tubo de drenagem</t>
  </si>
  <si>
    <t>2003842</t>
  </si>
  <si>
    <t>Enchimento de junta de concreto com argamassa asfáltica de densidade 1.700 kg/m³ - espessura de 1 cm</t>
  </si>
  <si>
    <t>2003385</t>
  </si>
  <si>
    <t>Entrada para descida d'água - EDA 01 - areia e brita comerciais</t>
  </si>
  <si>
    <t>2003384</t>
  </si>
  <si>
    <t>Entrada para descida d'água - EDA 01 - areia extraída e brita produzida</t>
  </si>
  <si>
    <t>2003387</t>
  </si>
  <si>
    <t>Entrada para descida d'água - EDA 02 - areia e brita comerciais</t>
  </si>
  <si>
    <t>2003386</t>
  </si>
  <si>
    <t>Entrada para descida d'água - EDA 02 - areia extraída e brita produzida</t>
  </si>
  <si>
    <t>2003335</t>
  </si>
  <si>
    <t>Entrada para descida d'água - EDA 03 - areia e brita comerciais</t>
  </si>
  <si>
    <t>2003334</t>
  </si>
  <si>
    <t>Entrada para descida d'água - EDA 03 - areia extraída e brita produzida</t>
  </si>
  <si>
    <t>2003336</t>
  </si>
  <si>
    <t>Entrada para descida d'água - EDA 04 - areia e brita comerciais</t>
  </si>
  <si>
    <t>2003337</t>
  </si>
  <si>
    <t>Entrada para descida d'água - EDA 04 - areia extraída e brita produzida</t>
  </si>
  <si>
    <t>2003819</t>
  </si>
  <si>
    <t>2004504</t>
  </si>
  <si>
    <t>Escavação mecânica de vala para drenagem com valetadeira em material de 1ª categoria</t>
  </si>
  <si>
    <t>2004519</t>
  </si>
  <si>
    <t>Escavação mecânica de vala trapezoidal ou triangular em material de 1ª categoria para drenagem superficial com retroescavadeira - 0,10 m² ≤ seção &lt; 0,15 m²</t>
  </si>
  <si>
    <t>2004520</t>
  </si>
  <si>
    <t>Escavação mecânica de vala trapezoidal ou triangular em material de 1ª categoria para drenagem superficial com retroescavadeira - 0,15 m² ≤ seção &lt; 0,20 m²</t>
  </si>
  <si>
    <t>2004521</t>
  </si>
  <si>
    <t>Escavação mecânica de vala trapezoidal ou triangular em material de 1ª categoria para drenagem superficial com retroescavadeira - 0,20 m² ≤ seção &lt; 0,30 m²</t>
  </si>
  <si>
    <t>2004522</t>
  </si>
  <si>
    <t>Escavação mecânica de vala trapezoidal ou triangular em material de 1ª categoria para drenagem superficial com retroescavadeira - 0,30 m² ≤ seção &lt; 0,50 m²</t>
  </si>
  <si>
    <t>2004518</t>
  </si>
  <si>
    <t>Escavação mecânica de vala trapezoidal ou triangular em material de 1ª categoria para drenagem superficial com retroescavadeira - seção &lt; 0,10 m²</t>
  </si>
  <si>
    <t>2003864</t>
  </si>
  <si>
    <t>Esgotamento de água com bomba submersa</t>
  </si>
  <si>
    <t>h</t>
  </si>
  <si>
    <t>2003863</t>
  </si>
  <si>
    <t>Esgotamento de dreno horizontal profundo a vácuo</t>
  </si>
  <si>
    <t>2004508</t>
  </si>
  <si>
    <t>Geodreno vertical para tratamento de solos moles</t>
  </si>
  <si>
    <t>2003316</t>
  </si>
  <si>
    <t>Grelha de concreto 54 x 100 cm para boca-de-lobo - areia e brita comerciais - sobrecarga do trem tipo TB 45</t>
  </si>
  <si>
    <t>2003317</t>
  </si>
  <si>
    <t>Grelha de concreto 54 x 100 cm para boca-de-lobo - areia extraída e brita produzida - sobrecarga do trem tipo TB 45</t>
  </si>
  <si>
    <t>2003767</t>
  </si>
  <si>
    <t>Lastro de areia comercial - espalhamento manual</t>
  </si>
  <si>
    <t>2003844</t>
  </si>
  <si>
    <t>Lastro de areia comercial - espalhamento mecânico</t>
  </si>
  <si>
    <t>2003576</t>
  </si>
  <si>
    <t>Lastro de areia extraída - espalhamento manual</t>
  </si>
  <si>
    <t>2003858</t>
  </si>
  <si>
    <t>Lastro de areia extraída - espalhamento mecânico</t>
  </si>
  <si>
    <t>2003850</t>
  </si>
  <si>
    <t>Lastro de brita comercial compactado com soquete vibratório - espalhamento manual</t>
  </si>
  <si>
    <t>2003849</t>
  </si>
  <si>
    <t>Lastro de brita produzida compactado com soquete vibratório - espalhamento manual</t>
  </si>
  <si>
    <t>2003868</t>
  </si>
  <si>
    <t>Lastro de pedra de mão ou rachão - espalhamento manual</t>
  </si>
  <si>
    <t>2003369</t>
  </si>
  <si>
    <t>Meio-fio de concreto - MFC 01 - areia e brita comerciais - fôrma de madeira</t>
  </si>
  <si>
    <t>2003368</t>
  </si>
  <si>
    <t>Meio-fio de concreto - MFC 01 - areia extraída e brita produzida - fôrma de madeira</t>
  </si>
  <si>
    <t>2003939</t>
  </si>
  <si>
    <t>Meio-fio de concreto - MFC 01 moldado no local com extrusora e concreto usinado - areia e brita comerciais</t>
  </si>
  <si>
    <t>2003940</t>
  </si>
  <si>
    <t>Meio-fio de concreto - MFC 01 moldado no local com extrusora e concreto usinado - areia extraída e brita produzida</t>
  </si>
  <si>
    <t>2003371</t>
  </si>
  <si>
    <t>Meio-fio de concreto - MFC 02 - areia e brita comerciais - fôrma de madeira</t>
  </si>
  <si>
    <t>2003370</t>
  </si>
  <si>
    <t>Meio-fio de concreto - MFC 02 - areia extraída e brita produzida - fôrma de madeira</t>
  </si>
  <si>
    <t>2003941</t>
  </si>
  <si>
    <t>Meio-fio de concreto - MFC 02 moldado no local com extrusora e concreto usinado - areia e brita comerciais</t>
  </si>
  <si>
    <t>2003942</t>
  </si>
  <si>
    <t>Meio-fio de concreto - MFC 02 moldado no local com extrusora e concreto usinado - areia extraída e brita produzida</t>
  </si>
  <si>
    <t>2003373</t>
  </si>
  <si>
    <t>Meio-fio de concreto - MFC 03 - areia e brita comerciais - fôrma de madeira</t>
  </si>
  <si>
    <t>2003372</t>
  </si>
  <si>
    <t>Meio-fio de concreto - MFC 03 - areia extraída e brita produzida - fôrma de madeira</t>
  </si>
  <si>
    <t>2003943</t>
  </si>
  <si>
    <t>Meio-fio de concreto - MFC 03 moldado no local com extrusora e concreto usinado - areia e brita comerciais</t>
  </si>
  <si>
    <t>2003944</t>
  </si>
  <si>
    <t>Meio-fio de concreto - MFC 03 moldado no local com extrusora e concreto usinado - areia extraída e brita produzida</t>
  </si>
  <si>
    <t>2003375</t>
  </si>
  <si>
    <t>Meio-fio de concreto - MFC 04 - areia e brita comerciais - fôrma de madeira</t>
  </si>
  <si>
    <t>2003374</t>
  </si>
  <si>
    <t>Meio-fio de concreto - MFC 04 - areia extraída e brita produzida - fôrma de madeira</t>
  </si>
  <si>
    <t>2003945</t>
  </si>
  <si>
    <t>Meio-fio de concreto - MFC 04 moldado no local com extrusora e concreto usinado - areia e brita comerciais</t>
  </si>
  <si>
    <t>2003946</t>
  </si>
  <si>
    <t>Meio-fio de concreto - MFC 04 moldado no local com extrusora e concreto usinado - areia extraída e brita produzida</t>
  </si>
  <si>
    <t>2003377</t>
  </si>
  <si>
    <t>Meio-fio de concreto - MFC 05 - areia e brita comerciais - fôrma de madeira</t>
  </si>
  <si>
    <t>2003376</t>
  </si>
  <si>
    <t>Meio-fio de concreto - MFC 05 - areia extraída e brita produzida - fôrma de madeira</t>
  </si>
  <si>
    <t>2003947</t>
  </si>
  <si>
    <t>Meio-fio de concreto - MFC 05 moldado no local com extrusora e concreto usinado - areia e brita comerciais</t>
  </si>
  <si>
    <t>2003948</t>
  </si>
  <si>
    <t>Meio-fio de concreto - MFC 05 moldado no local com extrusora e concreto usinado - areia extraída e brita produzida</t>
  </si>
  <si>
    <t>2003379</t>
  </si>
  <si>
    <t>Meio-fio de concreto - MFC 06 - areia e brita comerciais - fôrma de madeira</t>
  </si>
  <si>
    <t>2003378</t>
  </si>
  <si>
    <t>Meio-fio de concreto - MFC 06 - areia extraída e brita produzida - fôrma de madeira</t>
  </si>
  <si>
    <t>2003949</t>
  </si>
  <si>
    <t>Meio-fio de concreto - MFC 06 moldado no local com extrusora e concreto usinado - areia e brita comerciais</t>
  </si>
  <si>
    <t>2003950</t>
  </si>
  <si>
    <t>Meio-fio de concreto - MFC 06 moldado no local com extrusora e concreto usinado - areia extraída e brita produzida</t>
  </si>
  <si>
    <t>2003381</t>
  </si>
  <si>
    <t>Meio-fio de concreto - MFC 07 - areia e brita comerciais - fôrma de madeira</t>
  </si>
  <si>
    <t>2003380</t>
  </si>
  <si>
    <t>Meio-fio de concreto - MFC 07 - areia extraída e brita produzida - fôrma de madeira</t>
  </si>
  <si>
    <t>2003951</t>
  </si>
  <si>
    <t>Meio-fio de concreto - MFC 07 moldado no local com extrusora e concreto usinado - areia e brita comerciais</t>
  </si>
  <si>
    <t>2003952</t>
  </si>
  <si>
    <t>Meio-fio de concreto - MFC 07 moldado no local com extrusora e concreto usinado - areia extraída e brita produzida</t>
  </si>
  <si>
    <t>2003383</t>
  </si>
  <si>
    <t>Meio-fio de concreto - MFC 08 - areia e brita comerciais - fôrma de madeira</t>
  </si>
  <si>
    <t>2003382</t>
  </si>
  <si>
    <t>Meio-fio de concreto - MFC 08 - areia extraída e brita produzida - fôrma de madeira</t>
  </si>
  <si>
    <t>2003953</t>
  </si>
  <si>
    <t>Meio-fio de concreto - MFC 08 moldado no local com extrusora e concreto usinado - areia e brita comerciais</t>
  </si>
  <si>
    <t>2003954</t>
  </si>
  <si>
    <t>Meio-fio de concreto - MFC 08 moldado no local com extrusora e concreto usinado - areia extraída e brita produzida</t>
  </si>
  <si>
    <t>2004514</t>
  </si>
  <si>
    <t>Microvala para dreno de pavimento com geocomposto drenante H = 0,4 m</t>
  </si>
  <si>
    <t>2004515</t>
  </si>
  <si>
    <t>Microvala para dreno de pavimento com geocomposto drenante H = 0,6 m</t>
  </si>
  <si>
    <t>2005759</t>
  </si>
  <si>
    <t>Perfuração para dreno sub-horizontal em material de 1ª categoria com D = 75 mm (linha NW)</t>
  </si>
  <si>
    <t>2005764</t>
  </si>
  <si>
    <t>Perfuração para dreno sub-horizontal em material de 2ª categoria com D = 75 mm (linha NW)</t>
  </si>
  <si>
    <t>2003678</t>
  </si>
  <si>
    <t>Poço de visita - PVI 01 - areia e brita comerciais</t>
  </si>
  <si>
    <t>2003677</t>
  </si>
  <si>
    <t>Poço de visita - PVI 01 - areia extraída e brita produzida</t>
  </si>
  <si>
    <t>2003680</t>
  </si>
  <si>
    <t>Poço de visita - PVI 02 - areia e brita comerciais</t>
  </si>
  <si>
    <t>2003679</t>
  </si>
  <si>
    <t>Poço de visita - PVI 02 - areia extraída e brita produzida</t>
  </si>
  <si>
    <t>2003682</t>
  </si>
  <si>
    <t>Poço de visita - PVI 03 - areia e brita comerciais</t>
  </si>
  <si>
    <t>2003681</t>
  </si>
  <si>
    <t>Poço de visita - PVI 03 - areia extraída e brita produzida</t>
  </si>
  <si>
    <t>2003684</t>
  </si>
  <si>
    <t>Poço de visita - PVI 04 - areia e brita comerciais</t>
  </si>
  <si>
    <t>2003683</t>
  </si>
  <si>
    <t>Poço de visita - PVI 04 - areia extraída e brita produzida</t>
  </si>
  <si>
    <t>2003686</t>
  </si>
  <si>
    <t>Poço de visita - PVI 05 - areia e brita comerciais</t>
  </si>
  <si>
    <t>2003685</t>
  </si>
  <si>
    <t>Poço de visita - PVI 05 - areia extraída e brita produzida</t>
  </si>
  <si>
    <t>2003688</t>
  </si>
  <si>
    <t>Poço de visita - PVI 06 - areia e brita comerciais</t>
  </si>
  <si>
    <t>2003687</t>
  </si>
  <si>
    <t>Poço de visita - PVI 06 - areia extraída e brita produzida</t>
  </si>
  <si>
    <t>2003690</t>
  </si>
  <si>
    <t>Poço de visita - PVI 07 - areia e brita comerciais</t>
  </si>
  <si>
    <t>2003689</t>
  </si>
  <si>
    <t>Poço de visita - PVI 07 - areia extraída e brita produzida</t>
  </si>
  <si>
    <t>2003692</t>
  </si>
  <si>
    <t>Poço de visita - PVI 08 - areia e brita comerciais</t>
  </si>
  <si>
    <t>2003691</t>
  </si>
  <si>
    <t>Poço de visita - PVI 08 - areia extraída e brita produzida</t>
  </si>
  <si>
    <t>2003694</t>
  </si>
  <si>
    <t>Poço de visita - PVI 09 - areia e brita comerciais</t>
  </si>
  <si>
    <t>2003693</t>
  </si>
  <si>
    <t>Poço de visita - PVI 09 - areia extraída e brita produzida</t>
  </si>
  <si>
    <t>2003696</t>
  </si>
  <si>
    <t>Poço de visita - PVI 10 - areia e brita comerciais</t>
  </si>
  <si>
    <t>2003695</t>
  </si>
  <si>
    <t>Poço de visita - PVI 10 - areia extraída e brita produzida</t>
  </si>
  <si>
    <t>2003698</t>
  </si>
  <si>
    <t>Poço de visita - PVI 11 - areia e brita comerciais</t>
  </si>
  <si>
    <t>2003697</t>
  </si>
  <si>
    <t>Poço de visita - PVI 11 - areia extraída e brita produzida</t>
  </si>
  <si>
    <t>2003700</t>
  </si>
  <si>
    <t>Poço de visita - PVI 12 - areia e brita comerciais</t>
  </si>
  <si>
    <t>2003699</t>
  </si>
  <si>
    <t>Poço de visita - PVI 12 - areia extraída e brita produzida</t>
  </si>
  <si>
    <t>2003702</t>
  </si>
  <si>
    <t>Poço de visita - PVI 13 - areia e brita comerciais</t>
  </si>
  <si>
    <t>2003701</t>
  </si>
  <si>
    <t>Poço de visita - PVI 13 - areia extraída e brita produzida</t>
  </si>
  <si>
    <t>2003704</t>
  </si>
  <si>
    <t>Poço de visita - PVI 14 - areia e brita comerciais</t>
  </si>
  <si>
    <t>2003703</t>
  </si>
  <si>
    <t>Poço de visita - PVI 14 - areia extraída e brita produzida</t>
  </si>
  <si>
    <t>2003706</t>
  </si>
  <si>
    <t>Poço de visita - PVI 15 - areia e brita comerciais</t>
  </si>
  <si>
    <t>2003705</t>
  </si>
  <si>
    <t>Poço de visita - PVI 15 - areia extraída e brita produzida</t>
  </si>
  <si>
    <t>2003708</t>
  </si>
  <si>
    <t>Poço de visita - PVI 16 - areia e brita comerciais</t>
  </si>
  <si>
    <t>2003707</t>
  </si>
  <si>
    <t>Poço de visita - PVI 16 - areia extraída e brita produzida</t>
  </si>
  <si>
    <t>2003710</t>
  </si>
  <si>
    <t>Poço de visita - PVI 17 - areia e brita comerciais</t>
  </si>
  <si>
    <t>2003709</t>
  </si>
  <si>
    <t>Poço de visita - PVI 17 - areia extraída e brita produzida</t>
  </si>
  <si>
    <t>2003712</t>
  </si>
  <si>
    <t>Poço de visita - PVI 18 - areia e brita comerciais</t>
  </si>
  <si>
    <t>2003711</t>
  </si>
  <si>
    <t>Poço de visita - PVI 18 - areia extraída e brita produzida</t>
  </si>
  <si>
    <t>2004505</t>
  </si>
  <si>
    <t>Reaterro e compactação em vala de dreno com geocomposto</t>
  </si>
  <si>
    <t>2003349</t>
  </si>
  <si>
    <t>2003348</t>
  </si>
  <si>
    <t>2003975</t>
  </si>
  <si>
    <t>2003976</t>
  </si>
  <si>
    <t>2003351</t>
  </si>
  <si>
    <t>2003350</t>
  </si>
  <si>
    <t>2003977</t>
  </si>
  <si>
    <t>2003978</t>
  </si>
  <si>
    <t>2003353</t>
  </si>
  <si>
    <t>2003352</t>
  </si>
  <si>
    <t>2003979</t>
  </si>
  <si>
    <t>2003980</t>
  </si>
  <si>
    <t>2003355</t>
  </si>
  <si>
    <t>2003354</t>
  </si>
  <si>
    <t>2003981</t>
  </si>
  <si>
    <t>2003982</t>
  </si>
  <si>
    <t>2003343</t>
  </si>
  <si>
    <t>2003342</t>
  </si>
  <si>
    <t>2003971</t>
  </si>
  <si>
    <t>2003972</t>
  </si>
  <si>
    <t>2003345</t>
  </si>
  <si>
    <t>2003344</t>
  </si>
  <si>
    <t>2003973</t>
  </si>
  <si>
    <t>2003974</t>
  </si>
  <si>
    <t>2003346</t>
  </si>
  <si>
    <t>2003347</t>
  </si>
  <si>
    <t>2003932</t>
  </si>
  <si>
    <t>2003933</t>
  </si>
  <si>
    <t>2003319</t>
  </si>
  <si>
    <t>2003318</t>
  </si>
  <si>
    <t>2003955</t>
  </si>
  <si>
    <t>2003956</t>
  </si>
  <si>
    <t>2003327</t>
  </si>
  <si>
    <t>2003326</t>
  </si>
  <si>
    <t>2003963</t>
  </si>
  <si>
    <t>2003964</t>
  </si>
  <si>
    <t>2003338</t>
  </si>
  <si>
    <t>2004513</t>
  </si>
  <si>
    <t>Selo asfáltico de microvala para dreno de pavimento com geocomposto</t>
  </si>
  <si>
    <t>2003357</t>
  </si>
  <si>
    <t>Transposição de segmentos de sarjeta - TSS 01 - areia e brita comerciais</t>
  </si>
  <si>
    <t>2003356</t>
  </si>
  <si>
    <t>Transposição de segmentos de sarjeta - TSS 01 - areia extraída e brita produzida</t>
  </si>
  <si>
    <t>2003359</t>
  </si>
  <si>
    <t>Transposição de segmentos de sarjeta - TSS 02 - areia e brita comerciais</t>
  </si>
  <si>
    <t>2003358</t>
  </si>
  <si>
    <t>Transposição de segmentos de sarjeta - TSS 02 - areia extraída e brita produzida</t>
  </si>
  <si>
    <t>2003361</t>
  </si>
  <si>
    <t>Transposição de segmentos de sarjeta - TSS 03 - areia e brita comerciais</t>
  </si>
  <si>
    <t>2003360</t>
  </si>
  <si>
    <t>Transposição de segmentos de sarjeta - TSS 03 - areia extraída e brita produzida</t>
  </si>
  <si>
    <t>2003363</t>
  </si>
  <si>
    <t>Transposição de segmentos de sarjeta - TSS 04 - areia e brita comerciais</t>
  </si>
  <si>
    <t>2003362</t>
  </si>
  <si>
    <t>Transposição de segmentos de sarjeta - TSS 04 - areia extraída e brita produzida</t>
  </si>
  <si>
    <t>2003365</t>
  </si>
  <si>
    <t>Transposição de segmentos de sarjeta - TSS 05 - areia e brita comerciais</t>
  </si>
  <si>
    <t>2003364</t>
  </si>
  <si>
    <t>Transposição de segmentos de sarjeta - TSS 05 - areia extraída e brita produzida</t>
  </si>
  <si>
    <t>2003367</t>
  </si>
  <si>
    <t>Transposição de segmentos de sarjeta - TSS 06 - areia e brita comerciais</t>
  </si>
  <si>
    <t>2003366</t>
  </si>
  <si>
    <t>Transposição de segmentos de sarjeta - TSS 06 - areia extraída e brita produzida</t>
  </si>
  <si>
    <t>2003869</t>
  </si>
  <si>
    <t>Tubo de concreto PA1 comercial para drenagem - D = 0,50 m - fornecimento e instalação</t>
  </si>
  <si>
    <t>2003822</t>
  </si>
  <si>
    <t>Tubo de concreto PA1 comercial para drenagem - D = 0,60 m - fornecimento e instalação</t>
  </si>
  <si>
    <t>2003826</t>
  </si>
  <si>
    <t>Tubo de concreto PA1 comercial para drenagem - D = 0,80 m - fornecimento e instalação</t>
  </si>
  <si>
    <t>2003830</t>
  </si>
  <si>
    <t>Tubo de concreto PA1 comercial para drenagem - D = 1,00 m - fornecimento e instalação</t>
  </si>
  <si>
    <t>2003834</t>
  </si>
  <si>
    <t>Tubo de concreto PA1 comercial para drenagem - D = 1,20 m - fornecimento e instalação</t>
  </si>
  <si>
    <t>2003838</t>
  </si>
  <si>
    <t>Tubo de concreto PA1 comercial para drenagem - D = 1,50 m - fornecimento e instalação</t>
  </si>
  <si>
    <t>2003768</t>
  </si>
  <si>
    <t>Tubo de concreto PA1 produzido na obra para drenagem - D = 0,60 m - areia e brita comerciais - fornecimento e instalação</t>
  </si>
  <si>
    <t>2003873</t>
  </si>
  <si>
    <t>Tubo de concreto PA1 produzido na obra para drenagem - D = 0,60 m - areia extraída e brita produzida - fornecimento e instalação</t>
  </si>
  <si>
    <t>2003772</t>
  </si>
  <si>
    <t>Tubo de concreto PA1 produzido na obra para drenagem - D = 0,80 m - areia e brita comerciais - fornecimento e instalação</t>
  </si>
  <si>
    <t>2003877</t>
  </si>
  <si>
    <t>Tubo de concreto PA1 produzido na obra para drenagem - D = 0,80 m - areia extraída e brita produzida - fornecimento e instalação</t>
  </si>
  <si>
    <t>2003776</t>
  </si>
  <si>
    <t>Tubo de concreto PA1 produzido na obra para drenagem - D = 1,00 m - areia e brita comerciais - fornecimento e instalação</t>
  </si>
  <si>
    <t>2003881</t>
  </si>
  <si>
    <t>Tubo de concreto PA1 produzido na obra para drenagem - D = 1,00 m - areia extraída e brita produzida - fornecimento e instalação</t>
  </si>
  <si>
    <t>2003780</t>
  </si>
  <si>
    <t>Tubo de concreto PA1 produzido na obra para drenagem - D = 1,20 m - areia e brita comerciais - fornecimento e instalação</t>
  </si>
  <si>
    <t>2003885</t>
  </si>
  <si>
    <t>Tubo de concreto PA1 produzido na obra para drenagem - D = 1,20 m - areia extraída e brita produzida - fornecimento e instalação</t>
  </si>
  <si>
    <t>2003784</t>
  </si>
  <si>
    <t>Tubo de concreto PA1 produzido na obra para drenagem - D = 1,50 m - areia e brita comerciais - fornecimento e instalação</t>
  </si>
  <si>
    <t>2003889</t>
  </si>
  <si>
    <t>Tubo de concreto PA1 produzido na obra para drenagem - D = 1,50 m - areia extraída e brita produzida - fornecimento e instalação</t>
  </si>
  <si>
    <t>2003870</t>
  </si>
  <si>
    <t>Tubo de concreto PA2 comercial para drenagem - D = 0,50 m - fornecimento e instalação</t>
  </si>
  <si>
    <t>2003823</t>
  </si>
  <si>
    <t>Tubo de concreto PA2 comercial para drenagem - D = 0,60 m - fornecimento e instalação</t>
  </si>
  <si>
    <t>2003827</t>
  </si>
  <si>
    <t>Tubo de concreto PA2 comercial para drenagem - D = 0,80 m - fornecimento e instalação</t>
  </si>
  <si>
    <t>2003831</t>
  </si>
  <si>
    <t>Tubo de concreto PA2 comercial para drenagem - D = 1,00 m - fornecimento e instalação</t>
  </si>
  <si>
    <t>2003835</t>
  </si>
  <si>
    <t>Tubo de concreto PA2 comercial para drenagem - D = 1,20 m - fornecimento e instalação</t>
  </si>
  <si>
    <t>2003839</t>
  </si>
  <si>
    <t>Tubo de concreto PA2 comercial para drenagem - D = 1,50 m - fornecimento e instalação</t>
  </si>
  <si>
    <t>2003769</t>
  </si>
  <si>
    <t>Tubo de concreto PA2 produzido na obra para drenagem - D = 0,60 m - areia e brita comerciais - fornecimento e instalação</t>
  </si>
  <si>
    <t>2003874</t>
  </si>
  <si>
    <t>Tubo de concreto PA2 produzido na obra para drenagem - D = 0,60 m - areia extraída e brita produzida - fornecimento e instalação</t>
  </si>
  <si>
    <t>2003773</t>
  </si>
  <si>
    <t>Tubo de concreto PA2 produzido na obra para drenagem - D = 0,80 m - areia e brita comerciais - fornecimento e instalação</t>
  </si>
  <si>
    <t>2003878</t>
  </si>
  <si>
    <t>Tubo de concreto PA2 produzido na obra para drenagem - D = 0,80 m - areia extraída e brita produzida - fornecimento e instalação</t>
  </si>
  <si>
    <t>2003777</t>
  </si>
  <si>
    <t>Tubo de concreto PA2 produzido na obra para drenagem - D = 1,00 m - areia e brita comerciais - fornecimento e instalação</t>
  </si>
  <si>
    <t>2003882</t>
  </si>
  <si>
    <t>Tubo de concreto PA2 produzido na obra para drenagem - D = 1,00 m - areia extraída e brita produzida - fornecimento e instalação</t>
  </si>
  <si>
    <t>2003781</t>
  </si>
  <si>
    <t>Tubo de concreto PA2 produzido na obra para drenagem - D = 1,20 m - areia e brita comerciais - fornecimento e instalação</t>
  </si>
  <si>
    <t>2003886</t>
  </si>
  <si>
    <t>Tubo de concreto PA2 produzido na obra para drenagem - D = 1,20 m - areia extraída e brita produzida - fornecimento e instalação</t>
  </si>
  <si>
    <t>2003785</t>
  </si>
  <si>
    <t>Tubo de concreto PA2 produzido na obra para drenagem - D = 1,50 m - areia e brita comerciais - fornecimento e instalação</t>
  </si>
  <si>
    <t>2003890</t>
  </si>
  <si>
    <t>Tubo de concreto PA2 produzido na obra para drenagem - D = 1,50 m - areia extraída e brita produzida - fornecimento e instalação</t>
  </si>
  <si>
    <t>2003871</t>
  </si>
  <si>
    <t>Tubo de concreto PA3 comercial para drenagem - D = 0,50 m - fornecimento e instalação</t>
  </si>
  <si>
    <t>2003824</t>
  </si>
  <si>
    <t>Tubo de concreto PA3 comercial para drenagem - D = 0,60 m - fornecimento e instalação</t>
  </si>
  <si>
    <t>2003828</t>
  </si>
  <si>
    <t>Tubo de concreto PA3 comercial para drenagem - D = 0,80 m - fornecimento e instalação</t>
  </si>
  <si>
    <t>2003832</t>
  </si>
  <si>
    <t>Tubo de concreto PA3 comercial para drenagem - D = 1,00 m - fornecimento e instalação</t>
  </si>
  <si>
    <t>2003836</t>
  </si>
  <si>
    <t>Tubo de concreto PA3 comercial para drenagem - D = 1,20 m - fornecimento e instalação</t>
  </si>
  <si>
    <t>2003840</t>
  </si>
  <si>
    <t>Tubo de concreto PA3 comercial para drenagem - D = 1,50 m - fornecimento e instalação</t>
  </si>
  <si>
    <t>2003770</t>
  </si>
  <si>
    <t>Tubo de concreto PA3 produzido na obra para drenagem - D = 0,60 m - areia e brita comerciais - fornecimento e instalação</t>
  </si>
  <si>
    <t>2003875</t>
  </si>
  <si>
    <t>Tubo de concreto PA3 produzido na obra para drenagem - D = 0,60 m - areia extraída e brita produzida - fornecimento e instalação</t>
  </si>
  <si>
    <t>2003774</t>
  </si>
  <si>
    <t>Tubo de concreto PA3 produzido na obra para drenagem - D = 0,80 m - areia e brita comerciais - fornecimento e instalação</t>
  </si>
  <si>
    <t>2003879</t>
  </si>
  <si>
    <t>Tubo de concreto PA3 produzido na obra para drenagem - D = 0,80 m - areia extraída e brita produzida - fornecimento e instalação</t>
  </si>
  <si>
    <t>2003778</t>
  </si>
  <si>
    <t>Tubo de concreto PA3 produzido na obra para drenagem - D = 1,00 m - areia e brita comerciais - fornecimento e instalação</t>
  </si>
  <si>
    <t>2003883</t>
  </si>
  <si>
    <t>Tubo de concreto PA3 produzido na obra para drenagem - D = 1,00 m - areia extraída e brita produzida - fornecimento e instalação</t>
  </si>
  <si>
    <t>2003782</t>
  </si>
  <si>
    <t>Tubo de concreto PA3 produzido na obra para drenagem - D = 1,20 m - areia e brita comerciais - fornecimento e instalação</t>
  </si>
  <si>
    <t>2003887</t>
  </si>
  <si>
    <t>Tubo de concreto PA3 produzido na obra para drenagem - D = 1,20 m - areia extraída e brita produzida - fornecimento e instalação</t>
  </si>
  <si>
    <t>2003786</t>
  </si>
  <si>
    <t>Tubo de concreto PA3 produzido na obra para drenagem - D = 1,50 m - areia e brita comerciais - fornecimento e instalação</t>
  </si>
  <si>
    <t>2003891</t>
  </si>
  <si>
    <t>Tubo de concreto PA3 produzido na obra para drenagem - D = 1,50 m - areia extraída e brita produzida - fornecimento e instalação</t>
  </si>
  <si>
    <t>2003872</t>
  </si>
  <si>
    <t>Tubo de concreto PA4 comercial para drenagem - D = 0,50 m - fornecimento e instalação</t>
  </si>
  <si>
    <t>2003825</t>
  </si>
  <si>
    <t>Tubo de concreto PA4 comercial para drenagem - D = 0,60 m - fornecimento e instalação</t>
  </si>
  <si>
    <t>2003829</t>
  </si>
  <si>
    <t>Tubo de concreto PA4 comercial para drenagem - D = 0,80 m - fornecimento e instalação</t>
  </si>
  <si>
    <t>2003833</t>
  </si>
  <si>
    <t>Tubo de concreto PA4 comercial para drenagem - D = 1,00 m - fornecimento e instalação</t>
  </si>
  <si>
    <t>2003837</t>
  </si>
  <si>
    <t>Tubo de concreto PA4 comercial para drenagem - D = 1,20 m - fornecimento e instalação</t>
  </si>
  <si>
    <t>2003841</t>
  </si>
  <si>
    <t>Tubo de concreto PA4 comercial para drenagem - D = 1,50 m - fornecimento e instalação</t>
  </si>
  <si>
    <t>2003771</t>
  </si>
  <si>
    <t>Tubo de concreto PA4 produzido na obra para drenagem - D = 0,60 m - areia e brita comerciais - fornecimento e instalação</t>
  </si>
  <si>
    <t>2003876</t>
  </si>
  <si>
    <t>Tubo de concreto PA4 produzido na obra para drenagem - D = 0,60 m - areia extraída e brita produzida - fornecimento e instalação</t>
  </si>
  <si>
    <t>2003775</t>
  </si>
  <si>
    <t>Tubo de concreto PA4 produzido na obra para drenagem - D = 0,80 m - areia e brita comerciais - fornecimento e instalação</t>
  </si>
  <si>
    <t>2003880</t>
  </si>
  <si>
    <t>Tubo de concreto PA4 produzido na obra para drenagem - D = 0,80 m - areia extraída e brita produzida - fornecimento e instalação</t>
  </si>
  <si>
    <t>2003779</t>
  </si>
  <si>
    <t>Tubo de concreto PA4 produzido na obra para drenagem - D = 1,00 m - areia e brita comerciais - fornecimento e instalação</t>
  </si>
  <si>
    <t>2003884</t>
  </si>
  <si>
    <t>Tubo de concreto PA4 produzido na obra para drenagem - D = 1,00 m - areia extraída e brita produzida - fornecimento e instalação</t>
  </si>
  <si>
    <t>2003783</t>
  </si>
  <si>
    <t>Tubo de concreto PA4 produzido na obra para drenagem - D = 1,20 m - areia e brita comerciais - fornecimento e instalação</t>
  </si>
  <si>
    <t>2003888</t>
  </si>
  <si>
    <t>Tubo de concreto PA4 produzido na obra para drenagem - D = 1,20 m - areia extraída e brita produzida - fornecimento e instalação</t>
  </si>
  <si>
    <t>2003787</t>
  </si>
  <si>
    <t>Tubo de concreto PA4 produzido na obra para drenagem - D = 1,50 m - areia e brita comerciais - fornecimento e instalação</t>
  </si>
  <si>
    <t>2003892</t>
  </si>
  <si>
    <t>Tubo de concreto PA4 produzido na obra para drenagem - D = 1,50 m - areia extraída e brita produzida - fornecimento e instalação</t>
  </si>
  <si>
    <t>2003851</t>
  </si>
  <si>
    <t>Tubo de concreto perfurado produzido na obra para drenagem - D = 0,40 m - fornecimento e instalação</t>
  </si>
  <si>
    <t>2003935</t>
  </si>
  <si>
    <t>Tubo de PVC para dreno tipo barbacã - D = 50 mm - fornecimento e instalação</t>
  </si>
  <si>
    <t>2003934</t>
  </si>
  <si>
    <t>Tubo de PVC para dreno tipo barbacã - D = 75 mm - fornecimento e instalação</t>
  </si>
  <si>
    <t>2003990</t>
  </si>
  <si>
    <t>Tubo PEAD para drenagem - D = 1.000 mm - fornecimento e instalação</t>
  </si>
  <si>
    <t>2003991</t>
  </si>
  <si>
    <t>Tubo PEAD para drenagem - D = 1.050 mm - fornecimento e instalação</t>
  </si>
  <si>
    <t>2003992</t>
  </si>
  <si>
    <t>Tubo PEAD para drenagem - D = 1.200 mm - fornecimento e instalação</t>
  </si>
  <si>
    <t>2003993</t>
  </si>
  <si>
    <t>Tubo PEAD para drenagem - D = 1.500 mm - fornecimento e instalação</t>
  </si>
  <si>
    <t>2003994</t>
  </si>
  <si>
    <t>Tubo PEAD para drenagem - D = 1.800 mm - fornecimento e instalação</t>
  </si>
  <si>
    <t>2003995</t>
  </si>
  <si>
    <t>Tubo PEAD para drenagem - D = 2.000 mm - fornecimento e instalação</t>
  </si>
  <si>
    <t>2003996</t>
  </si>
  <si>
    <t>Tubo PEAD para drenagem - D = 2.500 mm - fornecimento e instalação</t>
  </si>
  <si>
    <t>2003997</t>
  </si>
  <si>
    <t>Tubo PEAD para drenagem - D = 3.000 mm - fornecimento e instalação</t>
  </si>
  <si>
    <t>2003983</t>
  </si>
  <si>
    <t>Tubo PEAD para drenagem - D = 400 mm - fornecimento e instalação</t>
  </si>
  <si>
    <t>2003984</t>
  </si>
  <si>
    <t>Tubo PEAD para drenagem - D = 450 mm - fornecimento e instalação</t>
  </si>
  <si>
    <t>2003985</t>
  </si>
  <si>
    <t>Tubo PEAD para drenagem - D = 500 mm - fornecimento e instalação</t>
  </si>
  <si>
    <t>2003986</t>
  </si>
  <si>
    <t>Tubo PEAD para drenagem - D = 600 mm - fornecimento e instalação</t>
  </si>
  <si>
    <t>2003987</t>
  </si>
  <si>
    <t>Tubo PEAD para drenagem - D = 750 mm - fornecimento e instalação</t>
  </si>
  <si>
    <t>2003988</t>
  </si>
  <si>
    <t>Tubo PEAD para drenagem - D = 800 mm - fornecimento e instalação</t>
  </si>
  <si>
    <t>2003989</t>
  </si>
  <si>
    <t>Tubo PEAD para drenagem - D = 900 mm - fornecimento e instalação</t>
  </si>
  <si>
    <t>2003313</t>
  </si>
  <si>
    <t>2003312</t>
  </si>
  <si>
    <t>2003315</t>
  </si>
  <si>
    <t>2003314</t>
  </si>
  <si>
    <t>2003310</t>
  </si>
  <si>
    <t>2003311</t>
  </si>
  <si>
    <t>2003307</t>
  </si>
  <si>
    <t>2003306</t>
  </si>
  <si>
    <t>2003309</t>
  </si>
  <si>
    <t>2003308</t>
  </si>
  <si>
    <t>2003304</t>
  </si>
  <si>
    <t>2003305</t>
  </si>
  <si>
    <t>2105846</t>
  </si>
  <si>
    <t>Escoramento com estacas de perfis metálicos W 250 x 38,5 kg/m, espaçadas em 1,5 m, intercaladas com prancha de madeira com espessura de 5 cm e ficha de 0 a 0,2 H - sem reaproveitamento - fornecimento e instalação</t>
  </si>
  <si>
    <t>2105929</t>
  </si>
  <si>
    <t>Escoramento com estacas de perfis metálicos W 250 x 38,5 kg/m, espaçadas em 1,5 m, intercaladas com prancha de madeira com espessura de 5 cm e ficha de 0,20 a 0,4 H - sem reaproveitamento - fornecimento e instalação</t>
  </si>
  <si>
    <t>2105933</t>
  </si>
  <si>
    <t>Escoramento com estacas de perfis metálicos W 250 x 38,5 kg/m, espaçadas em 1,5 m, intercaladas com prancha de madeira com espessura de 5 cm e ficha de 0,40 a 0,6 H - sem reaproveitamento - fornecimento e instalação</t>
  </si>
  <si>
    <t>2106293</t>
  </si>
  <si>
    <t>Escoramento com perfis metálicos W 150 x 18,0 kg/m a cada metro e chapas de aço - estroncas a cada 2 m não incluídas - profundidade de até 10 m - aço com utilização de 20 vezes - fornecimento, instalação e retirada</t>
  </si>
  <si>
    <t>2108165</t>
  </si>
  <si>
    <t>Escoramento com pontaletes D = 10 cm - utilização de 1 vez - confecção, instalação e retirada</t>
  </si>
  <si>
    <t>2108166</t>
  </si>
  <si>
    <t>Escoramento com pontaletes D = 10 cm - utilização de 2 vezes - confecção, instalação e retirada</t>
  </si>
  <si>
    <t>2108167</t>
  </si>
  <si>
    <t>Escoramento com pontaletes D = 10 cm - utilização de 3 vezes - confecção, instalação e retirada</t>
  </si>
  <si>
    <t>2108168</t>
  </si>
  <si>
    <t>Escoramento com pontaletes D = 10 cm - utilização de 5 vezes - confecção, instalação e retirada</t>
  </si>
  <si>
    <t>2108169</t>
  </si>
  <si>
    <t>Escoramento com pontaletes D = 15 cm - utilização de 1 vez - confecção e instalação</t>
  </si>
  <si>
    <t>2108170</t>
  </si>
  <si>
    <t>Escoramento com pontaletes D = 15 cm - utilização de 2 vezes - confecção, instalação e retirada</t>
  </si>
  <si>
    <t>2108171</t>
  </si>
  <si>
    <t>Escoramento com pontaletes D = 15 cm - utilização de 3 vezes - confecção, instalação e retirada</t>
  </si>
  <si>
    <t>2108172</t>
  </si>
  <si>
    <t>Escoramento com pontaletes D = 15 cm - utilização de 5 vezes - confecção, instalação e retirada</t>
  </si>
  <si>
    <t>2106292</t>
  </si>
  <si>
    <t>Escoramento contínuo de valas com tábuas de 2,5 x 30 cm e longarinas de 6 x 16 cm - estroncas a cada metro não incluídas - profundidade de até 4 m - madeira com utilização de 3 vezes - confecção, instalação e retirada</t>
  </si>
  <si>
    <t>2106291</t>
  </si>
  <si>
    <t>Escoramento contínuo de valas com tábuas de 2,5 x 30 cm e longarinas de 6 x 16 cm - estroncas a cada metro não incluídas - profundidade de até 4 m - madeira sem reaproveitamento - confecção e instalação</t>
  </si>
  <si>
    <t>2106235</t>
  </si>
  <si>
    <t>2106232</t>
  </si>
  <si>
    <t>Escoramento metálico tubular galvanizado para formas com capacidade de 2.100 a 750 kg por unidade - regulável de 3,0 a 4,5 m - utilização de 20 vezes - fornecimento, instalação e retirada</t>
  </si>
  <si>
    <t>2106233</t>
  </si>
  <si>
    <t>Escoramento metálico tubular galvanizado para formas com capacidade de 3.200 a 1.600 kg por unidade - regulável de 1,8 a 3,0 m - utilização de 20 vezes - fornecimento, instalação e retirada</t>
  </si>
  <si>
    <t>2105605</t>
  </si>
  <si>
    <t>Escoramento para corpo de bueiros celulares - utilização de 3 vezes - confecção, instalação e retirada</t>
  </si>
  <si>
    <t>2106298</t>
  </si>
  <si>
    <t>Estroncas em perfil metálico W 150 x 18,0 kg/m - utilização de 20 vezes</t>
  </si>
  <si>
    <t>2106295</t>
  </si>
  <si>
    <t>Estroncas para valas com D = 15 cm - madeira com utilização de 3 vezes</t>
  </si>
  <si>
    <t>2106294</t>
  </si>
  <si>
    <t>Estroncas para valas com D = 15 cm - madeira sem reaproveitamento</t>
  </si>
  <si>
    <t>2106297</t>
  </si>
  <si>
    <t>Estroncas para valas com D = 20 cm - madeira com utilização de 3 vezes</t>
  </si>
  <si>
    <t>2106296</t>
  </si>
  <si>
    <t>Estroncas para valas com D = 20 cm - madeira sem reaproveitamento</t>
  </si>
  <si>
    <t>2306731</t>
  </si>
  <si>
    <t>Apoio náutico para a colocação da armação em camisa metálica</t>
  </si>
  <si>
    <t>2306728</t>
  </si>
  <si>
    <t>Apoio náutico para a escavação com perfuratriz tipo Wirth em rocha com média dureza e média abrasão - resistência à compressão menor que 80 MPa - D = 600 a 1.800 mm</t>
  </si>
  <si>
    <t>2306729</t>
  </si>
  <si>
    <t>Apoio náutico para a escavação com perfuratriz tipo Wirth em rocha de alta dureza e alta abrasão - resistência à compressão acima de 80 MPa - D = 600 a 1.800 mm</t>
  </si>
  <si>
    <t>2306727</t>
  </si>
  <si>
    <t>Apoio náutico para a escavação com perfuratriz tipo Wirth em solo D = 600 a 1.800 mm</t>
  </si>
  <si>
    <t>2306730</t>
  </si>
  <si>
    <t>Apoio náutico para a execução da concretagem de camisas metálicas</t>
  </si>
  <si>
    <t>2306726</t>
  </si>
  <si>
    <t>Apoio náutico para a execução da cravação de camisa metálica D = 600 a 1.800 mm</t>
  </si>
  <si>
    <t>2306076</t>
  </si>
  <si>
    <t>Armação de estaca escavada ou estaca barrete em aço CA-50 com apoio de guindaste - fornecimento, preparo e colocação</t>
  </si>
  <si>
    <t>2306247</t>
  </si>
  <si>
    <t>Arrasamento de estacas de concreto com seção de até 900 cm²</t>
  </si>
  <si>
    <t>2306248</t>
  </si>
  <si>
    <t>Arrasamento de estacas de concreto com seção superior à 900 cm²</t>
  </si>
  <si>
    <t>2306279</t>
  </si>
  <si>
    <t>Berço para pré-moldagem de estacas protendidas com capacidade de 19 m³, inclusive formas metálicas - utilização de 100 vezes</t>
  </si>
  <si>
    <t>2306651</t>
  </si>
  <si>
    <t>Camisa metálica com espessura de 12,5 mm D = 1.400 mm - cravada com martelo vibratório - sem escavação - cravação</t>
  </si>
  <si>
    <t>2306678</t>
  </si>
  <si>
    <t>Camisa metálica com espessura de 12,5 mm D = 1.400 mm - para passagem de lâmina d'água - posicionamento</t>
  </si>
  <si>
    <t>2306652</t>
  </si>
  <si>
    <t>Camisa metálica com espessura de 12,5 mm D = 1.500 mm - cravada com martelo vibratório - sem escavação - cravação</t>
  </si>
  <si>
    <t>2306679</t>
  </si>
  <si>
    <t>Camisa metálica com espessura de 12,5 mm D = 1.500 mm - para passagem de lâmina d'água - posicionamento</t>
  </si>
  <si>
    <t>2306653</t>
  </si>
  <si>
    <t>Camisa metálica com espessura de 12,5 mm D = 1.600 mm - cravada com martelo vibratório - sem escavação - cravação</t>
  </si>
  <si>
    <t>2306680</t>
  </si>
  <si>
    <t>Camisa metálica com espessura de 12,5 mm D = 1.600 mm - para passagem de lâmina d'água - posicionamento</t>
  </si>
  <si>
    <t>2306654</t>
  </si>
  <si>
    <t>Camisa metálica com espessura de 12,5 mm D = 1.700 mm - cravada com martelo vibratório - sem escavação - cravação</t>
  </si>
  <si>
    <t>2306681</t>
  </si>
  <si>
    <t>Camisa metálica com espessura de 12,5 mm D = 1.700 mm - para passagem de lâmina d'água - posicionamento</t>
  </si>
  <si>
    <t>2306655</t>
  </si>
  <si>
    <t>Camisa metálica com espessura de 12,5 mm D = 1.800 mm - cravada com martelo vibratório - sem escavação - cravação</t>
  </si>
  <si>
    <t>2306682</t>
  </si>
  <si>
    <t>Camisa metálica com espessura de 12,5 mm D = 1.800 mm - para passagem de lâmina d'água - posicionamento</t>
  </si>
  <si>
    <t>2306656</t>
  </si>
  <si>
    <t>Camisa metálica com espessura de 16 mm D = 1.500 mm - cravada com martelo vibratório - sem escavação - cravação</t>
  </si>
  <si>
    <t>2306683</t>
  </si>
  <si>
    <t>Camisa metálica com espessura de 16 mm D = 1.500 mm - para passagem de lâmina d'água - posicionamento</t>
  </si>
  <si>
    <t>2306657</t>
  </si>
  <si>
    <t>Camisa metálica com espessura de 16 mm D = 1.600 mm - cravada com martelo vibratório - sem escavação - cravação</t>
  </si>
  <si>
    <t>2306684</t>
  </si>
  <si>
    <t>Camisa metálica com espessura de 16 mm D = 1.600 mm - para passagem de lâmina d'água - posicionamento</t>
  </si>
  <si>
    <t>2306658</t>
  </si>
  <si>
    <t>Camisa metálica com espessura de 16 mm D = 1.700 mm - cravada com martelo vibratório - sem escavação - cravação</t>
  </si>
  <si>
    <t>2306685</t>
  </si>
  <si>
    <t>Camisa metálica com espessura de 16 mm D = 1.700 mm - para passagem de lâmina d'água - posicionamento</t>
  </si>
  <si>
    <t>2306659</t>
  </si>
  <si>
    <t>Camisa metálica com espessura de 16 mm D = 1.800 mm - cravada com martelo vibratório - sem escavação - cravação</t>
  </si>
  <si>
    <t>2306686</t>
  </si>
  <si>
    <t>Camisa metálica com espessura de 16 mm D = 1.800 mm - para passagem de lâmina d'água - posicionamento</t>
  </si>
  <si>
    <t>2306637</t>
  </si>
  <si>
    <t>Camisa metálica com espessura de 6,3 mm D = 1.000 mm - cravada com martelo vibratório - sem escavação - cravação</t>
  </si>
  <si>
    <t>2306664</t>
  </si>
  <si>
    <t>Camisa metálica com espessura de 6,3 mm D = 1.000 mm - para passagem de lâmina d'água - posicionamento</t>
  </si>
  <si>
    <t>2306732</t>
  </si>
  <si>
    <t>Camisa metálica com espessura de 6,3 mm D = 400 mm - cravada com martelo vibratório - sem escavação - cravação</t>
  </si>
  <si>
    <t>2306733</t>
  </si>
  <si>
    <t>Camisa metálica com espessura de 6,3 mm D = 400 mm - para passagem de lâmina d'água - posicionamento</t>
  </si>
  <si>
    <t>2306734</t>
  </si>
  <si>
    <t>Camisa metálica com espessura de 6,3 mm D = 500 mm - cravada com martelo vibratório - sem escavação - cravação</t>
  </si>
  <si>
    <t>2306735</t>
  </si>
  <si>
    <t>Camisa metálica com espessura de 6,3 mm D = 500 mm - para passagem de lâmina d'água - posicionamento</t>
  </si>
  <si>
    <t>2306633</t>
  </si>
  <si>
    <t>Camisa metálica com espessura de 6,3 mm D = 600 mm - cravada com martelo vibratório - sem escavação - cravação</t>
  </si>
  <si>
    <t>2306660</t>
  </si>
  <si>
    <t>Camisa metálica com espessura de 6,3 mm D = 600 mm - para passagem de lâmina d'água - posicionamento</t>
  </si>
  <si>
    <t>2306634</t>
  </si>
  <si>
    <t>Camisa metálica com espessura de 6,3 mm D = 700 mm - cravada com martelo vibratório - sem escavação - cravação</t>
  </si>
  <si>
    <t>2306661</t>
  </si>
  <si>
    <t>Camisa metálica com espessura de 6,3 mm D = 700 mm - para passagem de lâmina d'água - posicionamento</t>
  </si>
  <si>
    <t>2306635</t>
  </si>
  <si>
    <t>Camisa metálica com espessura de 6,3 mm D = 800 mm - cravada com martelo vibratório - sem escavação - cravação</t>
  </si>
  <si>
    <t>2306662</t>
  </si>
  <si>
    <t>Camisa metálica com espessura de 6,3 mm D = 800 mm - para passagem de lâmina d'água - posicionamento</t>
  </si>
  <si>
    <t>2306636</t>
  </si>
  <si>
    <t>Camisa metálica com espessura de 6,3 mm D = 900 mm - cravada com martelo vibratório - sem escavação - cravação</t>
  </si>
  <si>
    <t>2306663</t>
  </si>
  <si>
    <t>Camisa metálica com espessura de 6,3 mm D = 900 mm - para passagem de lâmina d'água - posicionamento</t>
  </si>
  <si>
    <t>2306641</t>
  </si>
  <si>
    <t>Camisa metálica com espessura de 8 mm D = 1.000 mm - cravada com martelo vibratório - sem escavação - cravação</t>
  </si>
  <si>
    <t>2306668</t>
  </si>
  <si>
    <t>Camisa metálica com espessura de 8 mm D = 1.000 mm - para passagem de lâmina d'água - posicionamento</t>
  </si>
  <si>
    <t>2306642</t>
  </si>
  <si>
    <t>Camisa metálica com espessura de 8 mm D = 1.100 mm - cravada com martelo vibratório - sem escavação - cravação</t>
  </si>
  <si>
    <t>2306669</t>
  </si>
  <si>
    <t>Camisa metálica com espessura de 8 mm D = 1.100 mm - para passagem de lâmina d'água - posicionamento</t>
  </si>
  <si>
    <t>2306643</t>
  </si>
  <si>
    <t>Camisa metálica com espessura de 8 mm D = 1.200 mm - cravada com martelo vibratório - sem escavação - cravação</t>
  </si>
  <si>
    <t>2306670</t>
  </si>
  <si>
    <t>Camisa metálica com espessura de 8 mm D = 1.200 mm - para passagem de lâmina d'água - posicionamento</t>
  </si>
  <si>
    <t>2306638</t>
  </si>
  <si>
    <t>Camisa metálica com espessura de 8 mm D = 700 mm - cravada com martelo vibratório - sem escavação - cravação</t>
  </si>
  <si>
    <t>2306665</t>
  </si>
  <si>
    <t>Camisa metálica com espessura de 8 mm D = 700 mm - para passagem de lâmina d'água - posicionamento</t>
  </si>
  <si>
    <t>2306639</t>
  </si>
  <si>
    <t>Camisa metálica com espessura de 8 mm D = 800 mm - cravada com martelo vibratório - sem escavação - cravação</t>
  </si>
  <si>
    <t>2306666</t>
  </si>
  <si>
    <t>Camisa metálica com espessura de 8 mm D = 800 mm - para passagem de lâmina d'água - posicionamento</t>
  </si>
  <si>
    <t>2306640</t>
  </si>
  <si>
    <t>Camisa metálica com espessura de 8 mm D = 900 mm - cravada com martelo vibratório - sem escavação - cravação</t>
  </si>
  <si>
    <t>2306667</t>
  </si>
  <si>
    <t>Camisa metálica com espessura de 8 mm D = 900 mm - para passagem de lâmina d'água - posicionamento</t>
  </si>
  <si>
    <t>2306645</t>
  </si>
  <si>
    <t>Camisa metálica com espessura de 9,5 mm D = 1.000 mm - cravada com martelo vibratório - sem escavação - cravação</t>
  </si>
  <si>
    <t>2306672</t>
  </si>
  <si>
    <t>Camisa metálica com espessura de 9,5 mm D = 1.000 mm - para passagem de lâmina d'água - posicionamento</t>
  </si>
  <si>
    <t>2306646</t>
  </si>
  <si>
    <t>Camisa metálica com espessura de 9,5 mm D = 1.100 mm - cravada com martelo vibratório - sem escavação - cravação</t>
  </si>
  <si>
    <t>2306673</t>
  </si>
  <si>
    <t>Camisa metálica com espessura de 9,5 mm D = 1.100 mm - para passagem de lâmina d'água - posicionamento</t>
  </si>
  <si>
    <t>2306647</t>
  </si>
  <si>
    <t>Camisa metálica com espessura de 9,5 mm D = 1.200 mm - cravada com martelo vibratório - sem escavação - cravação</t>
  </si>
  <si>
    <t>2306674</t>
  </si>
  <si>
    <t>Camisa metálica com espessura de 9,5 mm D = 1.200 mm - para passagem de lâmina d'água - posicionamento</t>
  </si>
  <si>
    <t>2306648</t>
  </si>
  <si>
    <t>Camisa metálica com espessura de 9,5 mm D = 1.300 mm - cravada com martelo vibratório - sem escavação - cravação</t>
  </si>
  <si>
    <t>2306675</t>
  </si>
  <si>
    <t>Camisa metálica com espessura de 9,5 mm D = 1.300 mm - para passagem de lâmina d'água - posicionamento</t>
  </si>
  <si>
    <t>2306649</t>
  </si>
  <si>
    <t>Camisa metálica com espessura de 9,5 mm D = 1.400 mm - cravada com martelo vibratório - sem escavação - cravação</t>
  </si>
  <si>
    <t>2306676</t>
  </si>
  <si>
    <t>Camisa metálica com espessura de 9,5 mm D = 1.400 mm - para passagem de lâmina d'água - posicionamento</t>
  </si>
  <si>
    <t>2306650</t>
  </si>
  <si>
    <t>Camisa metálica com espessura de 9,5 mm D = 1.500 mm - cravada com martelo vibratório - sem escavação - cravação</t>
  </si>
  <si>
    <t>2306677</t>
  </si>
  <si>
    <t>Camisa metálica com espessura de 9,5 mm D = 1.500 mm - para passagem de lâmina d'água - posicionamento</t>
  </si>
  <si>
    <t>2306644</t>
  </si>
  <si>
    <t>Camisa metálica com espessura de 9,5 mm D = 900 mm - cravada com martelo vibratório - sem escavação - cravação</t>
  </si>
  <si>
    <t>2306671</t>
  </si>
  <si>
    <t>Camisa metálica com espessura de 9,5 mm D = 900 mm - para passagem de lâmina d'água - posicionamento</t>
  </si>
  <si>
    <t>2306141</t>
  </si>
  <si>
    <t>Coluna de brita D = 50 cm executada com perfuratriz tipo bottom feed - brita comercial - confecção e cravação</t>
  </si>
  <si>
    <t>2306145</t>
  </si>
  <si>
    <t>Coluna de brita D = 50 cm executada com perfuratriz tipo bottom feed - brita produzida - confecção e cravação</t>
  </si>
  <si>
    <t>2306142</t>
  </si>
  <si>
    <t>Coluna de brita D = 60 cm executada com perfuratriz tipo bottom feed - brita comercial - confecção e cravação</t>
  </si>
  <si>
    <t>2306146</t>
  </si>
  <si>
    <t>Coluna de brita D = 60 cm executada com perfuratriz tipo bottom feed - brita produzida - confecção e cravação</t>
  </si>
  <si>
    <t>2306143</t>
  </si>
  <si>
    <t>Coluna de brita D = 70 cm executada com perfuratriz tipo bottom feed - brita comercial - confecção e cravação</t>
  </si>
  <si>
    <t>2306147</t>
  </si>
  <si>
    <t>Coluna de brita D = 70 cm executada com perfuratriz tipo bottom feed - brita produzida - confecção e cravação</t>
  </si>
  <si>
    <t>2306144</t>
  </si>
  <si>
    <t>Coluna de brita D = 80 cm executada com perfuratriz tipo bottom feed - brita comercial - confecção e cravação</t>
  </si>
  <si>
    <t>2306148</t>
  </si>
  <si>
    <t>Coluna de brita D = 80 cm executada com perfuratriz tipo bottom feed - brita produzida - confecção e cravação</t>
  </si>
  <si>
    <t>2306624</t>
  </si>
  <si>
    <t>Confecção de camisa metálica em aço ASTM A36 com espessura de 12,5 mm - D = 1.400 mm</t>
  </si>
  <si>
    <t>2306625</t>
  </si>
  <si>
    <t>Confecção de camisa metálica em aço ASTM A36 com espessura de 12,5 mm - D = 1.500 mm</t>
  </si>
  <si>
    <t>2306626</t>
  </si>
  <si>
    <t>Confecção de camisa metálica em aço ASTM A36 com espessura de 12,5 mm - D = 1.600 mm</t>
  </si>
  <si>
    <t>2306627</t>
  </si>
  <si>
    <t>Confecção de camisa metálica em aço ASTM A36 com espessura de 12,5 mm - D = 1.700 mm</t>
  </si>
  <si>
    <t>2306628</t>
  </si>
  <si>
    <t>Confecção de camisa metálica em aço ASTM A36 com espessura de 12,5 mm - D = 1.800 mm</t>
  </si>
  <si>
    <t>2306629</t>
  </si>
  <si>
    <t>Confecção de camisa metálica em aço ASTM A36 com espessura de 16 mm - D = 1.500 mm</t>
  </si>
  <si>
    <t>2306630</t>
  </si>
  <si>
    <t>Confecção de camisa metálica em aço ASTM A36 com espessura de 16 mm - D = 1.600 mm</t>
  </si>
  <si>
    <t>2306631</t>
  </si>
  <si>
    <t>Confecção de camisa metálica em aço ASTM A36 com espessura de 16 mm - D = 1.700 mm</t>
  </si>
  <si>
    <t>2306632</t>
  </si>
  <si>
    <t>Confecção de camisa metálica em aço ASTM A36 com espessura de 16 mm - D = 1.800 mm</t>
  </si>
  <si>
    <t>2306610</t>
  </si>
  <si>
    <t>Confecção de camisa metálica em aço ASTM A36 com espessura de 6,3 mm - D = 1.000 mm</t>
  </si>
  <si>
    <t>2306604</t>
  </si>
  <si>
    <t>Confecção de camisa metálica em aço ASTM A36 com espessura de 6,3 mm - D = 400 mm</t>
  </si>
  <si>
    <t>2306605</t>
  </si>
  <si>
    <t>Confecção de camisa metálica em aço ASTM A36 com espessura de 6,3 mm - D = 500 mm</t>
  </si>
  <si>
    <t>2306606</t>
  </si>
  <si>
    <t>Confecção de camisa metálica em aço ASTM A36 com espessura de 6,3 mm - D = 600 mm</t>
  </si>
  <si>
    <t>2306607</t>
  </si>
  <si>
    <t>Confecção de camisa metálica em aço ASTM A36 com espessura de 6,3 mm - D = 700 mm</t>
  </si>
  <si>
    <t>2306608</t>
  </si>
  <si>
    <t>Confecção de camisa metálica em aço ASTM A36 com espessura de 6,3 mm - D = 800 mm</t>
  </si>
  <si>
    <t>2306609</t>
  </si>
  <si>
    <t>Confecção de camisa metálica em aço ASTM A36 com espessura de 6,3 mm - D = 900 mm</t>
  </si>
  <si>
    <t>2306614</t>
  </si>
  <si>
    <t>Confecção de camisa metálica em aço ASTM A36 com espessura de 8 mm - D = 1.000 mm</t>
  </si>
  <si>
    <t>2306615</t>
  </si>
  <si>
    <t>Confecção de camisa metálica em aço ASTM A36 com espessura de 8 mm - D = 1.100 mm</t>
  </si>
  <si>
    <t>2306616</t>
  </si>
  <si>
    <t>Confecção de camisa metálica em aço ASTM A36 com espessura de 8 mm - D = 1.200 mm</t>
  </si>
  <si>
    <t>2306611</t>
  </si>
  <si>
    <t>Confecção de camisa metálica em aço ASTM A36 com espessura de 8 mm - D = 700 mm</t>
  </si>
  <si>
    <t>2306612</t>
  </si>
  <si>
    <t>Confecção de camisa metálica em aço ASTM A36 com espessura de 8 mm - D = 800 mm</t>
  </si>
  <si>
    <t>2306613</t>
  </si>
  <si>
    <t>Confecção de camisa metálica em aço ASTM A36 com espessura de 8 mm - D = 900 mm</t>
  </si>
  <si>
    <t>2306618</t>
  </si>
  <si>
    <t>Confecção de camisa metálica em aço ASTM A36 com espessura de 9,5 mm - D = 1.000 mm</t>
  </si>
  <si>
    <t>2306619</t>
  </si>
  <si>
    <t>Confecção de camisa metálica em aço ASTM A36 com espessura de 9,5 mm - D = 1.100 mm</t>
  </si>
  <si>
    <t>2306620</t>
  </si>
  <si>
    <t>Confecção de camisa metálica em aço ASTM A36 com espessura de 9,5 mm - D = 1.200 mm</t>
  </si>
  <si>
    <t>2306621</t>
  </si>
  <si>
    <t>Confecção de camisa metálica em aço ASTM A36 com espessura de 9,5 mm - D = 1.300 mm</t>
  </si>
  <si>
    <t>2306622</t>
  </si>
  <si>
    <t>Confecção de camisa metálica em aço ASTM A36 com espessura de 9,5 mm - D = 1.400 mm</t>
  </si>
  <si>
    <t>2306623</t>
  </si>
  <si>
    <t>Confecção de camisa metálica em aço ASTM A36 com espessura de 9,5 mm - D = 1.500 mm</t>
  </si>
  <si>
    <t>2306617</t>
  </si>
  <si>
    <t>Confecção de camisa metálica em aço ASTM A36 com espessura de 9,5 mm - D = 900 mm</t>
  </si>
  <si>
    <t>2306014</t>
  </si>
  <si>
    <t>Contraventamento de grupo de estacas submersas em aço ASTM A36 - confecção e instalação</t>
  </si>
  <si>
    <t>2306700</t>
  </si>
  <si>
    <t>Escavação com perfuratriz tipo Wirth em rocha com média dureza e média abrasão - resistência à compressão menor que 80 MPa - D = 1.000 mm</t>
  </si>
  <si>
    <t>2306703</t>
  </si>
  <si>
    <t>Escavação com perfuratriz tipo Wirth em rocha com média dureza e média abrasão - resistência à compressão menor que 80 MPa - D = 1.100 mm</t>
  </si>
  <si>
    <t>2306706</t>
  </si>
  <si>
    <t>Escavação com perfuratriz tipo Wirth em rocha com média dureza e média abrasão - resistência à compressão menor que 80 MPa - D = 1.200 mm</t>
  </si>
  <si>
    <t>2306709</t>
  </si>
  <si>
    <t>Escavação com perfuratriz tipo Wirth em rocha com média dureza e média abrasão - resistência à compressão menor que 80 MPa - D = 1.300 mm</t>
  </si>
  <si>
    <t>2306712</t>
  </si>
  <si>
    <t>Escavação com perfuratriz tipo Wirth em rocha com média dureza e média abrasão - resistência à compressão menor que 80 MPa - D = 1.400 mm</t>
  </si>
  <si>
    <t>2306715</t>
  </si>
  <si>
    <t>Escavação com perfuratriz tipo Wirth em rocha com média dureza e média abrasão - resistência à compressão menor que 80 MPa - D = 1.500 mm</t>
  </si>
  <si>
    <t>2306718</t>
  </si>
  <si>
    <t>Escavação com perfuratriz tipo Wirth em rocha com média dureza e média abrasão - resistência à compressão menor que 80 MPa - D = 1.600 mm</t>
  </si>
  <si>
    <t>2306721</t>
  </si>
  <si>
    <t>Escavação com perfuratriz tipo Wirth em rocha com média dureza e média abrasão - resistência à compressão menor que 80 MPa - D = 1.700 mm</t>
  </si>
  <si>
    <t>2306724</t>
  </si>
  <si>
    <t>Escavação com perfuratriz tipo Wirth em rocha com média dureza e média abrasão - resistência à compressão menor que 80 MPa - D = 1.800 mm</t>
  </si>
  <si>
    <t>2306688</t>
  </si>
  <si>
    <t>Escavação com perfuratriz tipo Wirth em rocha com média dureza e média abrasão - resistência à compressão menor que 80 MPa - D = 600 mm</t>
  </si>
  <si>
    <t>2306691</t>
  </si>
  <si>
    <t>Escavação com perfuratriz tipo Wirth em rocha com média dureza e média abrasão - resistência à compressão menor que 80 MPa - D = 700 mm</t>
  </si>
  <si>
    <t>2306694</t>
  </si>
  <si>
    <t>Escavação com perfuratriz tipo Wirth em rocha com média dureza e média abrasão - resistência à compressão menor que 80 MPa - D = 800 mm</t>
  </si>
  <si>
    <t>2306697</t>
  </si>
  <si>
    <t>Escavação com perfuratriz tipo Wirth em rocha com média dureza e média abrasão - resistência à compressão menor que 80 MPa - D = 900 mm</t>
  </si>
  <si>
    <t>2306701</t>
  </si>
  <si>
    <t>Escavação com perfuratriz tipo Wirth em rocha de alta dureza e alta abrasão - resistência à compressão acima de 80 MPa - D = 1.000 mm</t>
  </si>
  <si>
    <t>2306704</t>
  </si>
  <si>
    <t>Escavação com perfuratriz tipo Wirth em rocha de alta dureza e alta abrasão - resistência à compressão acima de 80 MPa - D = 1.100 mm</t>
  </si>
  <si>
    <t>2306707</t>
  </si>
  <si>
    <t>Escavação com perfuratriz tipo Wirth em rocha de alta dureza e alta abrasão - resistência à compressão acima de 80 MPa - D = 1.200 mm</t>
  </si>
  <si>
    <t>2306710</t>
  </si>
  <si>
    <t>Escavação com perfuratriz tipo Wirth em rocha de alta dureza e alta abrasão - resistência à compressão acima de 80 MPa - D = 1.300 mm</t>
  </si>
  <si>
    <t>2306713</t>
  </si>
  <si>
    <t>Escavação com perfuratriz tipo Wirth em rocha de alta dureza e alta abrasão - resistência à compressão acima de 80 MPa - D = 1.400 mm</t>
  </si>
  <si>
    <t>2306716</t>
  </si>
  <si>
    <t>Escavação com perfuratriz tipo Wirth em rocha de alta dureza e alta abrasão - resistência à compressão acima de 80 MPa - D = 1.500 mm</t>
  </si>
  <si>
    <t>2306719</t>
  </si>
  <si>
    <t>Escavação com perfuratriz tipo Wirth em rocha de alta dureza e alta abrasão - resistência à compressão acima de 80 MPa - D = 1.600 mm</t>
  </si>
  <si>
    <t>2306722</t>
  </si>
  <si>
    <t>Escavação com perfuratriz tipo Wirth em rocha de alta dureza e alta abrasão - resistência à compressão acima de 80 MPa - D = 1.700 mm</t>
  </si>
  <si>
    <t>2306725</t>
  </si>
  <si>
    <t>Escavação com perfuratriz tipo Wirth em rocha de alta dureza e alta abrasão - resistência à compressão acima de 80 MPa - D = 1.800 mm</t>
  </si>
  <si>
    <t>2306689</t>
  </si>
  <si>
    <t>Escavação com perfuratriz tipo Wirth em rocha de alta dureza e alta abrasão - resistência à compressão acima de 80 MPa - D = 600 mm</t>
  </si>
  <si>
    <t>2306692</t>
  </si>
  <si>
    <t>Escavação com perfuratriz tipo Wirth em rocha de alta dureza e alta abrasão - resistência à compressão acima de 80 MPa - D = 700 mm</t>
  </si>
  <si>
    <t>2306695</t>
  </si>
  <si>
    <t>Escavação com perfuratriz tipo Wirth em rocha de alta dureza e alta abrasão - resistência à compressão acima de 80 MPa - D = 800 mm</t>
  </si>
  <si>
    <t>2306698</t>
  </si>
  <si>
    <t>Escavação com perfuratriz tipo Wirth em rocha de alta dureza e alta abrasão - resistência à compressão acima de 80 MPa - D = 900 mm</t>
  </si>
  <si>
    <t>2306699</t>
  </si>
  <si>
    <t>Escavação com perfuratriz tipo Wirth em solo - D = 1.000 mm</t>
  </si>
  <si>
    <t>2306702</t>
  </si>
  <si>
    <t>Escavação com perfuratriz tipo Wirth em solo - D = 1.100 mm</t>
  </si>
  <si>
    <t>2306705</t>
  </si>
  <si>
    <t>Escavação com perfuratriz tipo Wirth em solo - D = 1.200 mm</t>
  </si>
  <si>
    <t>2306708</t>
  </si>
  <si>
    <t>Escavação com perfuratriz tipo Wirth em solo - D = 1.300 mm</t>
  </si>
  <si>
    <t>2306711</t>
  </si>
  <si>
    <t>Escavação com perfuratriz tipo Wirth em solo - D = 1.400 mm</t>
  </si>
  <si>
    <t>2306714</t>
  </si>
  <si>
    <t>Escavação com perfuratriz tipo Wirth em solo - D = 1.500 mm</t>
  </si>
  <si>
    <t>2306717</t>
  </si>
  <si>
    <t>Escavação com perfuratriz tipo Wirth em solo - D = 1.600 mm</t>
  </si>
  <si>
    <t>2306720</t>
  </si>
  <si>
    <t>Escavação com perfuratriz tipo Wirth em solo - D = 1.700 mm</t>
  </si>
  <si>
    <t>2306723</t>
  </si>
  <si>
    <t>Escavação com perfuratriz tipo Wirth em solo - D = 1.800 mm</t>
  </si>
  <si>
    <t>2306687</t>
  </si>
  <si>
    <t>Escavação com perfuratriz tipo Wirth em solo - D = 600 mm</t>
  </si>
  <si>
    <t>2306690</t>
  </si>
  <si>
    <t>Escavação com perfuratriz tipo Wirth em solo - D = 700 mm</t>
  </si>
  <si>
    <t>2306693</t>
  </si>
  <si>
    <t>Escavação com perfuratriz tipo Wirth em solo - D = 800 mm</t>
  </si>
  <si>
    <t>2306696</t>
  </si>
  <si>
    <t>Escavação com perfuratriz tipo Wirth em solo - D = 900 mm</t>
  </si>
  <si>
    <t>2306239</t>
  </si>
  <si>
    <t>Estaca barrete escavada com uso de fluido estabilizante - confecção</t>
  </si>
  <si>
    <t>2306090</t>
  </si>
  <si>
    <t>Estaca broca manual D = 25 cm - confecção</t>
  </si>
  <si>
    <t>2306091</t>
  </si>
  <si>
    <t>Estaca broca manual D = 30 cm - confecção</t>
  </si>
  <si>
    <t>2306072</t>
  </si>
  <si>
    <t>Estaca circular tipo estacão escavada com uso de fluido estabilizante - confecção</t>
  </si>
  <si>
    <t>2306133</t>
  </si>
  <si>
    <t>Estaca duplo perfil metálico W 250 x 17,9 - com emenda - fornecimento e cravação</t>
  </si>
  <si>
    <t>2306114</t>
  </si>
  <si>
    <t>Estaca duplo trilho TR 25 - com emenda - fornecimento e cravação</t>
  </si>
  <si>
    <t>2306115</t>
  </si>
  <si>
    <t>Estaca duplo trilho TR 37 - com emenda - fornecimento e cravação</t>
  </si>
  <si>
    <t>2306116</t>
  </si>
  <si>
    <t>Estaca duplo trilho TR 45 - com emenda - fornecimento e cravação</t>
  </si>
  <si>
    <t>2306118</t>
  </si>
  <si>
    <t>Estaca duplo trilho TR 57 - com emenda - fornecimento e cravação</t>
  </si>
  <si>
    <t>2306122</t>
  </si>
  <si>
    <t>Estaca duplo trilho TR 68 - com emenda - fornecimento e cravação</t>
  </si>
  <si>
    <t>2306078</t>
  </si>
  <si>
    <t>Estaca Franki com fuste apiloado D = 35 cm - confecção</t>
  </si>
  <si>
    <t>2306080</t>
  </si>
  <si>
    <t>Estaca Franki com fuste apiloado D = 40 cm - confecção</t>
  </si>
  <si>
    <t>2306082</t>
  </si>
  <si>
    <t>Estaca Franki com fuste apiloado D = 45 cm - confecção</t>
  </si>
  <si>
    <t>2306084</t>
  </si>
  <si>
    <t>Estaca Franki com fuste apiloado D = 52 cm - confecção</t>
  </si>
  <si>
    <t>2306086</t>
  </si>
  <si>
    <t>Estaca Franki com fuste apiloado D = 60 cm - confecção</t>
  </si>
  <si>
    <t>2309088</t>
  </si>
  <si>
    <t>Estaca Franki com fuste apiloado D = 70 cm - confecção</t>
  </si>
  <si>
    <t>2306074</t>
  </si>
  <si>
    <t>Estaca hélice contínua - confecção</t>
  </si>
  <si>
    <t>2306095</t>
  </si>
  <si>
    <t>Estaca hélice de deslocamento - confecção</t>
  </si>
  <si>
    <t>2306132</t>
  </si>
  <si>
    <t>Estaca perfil metálico W 150 x 22,5 (H) - fornecimento e cravação</t>
  </si>
  <si>
    <t>2306015</t>
  </si>
  <si>
    <t>Estaca prancha metálica - fornecimento e cravação até 12 metros</t>
  </si>
  <si>
    <t>2306019</t>
  </si>
  <si>
    <t>Estaca prancha metálica com apoio de flutuante - fornecimento e cravação de 12 metros</t>
  </si>
  <si>
    <t>2306018</t>
  </si>
  <si>
    <t>Estaca prancha metálica com apoio de flutuante e utilização de 10 vezes - fornecimento, cravação até 12 metros</t>
  </si>
  <si>
    <t>2306016</t>
  </si>
  <si>
    <t>Estaca prancha metálica com utilização de 10 vezes - fornecimento, cravação até 12 metros</t>
  </si>
  <si>
    <t>2305999</t>
  </si>
  <si>
    <t>Estaca pré-moldada de concreto armado centrifugado com compressão admissível de 100 t - sem emenda - fornecimento e cravação</t>
  </si>
  <si>
    <t>2306000</t>
  </si>
  <si>
    <t>Estaca pré-moldada de concreto armado centrifugado com compressão admissível de 125 t - sem emenda - fornecimento e cravação</t>
  </si>
  <si>
    <t>2306001</t>
  </si>
  <si>
    <t>Estaca pré-moldada de concreto armado centrifugado com compressão admissível de 170 t - sem emenda - fornecimento e cravação</t>
  </si>
  <si>
    <t>2306002</t>
  </si>
  <si>
    <t>Estaca pré-moldada de concreto armado centrifugado com compressão admissível de 230 t - sem emenda - fornecimento e cravação</t>
  </si>
  <si>
    <t>2306003</t>
  </si>
  <si>
    <t>Estaca pré-moldada de concreto armado centrifugado com compressão admissível de 300 t - sem emenda - fornecimento e cravação</t>
  </si>
  <si>
    <t>2305997</t>
  </si>
  <si>
    <t>Estaca pré-moldada de concreto armado centrifugado com compressão admissível de 55 t - sem emenda - fornecimento e cravação</t>
  </si>
  <si>
    <t>2305998</t>
  </si>
  <si>
    <t>Estaca pré-moldada de concreto armado centrifugado com compressão admissível de 80 t - sem emenda - fornecimento e cravação</t>
  </si>
  <si>
    <t>2306101</t>
  </si>
  <si>
    <t>Estaca pré-moldada de concreto protendido 15 x 15 cm - produzida - sem emenda - cravação</t>
  </si>
  <si>
    <t>2306102</t>
  </si>
  <si>
    <t>Estaca pré-moldada de concreto protendido 17 x 17 cm - produzida - sem emenda - cravação</t>
  </si>
  <si>
    <t>2306103</t>
  </si>
  <si>
    <t>Estaca pré-moldada de concreto protendido 20 x 20 cm - produzida - sem emenda - cravação</t>
  </si>
  <si>
    <t>2306104</t>
  </si>
  <si>
    <t>Estaca pré-moldada de concreto protendido 21 x 21 cm - produzida - sem emenda - cravação</t>
  </si>
  <si>
    <t>2306105</t>
  </si>
  <si>
    <t>Estaca pré-moldada de concreto protendido 23 x 23 cm - produzida - sem emenda - cravação</t>
  </si>
  <si>
    <t>2306106</t>
  </si>
  <si>
    <t>Estaca pré-moldada de concreto protendido 25 x 25 cm - produzida - sem emenda - cravação</t>
  </si>
  <si>
    <t>2306107</t>
  </si>
  <si>
    <t>Estaca pré-moldada de concreto protendido 26 x 26 cm - produzida - sem emenda - cravação</t>
  </si>
  <si>
    <t>2306269</t>
  </si>
  <si>
    <t>Estaca pré-moldada de concreto protendido 30 x 30 cm - produzida - sem emenda - cravação</t>
  </si>
  <si>
    <t>2306270</t>
  </si>
  <si>
    <t>Estaca pré-moldada de concreto protendido 33 x 33 cm - produzida - sem emenda - cravação</t>
  </si>
  <si>
    <t>2306271</t>
  </si>
  <si>
    <t>Estaca pré-moldada de concreto protendido 35 x 35 cm - produzida - sem emenda - cravação</t>
  </si>
  <si>
    <t>2306272</t>
  </si>
  <si>
    <t>Estaca pré-moldada de concreto protendido 38 x 38 cm - produzida - sem emenda - cravação</t>
  </si>
  <si>
    <t>2306273</t>
  </si>
  <si>
    <t>Estaca pré-moldada de concreto protendido 40 x 40 cm - produzida - sem emenda - cravação</t>
  </si>
  <si>
    <t>2306274</t>
  </si>
  <si>
    <t>Estaca pré-moldada de concreto protendido 42 x 42 cm - produzida - sem emenda - cravação</t>
  </si>
  <si>
    <t>2306275</t>
  </si>
  <si>
    <t>Estaca pré-moldada de concreto protendido 45 x 45 cm - produzida - sem emenda - cravação</t>
  </si>
  <si>
    <t>2306100</t>
  </si>
  <si>
    <t>Estaca pré-moldada de concreto protendido com compressão admissível de 100 t - comercial - sem emenda - fornecimento e cravação</t>
  </si>
  <si>
    <t>2306004</t>
  </si>
  <si>
    <t>Estaca pré-moldada de concreto protendido com compressão admissível de 25 t - comercial - sem emenda - fornecimento e cravação</t>
  </si>
  <si>
    <t>2306097</t>
  </si>
  <si>
    <t>Estaca pré-moldada de concreto protendido com compressão admissível de 35 t - comercial - sem emenda - fornecimento e cravação</t>
  </si>
  <si>
    <t>2306098</t>
  </si>
  <si>
    <t>Estaca pré-moldada de concreto protendido com compressão admissível de 60 t - comercial - sem emenda - fornecimento e cravação</t>
  </si>
  <si>
    <t>2306007</t>
  </si>
  <si>
    <t>Estaca pré-moldada de concreto protendido com compressão admissível de 75 t - comercial - sem emenda - fornecimento e cravação</t>
  </si>
  <si>
    <t>2306067</t>
  </si>
  <si>
    <t>Estaca raiz perfurada na rocha com D = 16 cm - confecção</t>
  </si>
  <si>
    <t>2306068</t>
  </si>
  <si>
    <t>Estaca raiz perfurada na rocha com D = 20 cm - confecção</t>
  </si>
  <si>
    <t>2306069</t>
  </si>
  <si>
    <t>Estaca raiz perfurada na rocha com D = 25 cm - confecção</t>
  </si>
  <si>
    <t>2306070</t>
  </si>
  <si>
    <t>Estaca raiz perfurada na rocha com D = 31 cm - confecção</t>
  </si>
  <si>
    <t>2306071</t>
  </si>
  <si>
    <t>Estaca raiz perfurada na rocha com D = 40 cm - confecção</t>
  </si>
  <si>
    <t>2306181</t>
  </si>
  <si>
    <t>Estaca raiz perfurada na rocha com D = 45 cm - confecção</t>
  </si>
  <si>
    <t>2306062</t>
  </si>
  <si>
    <t>Estaca raiz perfurada no solo com D = 16 cm - confecção</t>
  </si>
  <si>
    <t>2306063</t>
  </si>
  <si>
    <t>Estaca raiz perfurada no solo com D = 20 cm - confecção</t>
  </si>
  <si>
    <t>2306064</t>
  </si>
  <si>
    <t>Estaca raiz perfurada no solo com D = 25 cm - confecção</t>
  </si>
  <si>
    <t>2306065</t>
  </si>
  <si>
    <t>Estaca raiz perfurada no solo com D = 31 cm - confecção</t>
  </si>
  <si>
    <t>2306066</t>
  </si>
  <si>
    <t>Estaca raiz perfurada no solo com D = 40 cm - confecção</t>
  </si>
  <si>
    <t>2306180</t>
  </si>
  <si>
    <t>Estaca raiz perfurada no solo com D = 45 cm - confecção</t>
  </si>
  <si>
    <t>2306009</t>
  </si>
  <si>
    <t>Estaca Strauss D = 25 cm - confecção</t>
  </si>
  <si>
    <t>2306010</t>
  </si>
  <si>
    <t>Estaca Strauss D = 32 cm - confecção</t>
  </si>
  <si>
    <t>2306011</t>
  </si>
  <si>
    <t>Estaca Strauss D = 38 cm - confecção</t>
  </si>
  <si>
    <t>2306012</t>
  </si>
  <si>
    <t>Estaca Strauss D = 45 cm - confecção</t>
  </si>
  <si>
    <t>2306108</t>
  </si>
  <si>
    <t>Estaca trilho TR 25 - fornecimento e cravação</t>
  </si>
  <si>
    <t>2306110</t>
  </si>
  <si>
    <t>Estaca trilho TR 37 - fornecimento e cravação</t>
  </si>
  <si>
    <t>2306111</t>
  </si>
  <si>
    <t>Estaca trilho TR 45 - fornecimento e cravação</t>
  </si>
  <si>
    <t>2306112</t>
  </si>
  <si>
    <t>Estaca trilho TR 57 - fornecimento e cravação</t>
  </si>
  <si>
    <t>2306113</t>
  </si>
  <si>
    <t>Estaca trilho TR 68 - fornecimento e cravação</t>
  </si>
  <si>
    <t>2306123</t>
  </si>
  <si>
    <t>Estaca triplo trilho TR 25 - com emenda - fornecimento e cravação</t>
  </si>
  <si>
    <t>2306124</t>
  </si>
  <si>
    <t>Estaca triplo trilho TR 37 - com emenda - fornecimento e cravação</t>
  </si>
  <si>
    <t>2306125</t>
  </si>
  <si>
    <t>Estaca triplo trilho TR 45 - com emenda - fornecimento e cravação</t>
  </si>
  <si>
    <t>2306126</t>
  </si>
  <si>
    <t>Estaca triplo trilho TR 57 - com emenda - fornecimento e cravação</t>
  </si>
  <si>
    <t>2306127</t>
  </si>
  <si>
    <t>Estaca triplo trilho TR 68 - com emenda - fornecimento e cravação</t>
  </si>
  <si>
    <t>2306300</t>
  </si>
  <si>
    <t>Fabricação de estaca pré-moldada de concreto protendida seção 15 x 15 cm</t>
  </si>
  <si>
    <t>2306301</t>
  </si>
  <si>
    <t>Fabricação de estaca pré-moldada de concreto protendida seção 17 x 17 cm</t>
  </si>
  <si>
    <t>2306302</t>
  </si>
  <si>
    <t>Fabricação de estaca pré-moldada de concreto protendida seção 20 x 20 cm</t>
  </si>
  <si>
    <t>2306303</t>
  </si>
  <si>
    <t>Fabricação de estaca pré-moldada de concreto protendida seção 21 x 21 cm</t>
  </si>
  <si>
    <t>2306304</t>
  </si>
  <si>
    <t>Fabricação de estaca pré-moldada de concreto protendida seção 23 x 23 cm</t>
  </si>
  <si>
    <t>2306305</t>
  </si>
  <si>
    <t>Fabricação de estaca pré-moldada de concreto protendida seção 25 x 25 cm</t>
  </si>
  <si>
    <t>2306306</t>
  </si>
  <si>
    <t>Fabricação de estaca pré-moldada de concreto protendida seção 26 x 26 cm</t>
  </si>
  <si>
    <t>2306307</t>
  </si>
  <si>
    <t>Fabricação de estaca pré-moldada de concreto protendida seção 30 x 30 cm</t>
  </si>
  <si>
    <t>2306308</t>
  </si>
  <si>
    <t>Fabricação de estaca pré-moldada de concreto protendida seção 33 x 33 cm</t>
  </si>
  <si>
    <t>2306309</t>
  </si>
  <si>
    <t>Fabricação de estaca pré-moldada de concreto protendida seção 35 x 35 cm</t>
  </si>
  <si>
    <t>2306310</t>
  </si>
  <si>
    <t>Fabricação de estaca pré-moldada de concreto protendida seção 38 x 38 cm</t>
  </si>
  <si>
    <t>2306311</t>
  </si>
  <si>
    <t>Fabricação de estaca pré-moldada de concreto protendida seção 40 x 40 cm</t>
  </si>
  <si>
    <t>2306312</t>
  </si>
  <si>
    <t>Fabricação de estaca pré-moldada de concreto protendida seção 42 x 42 cm</t>
  </si>
  <si>
    <t>2306313</t>
  </si>
  <si>
    <t>Fabricação de estaca pré-moldada de concreto protendida seção 45 x 45 cm</t>
  </si>
  <si>
    <t>2306013</t>
  </si>
  <si>
    <t>Gabarito de cravação de estacas submersas em aço ASTM A36 - confecção e instalação</t>
  </si>
  <si>
    <t>2306243</t>
  </si>
  <si>
    <t>Muro guia para estaca barrete com duas cortinas de 10 x 110 cm</t>
  </si>
  <si>
    <t>2408149</t>
  </si>
  <si>
    <t>Estrutura em chapa de aço ASTM A36 corte, solda e montagem - fornecimento e instalação</t>
  </si>
  <si>
    <t>2407972</t>
  </si>
  <si>
    <t>Fornecimento e aplicação de adesivo estrutural à base de resina epóxi</t>
  </si>
  <si>
    <t>2408075</t>
  </si>
  <si>
    <t>Jateamento abrasivo em chapa de aço por esteira contínua</t>
  </si>
  <si>
    <t>2408069</t>
  </si>
  <si>
    <t>Jateamento de chapa de aço com o uso de granalhas de aço grau SA2</t>
  </si>
  <si>
    <t>2419790</t>
  </si>
  <si>
    <t>Jateamento de chapa de aço com o uso de granalhas de aço grau SA2 1/2</t>
  </si>
  <si>
    <t>2408068</t>
  </si>
  <si>
    <t>Jateamento de chapa de aço com o uso de granalhas de aço Grau SA3</t>
  </si>
  <si>
    <t>2419705</t>
  </si>
  <si>
    <t>Pintura com epóxi de dois componentes com pistola a ar comprimido, uma demão, espessura de até 120 µm</t>
  </si>
  <si>
    <t>2419704</t>
  </si>
  <si>
    <t>Pintura com primer epóxi de dois componentes com pistola a ar comprimido, uma demão, espessura de até 70 µm</t>
  </si>
  <si>
    <t>2419703</t>
  </si>
  <si>
    <t>Pintura com tinta anticorrosiva à base de epóxi poliamida de dois componentes com pistola a ar comprimido, uma demão, espessura de até 150 µm</t>
  </si>
  <si>
    <t>2408080</t>
  </si>
  <si>
    <t>Pintura de acabamento com esmalte epóxi com pistola a ar comprimido, uma demão, espessura de até 40 µm</t>
  </si>
  <si>
    <t>2408078</t>
  </si>
  <si>
    <t>Pintura de acabamento com esmalte sintético com pistola a ar comprimido, uma demão, espessura de até 30 µm</t>
  </si>
  <si>
    <t>2408077</t>
  </si>
  <si>
    <t>Pintura de fundo com tinta alquídica com pistola a ar comprimido, uma demão, espessura de até 30 µm</t>
  </si>
  <si>
    <t>2408079</t>
  </si>
  <si>
    <t>Pintura de fundo com tinta epóxi com pistola a ar comprimido, uma demão, espessura de até 120 µm</t>
  </si>
  <si>
    <t>2408076</t>
  </si>
  <si>
    <t>Pintura shop primer em chapa de aço por esteira contínua</t>
  </si>
  <si>
    <t>2408057</t>
  </si>
  <si>
    <t>Solda elétrica de perfis metálicos e chapas de aço com eletrodo E60XX</t>
  </si>
  <si>
    <t>2408058</t>
  </si>
  <si>
    <t>Solda elétrica de perfis metálicos e chapas de aço com eletrodo E70XX</t>
  </si>
  <si>
    <t>2419789</t>
  </si>
  <si>
    <t>Tratamento em chapa de aço por esteira contínua</t>
  </si>
  <si>
    <t>2607183</t>
  </si>
  <si>
    <t>Alinhamento manual da grade do AMV para qualquer abertura e qualquer bitola</t>
  </si>
  <si>
    <t>2607226</t>
  </si>
  <si>
    <t>Assentamento dos materiais metálicos do AMV 1:10, TR 45, bitola larga</t>
  </si>
  <si>
    <t>2607209</t>
  </si>
  <si>
    <t>Assentamento dos materiais metálicos do AMV 1:10, TR 45, bitola métrica</t>
  </si>
  <si>
    <t>2607161</t>
  </si>
  <si>
    <t>Assentamento dos materiais metálicos do AMV 1:10, TR 45, bitola mista</t>
  </si>
  <si>
    <t>2607148</t>
  </si>
  <si>
    <t>Assentamento dos materiais metálicos do AMV 1:10, TR 57, bitola larga</t>
  </si>
  <si>
    <t>2607213</t>
  </si>
  <si>
    <t>Assentamento dos materiais metálicos do AMV 1:10, TR 57, bitola métrica</t>
  </si>
  <si>
    <t>2607165</t>
  </si>
  <si>
    <t>Assentamento dos materiais metálicos do AMV 1:10, TR 57, bitola mista</t>
  </si>
  <si>
    <t>2607152</t>
  </si>
  <si>
    <t>Assentamento dos materiais metálicos do AMV 1:10, TR 68, bitola larga</t>
  </si>
  <si>
    <t>2607217</t>
  </si>
  <si>
    <t>Assentamento dos materiais metálicos do AMV 1:10, TR 68, bitola métrica</t>
  </si>
  <si>
    <t>2607169</t>
  </si>
  <si>
    <t>Assentamento dos materiais metálicos do AMV 1:10, TR 68, bitola mista</t>
  </si>
  <si>
    <t>2607156</t>
  </si>
  <si>
    <t>Assentamento dos materiais metálicos do AMV 1:10, UIC 60, bitola larga</t>
  </si>
  <si>
    <t>2607221</t>
  </si>
  <si>
    <t>Assentamento dos materiais metálicos do AMV 1:10, UIC 60, bitola métrica</t>
  </si>
  <si>
    <t>2607173</t>
  </si>
  <si>
    <t>Assentamento dos materiais metálicos do AMV 1:10, UIC 60, bitola mista</t>
  </si>
  <si>
    <t>2607227</t>
  </si>
  <si>
    <t>Assentamento dos materiais metálicos do AMV 1:12, TR 45, bitola larga</t>
  </si>
  <si>
    <t>2607210</t>
  </si>
  <si>
    <t>Assentamento dos materiais metálicos do AMV 1:12, TR 45, bitola métrica</t>
  </si>
  <si>
    <t>2607162</t>
  </si>
  <si>
    <t>Assentamento dos materiais metálicos do AMV 1:12, TR 45, bitola mista</t>
  </si>
  <si>
    <t>2607149</t>
  </si>
  <si>
    <t>Assentamento dos materiais metálicos do AMV 1:12, TR 57, bitola larga</t>
  </si>
  <si>
    <t>2607214</t>
  </si>
  <si>
    <t>Assentamento dos materiais metálicos do AMV 1:12, TR 57, bitola métrica</t>
  </si>
  <si>
    <t>2607166</t>
  </si>
  <si>
    <t>Assentamento dos materiais metálicos do AMV 1:12, TR 57, bitola mista</t>
  </si>
  <si>
    <t>2607153</t>
  </si>
  <si>
    <t>Assentamento dos materiais metálicos do AMV 1:12, TR 68, bitola larga</t>
  </si>
  <si>
    <t>2607218</t>
  </si>
  <si>
    <t>Assentamento dos materiais metálicos do AMV 1:12, TR 68, bitola métrica</t>
  </si>
  <si>
    <t>2607170</t>
  </si>
  <si>
    <t>Assentamento dos materiais metálicos do AMV 1:12, TR 68, bitola mista</t>
  </si>
  <si>
    <t>2607157</t>
  </si>
  <si>
    <t>Assentamento dos materiais metálicos do AMV 1:12, UIC 60, bitola larga</t>
  </si>
  <si>
    <t>2607222</t>
  </si>
  <si>
    <t>Assentamento dos materiais metálicos do AMV 1:12, UIC 60, bitola métrica</t>
  </si>
  <si>
    <t>2607174</t>
  </si>
  <si>
    <t>Assentamento dos materiais metálicos do AMV 1:12, UIC 60, bitola mista</t>
  </si>
  <si>
    <t>2607228</t>
  </si>
  <si>
    <t>Assentamento dos materiais metálicos do AMV 1:14, TR 45, bitola larga</t>
  </si>
  <si>
    <t>2607211</t>
  </si>
  <si>
    <t>Assentamento dos materiais metálicos do AMV 1:14, TR 45, bitola métrica</t>
  </si>
  <si>
    <t>2607163</t>
  </si>
  <si>
    <t>Assentamento dos materiais metálicos do AMV 1:14, TR 45, bitola mista</t>
  </si>
  <si>
    <t>2607150</t>
  </si>
  <si>
    <t>Assentamento dos materiais metálicos do AMV 1:14, TR 57, bitola larga</t>
  </si>
  <si>
    <t>2607215</t>
  </si>
  <si>
    <t>Assentamento dos materiais metálicos do AMV 1:14, TR 57, bitola métrica</t>
  </si>
  <si>
    <t>2607167</t>
  </si>
  <si>
    <t>Assentamento dos materiais metálicos do AMV 1:14, TR 57, bitola mista</t>
  </si>
  <si>
    <t>2607154</t>
  </si>
  <si>
    <t>Assentamento dos materiais metálicos do AMV 1:14, TR 68, bitola larga</t>
  </si>
  <si>
    <t>2607219</t>
  </si>
  <si>
    <t>Assentamento dos materiais metálicos do AMV 1:14, TR 68, bitola métrica</t>
  </si>
  <si>
    <t>2607171</t>
  </si>
  <si>
    <t>Assentamento dos materiais metálicos do AMV 1:14, TR 68, bitola mista</t>
  </si>
  <si>
    <t>2607158</t>
  </si>
  <si>
    <t>Assentamento dos materiais metálicos do AMV 1:14, UIC 60, bitola larga</t>
  </si>
  <si>
    <t>2607223</t>
  </si>
  <si>
    <t>Assentamento dos materiais metálicos do AMV 1:14, UIC 60, bitola métrica</t>
  </si>
  <si>
    <t>2607175</t>
  </si>
  <si>
    <t>Assentamento dos materiais metálicos do AMV 1:14, UIC 60, bitola mista</t>
  </si>
  <si>
    <t>2607151</t>
  </si>
  <si>
    <t>Assentamento dos materiais metálicos do AMV 1:20, TR 57, bitola larga</t>
  </si>
  <si>
    <t>2607216</t>
  </si>
  <si>
    <t>Assentamento dos materiais metálicos do AMV 1:20, TR 57, bitola métrica</t>
  </si>
  <si>
    <t>2607168</t>
  </si>
  <si>
    <t>Assentamento dos materiais metálicos do AMV 1:20, TR 57, bitola mista</t>
  </si>
  <si>
    <t>2607155</t>
  </si>
  <si>
    <t>Assentamento dos materiais metálicos do AMV 1:20, TR 68, bitola larga</t>
  </si>
  <si>
    <t>2607220</t>
  </si>
  <si>
    <t>Assentamento dos materiais metálicos do AMV 1:20, TR 68, bitola métrica</t>
  </si>
  <si>
    <t>2607172</t>
  </si>
  <si>
    <t>Assentamento dos materiais metálicos do AMV 1:20, TR 68, bitola mista</t>
  </si>
  <si>
    <t>2607159</t>
  </si>
  <si>
    <t>Assentamento dos materiais metálicos do AMV 1:20, UIC 60, bitola larga</t>
  </si>
  <si>
    <t>2607224</t>
  </si>
  <si>
    <t>Assentamento dos materiais metálicos do AMV 1:20, UIC 60, bitola métrica</t>
  </si>
  <si>
    <t>2607176</t>
  </si>
  <si>
    <t>Assentamento dos materiais metálicos do AMV 1:20, UIC 60, bitola mista</t>
  </si>
  <si>
    <t>2607225</t>
  </si>
  <si>
    <t>Assentamento dos materiais metálicos do AMV 1:8, TR 45, bitola larga</t>
  </si>
  <si>
    <t>2607208</t>
  </si>
  <si>
    <t>Assentamento dos materiais metálicos do AMV 1:8, TR 45, bitola métrica</t>
  </si>
  <si>
    <t>2607160</t>
  </si>
  <si>
    <t>Assentamento dos materiais metálicos do AMV 1:8, TR 45, bitola mista</t>
  </si>
  <si>
    <t>2607229</t>
  </si>
  <si>
    <t>Assentamento dos materiais metálicos do AMV 1:8, TR 57, bitola larga</t>
  </si>
  <si>
    <t>2607212</t>
  </si>
  <si>
    <t>Assentamento dos materiais metálicos do AMV 1:8, TR 57, bitola métrica</t>
  </si>
  <si>
    <t>2607164</t>
  </si>
  <si>
    <t>Assentamento dos materiais metálicos do AMV 1:8, TR 57, bitola mista</t>
  </si>
  <si>
    <t>2607207</t>
  </si>
  <si>
    <t>Lançamento manual de lastro em AMV com descarga da brita por caminhão</t>
  </si>
  <si>
    <t>2607206</t>
  </si>
  <si>
    <t>Lançamento mecânico de lastro em AMV com descarga da brita por caminhão e espalhamento com carregadeira de pneus</t>
  </si>
  <si>
    <t>2607344</t>
  </si>
  <si>
    <t>Nivelamento de AMV com socaria com grupo vibrador e levante de até 10 cm, abertura 1:10, bitola larga, dormente de madeira ou concreto</t>
  </si>
  <si>
    <t>2607339</t>
  </si>
  <si>
    <t>Nivelamento de AMV com socaria com grupo vibrador e levante de até 10 cm, abertura 1:10, bitola métrica, dormente de madeira ou concreto</t>
  </si>
  <si>
    <t>2607349</t>
  </si>
  <si>
    <t>Nivelamento de AMV com socaria com grupo vibrador e levante de até 10 cm, abertura 1:10, bitola mista, dormente de madeira ou concreto</t>
  </si>
  <si>
    <t>2607345</t>
  </si>
  <si>
    <t>Nivelamento de AMV com socaria com grupo vibrador e levante de até 10 cm, abertura 1:12, bitola larga, dormente de madeira ou concreto</t>
  </si>
  <si>
    <t>2607340</t>
  </si>
  <si>
    <t>Nivelamento de AMV com socaria com grupo vibrador e levante de até 10 cm, abertura 1:12, bitola métrica, dormente de madeira ou concreto</t>
  </si>
  <si>
    <t>2607350</t>
  </si>
  <si>
    <t>Nivelamento de AMV com socaria com grupo vibrador e levante de até 10 cm, abertura 1:12, bitola mista, dormente de madeira ou concreto</t>
  </si>
  <si>
    <t>2607346</t>
  </si>
  <si>
    <t>Nivelamento de AMV com socaria com grupo vibrador e levante de até 10 cm, abertura 1:14, bitola larga, dormente de madeira ou concreto</t>
  </si>
  <si>
    <t>2607341</t>
  </si>
  <si>
    <t>Nivelamento de AMV com socaria com grupo vibrador e levante de até 10 cm, abertura 1:14, bitola métrica, dormente de madeira ou concreto</t>
  </si>
  <si>
    <t>2607351</t>
  </si>
  <si>
    <t>Nivelamento de AMV com socaria com grupo vibrador e levante de até 10 cm, abertura 1:14, bitola mista, dormente de madeira ou concreto</t>
  </si>
  <si>
    <t>2607347</t>
  </si>
  <si>
    <t>Nivelamento de AMV com socaria com grupo vibrador e levante de até 10 cm, abertura 1:20, bitola larga, dormente de madeira ou concreto</t>
  </si>
  <si>
    <t>2607342</t>
  </si>
  <si>
    <t>Nivelamento de AMV com socaria com grupo vibrador e levante de até 10 cm, abertura 1:20, bitola métrica, dormente de madeira ou concreto</t>
  </si>
  <si>
    <t>2607352</t>
  </si>
  <si>
    <t>Nivelamento de AMV com socaria com grupo vibrador e levante de até 10 cm, abertura 1:20, bitola mista, dormente de madeira ou concreto</t>
  </si>
  <si>
    <t>2607343</t>
  </si>
  <si>
    <t>Nivelamento de AMV com socaria com grupo vibrador e levante de até 10 cm, abertura 1:8, bitola larga, dormente de madeira</t>
  </si>
  <si>
    <t>2607338</t>
  </si>
  <si>
    <t>Nivelamento de AMV com socaria com grupo vibrador e levante de até 10 cm, abertura 1:8, bitola métrica, dormente de madeira</t>
  </si>
  <si>
    <t>2607348</t>
  </si>
  <si>
    <t>Nivelamento de AMV com socaria com grupo vibrador e levante de até 10 cm, abertura 1:8, bitola mista, dormente de madeira</t>
  </si>
  <si>
    <t>2607329</t>
  </si>
  <si>
    <t>Nivelamento de AMV com socaria manual e levante de até 10 cm, abertura 1:10, bitola larga, dormente de madeira ou concreto</t>
  </si>
  <si>
    <t>2607324</t>
  </si>
  <si>
    <t>Nivelamento de AMV com socaria manual e levante de até 10 cm, abertura 1:10, bitola métrica, dormente de madeira ou concreto</t>
  </si>
  <si>
    <t>2607334</t>
  </si>
  <si>
    <t>Nivelamento de AMV com socaria manual e levante de até 10 cm, abertura 1:10, bitola mista, dormente de madeira ou concreto</t>
  </si>
  <si>
    <t>2607330</t>
  </si>
  <si>
    <t>Nivelamento de AMV com socaria manual e levante de até 10 cm, abertura 1:12, bitola larga, dormente de madeira ou concreto</t>
  </si>
  <si>
    <t>2607325</t>
  </si>
  <si>
    <t>Nivelamento de AMV com socaria manual e levante de até 10 cm, abertura 1:12, bitola métrica, dormente de madeira ou concreto</t>
  </si>
  <si>
    <t>2607335</t>
  </si>
  <si>
    <t>Nivelamento de AMV com socaria manual e levante de até 10 cm, abertura 1:12, bitola mista, dormente de madeira ou concreto</t>
  </si>
  <si>
    <t>2607331</t>
  </si>
  <si>
    <t>Nivelamento de AMV com socaria manual e levante de até 10 cm, abertura 1:14, bitola larga, dormente de madeira ou concreto</t>
  </si>
  <si>
    <t>2607326</t>
  </si>
  <si>
    <t>Nivelamento de AMV com socaria manual e levante de até 10 cm, abertura 1:14, bitola métrica, dormente de madeira ou concreto</t>
  </si>
  <si>
    <t>2607336</t>
  </si>
  <si>
    <t>Nivelamento de AMV com socaria manual e levante de até 10 cm, abertura 1:14, bitola mista, dormente de madeira ou concreto</t>
  </si>
  <si>
    <t>2607332</t>
  </si>
  <si>
    <t>Nivelamento de AMV com socaria manual e levante de até 10 cm, abertura 1:20, bitola larga, dormente de madeira ou concreto</t>
  </si>
  <si>
    <t>2607327</t>
  </si>
  <si>
    <t>Nivelamento de AMV com socaria manual e levante de até 10 cm, abertura 1:20, bitola métrica, dormente de madeira ou concreto</t>
  </si>
  <si>
    <t>2607337</t>
  </si>
  <si>
    <t>Nivelamento de AMV com socaria manual e levante de até 10 cm, abertura 1:20, bitola mista, dormente de madeira ou concreto</t>
  </si>
  <si>
    <t>2607328</t>
  </si>
  <si>
    <t>Nivelamento de AMV com socaria manual e levante de até 10 cm, abertura 1:8, bitola larga, dormente de madeira</t>
  </si>
  <si>
    <t>2607323</t>
  </si>
  <si>
    <t>Nivelamento de AMV com socaria manual e levante de até 10 cm, abertura 1:8, bitola métrica, dormente de madeira</t>
  </si>
  <si>
    <t>2607333</t>
  </si>
  <si>
    <t>Nivelamento de AMV com socaria manual e levante de até 10 cm, abertura 1:8, bitola mista, dormente de madeira</t>
  </si>
  <si>
    <t>2607106</t>
  </si>
  <si>
    <t>Posicionamento de jogo de dormentes de concreto para AMV 1:10, bitola larga</t>
  </si>
  <si>
    <t>jg</t>
  </si>
  <si>
    <t>2607102</t>
  </si>
  <si>
    <t>Posicionamento de jogo de dormentes de concreto para AMV 1:10, bitola métrica</t>
  </si>
  <si>
    <t>2607261</t>
  </si>
  <si>
    <t>Posicionamento de jogo de dormentes de concreto para AMV 1:10, bitola mista</t>
  </si>
  <si>
    <t>2607107</t>
  </si>
  <si>
    <t>Posicionamento de jogo de dormentes de concreto para AMV 1:12, bitola larga</t>
  </si>
  <si>
    <t>2607103</t>
  </si>
  <si>
    <t>Posicionamento de jogo de dormentes de concreto para AMV 1:12, bitola métrica</t>
  </si>
  <si>
    <t>2607262</t>
  </si>
  <si>
    <t>Posicionamento de jogo de dormentes de concreto para AMV 1:12, bitola mista</t>
  </si>
  <si>
    <t>2607108</t>
  </si>
  <si>
    <t>Posicionamento de jogo de dormentes de concreto para AMV 1:14, bitola larga</t>
  </si>
  <si>
    <t>2607104</t>
  </si>
  <si>
    <t>Posicionamento de jogo de dormentes de concreto para AMV 1:14, bitola métrica</t>
  </si>
  <si>
    <t>2607263</t>
  </si>
  <si>
    <t>Posicionamento de jogo de dormentes de concreto para AMV 1:14, bitola mista</t>
  </si>
  <si>
    <t>2607109</t>
  </si>
  <si>
    <t>Posicionamento de jogo de dormentes de concreto para AMV 1:20, bitola larga</t>
  </si>
  <si>
    <t>2607105</t>
  </si>
  <si>
    <t>Posicionamento de jogo de dormentes de concreto para AMV 1:20, bitola métrica</t>
  </si>
  <si>
    <t>2607264</t>
  </si>
  <si>
    <t>Posicionamento de jogo de dormentes de concreto para AMV 1:20, bitola mista</t>
  </si>
  <si>
    <t>2607093</t>
  </si>
  <si>
    <t>Posicionamento de jogo de dormentes de madeira para AMV 1:10, bitola larga</t>
  </si>
  <si>
    <t>2607088</t>
  </si>
  <si>
    <t>Posicionamento de jogo de dormentes de madeira para AMV 1:10, bitola métrica</t>
  </si>
  <si>
    <t>2607098</t>
  </si>
  <si>
    <t>Posicionamento de jogo de dormentes de madeira para AMV 1:10, bitola mista</t>
  </si>
  <si>
    <t>2607094</t>
  </si>
  <si>
    <t>Posicionamento de jogo de dormentes de madeira para AMV 1:12, bitola larga</t>
  </si>
  <si>
    <t>2607089</t>
  </si>
  <si>
    <t>Posicionamento de jogo de dormentes de madeira para AMV 1:12, bitola métrica</t>
  </si>
  <si>
    <t>2607099</t>
  </si>
  <si>
    <t>Posicionamento de jogo de dormentes de madeira para AMV 1:12, bitola mista</t>
  </si>
  <si>
    <t>2607095</t>
  </si>
  <si>
    <t>Posicionamento de jogo de dormentes de madeira para AMV 1:14, bitola larga</t>
  </si>
  <si>
    <t>2607090</t>
  </si>
  <si>
    <t>Posicionamento de jogo de dormentes de madeira para AMV 1:14, bitola métrica</t>
  </si>
  <si>
    <t>2607260</t>
  </si>
  <si>
    <t>Posicionamento de jogo de dormentes de madeira para AMV 1:14, bitola mista</t>
  </si>
  <si>
    <t>2607096</t>
  </si>
  <si>
    <t>Posicionamento de jogo de dormentes de madeira para AMV 1:20, bitola larga</t>
  </si>
  <si>
    <t>2607091</t>
  </si>
  <si>
    <t>Posicionamento de jogo de dormentes de madeira para AMV 1:20, bitola métrica</t>
  </si>
  <si>
    <t>2607101</t>
  </si>
  <si>
    <t>Posicionamento de jogo de dormentes de madeira para AMV 1:20, bitola mista</t>
  </si>
  <si>
    <t>2607092</t>
  </si>
  <si>
    <t>Posicionamento de jogo de dormentes de madeira para AMV 1:8, bitola larga</t>
  </si>
  <si>
    <t>2607087</t>
  </si>
  <si>
    <t>Posicionamento de jogo de dormentes de madeira para AMV 1:8, bitola métrica</t>
  </si>
  <si>
    <t>2607097</t>
  </si>
  <si>
    <t>Posicionamento de jogo de dormentes de madeira para AMV 1:8, bitola mista</t>
  </si>
  <si>
    <t>2607198</t>
  </si>
  <si>
    <t>Regularização manual do lastro do AMV para qualquer abertura e qualquer bitola</t>
  </si>
  <si>
    <t>2809170</t>
  </si>
  <si>
    <t>Demolição de AMV 1:10 TR 37, em bitola métrica, dormente de madeira, com separação e empilhamento</t>
  </si>
  <si>
    <t>2809183</t>
  </si>
  <si>
    <t>Demolição de AMV 1:10 TR 45, em bitola larga, dormente de madeira, com separação e empilhamento</t>
  </si>
  <si>
    <t>2809174</t>
  </si>
  <si>
    <t>Demolição de AMV 1:10 TR 45, em bitola métrica, dormente de madeira, com separação e empilhamento</t>
  </si>
  <si>
    <t>2809196</t>
  </si>
  <si>
    <t>Demolição de AMV 1:10 TR 45, em bitola mista, dormente de madeira, com separação e empilhamento</t>
  </si>
  <si>
    <t>2809187</t>
  </si>
  <si>
    <t>Demolição de AMV 1:10 TR 57, em bitola larga, dormente de madeira, com separação e empilhamento</t>
  </si>
  <si>
    <t>2809178</t>
  </si>
  <si>
    <t>Demolição de AMV 1:10 TR 57, em bitola métrica, dormente de madeira, com separação e empilhamento</t>
  </si>
  <si>
    <t>2809200</t>
  </si>
  <si>
    <t>Demolição de AMV 1:10 TR 57, em bitola mista, dormente de madeira, com separação e empilhamento</t>
  </si>
  <si>
    <t>2809191</t>
  </si>
  <si>
    <t>Demolição de AMV 1:10 TR 68, em bitola larga, dormente de madeira, com separação e empilhamento</t>
  </si>
  <si>
    <t>2809204</t>
  </si>
  <si>
    <t>Demolição de AMV 1:10 TR 68, em bitola mista, dormente de madeira, com separação e empilhamento</t>
  </si>
  <si>
    <t>2809171</t>
  </si>
  <si>
    <t>Demolição de AMV 1:12 TR 37, em bitola métrica, dormente de madeira, com separação e empilhamento</t>
  </si>
  <si>
    <t>2809184</t>
  </si>
  <si>
    <t>Demolição de AMV 1:12 TR 45, em bitola larga, dormente de madeira, com separação e empilhamento</t>
  </si>
  <si>
    <t>2809175</t>
  </si>
  <si>
    <t>Demolição de AMV 1:12 TR 45, em bitola métrica, dormente de madeira, com separação e empilhamento</t>
  </si>
  <si>
    <t>2809197</t>
  </si>
  <si>
    <t>Demolição de AMV 1:12 TR 45, em bitola mista, dormente de madeira, com separação e empilhamento</t>
  </si>
  <si>
    <t>2809188</t>
  </si>
  <si>
    <t>Demolição de AMV 1:12 TR 57, em bitola larga, dormente de madeira, com separação e empilhamento</t>
  </si>
  <si>
    <t>2809179</t>
  </si>
  <si>
    <t>Demolição de AMV 1:12 TR 57, em bitola métrica, dormente de madeira, com separação e empilhamento</t>
  </si>
  <si>
    <t>2809201</t>
  </si>
  <si>
    <t>Demolição de AMV 1:12 TR 57, em bitola mista, dormente de madeira, com separação e empilhamento</t>
  </si>
  <si>
    <t>2809192</t>
  </si>
  <si>
    <t>Demolição de AMV 1:12 TR 68, em bitola larga, dormente de madeira, com separação e empilhamento</t>
  </si>
  <si>
    <t>2809205</t>
  </si>
  <si>
    <t>Demolição de AMV 1:12 TR 68, em bitola mista, dormente de madeira, com separação e empilhamento</t>
  </si>
  <si>
    <t>2809172</t>
  </si>
  <si>
    <t>Demolição de AMV 1:14 TR 37, em bitola métrica, dormente de madeira, com separação e empilhamento</t>
  </si>
  <si>
    <t>2809185</t>
  </si>
  <si>
    <t>Demolição de AMV 1:14 TR 45, em bitola larga, dormente de madeira, com separação e empilhamento</t>
  </si>
  <si>
    <t>2809176</t>
  </si>
  <si>
    <t>Demolição de AMV 1:14 TR 45, em bitola métrica, dormente de madeira, com separação e empilhamento</t>
  </si>
  <si>
    <t>2809198</t>
  </si>
  <si>
    <t>Demolição de AMV 1:14 TR 45, em bitola mista, dormente de madeira, com separação e empilhamento</t>
  </si>
  <si>
    <t>2809189</t>
  </si>
  <si>
    <t>Demolição de AMV 1:14 TR 57, em bitola larga, dormente de madeira, com separação e empilhamento</t>
  </si>
  <si>
    <t>2809180</t>
  </si>
  <si>
    <t>Demolição de AMV 1:14 TR 57, em bitola métrica, dormente de madeira, com separação e empilhamento</t>
  </si>
  <si>
    <t>2809202</t>
  </si>
  <si>
    <t>Demolição de AMV 1:14 TR 57, em bitola mista, dormente de madeira, com separação e empilhamento</t>
  </si>
  <si>
    <t>2809193</t>
  </si>
  <si>
    <t>Demolição de AMV 1:14 TR 68, em bitola larga, dormente de madeira, com separação e empilhamento</t>
  </si>
  <si>
    <t>2809206</t>
  </si>
  <si>
    <t>Demolição de AMV 1:14 TR 68, em bitola mista, dormente de madeira, com separação e empilhamento</t>
  </si>
  <si>
    <t>2809190</t>
  </si>
  <si>
    <t>Demolição de AMV 1:20 TR 57, em bitola larga, dormente de madeira, com separação e empilhamento</t>
  </si>
  <si>
    <t>2809181</t>
  </si>
  <si>
    <t>Demolição de AMV 1:20 TR 57, em bitola métrica, dormente de madeira, com separação e empilhamento</t>
  </si>
  <si>
    <t>2809203</t>
  </si>
  <si>
    <t>Demolição de AMV 1:20 TR 57, em bitola mista, dormente de madeira, com separação e empilhamento</t>
  </si>
  <si>
    <t>2809194</t>
  </si>
  <si>
    <t>Demolição de AMV 1:20 TR 68, em bitola larga, dormente de madeira, com separação e empilhamento</t>
  </si>
  <si>
    <t>2809207</t>
  </si>
  <si>
    <t>Demolição de AMV 1:20 TR 68, em bitola mista, dormente de madeira, com separação e empilhamento</t>
  </si>
  <si>
    <t>2809169</t>
  </si>
  <si>
    <t>Demolição de AMV 1:8 TR 37, em bitola métrica, dormente de madeira, com separação e empilhamento</t>
  </si>
  <si>
    <t>2809182</t>
  </si>
  <si>
    <t>Demolição de AMV 1:8 TR 45, em bitola larga, dormente de madeira, com separação e empilhamento</t>
  </si>
  <si>
    <t>2809173</t>
  </si>
  <si>
    <t>Demolição de AMV 1:8 TR 45, em bitola métrica, dormente de madeira, com separação e empilhamento</t>
  </si>
  <si>
    <t>2809195</t>
  </si>
  <si>
    <t>Demolição de AMV 1:8 TR 45, em bitola mista, dormente de madeira, com separação e empilhamento</t>
  </si>
  <si>
    <t>2809186</t>
  </si>
  <si>
    <t>Demolição de AMV 1:8 TR 57, em bitola larga, dormente de madeira, com separação e empilhamento</t>
  </si>
  <si>
    <t>2809177</t>
  </si>
  <si>
    <t>Demolição de AMV 1:8 TR 57, em bitola métrica, dormente de madeira, com separação e empilhamento</t>
  </si>
  <si>
    <t>2809199</t>
  </si>
  <si>
    <t>Demolição de AMV 1:8 TR 57, em bitola mista, dormente de madeira, com separação e empilhamento</t>
  </si>
  <si>
    <t>2809219</t>
  </si>
  <si>
    <t>Demolição de via, bitola larga, 1.667 dormentes de madeira/km, trilho TR 45, barra com 12 m de comprimento, com separação e empilhamento</t>
  </si>
  <si>
    <t>2809220</t>
  </si>
  <si>
    <t>Demolição de via, bitola larga, 1.667 dormentes de madeira/km, trilho TR 57, barra com 12 m de comprimento, com separação e empilhamento</t>
  </si>
  <si>
    <t>2809221</t>
  </si>
  <si>
    <t>Demolição de via, bitola larga, 1.667 dormentes de madeira/km, trilho TR 68, barra com 12 m de comprimento, com separação e empilhamento</t>
  </si>
  <si>
    <t>2809163</t>
  </si>
  <si>
    <t>Demolição de via, bitola larga, 1.750 dormentes de madeira/km, trilho TR 45, barra com 12 m de comprimento, com separação e empilhamento</t>
  </si>
  <si>
    <t>2809164</t>
  </si>
  <si>
    <t>Demolição de via, bitola larga, 1.750 dormentes de madeira/km, trilho TR 57, barra com 12 m de comprimento, com separação e empilhamento</t>
  </si>
  <si>
    <t>2809165</t>
  </si>
  <si>
    <t>Demolição de via, bitola larga, 1.750 dormentes de madeira/km, trilho TR 68, barra com 12 m de comprimento, com separação e empilhamento</t>
  </si>
  <si>
    <t>2809216</t>
  </si>
  <si>
    <t>Demolição de via, bitola métrica, 1.667 dormentes de madeira/km, trilho TR 37, barra com 12 m de comprimento, com separação e empilhamento</t>
  </si>
  <si>
    <t>2809217</t>
  </si>
  <si>
    <t>Demolição de via, bitola métrica, 1.667 dormentes de madeira/km, trilho TR 45, barra com 12 m de comprimento, com separação e empilhamento</t>
  </si>
  <si>
    <t>2809218</t>
  </si>
  <si>
    <t>Demolição de via, bitola métrica, 1.667 dormentes de madeira/km, trilho TR 57, barra com 12 m de comprimento, com separação e empilhamento</t>
  </si>
  <si>
    <t>2809160</t>
  </si>
  <si>
    <t>Demolição de via, bitola métrica, 1.750 dormentes de madeira/km, trilho TR 37, barra com 12 m de comprimento, com separação e empilhamento</t>
  </si>
  <si>
    <t>2809161</t>
  </si>
  <si>
    <t>Demolição de via, bitola métrica, 1.750 dormentes de madeira/km, trilho TR 45, barra com 12 m de comprimento, com separação e empilhamento</t>
  </si>
  <si>
    <t>2809162</t>
  </si>
  <si>
    <t>Demolição de via, bitola métrica, 1.750 dormentes de madeira/km, trilho TR 57, barra com 12 m de comprimento, com separação e empilhamento</t>
  </si>
  <si>
    <t>2809222</t>
  </si>
  <si>
    <t>Demolição de via, bitola mista, 1.667 dormentes de madeira/km, trilho TR 45, barra com 12 m de comprimento, com separação e empilhamento</t>
  </si>
  <si>
    <t>2809223</t>
  </si>
  <si>
    <t>Demolição de via, bitola mista, 1.667 dormentes de madeira/km, trilho TR 57, barra com 12 m de comprimento, com separação e empilhamento</t>
  </si>
  <si>
    <t>2809224</t>
  </si>
  <si>
    <t>Demolição de via, bitola mista, 1.667 dormentes de madeira/km, trilho TR 68, barra com 12 m de comprimento, com separação e empilhamento</t>
  </si>
  <si>
    <t>2809166</t>
  </si>
  <si>
    <t>Demolição de via, bitola mista, 1.750 dormentes de madeira/km, trilho TR 45, barra com 12 m de comprimento, com separação e empilhamento</t>
  </si>
  <si>
    <t>2809167</t>
  </si>
  <si>
    <t>Demolição de via, bitola mista, 1.750 dormentes de madeira/km, trilho TR 57, barra com 12 m de comprimento, com separação e empilhamento</t>
  </si>
  <si>
    <t>2809168</t>
  </si>
  <si>
    <t>Demolição de via, bitola mista, 1.750 dormentes de madeira/km, trilho TR 68, barra com 12 m de comprimento, com separação e empilhamento</t>
  </si>
  <si>
    <t>2909152</t>
  </si>
  <si>
    <t>Aferição da geometria da via com carro controle</t>
  </si>
  <si>
    <t>2909153</t>
  </si>
  <si>
    <t>Capina química da plataforma ferroviária</t>
  </si>
  <si>
    <t>2909151</t>
  </si>
  <si>
    <t>Estabilização dinâmica da via</t>
  </si>
  <si>
    <t>2909145</t>
  </si>
  <si>
    <t>Nivelamento de junta com socaria manual da via</t>
  </si>
  <si>
    <t>2909379</t>
  </si>
  <si>
    <t>Nivelamento de via com grupo gerador/vibrador e levante de até 10 cm - bitola métrica ou larga com dormente de madeira ou concreto e taxa de dormentação de 1.667 un/km</t>
  </si>
  <si>
    <t>2909381</t>
  </si>
  <si>
    <t>Nivelamento de via com grupo gerador/vibrador e levante de até 10 cm - bitola métrica ou larga com dormente de madeira ou concreto e taxa de dormentação de 1.750 un/km</t>
  </si>
  <si>
    <t>2909380</t>
  </si>
  <si>
    <t>Nivelamento de via com grupo gerador/vibrador e levante de até 10 cm - bitola mista com dormente de madeira ou concreto e taxa de dormentação de 1.667 un/km</t>
  </si>
  <si>
    <t>2909382</t>
  </si>
  <si>
    <t>Nivelamento de via com grupo gerador/vibrador e levante de até 10 cm - bitola mista com dormente de madeira ou concreto e taxa de dormentação de 1.750 un/km</t>
  </si>
  <si>
    <t>2909375</t>
  </si>
  <si>
    <t>Nivelamento de via com socaria manual e levante de até 10 cm - bitola métrica ou larga com dormente de madeira ou concreto e taxa de dormentação de 1.667 un/km</t>
  </si>
  <si>
    <t>2909377</t>
  </si>
  <si>
    <t>Nivelamento de via com socaria manual e levante de até 10 cm - bitola métrica ou larga com dormente de madeira ou concreto e taxa de dormentação de 1.750 un/km</t>
  </si>
  <si>
    <t>2909376</t>
  </si>
  <si>
    <t>Nivelamento de via com socaria manual e levante de até 10 cm - bitola mista com dormente de madeira ou concreto e taxa de dormentação de 1.667 un/km</t>
  </si>
  <si>
    <t>2909378</t>
  </si>
  <si>
    <t>Nivelamento de via com socaria manual e levante de até 10 cm - bitola mista com dormente de madeira ou concreto e taxa de dormentação de 1.750 un/km</t>
  </si>
  <si>
    <t>2909383</t>
  </si>
  <si>
    <t>Nivelamento e alinhamento de via com socadora automática e levante de até 10 cm - qualquer bitola ou dormente e taxa de dormentação de 1.667 un/km</t>
  </si>
  <si>
    <t>2909384</t>
  </si>
  <si>
    <t>Nivelamento e alinhamento de via com socadora automática e levante de até 10 cm - qualquer bitola ou dormente e taxa de dormentação de 1.750 un/km</t>
  </si>
  <si>
    <t>2909148</t>
  </si>
  <si>
    <t>Regularização do lastro com reguladora de lastro</t>
  </si>
  <si>
    <t>3009336</t>
  </si>
  <si>
    <t>Alívio de tensão, com martelo de bronze, em TLS com 120 de comprimento de TR45, taxa de dormentação de 1.667 un/km, para qualquer bitola e fixação elástica</t>
  </si>
  <si>
    <t>3009337</t>
  </si>
  <si>
    <t>Alívio de tensão, com martelo de bronze, em TLS com 120 de comprimento de TR45, taxa de dormentação de 1.750 un/km, para qualquer bitola e fixação elástica</t>
  </si>
  <si>
    <t>3009340</t>
  </si>
  <si>
    <t>Alívio de tensão, com martelo de bronze, em TLS com 120 de comprimento de TR57, taxa de dormentação de 1.667 un/km, para qualquer bitola e fixação elástica</t>
  </si>
  <si>
    <t>3009341</t>
  </si>
  <si>
    <t>Alívio de tensão, com martelo de bronze, em TLS com 120 de comprimento de TR57, taxa de dormentação de 1.750 un/km, para qualquer bitola e fixação elástica</t>
  </si>
  <si>
    <t>3009344</t>
  </si>
  <si>
    <t>Alívio de tensão, com martelo de bronze, em TLS com 120 de comprimento de TR68, taxa de dormentação de 1.667 un/km, para qualquer bitola e fixação elástica</t>
  </si>
  <si>
    <t>3009345</t>
  </si>
  <si>
    <t>Alívio de tensão, com martelo de bronze, em TLS com 120 de comprimento de TR68, taxa de dormentação de 1.750 un/km, para qualquer bitola e fixação elástica</t>
  </si>
  <si>
    <t>3009348</t>
  </si>
  <si>
    <t>Alívio de tensão, com martelo de bronze, em TLS com 120 de comprimento de UIC60, taxa de dormentação de 1.667 un/km, para qualquer bitola e fixação elástica</t>
  </si>
  <si>
    <t>3009349</t>
  </si>
  <si>
    <t>Alívio de tensão, com martelo de bronze, em TLS com 120 de comprimento de UIC60, taxa de dormentação de 1.750 un/km, para qualquer bitola e fixação elástica</t>
  </si>
  <si>
    <t>3009338</t>
  </si>
  <si>
    <t>Alívio de tensão, com martelo de bronze, em TLS com 240 de comprimento de TR45, taxa de dormentação de 1.667 un/km, para qualquer bitola e fixação elástica</t>
  </si>
  <si>
    <t>3009339</t>
  </si>
  <si>
    <t>Alívio de tensão, com martelo de bronze, em TLS com 240 de comprimento de TR45, taxa de dormentação de 1.750 un/km, para qualquer bitola e fixação elástica</t>
  </si>
  <si>
    <t>3009342</t>
  </si>
  <si>
    <t>Alívio de tensão, com martelo de bronze, em TLS com 240 de comprimento de TR57, taxa de dormentação de 1.667 un/km, para qualquer bitola e fixação elástica</t>
  </si>
  <si>
    <t>3009343</t>
  </si>
  <si>
    <t>Alívio de tensão, com martelo de bronze, em TLS com 240 de comprimento de TR57, taxa de dormentação de 1.750 un/km, para qualquer bitola e fixação elástica</t>
  </si>
  <si>
    <t>3009346</t>
  </si>
  <si>
    <t>Alívio de tensão, com martelo de bronze, em TLS com 240 de comprimento de TR68, taxa de dormentação de 1.667 un/km, para qualquer bitola e fixação elástica</t>
  </si>
  <si>
    <t>3009347</t>
  </si>
  <si>
    <t>Alívio de tensão, com martelo de bronze, em TLS com 240 de comprimento de TR68, taxa de dormentação de 1.750 un/km, para qualquer bitola e fixação elástica</t>
  </si>
  <si>
    <t>3009350</t>
  </si>
  <si>
    <t>Alívio de tensão, com martelo de bronze, em TLS com 240 de comprimento de UIC60, taxa de dormentação de 1.667 un/km, para qualquer bitola e fixação elástica</t>
  </si>
  <si>
    <t>3009351</t>
  </si>
  <si>
    <t>Alívio de tensão, com martelo de bronze, em TLS com 240 de comprimento de UIC60, taxa de dormentação de 1.750 un/km, para qualquer bitola e fixação elástica</t>
  </si>
  <si>
    <t>3009080</t>
  </si>
  <si>
    <t>Colocação manual de grampo elástico Pandrol</t>
  </si>
  <si>
    <t>3009075</t>
  </si>
  <si>
    <t>Colocação manual de retensor para trilho TR45</t>
  </si>
  <si>
    <t>3009076</t>
  </si>
  <si>
    <t>Colocação manual de retensor para trilho TR57</t>
  </si>
  <si>
    <t>3009077</t>
  </si>
  <si>
    <t>Colocação manual de retensor para trilho TR68</t>
  </si>
  <si>
    <t>3009078</t>
  </si>
  <si>
    <t>Colocação manual de retensor para trilho UIC60</t>
  </si>
  <si>
    <t>3009087</t>
  </si>
  <si>
    <t>Colocação mecanizada de grampo elástico Pandrol</t>
  </si>
  <si>
    <t>3009085</t>
  </si>
  <si>
    <t>Contratrilho TR45, comprimento de 12 m, sobre dormente de madeira, taxa de dormentação de 1.750 un/km, tala de junção de 6 furos e fixação rígida - posicionamento e assentamento manual</t>
  </si>
  <si>
    <t>3009086</t>
  </si>
  <si>
    <t>Contratrilho TR57, comprimento de 12 m, sobre dormente de madeira, taxa de dormentação de 1.750 un/km, tala de junção de 6 furos e fixação rígida - posicionamento e assentamento manual</t>
  </si>
  <si>
    <t>3009089</t>
  </si>
  <si>
    <t>Contratrilho TR68, comprimento de 12 m, sobre dormente de madeira, taxa de dormentação de 1.750 un/km, tala de junção de 6 furos e fixação rígida - posicionamento e assentamento manual</t>
  </si>
  <si>
    <t>3009090</t>
  </si>
  <si>
    <t>Contratrilho UIC60, comprimento de 12 m, sobre dormente de madeira, taxa de dormentação de 1.750 un/km, tala de junção de 6 furos e fixação rígida - posicionamento e assentamento manual</t>
  </si>
  <si>
    <t>3009004</t>
  </si>
  <si>
    <t>Dormente de concreto monobloco protendido bitola larga - confecção</t>
  </si>
  <si>
    <t>3009002</t>
  </si>
  <si>
    <t>Dormente de concreto monobloco protendido bitola métrica - confecção</t>
  </si>
  <si>
    <t>3009006</t>
  </si>
  <si>
    <t>Dormente de concreto monobloco protendido bitola mista - confecção</t>
  </si>
  <si>
    <t>3009335</t>
  </si>
  <si>
    <t>Dormente de concreto monobloco protendido para AMV bitola larga ou mista - confecção</t>
  </si>
  <si>
    <t>3009334</t>
  </si>
  <si>
    <t>Dormente de concreto monobloco protendido para AMV bitola métrica - confecção</t>
  </si>
  <si>
    <t>3009280</t>
  </si>
  <si>
    <t>Dormente de concreto monobloco, bitola larga, taxa de dormentação de 1.667 un/km, fixação elástica Pandrol - posicionamento mecanizado com carregadeira</t>
  </si>
  <si>
    <t>3009281</t>
  </si>
  <si>
    <t>Dormente de concreto monobloco, bitola larga, taxa de dormentação de 1.667 un/km, fixação elástica Pandrol - posicionamento mecanizado com pórtico</t>
  </si>
  <si>
    <t>3009061</t>
  </si>
  <si>
    <t>Dormente de concreto monobloco, bitola larga, taxa de dormentação de 1.750 un/km, fixação elástica Pandrol - posicionamento mecanizado com carregadeira</t>
  </si>
  <si>
    <t>3009062</t>
  </si>
  <si>
    <t>Dormente de concreto monobloco, bitola larga, taxa de dormentação de 1.750 un/km, fixação elástica Pandrol - posicionamento mecanizado com pórtico</t>
  </si>
  <si>
    <t>3009278</t>
  </si>
  <si>
    <t>Dormente de concreto monobloco, bitola métrica, taxa de dormentação de 1.667 un/km, fixação elástica Pandrol - posicionamento mecanizado com carregadeira</t>
  </si>
  <si>
    <t>3009279</t>
  </si>
  <si>
    <t>Dormente de concreto monobloco, bitola métrica, taxa de dormentação de 1.667 un/km, fixação elástica Pandrol - posicionamento mecanizado com pórtico</t>
  </si>
  <si>
    <t>3009059</t>
  </si>
  <si>
    <t>Dormente de concreto monobloco, bitola métrica, taxa de dormentação de 1.750 un/km, fixação elástica Pandrol - posicionamento mecanizado com carregadeira</t>
  </si>
  <si>
    <t>3009060</t>
  </si>
  <si>
    <t>Dormente de concreto monobloco, bitola métrica, taxa de dormentação de 1.750 un/km, fixação elástica Pandrol - posicionamento mecanizado com pórtico</t>
  </si>
  <si>
    <t>3009282</t>
  </si>
  <si>
    <t>Dormente de concreto monobloco, bitola mista, taxa de dormentação de 1.667 un/km, fixação elástica Pandrol - posicionamento mecanizado com carregadeira</t>
  </si>
  <si>
    <t>3009283</t>
  </si>
  <si>
    <t>Dormente de concreto monobloco, bitola mista, taxa de dormentação de 1.667 un/km, fixação elástica Pandrol - posicionamento mecanizado com pórtico</t>
  </si>
  <si>
    <t>3009063</t>
  </si>
  <si>
    <t>Dormente de concreto monobloco, bitola mista, taxa de dormentação de 1.750 un/km, fixação elástica Pandrol - posicionamento mecanizado com carregadeira</t>
  </si>
  <si>
    <t>3009064</t>
  </si>
  <si>
    <t>Dormente de concreto monobloco, bitola mista, taxa de dormentação de 1.750 un/km, fixação elástica Pandrol - posicionamento mecanizado com pórtico</t>
  </si>
  <si>
    <t>3009081</t>
  </si>
  <si>
    <t>Dormente de madeira para ponte, bitola métrica ou larga, para TR45, fixação rígida - posicionamento e assentamento mecanizado</t>
  </si>
  <si>
    <t>3009082</t>
  </si>
  <si>
    <t>Dormente de madeira para ponte, bitola métrica ou larga, para TR57, fixação rígida - posicionamento e assentamento mecanizado</t>
  </si>
  <si>
    <t>3009083</t>
  </si>
  <si>
    <t>Dormente de madeira para ponte, bitola métrica ou larga, para TR68, fixação rígida - posicionamento e assentamento mecanizado</t>
  </si>
  <si>
    <t>3009084</t>
  </si>
  <si>
    <t>Dormente de madeira para ponte, bitola métrica ou larga, para UIC60, fixação rígida - posicionamento e assentamento mecanizado</t>
  </si>
  <si>
    <t>3009070</t>
  </si>
  <si>
    <t>Dormente de madeira, bitola larga ou mista - posicionamento manual</t>
  </si>
  <si>
    <t>3009285</t>
  </si>
  <si>
    <t>Dormente de madeira, bitola larga ou mista, taxa de dormentação de 1.667 un/km - posicionamento mecanizado com carregadeira</t>
  </si>
  <si>
    <t>3009072</t>
  </si>
  <si>
    <t>Dormente de madeira, bitola larga ou mista, taxa de dormentação de 1.750 un/km - posicionamento mecanizado com carregadeira</t>
  </si>
  <si>
    <t>3009069</t>
  </si>
  <si>
    <t>Dormente de madeira, bitola métrica - posicionamento manual</t>
  </si>
  <si>
    <t>3009284</t>
  </si>
  <si>
    <t>Dormente de madeira, bitola métrica, taxa de dormentação de 1.667 un/km - posicionamento mecanizado com carregadeira</t>
  </si>
  <si>
    <t>3009071</t>
  </si>
  <si>
    <t>Dormente de madeira, bitola métrica, taxa de dormentação de 1.750 un/km - posicionamento mecanizado com carregadeira</t>
  </si>
  <si>
    <t>3009091</t>
  </si>
  <si>
    <t>Lançamento de lastro, 10 cm de altura, primeiro levante, descarga de pedra britada de caminhões</t>
  </si>
  <si>
    <t>3009058</t>
  </si>
  <si>
    <t>Lubrificador de trilhos e de flanges de rodas</t>
  </si>
  <si>
    <t>3009229</t>
  </si>
  <si>
    <t>Posicionamento mecanizado de trilhos</t>
  </si>
  <si>
    <t>3009132</t>
  </si>
  <si>
    <t>Pré-alinhamento manual da grade com dormente de madeira</t>
  </si>
  <si>
    <t>3009133</t>
  </si>
  <si>
    <t>Pré-alinhamento mecanizado da grade</t>
  </si>
  <si>
    <t>3009321</t>
  </si>
  <si>
    <t>Solda aluminotérmica para TR45 com cadinho descartável, executada no campo, para formação de trilho longo soldado (TLS)</t>
  </si>
  <si>
    <t>3009322</t>
  </si>
  <si>
    <t>Solda aluminotérmica para TR57 com cadinho descartável, executada no campo, para formação de trilho longo soldado (TLS)</t>
  </si>
  <si>
    <t>3009323</t>
  </si>
  <si>
    <t>Solda aluminotérmica para TR68 com cadinho descartável, executada no campo, para formação de trilho longo soldado (TLS)</t>
  </si>
  <si>
    <t>3009324</t>
  </si>
  <si>
    <t>Solda aluminotérmica para UIC60 com cadinho descartável, executada no campo, para formação de trilho longo soldado (TLS)</t>
  </si>
  <si>
    <t>3009096</t>
  </si>
  <si>
    <t>Solda elétrica por caldeamento para qualquer perfil de trilho, comprimento de 12 m, em estaleiro para formação de trilho longo soldado</t>
  </si>
  <si>
    <t>3009330</t>
  </si>
  <si>
    <t>Solda elétrica por caldeamento para trilho TR45, comprimento de até 24 m, em via com dormente de concreto para formação de barra ou trilho longo soldado</t>
  </si>
  <si>
    <t>3009326</t>
  </si>
  <si>
    <t>Solda elétrica por caldeamento para trilho TR45, comprimento de até 24 m, em via com dormente de madeira para formação de barra ou trilho longo soldado</t>
  </si>
  <si>
    <t>3009234</t>
  </si>
  <si>
    <t>Trilho TR45, comprimento de 12 m, sobre dormente de concreto, bitola métrica ou larga, taxa de dormentação de 1.667 un/km, tala de junção de 6 furos e fixação elástica Pandrol - posicionamento e assentamento manual</t>
  </si>
  <si>
    <t>3009022</t>
  </si>
  <si>
    <t>Trilho TR45, comprimento de 12 m, sobre dormente de concreto, bitola métrica ou larga, taxa de dormentação de 1.750 un/km, tala de junção de 6 furos e fixação elástica Pandrol - posicionamento e assentamento manual</t>
  </si>
  <si>
    <t>3009230</t>
  </si>
  <si>
    <t>Trilho TR45, comprimento de 12 m, sobre dormente de concreto, bitola mista, taxa de dormentação de 1.667 un/km, tala de junção de 6 furos e fixação elástica Pandrol - posicionamento e assentamento manual</t>
  </si>
  <si>
    <t>3009018</t>
  </si>
  <si>
    <t>Trilho TR45, comprimento de 12 m, sobre dormente de concreto, bitola mista, taxa de dormentação de 1.750 un/km, tala de junção de 6 furos e fixação elástica Pandrol - posicionamento e assentamento manual</t>
  </si>
  <si>
    <t>3009288</t>
  </si>
  <si>
    <t>Trilho TR45, comprimento de 12 m, sobre dormente de madeira, bitola métrica ou larga, taxa de dormentação de 1.667 un/km, tala de junção de 6 furos e fixação rígida - posicionamento e assentamento manual</t>
  </si>
  <si>
    <t>3009013</t>
  </si>
  <si>
    <t>Trilho TR45, comprimento de 12 m, sobre dormente de madeira, bitola métrica ou larga, taxa de dormentação de 1.750 un/km, tala de junção de 6 furos e fixação rígida - posicionamento e assentamento manual</t>
  </si>
  <si>
    <t>3009292</t>
  </si>
  <si>
    <t>Trilho TR45, comprimento de 12 m, sobre dormente de madeira, bitola mista, taxa de dormentação de 1.667 un/km, tala de junção de 6 furos e fixação rígida - posicionamento e assentamento manual</t>
  </si>
  <si>
    <t>3009225</t>
  </si>
  <si>
    <t>Trilho TR45, comprimento de 12 m, sobre dormente de madeira, bitola mista, taxa de dormentação de 1.750 un/km, tala de junção de 6 furos e fixação rígida - posicionamento e assentamento manual</t>
  </si>
  <si>
    <t>3009100</t>
  </si>
  <si>
    <t>Trilho TR45, comprimento de 120 m (TLS), formado por trilhos curtos de 12 m soldados por caldeamento - confecção em estaleiro</t>
  </si>
  <si>
    <t>3009238</t>
  </si>
  <si>
    <t>Trilho TR45, comprimento de 120 m (TLS), sobre dormente de concreto, bitola métrica ou larga, taxa de dormentação de 1.667 un/km, tala de junção de 6 furos e fixação elástica Pandrol - posicionamento e assentamento mecanizado</t>
  </si>
  <si>
    <t>3009304</t>
  </si>
  <si>
    <t>Trilho TR45, comprimento de 120 m (TLS), sobre dormente de concreto, bitola mista, taxa de dormentação de 1.667 un/km, tala de junção de 6 furos e fixação elástica Pandrol - posicionamento e assentamento mecanizado</t>
  </si>
  <si>
    <t>3009030</t>
  </si>
  <si>
    <t>Trilho TR45, comprimento de 120 m (TLS), sobre dormente de concreto, bitola mista, taxa de dormentação de 1.750 un/km, tala de junção de 6 furos e fixação elástica Pandrol - posicionamento e assentamento mecanizado</t>
  </si>
  <si>
    <t>3009254</t>
  </si>
  <si>
    <t>Trilho TR45, comprimento de 120 m (TLS), sobre dormente de madeira, bitola métrica ou larga, taxa de dormentação de 1.667 un/km, tala de junção de 6 furos e fixação elástica Pandrol - posicionamento e assentamento mecanizado</t>
  </si>
  <si>
    <t>3009262</t>
  </si>
  <si>
    <t>Trilho TR45, comprimento de 120 m (TLS), sobre dormente de madeira, bitola métrica ou larga, taxa de dormentação de 1.667 un/km, tala de junção de 6 furos e fixação rígida - posicionamento e assentamento mecanizado</t>
  </si>
  <si>
    <t>3009034</t>
  </si>
  <si>
    <t>Trilho TR45, comprimento de 120 m (TLS), sobre dormente de madeira, bitola métrica ou larga, taxa de dormentação de 1.750 un/km, tala de junção de 6 furos e fixação elástica Pandrol - posicionamento e assentamento mecanizado</t>
  </si>
  <si>
    <t>3009042</t>
  </si>
  <si>
    <t>Trilho TR45, comprimento de 120 m (TLS), sobre dormente de madeira, bitola métrica ou larga, taxa de dormentação de 1.750 un/km, tala de junção de 6 furos e fixação rígida - posicionamento e assentamento mecanizado</t>
  </si>
  <si>
    <t>3009270</t>
  </si>
  <si>
    <t>Trilho TR45, comprimento de 120 m (TLS), sobre dormente de madeira, bitola mista, taxa de dormentação de 1.667 un/km, tala de junção de 6 furos e fixação elástica Pandrol - posicionamento e assentamento mecanizado</t>
  </si>
  <si>
    <t>3009050</t>
  </si>
  <si>
    <t>Trilho TR45, comprimento de 120 m (TLS), sobre dormente de madeira, bitola mista, taxa de dormentação de 1.750 un/km, tala de junção de 6 furos e fixação elástica Pandrol - posicionamento e assentamento mecanizado</t>
  </si>
  <si>
    <t>3009101</t>
  </si>
  <si>
    <t>Trilho TR45, comprimento de 240 m (TLS), formado por trilhos curtos de 12 m soldados por caldeamento - confecção em estaleiro</t>
  </si>
  <si>
    <t>3009246</t>
  </si>
  <si>
    <t>Trilho TR45, comprimento de 240 m (TLS), sobre dormente de concreto, bitola métrica ou larga, taxa de dormentação de 1.667 un/km, tala de junção de 6 furos e fixação elástica Pandrol - posicionamento e assentamento mecanizado</t>
  </si>
  <si>
    <t>3009208</t>
  </si>
  <si>
    <t>Trilho TR45, comprimento de 240 m (TLS), sobre dormente de concreto, bitola métrica ou larga, taxa de dormentação de 1.750 un/km, tala de junção de 6 furos e fixação elástica Pandrol - posicionamento e assentamento mecanizado</t>
  </si>
  <si>
    <t>3009308</t>
  </si>
  <si>
    <t>Trilho TR45, comprimento de 240 m (TLS), sobre dormente de concreto, bitola mista, taxa de dormentação de 1.667 un/km, tala de junção de 6 furos e fixação elástica Pandrol - posicionamento e assentamento mecanizado</t>
  </si>
  <si>
    <t>3009212</t>
  </si>
  <si>
    <t>Trilho TR45, comprimento de 240 m (TLS), sobre dormente de concreto, bitola mista, taxa de dormentação de 1.750 un/km, tala de junção de 6 furos e fixação elástica Pandrol - posicionamento e assentamento mecanizado</t>
  </si>
  <si>
    <t>3009258</t>
  </si>
  <si>
    <t>Trilho TR45, comprimento de 240 m (TLS), sobre dormente de madeira, bitola métrica ou larga, taxa de dormentação de 1.667 un/km, tala de junção de 6 furos e fixação elástica Pandrol - posicionamento e assentamento mecanizado</t>
  </si>
  <si>
    <t>3009266</t>
  </si>
  <si>
    <t>Trilho TR45, comprimento de 240 m (TLS), sobre dormente de madeira, bitola métrica ou larga, taxa de dormentação de 1.667 un/km, tala de junção de 6 furos e fixação rígida - posicionamento e assentamento mecanizado</t>
  </si>
  <si>
    <t>3009038</t>
  </si>
  <si>
    <t>Trilho TR45, comprimento de 240 m (TLS), sobre dormente de madeira, bitola métrica ou larga, taxa de dormentação de 1.750 un/km, tala de junção de 6 furos e fixação elástica Pandrol - posicionamento e assentamento mecanizado</t>
  </si>
  <si>
    <t>3009046</t>
  </si>
  <si>
    <t>Trilho TR45, comprimento de 240 m (TLS), sobre dormente de madeira, bitola métrica ou larga, taxa de dormentação de 1.750 un/km, tala de junção de 6 furos e fixação rígida - posicionamento e assentamento mecanizado</t>
  </si>
  <si>
    <t>3009274</t>
  </si>
  <si>
    <t>Trilho TR45, comprimento de 240 m (TLS), sobre dormente de madeira, bitola mista, taxa de dormentação de 1.667 un/km, tala de junção de 6 furos e fixação elástica Pandrol - posicionamento e assentamento mecanizado</t>
  </si>
  <si>
    <t>3009054</t>
  </si>
  <si>
    <t>Trilho TR45, comprimento de 240 m (TLS), sobre dormente de madeira, bitola mista, taxa de dormentação de 1.750 un/km, tala de junção de 6 furos e fixação elástica Pandrol - posicionamento e assentamento mecanizado</t>
  </si>
  <si>
    <t>3009235</t>
  </si>
  <si>
    <t>Trilho TR57, comprimento de 12 m, sobre dormente de concreto, bitola métrica ou larga, taxa de dormentação de 1.667 un/km, tala de junção de 6 furos e fixação elástica Pandrol - posicionamento e assentamento manual</t>
  </si>
  <si>
    <t>3009023</t>
  </si>
  <si>
    <t>Trilho TR57, comprimento de 12 m, sobre dormente de concreto, bitola métrica ou larga, taxa de dormentação de 1.750 un/km, tala de junção de 6 furos e fixação elástica Pandrol - posicionamento e assentamento manual</t>
  </si>
  <si>
    <t>3009231</t>
  </si>
  <si>
    <t>Trilho TR57, comprimento de 12 m, sobre dormente de concreto, bitola mista, taxa de dormentação de 1.667 un/km, tala de junção de 6 furos e fixação elástica Pandrol - posicionamento e assentamento manual</t>
  </si>
  <si>
    <t>3009019</t>
  </si>
  <si>
    <t>Trilho TR57, comprimento de 12 m, sobre dormente de concreto, bitola mista, taxa de dormentação de 1.750 un/km, tala de junção de 6 furos e fixação elástica Pandrol - posicionamento e assentamento manual</t>
  </si>
  <si>
    <t>3009289</t>
  </si>
  <si>
    <t>Trilho TR57, comprimento de 12 m, sobre dormente de madeira, bitola métrica ou larga, taxa de dormentação de 1.667 un/km, tala de junção de 6 furos e fixação rígida - posicionamento e assentamento manual</t>
  </si>
  <si>
    <t>3009014</t>
  </si>
  <si>
    <t>Trilho TR57, comprimento de 12 m, sobre dormente de madeira, bitola métrica ou larga, taxa de dormentação de 1.750 un/km, tala de junção de 6 furos e fixação rígida - posicionamento e assentamento manual</t>
  </si>
  <si>
    <t>3009293</t>
  </si>
  <si>
    <t>Trilho TR57, comprimento de 12 m, sobre dormente de madeira, bitola mista, taxa de dormentação de 1.667 un/km, tala de junção de 6 furos e fixação rígida - posicionamento e assentamento manual</t>
  </si>
  <si>
    <t>3009226</t>
  </si>
  <si>
    <t>Trilho TR57, comprimento de 12 m, sobre dormente de madeira, bitola mista, taxa de dormentação de 1.750 un/km, tala de junção de 6 furos e fixação rígida - posicionamento e assentamento manual</t>
  </si>
  <si>
    <t>3009102</t>
  </si>
  <si>
    <t>Trilho TR57, comprimento de 120 m (TLS), formado por trilhos curtos de 12 m soldados por caldeamento - confecção em estaleiro</t>
  </si>
  <si>
    <t>3009297</t>
  </si>
  <si>
    <t>Trilho TR57, comprimento de 120 m (TLS), sobre dormente de concreto, bitola métrica ou larga, taxa de dormentação de 1.667 un/km, tala de junção de 6 furos e fixação elástica Pandrol - posicionamento e assentamento mecanizado</t>
  </si>
  <si>
    <t>3009027</t>
  </si>
  <si>
    <t>Trilho TR57, comprimento de 120 m (TLS), sobre dormente de concreto, bitola métrica ou larga, taxa de dormentação de 1.750 un/km, tala de junção de 6 furos e fixação elástica Pandrol - posicionamento e assentamento mecanizado</t>
  </si>
  <si>
    <t>3009305</t>
  </si>
  <si>
    <t>Trilho TR57, comprimento de 120 m (TLS), sobre dormente de concreto, bitola mista, taxa de dormentação de 1.667 un/km, tala de junção de 6 furos e fixação elástica Pandrol - posicionamento e assentamento mecanizado</t>
  </si>
  <si>
    <t>3009031</t>
  </si>
  <si>
    <t>Trilho TR57, comprimento de 120 m (TLS), sobre dormente de concreto, bitola mista, taxa de dormentação de 1.750 un/km, tala de junção de 6 furos e fixação elástica Pandrol - posicionamento e assentamento mecanizado</t>
  </si>
  <si>
    <t>3009255</t>
  </si>
  <si>
    <t>Trilho TR57, comprimento de 120 m (TLS), sobre dormente de madeira, bitola métrica ou larga, taxa de dormentação de 1.667 un/km, tala de junção de 6 furos e fixação elástica Pandrol - posicionamento e assentamento mecanizado</t>
  </si>
  <si>
    <t>3009263</t>
  </si>
  <si>
    <t>Trilho TR57, comprimento de 120 m (TLS), sobre dormente de madeira, bitola métrica ou larga, taxa de dormentação de 1.667 un/km, tala de junção de 6 furos e fixação rígida - posicionamento e assentamento mecanizado</t>
  </si>
  <si>
    <t>3009035</t>
  </si>
  <si>
    <t>Trilho TR57, comprimento de 120 m (TLS), sobre dormente de madeira, bitola métrica ou larga, taxa de dormentação de 1.750 un/km, tala de junção de 6 furos e fixação elástica Pandrol - posicionamento e assentamento mecanizado</t>
  </si>
  <si>
    <t>3009043</t>
  </si>
  <si>
    <t>Trilho TR57, comprimento de 120 m (TLS), sobre dormente de madeira, bitola métrica ou larga, taxa de dormentação de 1.750 un/km, tala de junção de 6 furos e fixação rígida - posicionamento e assentamento mecanizado</t>
  </si>
  <si>
    <t>3009271</t>
  </si>
  <si>
    <t>Trilho TR57, comprimento de 120 m (TLS), sobre dormente de madeira, bitola mista, taxa de dormentação de 1.667 un/km, tala de junção de 6 furos e fixação elástica Pandrol - posicionamento e assentamento mecanizado</t>
  </si>
  <si>
    <t>3009051</t>
  </si>
  <si>
    <t>Trilho TR57, comprimento de 120 m (TLS), sobre dormente de madeira, bitola mista, taxa de dormentação de 1.750 un/km, tala de junção de 6 furos e fixação elástica Pandrol - posicionamento e assentamento mecanizado</t>
  </si>
  <si>
    <t>3009103</t>
  </si>
  <si>
    <t>Trilho TR57, comprimento de 240 m (TLS), formado por trilhos curtos de 12 m soldados por caldeamento - confecção em estaleiro</t>
  </si>
  <si>
    <t>3009247</t>
  </si>
  <si>
    <t>Trilho TR57, comprimento de 240 m (TLS), sobre dormente de concreto, bitola métrica ou larga, taxa de dormentação de 1.667 un/km, tala de junção de 6 furos e fixação elástica Pandrol - posicionamento e assentamento mecanizado</t>
  </si>
  <si>
    <t>3009209</t>
  </si>
  <si>
    <t>Trilho TR57, comprimento de 240 m (TLS), sobre dormente de concreto, bitola métrica ou larga, taxa de dormentação de 1.750 un/km, tala de junção de 6 furos e fixação elástica Pandrol - posicionamento e assentamento mecanizado</t>
  </si>
  <si>
    <t>3009309</t>
  </si>
  <si>
    <t>Trilho TR57, comprimento de 240 m (TLS), sobre dormente de concreto, bitola mista, taxa de dormentação de 1.667 un/km, tala de junção de 6 furos e fixação elástica Pandrol - posicionamento e assentamento mecanizado</t>
  </si>
  <si>
    <t>3009213</t>
  </si>
  <si>
    <t>Trilho TR57, comprimento de 240 m (TLS), sobre dormente de concreto, bitola mista, taxa de dormentação de 1.750 un/km, tala de junção de 6 furos e fixação elástica Pandrol - posicionamento e assentamento mecanizado</t>
  </si>
  <si>
    <t>3009259</t>
  </si>
  <si>
    <t>Trilho TR57, comprimento de 240 m (TLS), sobre dormente de madeira, bitola métrica ou larga, taxa de dormentação de 1.667 un/km, tala de junção de 6 furos e fixação elástica Pandrol - posicionamento e assentamento mecanizado</t>
  </si>
  <si>
    <t>3009267</t>
  </si>
  <si>
    <t>Trilho TR57, comprimento de 240 m (TLS), sobre dormente de madeira, bitola métrica ou larga, taxa de dormentação de 1.667 un/km, tala de junção de 6 furos e fixação rígida - posicionamento e assentamento mecanizado</t>
  </si>
  <si>
    <t>3009039</t>
  </si>
  <si>
    <t>Trilho TR57, comprimento de 240 m (TLS), sobre dormente de madeira, bitola métrica ou larga, taxa de dormentação de 1.750 un/km, tala de junção de 6 furos e fixação elástica Pandrol - posicionamento e assentamento mecanizado</t>
  </si>
  <si>
    <t>3009047</t>
  </si>
  <si>
    <t>Trilho TR57, comprimento de 240 m (TLS), sobre dormente de madeira, bitola métrica ou larga, taxa de dormentação de 1.750 un/km, tala de junção de 6 furos e fixação rígida - posicionamento e assentamento mecanizado</t>
  </si>
  <si>
    <t>3009275</t>
  </si>
  <si>
    <t>Trilho TR57, comprimento de 240 m (TLS), sobre dormente de madeira, bitola mista, taxa de dormentação de 1.667 un/km, tala de junção de 6 furos e fixação elástica Pandrol - posicionamento e assentamento mecanizado</t>
  </si>
  <si>
    <t>3009055</t>
  </si>
  <si>
    <t>Trilho TR57, comprimento de 240 m (TLS), sobre dormente de madeira, bitola mista, taxa de dormentação de 1.750 un/km, tala de junção de 6 furos e fixação elástica Pandrol - posicionamento e assentamento mecanizado</t>
  </si>
  <si>
    <t>3009236</t>
  </si>
  <si>
    <t>Trilho TR68, comprimento de 12 m, sobre dormente de concreto, bitola métrica ou larga, taxa de dormentação de 1.667 un/km, tala de junção de 6 furos e fixação elástica Pandrol - posicionamento e assentamento manual</t>
  </si>
  <si>
    <t>3009024</t>
  </si>
  <si>
    <t>Trilho TR68, comprimento de 12 m, sobre dormente de concreto, bitola métrica ou larga, taxa de dormentação de 1.750 un/km, tala de junção de 6 furos e fixação elástica Pandrol - posicionamento e assentamento manual</t>
  </si>
  <si>
    <t>3009232</t>
  </si>
  <si>
    <t>Trilho TR68, comprimento de 12 m, sobre dormente de concreto, bitola mista, taxa de dormentação de 1.667 un/km, tala de junção de 6 furos e fixação elástica Pandrol - posicionamento e assentamento manual</t>
  </si>
  <si>
    <t>3009020</t>
  </si>
  <si>
    <t>Trilho TR68, comprimento de 12 m, sobre dormente de concreto, bitola mista, taxa de dormentação de 1.750 un/km, tala de junção de 6 furos e fixação elástica Pandrol - posicionamento e assentamento manual</t>
  </si>
  <si>
    <t>3009290</t>
  </si>
  <si>
    <t>Trilho TR68, comprimento de 12 m, sobre dormente de madeira, bitola métrica ou larga, taxa de dormentação de 1.667 un/km, tala de junção de 6 furos e fixação rígida - posicionamento e assentamento manual</t>
  </si>
  <si>
    <t>3009015</t>
  </si>
  <si>
    <t>Trilho TR68, comprimento de 12 m, sobre dormente de madeira, bitola métrica ou larga, taxa de dormentação de 1.750 un/km, tala de junção de 6 furos e fixação rígida - posicionamento e assentamento manual</t>
  </si>
  <si>
    <t>3009294</t>
  </si>
  <si>
    <t>Trilho TR68, comprimento de 12 m, sobre dormente de madeira, bitola mista, taxa de dormentação de 1.667 un/km, tala de junção de 6 furos e fixação rígida - posicionamento e assentamento manual</t>
  </si>
  <si>
    <t>3009227</t>
  </si>
  <si>
    <t>Trilho TR68, comprimento de 12 m, sobre dormente de madeira, bitola mista, taxa de dormentação de 1.750 un/km, tala de junção de 6 furos e fixação rígida - posicionamento e assentamento manual</t>
  </si>
  <si>
    <t>3009104</t>
  </si>
  <si>
    <t>Trilho TR68, comprimento de 120 m (TLS), formado por trilhos curtos de 12 m soldados por caldeamento - confecção em estaleiro</t>
  </si>
  <si>
    <t>3009240</t>
  </si>
  <si>
    <t>Trilho TR68, comprimento de 120 m (TLS), sobre dormente de concreto, bitola métrica ou larga, taxa de dormentação de 1.667 un/km, tala de junção de 6 furos e fixação elástica Pandrol - posicionamento e assentamento mecanizado</t>
  </si>
  <si>
    <t>3009028</t>
  </si>
  <si>
    <t>Trilho TR68, comprimento de 120 m (TLS), sobre dormente de concreto, bitola métrica ou larga, taxa de dormentação de 1.750 un/km, tala de junção de 6 furos e fixação elástica Pandrol - posicionamento e assentamento mecanizado</t>
  </si>
  <si>
    <t>3009306</t>
  </si>
  <si>
    <t>Trilho TR68, comprimento de 120 m (TLS), sobre dormente de concreto, bitola mista, taxa de dormentação de 1.667 un/km, tala de junção de 6 furos e fixação elástica Pandrol - posicionamento e assentamento mecanizado</t>
  </si>
  <si>
    <t>3009032</t>
  </si>
  <si>
    <t>Trilho TR68, comprimento de 120 m (TLS), sobre dormente de concreto, bitola mista, taxa de dormentação de 1.750 un/km, tala de junção de 6 furos e fixação elástica Pandrol - posicionamento e assentamento mecanizado</t>
  </si>
  <si>
    <t>3009256</t>
  </si>
  <si>
    <t>Trilho TR68, comprimento de 120 m (TLS), sobre dormente de madeira, bitola métrica ou larga, taxa de dormentação de 1.667 un/km, tala de junção de 6 furos e fixação elástica Pandrol - posicionamento e assentamento mecanizado</t>
  </si>
  <si>
    <t>3009264</t>
  </si>
  <si>
    <t>Trilho TR68, comprimento de 120 m (TLS), sobre dormente de madeira, bitola métrica ou larga, taxa de dormentação de 1.667 un/km, tala de junção de 6 furos e fixação rígida - posicionamento e assentamento mecanizado</t>
  </si>
  <si>
    <t>3009036</t>
  </si>
  <si>
    <t>Trilho TR68, comprimento de 120 m (TLS), sobre dormente de madeira, bitola métrica ou larga, taxa de dormentação de 1.750 un/km, tala de junção de 6 furos e fixação elástica Pandrol - posicionamento e assentamento mecanizado</t>
  </si>
  <si>
    <t>3009044</t>
  </si>
  <si>
    <t>Trilho TR68, comprimento de 120 m (TLS), sobre dormente de madeira, bitola métrica ou larga, taxa de dormentação de 1.750 un/km, tala de junção de 6 furos e fixação rígida - posicionamento e assentamento mecanizado</t>
  </si>
  <si>
    <t>3009272</t>
  </si>
  <si>
    <t>Trilho TR68, comprimento de 120 m (TLS), sobre dormente de madeira, bitola mista, taxa de dormentação de 1.667 un/km, tala de junção de 6 furos e fixação elástica Pandrol - posicionamento e assentamento mecanizado</t>
  </si>
  <si>
    <t>3009052</t>
  </si>
  <si>
    <t>Trilho TR68, comprimento de 120 m (TLS), sobre dormente de madeira, bitola mista, taxa de dormentação de 1.750 un/km, tala de junção de 6 furos e fixação elástica Pandrol - posicionamento e assentamento mecanizado</t>
  </si>
  <si>
    <t>3009105</t>
  </si>
  <si>
    <t>Trilho TR68, comprimento de 240 m (TLS), formado por trilhos curtos de 12 m soldados por caldeamento - confecção em estaleiro</t>
  </si>
  <si>
    <t>3009248</t>
  </si>
  <si>
    <t>Trilho TR68, comprimento de 240 m (TLS), sobre dormente de concreto, bitola métrica ou larga, taxa de dormentação de 1.667 un/km, tala de junção de 6 furos e fixação elástica Pandrol - posicionamento e assentamento mecanizado</t>
  </si>
  <si>
    <t>3009210</t>
  </si>
  <si>
    <t>Trilho TR68, comprimento de 240 m (TLS), sobre dormente de concreto, bitola métrica ou larga, taxa de dormentação de 1.750 un/km, tala de junção de 6 furos e fixação elástica Pandrol - posicionamento e assentamento mecanizado</t>
  </si>
  <si>
    <t>3009310</t>
  </si>
  <si>
    <t>Trilho TR68, comprimento de 240 m (TLS), sobre dormente de concreto, bitola mista, taxa de dormentação de 1.667 un/km, tala de junção de 6 furos e fixação elástica Pandrol - posicionamento e assentamento mecanizado</t>
  </si>
  <si>
    <t>3009214</t>
  </si>
  <si>
    <t>Trilho TR68, comprimento de 240 m (TLS), sobre dormente de concreto, bitola mista, taxa de dormentação de 1.750 un/km, tala de junção de 6 furos e fixação elástica Pandrol - posicionamento e assentamento mecanizado</t>
  </si>
  <si>
    <t>3009260</t>
  </si>
  <si>
    <t>Trilho TR68, comprimento de 240 m (TLS), sobre dormente de madeira, bitola métrica ou larga, taxa de dormentação de 1.667 un/km, tala de junção de 6 furos e fixação elástica Pandrol - posicionamento e assentamento mecanizado</t>
  </si>
  <si>
    <t>3009268</t>
  </si>
  <si>
    <t>Trilho TR68, comprimento de 240 m (TLS), sobre dormente de madeira, bitola métrica ou larga, taxa de dormentação de 1.667 un/km, tala de junção de 6 furos e fixação rígida - posicionamento e assentamento mecanizado</t>
  </si>
  <si>
    <t>3009040</t>
  </si>
  <si>
    <t>Trilho TR68, comprimento de 240 m (TLS), sobre dormente de madeira, bitola métrica ou larga, taxa de dormentação de 1.750 un/km, tala de junção de 6 furos e fixação elástica Pandrol - posicionamento e assentamento mecanizado</t>
  </si>
  <si>
    <t>3009048</t>
  </si>
  <si>
    <t>Trilho TR68, comprimento de 240 m (TLS), sobre dormente de madeira, bitola métrica ou larga, taxa de dormentação de 1.750 un/km, tala de junção de 6 furos e fixação rígida - posicionamento e assentamento mecanizado</t>
  </si>
  <si>
    <t>3009276</t>
  </si>
  <si>
    <t>Trilho TR68, comprimento de 240 m (TLS), sobre dormente de madeira, bitola mista, taxa de dormentação de 1.667 un/km, tala de junção de 6 furos e fixação elástica Pandrol - posicionamento e assentamento mecanizado</t>
  </si>
  <si>
    <t>3009056</t>
  </si>
  <si>
    <t>Trilho TR68, comprimento de 240 m (TLS), sobre dormente de madeira, bitola mista, taxa de dormentação de 1.750 un/km, tala de junção de 6 furos e fixação elástica Pandrol - posicionamento e assentamento mecanizado</t>
  </si>
  <si>
    <t>3009237</t>
  </si>
  <si>
    <t>Trilho UIC60, comprimento de 12 m, sobre dormente de concreto, bitola métrica ou larga, taxa de dormentação de 1.667 un/km, tala de junção de 6 furos e fixação elástica Pandrol - posicionamento e assentamento manual</t>
  </si>
  <si>
    <t>3009025</t>
  </si>
  <si>
    <t>Trilho UIC60, comprimento de 12 m, sobre dormente de concreto, bitola métrica ou larga, taxa de dormentação de 1.750 un/km, tala de junção de 6 furos e fixação elástica Pandrol - posicionamento e assentamento manual</t>
  </si>
  <si>
    <t>3009319</t>
  </si>
  <si>
    <t>Trilho UIC60, comprimento de 12 m, sobre dormente de concreto, bitola mista, taxa de dormentação de 1.667 un/km, tala de junção de 6 furos e fixação elástica Pandrol - posicionamento e assentamento manual</t>
  </si>
  <si>
    <t>3009021</t>
  </si>
  <si>
    <t>Trilho UIC60, comprimento de 12 m, sobre dormente de concreto, bitola mista, taxa de dormentação de 1.750 un/km, tala de junção de 6 furos e fixação elástica Pandrol - posicionamento e assentamento manual</t>
  </si>
  <si>
    <t>3009291</t>
  </si>
  <si>
    <t>Trilho UIC60, comprimento de 12 m, sobre dormente de madeira, bitola métrica ou larga, taxa de dormentação de 1.667 un/km, tala de junção de 6 furos e fixação rígida - posicionamento e assentamento manual</t>
  </si>
  <si>
    <t>3009016</t>
  </si>
  <si>
    <t>Trilho UIC60, comprimento de 12 m, sobre dormente de madeira, bitola métrica ou larga, taxa de dormentação de 1.750 un/km, tala de junção de 6 furos e fixação rígida - posicionamento e assentamento manual</t>
  </si>
  <si>
    <t>3009295</t>
  </si>
  <si>
    <t>Trilho UIC60, comprimento de 12 m, sobre dormente de madeira, bitola mista, taxa de dormentação de 1.667 un/km, tala de junção de 6 furos e fixação rígida - posicionamento e assentamento manual</t>
  </si>
  <si>
    <t>3009228</t>
  </si>
  <si>
    <t>Trilho UIC60, comprimento de 12 m, sobre dormente de madeira, bitola mista, taxa de dormentação de 1.750 un/km, tala de junção de 6 furos e fixação rígida - posicionamento e assentamento manual</t>
  </si>
  <si>
    <t>3009106</t>
  </si>
  <si>
    <t>Trilho UIC60, comprimento de 120 m (TLS), formado por trilhos curtos de 12 m soldados por caldeamento - confecção em estaleiro</t>
  </si>
  <si>
    <t>3009299</t>
  </si>
  <si>
    <t>Trilho UIC60, comprimento de 120 m (TLS), sobre dormente de concreto, bitola métrica ou larga, taxa de dormentação de 1.667 un/km, tala de junção de 6 furos e fixação elástica Pandrol - posicionamento e assentamento mecanizado</t>
  </si>
  <si>
    <t>3009029</t>
  </si>
  <si>
    <t>Trilho UIC60, comprimento de 120 m (TLS), sobre dormente de concreto, bitola métrica ou larga, taxa de dormentação de 1.750 un/km, tala de junção de 6 furos e fixação elástica Pandrol - posicionamento e assentamento mecanizado</t>
  </si>
  <si>
    <t>3009245</t>
  </si>
  <si>
    <t>Trilho UIC60, comprimento de 120 m (TLS), sobre dormente de concreto, bitola mista, taxa de dormentação de 1.667 un/km, tala de junção de 6 furos e fixação elástica Pandrol - posicionamento e assentamento mecanizado</t>
  </si>
  <si>
    <t>3009033</t>
  </si>
  <si>
    <t>Trilho UIC60, comprimento de 120 m (TLS), sobre dormente de concreto, bitola mista, taxa de dormentação de 1.750 un/km, tala de junção de 6 furos e fixação elástica Pandrol - posicionamento e assentamento mecanizado</t>
  </si>
  <si>
    <t>3009257</t>
  </si>
  <si>
    <t>Trilho UIC60, comprimento de 120 m (TLS), sobre dormente de madeira, bitola métrica ou larga, taxa de dormentação de 1.667 un/km, tala de junção de 6 furos e fixação elástica Pandrol - posicionamento e assentamento mecanizado</t>
  </si>
  <si>
    <t>3009265</t>
  </si>
  <si>
    <t>Trilho UIC60, comprimento de 120 m (TLS), sobre dormente de madeira, bitola métrica ou larga, taxa de dormentação de 1.667 un/km, tala de junção de 6 furos e fixação rígida - posicionamento e assentamento mecanizado</t>
  </si>
  <si>
    <t>3009037</t>
  </si>
  <si>
    <t>Trilho UIC60, comprimento de 120 m (TLS), sobre dormente de madeira, bitola métrica ou larga, taxa de dormentação de 1.750 un/km, tala de junção de 6 furos e fixação elástica Pandrol - posicionamento e assentamento mecanizado</t>
  </si>
  <si>
    <t>3009045</t>
  </si>
  <si>
    <t>Trilho UIC60, comprimento de 120 m (TLS), sobre dormente de madeira, bitola métrica ou larga, taxa de dormentação de 1.750 un/km, tala de junção de 6 furos e fixação rígida - posicionamento e assentamento mecanizado</t>
  </si>
  <si>
    <t>3009273</t>
  </si>
  <si>
    <t>Trilho UIC60, comprimento de 120 m (TLS), sobre dormente de madeira, bitola mista, taxa de dormentação de 1.667 un/km, tala de junção de 6 furos e fixação elástica Pandrol - posicionamento e assentamento mecanizado</t>
  </si>
  <si>
    <t>3009053</t>
  </si>
  <si>
    <t>Trilho UIC60, comprimento de 120 m (TLS), sobre dormente de madeira, bitola mista, taxa de dormentação de 1.750 un/km, tala de junção de 6 furos e fixação elástica Pandrol - posicionamento e assentamento mecanizado</t>
  </si>
  <si>
    <t>3009107</t>
  </si>
  <si>
    <t>Trilho UIC60, comprimento de 240 m (TLS), formado por trilhos curtos de 12 m soldados por caldeamento - confecção em estaleiro</t>
  </si>
  <si>
    <t>3009249</t>
  </si>
  <si>
    <t>Trilho UIC60, comprimento de 240 m (TLS), sobre dormente de concreto, bitola métrica ou larga, taxa de dormentação de 1.667 un/km, tala de junção de 6 furos e fixação elástica Pandrol - posicionamento e assentamento mecanizado</t>
  </si>
  <si>
    <t>3009211</t>
  </si>
  <si>
    <t>Trilho UIC60, comprimento de 240 m (TLS), sobre dormente de concreto, bitola métrica ou larga, taxa de dormentação de 1.750 un/km, tala de junção de 6 furos e fixação elástica Pandrol - posicionamento e assentamento mecanizado</t>
  </si>
  <si>
    <t>3009253</t>
  </si>
  <si>
    <t>Trilho UIC60, comprimento de 240 m (TLS), sobre dormente de concreto, bitola mista, taxa de dormentação de 1.667 un/km, tala de junção de 6 furos e fixação elástica Pandrol - posicionamento e assentamento mecanizado</t>
  </si>
  <si>
    <t>3009215</t>
  </si>
  <si>
    <t>Trilho UIC60, comprimento de 240 m (TLS), sobre dormente de concreto, bitola mista, taxa de dormentação de 1.750 un/km, tala de junção de 6 furos e fixação elástica Pandrol - posicionamento e assentamento mecanizado</t>
  </si>
  <si>
    <t>3009261</t>
  </si>
  <si>
    <t>Trilho UIC60, comprimento de 240 m (TLS), sobre dormente de madeira, bitola métrica ou larga, taxa de dormentação de 1.667 un/km, tala de junção de 6 furos e fixação elástica Pandrol - posicionamento e assentamento mecanizado</t>
  </si>
  <si>
    <t>3009269</t>
  </si>
  <si>
    <t>Trilho UIC60, comprimento de 240 m (TLS), sobre dormente de madeira, bitola métrica ou larga, taxa de dormentação de 1.667 un/km, tala de junção de 6 furos e fixação rígida - posicionamento e assentamento mecanizado</t>
  </si>
  <si>
    <t>3009041</t>
  </si>
  <si>
    <t>Trilho UIC60, comprimento de 240 m (TLS), sobre dormente de madeira, bitola métrica ou larga, taxa de dormentação de 1.750 un/km, tala de junção de 6 furos e fixação elástica Pandrol - posicionamento e assentamento mecanizado</t>
  </si>
  <si>
    <t>3009049</t>
  </si>
  <si>
    <t>Trilho UIC60, comprimento de 240 m (TLS), sobre dormente de madeira, bitola métrica ou larga, taxa de dormentação de 1.750 un/km, tala de junção de 6 furos e fixação rígida - posicionamento e assentamento mecanizado</t>
  </si>
  <si>
    <t>3009277</t>
  </si>
  <si>
    <t>Trilho UIC60, comprimento de 240 m (TLS), sobre dormente de madeira, bitola mista, taxa de dormentação de 1.667 un/km, tala de junção de 6 furos e fixação elástica Pandrol - posicionamento e assentamento mecanizado</t>
  </si>
  <si>
    <t>3009057</t>
  </si>
  <si>
    <t>Trilho UIC60, comprimento de 240 m (TLS), sobre dormente de madeira, bitola mista, taxa de dormentação de 1.750 un/km, tala de junção de 6 furos e fixação elástica Pandrol - posicionamento e assentamento mecanizado</t>
  </si>
  <si>
    <t>3108073</t>
  </si>
  <si>
    <t>Confecção de fôrma metálica em chapa 1/8" para poita trapezoidal</t>
  </si>
  <si>
    <t>3107965</t>
  </si>
  <si>
    <t>Confecção de forma metálica em chapa 3/16" para poita trapezoidal</t>
  </si>
  <si>
    <t>3105941</t>
  </si>
  <si>
    <t>Fôrma em chapa metálica 1/8" para cabeça de tirantes - utilização de 50 vezes - confecção, instalação e retirada</t>
  </si>
  <si>
    <t>3108150</t>
  </si>
  <si>
    <t>Fôrma metálica curva em chapa 3/16" reforçada com nervuras de 40 mm x 3/16" dispostas em grelhas de 40 x 60 cm - utilização de 100 vezes - confecção, instalação e retirada</t>
  </si>
  <si>
    <t>3108071</t>
  </si>
  <si>
    <t>3107967</t>
  </si>
  <si>
    <t>Fôrma metálica em chapa 1/8" reforçada com nervuras de 40 mm x 1/8" dispostas em grelhas de 40 x 60 cm - utilização de 100 vezes - confecção, instalação e retirada</t>
  </si>
  <si>
    <t>3107966</t>
  </si>
  <si>
    <t>3108072</t>
  </si>
  <si>
    <t>Fôrma metálica em chapa 3/16" reforçada com nervuras de 40 mm x 3/16" dispostas em grelhas de 40 x 60 cm - utilização de 100 vezes - confecção, instalação e retirada</t>
  </si>
  <si>
    <t>3117750</t>
  </si>
  <si>
    <t>Fôrma metálica para aduelas de bueiros celulares de concreto pré-moldados - utilização de 100 vezes - confecção, instalação e retirada</t>
  </si>
  <si>
    <t>3117749</t>
  </si>
  <si>
    <t>Fôrma metálica para guarda-corpo de concreto - utilização de 50 vezes - confecção</t>
  </si>
  <si>
    <t>3106551</t>
  </si>
  <si>
    <t>Fôrma metálica para tetrápode - utilização de 100 vezes - confecção, instalação e retirada</t>
  </si>
  <si>
    <t>3106427</t>
  </si>
  <si>
    <t>Fôrma metálica para viga de concreto pré-moldada protendida para OAE - utilização de 20 vezes - confecção, instalação e retirada</t>
  </si>
  <si>
    <t>3106552</t>
  </si>
  <si>
    <t>Fôrma metálica para Xbloc - utilização de 100 vezes - confecção, instalação e retirada</t>
  </si>
  <si>
    <t>3107969</t>
  </si>
  <si>
    <t>Fôrmas curvas de compensado plastificado 10 mm - uso geral - utilização de 2 vezes - confecção, instalação e retirada</t>
  </si>
  <si>
    <t>3107970</t>
  </si>
  <si>
    <t>Fôrmas curvas de compensado resinado 10 mm - uso geral - utilização de 2 vezes - confecção, instalação e retirada</t>
  </si>
  <si>
    <t>3108007</t>
  </si>
  <si>
    <t>Fôrmas de compensado plastificado 10 mm - uso geral - utilização de 1 vez - confecção, instalação e retirada</t>
  </si>
  <si>
    <t>3108008</t>
  </si>
  <si>
    <t>Fôrmas de compensado plastificado 10 mm - uso geral - utilização de 2 vezes - confecção, instalação e retirada</t>
  </si>
  <si>
    <t>3108009</t>
  </si>
  <si>
    <t>Fôrmas de compensado plastificado 10 mm - uso geral - utilização de 3 vezes - confecção, instalação e retirada</t>
  </si>
  <si>
    <t>3108011</t>
  </si>
  <si>
    <t>Fôrmas de compensado plastificado 12 mm - uso geral - utilização de 1 vez - confecção, instalação e retirada</t>
  </si>
  <si>
    <t>3108012</t>
  </si>
  <si>
    <t>Fôrmas de compensado plastificado 12 mm - uso geral - utilização de 2 vezes - confecção, instalação e retirada</t>
  </si>
  <si>
    <t>3108013</t>
  </si>
  <si>
    <t>Fôrmas de compensado plastificado 12 mm - uso geral - utilização de 3 vezes - confecção, instalação e retirada</t>
  </si>
  <si>
    <t>3108015</t>
  </si>
  <si>
    <t>Fôrmas de compensado plastificado 14 mm - uso geral - utilização de 1 vez - confecção, instalação e retirada</t>
  </si>
  <si>
    <t>3108016</t>
  </si>
  <si>
    <t>Fôrmas de compensado plastificado 14 mm - uso geral - utilização de 2 vezes - confecção, instalação e retirada</t>
  </si>
  <si>
    <t>3108017</t>
  </si>
  <si>
    <t>Fôrmas de compensado plastificado 14 mm - uso geral - utilização de 3 vezes - confecção, instalação e retirada</t>
  </si>
  <si>
    <t>3107995</t>
  </si>
  <si>
    <t>Fôrmas de compensado resinado 10 mm - uso geral - utilização de 1 vez - confecção, instalação e retirada</t>
  </si>
  <si>
    <t>3107996</t>
  </si>
  <si>
    <t>Fôrmas de compensado resinado 10 mm - uso geral - utilização de 2 vezes - confecção, instalação e retirada</t>
  </si>
  <si>
    <t>3107997</t>
  </si>
  <si>
    <t>Fôrmas de compensado resinado 10 mm - uso geral - utilização de 3 vezes - confecção, instalação e retirada</t>
  </si>
  <si>
    <t>3107999</t>
  </si>
  <si>
    <t>Fôrmas de compensado resinado 12 mm - uso geral - utilização de 1 vez - confecção, instalação e retirada</t>
  </si>
  <si>
    <t>3108000</t>
  </si>
  <si>
    <t>Fôrmas de compensado resinado 12 mm - uso geral - utilização de 2 vezes - confecção, instalação e retirada</t>
  </si>
  <si>
    <t>3108001</t>
  </si>
  <si>
    <t>Fôrmas de compensado resinado 12 mm - uso geral - utilização de 3 vezes - confecção, instalação e retirada</t>
  </si>
  <si>
    <t>3108003</t>
  </si>
  <si>
    <t>Fôrmas de compensado resinado 14 mm - uso geral - utilização de 1 vez - confecção, instalação e retirada</t>
  </si>
  <si>
    <t>3108004</t>
  </si>
  <si>
    <t>Fôrmas de compensado resinado 14 mm - uso geral - utilização de 2 vezes - confecção, instalação e retirada</t>
  </si>
  <si>
    <t>3108005</t>
  </si>
  <si>
    <t>Fôrmas de compensado resinado 14 mm - uso geral - utilização de 3 vezes - confecção, instalação e retirada</t>
  </si>
  <si>
    <t>3106119</t>
  </si>
  <si>
    <t>Fôrmas de tábuas de pinho - utilização de 1 vez - confecção, instalação e retirada</t>
  </si>
  <si>
    <t>3106120</t>
  </si>
  <si>
    <t>Fôrmas de tábuas de pinho - utilização de 2 vezes - confecção, instalação e retirada</t>
  </si>
  <si>
    <t>3106121</t>
  </si>
  <si>
    <t>Fôrmas de tábuas de pinho - utilização de 3 vezes - confecção, instalação e retirada</t>
  </si>
  <si>
    <t>3103302</t>
  </si>
  <si>
    <t>Fôrmas de tábuas de pinho para dispositivos de drenagem - utilização de 3 vezes - confecção, instalação e retirada</t>
  </si>
  <si>
    <t>3103303</t>
  </si>
  <si>
    <t>Fôrmas de tábuas de pinho para drenos - utilização de 5 vezes - confecção, instalação e retirada</t>
  </si>
  <si>
    <t>3106759</t>
  </si>
  <si>
    <t>Fôrmas de tábuas de pinho para elementos estruturais dos arcos metálicos - utilização de 3 vezes - confecção, instalação e retirada</t>
  </si>
  <si>
    <t>3108023</t>
  </si>
  <si>
    <t>Guia de madeira de 2,5 x 10,0 cm - confecção e instalação</t>
  </si>
  <si>
    <t>3108018</t>
  </si>
  <si>
    <t>Guia de madeira de 2,5 x 7,0 cm - confecção e instalação</t>
  </si>
  <si>
    <t>3108022</t>
  </si>
  <si>
    <t>Guia de madeira de 2,5 x 8,0 cm - confecção e instalação</t>
  </si>
  <si>
    <t>3205864</t>
  </si>
  <si>
    <t>Gabião caixa 2 x 1 x 0,50 m - Zn/Al + PVC - D = 2,4 mm - pedra de mão comercial - fornecimento e assentamento</t>
  </si>
  <si>
    <t>3205863</t>
  </si>
  <si>
    <t>Gabião caixa 2 x 1 x 0,50 m - Zn/Al + PVC - D = 2,4 mm - pedra de mão produzida - confecção e assentamento</t>
  </si>
  <si>
    <t>3205868</t>
  </si>
  <si>
    <t>Gabião caixa 2 x 1 x 0,50 m Zn/Al - D = 2,7 mm - pedra de mão comercial - fornecimento e assentamento</t>
  </si>
  <si>
    <t>3205867</t>
  </si>
  <si>
    <t>Gabião caixa 2 x 1 x 0,50 m Zn/Al - D = 2,7 mm - pedra de mão produzida - confecção e assentamento</t>
  </si>
  <si>
    <t>3205866</t>
  </si>
  <si>
    <t>Gabião caixa 2 x 1 x 1,00 m - Zn/Al + PVC - D = 2,4 mm - pedra de mão comercial - fornecimento e assentamento</t>
  </si>
  <si>
    <t>3205865</t>
  </si>
  <si>
    <t>Gabião caixa 2 x 1 x 1,00 m - Zn/Al + PVC - D = 2,4 mm - pedra de mão produzida - confecção e assentamento</t>
  </si>
  <si>
    <t>3205870</t>
  </si>
  <si>
    <t>Gabião caixa 2 x 1 x 1,00 m Zn/Al - D = 2,7 mm - pedra de mão comercial - fornecimento e assentamento</t>
  </si>
  <si>
    <t>3205869</t>
  </si>
  <si>
    <t>Gabião caixa 2 x 1 x 1,00 m Zn/Al - D = 2,7 mm - pedra de mão produzida - confecção e assentamento</t>
  </si>
  <si>
    <t>3205872</t>
  </si>
  <si>
    <t>Gabião colchão espessura 0,17 m - Zn/Al + PVC - D = 2,0 mm - pedra de mão comercial - fornecimento e assentamento</t>
  </si>
  <si>
    <t>3205871</t>
  </si>
  <si>
    <t>Gabião colchão espessura 0,17 m - Zn/Al + PVC - D = 2,0 mm - pedra de mão produzida - confecção e assentamento</t>
  </si>
  <si>
    <t>3205874</t>
  </si>
  <si>
    <t>Gabião colchão espessura 0,23 m - Zn/Al + PVC - D = 2,0 mm - pedra de mão comercial - fornecimento e assentamento</t>
  </si>
  <si>
    <t>3205873</t>
  </si>
  <si>
    <t>Gabião colchão espessura 0,23 m - Zn/Al + PVC - D = 2,0 mm - pedra de mão produzida - confecção e assentamento</t>
  </si>
  <si>
    <t>3205876</t>
  </si>
  <si>
    <t>Gabião colchão espessura 0,30 m - Zn/Al + PVC - D = 2,0 mm - pedra de mão comercial - fornecimento e assentamento</t>
  </si>
  <si>
    <t>3205875</t>
  </si>
  <si>
    <t>Gabião colchão espessura 0,30 m - Zn/Al + PVC - D = 2,0 mm - pedra de mão produzida - confecção e assentamento</t>
  </si>
  <si>
    <t>3205862</t>
  </si>
  <si>
    <t>Gabião saco - diâmetro = 0,65 m - Zn/Al + PVC - D = 2,4 mm - pedra de mão comercial - fornecimento e assentamento</t>
  </si>
  <si>
    <t>3205861</t>
  </si>
  <si>
    <t>Gabião saco - diâmetro = 0,65 m - Zn/Al + PVC - D = 2,4 mm - pedra de mão produzida - confecção e assentamento</t>
  </si>
  <si>
    <t>3606579</t>
  </si>
  <si>
    <t>Carga, transporte e descarga de material pétreo para molhes com o uso de batelões e escavadeira hidráulica - DMT de 0 a 300 m</t>
  </si>
  <si>
    <t>3606583</t>
  </si>
  <si>
    <t>Carga, transporte e descarga de material pétreo para molhes com o uso de batelões e escavadeira hidráulica - DMT de 1.200 a 1.500 m</t>
  </si>
  <si>
    <t>3606584</t>
  </si>
  <si>
    <t>Carga, transporte e descarga de material pétreo para molhes com o uso de batelões e escavadeira hidráulica - DMT de 1.500 a 1.800 m</t>
  </si>
  <si>
    <t>3606585</t>
  </si>
  <si>
    <t>Carga, transporte e descarga de material pétreo para molhes com o uso de batelões e escavadeira hidráulica - DMT de 1.800 a 2.100 m</t>
  </si>
  <si>
    <t>3606586</t>
  </si>
  <si>
    <t>Carga, transporte e descarga de material pétreo para molhes com o uso de batelões e escavadeira hidráulica - DMT de 2.100 a 2.400 m</t>
  </si>
  <si>
    <t>3606587</t>
  </si>
  <si>
    <t>Carga, transporte e descarga de material pétreo para molhes com o uso de batelões e escavadeira hidráulica - DMT de 2.400 a 2.700 m</t>
  </si>
  <si>
    <t>3606588</t>
  </si>
  <si>
    <t>Carga, transporte e descarga de material pétreo para molhes com o uso de batelões e escavadeira hidráulica - DMT de 2.700 a 3.000 m</t>
  </si>
  <si>
    <t>3606589</t>
  </si>
  <si>
    <t>Carga, transporte e descarga de material pétreo para molhes com o uso de batelões e escavadeira hidráulica - DMT de 3.000 m</t>
  </si>
  <si>
    <t>3606580</t>
  </si>
  <si>
    <t>Carga, transporte e descarga de material pétreo para molhes com o uso de batelões e escavadeira hidráulica - DMT de 300 a 600 m</t>
  </si>
  <si>
    <t>3606581</t>
  </si>
  <si>
    <t>Carga, transporte e descarga de material pétreo para molhes com o uso de batelões e escavadeira hidráulica - DMT de 600 a 900 m</t>
  </si>
  <si>
    <t>3606582</t>
  </si>
  <si>
    <t>Carga, transporte e descarga de material pétreo para molhes com o uso de batelões e escavadeira hidráulica - DMT de 900 a 1.200 m</t>
  </si>
  <si>
    <t>3606527</t>
  </si>
  <si>
    <t>Escavação, carga e transporte de material pétreo para a subcarapaça - caminho de serviço em leito natural - DMT de 1.000 a 1.200 m - com caminhão basculante de 8 m³</t>
  </si>
  <si>
    <t>3606528</t>
  </si>
  <si>
    <t>Escavação, carga e transporte de material pétreo para a subcarapaça - caminho de serviço em leito natural - DMT de 1.200 a 1.400 m - com caminhão basculante de 8 m³</t>
  </si>
  <si>
    <t>3606529</t>
  </si>
  <si>
    <t>Escavação, carga e transporte de material pétreo para a subcarapaça - caminho de serviço em leito natural - DMT de 1.400 a 1.600 m - com caminhão basculante de 8 m³</t>
  </si>
  <si>
    <t>3606530</t>
  </si>
  <si>
    <t>Escavação, carga e transporte de material pétreo para a subcarapaça - caminho de serviço em leito natural - DMT de 1.600 a 1.800 m - com caminhão basculante de 8 m³</t>
  </si>
  <si>
    <t>3606531</t>
  </si>
  <si>
    <t>Escavação, carga e transporte de material pétreo para a subcarapaça - caminho de serviço em leito natural - DMT de 1.800 a 2.000 m - com caminhão basculante de 8 m³</t>
  </si>
  <si>
    <t>3606532</t>
  </si>
  <si>
    <t>Escavação, carga e transporte de material pétreo para a subcarapaça - caminho de serviço em leito natural - DMT de 2.000 a 2.500 m - com caminhão basculante de 8 m³</t>
  </si>
  <si>
    <t>3606533</t>
  </si>
  <si>
    <t>Escavação, carga e transporte de material pétreo para a subcarapaça - caminho de serviço em leito natural - DMT de 2.500 a 3.000 m - com caminhão basculante de 8 m³</t>
  </si>
  <si>
    <t>3606534</t>
  </si>
  <si>
    <t>Escavação, carga e transporte de material pétreo para a subcarapaça - caminho de serviço em leito natural - DMT de 3.000 m - com caminhão basculante de 8 m³</t>
  </si>
  <si>
    <t>3606535</t>
  </si>
  <si>
    <t>Escavação, carga e transporte de material pétreo para a subcarapaça - caminho de serviço em revestimento primário - DMT de 1.000 a 1.200 m - com caminhão basculante de 8 m³</t>
  </si>
  <si>
    <t>3606536</t>
  </si>
  <si>
    <t>Escavação, carga e transporte de material pétreo para a subcarapaça - caminho de serviço em revestimento primário - DMT de 1.200 a 1.400 m - com caminhão basculante de 8 m³</t>
  </si>
  <si>
    <t>3606537</t>
  </si>
  <si>
    <t>Escavação, carga e transporte de material pétreo para a subcarapaça - caminho de serviço em revestimento primário - DMT de 1.400 a 1.600 m - com caminhão basculante de 8 m³</t>
  </si>
  <si>
    <t>3606538</t>
  </si>
  <si>
    <t>Escavação, carga e transporte de material pétreo para a subcarapaça - caminho de serviço em revestimento primário - DMT de 1.600 a 1.800 m - com caminhão basculante de 8 m³</t>
  </si>
  <si>
    <t>3606539</t>
  </si>
  <si>
    <t>Escavação, carga e transporte de material pétreo para a subcarapaça - caminho de serviço em revestimento primário - DMT de 1.800 a 2.000 m - com caminhão basculante de 8 m³</t>
  </si>
  <si>
    <t>3606540</t>
  </si>
  <si>
    <t>Escavação, carga e transporte de material pétreo para a subcarapaça - caminho de serviço em revestimento primário - DMT de 2.000 a 2.500 m - com caminhão basculante de 8 m³</t>
  </si>
  <si>
    <t>3606541</t>
  </si>
  <si>
    <t>Escavação, carga e transporte de material pétreo para a subcarapaça - caminho de serviço em revestimento primário - DMT de 2.500 a 3.000 m - com caminhão basculante de 8 m³</t>
  </si>
  <si>
    <t>3606542</t>
  </si>
  <si>
    <t>Escavação, carga e transporte de material pétreo para a subcarapaça - caminho de serviço em revestimento primário - DMT de 3.000 m - com caminhão basculante de 8 m³</t>
  </si>
  <si>
    <t>3606543</t>
  </si>
  <si>
    <t>Escavação, carga e transporte de material pétreo para a subcarapaça - caminho de serviço pavimentado - DMT de 1.000 a 1.200 m - com caminhão basculante de 8 m³</t>
  </si>
  <si>
    <t>3606544</t>
  </si>
  <si>
    <t>Escavação, carga e transporte de material pétreo para a subcarapaça - caminho de serviço pavimentado - DMT de 1.200 a 1.400 m - com caminhão basculante de 8 m³</t>
  </si>
  <si>
    <t>3606545</t>
  </si>
  <si>
    <t>Escavação, carga e transporte de material pétreo para a subcarapaça - caminho de serviço pavimentado - DMT de 1.400 a 1.600 m - com caminhão basculante de 8 m³</t>
  </si>
  <si>
    <t>3606546</t>
  </si>
  <si>
    <t>Escavação, carga e transporte de material pétreo para a subcarapaça - caminho de serviço pavimentado - DMT de 1.600 a 1.800 m - com caminhão basculante de 8 m³</t>
  </si>
  <si>
    <t>3606547</t>
  </si>
  <si>
    <t>Escavação, carga e transporte de material pétreo para a subcarapaça - caminho de serviço pavimentado - DMT de 1.800 a 2.000 m - com caminhão basculante de 8 m³</t>
  </si>
  <si>
    <t>3606548</t>
  </si>
  <si>
    <t>Escavação, carga e transporte de material pétreo para a subcarapaça - caminho de serviço pavimentado - DMT de 2.000 a 2.500 m - com caminhão basculante de 8 m³</t>
  </si>
  <si>
    <t>3606549</t>
  </si>
  <si>
    <t>Escavação, carga e transporte de material pétreo para a subcarapaça - caminho de serviço pavimentado - DMT de 2.500 a 3.000 m - com caminhão basculante de 8 m³</t>
  </si>
  <si>
    <t>3606550</t>
  </si>
  <si>
    <t>Escavação, carga e transporte de material pétreo para a subcarapaça - caminho de serviço pavimentado - DMT de 3.000 m - com caminhão basculante de 8 m³</t>
  </si>
  <si>
    <t>3606500</t>
  </si>
  <si>
    <t>Escavação, carga e transporte de material pétreo para o núcleo - caminho de serviço em leito natural - DMT de 1.000 a 1.200 m - com caminhão basculante de 8 m³</t>
  </si>
  <si>
    <t>3606501</t>
  </si>
  <si>
    <t>Escavação, carga e transporte de material pétreo para o núcleo - caminho de serviço em leito natural - DMT de 1.200 a 1.400 m - com caminhão basculante de 8 m³</t>
  </si>
  <si>
    <t>3606502</t>
  </si>
  <si>
    <t>Escavação, carga e transporte de material pétreo para o núcleo - caminho de serviço em leito natural - DMT de 1.400 a 1.600 m - com caminhão basculante de 8 m³</t>
  </si>
  <si>
    <t>3606503</t>
  </si>
  <si>
    <t>Escavação, carga e transporte de material pétreo para o núcleo - caminho de serviço em leito natural - DMT de 1.600 a 1.800 m - com caminhão basculante de 8 m³</t>
  </si>
  <si>
    <t>3606504</t>
  </si>
  <si>
    <t>Escavação, carga e transporte de material pétreo para o núcleo - caminho de serviço em leito natural - DMT de 1.800 a 2.000 m - com caminhão basculante de 8 m³</t>
  </si>
  <si>
    <t>3606505</t>
  </si>
  <si>
    <t>Escavação, carga e transporte de material pétreo para o núcleo - caminho de serviço em leito natural - DMT de 2.000 a 2.500 m - com caminhão basculante de 8 m³</t>
  </si>
  <si>
    <t>3606506</t>
  </si>
  <si>
    <t>Escavação, carga e transporte de material pétreo para o núcleo - caminho de serviço em leito natural - DMT de 2.500 a 3.000 m - com caminhão basculante de 8 m³</t>
  </si>
  <si>
    <t>3606507</t>
  </si>
  <si>
    <t>Escavação, carga e transporte de material pétreo para o núcleo - caminho de serviço em leito natural - DMT de 3.000 m - com caminhão basculante de 8 m³</t>
  </si>
  <si>
    <t>3606509</t>
  </si>
  <si>
    <t>Escavação, carga e transporte de material pétreo para o núcleo - caminho de serviço em revestimento primário - DMT de 1.000 a 1.200 m - com caminhão basculante de 8 m³</t>
  </si>
  <si>
    <t>3606510</t>
  </si>
  <si>
    <t>Escavação, carga e transporte de material pétreo para o núcleo - caminho de serviço em revestimento primário - DMT de 1.200 a 1.400 m - com caminhão basculante de 8 m³</t>
  </si>
  <si>
    <t>3606511</t>
  </si>
  <si>
    <t>Escavação, carga e transporte de material pétreo para o núcleo - caminho de serviço em revestimento primário - DMT de 1.400 a 1.600 m - com caminhão basculante de 8 m³</t>
  </si>
  <si>
    <t>3606512</t>
  </si>
  <si>
    <t>Escavação, carga e transporte de material pétreo para o núcleo - caminho de serviço em revestimento primário - DMT de 1.600 a 1.800 m - com caminhão basculante de 8 m³</t>
  </si>
  <si>
    <t>3606513</t>
  </si>
  <si>
    <t>Escavação, carga e transporte de material pétreo para o núcleo - caminho de serviço em revestimento primário - DMT de 1.800 a 2.000 m - com caminhão basculante de 8 m³</t>
  </si>
  <si>
    <t>3606514</t>
  </si>
  <si>
    <t>Escavação, carga e transporte de material pétreo para o núcleo - caminho de serviço em revestimento primário - DMT de 2.000 a 2.500 m - com caminhão basculante de 8 m³</t>
  </si>
  <si>
    <t>3606515</t>
  </si>
  <si>
    <t>Escavação, carga e transporte de material pétreo para o núcleo - caminho de serviço em revestimento primário - DMT de 2.500 a 3.000 m - com caminhão basculante de 8 m³</t>
  </si>
  <si>
    <t>3606516</t>
  </si>
  <si>
    <t>Escavação, carga e transporte de material pétreo para o núcleo - caminho de serviço em revestimento primário - DMT de 3.000 m - com caminhão basculante de 8 m³</t>
  </si>
  <si>
    <t>3606518</t>
  </si>
  <si>
    <t>Escavação, carga e transporte de material pétreo para o núcleo - caminho de serviço pavimentado - DMT de 1.000 a 1.200 m - com caminhão basculante de 8 m³</t>
  </si>
  <si>
    <t>3606519</t>
  </si>
  <si>
    <t>Escavação, carga e transporte de material pétreo para o núcleo - caminho de serviço pavimentado - DMT de 1.200 a 1.400 m - com caminhão basculante de 8 m³</t>
  </si>
  <si>
    <t>3606520</t>
  </si>
  <si>
    <t>Escavação, carga e transporte de material pétreo para o núcleo - caminho de serviço pavimentado - DMT de 1.400 a 1.600 m - com caminhão basculante de 8 m³</t>
  </si>
  <si>
    <t>3606521</t>
  </si>
  <si>
    <t>Escavação, carga e transporte de material pétreo para o núcleo - caminho de serviço pavimentado - DMT de 1.600 a 1.800 m - com caminhão basculante de 8 m³</t>
  </si>
  <si>
    <t>3606522</t>
  </si>
  <si>
    <t>Escavação, carga e transporte de material pétreo para o núcleo - caminho de serviço pavimentado - DMT de 1.800 a 2.000 m - com caminhão basculante de 8 m³</t>
  </si>
  <si>
    <t>3606523</t>
  </si>
  <si>
    <t>Escavação, carga e transporte de material pétreo para o núcleo - caminho de serviço pavimentado - DMT de 2.000 a 2.500 m - com caminhão basculante de 8 m³</t>
  </si>
  <si>
    <t>3606524</t>
  </si>
  <si>
    <t>Escavação, carga e transporte de material pétreo para o núcleo - caminho de serviço pavimentado - DMT de 2.500 a 3.000 m - com caminhão basculante de 8 m³</t>
  </si>
  <si>
    <t>3606525</t>
  </si>
  <si>
    <t>Escavação, carga e transporte de material pétreo para o núcleo - caminho de serviço pavimentado - DMT de 3.000 m - com caminhão basculante de 8 m³</t>
  </si>
  <si>
    <t>3606561</t>
  </si>
  <si>
    <t>Fabricação de tetrápode de 10 t - concreto fck = 20 MPa - areia e brita comerciais</t>
  </si>
  <si>
    <t>3606556</t>
  </si>
  <si>
    <t>Fabricação de tetrápode de 10 t - concreto fck = 20 MPa - areia extraída e brita produzida</t>
  </si>
  <si>
    <t>3606562</t>
  </si>
  <si>
    <t>Fabricação de tetrápode de 11 t - concreto fck = 20 MPa - areia e brita comerciais</t>
  </si>
  <si>
    <t>3606557</t>
  </si>
  <si>
    <t>Fabricação de tetrápode de 11 t - concreto fck = 20 MPa - areia extraída e brita produzida</t>
  </si>
  <si>
    <t>3606563</t>
  </si>
  <si>
    <t>Fabricação de tetrápode de 12 t - concreto fck = 20 MPa - areia e brita comerciais</t>
  </si>
  <si>
    <t>3606558</t>
  </si>
  <si>
    <t>Fabricação de tetrápode de 12 t - concreto fck = 20 MPa - areia extraída e brita produzida</t>
  </si>
  <si>
    <t>3606559</t>
  </si>
  <si>
    <t>Fabricação de tetrápode de 8 t - concreto fck = 20 MPa - areia e brita comerciais</t>
  </si>
  <si>
    <t>3606554</t>
  </si>
  <si>
    <t>Fabricação de tetrápode de 8 t - concreto fck = 20 MPa - areia extraída e brita produzida</t>
  </si>
  <si>
    <t>3606560</t>
  </si>
  <si>
    <t>Fabricação de tetrápode de 9 t - concreto fck = 20 MPa - areia e brita comerciais</t>
  </si>
  <si>
    <t>3606555</t>
  </si>
  <si>
    <t>Fabricação de tetrápode de 9 t - concreto fck = 20 MPa - areia extraída e brita produzida</t>
  </si>
  <si>
    <t>3606571</t>
  </si>
  <si>
    <t>Fabricação de Xbloc de 10 t - concreto fck = 20 MPa - areia e brita comerciais</t>
  </si>
  <si>
    <t>3606566</t>
  </si>
  <si>
    <t>Fabricação de Xbloc de 10 t - concreto fck = 20 MPa - areia extraída e brita produzida</t>
  </si>
  <si>
    <t>3606572</t>
  </si>
  <si>
    <t>Fabricação de Xbloc de 11 t - concreto fck = 20 MPa - areia e brita comerciais</t>
  </si>
  <si>
    <t>3606567</t>
  </si>
  <si>
    <t>Fabricação de Xbloc de 11 t - concreto fck = 20 MPa - areia extraída e brita produzida</t>
  </si>
  <si>
    <t>3606573</t>
  </si>
  <si>
    <t>Fabricação de Xbloc de 12 t - concreto fck = 20 MPa - areia e brita comerciais</t>
  </si>
  <si>
    <t>3606568</t>
  </si>
  <si>
    <t>Fabricação de Xbloc de 12 t - concreto fck = 20 MPa - areia extraída e brita produzida</t>
  </si>
  <si>
    <t>3606569</t>
  </si>
  <si>
    <t>Fabricação de Xbloc de 8 t - concreto fck = 20 MPa - areia e brita comerciais</t>
  </si>
  <si>
    <t>3606564</t>
  </si>
  <si>
    <t>Fabricação de Xbloc de 8 t - concreto fck = 20 MPa - areia extraída e brita produzida</t>
  </si>
  <si>
    <t>3606570</t>
  </si>
  <si>
    <t>Fabricação de Xbloc de 9 t - concreto fck = 20 MPa - areia e brita comerciais</t>
  </si>
  <si>
    <t>3606565</t>
  </si>
  <si>
    <t>Fabricação de Xbloc de 9 t - concreto fck = 20 MPa - areia extraída e brita produzida</t>
  </si>
  <si>
    <t>3606578</t>
  </si>
  <si>
    <t>Lançamento de blocos artificias de concreto</t>
  </si>
  <si>
    <t>3606577</t>
  </si>
  <si>
    <t>3606576</t>
  </si>
  <si>
    <t>3606575</t>
  </si>
  <si>
    <t>Seleção de material pétreo para a carapaça e subcarapaça</t>
  </si>
  <si>
    <t>3606574</t>
  </si>
  <si>
    <t>Seleção de material pétreo para o núcleo</t>
  </si>
  <si>
    <t>3713603</t>
  </si>
  <si>
    <t>Ancoragem de defensa maleável dupla - fornecimento e implantação</t>
  </si>
  <si>
    <t>3713601</t>
  </si>
  <si>
    <t>Ancoragem de defensa maleável simples - fornecimento e implantação</t>
  </si>
  <si>
    <t>3713607</t>
  </si>
  <si>
    <t>Ancoragem de defensa semimaleável dupla - fornecimento e implantação</t>
  </si>
  <si>
    <t>3713605</t>
  </si>
  <si>
    <t>Ancoragem de defensa semimaleável simples - fornecimento e implantação</t>
  </si>
  <si>
    <t>3719530</t>
  </si>
  <si>
    <t>Barreira dupla de concreto, armada, pré-moldada (perfil New Jersey) - L &gt; 3,00 m e H = 1.070 mm</t>
  </si>
  <si>
    <t>3713828</t>
  </si>
  <si>
    <t>Barreira dupla de concreto, armada, pré-moldada (perfil New Jersey) - L &gt; 3,00 m e H = 810 mm</t>
  </si>
  <si>
    <t>3713875</t>
  </si>
  <si>
    <t>Barreira dupla de concreto, não armada, moldada no local (perfil F) - H = 810 + 100 mm</t>
  </si>
  <si>
    <t>3713619</t>
  </si>
  <si>
    <t>Barreira dupla de concreto, não armada, moldada no local (perfil New Jersey) - H = 810 + 100 mm</t>
  </si>
  <si>
    <t>3713876</t>
  </si>
  <si>
    <t>Barreira dupla de concreto, não armada, moldada no local, com extrusora (perfil F) - H = 810 + 100 mm</t>
  </si>
  <si>
    <t>3713827</t>
  </si>
  <si>
    <t>Barreira dupla de concreto, não armada, moldada no local, com extrusora (perfil New Jersey) - H = 810 + 100 mm</t>
  </si>
  <si>
    <t>3713904</t>
  </si>
  <si>
    <t>Barreira simples de concreto, armada, pré-moldada (perfil New Jersey) - L &gt; 3,00 m e H = 1.070 mm</t>
  </si>
  <si>
    <t>3719529</t>
  </si>
  <si>
    <t>Barreira simples de concreto, armada, pré-moldada (perfil New Jersey) - L &gt; 3,00 m e H = 810 mm</t>
  </si>
  <si>
    <t>3713878</t>
  </si>
  <si>
    <t>Barreira simples de concreto, não armada, moldada no local (perfil F) - H = 810 + 100 mm</t>
  </si>
  <si>
    <t>3713617</t>
  </si>
  <si>
    <t>Barreira simples de concreto, não armada, moldada no local (perfil New Jersey) - H = 810 + 100 mm</t>
  </si>
  <si>
    <t>3713879</t>
  </si>
  <si>
    <t>Barreira simples de concreto, não armada, moldada no local, com extrusora (perfil F) - H = 810 + 100 mm</t>
  </si>
  <si>
    <t>3713826</t>
  </si>
  <si>
    <t>Barreira simples de concreto, não armada, moldada no local, com extrusora (perfil New Jersey) - H = 810 + 100 mm</t>
  </si>
  <si>
    <t>3713610</t>
  </si>
  <si>
    <t>Cerca com 4 fios de arame farpado e mourão de concreto de seção quadrada de 11 cm a cada 2,5 m e esticador de 15 cm a cada 50 m - areia e brita comerciais</t>
  </si>
  <si>
    <t>3713609</t>
  </si>
  <si>
    <t>Cerca com 4 fios de arame farpado e mourão de concreto de seção quadrada de 11 cm a cada 2,5 m e esticador de 15 cm a cada 50 m - areia extraída e brita produzida</t>
  </si>
  <si>
    <t>3713612</t>
  </si>
  <si>
    <t>Cerca com 4 fios de arame farpado e mourão de concreto de seção triangular de 11 cm a cada 2,5 m e esticador de 15 cm a cada 50 m - areia e brita comerciais</t>
  </si>
  <si>
    <t>3713611</t>
  </si>
  <si>
    <t>Cerca com 4 fios de arame farpado e mourão de concreto de seção triangular de 11 cm a cada 2,5 m e esticador de 15 cm a cada 50 m - areia extraída e brita produzida</t>
  </si>
  <si>
    <t>3713608</t>
  </si>
  <si>
    <t>Cerca com 4 fios de arame farpado e mourão de madeira a cada 2,5 m e esticador a cada 50 m</t>
  </si>
  <si>
    <t>3713613</t>
  </si>
  <si>
    <t>Cerca com 4 fios de arame liso galvanizado e mourão de madeira a cada 2,5 m e esticador a cada 50 m</t>
  </si>
  <si>
    <t>3713822</t>
  </si>
  <si>
    <t>Confecção de barreira dupla de concreto, armada, pré-moldada (perfil New Jersey) - L &gt; 3,00 m e H = 1.070 mm</t>
  </si>
  <si>
    <t>3713824</t>
  </si>
  <si>
    <t>Confecção de barreira dupla de concreto, armada, pré-moldada (perfil New Jersey) - L &gt; 3,00 m e H = 810 mm</t>
  </si>
  <si>
    <t>3713825</t>
  </si>
  <si>
    <t>Confecção de barreira simples de concreto, armada, pré-moldada (perfil New Jersey) - L &gt; 3,00 m e H = 1.070 mm</t>
  </si>
  <si>
    <t>3713823</t>
  </si>
  <si>
    <t>Confecção de barreira simples de concreto, armada, pré-moldada (perfil New Jersey) - L &gt; 3,00 m e H = 810 mm</t>
  </si>
  <si>
    <t>3713602</t>
  </si>
  <si>
    <t>Defensa maleável dupla - fornecimento e implantação</t>
  </si>
  <si>
    <t>3713600</t>
  </si>
  <si>
    <t>Defensa maleável simples - fornecimento e implantação</t>
  </si>
  <si>
    <t>3713606</t>
  </si>
  <si>
    <t>Defensa semimaleável dupla - fornecimento e implantação</t>
  </si>
  <si>
    <t>3713604</t>
  </si>
  <si>
    <t>Defensa semimaleável simples - fornecimento e implantação</t>
  </si>
  <si>
    <t>3716129</t>
  </si>
  <si>
    <t>Fabricação de mourão de concreto esticador - seção quadrada de 15 cm - areia e brita comerciais</t>
  </si>
  <si>
    <t>3716128</t>
  </si>
  <si>
    <t>Fabricação de mourão de concreto esticador - seção quadrada de 15 cm - areia extraída e brita produzida</t>
  </si>
  <si>
    <t>3716133</t>
  </si>
  <si>
    <t>Fabricação de mourão de concreto esticador - seção triangular de 15 cm - areia e brita comercias</t>
  </si>
  <si>
    <t>3716132</t>
  </si>
  <si>
    <t>Fabricação de mourão de concreto esticador - seção triangular de 15 cm - areia extraída e brita produzida</t>
  </si>
  <si>
    <t>3716131</t>
  </si>
  <si>
    <t>Fabricação de mourão de concreto suporte - seção quadrada de 11 cm - areia e brita comerciais</t>
  </si>
  <si>
    <t>3716130</t>
  </si>
  <si>
    <t>Fabricação de mourão de concreto suporte - seção quadrada de 11 cm - areia extraída e brita produzida</t>
  </si>
  <si>
    <t>3716135</t>
  </si>
  <si>
    <t>Fabricação de mourão de concreto suporte - seção triangular de 11 cm - areia e brita comerciais</t>
  </si>
  <si>
    <t>3716134</t>
  </si>
  <si>
    <t>Fabricação de mourão de concreto suporte - seção triangular de 11 cm - areia extraída e brita produzida</t>
  </si>
  <si>
    <t>3713698</t>
  </si>
  <si>
    <t>Fornecimento e implantação de amortecedor retrátil (v &lt;= 100 km/h) tipo TAU II afunilado - fixado em barreira de concreto, com largura de âncora traseira de 1.830 mm</t>
  </si>
  <si>
    <t>3713699</t>
  </si>
  <si>
    <t>Fornecimento e implantação de amortecedor retrátil (v &lt;= 100 km/h) tipo TAU II afunilado - fixado em barreira de concreto, com largura de âncora traseira de 1.980 mm</t>
  </si>
  <si>
    <t>3713700</t>
  </si>
  <si>
    <t>Fornecimento e implantação de amortecedor retrátil (v &lt;= 100 km/h) tipo TAU II afunilado - fixado em barreira de concreto, com largura de âncora traseira de 2.130 mm</t>
  </si>
  <si>
    <t>3713701</t>
  </si>
  <si>
    <t>Fornecimento e implantação de amortecedor retrátil (v &lt;= 100 km/h) tipo TAU II afunilado - fixado em barreira de concreto, com largura de âncora traseira de 2.290 mm</t>
  </si>
  <si>
    <t>3713702</t>
  </si>
  <si>
    <t>Fornecimento e implantação de amortecedor retrátil (v &lt;= 100 km/h) tipo TAU II afunilado - fixado em barreira de concreto, com largura de âncora traseira de 2.440 mm</t>
  </si>
  <si>
    <t>3713693</t>
  </si>
  <si>
    <t>Fornecimento e implantação de amortecedor retrátil (v &lt;= 100 km/h) tipo TAU II combinado - fixado em barreira de concreto, com largura de âncora traseira de 1.060 mm</t>
  </si>
  <si>
    <t>3713694</t>
  </si>
  <si>
    <t>Fornecimento e implantação de amortecedor retrátil (v &lt;= 100 km/h) tipo TAU II combinado - fixado em barreira de concreto, com largura de âncora traseira de 1.220 mm</t>
  </si>
  <si>
    <t>3713695</t>
  </si>
  <si>
    <t>Fornecimento e implantação de amortecedor retrátil (v &lt;= 100 km/h) tipo TAU II combinado - fixado em barreira de concreto, com largura de âncora traseira de 1.370 mm</t>
  </si>
  <si>
    <t>3713696</t>
  </si>
  <si>
    <t>Fornecimento e implantação de amortecedor retrátil (v &lt;= 100 km/h) tipo TAU II combinado - fixado em barreira de concreto, com largura de âncora traseira de 1.520 mm</t>
  </si>
  <si>
    <t>3713697</t>
  </si>
  <si>
    <t>Fornecimento e implantação de amortecedor retrátil (v &lt;= 100 km/h) tipo TAU II combinado - fixado em barreira de concreto, com largura de âncora traseira de 1.680 mm</t>
  </si>
  <si>
    <t>3713692</t>
  </si>
  <si>
    <t>Fornecimento e implantação de amortecedor retrátil (v &lt;= 100 km/h) tipo TAU II combinado - fixado em barreira de concreto, com largura de âncora traseira de 900 mm</t>
  </si>
  <si>
    <t>3713691</t>
  </si>
  <si>
    <t>Fornecimento e implantação de amortecedor retrátil (v &lt;= 100 km/h) tipo TAU II paralelo - fixado em barreira de concreto, com largura de âncora traseira de até 700 mm</t>
  </si>
  <si>
    <t>3713873</t>
  </si>
  <si>
    <t>Módulo de transição de defensa metálica para barreira rígida - fornecimento e implantação</t>
  </si>
  <si>
    <t>3713705</t>
  </si>
  <si>
    <t>Remoção de defensa metálica</t>
  </si>
  <si>
    <t>3713902</t>
  </si>
  <si>
    <t>Terminal absorvedor de energia de abertura com nível de contenção TL3 para defensa metálica - fornecimento e implantação</t>
  </si>
  <si>
    <t>3713903</t>
  </si>
  <si>
    <t>Terminal absorvedor de energia de não abertura com nível de contenção TL3 para defensa metálica - fornecimento e implantação</t>
  </si>
  <si>
    <t>3713689</t>
  </si>
  <si>
    <t>Terminal aéreo de defensa metálica - tipo A - fornecimento e implantação</t>
  </si>
  <si>
    <t>3713690</t>
  </si>
  <si>
    <t>Terminal de ancoragem de defensa metálica em barreira New Jersey - fornecimento e implantação</t>
  </si>
  <si>
    <t>3713897</t>
  </si>
  <si>
    <t>Terminal de ancoragem para barreira dupla de concreto, moldada no local (perfil F) - H = 810 + 250 mm</t>
  </si>
  <si>
    <t>3713893</t>
  </si>
  <si>
    <t>Terminal de ancoragem para barreira dupla de concreto, moldada no local (perfil New Jersey) - H = 810 + 250 mm</t>
  </si>
  <si>
    <t>3713898</t>
  </si>
  <si>
    <t>Terminal de ancoragem para barreira dupla de concreto, moldada no local, com extrusora (perfil F) - H = 810 + 250 mm</t>
  </si>
  <si>
    <t>3713894</t>
  </si>
  <si>
    <t>Terminal de ancoragem para barreira dupla de concreto, moldada no local, com extrusora (perfil New Jersey) - H = 810 + 250 mm</t>
  </si>
  <si>
    <t>3713895</t>
  </si>
  <si>
    <t>Terminal de ancoragem para barreira simples de concreto, moldada no local (perfil F) - H = 810 + 250 mm</t>
  </si>
  <si>
    <t>3713891</t>
  </si>
  <si>
    <t>Terminal de ancoragem para barreira simples de concreto, moldada no local (perfil New Jersey) - H = 810 + 250 mm</t>
  </si>
  <si>
    <t>3713896</t>
  </si>
  <si>
    <t>Terminal de ancoragem para barreira simples de concreto, moldada no local, com extrusora (perfil F) - H = 810 + 250 mm</t>
  </si>
  <si>
    <t>3713892</t>
  </si>
  <si>
    <t>Terminal de ancoragem para barreira simples de concreto, moldada no local, com extrusora (perfil New Jersey) - H = 810 + 250 mm</t>
  </si>
  <si>
    <t>3806412</t>
  </si>
  <si>
    <t>Abertura de janela em estrutura de concreto existente para inspeção com espessura até 0,20 m e seção 0,49 m²</t>
  </si>
  <si>
    <t>3806413</t>
  </si>
  <si>
    <t>Apicoamento mecanizado de concreto</t>
  </si>
  <si>
    <t>3807863</t>
  </si>
  <si>
    <t>Chumbador de expansão controlada por torque para concreto D = 12,5 mm - fornecimento e instalação</t>
  </si>
  <si>
    <t>3807864</t>
  </si>
  <si>
    <t>Chumbador de expansão controlada por torque para concreto D = 16 mm - fornecimento e instalação</t>
  </si>
  <si>
    <t>3807865</t>
  </si>
  <si>
    <t>Chumbador de expansão controlada por torque para concreto D = 20 mm - fornecimento e instalação</t>
  </si>
  <si>
    <t>3807861</t>
  </si>
  <si>
    <t>Chumbador de expansão controlada por torque para concreto D = 6,3 mm - fornecimento e instalação</t>
  </si>
  <si>
    <t>3807862</t>
  </si>
  <si>
    <t>Chumbador de expansão controlada por torque para concreto D = 8 mm - fornecimento e instalação</t>
  </si>
  <si>
    <t>3806415</t>
  </si>
  <si>
    <t>Demolição controlada de concreto com martelete</t>
  </si>
  <si>
    <t>3806416</t>
  </si>
  <si>
    <t>Elevação de estruturas até 496 kN para substituição de aparelho de apoio com a utilização de macaco hidráulico</t>
  </si>
  <si>
    <t>3806419</t>
  </si>
  <si>
    <t>Elevação de estruturas de 1.390 a 1.859 kN para substituição de aparelho de apoio com a utilização de macaco hidráulico</t>
  </si>
  <si>
    <t>3806417</t>
  </si>
  <si>
    <t>Elevação de estruturas de 496 a 929 kN para substituição de aparelho de apoio com a utilização de macaco hidráulico</t>
  </si>
  <si>
    <t>3806418</t>
  </si>
  <si>
    <t>Elevação de estruturas de 929 a 1.390 kN para substituição de aparelho de apoio com a utilização de macaco hidráulico</t>
  </si>
  <si>
    <t>3808207</t>
  </si>
  <si>
    <t>Escada tubular multidirecional em aço galvanizado - utilização de 100 vezes - fornecimento, instalação e retirada</t>
  </si>
  <si>
    <t>3806400</t>
  </si>
  <si>
    <t>Fabricação de superestrutura metálica para passarela PL-15 - exceto piso de concreto</t>
  </si>
  <si>
    <t>3806399</t>
  </si>
  <si>
    <t>Fabricação de superestrutura metálica para passarela PL-20 - exceto piso de concreto</t>
  </si>
  <si>
    <t>3806387</t>
  </si>
  <si>
    <t>Fabricação de superestrutura metálica para passarela PL-25 - exceto piso de concreto</t>
  </si>
  <si>
    <t>3806397</t>
  </si>
  <si>
    <t>Fabricação de superestrutura metálica para passarela PL-30 - exceto piso de concreto</t>
  </si>
  <si>
    <t>3806396</t>
  </si>
  <si>
    <t>Fabricação de superestrutura metálica para passarela PL-35 - exceto piso de concreto</t>
  </si>
  <si>
    <t>3816118</t>
  </si>
  <si>
    <t>Guarda-corpo de concreto - fabricação - areia e brita comerciais</t>
  </si>
  <si>
    <t>3816117</t>
  </si>
  <si>
    <t>Guarda-corpo de concreto - fabricação - areia extraída e brita produzida</t>
  </si>
  <si>
    <t>3806386</t>
  </si>
  <si>
    <t>Guarda-corpo e corrimão metálico para passarelas para pedestres - fornecimento e instalação</t>
  </si>
  <si>
    <t>3816196</t>
  </si>
  <si>
    <t>Injeção de nata de cimento</t>
  </si>
  <si>
    <t>3806426</t>
  </si>
  <si>
    <t>Lançamento de pré-laje com utilização de guindauto</t>
  </si>
  <si>
    <t>t</t>
  </si>
  <si>
    <t>3806401</t>
  </si>
  <si>
    <t>Lançamento de superestrutura de passarela metálica de 12 a 24 t com utilização de guindaste</t>
  </si>
  <si>
    <t>3806423</t>
  </si>
  <si>
    <t>Lançamento de viga pré-moldada de 1.000 a 1.250 kN com utilização de guindaste</t>
  </si>
  <si>
    <t>3806421</t>
  </si>
  <si>
    <t>Lançamento de viga pré-moldada de 500 a 750 kN com utilização de guindaste</t>
  </si>
  <si>
    <t>3806422</t>
  </si>
  <si>
    <t>Lançamento de viga pré-moldada de 750 a 1.000 kN com utilização de guindaste</t>
  </si>
  <si>
    <t>3806425</t>
  </si>
  <si>
    <t>Lançamento de viga pré-moldada de 980 a 1.225 kN com utilização de treliça lançadeira</t>
  </si>
  <si>
    <t>3806424</t>
  </si>
  <si>
    <t>Lançamento de viga pré-moldada de 980 a 1.225 kN com utilização de treliça lançadeira e carrelone</t>
  </si>
  <si>
    <t>3806420</t>
  </si>
  <si>
    <t>Lançamento de viga pré-moldada de até 500 kN com utilização de guindaste</t>
  </si>
  <si>
    <t>3806405</t>
  </si>
  <si>
    <t>3806404</t>
  </si>
  <si>
    <t>Limpeza de material retido em fundações submersas de obras de arte especiais</t>
  </si>
  <si>
    <t>3806406</t>
  </si>
  <si>
    <t>Limpeza em junta de dilatação</t>
  </si>
  <si>
    <t>3806403</t>
  </si>
  <si>
    <t>Limpeza em superfície de concreto com jateamento abrasivo com uso de granalhas de aço</t>
  </si>
  <si>
    <t>3806402</t>
  </si>
  <si>
    <t>Limpeza em superfície de concreto com jateamento d'água sob pressão</t>
  </si>
  <si>
    <t>3806407</t>
  </si>
  <si>
    <t>3808043</t>
  </si>
  <si>
    <t>Pintura manual com nata de cimento - 3 demãos</t>
  </si>
  <si>
    <t>3806431</t>
  </si>
  <si>
    <t>Placa de aço de apoio para protensão externa em reforço de viga de OAE - confecção e instalação</t>
  </si>
  <si>
    <t>3806432</t>
  </si>
  <si>
    <t>Placa de aço de desvio para protensão externa em reforço de viga de OAE - confecção e instalação</t>
  </si>
  <si>
    <t>3806429</t>
  </si>
  <si>
    <t>Plataforma de trabalho em aço tubular apoiada no solo - altura de 4 a 6 m - utilização de 100 vezes - fornecimento, instalação e retirada</t>
  </si>
  <si>
    <t>3806430</t>
  </si>
  <si>
    <t>Plataforma de trabalho em aço tubular apoiada no solo - altura de 6 a 8 m - utilização de 100 vezes - fornecimento, instalação e retirada</t>
  </si>
  <si>
    <t>3806428</t>
  </si>
  <si>
    <t>Plataforma de trabalho em aço tubular apoiada no solo - altura de até 4 m - utilização de 100 vezes - fornecimento, instalação e retirada</t>
  </si>
  <si>
    <t>3816198</t>
  </si>
  <si>
    <t>Plataforma de trabalho em madeira apoiada no solo - altura de 6 a 12 m - utilização de 5 vezes - confecção, instalação e retirada</t>
  </si>
  <si>
    <t>3816197</t>
  </si>
  <si>
    <t>Plataforma de trabalho em madeira apoiada no solo - altura de até 6 m - utilização de 5 vezes - confecção, instalação e retirada</t>
  </si>
  <si>
    <t>3806410</t>
  </si>
  <si>
    <t>Plataforma de trabalho suspensa sob tabuleiro de pontes com treliças metálicas e tábuas - utilização de 100 vezes - confecção, instalação e retirada</t>
  </si>
  <si>
    <t>3806411</t>
  </si>
  <si>
    <t>Plataforma mecanizada de inspeção sob pontes com capacidade de 500 kg e alcance de 15 m</t>
  </si>
  <si>
    <t>3815644</t>
  </si>
  <si>
    <t>Recomposição de dreno em tubo de aço galvanizado D = 100 mm em OAE - fornecimento e instalação</t>
  </si>
  <si>
    <t>3815643</t>
  </si>
  <si>
    <t>Recomposição de dreno em tubo de aço galvanizado D = 80 mm em OAE - fornecimento e instalação</t>
  </si>
  <si>
    <t>3815706</t>
  </si>
  <si>
    <t>Recomposição de guarda-corpo com agregados comerciais - instalação</t>
  </si>
  <si>
    <t>3815597</t>
  </si>
  <si>
    <t>Recomposição de guarda-corpo com agregados produzidos - instalação</t>
  </si>
  <si>
    <t>3815600</t>
  </si>
  <si>
    <t>Recuperação de guarda-corpo metálico em ambiente agressivo</t>
  </si>
  <si>
    <t>3815601</t>
  </si>
  <si>
    <t>Recuperação de guarda-corpo metálico em ambiente muito agressivo</t>
  </si>
  <si>
    <t>3815599</t>
  </si>
  <si>
    <t>Recuperação de guarda-corpo metálico em ambiente pouco agressivo</t>
  </si>
  <si>
    <t>3806414</t>
  </si>
  <si>
    <t>Remoção de concreto com jateamento d'água sob alta pressão</t>
  </si>
  <si>
    <t>3806409</t>
  </si>
  <si>
    <t>Restauração de berços de apoio para junta de dilatação - fornecimento e instalação</t>
  </si>
  <si>
    <t>3815602</t>
  </si>
  <si>
    <t>Substituição de junta de dilatação e lábios poliméricos - fornecimento e instalação</t>
  </si>
  <si>
    <t>4011444</t>
  </si>
  <si>
    <t>Areia asfalto a quente - faixa A - areia comercial</t>
  </si>
  <si>
    <t>4011443</t>
  </si>
  <si>
    <t>Areia asfalto a quente - faixa A - areia extraída</t>
  </si>
  <si>
    <t>4011446</t>
  </si>
  <si>
    <t>Areia asfalto a quente - faixa B - areia comercial</t>
  </si>
  <si>
    <t>4011445</t>
  </si>
  <si>
    <t>Areia asfalto a quente - faixa B - areia extraída</t>
  </si>
  <si>
    <t>4011448</t>
  </si>
  <si>
    <t>Areia asfalto a quente com asfalto polímero - faixa A - areia comercial</t>
  </si>
  <si>
    <t>4011447</t>
  </si>
  <si>
    <t>Areia asfalto a quente com asfalto polímero - faixa A - areia extraída</t>
  </si>
  <si>
    <t>4011450</t>
  </si>
  <si>
    <t>Areia asfalto a quente com asfalto polímero - faixa B - areia comercial</t>
  </si>
  <si>
    <t>4011449</t>
  </si>
  <si>
    <t>Areia asfalto a quente com asfalto polímero - faixa B - areia extraída</t>
  </si>
  <si>
    <t>4011452</t>
  </si>
  <si>
    <t>Areia asfalto a quente com asfalto polímero - faixa C - areia comercial</t>
  </si>
  <si>
    <t>4011451</t>
  </si>
  <si>
    <t>Areia asfalto a quente com asfalto polímero - faixa C - areia extraída</t>
  </si>
  <si>
    <t>4011219</t>
  </si>
  <si>
    <t>Base de solo estabilizado granulometricamente sem mistura com material de jazida</t>
  </si>
  <si>
    <t>4011291</t>
  </si>
  <si>
    <t>Base de solo melhorado com 3% de cimento e mistura em usina com material de jazida</t>
  </si>
  <si>
    <t>4011287</t>
  </si>
  <si>
    <t>Base de solo melhorado com 3% de cimento e mistura na pista com material de jazida</t>
  </si>
  <si>
    <t>4011305</t>
  </si>
  <si>
    <t>Base de solo-cal com 7% de cal e mistura na pista com material de jazida</t>
  </si>
  <si>
    <t>4011313</t>
  </si>
  <si>
    <t>Base de solo-cimento com 7% de cimento e mistura em usina com material de jazida</t>
  </si>
  <si>
    <t>4011297</t>
  </si>
  <si>
    <t>Base de solo-cimento com 7% de cimento e mistura na pista com material de jazida</t>
  </si>
  <si>
    <t>4011221</t>
  </si>
  <si>
    <t>Base estabilizada granulometricamente com mistura de solos na pista com material de jazida</t>
  </si>
  <si>
    <t>4011226</t>
  </si>
  <si>
    <t>Base estabilizada granulometricamente com mistura solo areia (70% - 30%) em usina com material de jazida e areia extraída</t>
  </si>
  <si>
    <t>4011240</t>
  </si>
  <si>
    <t>Base estabilizada granulometricamente com mistura solo brita (70% - 30%) com 3% de cimento em usina com material de jazida e brita comercial</t>
  </si>
  <si>
    <t>4011239</t>
  </si>
  <si>
    <t>Base estabilizada granulometricamente com mistura solo brita (70% - 30%) com 3% de cimento em usina com material de jazida e brita produzida</t>
  </si>
  <si>
    <t>4011268</t>
  </si>
  <si>
    <t>Base estabilizada granulometricamente com mistura solo brita (70% - 30%) em usina com material de jazida e brita comercial</t>
  </si>
  <si>
    <t>4011267</t>
  </si>
  <si>
    <t>Base estabilizada granulometricamente com mistura solo brita (70% - 30%) em usina com material de jazida e brita produzida</t>
  </si>
  <si>
    <t>4011256</t>
  </si>
  <si>
    <t>Base estabilizada granulometricamente com mistura solo brita (70% - 30%) na pista com material de jazida e brita comercial</t>
  </si>
  <si>
    <t>4011255</t>
  </si>
  <si>
    <t>Base estabilizada granulometricamente com mistura solo brita (70% - 30%) na pista com material de jazida e brita produzida</t>
  </si>
  <si>
    <t>4011276</t>
  </si>
  <si>
    <t>Base ou sub-base de brita graduada com brita comercial</t>
  </si>
  <si>
    <t>4011275</t>
  </si>
  <si>
    <t>Base ou sub-base de brita graduada com brita produzida</t>
  </si>
  <si>
    <t>4011549</t>
  </si>
  <si>
    <t>Base ou sub-base de brita graduada executada com vibroacabadora - brita comercial</t>
  </si>
  <si>
    <t>4011548</t>
  </si>
  <si>
    <t>Base ou sub-base de brita graduada executada com vibroacabadora - brita produzida</t>
  </si>
  <si>
    <t>4011278</t>
  </si>
  <si>
    <t>Base ou sub-base de brita graduada tratada com cimento com brita comercial</t>
  </si>
  <si>
    <t>4011277</t>
  </si>
  <si>
    <t>Base ou sub-base de brita graduada tratada com cimento com brita produzida</t>
  </si>
  <si>
    <t>4011561</t>
  </si>
  <si>
    <t>Base ou sub-base de brita graduada tratada com cimento executada com vibroacabadora - brita comercial</t>
  </si>
  <si>
    <t>4011560</t>
  </si>
  <si>
    <t>Base ou sub-base de brita graduada tratada com cimento executada com vibroacabadora - brita produzida</t>
  </si>
  <si>
    <t>4011282</t>
  </si>
  <si>
    <t>Base ou sub-base de macadame hidráulico com brita comercial</t>
  </si>
  <si>
    <t>4011281</t>
  </si>
  <si>
    <t>Base ou sub-base de macadame hidráulico com brita produzida</t>
  </si>
  <si>
    <t>4011279</t>
  </si>
  <si>
    <t>Base ou sub-base de macadame seco com brita comercial</t>
  </si>
  <si>
    <t>4011280</t>
  </si>
  <si>
    <t>Base ou sub-base de macadame seco com brita produzida</t>
  </si>
  <si>
    <t>4011327</t>
  </si>
  <si>
    <t>Base ou sub-base estabilizada granulometricamente com mistura solo escória de aciaria (50%-50%) em usina com material de jazida</t>
  </si>
  <si>
    <t>4011325</t>
  </si>
  <si>
    <t>Base ou sub-base estabilizada granulometricamente com mistura solo escória de aciaria (50%-50%) na pista com material de jazida</t>
  </si>
  <si>
    <t>4011454</t>
  </si>
  <si>
    <t>Concreto asfáltico - faixa A - areia e brita comerciais</t>
  </si>
  <si>
    <t>4011453</t>
  </si>
  <si>
    <t>4011455</t>
  </si>
  <si>
    <t>Concreto asfáltico - faixa A - massa comercial</t>
  </si>
  <si>
    <t>4011459</t>
  </si>
  <si>
    <t>Concreto asfáltico - faixa B - areia e brita comerciais</t>
  </si>
  <si>
    <t>4011458</t>
  </si>
  <si>
    <t>4011463</t>
  </si>
  <si>
    <t>Concreto asfáltico - faixa C - areia e brita comerciais</t>
  </si>
  <si>
    <t>4011462</t>
  </si>
  <si>
    <t>4011464</t>
  </si>
  <si>
    <t>Concreto asfáltico - faixa C - massa comercial</t>
  </si>
  <si>
    <t>4011457</t>
  </si>
  <si>
    <t>Concreto asfáltico com asfalto polímero - faixa A - areia e brita comerciais</t>
  </si>
  <si>
    <t>4011456</t>
  </si>
  <si>
    <t>4011461</t>
  </si>
  <si>
    <t>Concreto asfáltico com asfalto polímero - faixa B - areia e brita comerciais</t>
  </si>
  <si>
    <t>4011460</t>
  </si>
  <si>
    <t>4011466</t>
  </si>
  <si>
    <t>Concreto asfáltico com asfalto polímero - faixa C - areia e brita comerciais</t>
  </si>
  <si>
    <t>4011465</t>
  </si>
  <si>
    <t>4011469</t>
  </si>
  <si>
    <t>Concreto asfáltico com borracha - faixa A - brita comercial</t>
  </si>
  <si>
    <t>4011473</t>
  </si>
  <si>
    <t>Concreto asfáltico com borracha - faixa A - brita produzida</t>
  </si>
  <si>
    <t>4011470</t>
  </si>
  <si>
    <t>Concreto asfáltico com borracha - faixa B - brita comercial</t>
  </si>
  <si>
    <t>4011474</t>
  </si>
  <si>
    <t>Concreto asfáltico com borracha - faixa B - brita produzida</t>
  </si>
  <si>
    <t>4011471</t>
  </si>
  <si>
    <t>Concreto asfáltico com borracha - faixa C - brita comercial</t>
  </si>
  <si>
    <t>4011475</t>
  </si>
  <si>
    <t>Concreto asfáltico com borracha - faixa C - brita produzida</t>
  </si>
  <si>
    <t>4011472</t>
  </si>
  <si>
    <t>Concreto asfáltico com borracha - faixa GAP GRADED - brita comercial</t>
  </si>
  <si>
    <t>4011476</t>
  </si>
  <si>
    <t>Concreto asfáltico com borracha - faixa GAP GRADED - brita produzida</t>
  </si>
  <si>
    <t>4011478</t>
  </si>
  <si>
    <t>Concreto asfáltico reciclado em usina com adição de asfalto - brita comercial</t>
  </si>
  <si>
    <t>4011477</t>
  </si>
  <si>
    <t>Concreto asfáltico reciclado em usina com adição de asfalto - brita produzida</t>
  </si>
  <si>
    <t>4011538</t>
  </si>
  <si>
    <t>Cura com pintura asfáltica para pavimento de concreto compactado com rolo</t>
  </si>
  <si>
    <t>4016096</t>
  </si>
  <si>
    <t>Escavação e carga de material de jazida com escavadeira hidráulica de 1,56 m³</t>
  </si>
  <si>
    <t>4016008</t>
  </si>
  <si>
    <t>Escavação e carga de material de jazida com trator de 127 kW e carregadeira de 3,4 m³</t>
  </si>
  <si>
    <t>4016007</t>
  </si>
  <si>
    <t>Escavação e carga de material de jazida com trator de 97 kW e carregadeira de 1,72 m³</t>
  </si>
  <si>
    <t>4015612</t>
  </si>
  <si>
    <t>Execução de revestimento primário com material de jazida</t>
  </si>
  <si>
    <t>4011479</t>
  </si>
  <si>
    <t>Fresagem contínua de revestimento asfáltico</t>
  </si>
  <si>
    <t>4011480</t>
  </si>
  <si>
    <t>Fresagem descontínua de revestimento asfáltico</t>
  </si>
  <si>
    <t>4011562</t>
  </si>
  <si>
    <t>Geogrelha bidirecional com resistência à tração de 30 kN/m - deformação &lt; 5% - malha de 36 x 34 mm - para reforço de base granular</t>
  </si>
  <si>
    <t>4011351</t>
  </si>
  <si>
    <t>Imprimação com asfalto diluído</t>
  </si>
  <si>
    <t>4011352</t>
  </si>
  <si>
    <t>Imprimação com emulsão asfáltica</t>
  </si>
  <si>
    <t>4011402</t>
  </si>
  <si>
    <t>Lama asfáltica - faixa I - areia e brita comerciais</t>
  </si>
  <si>
    <t>4011401</t>
  </si>
  <si>
    <t>Lama asfáltica - faixa I - areia extraída e brita produzida</t>
  </si>
  <si>
    <t>4011404</t>
  </si>
  <si>
    <t>Lama asfáltica - faixa II - areia e brita comerciais</t>
  </si>
  <si>
    <t>4011403</t>
  </si>
  <si>
    <t>Lama asfáltica - faixa II - areia extraída e brita produzida</t>
  </si>
  <si>
    <t>4011406</t>
  </si>
  <si>
    <t>Lama asfáltica - faixa III - areia e brita comerciais</t>
  </si>
  <si>
    <t>4011405</t>
  </si>
  <si>
    <t>Lama asfáltica - faixa III - areia extraída e brita produzida</t>
  </si>
  <si>
    <t>4011392</t>
  </si>
  <si>
    <t>Macadame betuminoso por penetração - faixa A - brita comercial</t>
  </si>
  <si>
    <t>4011391</t>
  </si>
  <si>
    <t>Macadame betuminoso por penetração - faixa A - brita produzida</t>
  </si>
  <si>
    <t>4011394</t>
  </si>
  <si>
    <t>Macadame betuminoso por penetração - faixa B - brita comercial</t>
  </si>
  <si>
    <t>4011393</t>
  </si>
  <si>
    <t>Macadame betuminoso por penetração - faixa B - brita produzida</t>
  </si>
  <si>
    <t>4011396</t>
  </si>
  <si>
    <t>Macadame betuminoso por penetração - faixa C - brita comercial</t>
  </si>
  <si>
    <t>4011395</t>
  </si>
  <si>
    <t>Macadame betuminoso por penetração - faixa C - brita produzida</t>
  </si>
  <si>
    <t>4011398</t>
  </si>
  <si>
    <t>Macadame betuminoso por penetração - faixa D - brita comercial</t>
  </si>
  <si>
    <t>4011397</t>
  </si>
  <si>
    <t>Macadame betuminoso por penetração - faixa D - brita produzida</t>
  </si>
  <si>
    <t>4011400</t>
  </si>
  <si>
    <t>Macadame betuminoso por penetração com asfalto com polímero - faixa A - brita comercial</t>
  </si>
  <si>
    <t>4011399</t>
  </si>
  <si>
    <t>Macadame betuminoso por penetração com asfalto com polímero - faixa A - brita produzida</t>
  </si>
  <si>
    <t>4011490</t>
  </si>
  <si>
    <t>Manta sintética para recapeamento asfáltico com geotêxtil RT - 09 - fornecimento e aplicação</t>
  </si>
  <si>
    <t>4011536</t>
  </si>
  <si>
    <t>Membrana plástica isolante e impermeabilizante com espessura de 0,2 mm - fornecimento e instalação</t>
  </si>
  <si>
    <t>4011415</t>
  </si>
  <si>
    <t>Micro pré-misturado a quente com asfalto polímero - brita comercial</t>
  </si>
  <si>
    <t>4011416</t>
  </si>
  <si>
    <t>Micro pré-misturado a quente com asfalto polímero - brita produzida</t>
  </si>
  <si>
    <t>4011408</t>
  </si>
  <si>
    <t>4011407</t>
  </si>
  <si>
    <t>4011410</t>
  </si>
  <si>
    <t>4011409</t>
  </si>
  <si>
    <t>4011412</t>
  </si>
  <si>
    <t>4011411</t>
  </si>
  <si>
    <t>4011520</t>
  </si>
  <si>
    <t>Pavimento de concreto com equipamento de pequeno porte - areia e brita comerciais</t>
  </si>
  <si>
    <t>4011507</t>
  </si>
  <si>
    <t>Pavimento de concreto com equipamento de pequeno porte - areia extraída e brita produzida</t>
  </si>
  <si>
    <t>4011535</t>
  </si>
  <si>
    <t>Pavimento de concreto com equipamento fôrma-trilho - areia e brita comerciais</t>
  </si>
  <si>
    <t>4011534</t>
  </si>
  <si>
    <t>Pavimento de concreto com equipamento fôrma-trilho - areia extraída e brita produzida</t>
  </si>
  <si>
    <t>4011533</t>
  </si>
  <si>
    <t>Pavimento de concreto com fôrmas deslizantes - areia e brita comerciais</t>
  </si>
  <si>
    <t>4011532</t>
  </si>
  <si>
    <t>Pavimento de concreto com fôrmas deslizantes - areia extraída e brita produzida</t>
  </si>
  <si>
    <t>4011492</t>
  </si>
  <si>
    <t>Pavimento de concreto compactado com rolo - brita comercial</t>
  </si>
  <si>
    <t>4011491</t>
  </si>
  <si>
    <t>Pavimento de concreto compactado com rolo - brita produzida</t>
  </si>
  <si>
    <t>4011353</t>
  </si>
  <si>
    <t>Pintura de ligação</t>
  </si>
  <si>
    <t>4011354</t>
  </si>
  <si>
    <t>Pintura de ligação - emulsão com polímero</t>
  </si>
  <si>
    <t>4011418</t>
  </si>
  <si>
    <t>Pré-misturado a frio - faixa A - areia e brita comerciais</t>
  </si>
  <si>
    <t>4011417</t>
  </si>
  <si>
    <t>4011420</t>
  </si>
  <si>
    <t>Pré-misturado a frio - faixa B - areia e brita comerciais</t>
  </si>
  <si>
    <t>4011419</t>
  </si>
  <si>
    <t>4011422</t>
  </si>
  <si>
    <t>Pré-misturado a frio - faixa C - areia e brita comerciais</t>
  </si>
  <si>
    <t>4011421</t>
  </si>
  <si>
    <t>4011424</t>
  </si>
  <si>
    <t>Pré-misturado a frio - faixa D - areia e brita comerciais</t>
  </si>
  <si>
    <t>4011423</t>
  </si>
  <si>
    <t>4011426</t>
  </si>
  <si>
    <t>Pré-misturado a frio com emulsão asfáltica com polímero - faixa A - areia e brita comerciais</t>
  </si>
  <si>
    <t>4011425</t>
  </si>
  <si>
    <t>4011428</t>
  </si>
  <si>
    <t>Pré-misturado a frio com emulsão asfáltica com polímero - faixa B - areia e brita comerciais</t>
  </si>
  <si>
    <t>4011427</t>
  </si>
  <si>
    <t>4011430</t>
  </si>
  <si>
    <t>Pré-misturado a frio com emulsão asfáltica com polímero - faixa C - areia e brita comerciais</t>
  </si>
  <si>
    <t>4011429</t>
  </si>
  <si>
    <t>4011432</t>
  </si>
  <si>
    <t>Pré-misturado a frio com emulsão asfáltica com polímero - faixa D - areia e brita comerciais</t>
  </si>
  <si>
    <t>4011431</t>
  </si>
  <si>
    <t>4011434</t>
  </si>
  <si>
    <t>Pré-misturado a quente com asfalto polímero - faixa I - camada porosa de atrito - areia e brita comerciais</t>
  </si>
  <si>
    <t>4011433</t>
  </si>
  <si>
    <t>4011436</t>
  </si>
  <si>
    <t>Pré-misturado a quente com asfalto polímero - faixa II - camada porosa de atrito - areia e brita comerciais</t>
  </si>
  <si>
    <t>4011435</t>
  </si>
  <si>
    <t>4011438</t>
  </si>
  <si>
    <t>Pré-misturado a quente com asfalto polímero - faixa III - camada porosa de atrito - areia e brita comerciais</t>
  </si>
  <si>
    <t>4011437</t>
  </si>
  <si>
    <t>4011440</t>
  </si>
  <si>
    <t>Pré-misturado a quente com asfalto polímero - faixa IV - camada porosa de atrito - areia e brita comerciais</t>
  </si>
  <si>
    <t>4011439</t>
  </si>
  <si>
    <t>4011442</t>
  </si>
  <si>
    <t>Pré-misturado a quente com asfalto polímero - faixa V - camada porosa de atrito - areia e brita comerciais</t>
  </si>
  <si>
    <t>4011441</t>
  </si>
  <si>
    <t>4011482</t>
  </si>
  <si>
    <t>Reciclagem com adição de 3% de cimento e incorporação do revestimento asfáltico à base</t>
  </si>
  <si>
    <t>4011484</t>
  </si>
  <si>
    <t>Reciclagem com adição de brita comercial e incorporação do revestimento asfáltico à base</t>
  </si>
  <si>
    <t>4011483</t>
  </si>
  <si>
    <t>Reciclagem com adição de brita produzida e incorporação do revestimento asfáltico à base</t>
  </si>
  <si>
    <t>4011488</t>
  </si>
  <si>
    <t>Reciclagem com espuma asfáltica e incorporação do revestimento asfáltico à base com adição de cimento</t>
  </si>
  <si>
    <t>4011487</t>
  </si>
  <si>
    <t>Reciclagem com espuma asfáltica e incorporação do revestimento asfáltico à base com adição de pó de pedra comercial e cimento</t>
  </si>
  <si>
    <t>4011486</t>
  </si>
  <si>
    <t>Reciclagem com incorporação do revestimento asfáltico à base com adição de 3% de cimento e de brita comercial</t>
  </si>
  <si>
    <t>4011485</t>
  </si>
  <si>
    <t>Reciclagem com incorporação do revestimento asfáltico à base com adição de 3% de cimento e de brita produzida</t>
  </si>
  <si>
    <t>4011489</t>
  </si>
  <si>
    <t>4011481</t>
  </si>
  <si>
    <t>Reciclagem simples com incorporação do revestimento asfáltico à base</t>
  </si>
  <si>
    <t>4011347</t>
  </si>
  <si>
    <t>Reestabilização de camada de base com adição de 3% de cimento</t>
  </si>
  <si>
    <t>4011342</t>
  </si>
  <si>
    <t>Reestabilização de camada de base com adição de 30% de brita comercial</t>
  </si>
  <si>
    <t>4011344</t>
  </si>
  <si>
    <t>Reestabilização de camada de base com adição de 30% de brita produzida</t>
  </si>
  <si>
    <t>4011341</t>
  </si>
  <si>
    <t>Reestabilização de camada de base com adição de 30% de material fresado retirado da pista</t>
  </si>
  <si>
    <t>4011346</t>
  </si>
  <si>
    <t>Reestabilização de camada de base sem adição de material</t>
  </si>
  <si>
    <t>4011211</t>
  </si>
  <si>
    <t>Reforço do subleito com material de jazida</t>
  </si>
  <si>
    <t>4011304</t>
  </si>
  <si>
    <t>Reforço do subleito de solo melhorado com 4% de cal e mistura na pista com material de jazida</t>
  </si>
  <si>
    <t>4011209</t>
  </si>
  <si>
    <t>Regularização do subleito</t>
  </si>
  <si>
    <t>4011210</t>
  </si>
  <si>
    <t>Regularização do subleito com fresagem corte e controle automático de greide</t>
  </si>
  <si>
    <t>4011537</t>
  </si>
  <si>
    <t>Serragem de juntas em pavimento de concreto, limpeza e enchimento com selante a frio</t>
  </si>
  <si>
    <t>4011218</t>
  </si>
  <si>
    <t>Sub-base de concreto adensado por vibração - areia e brita comerciais</t>
  </si>
  <si>
    <t>4011217</t>
  </si>
  <si>
    <t>Sub-base de concreto adensado por vibração - areia extraída e brita produzida</t>
  </si>
  <si>
    <t>4011214</t>
  </si>
  <si>
    <t>Sub-base de concreto compactado com rolo - brita comercial</t>
  </si>
  <si>
    <t>4011213</t>
  </si>
  <si>
    <t>Sub-base de concreto compactado com rolo - brita produzida</t>
  </si>
  <si>
    <t>4011227</t>
  </si>
  <si>
    <t>Sub-base de solo estabilizado granulometricamente sem mistura com material de jazida</t>
  </si>
  <si>
    <t>4011302</t>
  </si>
  <si>
    <t>Sub-base de solo melhorado com 3% de cimento e mistura em usina com material de jazida</t>
  </si>
  <si>
    <t>4011300</t>
  </si>
  <si>
    <t>Sub-base de solo melhorado com 3% de cimento e mistura na pista com material de jazida</t>
  </si>
  <si>
    <t>4011306</t>
  </si>
  <si>
    <t>Sub-base de solo-cal com 7% de cal e mistura na pista com material de jazida</t>
  </si>
  <si>
    <t>4011303</t>
  </si>
  <si>
    <t>Sub-base de solo-cimento com 7% de cimento e mistura em usina com material de jazida</t>
  </si>
  <si>
    <t>4011301</t>
  </si>
  <si>
    <t>Sub-base de solo-cimento com 7% de cimento e mistura na pista com material de jazida</t>
  </si>
  <si>
    <t>4011228</t>
  </si>
  <si>
    <t>Sub-base estabilizada granulometricamente com mistura de solos na pista com material de jazida</t>
  </si>
  <si>
    <t>4011229</t>
  </si>
  <si>
    <t>Sub-base estabilizada granulometricamente com mistura solo areia (70% - 30%) em usina com material de jazida e areia extraída</t>
  </si>
  <si>
    <t>4011231</t>
  </si>
  <si>
    <t>Sub-base estabilizada granulometricamente com mistura solo brita (70% - 30%) com 3% de cimento em usina com material de jazida e brita comercial</t>
  </si>
  <si>
    <t>4011230</t>
  </si>
  <si>
    <t>Sub-base estabilizada granulometricamente com mistura solo brita (70% - 30%) com 3% de cimento em usina com material de jazida e brita produzida</t>
  </si>
  <si>
    <t>4011235</t>
  </si>
  <si>
    <t>Sub-base estabilizada granulometricamente com mistura solo brita (70% - 30%) em usina com material de jazida e brita comercial</t>
  </si>
  <si>
    <t>4011234</t>
  </si>
  <si>
    <t>Sub-base estabilizada granulometricamente com mistura solo brita (70% - 30%) em usina com material de jazida e brita produzida</t>
  </si>
  <si>
    <t>4011233</t>
  </si>
  <si>
    <t>Sub-base estabilizada granulometricamente com mistura solo brita (70% - 30%) na pista com material de jazida e brita comercial</t>
  </si>
  <si>
    <t>4011232</t>
  </si>
  <si>
    <t>Sub-base estabilizada granulometricamente com mistura solo brita (70% - 30%) na pista com material de jazida e brita produzida</t>
  </si>
  <si>
    <t>4011372</t>
  </si>
  <si>
    <t>Tratamento superficial duplo com banho diluído - brita comercial</t>
  </si>
  <si>
    <t>4011371</t>
  </si>
  <si>
    <t>Tratamento superficial duplo com banho diluído - brita produzida</t>
  </si>
  <si>
    <t>4011378</t>
  </si>
  <si>
    <t>Tratamento superficial duplo com banho diluído com emulsão com polímero - brita comercial</t>
  </si>
  <si>
    <t>4011377</t>
  </si>
  <si>
    <t>Tratamento superficial duplo com banho diluído com emulsão com polímero - brita produzida</t>
  </si>
  <si>
    <t>4011368</t>
  </si>
  <si>
    <t>Tratamento superficial duplo com CAP - brita comercial</t>
  </si>
  <si>
    <t>4011367</t>
  </si>
  <si>
    <t>Tratamento superficial duplo com CAP - brita produzida</t>
  </si>
  <si>
    <t>4011374</t>
  </si>
  <si>
    <t>Tratamento superficial duplo com CAP com polímero - brita comercial</t>
  </si>
  <si>
    <t>4011373</t>
  </si>
  <si>
    <t>Tratamento superficial duplo com CAP com polímero - brita produzida</t>
  </si>
  <si>
    <t>4011370</t>
  </si>
  <si>
    <t>Tratamento superficial duplo com emulsão - brita comercial</t>
  </si>
  <si>
    <t>4011369</t>
  </si>
  <si>
    <t>Tratamento superficial duplo com emulsão - brita produzida</t>
  </si>
  <si>
    <t>4011376</t>
  </si>
  <si>
    <t>Tratamento superficial duplo com emulsão com polímero - brita comercial</t>
  </si>
  <si>
    <t>4011375</t>
  </si>
  <si>
    <t>Tratamento superficial duplo com emulsão com polímero - brita produzida</t>
  </si>
  <si>
    <t>4011360</t>
  </si>
  <si>
    <t>Tratamento superficial simples com banho diluído - brita comercial</t>
  </si>
  <si>
    <t>4011359</t>
  </si>
  <si>
    <t>Tratamento superficial simples com banho diluído - brita produzida</t>
  </si>
  <si>
    <t>4011366</t>
  </si>
  <si>
    <t>Tratamento superficial simples com banho diluído com emulsão com polímero - brita comercial</t>
  </si>
  <si>
    <t>4011365</t>
  </si>
  <si>
    <t>Tratamento superficial simples com banho diluído com emulsão com polímero - brita produzida</t>
  </si>
  <si>
    <t>4011356</t>
  </si>
  <si>
    <t>Tratamento superficial simples com CAP - brita comercial</t>
  </si>
  <si>
    <t>4011355</t>
  </si>
  <si>
    <t>Tratamento superficial simples com CAP - brita produzida</t>
  </si>
  <si>
    <t>4011362</t>
  </si>
  <si>
    <t>Tratamento superficial simples com CAP com polímero - brita comercial</t>
  </si>
  <si>
    <t>4011361</t>
  </si>
  <si>
    <t>Tratamento superficial simples com CAP com polímero - brita produzida</t>
  </si>
  <si>
    <t>4011358</t>
  </si>
  <si>
    <t>Tratamento superficial simples com emulsão - brita comercial</t>
  </si>
  <si>
    <t>4011357</t>
  </si>
  <si>
    <t>Tratamento superficial simples com emulsão - brita produzida</t>
  </si>
  <si>
    <t>4011364</t>
  </si>
  <si>
    <t>Tratamento superficial simples com emulsão com polímero - brita comercial</t>
  </si>
  <si>
    <t>4011363</t>
  </si>
  <si>
    <t>Tratamento superficial simples com emulsão com polímero - brita produzida</t>
  </si>
  <si>
    <t>4011384</t>
  </si>
  <si>
    <t>Tratamento superficial triplo com banho diluído - brita comercial</t>
  </si>
  <si>
    <t>4011383</t>
  </si>
  <si>
    <t>Tratamento superficial triplo com banho diluído - brita produzida</t>
  </si>
  <si>
    <t>4011390</t>
  </si>
  <si>
    <t>Tratamento superficial triplo com banho diluído - emulsão com polímero - brita comercial</t>
  </si>
  <si>
    <t>4011389</t>
  </si>
  <si>
    <t>Tratamento superficial triplo com banho diluído - emulsão com polímero - brita produzida</t>
  </si>
  <si>
    <t>4011380</t>
  </si>
  <si>
    <t>Tratamento superficial triplo com CAP - brita comercial</t>
  </si>
  <si>
    <t>4011379</t>
  </si>
  <si>
    <t>Tratamento superficial triplo com CAP - brita produzida</t>
  </si>
  <si>
    <t>4011386</t>
  </si>
  <si>
    <t>Tratamento superficial triplo com CAP com polímero - brita comercial</t>
  </si>
  <si>
    <t>4011385</t>
  </si>
  <si>
    <t>Tratamento superficial triplo com CAP com polímero - brita produzida</t>
  </si>
  <si>
    <t>4011382</t>
  </si>
  <si>
    <t>Tratamento superficial triplo com emulsão - brita comercial</t>
  </si>
  <si>
    <t>4011381</t>
  </si>
  <si>
    <t>Tratamento superficial triplo com emulsão - brita produzida</t>
  </si>
  <si>
    <t>4011388</t>
  </si>
  <si>
    <t>Tratamento superficial triplo com emulsão com polímero - brita comercial</t>
  </si>
  <si>
    <t>4011387</t>
  </si>
  <si>
    <t>Tratamento superficial triplo com emulsão com polímero - brita produzida</t>
  </si>
  <si>
    <t>4011212</t>
  </si>
  <si>
    <t>Varredura da superfície para execução de revestimento asfáltico</t>
  </si>
  <si>
    <t>4208197</t>
  </si>
  <si>
    <t>Ancoragem fixa para estais de 12 cordoalhas D = 15,7 mm - inclusive injeção de cera</t>
  </si>
  <si>
    <t>4208158</t>
  </si>
  <si>
    <t>Ancoragem fixa para estais de 19 cordoalhas D = 15,7 mm - inclusive injeção de cera</t>
  </si>
  <si>
    <t>4208198</t>
  </si>
  <si>
    <t>Ancoragem fixa para estais de 22 cordoalhas D = 15,7 mm - inclusive injeção de cera</t>
  </si>
  <si>
    <t>4208159</t>
  </si>
  <si>
    <t>Ancoragem fixa para estais de 31 cordoalhas D = 15,7 mm - inclusive injeção de cera</t>
  </si>
  <si>
    <t>4208160</t>
  </si>
  <si>
    <t>Ancoragem fixa para estais de 37 cordoalhas D = 15,7 mm - inclusive injeção de cera</t>
  </si>
  <si>
    <t>4208199</t>
  </si>
  <si>
    <t>Ancoragem fixa para estais de 43 cordoalhas D = 15,7 mm - inclusive injeção de cera</t>
  </si>
  <si>
    <t>4208161</t>
  </si>
  <si>
    <t>Ancoragem fixa para estais de 55 cordoalhas D = 15,7 mm - inclusive injeção de cera</t>
  </si>
  <si>
    <t>4208162</t>
  </si>
  <si>
    <t>Ancoragem fixa para estais de 61 cordoalhas D = 15,7 mm - inclusive injeção de cera</t>
  </si>
  <si>
    <t>4208163</t>
  </si>
  <si>
    <t>Ancoragem fixa para estais de 73 cordoalhas D = 15,7 mm - inclusive injeção de cera</t>
  </si>
  <si>
    <t>4208200</t>
  </si>
  <si>
    <t>Ancoragem fixa para estais de 85 cordoalhas D = 15,7 mm - inclusive injeção de cera</t>
  </si>
  <si>
    <t>4208164</t>
  </si>
  <si>
    <t>Ancoragem fixa para estais de 91 cordoalhas D = 15,7 mm - inclusive injeção de cera</t>
  </si>
  <si>
    <t>4208201</t>
  </si>
  <si>
    <t>Ancoragem regulável para estais de 12 cordoalhas D = 15,7 mm - inclusive protensão, injeção de cera e regulagem final</t>
  </si>
  <si>
    <t>4208151</t>
  </si>
  <si>
    <t>Ancoragem regulável para estais de 19 cordoalhas D = 15,7 mm - inclusive protensão, injeção de cera e regulagem final</t>
  </si>
  <si>
    <t>4208202</t>
  </si>
  <si>
    <t>Ancoragem regulável para estais de 22 cordoalhas D = 15,7 mm - inclusive protensão, injeção de cera e regulagem final</t>
  </si>
  <si>
    <t>4208152</t>
  </si>
  <si>
    <t>Ancoragem regulável para estais de 31 cordoalhas D = 15,7 mm - inclusive protensão, injeção de cera e regulagem final</t>
  </si>
  <si>
    <t>4208153</t>
  </si>
  <si>
    <t>Ancoragem regulável para estais de 37 cordoalhas D = 15,7 mm - inclusive protensão, injeção de cera e regulagem final</t>
  </si>
  <si>
    <t>4208203</t>
  </si>
  <si>
    <t>Ancoragem regulável para estais de 43 cordoalhas D = 15,7 mm - inclusive protensão, injeção de cera e regulagem final</t>
  </si>
  <si>
    <t>4208154</t>
  </si>
  <si>
    <t>Ancoragem regulável para estais de 55 cordoalhas D = 15,7 mm - inclusive protensão, injeção de cera e regulagem final</t>
  </si>
  <si>
    <t>4208155</t>
  </si>
  <si>
    <t>Ancoragem regulável para estais de 61 cordoalhas D = 15,7 mm - inclusive protensão, injeção de cera e regulagem final</t>
  </si>
  <si>
    <t>4208156</t>
  </si>
  <si>
    <t>Ancoragem regulável para estais de 73 cordoalhas D = 15,7 mm - inclusive protensão, injeção de cera e regulagem final</t>
  </si>
  <si>
    <t>4208204</t>
  </si>
  <si>
    <t>Ancoragem regulável para estais de 85 cordoalhas D = 15,7 mm - inclusive protensão, injeção de cera e regulagem final</t>
  </si>
  <si>
    <t>4208157</t>
  </si>
  <si>
    <t>Ancoragem regulável para estais de 91 cordoalhas D = 15,7 mm - inclusive protensão, injeção de cera e regulagem final</t>
  </si>
  <si>
    <t>4208127</t>
  </si>
  <si>
    <t>Cordoalha para estais CP 177 RB D = 15,7 mm - fornecimento, preparo e colocação</t>
  </si>
  <si>
    <t>4208196</t>
  </si>
  <si>
    <t>Elevador de cremalheira - ascensão e ancoragem da torre a partir de 16 m com cada elevação de até 9 m - utilização de 50 vezes - inclusive desmontagem</t>
  </si>
  <si>
    <t>4208209</t>
  </si>
  <si>
    <t>Elevador de cremalheira - montagem e desmontagem até a altura de 16 m - exceto fundações</t>
  </si>
  <si>
    <t>4208206</t>
  </si>
  <si>
    <t>Elevador de cremalheira com cabine simples, com capacidade de 1.500 kg e altura de até 100 m - operação</t>
  </si>
  <si>
    <t>4208210</t>
  </si>
  <si>
    <t>Grua fixa - montagem e desmontagem até a altura de 60 m - exceto fundações</t>
  </si>
  <si>
    <t>4208195</t>
  </si>
  <si>
    <t>Grua fixa - telescopagem e ancoragem da torre a partir de 60 m com cada elevação de até 18 m - inclusive desmontagem</t>
  </si>
  <si>
    <t>4208208</t>
  </si>
  <si>
    <t>Grua fixa com altura de 60 a 102 m, com alcance de 60 m e capacidade de 1.500 kg na ponta da lança - operação</t>
  </si>
  <si>
    <t>4208135</t>
  </si>
  <si>
    <t>Tubo antivandalismo em aço galvanizado para estais de 12 cordoalhas D = 15,7 mm - fornecimento e instalação</t>
  </si>
  <si>
    <t>4208136</t>
  </si>
  <si>
    <t>Tubo antivandalismo em aço galvanizado para estais de 19 cordoalhas D = 15,7 mm - fornecimento e instalação</t>
  </si>
  <si>
    <t>4208137</t>
  </si>
  <si>
    <t>Tubo antivandalismo em aço galvanizado para estais de 22 cordoalhas D = 15,7 mm - fornecimento e instalação</t>
  </si>
  <si>
    <t>4208138</t>
  </si>
  <si>
    <t>Tubo antivandalismo em aço galvanizado para estais de 31 cordoalhas D = 15,7 mm - fornecimento e instalação</t>
  </si>
  <si>
    <t>4208139</t>
  </si>
  <si>
    <t>Tubo antivandalismo em aço galvanizado para estais de 37 cordoalhas D = 15,7 mm - fornecimento e instalação</t>
  </si>
  <si>
    <t>4208140</t>
  </si>
  <si>
    <t>Tubo antivandalismo em aço galvanizado para estais de 43 cordoalhas D = 15,7 mm - fornecimento e instalação</t>
  </si>
  <si>
    <t>4208141</t>
  </si>
  <si>
    <t>Tubo antivandalismo em aço galvanizado para estais de 55 cordoalhas D = 15,7 mm - fornecimento e instalação</t>
  </si>
  <si>
    <t>4208212</t>
  </si>
  <si>
    <t>Tubo antivandalismo em aço galvanizado para estais de 61 cordoalhas D = 15,7 mm - fornecimento e instalação</t>
  </si>
  <si>
    <t>4208213</t>
  </si>
  <si>
    <t>Tubo antivandalismo em aço galvanizado para estais de 73 cordoalhas D = 15,7 mm - fornecimento e instalação</t>
  </si>
  <si>
    <t>4208214</t>
  </si>
  <si>
    <t>Tubo antivandalismo em aço galvanizado para estais de 85 cordoalhas D = 15,7 mm - fornecimento e instalação</t>
  </si>
  <si>
    <t>4208215</t>
  </si>
  <si>
    <t>Tubo antivandalismo em aço galvanizado para estais de 91 cordoalhas D = 15,7 mm - fornecimento e instalação</t>
  </si>
  <si>
    <t>4208216</t>
  </si>
  <si>
    <t>Tubo fôrma lado fixo em aço galvanizado para estais de 12 cordoalhas D = 15,7 mm - fornecimento e instalação</t>
  </si>
  <si>
    <t>4208217</t>
  </si>
  <si>
    <t>Tubo fôrma lado fixo em aço galvanizado para estais de 19 cordoalhas D = 15,7 mm - fornecimento e instalação</t>
  </si>
  <si>
    <t>4208218</t>
  </si>
  <si>
    <t>Tubo fôrma lado fixo em aço galvanizado para estais de 22 cordoalhas D = 15,7 mm - fornecimento e instalação</t>
  </si>
  <si>
    <t>4208219</t>
  </si>
  <si>
    <t>Tubo fôrma lado fixo em aço galvanizado para estais de 31 cordoalhas D = 15,7 mm - fornecimento e instalação</t>
  </si>
  <si>
    <t>4208220</t>
  </si>
  <si>
    <t>Tubo fôrma lado fixo em aço galvanizado para estais de 37 cordoalhas D = 15,7 mm - fornecimento e instalação</t>
  </si>
  <si>
    <t>4208221</t>
  </si>
  <si>
    <t>Tubo fôrma lado fixo em aço galvanizado para estais de 43 cordoalhas D = 15,7 mm - fornecimento e instalação</t>
  </si>
  <si>
    <t>4208222</t>
  </si>
  <si>
    <t>Tubo fôrma lado fixo em aço galvanizado para estais de 55 cordoalhas D = 15,7 mm - fornecimento e instalação</t>
  </si>
  <si>
    <t>4208223</t>
  </si>
  <si>
    <t>Tubo fôrma lado fixo em aço galvanizado para estais de 61 cordoalhas D = 15,7 mm - fornecimento e instalação</t>
  </si>
  <si>
    <t>4208224</t>
  </si>
  <si>
    <t>Tubo fôrma lado fixo em aço galvanizado para estais de 73 cordoalhas D = 15,7 mm - fornecimento e instalação</t>
  </si>
  <si>
    <t>4208225</t>
  </si>
  <si>
    <t>Tubo fôrma lado fixo em aço galvanizado para estais de 85 cordoalhas D = 15,7 mm - fornecimento e instalação</t>
  </si>
  <si>
    <t>4208226</t>
  </si>
  <si>
    <t>Tubo fôrma lado fixo em aço galvanizado para estais de 91 cordoalhas D = 15,7 mm - fornecimento e instalação</t>
  </si>
  <si>
    <t>4208227</t>
  </si>
  <si>
    <t>Tubo fôrma lado regulável em aço galvanizado para estais de 12 cordoalhas D = 15,7 mm - fornecimento e instalação</t>
  </si>
  <si>
    <t>4208228</t>
  </si>
  <si>
    <t>Tubo fôrma lado regulável em aço galvanizado para estais de 19 cordoalhas D = 15,7 mm - fornecimento e instalação</t>
  </si>
  <si>
    <t>4208229</t>
  </si>
  <si>
    <t>Tubo fôrma lado regulável em aço galvanizado para estais de 22 cordoalhas D = 15,7 mm - fornecimento e instalação</t>
  </si>
  <si>
    <t>4208230</t>
  </si>
  <si>
    <t>Tubo fôrma lado regulável em aço galvanizado para estais de 31 cordoalhas D = 15,7 mm - fornecimento e instalação</t>
  </si>
  <si>
    <t>4208231</t>
  </si>
  <si>
    <t>Tubo fôrma lado regulável em aço galvanizado para estais de 37 cordoalhas D = 15,7 mm - fornecimento e instalação</t>
  </si>
  <si>
    <t>4208232</t>
  </si>
  <si>
    <t>Tubo fôrma lado regulável em aço galvanizado para estais de 43 cordoalhas D = 15,7 mm - fornecimento e instalação</t>
  </si>
  <si>
    <t>4208233</t>
  </si>
  <si>
    <t>Tubo fôrma lado regulável em aço galvanizado para estais de 55 cordoalhas D = 15,7 mm - fornecimento e instalação</t>
  </si>
  <si>
    <t>4208234</t>
  </si>
  <si>
    <t>Tubo fôrma lado regulável em aço galvanizado para estais de 61 cordoalhas D = 15,7 mm - fornecimento e instalação</t>
  </si>
  <si>
    <t>4208235</t>
  </si>
  <si>
    <t>Tubo fôrma lado regulável em aço galvanizado para estais de 73 cordoalhas D = 15,7 mm - fornecimento e instalação</t>
  </si>
  <si>
    <t>4208236</t>
  </si>
  <si>
    <t>Tubo fôrma lado regulável em aço galvanizado para estais de 85 cordoalhas D = 15,7 mm - fornecimento e instalação</t>
  </si>
  <si>
    <t>4208237</t>
  </si>
  <si>
    <t>Tubo fôrma lado regulável em aço galvanizado para estais de 91 cordoalhas D = 15,7 mm - fornecimento e instalação</t>
  </si>
  <si>
    <t>4208128</t>
  </si>
  <si>
    <t>Tubo PEAD para estais - D = 110 mm - fornecimento e instalação</t>
  </si>
  <si>
    <t>4208129</t>
  </si>
  <si>
    <t>Tubo PEAD para estais - D = 140 mm - fornecimento e instalação</t>
  </si>
  <si>
    <t>4208130</t>
  </si>
  <si>
    <t>Tubo PEAD para estais - D = 160 mm - fornecimento e instalação</t>
  </si>
  <si>
    <t>4208131</t>
  </si>
  <si>
    <t>Tubo PEAD para estais - D = 180 mm - fornecimento e instalação</t>
  </si>
  <si>
    <t>4208132</t>
  </si>
  <si>
    <t>Tubo PEAD para estais - D = 200 mm - fornecimento e instalação</t>
  </si>
  <si>
    <t>4208133</t>
  </si>
  <si>
    <t>Tubo PEAD para estais - D = 225 mm - fornecimento e instalação</t>
  </si>
  <si>
    <t>4208134</t>
  </si>
  <si>
    <t>Tubo PEAD para estais - D = 250 mm - fornecimento e instalação</t>
  </si>
  <si>
    <t>4208238</t>
  </si>
  <si>
    <t>Tubo PEAD para estais - D = 280 mm - fornecimento e instalação</t>
  </si>
  <si>
    <t>4208239</t>
  </si>
  <si>
    <t>Tubo PEAD para estais - D = 315 mm - fornecimento e instalação</t>
  </si>
  <si>
    <t>4413920</t>
  </si>
  <si>
    <t>Adubação de cobertura por equipamento de hidrossemeadura em áreas de semeadura via seca ou de hidrossemeadura</t>
  </si>
  <si>
    <t>4413024</t>
  </si>
  <si>
    <t>Adubação manual de cobertura em áreas de enleivamento ou de plantio de mudas de gramíneas</t>
  </si>
  <si>
    <t>4413022</t>
  </si>
  <si>
    <t>Adubação manual de cobertura em áreas de semeadura via seca ou de hidrossemeadura</t>
  </si>
  <si>
    <t>4413020</t>
  </si>
  <si>
    <t>Barreira arbórea para tratamento acústico das áreas lindeiras da faixa de domínio – densidade de plantio de 1,0 m entre mudas</t>
  </si>
  <si>
    <t>4413013</t>
  </si>
  <si>
    <t>Cerca de passagem de fauna com tela de alambrado sobre mureta de blocos de concreto - H = 20 cm - mourões de madeira a cada 2,5 m e esticador a cada 50 m</t>
  </si>
  <si>
    <t>4413019</t>
  </si>
  <si>
    <t>Cerca viva para tratamento acústico das áreas lindeiras da faixa de domínio – densidade de plantio de 1,0 m entre mudas</t>
  </si>
  <si>
    <t>4413026</t>
  </si>
  <si>
    <t>Dique de bambu para controle de erosão de taludes</t>
  </si>
  <si>
    <t>4413996</t>
  </si>
  <si>
    <t>Enleivamento</t>
  </si>
  <si>
    <t>4413942</t>
  </si>
  <si>
    <t>Espalhamento de material em bota-fora</t>
  </si>
  <si>
    <t>4413018</t>
  </si>
  <si>
    <t>Fixação de tela eletrossoldada em talude para lançamento de argamassa ou concreto projetado</t>
  </si>
  <si>
    <t>4413905</t>
  </si>
  <si>
    <t>Hidrossemeadura</t>
  </si>
  <si>
    <t>4413987</t>
  </si>
  <si>
    <t>Irrigação de área plantada para proteção vegetal do corpo estradal</t>
  </si>
  <si>
    <t>4413995</t>
  </si>
  <si>
    <t>Obtenção de grama para replantio</t>
  </si>
  <si>
    <t>4413994</t>
  </si>
  <si>
    <t>Passagem aérea de animais com rede de cabos de aço e sisal apoiadas em 6 postes de concreto de 15 m - extensão total de 100 m</t>
  </si>
  <si>
    <t>4413200</t>
  </si>
  <si>
    <t>Plantio de grama comercial em placas</t>
  </si>
  <si>
    <t>4413990</t>
  </si>
  <si>
    <t>Plantio de muda de arbusto com altura até 0,50 m em cova de 0,40 x 0,40 x 0,40 m</t>
  </si>
  <si>
    <t>4413989</t>
  </si>
  <si>
    <t>Plantio de muda de árvore com altura de 0,30 a 0,80 m em cova de 0,60 x 0,60 x 0,60 m</t>
  </si>
  <si>
    <t>4413951</t>
  </si>
  <si>
    <t>Plantio de muda de árvore frutífera com altura até 1,00 m em cova de 0,60 x 0,60 x 0,60 m</t>
  </si>
  <si>
    <t>4413950</t>
  </si>
  <si>
    <t>Plantio de muda de árvore frutífera com altura de 1,00 a 2,00 m em cova de 0,60 x 0,60 x 0,60 m</t>
  </si>
  <si>
    <t>4413949</t>
  </si>
  <si>
    <t>Plantio de muda de árvore frutífera com altura de 2,00 a 3,00 m em cova de 0,60 x 0,60 x 0,60 m</t>
  </si>
  <si>
    <t>4413948</t>
  </si>
  <si>
    <t>Plantio de muda de árvore ornamental com altura até 1,00 m em cova de 0,60 x 0,60 x 0,60 m</t>
  </si>
  <si>
    <t>4413947</t>
  </si>
  <si>
    <t>Plantio de muda de árvore ornamental com altura de 1,00 a 2,00 m em cova de 0,60 x 0,60 x 0,60 m</t>
  </si>
  <si>
    <t>4413946</t>
  </si>
  <si>
    <t>Plantio de muda de árvore ornamental com altura de 2,00 a 3,00 m em cova de 0,60 x 0,60 x 0,60 m</t>
  </si>
  <si>
    <t>4413952</t>
  </si>
  <si>
    <t>Plantio de tapete de floríferas com altura até 0,50 m</t>
  </si>
  <si>
    <t>4413012</t>
  </si>
  <si>
    <t>Preenchimento de erosão em talude com terra vegetal e sementes de gramíneas ensacadas</t>
  </si>
  <si>
    <t>4413014</t>
  </si>
  <si>
    <t>Recuperação ambiental de pedreiras ou áreas degradadas com biomanta vegetal de fibras de coco</t>
  </si>
  <si>
    <t>4413016</t>
  </si>
  <si>
    <t>Recuperação ambiental de pedreiras ou áreas degradadas com biomanta vegetal de fibras de palha em áreas com inclinação máxima de 1:1,5</t>
  </si>
  <si>
    <t>4413984</t>
  </si>
  <si>
    <t>Regularização de bota-fora com espalhamento e compactação</t>
  </si>
  <si>
    <t>4413986</t>
  </si>
  <si>
    <t>Regularização de superfície com motoniveladora</t>
  </si>
  <si>
    <t>4413985</t>
  </si>
  <si>
    <t>Regularização manual de taludes de cortes e aterros</t>
  </si>
  <si>
    <t>4413017</t>
  </si>
  <si>
    <t>Retentores de sedimentos em fibras vegetais - D = 20 cm</t>
  </si>
  <si>
    <t>4415673</t>
  </si>
  <si>
    <t>Revestimento vegetal com grama em mudas em superfícies inclinadas</t>
  </si>
  <si>
    <t>4415684</t>
  </si>
  <si>
    <t>Revestimento vegetal com grama em mudas em superfícies planas</t>
  </si>
  <si>
    <t>4413993</t>
  </si>
  <si>
    <t>Revestimento vegetal por semeadura a lanço manual de gramíneas e leguminosas</t>
  </si>
  <si>
    <t>4507754</t>
  </si>
  <si>
    <t>Ancoragem ativa com 10 cordoalhas aderentes D = 12,7 mm - fornecimento e instalação</t>
  </si>
  <si>
    <t>4507738</t>
  </si>
  <si>
    <t>Ancoragem ativa com 10 cordoalhas aderentes D = 15,2 mm - fornecimento e instalação</t>
  </si>
  <si>
    <t>4507755</t>
  </si>
  <si>
    <t>Ancoragem ativa com 12 cordoalhas aderentes D = 12,7 mm - fornecimento e instalação</t>
  </si>
  <si>
    <t>4507756</t>
  </si>
  <si>
    <t>Ancoragem ativa com 12 cordoalhas aderentes D = 15,2 mm - fornecimento e instalação</t>
  </si>
  <si>
    <t>4507757</t>
  </si>
  <si>
    <t>Ancoragem ativa com 15 cordoalhas aderentes D = 12,7 mm - fornecimento e instalação</t>
  </si>
  <si>
    <t>4507758</t>
  </si>
  <si>
    <t>Ancoragem ativa com 15 cordoalhas aderentes D = 15,2 mm - fornecimento e instalação</t>
  </si>
  <si>
    <t>4507759</t>
  </si>
  <si>
    <t>Ancoragem ativa com 19 cordoalhas aderentes D = 12,7 mm - fornecimento e instalação</t>
  </si>
  <si>
    <t>4507760</t>
  </si>
  <si>
    <t>Ancoragem ativa com 19 cordoalhas aderentes D = 15,2 mm - fornecimento e instalação</t>
  </si>
  <si>
    <t>4507761</t>
  </si>
  <si>
    <t>Ancoragem ativa com 22 cordoalhas aderentes D = 12,7 mm - fornecimento e instalação</t>
  </si>
  <si>
    <t>4507762</t>
  </si>
  <si>
    <t>Ancoragem ativa com 22 cordoalhas aderentes D = 15,2 mm - fornecimento e instalação</t>
  </si>
  <si>
    <t>4507763</t>
  </si>
  <si>
    <t>Ancoragem ativa com 27 cordoalhas aderentes D = 12,7 mm - fornecimento e instalação</t>
  </si>
  <si>
    <t>4507764</t>
  </si>
  <si>
    <t>Ancoragem ativa com 27 cordoalhas aderentes D = 15,2 mm - fornecimento e instalação</t>
  </si>
  <si>
    <t>4507765</t>
  </si>
  <si>
    <t>Ancoragem ativa com 31 cordoalhas aderentes D = 12,7 mm - fornecimento e instalação</t>
  </si>
  <si>
    <t>4508192</t>
  </si>
  <si>
    <t>Ancoragem ativa com 31 cordoalhas aderentes D = 15,2 mm - fornecimento e instalação</t>
  </si>
  <si>
    <t>4507766</t>
  </si>
  <si>
    <t>Ancoragem ativa com 4 cordoalhas aderentes D = 12,7 mm - fornecimento e instalação</t>
  </si>
  <si>
    <t>4507767</t>
  </si>
  <si>
    <t>Ancoragem ativa com 4 cordoalhas aderentes D = 15,2 mm - fornecimento e instalação</t>
  </si>
  <si>
    <t>4507768</t>
  </si>
  <si>
    <t>Ancoragem ativa com 6 cordoalhas aderentes D = 12,7 mm - fornecimento e instalação</t>
  </si>
  <si>
    <t>4507769</t>
  </si>
  <si>
    <t>Ancoragem ativa com 6 cordoalhas aderentes D = 15,2 mm - fornecimento e instalação</t>
  </si>
  <si>
    <t>4507770</t>
  </si>
  <si>
    <t>Ancoragem ativa com 7 cordoalhas aderentes D = 12,7 mm - fornecimento e instalação</t>
  </si>
  <si>
    <t>4507771</t>
  </si>
  <si>
    <t>Ancoragem ativa com 7 cordoalhas aderentes D = 15,2 mm - fornecimento e instalação</t>
  </si>
  <si>
    <t>4507772</t>
  </si>
  <si>
    <t>Ancoragem ativa com 8 cordoalhas aderentes D = 12,7 mm - fornecimento e instalação</t>
  </si>
  <si>
    <t>4508193</t>
  </si>
  <si>
    <t>Ancoragem ativa com 8 cordoalhas aderentes D = 15,2 mm - fornecimento e instalação</t>
  </si>
  <si>
    <t>4507773</t>
  </si>
  <si>
    <t>Ancoragem ativa com 9 cordoalhas aderentes D = 12,7 mm - fornecimento e instalação</t>
  </si>
  <si>
    <t>4507774</t>
  </si>
  <si>
    <t>Ancoragem ativa com 9 cordoalhas aderentes D = 15,2 mm - fornecimento e instalação</t>
  </si>
  <si>
    <t>4507775</t>
  </si>
  <si>
    <t>Ancoragem ativa para lajes com 1 cordoalha aderente D = 12,7 mm - fornecimento e instalação</t>
  </si>
  <si>
    <t>4507776</t>
  </si>
  <si>
    <t>Ancoragem ativa para lajes com 1 cordoalha aderente D = 15,2 mm - fornecimento e instalação</t>
  </si>
  <si>
    <t>4507783</t>
  </si>
  <si>
    <t>Ancoragem ativa para lajes com 1 cordoalha engraxada D = 12,7 mm - fornecimento e instalação</t>
  </si>
  <si>
    <t>4507784</t>
  </si>
  <si>
    <t>Ancoragem ativa para lajes com 1 cordoalha engraxada D = 15,2 mm - fornecimento e instalação</t>
  </si>
  <si>
    <t>4507777</t>
  </si>
  <si>
    <t>Ancoragem ativa para lajes com 2 cordoalhas aderentes D = 12,7 mm - fornecimento e instalação</t>
  </si>
  <si>
    <t>4507778</t>
  </si>
  <si>
    <t>Ancoragem ativa para lajes com 2 cordoalhas aderentes D = 15,2 mm - fornecimento e instalação</t>
  </si>
  <si>
    <t>4507779</t>
  </si>
  <si>
    <t>Ancoragem ativa para lajes com 3 cordoalhas aderentes D = 12,7 mm - fornecimento e instalação</t>
  </si>
  <si>
    <t>4507780</t>
  </si>
  <si>
    <t>Ancoragem ativa para lajes com 3 cordoalhas aderentes D = 15,2 mm - fornecimento e instalação</t>
  </si>
  <si>
    <t>4507781</t>
  </si>
  <si>
    <t>Ancoragem ativa para lajes com 4 cordoalhas aderentes D = 12,7 mm - fornecimento e instalação</t>
  </si>
  <si>
    <t>4507782</t>
  </si>
  <si>
    <t>Ancoragem ativa para lajes com 4 cordoalhas aderentes D = 15,2 mm - fornecimento e instalação</t>
  </si>
  <si>
    <t>4507785</t>
  </si>
  <si>
    <t>Ancoragem passiva com 10 cordoalhas aderentes D = 12,7 mm - fornecimento e instalação</t>
  </si>
  <si>
    <t>4508194</t>
  </si>
  <si>
    <t>Ancoragem passiva com 10 cordoalhas aderentes D = 15,2 mm - fornecimento e instalação</t>
  </si>
  <si>
    <t>4507786</t>
  </si>
  <si>
    <t>Ancoragem passiva com 12 cordoalhas aderentes D = 12,7 mm - fornecimento e instalação</t>
  </si>
  <si>
    <t>4507787</t>
  </si>
  <si>
    <t>Ancoragem passiva com 12 cordoalhas aderentes D = 15,2 mm - fornecimento e instalação</t>
  </si>
  <si>
    <t>4507788</t>
  </si>
  <si>
    <t>Ancoragem passiva com 15 cordoalhas aderentes D = 12,7 mm - fornecimento e instalação</t>
  </si>
  <si>
    <t>4507789</t>
  </si>
  <si>
    <t>Ancoragem passiva com 15 cordoalhas aderentes D = 15,2 mm - fornecimento e instalação</t>
  </si>
  <si>
    <t>4507790</t>
  </si>
  <si>
    <t>Ancoragem passiva com 19 cordoalhas aderentes D = 12,7 mm - fornecimento e instalação</t>
  </si>
  <si>
    <t>4507791</t>
  </si>
  <si>
    <t>Ancoragem passiva com 19 cordoalhas aderentes D = 15,2 mm - fornecimento e instalação</t>
  </si>
  <si>
    <t>4507792</t>
  </si>
  <si>
    <t>Ancoragem passiva com 22 cordoalhas aderentes D = 12,7 mm - fornecimento e instalação</t>
  </si>
  <si>
    <t>4507793</t>
  </si>
  <si>
    <t>Ancoragem passiva com 22 cordoalhas aderentes D = 15,2 mm - fornecimento e instalação</t>
  </si>
  <si>
    <t>4507794</t>
  </si>
  <si>
    <t>Ancoragem passiva com 27 cordoalhas aderentes D = 12,7 mm - fornecimento e instalação</t>
  </si>
  <si>
    <t>4507795</t>
  </si>
  <si>
    <t>Ancoragem passiva com 27 cordoalhas aderentes D = 15,2 mm - fornecimento e instalação</t>
  </si>
  <si>
    <t>4507796</t>
  </si>
  <si>
    <t>Ancoragem passiva com 31 cordoalhas aderentes D = 12,7 mm - fornecimento e instalação</t>
  </si>
  <si>
    <t>4508190</t>
  </si>
  <si>
    <t>Ancoragem passiva com 31 cordoalhas aderentes D = 15,2 mm - fornecimento e instalação</t>
  </si>
  <si>
    <t>4507797</t>
  </si>
  <si>
    <t>Ancoragem passiva com 4 cordoalhas aderentes D = 12,7 mm - fornecimento e instalação</t>
  </si>
  <si>
    <t>4507798</t>
  </si>
  <si>
    <t>Ancoragem passiva com 4 cordoalhas aderentes D = 15,2 mm - fornecimento e instalação</t>
  </si>
  <si>
    <t>4507799</t>
  </si>
  <si>
    <t>Ancoragem passiva com 6 cordoalhas aderentes D = 12,7 mm - fornecimento e instalação</t>
  </si>
  <si>
    <t>4507800</t>
  </si>
  <si>
    <t>Ancoragem passiva com 6 cordoalhas aderentes D = 15,2 mm - fornecimento e instalação</t>
  </si>
  <si>
    <t>4507801</t>
  </si>
  <si>
    <t>Ancoragem passiva com 7 cordoalhas aderentes D = 12,7 mm - fornecimento e instalação</t>
  </si>
  <si>
    <t>4507802</t>
  </si>
  <si>
    <t>Ancoragem passiva com 7 cordoalhas aderentes D = 15,2 mm - fornecimento e instalação</t>
  </si>
  <si>
    <t>4507803</t>
  </si>
  <si>
    <t>Ancoragem passiva com 8 cordoalhas aderentes D = 12,7 mm - fornecimento e instalação</t>
  </si>
  <si>
    <t>4508191</t>
  </si>
  <si>
    <t>Ancoragem passiva com 8 cordoalhas aderentes D = 15,2 mm - fornecimento e instalação</t>
  </si>
  <si>
    <t>4507804</t>
  </si>
  <si>
    <t>Ancoragem passiva com 9 cordoalhas aderentes D = 12,7 mm - fornecimento e instalação</t>
  </si>
  <si>
    <t>4507805</t>
  </si>
  <si>
    <t>Ancoragem passiva com 9 cordoalhas aderentes D = 15,2 mm - fornecimento e instalação</t>
  </si>
  <si>
    <t>4507806</t>
  </si>
  <si>
    <t>Ancoragem passiva para lajes com 1 cordoalha aderente D = 12,7 mm - fornecimento e instalação</t>
  </si>
  <si>
    <t>4507807</t>
  </si>
  <si>
    <t>Ancoragem passiva para lajes com 1 cordoalha aderente D = 15,2 mm - fornecimento e instalação</t>
  </si>
  <si>
    <t>4507866</t>
  </si>
  <si>
    <t>Ancoragem passiva para lajes com 1 cordoalha engraxada D = 12,7 mm - fornecimento e instalação</t>
  </si>
  <si>
    <t>4507867</t>
  </si>
  <si>
    <t>Ancoragem passiva para lajes com 1 cordoalha engraxada D = 15,2 mm - fornecimento e instalação</t>
  </si>
  <si>
    <t>4507808</t>
  </si>
  <si>
    <t>Ancoragem passiva para lajes com 2 cordoalhas aderentes D = 12,7 mm - fornecimento e instalação</t>
  </si>
  <si>
    <t>4507809</t>
  </si>
  <si>
    <t>Ancoragem passiva para lajes com 2 cordoalhas aderentes D = 15,2 mm - fornecimento e instalação</t>
  </si>
  <si>
    <t>4507810</t>
  </si>
  <si>
    <t>Ancoragem passiva para lajes com 3 cordoalhas aderentes D = 12,7 mm - fornecimento e instalação</t>
  </si>
  <si>
    <t>4507811</t>
  </si>
  <si>
    <t>Ancoragem passiva para lajes com 3 cordoalhas aderentes D = 15,2 mm - fornecimento e instalação</t>
  </si>
  <si>
    <t>4507812</t>
  </si>
  <si>
    <t>Ancoragem passiva para lajes com 4 cordoalhas aderentes D = 12,7 mm - fornecimento e instalação</t>
  </si>
  <si>
    <t>4507813</t>
  </si>
  <si>
    <t>Ancoragem passiva para lajes com 4 cordoalhas aderentes D = 15,2 mm - fornecimento e instalação</t>
  </si>
  <si>
    <t>4507851</t>
  </si>
  <si>
    <t>Bainha metálica ovalizada seção 19 x 36 mm para 1 cordoalha D = 12,7 mm - fornecimento, instalação e injeção de nata de cimento</t>
  </si>
  <si>
    <t>4507852</t>
  </si>
  <si>
    <t>Bainha metálica ovalizada seção 19 x 36 mm para 2 cordoalhas D = 12,7 mm - fornecimento, instalação e injeção de nata de cimento</t>
  </si>
  <si>
    <t>4507853</t>
  </si>
  <si>
    <t>Bainha metálica ovalizada seção 19 x 48 mm para 3 cordoalhas D = 12,7 mm - fornecimento, instalação e injeção de nata de cimento</t>
  </si>
  <si>
    <t>4507854</t>
  </si>
  <si>
    <t>Bainha metálica ovalizada seção 19 x 62 mm para 4 cordoalhas D = 12,7 mm - fornecimento, instalação e injeção de nata de cimento</t>
  </si>
  <si>
    <t>4507855</t>
  </si>
  <si>
    <t>Bainha metálica ovalizada seção 22 x 32 mm para 1 cordoalha D = 15,2 mm - fornecimento, instalação e injeção de nata de cimento</t>
  </si>
  <si>
    <t>4507856</t>
  </si>
  <si>
    <t>Bainha metálica ovalizada seção 22 x 32 mm para 2 cordoalhas D = 15,2 mm - fornecimento, instalação e injeção de nata de cimento</t>
  </si>
  <si>
    <t>4507857</t>
  </si>
  <si>
    <t>Bainha metálica ovalizada seção 22 x 55 mm para 3 cordoalhas D = 15,2 mm - fornecimento, instalação e injeção de nata de cimento</t>
  </si>
  <si>
    <t>4507858</t>
  </si>
  <si>
    <t>Bainha metálica ovalizada seção 22 x 73 mm para 4 cordoalhas D = 15,2 mm - fornecimento, instalação e injeção de nata de cimento</t>
  </si>
  <si>
    <t>4508177</t>
  </si>
  <si>
    <t>Bainha metálica redonda D = 100 mm para 21 cordoalhas D = 15,2 mm - fornecimento, instalação e injeção de nata de cimento</t>
  </si>
  <si>
    <t>4508178</t>
  </si>
  <si>
    <t>Bainha metálica redonda D = 100 mm para 22 cordoalhas D = 15,2 mm - fornecimento, instalação e injeção de nata de cimento</t>
  </si>
  <si>
    <t>4507821</t>
  </si>
  <si>
    <t>Bainha metálica redonda D = 100 mm para 24 cordoalhas D = 15,2 mm - fornecimento, instalação e injeção de nata de cimento</t>
  </si>
  <si>
    <t>4507822</t>
  </si>
  <si>
    <t>Bainha metálica redonda D = 100 mm para 25 cordoalhas D = 15,2 mm - fornecimento, instalação e injeção de nata de cimento</t>
  </si>
  <si>
    <t>4507823</t>
  </si>
  <si>
    <t>Bainha metálica redonda D = 100 mm para 30 cordoalhas D = 12,7 mm - fornecimento, instalação e injeção de nata de cimento</t>
  </si>
  <si>
    <t>4508188</t>
  </si>
  <si>
    <t>Bainha metálica redonda D = 100 mm para 31 cordoalhas D = 12,7 mm - fornecimento, instalação e injeção de nata de cimento</t>
  </si>
  <si>
    <t>4507824</t>
  </si>
  <si>
    <t>Bainha metálica redonda D = 110 mm para 27 cordoalhas D = 15,2 mm - fornecimento, instalação e injeção de nata de cimento</t>
  </si>
  <si>
    <t>4507825</t>
  </si>
  <si>
    <t>Bainha metálica redonda D = 110 mm para 37 cordoalhas D = 12,7 mm - fornecimento, instalação e injeção de nata de cimento</t>
  </si>
  <si>
    <t>4507826</t>
  </si>
  <si>
    <t>Bainha metálica redonda D = 120 mm para 30 cordoalhas D = 15,2 mm - fornecimento, instalação e injeção de nata de cimento</t>
  </si>
  <si>
    <t>4508179</t>
  </si>
  <si>
    <t>Bainha metálica redonda D = 120 mm para 31 cordoalhas D = 15,2 mm - fornecimento, instalação e injeção de nata de cimento</t>
  </si>
  <si>
    <t>4507827</t>
  </si>
  <si>
    <t>Bainha metálica redonda D = 130 mm para 37 cordoalhas D = 15,2 mm - fornecimento, instalação e injeção de nata de cimento</t>
  </si>
  <si>
    <t>4508180</t>
  </si>
  <si>
    <t>Bainha metálica redonda D = 30 mm para 2 cordoalhas D = 12,7 mm - fornecimento, instalação e injeção de nata de cimento</t>
  </si>
  <si>
    <t>4507739</t>
  </si>
  <si>
    <t>Bainha metálica redonda D = 35 mm para 2 cordoalhas D = 15,2 mm - fornecimento, instalação e injeção de nata de cimento</t>
  </si>
  <si>
    <t>4508181</t>
  </si>
  <si>
    <t>Bainha metálica redonda D = 35 mm para 3 cordoalhas D = 12,7 mm - fornecimento, instalação e injeção de nata de cimento</t>
  </si>
  <si>
    <t>4508125</t>
  </si>
  <si>
    <t>Bainha metálica redonda D = 40 mm para 3 cordoalhas D = 15,2 mm - fornecimento, instalação e injeção de nata de cimento</t>
  </si>
  <si>
    <t>4507828</t>
  </si>
  <si>
    <t>Bainha metálica redonda D = 40 mm para 4 cordoalhas D = 12,7 mm - fornecimento, instalação e injeção de nata de cimento</t>
  </si>
  <si>
    <t>4507829</t>
  </si>
  <si>
    <t>Bainha metálica redonda D = 45 mm para 4 cordoalhas D = 15,2 mm - fornecimento, instalação e injeção de nata de cimento</t>
  </si>
  <si>
    <t>4508182</t>
  </si>
  <si>
    <t>Bainha metálica redonda D = 45 mm para 5 cordoalhas D = 12,7 mm - fornecimento, instalação e injeção de nata de cimento</t>
  </si>
  <si>
    <t>4508092</t>
  </si>
  <si>
    <t>Bainha metálica redonda D = 50 mm para 5 cordoalhas D = 15,2 mm - fornecimento, instalação e injeção de nata de cimento</t>
  </si>
  <si>
    <t>4507830</t>
  </si>
  <si>
    <t>Bainha metálica redonda D = 50 mm para 6 cordoalhas D = 12,7 mm - fornecimento, instalação e injeção de nata de cimento</t>
  </si>
  <si>
    <t>4508183</t>
  </si>
  <si>
    <t>Bainha metálica redonda D = 55 mm para 7 cordoalhas D = 12,7 mm - fornecimento, instalação e injeção de nata de cimento</t>
  </si>
  <si>
    <t>4507831</t>
  </si>
  <si>
    <t>Bainha metálica redonda D = 55 mm para 8 cordoalhas D = 12,7 mm - fornecimento, instalação e injeção de nata de cimento</t>
  </si>
  <si>
    <t>4507832</t>
  </si>
  <si>
    <t>Bainha metálica redonda D = 60 mm para 6 cordoalhas D = 15,2 mm - fornecimento, instalação e injeção de nata de cimento</t>
  </si>
  <si>
    <t>4507833</t>
  </si>
  <si>
    <t>Bainha metálica redonda D = 60 mm para 9 cordoalhas D = 12,7 mm - fornecimento, instalação e injeção de nata de cimento</t>
  </si>
  <si>
    <t>4507834</t>
  </si>
  <si>
    <t>Bainha metálica redonda D = 65 mm para 10 cordoalhas D = 12,7 mm - fornecimento, instalação e injeção de nata de cimento</t>
  </si>
  <si>
    <t>4508184</t>
  </si>
  <si>
    <t>Bainha metálica redonda D = 65 mm para 11 cordoalhas D = 12,7 mm - fornecimento, instalação e injeção de nata de cimento</t>
  </si>
  <si>
    <t>4507835</t>
  </si>
  <si>
    <t>Bainha metálica redonda D = 65 mm para 12 cordoalhas D = 12,7 mm - fornecimento, instalação e injeção de nata de cimento</t>
  </si>
  <si>
    <t>4508174</t>
  </si>
  <si>
    <t>Bainha metálica redonda D = 65 mm para 7 cordoalhas D = 15,2 mm - fornecimento, instalação e injeção de nata de cimento</t>
  </si>
  <si>
    <t>4507836</t>
  </si>
  <si>
    <t>Bainha metálica redonda D = 65 mm para 8 cordoalhas D = 15,2 mm - fornecimento, instalação e injeção de nata de cimento</t>
  </si>
  <si>
    <t>4507837</t>
  </si>
  <si>
    <t>Bainha metálica redonda D = 70 mm para 15 cordoalhas D = 12,7 mm - fornecimento, instalação e injeção de nata de cimento</t>
  </si>
  <si>
    <t>4507838</t>
  </si>
  <si>
    <t>Bainha metálica redonda D = 70 mm para 9 cordoalhas D = 15,2 mm - fornecimento, instalação e injeção de nata de cimento</t>
  </si>
  <si>
    <t>4507839</t>
  </si>
  <si>
    <t>Bainha metálica redonda D = 75 mm para 10 cordoalhas D = 15,2 mm - fornecimento, instalação e injeção de nata de cimento</t>
  </si>
  <si>
    <t>4508175</t>
  </si>
  <si>
    <t>Bainha metálica redonda D = 75 mm para 11 cordoalhas D = 15,2 mm - fornecimento, instalação e injeção de nata de cimento</t>
  </si>
  <si>
    <t>4507840</t>
  </si>
  <si>
    <t>Bainha metálica redonda D = 75 mm para 16 cordoalhas D = 12,7 mm - fornecimento, instalação e injeção de nata de cimento</t>
  </si>
  <si>
    <t>4507841</t>
  </si>
  <si>
    <t>Bainha metálica redonda D = 75 mm para 18 cordoalhas D = 12,7 mm - fornecimento, instalação e injeção de nata de cimento</t>
  </si>
  <si>
    <t>4507842</t>
  </si>
  <si>
    <t>Bainha metálica redonda D = 80 mm para 12 cordoalhas D = 15,2 mm - fornecimento, instalação e injeção de nata de cimento</t>
  </si>
  <si>
    <t>4508185</t>
  </si>
  <si>
    <t>Bainha metálica redonda D = 80 mm para 19 cordoalhas D = 12,7 mm - fornecimento, instalação e injeção de nata de cimento</t>
  </si>
  <si>
    <t>4507843</t>
  </si>
  <si>
    <t>Bainha metálica redonda D = 80 mm para 20 cordoalhas D = 12,7 mm - fornecimento, instalação e injeção de nata de cimento</t>
  </si>
  <si>
    <t>4507844</t>
  </si>
  <si>
    <t>Bainha metálica redonda D = 85 mm para 15 cordoalhas D = 15,2 mm - fornecimento, instalação e injeção de nata de cimento</t>
  </si>
  <si>
    <t>4508186</t>
  </si>
  <si>
    <t>Bainha metálica redonda D = 85 mm para 21 cordoalhas D = 12,7 mm - fornecimento, instalação e injeção de nata de cimento</t>
  </si>
  <si>
    <t>4508187</t>
  </si>
  <si>
    <t>Bainha metálica redonda D = 85 mm para 22 cordoalhas D = 12,7 mm - fornecimento, instalação e injeção de nata de cimento</t>
  </si>
  <si>
    <t>4507845</t>
  </si>
  <si>
    <t>Bainha metálica redonda D = 85 mm para 24 cordoalhas D = 12,7 mm - fornecimento, instalação e injeção de nata de cimento</t>
  </si>
  <si>
    <t>4507846</t>
  </si>
  <si>
    <t>Bainha metálica redonda D = 85 mm para 25 cordoalhas D = 12,7 mm - fornecimento, instalação e injeção de nata de cimento</t>
  </si>
  <si>
    <t>4507847</t>
  </si>
  <si>
    <t>Bainha metálica redonda D = 90 mm para 16 cordoalhas D = 15,2 mm - fornecimento, instalação e injeção de nata de cimento</t>
  </si>
  <si>
    <t>4507848</t>
  </si>
  <si>
    <t>Bainha metálica redonda D = 90 mm para 18 cordoalhas D = 15,2 mm - fornecimento, instalação e injeção de nata de cimento</t>
  </si>
  <si>
    <t>4507849</t>
  </si>
  <si>
    <t>Bainha metálica redonda D = 90 mm para 27 cordoalhas D = 12,7 mm - fornecimento, instalação e injeção de nata de cimento</t>
  </si>
  <si>
    <t>4508176</t>
  </si>
  <si>
    <t>Bainha metálica redonda D = 95 mm para 19 cordoalhas D = 15,2 mm - fornecimento, instalação e injeção de nata de cimento</t>
  </si>
  <si>
    <t>4507850</t>
  </si>
  <si>
    <t>Bainha metálica redonda D = 95 mm para 20 cordoalhas D = 15,2 mm - fornecimento, instalação e injeção de nata de cimento</t>
  </si>
  <si>
    <t>4507956</t>
  </si>
  <si>
    <t>Cordoalha CP 190 RB D = 12,7 mm - fornecimento e instalação</t>
  </si>
  <si>
    <t>4507957</t>
  </si>
  <si>
    <t>Cordoalha CP 190 RB D = 15,2 mm - fornecimento e instalação</t>
  </si>
  <si>
    <t>4507958</t>
  </si>
  <si>
    <t>Cordoalha engraxada CP 190 RB D = 12,7 mm - fornecimento e instalação</t>
  </si>
  <si>
    <t>4507959</t>
  </si>
  <si>
    <t>Cordoalha engraxada CP 190 RB D = 15,2 mm - fornecimento e instalação</t>
  </si>
  <si>
    <t>4516138</t>
  </si>
  <si>
    <t>Gaiola metálica em cantoneira para armazenamento e manipulação de cordoalha - confecção</t>
  </si>
  <si>
    <t>4516137</t>
  </si>
  <si>
    <t>Nicho de madeira para dispositivo de ancoragem de protensão - confecção e instalação</t>
  </si>
  <si>
    <t>4805755</t>
  </si>
  <si>
    <t>Apiloamento manual</t>
  </si>
  <si>
    <t>4816020</t>
  </si>
  <si>
    <t>Areia extraída com draga de sucção tipo bomba</t>
  </si>
  <si>
    <t>4816019</t>
  </si>
  <si>
    <t>Areia extraída com escavadeira hidráulica de longo alcance</t>
  </si>
  <si>
    <t>4816018</t>
  </si>
  <si>
    <t>Areia extraída com trator e carregadeira</t>
  </si>
  <si>
    <t>4816012</t>
  </si>
  <si>
    <t>Brita produzida em central de britagem de 80 m³/h</t>
  </si>
  <si>
    <t>4815805</t>
  </si>
  <si>
    <t>Calandragem de chapa metálica com espessura de 3 mm</t>
  </si>
  <si>
    <t>4815802</t>
  </si>
  <si>
    <t>Calandragem de chapa metálica com espessura de 5 mm</t>
  </si>
  <si>
    <t>4805754</t>
  </si>
  <si>
    <t>Compactação manual com soquete vibratório</t>
  </si>
  <si>
    <t>4816145</t>
  </si>
  <si>
    <t>Confecção de canaleta meia cana D = 0,30 m - areia e brita comerciais</t>
  </si>
  <si>
    <t>4816144</t>
  </si>
  <si>
    <t>Confecção de canaleta meia cana D = 0,30 m - areia extraída e brita produzida</t>
  </si>
  <si>
    <t>4816147</t>
  </si>
  <si>
    <t>Confecção de canaleta meia cana D = 0,40 m - areia e brita comerciais</t>
  </si>
  <si>
    <t>4816146</t>
  </si>
  <si>
    <t>Confecção de canaleta meia cana D = 0,40 m - areia extraída e brita produzida</t>
  </si>
  <si>
    <t>4816121</t>
  </si>
  <si>
    <t>Confecção de tubos de concreto D = 0,20 m - areia e brita comerciais</t>
  </si>
  <si>
    <t>4816120</t>
  </si>
  <si>
    <t>Confecção de tubos de concreto D = 0,20 m - areia extraída e brita produzida</t>
  </si>
  <si>
    <t>4816123</t>
  </si>
  <si>
    <t>Confecção de tubos de concreto D = 0,30 m - areia e brita comerciais</t>
  </si>
  <si>
    <t>4816122</t>
  </si>
  <si>
    <t>Confecção de tubos de concreto D = 0,30 m - areia extraída e brita produzida</t>
  </si>
  <si>
    <t>4816125</t>
  </si>
  <si>
    <t>Confecção de tubos de concreto D = 0,40 m - areia e brita comerciais</t>
  </si>
  <si>
    <t>4816124</t>
  </si>
  <si>
    <t>Confecção de tubos de concreto D = 0,40 m - areia extraída e brita produzida</t>
  </si>
  <si>
    <t>4816022</t>
  </si>
  <si>
    <t>Confecção de tubos de concreto D = 0,50 m - areia e brita comerciais</t>
  </si>
  <si>
    <t>4816021</t>
  </si>
  <si>
    <t>Confecção de tubos de concreto D = 0,50 m - areia extraída e brita produzida</t>
  </si>
  <si>
    <t>4816106</t>
  </si>
  <si>
    <t>Confecção de tubos de concreto perfurado D = 0,20 m - areia e brita comerciais</t>
  </si>
  <si>
    <t>4816105</t>
  </si>
  <si>
    <t>Confecção de tubos de concreto perfurado D = 0,20 m - areia extraída e brita produzida</t>
  </si>
  <si>
    <t>4816108</t>
  </si>
  <si>
    <t>Confecção de tubos de concreto perfurado D = 0,30 m - areia e brita comerciais</t>
  </si>
  <si>
    <t>4816107</t>
  </si>
  <si>
    <t>Confecção de tubos de concreto perfurado D = 0,30 m - areia extraída e brita produzida</t>
  </si>
  <si>
    <t>4816110</t>
  </si>
  <si>
    <t>Confecção de tubos de concreto perfurado D = 0,40 m - areia e brita comerciais</t>
  </si>
  <si>
    <t>4816109</t>
  </si>
  <si>
    <t>Confecção de tubos de concreto perfurado D = 0,40 m - areia extraída e brita produzida</t>
  </si>
  <si>
    <t>4816100</t>
  </si>
  <si>
    <t>Confecção de tubos de concreto poroso D = 0,20 m - areia e brita comerciais</t>
  </si>
  <si>
    <t>4816099</t>
  </si>
  <si>
    <t>Confecção de tubos de concreto poroso D = 0,20 m - areia extraída e brita produzida</t>
  </si>
  <si>
    <t>4816102</t>
  </si>
  <si>
    <t>Confecção de tubos de concreto poroso D = 0,30 m - areia e brita comerciais</t>
  </si>
  <si>
    <t>4816101</t>
  </si>
  <si>
    <t>Confecção de tubos de concreto poroso D = 0,30 m - areia extraída e brita produzida</t>
  </si>
  <si>
    <t>4816104</t>
  </si>
  <si>
    <t>Confecção de tubos de concreto poroso D = 0,40 m - areia e brita comerciais</t>
  </si>
  <si>
    <t>4816103</t>
  </si>
  <si>
    <t>Confecção de tubos de concreto poroso D = 0,40 m - areia extraída e brita produzida</t>
  </si>
  <si>
    <t>4815804</t>
  </si>
  <si>
    <t>Dobramento de chapas de alumínio com espessura de 1,5 mm e comprimento de dobra de até 500 mm</t>
  </si>
  <si>
    <t>4816002</t>
  </si>
  <si>
    <t>Escavação de tunnel liner em material de 3ª categoria</t>
  </si>
  <si>
    <t>4805765</t>
  </si>
  <si>
    <t>Escavação de vala em material de 3ª categoria</t>
  </si>
  <si>
    <t>4816000</t>
  </si>
  <si>
    <t>Escavação manual de tunnel liner em material de 1ª categoria</t>
  </si>
  <si>
    <t>4816001</t>
  </si>
  <si>
    <t>Escavação manual de tunnel liner em material de 2ª categoria</t>
  </si>
  <si>
    <t>4805749</t>
  </si>
  <si>
    <t>Escavação manual de vala em material de 1ª categoria</t>
  </si>
  <si>
    <t>4805751</t>
  </si>
  <si>
    <t>Escavação manual em material de 1ª categoria na profundidade de 1 a 2 m</t>
  </si>
  <si>
    <t>4805752</t>
  </si>
  <si>
    <t>Escavação manual em material de 1ª categoria na profundidade de 2 a 3 m</t>
  </si>
  <si>
    <t>4805753</t>
  </si>
  <si>
    <t>Escavação manual em material de 1ª categoria na profundidade de 3 a 4 m</t>
  </si>
  <si>
    <t>4805750</t>
  </si>
  <si>
    <t>Escavação manual em material de 1ª categoria na profundidade de até 1 m</t>
  </si>
  <si>
    <t>4805767</t>
  </si>
  <si>
    <t>Escavação manual em material de 2ª categoria na profundidade de 1 a 2 m</t>
  </si>
  <si>
    <t>4805769</t>
  </si>
  <si>
    <t>Escavação manual em material de 2ª categoria na profundidade de 2 a 3 m</t>
  </si>
  <si>
    <t>4805770</t>
  </si>
  <si>
    <t>Escavação manual em material de 2ª categoria na profundidade de 3 a 4 m</t>
  </si>
  <si>
    <t>4805760</t>
  </si>
  <si>
    <t>Escavação manual em material de 2ª categoria na profundidade de até 1 m</t>
  </si>
  <si>
    <t>4805757</t>
  </si>
  <si>
    <t>Escavação mecânica de vala em material de 1ª categoria</t>
  </si>
  <si>
    <t>4805762</t>
  </si>
  <si>
    <t>Escavação mecânica de vala em material de 2ª categoria</t>
  </si>
  <si>
    <t>4806395</t>
  </si>
  <si>
    <t>Fixação de parafuso em estrutura metálica</t>
  </si>
  <si>
    <t>4816003</t>
  </si>
  <si>
    <t>Iluminação provisória para tunnel liner</t>
  </si>
  <si>
    <t>4816017</t>
  </si>
  <si>
    <t>Material pétreo produzido em britador de mandíbulas móvel - camada final de aterro em rocha</t>
  </si>
  <si>
    <t>4816005</t>
  </si>
  <si>
    <t>Pedra de mão produzida manualmente</t>
  </si>
  <si>
    <t>4816016</t>
  </si>
  <si>
    <t>Rachão ou pedra de mão produzida</t>
  </si>
  <si>
    <t>4815671</t>
  </si>
  <si>
    <t>Reaterro e compactação com soquete vibratório</t>
  </si>
  <si>
    <t>4815803</t>
  </si>
  <si>
    <t>Rebordeamento de chapa metálica com espessura de 5 mm</t>
  </si>
  <si>
    <t>4816014</t>
  </si>
  <si>
    <t>Rocha para britagem com perfuratriz manual</t>
  </si>
  <si>
    <t>4816010</t>
  </si>
  <si>
    <t>Rocha para britagem com perfuratriz sobre esteira</t>
  </si>
  <si>
    <t>4816015</t>
  </si>
  <si>
    <t>Rocha para britagem com perfuratriz sobre esteira - camada final de aterro em rocha</t>
  </si>
  <si>
    <t>4816119</t>
  </si>
  <si>
    <t>Selo de argila apiloado (solo local)</t>
  </si>
  <si>
    <t>4816004</t>
  </si>
  <si>
    <t>Ventilação provisória para tunnel liner</t>
  </si>
  <si>
    <t>4915652</t>
  </si>
  <si>
    <t>Bico de adesão para injeção de adesivo estrutural à base de resina epóxi - fornecimento, instalação e retirada</t>
  </si>
  <si>
    <t>4915651</t>
  </si>
  <si>
    <t>Bico de perfuração para injeção de adesivo estrutural à base de resina epóxi - fornecimento, instalação e retirada</t>
  </si>
  <si>
    <t>4915723</t>
  </si>
  <si>
    <t>Caiação manual com fixador de cal</t>
  </si>
  <si>
    <t>4915724</t>
  </si>
  <si>
    <t>Caiação mecanizada com fixador de cal</t>
  </si>
  <si>
    <t>4915637</t>
  </si>
  <si>
    <t>Capa selante - areia comercial</t>
  </si>
  <si>
    <t>4915779</t>
  </si>
  <si>
    <t>Capa selante - areia extraída</t>
  </si>
  <si>
    <t>4915638</t>
  </si>
  <si>
    <t>Capa selante - brita produzida</t>
  </si>
  <si>
    <t>4915636</t>
  </si>
  <si>
    <t>Capa selante - pedrisco comercial</t>
  </si>
  <si>
    <t>4915744</t>
  </si>
  <si>
    <t>Capina manual</t>
  </si>
  <si>
    <t>4915700</t>
  </si>
  <si>
    <t>Combate à exsudação - areia comercial</t>
  </si>
  <si>
    <t>4915590</t>
  </si>
  <si>
    <t>Combate à exsudação - areia extraída</t>
  </si>
  <si>
    <t>4915591</t>
  </si>
  <si>
    <t>Combate à exsudação - brita produzida</t>
  </si>
  <si>
    <t>4915701</t>
  </si>
  <si>
    <t>Combate à exsudação - pedrisco comercial</t>
  </si>
  <si>
    <t>4915703</t>
  </si>
  <si>
    <t>Correção de defeitos com mistura betuminosa</t>
  </si>
  <si>
    <t>4915705</t>
  </si>
  <si>
    <t>Correção de defeitos por fresagem descontínua do revestimento asfáltico</t>
  </si>
  <si>
    <t>4915743</t>
  </si>
  <si>
    <t>Corte e limpeza de áreas gramadas</t>
  </si>
  <si>
    <t>4915768</t>
  </si>
  <si>
    <t>Corte e remoção de árvores</t>
  </si>
  <si>
    <t>4915713</t>
  </si>
  <si>
    <t>Desobstrução de bueiro</t>
  </si>
  <si>
    <t>4915650</t>
  </si>
  <si>
    <t>Injeção de adesivo estrutural à base de resina epóxi de baixa viscosidade para tratamento de fissuras em estruturas de concreto - fornecimento e aplicação manual</t>
  </si>
  <si>
    <t>4915645</t>
  </si>
  <si>
    <t>Injeção de adesivo estrutural à base de resina epóxi de baixa viscosidade para tratamento de fissuras em estruturas de concreto - fornecimento e aplicação mecanizada</t>
  </si>
  <si>
    <t>4915712</t>
  </si>
  <si>
    <t>Limpeza de bueiro</t>
  </si>
  <si>
    <t>4915791</t>
  </si>
  <si>
    <t>Limpeza de cimento asfáltico derramado na pista de rodovia pavimentada por meio de fresagem</t>
  </si>
  <si>
    <t>4915711</t>
  </si>
  <si>
    <t>Limpeza de descida d'água</t>
  </si>
  <si>
    <t>4915790</t>
  </si>
  <si>
    <t>Limpeza de emulsão asfáltica ou asfalto diluído derramados na pista - remoção com minicarregadeira com vassoura e descarga livre</t>
  </si>
  <si>
    <t>4915793</t>
  </si>
  <si>
    <t>Limpeza de líquidos combustíveis derramados na pista - remoção com minicarregadeira com vassoura e descarga livre</t>
  </si>
  <si>
    <t>4915792</t>
  </si>
  <si>
    <t>Limpeza de material asfáltico derramado fora da pista - remoção com escavadeira hidráulica e caminhão basculante</t>
  </si>
  <si>
    <t>4915718</t>
  </si>
  <si>
    <t>Limpeza de placa de sinalização</t>
  </si>
  <si>
    <t>4915672</t>
  </si>
  <si>
    <t>Limpeza de ponte</t>
  </si>
  <si>
    <t>4915708</t>
  </si>
  <si>
    <t>Limpeza de sarjeta e meio-fio</t>
  </si>
  <si>
    <t>4915710</t>
  </si>
  <si>
    <t>Limpeza de vala de drenagem</t>
  </si>
  <si>
    <t>4915709</t>
  </si>
  <si>
    <t>Limpeza de valeta de corte</t>
  </si>
  <si>
    <t>4915686</t>
  </si>
  <si>
    <t>Limpeza e desobstrução de dispositivos de drenagem em OAE</t>
  </si>
  <si>
    <t>4915687</t>
  </si>
  <si>
    <t>Limpeza e desobstrução de drenos de obras de contenção</t>
  </si>
  <si>
    <t>4915634</t>
  </si>
  <si>
    <t>Limpeza e desobstrução mecanizada de bueiros com diâmetro acima de 1,00 até 1,50 m</t>
  </si>
  <si>
    <t>4915633</t>
  </si>
  <si>
    <t>Limpeza e desobstrução mecanizada de bueiros com diâmetro de até 1,00 m</t>
  </si>
  <si>
    <t>4915714</t>
  </si>
  <si>
    <t>Limpeza e enchimento com resina epóxi de fissuras niveladas com abertura máxima de 0,4 mm e profundidade de 20 mm em pavimento de concreto que não atravessam toda a espessura da placa</t>
  </si>
  <si>
    <t>4915759</t>
  </si>
  <si>
    <t>Limpeza e remoção de vegetação junto aos aparelhos de apoio de OAE com o uso de herbicida</t>
  </si>
  <si>
    <t>4915758</t>
  </si>
  <si>
    <t>Limpeza e remoção de vegetação nas juntas de dilatação com o uso de herbicida</t>
  </si>
  <si>
    <t>4915640</t>
  </si>
  <si>
    <t>Limpeza e remoção manual de material retido em terra firme em OAE</t>
  </si>
  <si>
    <t>4915639</t>
  </si>
  <si>
    <t>Limpeza em superfície de concreto com escova de aço</t>
  </si>
  <si>
    <t>4915695</t>
  </si>
  <si>
    <t>Limpeza, serragem e enchimento de fissuras niveladas com abertura entre 0,4 mm e 1,0 mm e profundidade de 25 mm em pavimento de concreto com CAP</t>
  </si>
  <si>
    <t>4915696</t>
  </si>
  <si>
    <t>Limpeza, serragem e enchimento de fissuras niveladas com abertura entre 0,4 mm e 1,0 mm e profundidade de 25 mm em pavimento de concreto com CAP com polímero</t>
  </si>
  <si>
    <t>4915694</t>
  </si>
  <si>
    <t>Limpeza, serragem e enchimento de fissuras niveladas com abertura entre 0,4 mm e 1,0 mm e profundidade de 25 mm em pavimento de concreto com selante elástico a frio</t>
  </si>
  <si>
    <t>4915654</t>
  </si>
  <si>
    <t>Lixamento mecanizado em superfície de concreto</t>
  </si>
  <si>
    <t>4900001</t>
  </si>
  <si>
    <t>Material de base</t>
  </si>
  <si>
    <t>4915801</t>
  </si>
  <si>
    <t>Mistura betuminosa</t>
  </si>
  <si>
    <t>4916290</t>
  </si>
  <si>
    <t>Mistura betuminosa a frio executada em betoneira - faixa C - areia e brita comerciais</t>
  </si>
  <si>
    <t>4915765</t>
  </si>
  <si>
    <t>Poda de árvores com 5,0 m a 7,5 m de altura</t>
  </si>
  <si>
    <t>4915766</t>
  </si>
  <si>
    <t>Poda de árvores com 7,5 m a 10 m de altura</t>
  </si>
  <si>
    <t>4915764</t>
  </si>
  <si>
    <t>Poda de árvores com até 5 m de altura</t>
  </si>
  <si>
    <t>4915767</t>
  </si>
  <si>
    <t>Poda de árvores com mais de 10 m de altura</t>
  </si>
  <si>
    <t>4915777</t>
  </si>
  <si>
    <t>Reassentamento manual de meio-fio com material arrancado da pista</t>
  </si>
  <si>
    <t>4915618</t>
  </si>
  <si>
    <t>Recomposição de camada granular do pavimento com material de jazida</t>
  </si>
  <si>
    <t>4915774</t>
  </si>
  <si>
    <t>Recomposição de erosão em corte ou aterro com material de jazida</t>
  </si>
  <si>
    <t>4915719</t>
  </si>
  <si>
    <t>Recomposição de placa de sinalização</t>
  </si>
  <si>
    <t>4915611</t>
  </si>
  <si>
    <t>Recomposição de revestimento primário com material de jazida</t>
  </si>
  <si>
    <t>4915733</t>
  </si>
  <si>
    <t>Recomposição manual de aterro com material de jazida</t>
  </si>
  <si>
    <t>4915734</t>
  </si>
  <si>
    <t>Recomposição mecanizada de aterro com material de jazida</t>
  </si>
  <si>
    <t>4915727</t>
  </si>
  <si>
    <t>Recomposição parcial de cerca com mourão de concreto - arame</t>
  </si>
  <si>
    <t>4915726</t>
  </si>
  <si>
    <t>Recomposição parcial de cerca com mourão de concreto seção quadrada - mourão - areia e brita comerciais</t>
  </si>
  <si>
    <t>4915594</t>
  </si>
  <si>
    <t>Recomposição parcial de cerca com mourão de concreto seção quadrada - mourão - areia extraída e brita produzida</t>
  </si>
  <si>
    <t>4915729</t>
  </si>
  <si>
    <t>Recomposição parcial de cerca com mourão de concreto seção triangular - mourão - areia e brita comerciais</t>
  </si>
  <si>
    <t>4915596</t>
  </si>
  <si>
    <t>Recomposição parcial de cerca com mourão de concreto seção triangular - mourão - areia extraída e brita comercial</t>
  </si>
  <si>
    <t>4915732</t>
  </si>
  <si>
    <t>Recomposição parcial de cerca com mourão de madeira - arame</t>
  </si>
  <si>
    <t>4915731</t>
  </si>
  <si>
    <t>Recomposição parcial de cerca com mourão de madeira - mourão</t>
  </si>
  <si>
    <t>4915725</t>
  </si>
  <si>
    <t>Recomposição total de cerca com mourão de concreto seção quadrada - areia e brita comerciais</t>
  </si>
  <si>
    <t>4915593</t>
  </si>
  <si>
    <t>Recomposição total de cerca com mourão de concreto seção quadrada - areia extraída e brita produzida</t>
  </si>
  <si>
    <t>4915728</t>
  </si>
  <si>
    <t>Recomposição total de cerca com mourão de concreto seção triangular - areia e brita comerciais</t>
  </si>
  <si>
    <t>4915595</t>
  </si>
  <si>
    <t>Recomposição total de cerca com mourão de concreto seção triangular - areia extraída e brita produzida</t>
  </si>
  <si>
    <t>4915730</t>
  </si>
  <si>
    <t>Recomposição total de cerca com mourão de madeira</t>
  </si>
  <si>
    <t>4915598</t>
  </si>
  <si>
    <t>Reconformação da plataforma</t>
  </si>
  <si>
    <t>4915748</t>
  </si>
  <si>
    <t>Recuperação de desgaste superficial em pavimentos de concreto</t>
  </si>
  <si>
    <t>4915608</t>
  </si>
  <si>
    <t>Regularização de taludes e valas com soquete vibratório</t>
  </si>
  <si>
    <t>4915613</t>
  </si>
  <si>
    <t>Regularização mecânica da faixa de domínio</t>
  </si>
  <si>
    <t>4915692</t>
  </si>
  <si>
    <t>Remendo profundo com imprimação com asfalto diluído - demolição manual</t>
  </si>
  <si>
    <t>4915746</t>
  </si>
  <si>
    <t>Remendo profundo com imprimação com asfalto diluído - demolição mecânica e corte com serra</t>
  </si>
  <si>
    <t>4915630</t>
  </si>
  <si>
    <t>Remendo profundo com imprimação com emulsão asfáltica - demolição manual</t>
  </si>
  <si>
    <t>4915631</t>
  </si>
  <si>
    <t>Remendo profundo com imprimação com emulsão asfáltica - demolição mecânica e corte com serra</t>
  </si>
  <si>
    <t>4915785</t>
  </si>
  <si>
    <t>Remoção de animais de grande porte mortos em rodovia - carga e descarga com guindauto</t>
  </si>
  <si>
    <t>4915786</t>
  </si>
  <si>
    <t>Remoção de animais de pequeno porte mortos em rodovia - carga manual</t>
  </si>
  <si>
    <t>4915795</t>
  </si>
  <si>
    <t>Remoção de emborrachados de pneus em rodovia</t>
  </si>
  <si>
    <t>4915800</t>
  </si>
  <si>
    <t>Remoção de espécimes arbóreos de 20 a 40 m tombados na pista</t>
  </si>
  <si>
    <t>4915799</t>
  </si>
  <si>
    <t>Remoção de espécimes arbóreos de até 20 m tombados na pista</t>
  </si>
  <si>
    <t>4915698</t>
  </si>
  <si>
    <t>Remoção de grãos, agregados e solos derramados na pista em rodovias</t>
  </si>
  <si>
    <t>4915794</t>
  </si>
  <si>
    <t>Remoção de sucatas derramadas em rodovia - cinta com utilização de 100 vezes</t>
  </si>
  <si>
    <t>4915789</t>
  </si>
  <si>
    <t>Remoção de veículos de grande porte incendiados em rodovia - carga e descarga com guindaste - cinta com utilização de 100 vezes</t>
  </si>
  <si>
    <t>4915798</t>
  </si>
  <si>
    <t>Remoção de veículos de grande porte tombados em rodovia - cinta com utilização de 100 vezes</t>
  </si>
  <si>
    <t>4915788</t>
  </si>
  <si>
    <t>Remoção de veículos de médio porte incendiados em rodovia - carga e descarga com guindaste - cinta com utilização de 100 vezes</t>
  </si>
  <si>
    <t>4915797</t>
  </si>
  <si>
    <t>Remoção de veículos de médio porte tombados em rodovia - cinta com utilização de 100 vezes</t>
  </si>
  <si>
    <t>4915787</t>
  </si>
  <si>
    <t>Remoção de veículos de pequeno porte incendiados em rodovia - carga e descarga com guindauto - cinta com utilização de 100 vezes</t>
  </si>
  <si>
    <t>4915796</t>
  </si>
  <si>
    <t>Remoção de veículos de pequeno porte tombados em rodovia - cinta com utilização de 100 vezes</t>
  </si>
  <si>
    <t>4915760</t>
  </si>
  <si>
    <t>Remoção de vestígios de óleo ou graxa na superfície do revestimento do pavimento</t>
  </si>
  <si>
    <t>4915699</t>
  </si>
  <si>
    <t>Remoção de vidros, caixas e engradados derramados na pista em rodovia</t>
  </si>
  <si>
    <t>4915736</t>
  </si>
  <si>
    <t>Remoção manual de barreira em rocha</t>
  </si>
  <si>
    <t>4915735</t>
  </si>
  <si>
    <t>Remoção manual de barreira em solo</t>
  </si>
  <si>
    <t>4915670</t>
  </si>
  <si>
    <t>Remoção manual de camada granular do pavimento</t>
  </si>
  <si>
    <t>4915668</t>
  </si>
  <si>
    <t>Remoção manual de revestimento asfáltico</t>
  </si>
  <si>
    <t>4915761</t>
  </si>
  <si>
    <t>Remoção manual de vegetação daninha</t>
  </si>
  <si>
    <t>4915762</t>
  </si>
  <si>
    <t>Remoção manual de vegetação daninha em frestas</t>
  </si>
  <si>
    <t>4915738</t>
  </si>
  <si>
    <t>Remoção mecanizada de barreira em rocha</t>
  </si>
  <si>
    <t>4915737</t>
  </si>
  <si>
    <t>Remoção mecanizada de barreira em solo</t>
  </si>
  <si>
    <t>4915669</t>
  </si>
  <si>
    <t>Remoção mecanizada de camada granular do pavimento</t>
  </si>
  <si>
    <t>4915667</t>
  </si>
  <si>
    <t>Remoção mecanizada de revestimento asfáltico</t>
  </si>
  <si>
    <t>4915632</t>
  </si>
  <si>
    <t>Reparo localizado com pintura de ligação - demolição mecânica e corte com serra</t>
  </si>
  <si>
    <t>4915753</t>
  </si>
  <si>
    <t>Reparo no interior de placa de pavimento de concreto</t>
  </si>
  <si>
    <t>4915776</t>
  </si>
  <si>
    <t>Roçada com roçadeira costal</t>
  </si>
  <si>
    <t>4915740</t>
  </si>
  <si>
    <t>Roçada manual</t>
  </si>
  <si>
    <t>4915741</t>
  </si>
  <si>
    <t>Roçada manual de capim colonião</t>
  </si>
  <si>
    <t>4915742</t>
  </si>
  <si>
    <t>4915626</t>
  </si>
  <si>
    <t>Selagem de trincas mecanizada em pavimento flexível com emulsão - areia comercial</t>
  </si>
  <si>
    <t>4915653</t>
  </si>
  <si>
    <t>Selagem superficial de fissuras com adesivo estrutural à base de resina epóxi de alta viscosidade, inclusive limpeza superficial - fornecimento e aplicação</t>
  </si>
  <si>
    <t>4915623</t>
  </si>
  <si>
    <t>Solo brita para base de remendo profundo - brita comercial</t>
  </si>
  <si>
    <t>4915625</t>
  </si>
  <si>
    <t>Solo melhorado com cimento para base de remendo profundo</t>
  </si>
  <si>
    <t>4915621</t>
  </si>
  <si>
    <t>Solo para base de remendo profundo</t>
  </si>
  <si>
    <t>4915720</t>
  </si>
  <si>
    <t>Substituição de balizador - areia e brita comerciais</t>
  </si>
  <si>
    <t>4915592</t>
  </si>
  <si>
    <t>Substituição de balizador - areia extraída e brita produzida</t>
  </si>
  <si>
    <t>4913703</t>
  </si>
  <si>
    <t>Substituição de cartucho de absorção de energia tipo A - fornecimento e instalação, e reposicionamento do amortecedor retrátil</t>
  </si>
  <si>
    <t>4913704</t>
  </si>
  <si>
    <t>Substituição de cartucho de absorção de energia tipo B - fornecimento, instalação e reposicionamento do amortecedor retrátil</t>
  </si>
  <si>
    <t>4915757</t>
  </si>
  <si>
    <t>Tapa buraco com pintura de ligação - demolição com serra corta piso</t>
  </si>
  <si>
    <t>4915678</t>
  </si>
  <si>
    <t>Tapa buraco com pintura de ligação - demolição manual</t>
  </si>
  <si>
    <t>4919547</t>
  </si>
  <si>
    <t>Tela de proteção para roçada em tubo galvanizado 4,0 X 1,5 m - confecção</t>
  </si>
  <si>
    <t>4915716</t>
  </si>
  <si>
    <t>Tratamento de fissuras do tipo rendilhado em pavimentos de concreto</t>
  </si>
  <si>
    <t>4915750</t>
  </si>
  <si>
    <t>Tratamento de fissuras transversais com abertura maior que 1,0 mm em pavimentos de concreto</t>
  </si>
  <si>
    <t>4915769</t>
  </si>
  <si>
    <t>Trituração de galhos e troncos com diâmetro de até 350 mm</t>
  </si>
  <si>
    <t>5213836</t>
  </si>
  <si>
    <t>Balizador cônico refletivo em polietileno semiflexível de 114 x 11 x 40 cm - utilização de 150 ciclos - fornecimento, 01 implantação e 01 retirada diária</t>
  </si>
  <si>
    <t>un.dia</t>
  </si>
  <si>
    <t>5213368</t>
  </si>
  <si>
    <t>Balizador de concreto - areia e brita comerciais - fornecimento e implantação</t>
  </si>
  <si>
    <t>5213367</t>
  </si>
  <si>
    <t>Balizador de concreto - areia extraída e brita produzida - fornecimento e implantação</t>
  </si>
  <si>
    <t>5213385</t>
  </si>
  <si>
    <t>Barreira de sinalização tipo I de direcionamento ou bloqueio - confecção</t>
  </si>
  <si>
    <t>5213343</t>
  </si>
  <si>
    <t>Barreira de sinalização tipo I de direcionamento ou bloqueio - utilização de 150 ciclos - fornecimento, 01 implantação e 01 retirada diária</t>
  </si>
  <si>
    <t>5213390</t>
  </si>
  <si>
    <t>Barreira de sinalização tipo I de direcionamento ou bloqueio contínua - confecção</t>
  </si>
  <si>
    <t>5213344</t>
  </si>
  <si>
    <t>Barreira de sinalização tipo I de direcionamento ou bloqueio contínua - utilização de 150 ciclos - fornecimento, 01 implantação e 01 retirada diária</t>
  </si>
  <si>
    <t>m.dia</t>
  </si>
  <si>
    <t>5213386</t>
  </si>
  <si>
    <t>Barreira de sinalização tipo II de direcionamento ou bloqueio - confecção</t>
  </si>
  <si>
    <t>5213345</t>
  </si>
  <si>
    <t>Barreira de sinalização tipo II de direcionamento ou bloqueio - utilização de 150 ciclos - fornecimento, 01 implantação e 01 retirada diária</t>
  </si>
  <si>
    <t>5213387</t>
  </si>
  <si>
    <t>Barreira de sinalização tipo III de direcionamento ou bloqueio - confecção</t>
  </si>
  <si>
    <t>5213346</t>
  </si>
  <si>
    <t>Barreira de sinalização tipo III de direcionamento ou bloqueio - utilização de 150 ciclos - fornecimento, 01 implantação e 01 retirada diária</t>
  </si>
  <si>
    <t>5213843</t>
  </si>
  <si>
    <t>Barreira plástica articulável modular 240 x 100 cm na cor amarela - utilização de 600 ciclos - fornecimento, 01 implantação e 01 retirada diária</t>
  </si>
  <si>
    <t>5213833</t>
  </si>
  <si>
    <t>Barreira plástica monobloco para canalização de trânsito - 101 x 50 x 55 cm - utilização de 600 ciclos - fornecimento, 01 implantação e 01 retirada diária</t>
  </si>
  <si>
    <t>5213834</t>
  </si>
  <si>
    <t>Barreira plástica para canalização de trânsito - 60 x 45 x 60 cm - utilização de 600 ciclos - fornecimento, 01 implantação e 01 retirada diária</t>
  </si>
  <si>
    <t>5219544</t>
  </si>
  <si>
    <t>Cavalete em perfil metálico para placa de sinalização - 1,00 m x 1,00 m - confecção</t>
  </si>
  <si>
    <t>5213383</t>
  </si>
  <si>
    <t>Cavalete em polietileno zebrado com faixa refletiva - H = 1,00 m - utilização de 600 ciclos - fornecimento, 01 implantação e 01 retirada diária</t>
  </si>
  <si>
    <t>5213380</t>
  </si>
  <si>
    <t>Cavalete em polietileno zebrado com faixa refletiva e com sinalizador a LED com bateria - H = 1,00 m - utilização de 600 ciclos - fornecimento, 01 implantação e 01 retirada diária</t>
  </si>
  <si>
    <t>5213838</t>
  </si>
  <si>
    <t>Cilindro canalizador de tráfego com base quadrada de 111 x 56 x 56 cm - utilização de 600 ciclos - fornecimento, 01 implantação e 01 retirada diária</t>
  </si>
  <si>
    <t>5213837</t>
  </si>
  <si>
    <t>Cilindro flexível delimitador de tráfego com duas faixas refletivas e chumbador - D = 20 cm e H = 80 cm</t>
  </si>
  <si>
    <t>5213835</t>
  </si>
  <si>
    <t>Cone plástico para canalização de trânsito - utilização de 150 ciclos - fornecimento, 01 implantação e 01 retirada diária</t>
  </si>
  <si>
    <t>5213839</t>
  </si>
  <si>
    <t>Dispositivo de direcionamento ou bloqueio tipo tapume - confecção</t>
  </si>
  <si>
    <t>5213347</t>
  </si>
  <si>
    <t>Dispositivo de direcionamento ou bloqueio tipo tapume - utilização de 150 ciclos - fornecimento, 01 implantação e 01 retirada diária</t>
  </si>
  <si>
    <t>m².dia</t>
  </si>
  <si>
    <t>5213840</t>
  </si>
  <si>
    <t>Dispositivo de direcionamento ou bloqueio tipo tela plástica com suporte fixo - confecção</t>
  </si>
  <si>
    <t>5213349</t>
  </si>
  <si>
    <t>Dispositivo de direcionamento ou bloqueio tipo tela plástica com suporte fixo - utilização de 150 ciclos - fornecimento, 01 implantação e 01 retirada diária</t>
  </si>
  <si>
    <t>5213841</t>
  </si>
  <si>
    <t>Dispositivo de direcionamento ou bloqueio tipo tela plástica com suporte móvel afixado em bloco de concreto - confecção</t>
  </si>
  <si>
    <t>5213348</t>
  </si>
  <si>
    <t>Dispositivo de direcionamento ou bloqueio tipo tela plástica com suporte móvel afixado em bloco de concreto - utilização de 150 ciclos - fornecimento, 01 implantação e 01 retirada diária</t>
  </si>
  <si>
    <t>5216116</t>
  </si>
  <si>
    <t>Fabricação de balizador de concreto - seção circular de 10 cm - areia e brita comerciais</t>
  </si>
  <si>
    <t>5216115</t>
  </si>
  <si>
    <t>Fabricação de balizador de concreto - seção circular de 10 cm - areia extraída e brita produzida</t>
  </si>
  <si>
    <t>5213842</t>
  </si>
  <si>
    <t>Fita zebrada para dispositivos de canalização de trânsito - fornecimento, implantação e retirada</t>
  </si>
  <si>
    <t>5213358</t>
  </si>
  <si>
    <t>Laminado elastoplástico para sinalização horizontal - espessura de 1,5 mm - fornecimento e implantação</t>
  </si>
  <si>
    <t>5213848</t>
  </si>
  <si>
    <t>Luz de advertência e bateria para dispositivos de sinalização - utilização de 200 ciclos - fornecimento, 01 implantação e 01 retirada diária</t>
  </si>
  <si>
    <t>5214012</t>
  </si>
  <si>
    <t>Manutenção/recomposição de sinalização - pintura de faixa com tinta acrílica - espessura de 0,4 mm</t>
  </si>
  <si>
    <t>5213356</t>
  </si>
  <si>
    <t>Manutenção/recomposição de sinalização - pintura de faixa com tinta acrílica - espessura de 0,6 mm</t>
  </si>
  <si>
    <t>5214011</t>
  </si>
  <si>
    <t>Manutenção/recomposição de sinalização - pintura de faixa com tinta acrílica emulsionada em água - espessura de 0,3 mm</t>
  </si>
  <si>
    <t>5213354</t>
  </si>
  <si>
    <t>Manutenção/recomposição de sinalização - pintura de faixa com tinta acrílica emulsionada em água - espessura de 0,4 mm</t>
  </si>
  <si>
    <t>5213355</t>
  </si>
  <si>
    <t>Manutenção/recomposição de sinalização - pintura de faixa com tinta acrílica emulsionada em água - espessura de 0,5 mm</t>
  </si>
  <si>
    <t>5213850</t>
  </si>
  <si>
    <t>Operação de sinalização por bandeirola de tecido ou com placa metálica</t>
  </si>
  <si>
    <t>5213846</t>
  </si>
  <si>
    <t>Painel com seta luminosa montado em chassi de caminhão com prancha</t>
  </si>
  <si>
    <t>5213847</t>
  </si>
  <si>
    <t>Painel com seta luminosa montado em chassi de caminhão com prancha e amortecedor retrátil</t>
  </si>
  <si>
    <t>5213845</t>
  </si>
  <si>
    <t>Painel de mensagens variáveis, portátil móvel, LED, com banco fotovoltaico de energia e montado em chassi com engate</t>
  </si>
  <si>
    <t>5213412</t>
  </si>
  <si>
    <t>Pintura de faixa com plástico a frio bicomponente à base de resinas metacrílicas por dispersão (estrutura)</t>
  </si>
  <si>
    <t>5213411</t>
  </si>
  <si>
    <t>Pintura de faixa com plástico a frio bicomponente à base de resinas metacrílicas por extrusão (alto relevo)</t>
  </si>
  <si>
    <t>5214009</t>
  </si>
  <si>
    <t>Pintura de faixa com plástico a frio bicomponente à base de resinas metacrílicas por extrusão (plano) - espessura de 1,5 mm</t>
  </si>
  <si>
    <t>5214010</t>
  </si>
  <si>
    <t>Pintura de faixa com plástico a frio bicomponente à base de resinas metacrílicas por extrusão (plano) - espessura de 3,0 mm</t>
  </si>
  <si>
    <t>5213413</t>
  </si>
  <si>
    <t>Pintura de faixa com plástico a frio tricomponente à base de resinas metacrílicas por aspersão - espessura de 0,6 mm</t>
  </si>
  <si>
    <t>5213410</t>
  </si>
  <si>
    <t>Pintura de faixa com termoplástico em alto relevo tipo I por extrusão - relevo duplo com base</t>
  </si>
  <si>
    <t>5214004</t>
  </si>
  <si>
    <t>Pintura de faixa com termoplástico em alto relevo tipo II por extrusão - relevo simples ranhurado com base</t>
  </si>
  <si>
    <t>5214005</t>
  </si>
  <si>
    <t>Pintura de faixa com termoplástico em alto relevo tipo III por extrusão - relevo simples com base</t>
  </si>
  <si>
    <t>5214006</t>
  </si>
  <si>
    <t>Pintura de faixa com termoplástico em alto relevo tipo IV por extrusão - relevo simples sem base</t>
  </si>
  <si>
    <t>5214007</t>
  </si>
  <si>
    <t>Pintura de faixa com termoplástico em alto relevo tipo V por extrusão - relevo multipontos sem base (gotas)</t>
  </si>
  <si>
    <t>5214008</t>
  </si>
  <si>
    <t>Pintura de faixa com termoplástico em alto relevo tipo VI por extrusão - relevo multipontos sem base (calotas)</t>
  </si>
  <si>
    <t>5213408</t>
  </si>
  <si>
    <t>Pintura de faixa com termoplástico por aspersão - espessura de 1,5 mm</t>
  </si>
  <si>
    <t>5213400</t>
  </si>
  <si>
    <t>Pintura de faixa com tinta acrílica - espessura de 0,4 mm</t>
  </si>
  <si>
    <t>5213401</t>
  </si>
  <si>
    <t>Pintura de faixa com tinta acrílica - espessura de 0,6 mm</t>
  </si>
  <si>
    <t>5214001</t>
  </si>
  <si>
    <t>Pintura de faixa com tinta acrílica emulsionada em água - espessura de 0,3 mm</t>
  </si>
  <si>
    <t>5213402</t>
  </si>
  <si>
    <t>Pintura de faixa com tinta acrílica emulsionada em água - espessura de 0,4 mm</t>
  </si>
  <si>
    <t>5213403</t>
  </si>
  <si>
    <t>Pintura de faixa com tinta acrílica emulsionada em água - espessura de 0,5 mm</t>
  </si>
  <si>
    <t>5214003</t>
  </si>
  <si>
    <t>Pintura de setas e zebrados com termoplástico por aspersão - espessura de 1,5 mm</t>
  </si>
  <si>
    <t>5213409</t>
  </si>
  <si>
    <t>Pintura de setas e zebrados com termoplástico por extrusão - espessura de 3,0 mm</t>
  </si>
  <si>
    <t>5213404</t>
  </si>
  <si>
    <t>Pintura de setas e zebrados com tinta acrílica - espessura de 0,4 mm</t>
  </si>
  <si>
    <t>5213405</t>
  </si>
  <si>
    <t>Pintura de setas e zebrados com tinta acrílica - espessura de 0,6 mm</t>
  </si>
  <si>
    <t>5214002</t>
  </si>
  <si>
    <t>Pintura de setas e zebrados com tinta acrílica emulsionada em água - espessura de 0,3 mm</t>
  </si>
  <si>
    <t>5213406</t>
  </si>
  <si>
    <t>Pintura de setas e zebrados com tinta acrílica emulsionada em água - espessura de 0,4 mm</t>
  </si>
  <si>
    <t>5213407</t>
  </si>
  <si>
    <t>Pintura de setas e zebrados com tinta acrílica emulsionada em água - espessura de 0,5 mm</t>
  </si>
  <si>
    <t>5212552</t>
  </si>
  <si>
    <t>Pintura eletrostática a pó com tinta poliéster em chapa de aço</t>
  </si>
  <si>
    <t>5213464</t>
  </si>
  <si>
    <t>Placa de advertência em aço, lado de 0,60 m - película retrorrefletiva tipo I + SI - fornecimento e implantação</t>
  </si>
  <si>
    <t>5213465</t>
  </si>
  <si>
    <t>Placa de advertência em aço, lado de 0,80 m - película retrorrefletiva tipo I + SI - fornecimento e implantação</t>
  </si>
  <si>
    <t>5213466</t>
  </si>
  <si>
    <t>Placa de advertência em aço, lado de 1,00 m - película retrorrefletiva tipo I + SI - fornecimento e implantação</t>
  </si>
  <si>
    <t>5213467</t>
  </si>
  <si>
    <t>Placa de advertência em aço, lado de 1,20 m - película retrorrefletiva tipo III + SI - fornecimento e implantação</t>
  </si>
  <si>
    <t>5213468</t>
  </si>
  <si>
    <t>Placa de advertência em fibra, lado de 0,60 m - película retrorrefletiva tipo I + SI - fornecimento e implantação</t>
  </si>
  <si>
    <t>5213469</t>
  </si>
  <si>
    <t>Placa de advertência em fibra, lado de 0,80 m - película retrorrefletiva tipo I + SI - fornecimento e implantação</t>
  </si>
  <si>
    <t>5213470</t>
  </si>
  <si>
    <t>Placa de advertência em fibra, lado de 1,00 m - película retrorrefletiva tipo I + SI - fornecimento e implantação</t>
  </si>
  <si>
    <t>5213471</t>
  </si>
  <si>
    <t>Placa de advertência em fibra, lado de 1,20 m - película retrorrefletiva tipo III + SI - fornecimento e implantação</t>
  </si>
  <si>
    <t>5212560</t>
  </si>
  <si>
    <t>Placa de advertência para sinalização de obras montada em suporte metálico móvel, lado 1,00 m - utilização de 600 ciclos - fornecimento, 01 implantação e 01 retirada diária</t>
  </si>
  <si>
    <t>5213472</t>
  </si>
  <si>
    <t>Placa de marco quilométrico em aço - 0,60 x 0,865 m - película retrorrefletiva tipo I + I - fornecimento e implantação</t>
  </si>
  <si>
    <t>5213473</t>
  </si>
  <si>
    <t>Placa de marco quilométrico em aço - 0,70 x 1,00 m - película retrorrefletiva tipo I + III - fornecimento e implantação</t>
  </si>
  <si>
    <t>5213474</t>
  </si>
  <si>
    <t>Placa de marco quilométrico em fibra - 0,60 x 0,865 m - película retrorrefletiva tipo I + I - fornecimento e implantação</t>
  </si>
  <si>
    <t>5213475</t>
  </si>
  <si>
    <t>Placa de marco quilométrico em fibra - 0,70 x 1,00 m - película retrorrefletiva tipo I + III - fornecimento e implantação</t>
  </si>
  <si>
    <t>5213440</t>
  </si>
  <si>
    <t>Placa de regulamentação em aço D = 0,60 m - película retrorrefletiva tipo I + SI - fornecimento e implantação</t>
  </si>
  <si>
    <t>5213441</t>
  </si>
  <si>
    <t>Placa de regulamentação em aço D = 0,80 m - película retrorrefletiva tipo I + SI - fornecimento e implantação</t>
  </si>
  <si>
    <t>5213442</t>
  </si>
  <si>
    <t>Placa de regulamentação em aço D = 1,00 m - película retrorrefletiva tipo I + SI - fornecimento e implantação</t>
  </si>
  <si>
    <t>5213443</t>
  </si>
  <si>
    <t>Placa de regulamentação em aço D = 1,20 m - película retrorrefletiva tipo III + SI - fornecimento e implantação</t>
  </si>
  <si>
    <t>5213444</t>
  </si>
  <si>
    <t>Placa de regulamentação em aço, R1 lado 0,248 m - película retrorrefletiva tipo I + SI - fornecimento e implantação</t>
  </si>
  <si>
    <t>5213445</t>
  </si>
  <si>
    <t>Placa de regulamentação em aço, R1 lado 0,331 m - película retrorrefletiva tipo I + SI - fornecimento e implantação</t>
  </si>
  <si>
    <t>5213446</t>
  </si>
  <si>
    <t>Placa de regulamentação em aço, R1 lado 0,414 m - película retrorrefletiva tipo I + SI - fornecimento e implantação</t>
  </si>
  <si>
    <t>5213447</t>
  </si>
  <si>
    <t>Placa de regulamentação em aço, R1 lado 0,497 m - película retrorrefletiva tipo III + SI - fornecimento e implantação</t>
  </si>
  <si>
    <t>5213448</t>
  </si>
  <si>
    <t>Placa de regulamentação em aço, R2 lado 0,60 m - película retrorrefletiva tipo I + SI - fornecimento e implantação</t>
  </si>
  <si>
    <t>5213449</t>
  </si>
  <si>
    <t>Placa de regulamentação em aço, R2 lado 0,80 m - película retrorrefletiva tipo I + SI - fornecimento e implantação</t>
  </si>
  <si>
    <t>5213450</t>
  </si>
  <si>
    <t>Placa de regulamentação em aço, R2 lado 1,00 m - película retrorrefletiva tipo I + SI - fornecimento e implantação</t>
  </si>
  <si>
    <t>5213451</t>
  </si>
  <si>
    <t>Placa de regulamentação em aço, R2 lado 1,20 m - película retrorrefletiva tipo III + SI - fornecimento e implantação</t>
  </si>
  <si>
    <t>5213452</t>
  </si>
  <si>
    <t>Placa de regulamentação em fibra, D = 0,60 m - película retrorrefletiva tipo I + SI - fornecimento e implantação</t>
  </si>
  <si>
    <t>5213453</t>
  </si>
  <si>
    <t>Placa de regulamentação em fibra, D = 0,80 m - película retrorrefletiva tipo I + SI - fornecimento e implantação</t>
  </si>
  <si>
    <t>5213454</t>
  </si>
  <si>
    <t>Placa de regulamentação em fibra, D = 1,00 m - película retrorrefletiva tipo I + SI - fornecimento e implantação</t>
  </si>
  <si>
    <t>5213455</t>
  </si>
  <si>
    <t>Placa de regulamentação em fibra, D = 1,20 m - película retrorrefletiva tipo III + SI - fornecimento e implantação</t>
  </si>
  <si>
    <t>5213456</t>
  </si>
  <si>
    <t>Placa de regulamentação em fibra, R1 lado 0,248 m - película retrorrefletiva tipo I + SI - fornecimento e implantação</t>
  </si>
  <si>
    <t>5213457</t>
  </si>
  <si>
    <t>Placa de regulamentação em fibra, R1 lado 0,331 m - película retrorrefletiva tipo I + SI - fornecimento e implantação</t>
  </si>
  <si>
    <t>5213458</t>
  </si>
  <si>
    <t>Placa de regulamentação em fibra, R1 lado 0,414 m - película retrorrefletiva tipo I + SI - fornecimento e implantação</t>
  </si>
  <si>
    <t>5213459</t>
  </si>
  <si>
    <t>Placa de regulamentação em fibra, R1 lado 0,497 m - película retrorrefletiva tipo III + SI - fornecimento e implantação</t>
  </si>
  <si>
    <t>5213460</t>
  </si>
  <si>
    <t>Placa de regulamentação em fibra, R2 lado 0,60 m - película retrorrefletiva tipo I + SI - fornecimento e implantação</t>
  </si>
  <si>
    <t>5213461</t>
  </si>
  <si>
    <t>Placa de regulamentação em fibra, R2 lado 0,80 m - película retrorrefletiva tipo I + SI - fornecimento e implantação</t>
  </si>
  <si>
    <t>5213462</t>
  </si>
  <si>
    <t>Placa de regulamentação em fibra, R2 lado 1,00 m - película retrorrefletiva tipo I + SI - fornecimento e implantação</t>
  </si>
  <si>
    <t>5213463</t>
  </si>
  <si>
    <t>Placa de regulamentação em fibra, R2 lado 1,20 m - película retrorrefletiva tipo I + SI - fornecimento e implantação</t>
  </si>
  <si>
    <t>5212557</t>
  </si>
  <si>
    <t>Placa de regulamentação para sinalização de obras montada em suporte metálico móvel - D = 1,00 m - utilização de 600 ciclos - fornecimento, 01 implantação e 01 retirada diária</t>
  </si>
  <si>
    <t>5212558</t>
  </si>
  <si>
    <t>Placa de regulamentação para sinalização de obras montada em suporte metálico móvel, R1 lado 0,414 m - utilização de 600 ciclos - fornecimento, 01 implantação e 01 retirada diária</t>
  </si>
  <si>
    <t>5212559</t>
  </si>
  <si>
    <t>Placa de regulamentação para sinalização de obras montada em suporte metálico móvel, R2 lado 1,00 m - utilização de 600 ciclos - fornecimento, 01 implantação e 01 retirada diária</t>
  </si>
  <si>
    <t>5213477</t>
  </si>
  <si>
    <t>Placa delineador em aço - 0,30 x 0,90 m - película retrorrefletiva tipo I + IV - fornecimento e implantação</t>
  </si>
  <si>
    <t>5213476</t>
  </si>
  <si>
    <t>Placa delineador em aço - 0,50 x 0,60 m - película retrorrefletiva tipo I + IV - fornecimento e implantação</t>
  </si>
  <si>
    <t>5213479</t>
  </si>
  <si>
    <t>Placa delineador em fibra - 0,30 x 0,90 m - película retrorrefletiva tipo I + IV - fornecimento e implantação</t>
  </si>
  <si>
    <t>5213478</t>
  </si>
  <si>
    <t>Placa delineador em fibra - 0,50 x 0,60 m - película retrorrefletiva tipo I + IV - fornecimento e implantação</t>
  </si>
  <si>
    <t>5213489</t>
  </si>
  <si>
    <t>Placa em aço - 2,00 x 1,00 m - película retrorrefletiva tipo I + I - fornecimento e implantação</t>
  </si>
  <si>
    <t>5213498</t>
  </si>
  <si>
    <t>Placa em aço - 2,00 x 1,00 m - película retrorrefletiva tipo I + III - fornecimento e implantação</t>
  </si>
  <si>
    <t>5213365</t>
  </si>
  <si>
    <t>Placa em aço - 2,00 x 1,00 m - película retrorrefletiva tipo I + X - fornecimento e implantação</t>
  </si>
  <si>
    <t>5213507</t>
  </si>
  <si>
    <t>Placa em aço - 2,00 x 1,00 m - película retrorrefletiva tipo III + III - fornecimento e implantação</t>
  </si>
  <si>
    <t>5213372</t>
  </si>
  <si>
    <t>Placa em aço - 2,00 x 1,00 m - película retrorrefletiva tipo III + X - fornecimento e implantação</t>
  </si>
  <si>
    <t>5213490</t>
  </si>
  <si>
    <t>Placa em aço - 3,00 x 1,50 m - película retrorrefletiva tipo I + I - fornecimento e implantação</t>
  </si>
  <si>
    <t>5213499</t>
  </si>
  <si>
    <t>Placa em aço - 3,00 x 1,50 m - película retrorrefletiva tipo I + III - fornecimento e implantação</t>
  </si>
  <si>
    <t>5213366</t>
  </si>
  <si>
    <t>Placa em aço - 3,00 x 1,50 m - película retrorrefletiva tipo I + X - fornecimento e implantação</t>
  </si>
  <si>
    <t>5213508</t>
  </si>
  <si>
    <t>Placa em aço - 3,00 x 1,50 m - película retrorrefletiva tipo III + III - fornecimento e implantação</t>
  </si>
  <si>
    <t>5213373</t>
  </si>
  <si>
    <t>Placa em aço - 3,00 x 1,50 m - película retrorrefletiva tipo III + X - fornecimento e implantação</t>
  </si>
  <si>
    <t>5213491</t>
  </si>
  <si>
    <t>Placa em aço - 3,00 x 2,00 m - película retrorrefletiva tipo I + I - fornecimento e implantação</t>
  </si>
  <si>
    <t>5213500</t>
  </si>
  <si>
    <t>Placa em aço - 3,00 x 2,00 m - película retrorrefletiva tipo I + III - fornecimento e implantação</t>
  </si>
  <si>
    <t>5213369</t>
  </si>
  <si>
    <t>Placa em aço - 3,00 x 2,00 m - película retrorrefletiva tipo I + X - fornecimento e implantação</t>
  </si>
  <si>
    <t>5213509</t>
  </si>
  <si>
    <t>Placa em aço - 3,00 x 2,00 m - película retrorrefletiva tipo III + III - fornecimento e implantação</t>
  </si>
  <si>
    <t>5213374</t>
  </si>
  <si>
    <t>Placa em aço - 3,00 x 2,00 m - película retrorrefletiva tipo III + X - fornecimento e implantação</t>
  </si>
  <si>
    <t>5213492</t>
  </si>
  <si>
    <t>Placa em aço - 4,00 x 2,00 m - película retrorrefletiva tipo I + I - fornecimento e implantação</t>
  </si>
  <si>
    <t>5213501</t>
  </si>
  <si>
    <t>Placa em aço - 4,00 x 2,00 m - película retrorrefletiva tipo I + III - fornecimento e implantação</t>
  </si>
  <si>
    <t>5213370</t>
  </si>
  <si>
    <t>Placa em aço - 4,00 x 2,00 m - película retrorrefletiva tipo I + X - fornecimento e implantação</t>
  </si>
  <si>
    <t>5213510</t>
  </si>
  <si>
    <t>Placa em aço - 4,00 x 2,00 m - película retrorrefletiva tipo III + III - fornecimento e implantação</t>
  </si>
  <si>
    <t>5213375</t>
  </si>
  <si>
    <t>Placa em aço - 4,00 x 2,00 m - película retrorrefletiva tipo III + X - fornecimento e implantação</t>
  </si>
  <si>
    <t>5213494</t>
  </si>
  <si>
    <t>Placa em aço - 4,00 x 3,00 m - película retrorrefletiva tipo I + I - fornecimento e implantação</t>
  </si>
  <si>
    <t>5213503</t>
  </si>
  <si>
    <t>Placa em aço - 4,00 x 3,00 m - película retrorrefletiva tipo I + III - fornecimento e implantação</t>
  </si>
  <si>
    <t>5213371</t>
  </si>
  <si>
    <t>Placa em aço - 4,00 x 3,00 m - película retrorrefletiva tipo I + X - fornecimento e implantação</t>
  </si>
  <si>
    <t>5213512</t>
  </si>
  <si>
    <t>Placa em aço - 4,00 x 3,00 m - película retrorrefletiva tipo III + III - fornecimento e implantação</t>
  </si>
  <si>
    <t>5213376</t>
  </si>
  <si>
    <t>Placa em aço - 4,00 x 3,00 m - película retrorrefletiva tipo III + X - fornecimento e implantação</t>
  </si>
  <si>
    <t>5213377</t>
  </si>
  <si>
    <t>Placa em aço - película I + I - chapa recuperada - fornecimento e implantação</t>
  </si>
  <si>
    <t>5213570</t>
  </si>
  <si>
    <t>Placa em aço - película I + I - fornecimento e implantação</t>
  </si>
  <si>
    <t>5213378</t>
  </si>
  <si>
    <t>Placa em aço - película I + III - chapa recuperada - fornecimento e implantação</t>
  </si>
  <si>
    <t>5213571</t>
  </si>
  <si>
    <t>Placa em aço - película I + III - fornecimento e implantação</t>
  </si>
  <si>
    <t>5213379</t>
  </si>
  <si>
    <t>Placa em aço - película III + III - chapa recuperada - fornecimento e implantação</t>
  </si>
  <si>
    <t>5213572</t>
  </si>
  <si>
    <t>Placa em aço - película III + III - fornecimento e implantação</t>
  </si>
  <si>
    <t>5212553</t>
  </si>
  <si>
    <t>Placa em aço nº 16 galvanizado com película retrorrefletiva tipo I + I - chapa recuperada - confecção</t>
  </si>
  <si>
    <t>5213416</t>
  </si>
  <si>
    <t>Placa em aço nº 16 galvanizado com película retrorrefletiva tipo I + I - confecção</t>
  </si>
  <si>
    <t>5212554</t>
  </si>
  <si>
    <t>Placa em aço nº 16 galvanizado com película retrorrefletiva tipo I + III - chapa recuperada - confecção</t>
  </si>
  <si>
    <t>5213417</t>
  </si>
  <si>
    <t>Placa em aço nº 16 galvanizado com película retrorrefletiva tipo I + III - confecção</t>
  </si>
  <si>
    <t>5213421</t>
  </si>
  <si>
    <t>Placa em aço nº 16 galvanizado com película retrorrefletiva tipo I + IV - confecção</t>
  </si>
  <si>
    <t>5213414</t>
  </si>
  <si>
    <t>Placa em aço nº 16 galvanizado com película retrorrefletiva tipo I + SI - confecção</t>
  </si>
  <si>
    <t>5213419</t>
  </si>
  <si>
    <t>Placa em aço nº 16 galvanizado com película retrorrefletiva tipo I + X - confecção</t>
  </si>
  <si>
    <t>5212555</t>
  </si>
  <si>
    <t>Placa em aço nº 16 galvanizado com película retrorrefletiva tipo III + III - chapa recuperada - confecção</t>
  </si>
  <si>
    <t>5213418</t>
  </si>
  <si>
    <t>Placa em aço nº 16 galvanizado com película retrorrefletiva tipo III + III - confecção</t>
  </si>
  <si>
    <t>5213415</t>
  </si>
  <si>
    <t>Placa em aço nº 16 galvanizado com película retrorrefletiva tipo III + SI - confecção</t>
  </si>
  <si>
    <t>5213420</t>
  </si>
  <si>
    <t>Placa em aço nº 16 galvanizado com película retrorrefletiva tipo III + X - confecção</t>
  </si>
  <si>
    <t>5213543</t>
  </si>
  <si>
    <t>Placa em aço, modulada - 2,00 x 1,00 m - película retrorrefletiva tipo I + I - fornecimento e implantação</t>
  </si>
  <si>
    <t>5213552</t>
  </si>
  <si>
    <t>Placa em aço, modulada - 2,00 x 1,00 m - película retrorrefletiva tipo I + III - fornecimento e implantação</t>
  </si>
  <si>
    <t>5213561</t>
  </si>
  <si>
    <t>Placa em aço, modulada - 2,00 x 1,00 m - película retrorrefletiva tipo III + III - fornecimento e implantação</t>
  </si>
  <si>
    <t>5213544</t>
  </si>
  <si>
    <t>Placa em aço, modulada - 3,00 x 1,50 m - película retrorrefletiva tipo I + I - fornecimento e implantação</t>
  </si>
  <si>
    <t>5213553</t>
  </si>
  <si>
    <t>Placa em aço, modulada - 3,00 x 1,50 m - película retrorrefletiva tipo I + III - fornecimento e implantação</t>
  </si>
  <si>
    <t>5213562</t>
  </si>
  <si>
    <t>Placa em aço, modulada - 3,00 x 1,50 m - película retrorrefletiva tipo III + III - fornecimento e implantação</t>
  </si>
  <si>
    <t>5213545</t>
  </si>
  <si>
    <t>Placa em aço, modulada - 3,00 x 2,00 m - película retrorrefletiva tipo I + I - fornecimento e implantação</t>
  </si>
  <si>
    <t>5213554</t>
  </si>
  <si>
    <t>Placa em aço, modulada - 3,00 x 2,00 m - película retrorrefletiva tipo I + III - fornecimento e implantação</t>
  </si>
  <si>
    <t>5213563</t>
  </si>
  <si>
    <t>Placa em aço, modulada - 3,00 x 2,00 m - película retrorrefletiva tipo III + III - fornecimento e implantação</t>
  </si>
  <si>
    <t>5213546</t>
  </si>
  <si>
    <t>Placa em aço, modulada - 4,00 x 2,00 m - película retrorrefletiva tipo I + I - fornecimento e implantação</t>
  </si>
  <si>
    <t>5213555</t>
  </si>
  <si>
    <t>Placa em aço, modulada - 4,00 x 2,00 m - película retrorrefletiva tipo I + III - fornecimento e implantação</t>
  </si>
  <si>
    <t>5213564</t>
  </si>
  <si>
    <t>Placa em aço, modulada - 4,00 x 2,00 m - película retrorrefletiva tipo III + III - fornecimento e implantação</t>
  </si>
  <si>
    <t>5213548</t>
  </si>
  <si>
    <t>Placa em aço, modulada - 4,00 x 3,00 m - película retrorrefletiva tipo I + I - fornecimento e implantação</t>
  </si>
  <si>
    <t>5213557</t>
  </si>
  <si>
    <t>Placa em aço, modulada - 4,00 x 3,00 m - película retrorrefletiva tipo I + III - fornecimento e implantação</t>
  </si>
  <si>
    <t>5213566</t>
  </si>
  <si>
    <t>Placa em aço, modulada - 4,00 x 3,00 m - película retrorrefletiva tipo III + III - fornecimento e implantação</t>
  </si>
  <si>
    <t>5213576</t>
  </si>
  <si>
    <t>Placa em aço, modulada - acima de 2 m² - película I + I - fornecimento e implantação</t>
  </si>
  <si>
    <t>5213577</t>
  </si>
  <si>
    <t>Placa em aço, modulada - acima de 2 m² - película I + III - fornecimento e implantação</t>
  </si>
  <si>
    <t>5213578</t>
  </si>
  <si>
    <t>Placa em aço, modulada - acima de 2 m² - película III + III - fornecimento e implantação</t>
  </si>
  <si>
    <t>5213425</t>
  </si>
  <si>
    <t>Placa em alumínio composto de 3 mm, modulada, aérea, com película retrorrefletiva tipo I + III - confecção</t>
  </si>
  <si>
    <t>5213426</t>
  </si>
  <si>
    <t>Placa em alumínio composto de 3 mm, modulada, aérea, com película retrorrefletiva tipo III + III - confecção</t>
  </si>
  <si>
    <t>5213427</t>
  </si>
  <si>
    <t>Placa em alumínio composto de 3 mm, modulada, aérea, com película retrorrefletiva tipo III + X - confecção</t>
  </si>
  <si>
    <t>5213567</t>
  </si>
  <si>
    <t>Placa em alumínio composto de 3 mm, modulada, aérea, com película retrorrefletiva tipo X + SI - confecção</t>
  </si>
  <si>
    <t>5213486</t>
  </si>
  <si>
    <t>Placa em alumínio composto, espessura de 3,0 mm, modulada, aérea - película retrorrefletiva tipo I + III - fornecimento e implantação</t>
  </si>
  <si>
    <t>5213487</t>
  </si>
  <si>
    <t>Placa em alumínio composto, espessura de 3,0 mm, modulada, aérea - película retrorrefletiva tipo III + III - fornecimento e implantação</t>
  </si>
  <si>
    <t>5213488</t>
  </si>
  <si>
    <t>Placa em alumínio composto, espessura de 3,0 mm, modulada, aérea - película retrorrefletiva tipo III + X - fornecimento e implantação</t>
  </si>
  <si>
    <t>5213568</t>
  </si>
  <si>
    <t>Placa em alumínio composto, espessura de 3,0 mm, modulada, aérea - película retrorrefletiva tipo X + SI - fornecimento e implantação</t>
  </si>
  <si>
    <t>5213483</t>
  </si>
  <si>
    <t>Placa em alumínio, espessura de 1,5 mm, modulada, aérea - película retrorrefletiva tipo I + III - fornecimento e implantação</t>
  </si>
  <si>
    <t>5213484</t>
  </si>
  <si>
    <t>Placa em alumínio, espessura de 1,5 mm, modulada, aérea - película retrorrefletiva tipo III + III - fornecimento e implantação</t>
  </si>
  <si>
    <t>5213485</t>
  </si>
  <si>
    <t>Placa em alumínio, espessura de 1,5 mm, modulada, aérea - película retrorrefletiva tipo III + X - fornecimento e implantação</t>
  </si>
  <si>
    <t>5213434</t>
  </si>
  <si>
    <t>Placa em alumínio, espessura de 1,5 mm, modulada, aérea, com película retrorrefletiva tipo I + III - confecção</t>
  </si>
  <si>
    <t>5213435</t>
  </si>
  <si>
    <t>Placa em alumínio, espessura de 1,5 mm, modulada, aérea, com película retrorrefletiva tipo III + III - confecção</t>
  </si>
  <si>
    <t>5213436</t>
  </si>
  <si>
    <t>Placa em alumínio, espessura de 1,5 mm, modulada, aérea, com película retrorrefletiva tipo III + X - confecção</t>
  </si>
  <si>
    <t>5213430</t>
  </si>
  <si>
    <t>Placa em chapa de poliéster reforçada com fibra de vidro com película retrorrefletiva tipo I + I - confecção</t>
  </si>
  <si>
    <t>5213431</t>
  </si>
  <si>
    <t>Placa em chapa de poliéster reforçada com fibra de vidro com película retrorrefletiva tipo I + III - confecção</t>
  </si>
  <si>
    <t>5213433</t>
  </si>
  <si>
    <t>Placa em chapa de poliéster reforçada com fibra de vidro com película retrorrefletiva tipo I + IV - confecção</t>
  </si>
  <si>
    <t>5213428</t>
  </si>
  <si>
    <t>Placa em chapa de poliéster reforçada com fibra de vidro com película retrorrefletiva tipo I + SI - confecção</t>
  </si>
  <si>
    <t>5213432</t>
  </si>
  <si>
    <t>Placa em chapa de poliéster reforçada com fibra de vidro com película retrorrefletiva tipo III + III - confecção</t>
  </si>
  <si>
    <t>5213429</t>
  </si>
  <si>
    <t>Placa em chapa de poliéster reforçada com fibra de vidro com película retrorrefletiva tipo III + SI - confecção</t>
  </si>
  <si>
    <t>5213516</t>
  </si>
  <si>
    <t>Placa em fibra - 2,00 x 1,00 m - película retrorrefletiva tipo I + I - fornecimento e implantação</t>
  </si>
  <si>
    <t>5213525</t>
  </si>
  <si>
    <t>Placa em fibra - 2,00 x 1,00 m - película retrorrefletiva tipo I + III - fornecimento e implantação</t>
  </si>
  <si>
    <t>5213534</t>
  </si>
  <si>
    <t>Placa em fibra - 2,00 x 1,00 m - película retrorrefletiva tipo III + III - fornecimento e implantação</t>
  </si>
  <si>
    <t>5213517</t>
  </si>
  <si>
    <t>Placa em fibra - 3,00 x 1,50 m - película retrorrefletiva tipo I + I - fornecimento e implantação</t>
  </si>
  <si>
    <t>5213526</t>
  </si>
  <si>
    <t>Placa em fibra - 3,00 x 1,50 m - película retrorrefletiva tipo I + III - fornecimento e implantação</t>
  </si>
  <si>
    <t>5213535</t>
  </si>
  <si>
    <t>Placa em fibra - 3,00 x 1,50 m - película retrorrefletiva tipo III + III - fornecimento e implantação</t>
  </si>
  <si>
    <t>5213518</t>
  </si>
  <si>
    <t>Placa em fibra - 3,00 x 2,00 m - película retrorrefletiva tipo I + I - fornecimento e implantação</t>
  </si>
  <si>
    <t>5213527</t>
  </si>
  <si>
    <t>Placa em fibra - 3,00 x 2,00 m - película retrorrefletiva tipo I + III - fornecimento e implantação</t>
  </si>
  <si>
    <t>5213536</t>
  </si>
  <si>
    <t>Placa em fibra - 3,00 x 2,00 m - película retrorrefletiva tipo III + III - fornecimento e implantação</t>
  </si>
  <si>
    <t>5213519</t>
  </si>
  <si>
    <t>Placa em fibra - 4,00 x 2,00 m - película retrorrefletiva tipo I + I - fornecimento e implantação</t>
  </si>
  <si>
    <t>5213528</t>
  </si>
  <si>
    <t>Placa em fibra - 4,00 x 2,00 m - película retrorrefletiva tipo I + III - fornecimento e implantação</t>
  </si>
  <si>
    <t>5213537</t>
  </si>
  <si>
    <t>Placa em fibra - 4,00 x 2,00 m - película retrorrefletiva tipo III + III - fornecimento e implantação</t>
  </si>
  <si>
    <t>5213521</t>
  </si>
  <si>
    <t>Placa em fibra - 4,00 x 3,00 m - película retrorrefletiva tipo I + I - fornecimento e implantação</t>
  </si>
  <si>
    <t>5213530</t>
  </si>
  <si>
    <t>Placa em fibra - 4,00 x 3,00 m - película retrorrefletiva tipo I + III - fornecimento e implantação</t>
  </si>
  <si>
    <t>5213539</t>
  </si>
  <si>
    <t>Placa em fibra - 4,00 x 3,00 m - película retrorrefletiva tipo III + III - fornecimento e implantação</t>
  </si>
  <si>
    <t>5213573</t>
  </si>
  <si>
    <t>Placa em fibra - película I + I - fornecimento e implantação</t>
  </si>
  <si>
    <t>5213574</t>
  </si>
  <si>
    <t>Placa em fibra - película I + III - fornecimento e implantação</t>
  </si>
  <si>
    <t>5213575</t>
  </si>
  <si>
    <t>Placa em fibra - película III + III - fornecimento e implantação</t>
  </si>
  <si>
    <t>5213480</t>
  </si>
  <si>
    <t>Placa em fibra, modulada, aérea - película retrorrefletiva tipo I + III - fornecimento e implantação</t>
  </si>
  <si>
    <t>5213481</t>
  </si>
  <si>
    <t>Placa em fibra, modulada, aérea - película retrorrefletiva tipo III + III - fornecimento e implantação</t>
  </si>
  <si>
    <t>5213482</t>
  </si>
  <si>
    <t>Placa em fibra, modulada, aérea - película retrorrefletiva tipo III + X - fornecimento e implantação</t>
  </si>
  <si>
    <t>5213422</t>
  </si>
  <si>
    <t>Placa modulada em aço nº 18 galvanizado com película retrorrefletiva tipo I + I - confecção</t>
  </si>
  <si>
    <t>5213423</t>
  </si>
  <si>
    <t>Placa modulada em aço nº 18 galvanizado com película retrorrefletiva tipo I + III - confecção</t>
  </si>
  <si>
    <t>5213424</t>
  </si>
  <si>
    <t>Placa modulada em aço nº 18 galvanizado com película retrorrefletiva tipo III + III - confecção</t>
  </si>
  <si>
    <t>5213437</t>
  </si>
  <si>
    <t>Placa modulada em chapa de poliéster reforçada com fibra de vidro, aérea, com película retrorrefletiva tipo I + III - confecção</t>
  </si>
  <si>
    <t>5213438</t>
  </si>
  <si>
    <t>Placa modulada em chapa de poliéster reforçada com fibra de vidro, aérea, com película retrorrefletiva tipo III + III - confecção</t>
  </si>
  <si>
    <t>5213439</t>
  </si>
  <si>
    <t>Placa modulada em chapa de poliéster reforçada com fibra de vidro, aérea, com película retrorrefletiva tipo III + X - confecção</t>
  </si>
  <si>
    <t>5212556</t>
  </si>
  <si>
    <t>Placa para sinalização de obras montada em cavalete metálico - 1,00 x 1,00 m - utilização de 600 ciclos - fornecimento, 01 implantação e 01 retirada diária</t>
  </si>
  <si>
    <t>5213649</t>
  </si>
  <si>
    <t>Pórtico metálico com vão de 15,9 m, vento de 35 m/s e área de exposição de até 23,85 m² - fornecimento e implantação - areia e brita comerciais</t>
  </si>
  <si>
    <t>5213591</t>
  </si>
  <si>
    <t>Pórtico metálico com vão de 15,9 m, vento de 35 m/s e área de exposição de até 23,85 m² - fornecimento e implantação - areia extraída e brita produzida</t>
  </si>
  <si>
    <t>5213718</t>
  </si>
  <si>
    <t>Pórtico metálico com vão de 15,9 m, vento de 40 m/s e área de exposição de até 23,85 m² - fornecimento e implantação - areia e brita comerciais</t>
  </si>
  <si>
    <t>5213741</t>
  </si>
  <si>
    <t>Pórtico metálico com vão de 15,9 m, vento de 40 m/s e área de exposição de até 23,85 m² - fornecimento e implantação - areia extraída e brita produzida</t>
  </si>
  <si>
    <t>5213776</t>
  </si>
  <si>
    <t>Pórtico metálico com vão de 15,9 m, vento de 45 m/s e área de exposição de até 23,85 m² - fornecimento e implantação - areia e brita comerciais</t>
  </si>
  <si>
    <t>5213799</t>
  </si>
  <si>
    <t>Pórtico metálico com vão de 15,9 m, vento de 45 m/s e área de exposição de até 23,85 m² - fornecimento e implantação - areia extraída e brita produzida</t>
  </si>
  <si>
    <t>5213363</t>
  </si>
  <si>
    <t>Recuperação de chapa em aço para placa de sinalização</t>
  </si>
  <si>
    <t>5213616</t>
  </si>
  <si>
    <t>Remoção da estrutura de fundação de pórtico e semipórtico metálico</t>
  </si>
  <si>
    <t>5213667</t>
  </si>
  <si>
    <t>Remoção da estrutura de pórtico metálico</t>
  </si>
  <si>
    <t>5213683</t>
  </si>
  <si>
    <t>Remoção da estrutura de semipórtico duplo metálico</t>
  </si>
  <si>
    <t>5213660</t>
  </si>
  <si>
    <t>Remoção da estrutura de semipórtico metálico</t>
  </si>
  <si>
    <t>5213364</t>
  </si>
  <si>
    <t>Remoção de placa de sinalização</t>
  </si>
  <si>
    <t>5213832</t>
  </si>
  <si>
    <t>Remoção de sinalização horizontal com maçarico</t>
  </si>
  <si>
    <t>5213830</t>
  </si>
  <si>
    <t>Remoção de sinalização horizontal por fresagem</t>
  </si>
  <si>
    <t>5213831</t>
  </si>
  <si>
    <t>Remoção de sinalização horizontal tipo pintura acrílica por jateamento abrasivo úmido com vidro - utilização de 3 vezes</t>
  </si>
  <si>
    <t>5213849</t>
  </si>
  <si>
    <t>Semáforo móvel com 3 lentes D = 200 mm</t>
  </si>
  <si>
    <t>5213636</t>
  </si>
  <si>
    <t>Semipórtico duplo metálico com vão de 2 x 8,3 m, vento de 35 m/s e área de exposição de até 2 x 12,45 m² - fornecimento e implantação - areia e brita comerciais</t>
  </si>
  <si>
    <t>5213642</t>
  </si>
  <si>
    <t>Semipórtico duplo metálico com vão de 2 x 8,3 m, vento de 35 m/s e área de exposição de até 2 x 12,45 m² - fornecimento e implantação - areia extraída e brita produzida</t>
  </si>
  <si>
    <t>5213757</t>
  </si>
  <si>
    <t>Semipórtico duplo metálico com vão de 2 x 8,3 m, vento de 40 m/s e área de exposição de até 2 x 12,45 m² - fornecimento e implantação - areia e brita comerciais</t>
  </si>
  <si>
    <t>5213763</t>
  </si>
  <si>
    <t>Semipórtico duplo metálico com vão de 2 x 8,3 m, vento de 40 m/s e área de exposição de até 2 x 12,45 m² - fornecimento e implantação - areia extraída e brita produzida</t>
  </si>
  <si>
    <t>5213815</t>
  </si>
  <si>
    <t>Semipórtico duplo metálico com vão de 2 x 8,3 m, vento de 45 m/s e área de exposição de até 2 x 12,45 m² - fornecimento e implantação - areia e brita comerciais</t>
  </si>
  <si>
    <t>5213821</t>
  </si>
  <si>
    <t>Semipórtico duplo metálico com vão de 2 x 8,3 m, vento de 45 m/s e área de exposição de até 2 x 12,45 m² - fornecimento e implantação - areia extraída e brita produzida</t>
  </si>
  <si>
    <t>5213630</t>
  </si>
  <si>
    <t>Semipórtico metálico com vão de 8,3 m, vento de 35 m/s e área de exposição de até 12,45 m² - fornecimento e implantação - areia e brita comerciais</t>
  </si>
  <si>
    <t>5213584</t>
  </si>
  <si>
    <t>Semipórtico metálico com vão de 8,3 m, vento de 35 m/s e área de exposição de até 12,45 m² - fornecimento e implantação - areia extraída e brita produzida</t>
  </si>
  <si>
    <t>5213711</t>
  </si>
  <si>
    <t>Semipórtico metálico com vão de 8,3 m, vento de 40 m/s e área de exposição de até 12,45 m² - fornecimento e implantação - areia e brita comerciais</t>
  </si>
  <si>
    <t>5213734</t>
  </si>
  <si>
    <t>Semipórtico metálico com vão de 8,3 m, vento de 40 m/s e área de exposição de até 12,45 m² - fornecimento e implantação - areia extraída e brita produzida</t>
  </si>
  <si>
    <t>5213769</t>
  </si>
  <si>
    <t>Semipórtico metálico com vão de 8,3 m, vento de 45 m/s e área de exposição de até 12,45 m² - fornecimento e implantação - areia e brita comerciais</t>
  </si>
  <si>
    <t>5213792</t>
  </si>
  <si>
    <t>Semipórtico metálico com vão de 8,3 m, vento de 45 m/s e área de exposição de até 12,45 m² - fornecimento e implantação - areia extraída e brita produzida</t>
  </si>
  <si>
    <t>5213844</t>
  </si>
  <si>
    <t>Sinalizador direcional móvel, LED, com banco fotovoltaico de energia e montado em chassi com engate</t>
  </si>
  <si>
    <t>5213869</t>
  </si>
  <si>
    <t>Suporte duplo metálico galvanizado para placas - 3,00 x 1,50 m - fornecimento e implantação</t>
  </si>
  <si>
    <t>5213870</t>
  </si>
  <si>
    <t>Suporte duplo metálico galvanizado para placas - 3,00 x 2,00 m - fornecimento e implantação</t>
  </si>
  <si>
    <t>5213871</t>
  </si>
  <si>
    <t>Suporte duplo metálico galvanizado para placas - 4,00 x 2,00 m - fornecimento e implantação</t>
  </si>
  <si>
    <t>5213872</t>
  </si>
  <si>
    <t>Suporte duplo metálico galvanizado para placas - 4,00 x 3,00 m - fornecimento e implantação</t>
  </si>
  <si>
    <t>5213867</t>
  </si>
  <si>
    <t>Suporte metálico galvanizado para marco quilométrico - fornecimento e implantação</t>
  </si>
  <si>
    <t>5213863</t>
  </si>
  <si>
    <t>Suporte metálico galvanizado para placa de advertência ou regulamentação - lado ou diâmetro de 0,60 m - fornecimento e implantação</t>
  </si>
  <si>
    <t>5213864</t>
  </si>
  <si>
    <t>Suporte metálico galvanizado para placa de advertência ou regulamentação - lado ou diâmetro de 0,80 m - fornecimento e implantação</t>
  </si>
  <si>
    <t>5213865</t>
  </si>
  <si>
    <t>Suporte metálico galvanizado para placa de advertência ou regulamentação - lado ou diâmetro de 1,00 m - fornecimento e implantação</t>
  </si>
  <si>
    <t>5213866</t>
  </si>
  <si>
    <t>Suporte metálico galvanizado para placa de advertência ou regulamentação - lado ou diâmetro de 1,20 m - fornecimento e implantação</t>
  </si>
  <si>
    <t>5213855</t>
  </si>
  <si>
    <t>Suporte metálico galvanizado para placa de regulamentação - R1 - lado de 0,248 m - fornecimento e implantação</t>
  </si>
  <si>
    <t>5213856</t>
  </si>
  <si>
    <t>Suporte metálico galvanizado para placa de regulamentação - R1 - lado de 0,331 m - fornecimento e implantação</t>
  </si>
  <si>
    <t>5213857</t>
  </si>
  <si>
    <t>Suporte metálico galvanizado para placa de regulamentação - R1 - lado de 0,414 m - fornecimento e implantação</t>
  </si>
  <si>
    <t>5213858</t>
  </si>
  <si>
    <t>Suporte metálico galvanizado para placa de regulamentação - R1 - lado de 0,497 m - fornecimento e implantação</t>
  </si>
  <si>
    <t>5213859</t>
  </si>
  <si>
    <t>Suporte metálico galvanizado para placa de regulamentação - R2 - lado de 0,60 m - fornecimento e implantação</t>
  </si>
  <si>
    <t>5213860</t>
  </si>
  <si>
    <t>Suporte metálico galvanizado para placa de regulamentação - R2 - lado de 0,80 m - fornecimento e implantação</t>
  </si>
  <si>
    <t>5213861</t>
  </si>
  <si>
    <t>Suporte metálico galvanizado para placa de regulamentação - R2 - lado de 1,00 m - fornecimento e implantação</t>
  </si>
  <si>
    <t>5213862</t>
  </si>
  <si>
    <t>Suporte metálico galvanizado para placa de regulamentação - R2 - lado de 1,20 m - fornecimento e implantação</t>
  </si>
  <si>
    <t>5213868</t>
  </si>
  <si>
    <t>Suporte metálico galvanizado para placas - 2,00 x 1,00 m - fornecimento e implantação</t>
  </si>
  <si>
    <t>5219546</t>
  </si>
  <si>
    <t>Suporte metálico móvel para placa de sinalização - confecção</t>
  </si>
  <si>
    <t>5216111</t>
  </si>
  <si>
    <t>Suporte para placa de sinalização em madeira de lei tratada 8 x 8 cm - fornecimento e implantação</t>
  </si>
  <si>
    <t>5213351</t>
  </si>
  <si>
    <t>Suporte polimérico ecológico maciço colapsível D = 6,5 cm para placa de sinalização - fornecimento e implantação</t>
  </si>
  <si>
    <t>5213350</t>
  </si>
  <si>
    <t>Suporte polimérico ecológico maciço colapsível quadrado de 10 cm para placa de sinalização - fornecimento e implantação</t>
  </si>
  <si>
    <t>5213352</t>
  </si>
  <si>
    <t>Suporte polimérico ecológico maciço colapsível quadrado de 8 cm para placa de sinalização - fornecimento e implantação</t>
  </si>
  <si>
    <t>5213353</t>
  </si>
  <si>
    <t>Suporte polimérico ecológico maciço colapsível retangular de 7 x 15 cm para placa de sinalização - fornecimento e implantação</t>
  </si>
  <si>
    <t>5213360</t>
  </si>
  <si>
    <t>Tacha refletiva em plástico injetado - bidirecional tipo I - com um pino - fornecimento e colocação</t>
  </si>
  <si>
    <t>5219605</t>
  </si>
  <si>
    <t>Tacha refletiva em plástico injetado - bidirecional tipo I - fornecimento e colocação</t>
  </si>
  <si>
    <t>5219606</t>
  </si>
  <si>
    <t>Tacha refletiva em plástico injetado - bidirecional tipo II - com um pino - fornecimento e colocação</t>
  </si>
  <si>
    <t>5219607</t>
  </si>
  <si>
    <t>Tacha refletiva em plástico injetado - bidirecional tipo II - fornecimento e colocação</t>
  </si>
  <si>
    <t>5219608</t>
  </si>
  <si>
    <t>Tacha refletiva em plástico injetado - bidirecional tipo III - com um pino - fornecimento e colocação</t>
  </si>
  <si>
    <t>5219609</t>
  </si>
  <si>
    <t>Tacha refletiva em plástico injetado - bidirecional tipo III - fornecimento e colocação</t>
  </si>
  <si>
    <t>5219610</t>
  </si>
  <si>
    <t>Tacha refletiva em plástico injetado - bidirecional tipo IV - com um pino - fornecimento e colocação</t>
  </si>
  <si>
    <t>5219611</t>
  </si>
  <si>
    <t>Tacha refletiva em plástico injetado - bidirecional tipo IV - fornecimento e colocação</t>
  </si>
  <si>
    <t>5213359</t>
  </si>
  <si>
    <t>Tacha refletiva em plástico injetado - monodirecional tipo I - com um pino - fornecimento e colocação</t>
  </si>
  <si>
    <t>5219612</t>
  </si>
  <si>
    <t>Tacha refletiva em plástico injetado - monodirecional tipo I - fornecimento e colocação</t>
  </si>
  <si>
    <t>5219613</t>
  </si>
  <si>
    <t>Tacha refletiva em plástico injetado - monodirecional tipo II - com um pino - fornecimento e colocação</t>
  </si>
  <si>
    <t>5219614</t>
  </si>
  <si>
    <t>Tacha refletiva em plástico injetado - monodirecional tipo II - fornecimento e colocação</t>
  </si>
  <si>
    <t>5219615</t>
  </si>
  <si>
    <t>Tacha refletiva em plástico injetado - monodirecional tipo III - com um pino - fornecimento e colocação</t>
  </si>
  <si>
    <t>5219616</t>
  </si>
  <si>
    <t>Tacha refletiva em plástico injetado - monodirecional tipo III - fornecimento e colocação</t>
  </si>
  <si>
    <t>5219617</t>
  </si>
  <si>
    <t>Tacha refletiva em plástico injetado - monodirecional tipo IV - com um pino - fornecimento e colocação</t>
  </si>
  <si>
    <t>5219618</t>
  </si>
  <si>
    <t>Tacha refletiva em plástico injetado - monodirecional tipo IV - fornecimento e colocação</t>
  </si>
  <si>
    <t>5219619</t>
  </si>
  <si>
    <t>Tacha refletiva em resina sintética - bidirecional tipo I - com um pino - fornecimento e colocação</t>
  </si>
  <si>
    <t>5219620</t>
  </si>
  <si>
    <t>Tacha refletiva em resina sintética - bidirecional tipo I - fornecimento e colocação</t>
  </si>
  <si>
    <t>5219621</t>
  </si>
  <si>
    <t>Tacha refletiva em resina sintética - bidirecional tipo II - com um pino - fornecimento e colocação</t>
  </si>
  <si>
    <t>5219622</t>
  </si>
  <si>
    <t>Tacha refletiva em resina sintética - bidirecional tipo II - fornecimento e colocação</t>
  </si>
  <si>
    <t>5219623</t>
  </si>
  <si>
    <t>Tacha refletiva em resina sintética - bidirecional tipo III - com um pino - fornecimento e colocação</t>
  </si>
  <si>
    <t>5219624</t>
  </si>
  <si>
    <t>Tacha refletiva em resina sintética - bidirecional tipo III - fornecimento e colocação</t>
  </si>
  <si>
    <t>5219625</t>
  </si>
  <si>
    <t>Tacha refletiva em resina sintética - bidirecional tipo IV - com um pino - fornecimento e colocação</t>
  </si>
  <si>
    <t>5219626</t>
  </si>
  <si>
    <t>Tacha refletiva em resina sintética - bidirecional tipo IV - fornecimento e colocação</t>
  </si>
  <si>
    <t>5219627</t>
  </si>
  <si>
    <t>Tacha refletiva em resina sintética - monodirecional tipo I - com um pino - fornecimento e colocação</t>
  </si>
  <si>
    <t>5219628</t>
  </si>
  <si>
    <t>Tacha refletiva em resina sintética - monodirecional tipo I - fornecimento e colocação</t>
  </si>
  <si>
    <t>5219629</t>
  </si>
  <si>
    <t>Tacha refletiva em resina sintética - monodirecional tipo II - com um pino - fornecimento e colocação</t>
  </si>
  <si>
    <t>5219630</t>
  </si>
  <si>
    <t>Tacha refletiva em resina sintética - monodirecional tipo II - fornecimento e colocação</t>
  </si>
  <si>
    <t>5219631</t>
  </si>
  <si>
    <t>Tacha refletiva em resina sintética - monodirecional tipo III - com um pino - fornecimento e colocação</t>
  </si>
  <si>
    <t>5219632</t>
  </si>
  <si>
    <t>Tacha refletiva em resina sintética - monodirecional tipo III - fornecimento e colocação</t>
  </si>
  <si>
    <t>5219633</t>
  </si>
  <si>
    <t>Tacha refletiva em resina sintética - monodirecional tipo IV - com um pino - fornecimento e colocação</t>
  </si>
  <si>
    <t>5219634</t>
  </si>
  <si>
    <t>Tacha refletiva em resina sintética - monodirecional tipo IV - fornecimento e colocação</t>
  </si>
  <si>
    <t>5213395</t>
  </si>
  <si>
    <t>Tacha refletiva metálica - bidirecional tipo II - com dois pinos - fornecimento e colocação</t>
  </si>
  <si>
    <t>5213394</t>
  </si>
  <si>
    <t>Tacha refletiva metálica - bidirecional tipo II - com um pino - fornecimento e colocação</t>
  </si>
  <si>
    <t>5219635</t>
  </si>
  <si>
    <t>Tacha refletiva metálica - bidirecional tipo III - com dois pinos - fornecimento e colocação</t>
  </si>
  <si>
    <t>5219636</t>
  </si>
  <si>
    <t>Tacha refletiva metálica - bidirecional tipo III - com um pino - fornecimento e colocação</t>
  </si>
  <si>
    <t>5219637</t>
  </si>
  <si>
    <t>Tacha refletiva metálica - bidirecional tipo IV - com dois pinos - fornecimento e colocação</t>
  </si>
  <si>
    <t>5219638</t>
  </si>
  <si>
    <t>Tacha refletiva metálica - bidirecional tipo IV - com um pino - fornecimento e colocação</t>
  </si>
  <si>
    <t>5213393</t>
  </si>
  <si>
    <t>Tacha refletiva metálica - monodirecional tipo II - com dois pinos - fornecimento e colocação</t>
  </si>
  <si>
    <t>5213392</t>
  </si>
  <si>
    <t>Tacha refletiva metálica - monodirecional tipo II - com um pino - fornecimento e colocação</t>
  </si>
  <si>
    <t>5219639</t>
  </si>
  <si>
    <t>Tacha refletiva metálica - monodirecional tipo III - com dois pinos - fornecimento e colocação</t>
  </si>
  <si>
    <t>5219640</t>
  </si>
  <si>
    <t>Tacha refletiva metálica - monodirecional tipo III - com um pino - fornecimento e colocação</t>
  </si>
  <si>
    <t>5219641</t>
  </si>
  <si>
    <t>Tacha refletiva metálica - monodirecional tipo IV - com dois pinos - fornecimento e colocação</t>
  </si>
  <si>
    <t>5219642</t>
  </si>
  <si>
    <t>Tacha refletiva metálica - monodirecional tipo IV - com um pino - fornecimento e colocação</t>
  </si>
  <si>
    <t>5213362</t>
  </si>
  <si>
    <t>Tachão refletivo em plástico injetado - bidirecional - fornecimento e colocação</t>
  </si>
  <si>
    <t>5213361</t>
  </si>
  <si>
    <t>Tachão refletivo em plástico injetado - monodirecional - fornecimento e colocação</t>
  </si>
  <si>
    <t>5219643</t>
  </si>
  <si>
    <t>Tachão refletivo em resina sintética - bidirecional - fornecimento e colocação</t>
  </si>
  <si>
    <t>5219644</t>
  </si>
  <si>
    <t>Tachão refletivo em resina sintética - monodirecional - fornecimento e colocação</t>
  </si>
  <si>
    <t>5214000</t>
  </si>
  <si>
    <t>Termoplástico pré-formado para sinalização horizontal - espessura de 2 mm - fornecimento e implantação</t>
  </si>
  <si>
    <t>5301014</t>
  </si>
  <si>
    <t>Comboio balizador em deslocamento</t>
  </si>
  <si>
    <t>5300995</t>
  </si>
  <si>
    <t>Confecção de corpo de boia flutuante cilíndrico D = 1,10m</t>
  </si>
  <si>
    <t>5300996</t>
  </si>
  <si>
    <t>Confecção de corpo de boia flutuante cilíndrico D = 1,10m - com lastro</t>
  </si>
  <si>
    <t>5300998</t>
  </si>
  <si>
    <t>Confecção de corpo de boia flutuante cilíndrico D = 1,42m - boia de amarração</t>
  </si>
  <si>
    <t>5300997</t>
  </si>
  <si>
    <t>Confecção de corpo de boia flutuante cilíndrico D = 1,43m - com lastro</t>
  </si>
  <si>
    <t>5300999</t>
  </si>
  <si>
    <t>Confecção de mangrulho H = 0,90m</t>
  </si>
  <si>
    <t>5301000</t>
  </si>
  <si>
    <t>Confecção de mangrulho H = 1,50m</t>
  </si>
  <si>
    <t>5301001</t>
  </si>
  <si>
    <t>Confecção de marca de tope de bombordo</t>
  </si>
  <si>
    <t>5301002</t>
  </si>
  <si>
    <t>Confecção de marca de tope de boreste</t>
  </si>
  <si>
    <t>5301003</t>
  </si>
  <si>
    <t>Confecção de marca de tope especial</t>
  </si>
  <si>
    <t>5301064</t>
  </si>
  <si>
    <t>Fornecimento e implantação de suporte duplo em madeira com travessa para placa de sinalização náutica em margem - altura total de 4,0 m</t>
  </si>
  <si>
    <t>5301046</t>
  </si>
  <si>
    <t>Fornecimento e implantação de suporte duplo em madeira com travessa para placa de sinalização náutica em margem - altura total de 4,0 m - com embarcação</t>
  </si>
  <si>
    <t>5301065</t>
  </si>
  <si>
    <t>Fornecimento e implantação de suporte duplo em madeira com travessa para placa de sinalização náutica em margem - altura total de 5,0 m</t>
  </si>
  <si>
    <t>5301047</t>
  </si>
  <si>
    <t>Fornecimento e implantação de suporte duplo em madeira com travessa para placa de sinalização náutica em margem - altura total de 5,0 m - com embarcação</t>
  </si>
  <si>
    <t>5301066</t>
  </si>
  <si>
    <t>Fornecimento e implantação de suporte duplo em madeira com travessa para placa de sinalização náutica em margem - altura total de 5,5 m</t>
  </si>
  <si>
    <t>5301048</t>
  </si>
  <si>
    <t>Fornecimento e implantação de suporte duplo em madeira com travessa para placa de sinalização náutica em margem - altura total de 5,5 m - com embarcação</t>
  </si>
  <si>
    <t>5301040</t>
  </si>
  <si>
    <t>Fornecimento e implantação de suporte duplo metálico galvanizado para placa de sinalização náutica em margem - altura total de 4 m - com embarcação</t>
  </si>
  <si>
    <t>5301058</t>
  </si>
  <si>
    <t>Fornecimento e implantação de suporte duplo metálico galvanizado para placa de sinalização náutica em margem - altura total de 4,0 m</t>
  </si>
  <si>
    <t>5301041</t>
  </si>
  <si>
    <t>Fornecimento e implantação de suporte duplo metálico galvanizado para placa de sinalização náutica em margem - altura total de 5 m - com embarcação</t>
  </si>
  <si>
    <t>5301059</t>
  </si>
  <si>
    <t>Fornecimento e implantação de suporte duplo metálico galvanizado para placa de sinalização náutica em margem - altura total de 5,0 m</t>
  </si>
  <si>
    <t>5301060</t>
  </si>
  <si>
    <t>Fornecimento e implantação de suporte duplo metálico galvanizado para placa de sinalização náutica em margem - altura total de 5,5 m</t>
  </si>
  <si>
    <t>5301042</t>
  </si>
  <si>
    <t>Fornecimento e implantação de suporte duplo metálico galvanizado para placa de sinalização náutica em margem - altura total de 5,5 m - com embarcação</t>
  </si>
  <si>
    <t>5301072</t>
  </si>
  <si>
    <t>Fornecimento e implantação de suporte duplo polimérico ecológico maciço quadrado de 10 cm para placa de sinalização náutica em margem - altura total de 5,5 m</t>
  </si>
  <si>
    <t>5301054</t>
  </si>
  <si>
    <t>Fornecimento e implantação de suporte duplo polimérico ecológico maciço quadrado de 10 cm para placa de sinalização náutica em margem - altura total de 5,5 m - com embarcação</t>
  </si>
  <si>
    <t>5301070</t>
  </si>
  <si>
    <t>Fornecimento e implantação de suporte duplo polimérico ecológico maciço quadrado de 8 cm para placa de sinalização náutica em margem - altura total de 4,0 m</t>
  </si>
  <si>
    <t>5301052</t>
  </si>
  <si>
    <t>Fornecimento e implantação de suporte duplo polimérico ecológico maciço quadrado de 8 cm para placa de sinalização náutica em margem - altura total de 4,0 m - com embarcação</t>
  </si>
  <si>
    <t>5301071</t>
  </si>
  <si>
    <t>Fornecimento e implantação de suporte duplo polimérico ecológico maciço quadrado de 8 cm para placa de sinalização náutica em margem - altura total de 5,0 m</t>
  </si>
  <si>
    <t>5301053</t>
  </si>
  <si>
    <t>Fornecimento e implantação de suporte duplo polimérico ecológico maciço quadrado de 8 cm para placa de sinalização náutica em margem - altura total de 5,0 m - com embarcação</t>
  </si>
  <si>
    <t>5301061</t>
  </si>
  <si>
    <t>Fornecimento e implantação de suporte simples em madeira com travessa para placa de sinalização náutica em margem - altura total de 4 m</t>
  </si>
  <si>
    <t>5301043</t>
  </si>
  <si>
    <t>Fornecimento e implantação de suporte simples em madeira com travessa para placa de sinalização náutica em margem - altura total de 4 m - com embarcação</t>
  </si>
  <si>
    <t>5301062</t>
  </si>
  <si>
    <t>Fornecimento e implantação de suporte simples em madeira com travessa para placa de sinalização náutica em margem - altura total de 5 m</t>
  </si>
  <si>
    <t>5301044</t>
  </si>
  <si>
    <t>Fornecimento e implantação de suporte simples em madeira com travessa para placa de sinalização náutica em margem - altura total de 5 m - com embarcação</t>
  </si>
  <si>
    <t>5301063</t>
  </si>
  <si>
    <t>Fornecimento e implantação de suporte simples em madeira com travessa para placa de sinalização náutica em margem - altura total de 5,5 m</t>
  </si>
  <si>
    <t>5301045</t>
  </si>
  <si>
    <t>Fornecimento e implantação de suporte simples em madeira com travessa para placa de sinalização náutica em margem - altura total de 5,5 m - com embarcação</t>
  </si>
  <si>
    <t>5301037</t>
  </si>
  <si>
    <t>Fornecimento e implantação de suporte simples metálico galvanizado para placa de sinalização náutica em margem - altura total de 4 m - com embarcação</t>
  </si>
  <si>
    <t>5301055</t>
  </si>
  <si>
    <t>Fornecimento e implantação de suporte simples metálico galvanizado para placa de sinalização náutica em margem - altura total de 4,0 m</t>
  </si>
  <si>
    <t>5301038</t>
  </si>
  <si>
    <t>Fornecimento e implantação de suporte simples metálico galvanizado para placa de sinalização náutica em margem - altura total de 5 m - com embarcação</t>
  </si>
  <si>
    <t>5301056</t>
  </si>
  <si>
    <t>Fornecimento e implantação de suporte simples metálico galvanizado para placa de sinalização náutica em margem - altura total de 5,0 m</t>
  </si>
  <si>
    <t>5301057</t>
  </si>
  <si>
    <t>Fornecimento e implantação de suporte simples metálico galvanizado para placa de sinalização náutica em margem - altura total de 5,5 m</t>
  </si>
  <si>
    <t>5301039</t>
  </si>
  <si>
    <t>Fornecimento e implantação de suporte simples metálico galvanizado para placa de sinalização náutica em margem - altura total de 5,5 m - com embarcação</t>
  </si>
  <si>
    <t>5301069</t>
  </si>
  <si>
    <t>Fornecimento e implantação de suporte simples polimérico ecológico maciço quadrado de 10 cm para placa de sinalização náutica em margem - altura total de 5,5 m</t>
  </si>
  <si>
    <t>5301051</t>
  </si>
  <si>
    <t>Fornecimento e implantação de suporte simples polimérico ecológico maciço quadrado de 10 cm para placa de sinalização náutica em margem - altura total de 5,5 m - com embarcação</t>
  </si>
  <si>
    <t>5301067</t>
  </si>
  <si>
    <t>Fornecimento e implantação de suporte simples polimérico ecológico maciço quadrado de 8 cm para placa de sinalização náutica em margem - altura total de 4 m</t>
  </si>
  <si>
    <t>5301049</t>
  </si>
  <si>
    <t>Fornecimento e implantação de suporte simples polimérico ecológico maciço quadrado de 8 cm para placa de sinalização náutica em margem - altura total de 4 m - com embarcação</t>
  </si>
  <si>
    <t>5301068</t>
  </si>
  <si>
    <t>Fornecimento e implantação de suporte simples polimérico ecológico maciço quadrado de 8 cm para placa de sinalização náutica em margem - altura total de 5 m</t>
  </si>
  <si>
    <t>5301050</t>
  </si>
  <si>
    <t>Fornecimento e implantação de suporte simples polimérico ecológico maciço quadrado de 8 cm para placa de sinalização náutica em margem - altura total de 5 m - com embarcação</t>
  </si>
  <si>
    <t>5301022</t>
  </si>
  <si>
    <t>Fornecimento e instalação de conjunto de acessórios para sistema de fundeio de boia de amarração náutica com 4 manilhas</t>
  </si>
  <si>
    <t>5301021</t>
  </si>
  <si>
    <t>Fornecimento e instalação de conjunto de acessórios para sistema de fundeio de boia de sinalização náutica com 7 manilhas</t>
  </si>
  <si>
    <t>5301020</t>
  </si>
  <si>
    <t>Fornecimento e instalação de corrente 1" para sistema de fundeio de boia de sinalização náutica</t>
  </si>
  <si>
    <t>5301018</t>
  </si>
  <si>
    <t>Fornecimento e instalação de corrente 1/2" para sistema de fundeio de boia de sinalização náutica</t>
  </si>
  <si>
    <t>5301019</t>
  </si>
  <si>
    <t>Fornecimento e instalação de corrente 3/4" para sistema de fundeio de boia de sinalização náutica</t>
  </si>
  <si>
    <t>5301077</t>
  </si>
  <si>
    <t>Fornecimento e instalação de lanterna de sinalização náutica com alcance luminoso de 2 MN em obra de arte especial - com embarcação</t>
  </si>
  <si>
    <t>5301078</t>
  </si>
  <si>
    <t>Fornecimento e instalação de lanterna de sinalização náutica com alcance luminoso de 3 MN em obra de arte especial - com embarcação</t>
  </si>
  <si>
    <t>5301079</t>
  </si>
  <si>
    <t>Fornecimento e instalação de lanterna de sinalização náutica com alcance luminoso de 4 MN em obra de arte especial - com embarcação</t>
  </si>
  <si>
    <t>5301080</t>
  </si>
  <si>
    <t>Fornecimento e instalação de lanterna de sinalização náutica com alcance luminoso de 5 MN em obra de arte especial - com embarcação</t>
  </si>
  <si>
    <t>5301081</t>
  </si>
  <si>
    <t>Fornecimento e instalação de lanterna de sinalização náutica com alcance luminoso de 8 MN em obra de arte especial - com embarcação</t>
  </si>
  <si>
    <t>5301023</t>
  </si>
  <si>
    <t>Fornecimento e instalação de suporte e lanterna de sinalização náutica com alcance luminoso de 2 MN em boia</t>
  </si>
  <si>
    <t>5301024</t>
  </si>
  <si>
    <t>Fornecimento e instalação de suporte e lanterna de sinalização náutica com alcance luminoso de 3 MN em boia</t>
  </si>
  <si>
    <t>5301025</t>
  </si>
  <si>
    <t>Fornecimento e instalação de suporte e lanterna de sinalização náutica com alcance luminoso de 4 MN em boia</t>
  </si>
  <si>
    <t>5301026</t>
  </si>
  <si>
    <t>Fornecimento e instalação de suporte e lanterna de sinalização náutica com alcance luminoso de 5 MN em boia</t>
  </si>
  <si>
    <t>5301027</t>
  </si>
  <si>
    <t>Fornecimento e instalação de suporte e lanterna de sinalização náutica com alcance luminoso de 8 MN em boia</t>
  </si>
  <si>
    <t>5301028</t>
  </si>
  <si>
    <t>Fornecimento e substituição de lanterna de sinalização náutica com alcance luminoso de 2 MN em boia</t>
  </si>
  <si>
    <t>5301082</t>
  </si>
  <si>
    <t>Fornecimento e substituição de lanterna de sinalização náutica com alcance luminoso de 2 MN em obra de arte especial - com embarcação</t>
  </si>
  <si>
    <t>5301029</t>
  </si>
  <si>
    <t>Fornecimento e substituição de lanterna de sinalização náutica com alcance luminoso de 3 MN em boia</t>
  </si>
  <si>
    <t>5301083</t>
  </si>
  <si>
    <t>Fornecimento e substituição de lanterna de sinalização náutica com alcance luminoso de 3 MN em obra de arte especial - com embarcação</t>
  </si>
  <si>
    <t>5301030</t>
  </si>
  <si>
    <t>Fornecimento e substituição de lanterna de sinalização náutica com alcance luminoso de 4 MN em boia</t>
  </si>
  <si>
    <t>5301084</t>
  </si>
  <si>
    <t>Fornecimento e substituição de lanterna de sinalização náutica com alcance luminoso de 4 MN em obra de arte especial - com embarcação</t>
  </si>
  <si>
    <t>5301031</t>
  </si>
  <si>
    <t>Fornecimento e substituição de lanterna de sinalização náutica com alcance luminoso de 5 MN em boia</t>
  </si>
  <si>
    <t>5301085</t>
  </si>
  <si>
    <t>Fornecimento e substituição de lanterna de sinalização náutica com alcance luminoso de 5 MN em obra de arte especial - com embarcação</t>
  </si>
  <si>
    <t>5301032</t>
  </si>
  <si>
    <t>Fornecimento e substituição de lanterna de sinalização náutica com alcance luminoso de 8 MN em boia</t>
  </si>
  <si>
    <t>5301086</t>
  </si>
  <si>
    <t>Fornecimento e substituição de lanterna de sinalização náutica com alcance luminoso de 8 MN em obra de arte especial - com embarcação</t>
  </si>
  <si>
    <t>5301033</t>
  </si>
  <si>
    <t>Implantação de placa de sinalização náutica em margem - equipamentos e mão de obra</t>
  </si>
  <si>
    <t>5301034</t>
  </si>
  <si>
    <t>Implantação de placa de sinalização náutica em margem - equipamentos e mão de obra - com embarcação</t>
  </si>
  <si>
    <t>5301073</t>
  </si>
  <si>
    <t>Implantação de placa de sinalização náutica em obra de arte especial - equipamentos e mão de obra</t>
  </si>
  <si>
    <t>5301074</t>
  </si>
  <si>
    <t>Implantação de placa de sinalização náutica em obra de arte especial - equipamentos e mão de obra - com embarcação</t>
  </si>
  <si>
    <t>5301015</t>
  </si>
  <si>
    <t>Lançamento de boia de sinalização náutica com sistema de fundeio - equipamentos e mão de obra</t>
  </si>
  <si>
    <t>5300992</t>
  </si>
  <si>
    <t>Pintura com epóxi óxido de ferro em chapa metálica com pistola a ar comprimido, uma demão, espessura até 35 µm</t>
  </si>
  <si>
    <t>5300994</t>
  </si>
  <si>
    <t>Pintura com esmalte poliuretano de dois componentes em chapa metálica com pistola a ar comprimido, uma demão, espessura até 35 µm</t>
  </si>
  <si>
    <t>5300993</t>
  </si>
  <si>
    <t>Pintura com fundo fosfatizante, uma demão, em chapa de alumínio com pistola a ar comprimido</t>
  </si>
  <si>
    <t>5301088</t>
  </si>
  <si>
    <t>Poita de concreto com 1.000 kg para boia de sinalização náutica</t>
  </si>
  <si>
    <t>5301004</t>
  </si>
  <si>
    <t>Poita de concreto com 1.500 kg para boia de sinalização náutica</t>
  </si>
  <si>
    <t>5301087</t>
  </si>
  <si>
    <t>Poita de concreto com 500 kg para boia de sinalização náutica</t>
  </si>
  <si>
    <t>5301005</t>
  </si>
  <si>
    <t>Reforma de corpo de boia flutuante cilíndrico D = 1,10m</t>
  </si>
  <si>
    <t>5301006</t>
  </si>
  <si>
    <t>Reforma de corpo de boia flutuante cilíndrico D = 1,10m - com lastro</t>
  </si>
  <si>
    <t>5301008</t>
  </si>
  <si>
    <t>Reforma de corpo de boia flutuante cilíndrico D = 1,42m - boia de amarração</t>
  </si>
  <si>
    <t>5301007</t>
  </si>
  <si>
    <t>Reforma de corpo de boia flutuante cilíndrico D = 1,43m - com lastro</t>
  </si>
  <si>
    <t>5301009</t>
  </si>
  <si>
    <t>Reforma de mangrulho H = 0,90m</t>
  </si>
  <si>
    <t>5301010</t>
  </si>
  <si>
    <t>Reforma de mangrulho H = 1,50m</t>
  </si>
  <si>
    <t>5301011</t>
  </si>
  <si>
    <t>Reforma de marca de tope de bombordo</t>
  </si>
  <si>
    <t>5301012</t>
  </si>
  <si>
    <t>Reforma de marca de tope de boreste</t>
  </si>
  <si>
    <t>5301013</t>
  </si>
  <si>
    <t>Reforma de marca de tope especial</t>
  </si>
  <si>
    <t>5301016</t>
  </si>
  <si>
    <t>Substituição de boia de sinalização náutica com sistema de fundeio - equipamentos e mão de obra</t>
  </si>
  <si>
    <t>5301017</t>
  </si>
  <si>
    <t>Substituição de boia de sinalização náutica sem sistema de fundeio - equipamentos e mão de obra</t>
  </si>
  <si>
    <t>5301035</t>
  </si>
  <si>
    <t>Substituição de placa de sinalização náutica em margem - equipamentos e mão de obra</t>
  </si>
  <si>
    <t>5301036</t>
  </si>
  <si>
    <t>Substituição de placa de sinalização náutica em margem - equipamentos e mão de obra - com embarcação</t>
  </si>
  <si>
    <t>5301075</t>
  </si>
  <si>
    <t>Substituição de placa de sinalização náutica em obra de arte especial - equipamentos e mão de obra</t>
  </si>
  <si>
    <t>5301076</t>
  </si>
  <si>
    <t>Substituição de placa de sinalização náutica em obra de arte especial - equipamentos e mão de obra - com embarcação</t>
  </si>
  <si>
    <t>5405977</t>
  </si>
  <si>
    <t>Aterro compactado em solo reforçado com fita metálica galvanizada - taxa 1,65 kg/m³ - material de jazida</t>
  </si>
  <si>
    <t>5406044</t>
  </si>
  <si>
    <t>Aterro compactado em solo reforçado com fita metálica galvanizada - taxa 12,40 kg/m³ - material de jazida</t>
  </si>
  <si>
    <t>5406045</t>
  </si>
  <si>
    <t>Aterro compactado em solo reforçado com fita metálica galvanizada - taxa 13,23 kg/m³ - material de jazida</t>
  </si>
  <si>
    <t>5406046</t>
  </si>
  <si>
    <t>Aterro compactado em solo reforçado com fita metálica galvanizada - taxa 14,88 kg/m³ - material de jazida</t>
  </si>
  <si>
    <t>5406047</t>
  </si>
  <si>
    <t>Aterro compactado em solo reforçado com fita metálica galvanizada - taxa 19,84 kg/m³ - material de jazida</t>
  </si>
  <si>
    <t>5405978</t>
  </si>
  <si>
    <t>Aterro compactado em solo reforçado com fita metálica galvanizada - taxa 3,31 kg/m³ - material de jazida</t>
  </si>
  <si>
    <t>5405982</t>
  </si>
  <si>
    <t>Aterro compactado em solo reforçado com fita metálica galvanizada - taxa 4,13 kg/m³ - material de jazida</t>
  </si>
  <si>
    <t>5405983</t>
  </si>
  <si>
    <t>Aterro compactado em solo reforçado com fita metálica galvanizada - taxa 4,96 kg/m³ - material de jazida</t>
  </si>
  <si>
    <t>5405984</t>
  </si>
  <si>
    <t>Aterro compactado em solo reforçado com fita metálica galvanizada - taxa 6,61 kg/m³ - material de jazida</t>
  </si>
  <si>
    <t>5405985</t>
  </si>
  <si>
    <t>Aterro compactado em solo reforçado com fita metálica galvanizada - taxa 8,27 kg/m³ - material de jazida</t>
  </si>
  <si>
    <t>5406043</t>
  </si>
  <si>
    <t>Aterro compactado em solo reforçado com fita metálica galvanizada - taxa 9,92 kg/m³ - material de jazida</t>
  </si>
  <si>
    <t>5405975</t>
  </si>
  <si>
    <t>Escoramento da primeira linha de escamas de concreto armado em solo reforçado com fita metálica – utilização de 3 vezes - confecção, instalação e retirada</t>
  </si>
  <si>
    <t>5405970</t>
  </si>
  <si>
    <t>Fabricação de escama de concreto armado para solo reforçado com fita metálica - 2 a 5 ligações - areia e brita comerciais</t>
  </si>
  <si>
    <t>5405972</t>
  </si>
  <si>
    <t>Fabricação de escama de concreto armado para solo reforçado com fita metálica - 2 a 5 ligações - areia extraída e brita produzida</t>
  </si>
  <si>
    <t>5405971</t>
  </si>
  <si>
    <t>Fabricação de escama de concreto armado para solo reforçado com fita metálica - 6 a 8 ligações - areia e brita comerciais</t>
  </si>
  <si>
    <t>5405973</t>
  </si>
  <si>
    <t>Fabricação de escama de concreto armado para solo reforçado com fita metálica - 6 a 8 ligações - areia extraída e brita produzida</t>
  </si>
  <si>
    <t>5405986</t>
  </si>
  <si>
    <t>Moldes metálicos para escama de concreto armado para solo reforçado com fita metálica - formato cruciforme de 1,50 x 1,50 m - utilização de 100 vezes</t>
  </si>
  <si>
    <t>5405976</t>
  </si>
  <si>
    <t>Montagem das escamas de concreto armado em solo reforçado com fita metálica</t>
  </si>
  <si>
    <t>5406023</t>
  </si>
  <si>
    <t>Muro de escama de concreto armado em solo reforçado com fita metálica com altura até 4 m - tipo 1 - areia e brita comerciais</t>
  </si>
  <si>
    <t>5406033</t>
  </si>
  <si>
    <t>Muro de escama de concreto armado em solo reforçado com fita metálica com altura até 4 m - tipo 1 - areia extraída e brita produzida</t>
  </si>
  <si>
    <t>5406024</t>
  </si>
  <si>
    <t>Muro de escama de concreto armado em solo reforçado com fita metálica com altura até 4 m - tipo 2 - areia e brita comerciais</t>
  </si>
  <si>
    <t>5406034</t>
  </si>
  <si>
    <t>Muro de escama de concreto armado em solo reforçado com fita metálica com altura até 4 m - tipo 2 - areia extraída e brita produzida</t>
  </si>
  <si>
    <t>5406031</t>
  </si>
  <si>
    <t>Muro de escama de concreto armado em solo reforçado com fita metálica com altura de 10,0 a 12 m - tipo 1 - areia e brita comerciais</t>
  </si>
  <si>
    <t>5406041</t>
  </si>
  <si>
    <t>Muro de escama de concreto armado em solo reforçado com fita metálica com altura de 10,0 a 12 m - tipo 1 - areia extraída e brita produzida</t>
  </si>
  <si>
    <t>5406032</t>
  </si>
  <si>
    <t>Muro de escama de concreto armado em solo reforçado com fita metálica com altura de 10,0 a 12 m - tipo 2 - areia e brita comerciais</t>
  </si>
  <si>
    <t>5406042</t>
  </si>
  <si>
    <t>Muro de escama de concreto armado em solo reforçado com fita metálica com altura de 10,0 a 12 m - tipo 2 - areia extraída e brita produzida</t>
  </si>
  <si>
    <t>5406025</t>
  </si>
  <si>
    <t>Muro de escama de concreto armado em solo reforçado com fita metálica com altura de 4,0 a 6 m - tipo 1 - areia e brita comerciais</t>
  </si>
  <si>
    <t>5406035</t>
  </si>
  <si>
    <t>Muro de escama de concreto armado em solo reforçado com fita metálica com altura de 4,0 a 6 m - tipo 1 - areia extraída e brita produzida</t>
  </si>
  <si>
    <t>5406026</t>
  </si>
  <si>
    <t>Muro de escama de concreto armado em solo reforçado com fita metálica com altura de 4,0 a 6 m - tipo 2 - areia e brita comerciais</t>
  </si>
  <si>
    <t>5406036</t>
  </si>
  <si>
    <t>Muro de escama de concreto armado em solo reforçado com fita metálica com altura de 4,0 a 6 m - tipo 2 - areia extraída e brita produzida</t>
  </si>
  <si>
    <t>5406027</t>
  </si>
  <si>
    <t>Muro de escama de concreto armado em solo reforçado com fita metálica com altura de 6,0 a 8 m - tipo 1 - areia e brita comerciais</t>
  </si>
  <si>
    <t>5406037</t>
  </si>
  <si>
    <t>Muro de escama de concreto armado em solo reforçado com fita metálica com altura de 6,0 a 8 m - tipo 1 - areia extraída e brita produzida</t>
  </si>
  <si>
    <t>5406028</t>
  </si>
  <si>
    <t>Muro de escama de concreto armado em solo reforçado com fita metálica com altura de 6,0 a 8 m - tipo 2 - areia e brita comerciais</t>
  </si>
  <si>
    <t>5406038</t>
  </si>
  <si>
    <t>Muro de escama de concreto armado em solo reforçado com fita metálica com altura de 6,0 a 8 m - tipo 2 - areia extraída e brita produzida</t>
  </si>
  <si>
    <t>5406029</t>
  </si>
  <si>
    <t>Muro de escama de concreto armado em solo reforçado com fita metálica com altura de 8,0 a 10 m - tipo 1 - areia e brita comerciais</t>
  </si>
  <si>
    <t>5406039</t>
  </si>
  <si>
    <t>Muro de escama de concreto armado em solo reforçado com fita metálica com altura de 8,0 a 10 m - tipo 1 - areia extraída e brita produzida</t>
  </si>
  <si>
    <t>5406030</t>
  </si>
  <si>
    <t>Muro de escama de concreto armado em solo reforçado com fita metálica com altura de 8,0 a 10 m - tipo 2 - areia e brita comerciais</t>
  </si>
  <si>
    <t>5406040</t>
  </si>
  <si>
    <t>Muro de escama de concreto armado em solo reforçado com fita metálica com altura de 8,0 a 10 m - tipo 2 - areia extraída e brita produzida</t>
  </si>
  <si>
    <t>5405987</t>
  </si>
  <si>
    <t>Travador de madeira para escama de concreto armado - utilização de 10 vezes</t>
  </si>
  <si>
    <t>5405979</t>
  </si>
  <si>
    <t>Travamento e nivelamento de escama de concreto armado em solo reforçado com fita metálica</t>
  </si>
  <si>
    <t>5502806</t>
  </si>
  <si>
    <t>Camada drenante com conformação de trator de esteira - areia comercial</t>
  </si>
  <si>
    <t>5502807</t>
  </si>
  <si>
    <t>Camada drenante com conformação de trator de esteira - areia extraída</t>
  </si>
  <si>
    <t>5503041</t>
  </si>
  <si>
    <t>Compactação de aterros a 100% do Proctor intermediário</t>
  </si>
  <si>
    <t>5502978</t>
  </si>
  <si>
    <t>Compactação de aterros a 100% do Proctor normal</t>
  </si>
  <si>
    <t>5502822</t>
  </si>
  <si>
    <t>Compactação de camada final de aterro de rocha</t>
  </si>
  <si>
    <t>5502979</t>
  </si>
  <si>
    <t>Construção de corpo de aterro com material de 3ª categoria oriundo de corte</t>
  </si>
  <si>
    <t>5501700</t>
  </si>
  <si>
    <t>5500991</t>
  </si>
  <si>
    <t>Desmonte de blocos de rocha com martelete pneumático</t>
  </si>
  <si>
    <t>5515739</t>
  </si>
  <si>
    <t>Desmonte de matacões ou bloco de rocha por meio de explosivos</t>
  </si>
  <si>
    <t>5505766</t>
  </si>
  <si>
    <t>Desmonte de material de 3ª categoria a frio com argamassa expansiva a céu aberto</t>
  </si>
  <si>
    <t>5501701</t>
  </si>
  <si>
    <t>Destocamento de árvores com diâmetro de 0,15 a 0,30 m</t>
  </si>
  <si>
    <t>5501702</t>
  </si>
  <si>
    <t>Destocamento de árvores com diâmetro maior que 0,30 m</t>
  </si>
  <si>
    <t>5502972</t>
  </si>
  <si>
    <t>Escavação de vala em material de 3ª categoria - resistência à compressão acima de 110 MPa - com escavadeira e rompedor hidráulico 1.700 kg</t>
  </si>
  <si>
    <t>5502968</t>
  </si>
  <si>
    <t>Escavação de vala em material de 3ª categoria - resistência à compressão até 50 MPa - com escavadeira e rompedor hidráulico 1.700 kg</t>
  </si>
  <si>
    <t>5502969</t>
  </si>
  <si>
    <t>Escavação de vala em material de 3ª categoria - resistência à compressão de 50 a 70 MPa - com escavadeira e rompedor hidráulico 1.700 kg</t>
  </si>
  <si>
    <t>5502970</t>
  </si>
  <si>
    <t>Escavação de vala em material de 3ª categoria - resistência à compressão de 70 a 90 MPa - com escavadeira e rompedor hidráulico 1.700 kg</t>
  </si>
  <si>
    <t>5502971</t>
  </si>
  <si>
    <t>Escavação de vala em material de 3ª categoria - resistência à compressão de 90 a 110 MPa - com escavadeira e rompedor hidráulico 1.700 kg</t>
  </si>
  <si>
    <t>5502663</t>
  </si>
  <si>
    <t>Escavação e transporte de material de 3ª categoria - DMT de 0 a 50 m</t>
  </si>
  <si>
    <t>5502993</t>
  </si>
  <si>
    <t>Escavação em material de 3ª categoria</t>
  </si>
  <si>
    <t>5502967</t>
  </si>
  <si>
    <t>Escavação em material de 3ª categoria - resistência à compressão acima de 110 MPa - com escavadeira e rompedor hidráulico 1.700 kg</t>
  </si>
  <si>
    <t>5502963</t>
  </si>
  <si>
    <t>Escavação em material de 3ª categoria - resistência à compressão até 50 MPa - com escavadeira e rompedor hidráulico 1.700 kg</t>
  </si>
  <si>
    <t>5502964</t>
  </si>
  <si>
    <t>Escavação em material de 3ª categoria - resistência à compressão de 50 a 70 MPa - com escavadeira e rompedor hidráulico 1.700 kg</t>
  </si>
  <si>
    <t>5502965</t>
  </si>
  <si>
    <t>Escavação em material de 3ª categoria - resistência à compressão de 70 a 90 MPa - com escavadeira e rompedor hidráulico 1.700 kg</t>
  </si>
  <si>
    <t>5502966</t>
  </si>
  <si>
    <t>Escavação em material de 3ª categoria - resistência à compressão de 90 a 110 MPa - com escavadeira e rompedor hidráulico 1.700 kg</t>
  </si>
  <si>
    <t>5501706</t>
  </si>
  <si>
    <t>Escavação mecânica com retroescavadeira em material de 1ª categoria</t>
  </si>
  <si>
    <t>5501880</t>
  </si>
  <si>
    <t>Escavação, carga e transporte de material de 1ª categoria - DMT de 1.000 a 1.200 m - caminho de serviço em leito natural - com carregadeira e caminhão basculante de 14 m³</t>
  </si>
  <si>
    <t>5502114</t>
  </si>
  <si>
    <t>Escavação, carga e transporte de material de 1ª categoria - DMT de 1.000 a 1.200 m - caminho de serviço em leito natural - com escavadeira e caminhão basculante de 14 m³</t>
  </si>
  <si>
    <t>5501906</t>
  </si>
  <si>
    <t>Escavação, carga e transporte de material de 1ª categoria - DMT de 1.000 a 1.200 m - caminho de serviço em revestimento primário - com carregadeira e caminhão basculante de 14 m³</t>
  </si>
  <si>
    <t>5502140</t>
  </si>
  <si>
    <t>Escavação, carga e transporte de material de 1ª categoria - DMT de 1.000 a 1.200 m - caminho de serviço em revestimento primário - com escavadeira e caminhão basculante de 14 m³</t>
  </si>
  <si>
    <t>5501932</t>
  </si>
  <si>
    <t>Escavação, carga e transporte de material de 1ª categoria - DMT de 1.000 a 1.200 m - caminho de serviço pavimentado - com carregadeira e caminhão basculante de 14 m³</t>
  </si>
  <si>
    <t>5502166</t>
  </si>
  <si>
    <t>Escavação, carga e transporte de material de 1ª categoria - DMT de 1.000 a 1.200 m - caminho de serviço pavimentado - com escavadeira e caminhão basculante de 14 m³</t>
  </si>
  <si>
    <t>5501881</t>
  </si>
  <si>
    <t>Escavação, carga e transporte de material de 1ª categoria - DMT de 1.200 a 1.400 m - caminho de serviço em leito natural - com carregadeira e caminhão basculante de 14 m³</t>
  </si>
  <si>
    <t>5502115</t>
  </si>
  <si>
    <t>Escavação, carga e transporte de material de 1ª categoria - DMT de 1.200 a 1.400 m - caminho de serviço em leito natural - com escavadeira e caminhão basculante de 14 m³</t>
  </si>
  <si>
    <t>5501907</t>
  </si>
  <si>
    <t>Escavação, carga e transporte de material de 1ª categoria - DMT de 1.200 a 1.400 m - caminho de serviço em revestimento primário - com carregadeira e caminhão basculante de 14 m³</t>
  </si>
  <si>
    <t>5502141</t>
  </si>
  <si>
    <t>Escavação, carga e transporte de material de 1ª categoria - DMT de 1.200 a 1.400 m - caminho de serviço em revestimento primário - com escavadeira e caminhão basculante de 14 m³</t>
  </si>
  <si>
    <t>5501933</t>
  </si>
  <si>
    <t>Escavação, carga e transporte de material de 1ª categoria - DMT de 1.200 a 1.400 m - caminho de serviço pavimentado - com carregadeira e caminhão basculante de 14 m³</t>
  </si>
  <si>
    <t>5502167</t>
  </si>
  <si>
    <t>Escavação, carga e transporte de material de 1ª categoria - DMT de 1.200 a 1.400 m - caminho de serviço pavimentado - com escavadeira e caminhão basculante de 14 m³</t>
  </si>
  <si>
    <t>5501882</t>
  </si>
  <si>
    <t>Escavação, carga e transporte de material de 1ª categoria - DMT de 1.400 a 1.600 m - caminho de serviço em leito natural - com carregadeira e caminhão basculante de 14 m³</t>
  </si>
  <si>
    <t>5502116</t>
  </si>
  <si>
    <t>Escavação, carga e transporte de material de 1ª categoria - DMT de 1.400 a 1.600 m - caminho de serviço em leito natural - com escavadeira e caminhão basculante de 14 m³</t>
  </si>
  <si>
    <t>5501908</t>
  </si>
  <si>
    <t>Escavação, carga e transporte de material de 1ª categoria - DMT de 1.400 a 1.600 m - caminho de serviço em revestimento primário - com carregadeira e caminhão basculante de 14 m³</t>
  </si>
  <si>
    <t>5502142</t>
  </si>
  <si>
    <t>Escavação, carga e transporte de material de 1ª categoria - DMT de 1.400 a 1.600 m - caminho de serviço em revestimento primário - com escavadeira e caminhão basculante de 14 m³</t>
  </si>
  <si>
    <t>5501934</t>
  </si>
  <si>
    <t>Escavação, carga e transporte de material de 1ª categoria - DMT de 1.400 a 1.600 m - caminho de serviço pavimentado - com carregadeira e caminhão basculante de 14 m³</t>
  </si>
  <si>
    <t>5502168</t>
  </si>
  <si>
    <t>Escavação, carga e transporte de material de 1ª categoria - DMT de 1.400 a 1.600 m - caminho de serviço pavimentado - com escavadeira e caminhão basculante de 14 m³</t>
  </si>
  <si>
    <t>5501883</t>
  </si>
  <si>
    <t>Escavação, carga e transporte de material de 1ª categoria - DMT de 1.600 a 1.800 m - caminho de serviço em leito natural - com carregadeira e caminhão basculante de 14 m³</t>
  </si>
  <si>
    <t>5502117</t>
  </si>
  <si>
    <t>Escavação, carga e transporte de material de 1ª categoria - DMT de 1.600 a 1.800 m - caminho de serviço em leito natural - com escavadeira e caminhão basculante de 14 m³</t>
  </si>
  <si>
    <t>5501909</t>
  </si>
  <si>
    <t>Escavação, carga e transporte de material de 1ª categoria - DMT de 1.600 a 1.800 m - caminho de serviço em revestimento primário - com carregadeira e caminhão basculante de 14 m³</t>
  </si>
  <si>
    <t>5502143</t>
  </si>
  <si>
    <t>Escavação, carga e transporte de material de 1ª categoria - DMT de 1.600 a 1.800 m - caminho de serviço em revestimento primário - com escavadeira e caminhão basculante de 14 m³</t>
  </si>
  <si>
    <t>5501935</t>
  </si>
  <si>
    <t>Escavação, carga e transporte de material de 1ª categoria - DMT de 1.600 a 1.800 m - caminho de serviço pavimentado - com carregadeira e caminhão basculante de 14 m³</t>
  </si>
  <si>
    <t>5502169</t>
  </si>
  <si>
    <t>Escavação, carga e transporte de material de 1ª categoria - DMT de 1.600 a 1.800 m - caminho de serviço pavimentado - com escavadeira e caminhão basculante de 14 m³</t>
  </si>
  <si>
    <t>5501884</t>
  </si>
  <si>
    <t>Escavação, carga e transporte de material de 1ª categoria - DMT de 1.800 a 2.000 m - caminho de serviço em leito natural - com carregadeira e caminhão basculante de 14 m³</t>
  </si>
  <si>
    <t>5502118</t>
  </si>
  <si>
    <t>Escavação, carga e transporte de material de 1ª categoria - DMT de 1.800 a 2.000 m - caminho de serviço em leito natural - com escavadeira e caminhão basculante de 14 m³</t>
  </si>
  <si>
    <t>5501910</t>
  </si>
  <si>
    <t>Escavação, carga e transporte de material de 1ª categoria - DMT de 1.800 a 2.000 m - caminho de serviço em revestimento primário - com carregadeira e caminhão basculante de 14 m³</t>
  </si>
  <si>
    <t>5502144</t>
  </si>
  <si>
    <t>Escavação, carga e transporte de material de 1ª categoria - DMT de 1.800 a 2.000 m - caminho de serviço em revestimento primário - com escavadeira e caminhão basculante de 14 m³</t>
  </si>
  <si>
    <t>5501936</t>
  </si>
  <si>
    <t>Escavação, carga e transporte de material de 1ª categoria - DMT de 1.800 a 2.000 m - caminho de serviço pavimentado - com carregadeira e caminhão basculante de 14 m³</t>
  </si>
  <si>
    <t>5502170</t>
  </si>
  <si>
    <t>Escavação, carga e transporte de material de 1ª categoria - DMT de 1.800 a 2.000 m - caminho de serviço pavimentado - com escavadeira e caminhão basculante de 14 m³</t>
  </si>
  <si>
    <t>5501885</t>
  </si>
  <si>
    <t>Escavação, carga e transporte de material de 1ª categoria - DMT de 2.000 a 2.500 m - caminho de serviço em leito natural - com carregadeira e caminhão basculante de 14 m³</t>
  </si>
  <si>
    <t>5502119</t>
  </si>
  <si>
    <t>Escavação, carga e transporte de material de 1ª categoria - DMT de 2.000 a 2.500 m - caminho de serviço em leito natural - com escavadeira e caminhão basculante de 14 m³</t>
  </si>
  <si>
    <t>5501911</t>
  </si>
  <si>
    <t>Escavação, carga e transporte de material de 1ª categoria - DMT de 2.000 a 2.500 m - caminho de serviço em revestimento primário - com carregadeira e caminhão basculante de 14 m³</t>
  </si>
  <si>
    <t>5502145</t>
  </si>
  <si>
    <t>Escavação, carga e transporte de material de 1ª categoria - DMT de 2.000 a 2.500 m - caminho de serviço em revestimento primário - com escavadeira e caminhão basculante de 14 m³</t>
  </si>
  <si>
    <t>5501937</t>
  </si>
  <si>
    <t>Escavação, carga e transporte de material de 1ª categoria - DMT de 2.000 a 2.500 m - caminho de serviço pavimentado - com carregadeira e caminhão basculante de 14 m³</t>
  </si>
  <si>
    <t>5502171</t>
  </si>
  <si>
    <t>Escavação, carga e transporte de material de 1ª categoria - DMT de 2.000 a 2.500 m - caminho de serviço pavimentado - com escavadeira e caminhão basculante de 14 m³</t>
  </si>
  <si>
    <t>5501886</t>
  </si>
  <si>
    <t>Escavação, carga e transporte de material de 1ª categoria - DMT de 2.500 a 3.000 m - caminho de serviço em leito natural - com carregadeira e caminhão basculante de 14 m³</t>
  </si>
  <si>
    <t>5502120</t>
  </si>
  <si>
    <t>Escavação, carga e transporte de material de 1ª categoria - DMT de 2.500 a 3.000 m - caminho de serviço em leito natural - com escavadeira e caminhão basculante de 14 m³</t>
  </si>
  <si>
    <t>5501912</t>
  </si>
  <si>
    <t>Escavação, carga e transporte de material de 1ª categoria - DMT de 2.500 a 3.000 m - caminho de serviço em revestimento primário - com carregadeira e caminhão basculante de 14 m³</t>
  </si>
  <si>
    <t>5502146</t>
  </si>
  <si>
    <t>Escavação, carga e transporte de material de 1ª categoria - DMT de 2.500 a 3.000 m - caminho de serviço em revestimento primário - com escavadeira e caminhão basculante de 14 m³</t>
  </si>
  <si>
    <t>5501938</t>
  </si>
  <si>
    <t>Escavação, carga e transporte de material de 1ª categoria - DMT de 2.500 a 3.000 m - caminho de serviço pavimentado - com carregadeira e caminhão basculante de 14 m³</t>
  </si>
  <si>
    <t>5502172</t>
  </si>
  <si>
    <t>Escavação, carga e transporte de material de 1ª categoria - DMT de 2.500 a 3.000 m - caminho de serviço pavimentado - com escavadeira e caminhão basculante de 14 m³</t>
  </si>
  <si>
    <t>5501876</t>
  </si>
  <si>
    <t>Escavação, carga e transporte de material de 1ª categoria - DMT de 200 a 400 m - caminho de serviço em leito natural - com carregadeira e caminhão basculante de 14 m³</t>
  </si>
  <si>
    <t>5502110</t>
  </si>
  <si>
    <t>Escavação, carga e transporte de material de 1ª categoria - DMT de 200 a 400 m - caminho de serviço em leito natural - com escavadeira e caminhão basculante de 14 m³</t>
  </si>
  <si>
    <t>5501902</t>
  </si>
  <si>
    <t>Escavação, carga e transporte de material de 1ª categoria - DMT de 200 a 400 m - caminho de serviço em revestimento primário - com carregadeira e caminhão basculante de 14 m³</t>
  </si>
  <si>
    <t>5502136</t>
  </si>
  <si>
    <t>Escavação, carga e transporte de material de 1ª categoria - DMT de 200 a 400 m - caminho de serviço em revestimento primário - com escavadeira e caminhão basculante de 14 m³</t>
  </si>
  <si>
    <t>5501928</t>
  </si>
  <si>
    <t>Escavação, carga e transporte de material de 1ª categoria - DMT de 200 a 400 m - caminho de serviço pavimentado - com carregadeira e caminhão basculante de 14 m³</t>
  </si>
  <si>
    <t>5502162</t>
  </si>
  <si>
    <t>Escavação, carga e transporte de material de 1ª categoria - DMT de 200 a 400 m - caminho de serviço pavimentado - com escavadeira e caminhão basculante de 14 m³</t>
  </si>
  <si>
    <t>5501877</t>
  </si>
  <si>
    <t>Escavação, carga e transporte de material de 1ª categoria - DMT de 400 a 600 m - caminho de serviço em leito natural - com carregadeira e caminhão basculante de 14 m³</t>
  </si>
  <si>
    <t>5502111</t>
  </si>
  <si>
    <t>Escavação, carga e transporte de material de 1ª categoria - DMT de 400 a 600 m - caminho de serviço em leito natural - com escavadeira e caminhão basculante de 14 m³</t>
  </si>
  <si>
    <t>5501903</t>
  </si>
  <si>
    <t>Escavação, carga e transporte de material de 1ª categoria - DMT de 400 a 600 m - caminho de serviço em revestimento primário - com carregadeira e caminhão basculante de 14 m³</t>
  </si>
  <si>
    <t>5502137</t>
  </si>
  <si>
    <t>Escavação, carga e transporte de material de 1ª categoria - DMT de 400 a 600 m - caminho de serviço em revestimento primário - com escavadeira e caminhão basculante de 14 m³</t>
  </si>
  <si>
    <t>5501929</t>
  </si>
  <si>
    <t>Escavação, carga e transporte de material de 1ª categoria - DMT de 400 a 600 m - caminho de serviço pavimentado - com carregadeira e caminhão basculante de 14 m³</t>
  </si>
  <si>
    <t>5502163</t>
  </si>
  <si>
    <t>Escavação, carga e transporte de material de 1ª categoria - DMT de 400 a 600 m - caminho de serviço pavimentado - com escavadeira e caminhão basculante de 14 m³</t>
  </si>
  <si>
    <t>5501875</t>
  </si>
  <si>
    <t>Escavação, carga e transporte de material de 1ª categoria - DMT de 50 a 200 m - caminho de serviço em leito natural - com carregadeira e caminhão basculante de 14 m³</t>
  </si>
  <si>
    <t>5502109</t>
  </si>
  <si>
    <t>Escavação, carga e transporte de material de 1ª categoria - DMT de 50 a 200 m - caminho de serviço em leito natural - com escavadeira e caminhão basculante de 14 m³</t>
  </si>
  <si>
    <t>5501901</t>
  </si>
  <si>
    <t>Escavação, carga e transporte de material de 1ª categoria - DMT de 50 a 200 m - caminho de serviço em revestimento primário - com carregadeira e caminhão basculante de 14 m³</t>
  </si>
  <si>
    <t>5502135</t>
  </si>
  <si>
    <t>Escavação, carga e transporte de material de 1ª categoria - DMT de 50 a 200 m - caminho de serviço em revestimento primário - com escavadeira e caminhão basculante de 14 m³</t>
  </si>
  <si>
    <t>5501927</t>
  </si>
  <si>
    <t>Escavação, carga e transporte de material de 1ª categoria - DMT de 50 a 200 m - caminho de serviço pavimentado - com carregadeira e caminhão basculante de 14 m³</t>
  </si>
  <si>
    <t>5502161</t>
  </si>
  <si>
    <t>Escavação, carga e transporte de material de 1ª categoria - DMT de 50 a 200 m - caminho de serviço pavimentado - com escavadeira e caminhão basculante de 14 m³</t>
  </si>
  <si>
    <t>5501878</t>
  </si>
  <si>
    <t>Escavação, carga e transporte de material de 1ª categoria - DMT de 600 a 800 m - caminho de serviço em leito natural - com carregadeira e caminhão basculante de 14 m³</t>
  </si>
  <si>
    <t>5502112</t>
  </si>
  <si>
    <t>Escavação, carga e transporte de material de 1ª categoria - DMT de 600 a 800 m - caminho de serviço em leito natural - com escavadeira e caminhão basculante de 14 m³</t>
  </si>
  <si>
    <t>5501904</t>
  </si>
  <si>
    <t>Escavação, carga e transporte de material de 1ª categoria - DMT de 600 a 800 m - caminho de serviço em revestimento primário - com carregadeira e caminhão basculante de 14 m³</t>
  </si>
  <si>
    <t>5502138</t>
  </si>
  <si>
    <t>Escavação, carga e transporte de material de 1ª categoria - DMT de 600 a 800 m - caminho de serviço em revestimento primário - com escavadeira e caminhão basculante de 14 m³</t>
  </si>
  <si>
    <t>5501930</t>
  </si>
  <si>
    <t>Escavação, carga e transporte de material de 1ª categoria - DMT de 600 a 800 m - caminho de serviço pavimentado - com carregadeira e caminhão basculante de 14 m³</t>
  </si>
  <si>
    <t>5502164</t>
  </si>
  <si>
    <t>Escavação, carga e transporte de material de 1ª categoria - DMT de 600 a 800 m - caminho de serviço pavimentado - com escavadeira e caminhão basculante de 14 m³</t>
  </si>
  <si>
    <t>5501879</t>
  </si>
  <si>
    <t>Escavação, carga e transporte de material de 1ª categoria - DMT de 800 a 1.000 m - caminho de serviço em leito natural - com carregadeira e caminhão basculante de 14 m³</t>
  </si>
  <si>
    <t>5502113</t>
  </si>
  <si>
    <t>Escavação, carga e transporte de material de 1ª categoria - DMT de 800 a 1.000 m - caminho de serviço em leito natural - com escavadeira e caminhão basculante de 14 m³</t>
  </si>
  <si>
    <t>5501905</t>
  </si>
  <si>
    <t>Escavação, carga e transporte de material de 1ª categoria - DMT de 800 a 1.000 m - caminho de serviço em revestimento primário - com carregadeira e caminhão basculante de 14 m³</t>
  </si>
  <si>
    <t>5502139</t>
  </si>
  <si>
    <t>Escavação, carga e transporte de material de 1ª categoria - DMT de 800 a 1.000 m - caminho de serviço em revestimento primário - com escavadeira e caminhão basculante de 14 m³</t>
  </si>
  <si>
    <t>5501931</t>
  </si>
  <si>
    <t>Escavação, carga e transporte de material de 1ª categoria - DMT de 800 a 1.000 m - caminho de serviço pavimentado - com carregadeira e caminhão basculante de 14 m³</t>
  </si>
  <si>
    <t>5502165</t>
  </si>
  <si>
    <t>Escavação, carga e transporte de material de 1ª categoria - DMT de 800 a 1.000 m - caminho de serviço pavimentado - com escavadeira e caminhão basculante de 14 m³</t>
  </si>
  <si>
    <t>5502825</t>
  </si>
  <si>
    <t>Escavação, carga e transporte de material de 1ª categoria na distância de 3.000 m - caminho de serviço em leito natural - com carregadeira e caminhão basculante de 14 m³</t>
  </si>
  <si>
    <t>5502834</t>
  </si>
  <si>
    <t>Escavação, carga e transporte de material de 1ª categoria na distância de 3.000 m - caminho de serviço em leito natural - com escavadeira e caminhão basculante de 14 m³</t>
  </si>
  <si>
    <t>5502826</t>
  </si>
  <si>
    <t>Escavação, carga e transporte de material de 1ª categoria na distância de 3.000 m - caminho de serviço em revestimento primário - com carregadeira e caminhão basculante de 14 m³</t>
  </si>
  <si>
    <t>5502835</t>
  </si>
  <si>
    <t>Escavação, carga e transporte de material de 1ª categoria na distância de 3.000 m - caminho de serviço em revestimento primário - com escavadeira e caminhão basculante de 14 m³</t>
  </si>
  <si>
    <t>5502827</t>
  </si>
  <si>
    <t>Escavação, carga e transporte de material de 1ª categoria na distância de 3.000 m - caminho de serviço pavimentado - com carregadeira e caminhão basculante de 14 m³</t>
  </si>
  <si>
    <t>5502836</t>
  </si>
  <si>
    <t>Escavação, carga e transporte de material de 1ª categoria na distância de 3.000 m - caminho de serviço pavimentado - com escavadeira e caminhão basculante de 14 m³</t>
  </si>
  <si>
    <t>5502356</t>
  </si>
  <si>
    <t>Escavação, carga e transporte de material de 2ª categoria - DMT de 1.000 a 1.200 m - caminho de serviço em leito natural - com carregadeira e caminhão basculante de 14 m³</t>
  </si>
  <si>
    <t>5502590</t>
  </si>
  <si>
    <t>Escavação, carga e transporte de material de 2ª categoria - DMT de 1.000 a 1.200 m - caminho de serviço em leito natural - com escavadeira e caminhão basculante de 14 m³</t>
  </si>
  <si>
    <t>5502382</t>
  </si>
  <si>
    <t>Escavação, carga e transporte de material de 2ª categoria - DMT de 1.000 a 1.200 m - caminho de serviço em revestimento primário - com carregadeira e caminhão basculante de 14 m³</t>
  </si>
  <si>
    <t>5502616</t>
  </si>
  <si>
    <t>Escavação, carga e transporte de material de 2ª categoria - DMT de 1.000 a 1.200 m - caminho de serviço em revestimento primário - com escavadeira e caminhão basculante de 14 m³</t>
  </si>
  <si>
    <t>5502408</t>
  </si>
  <si>
    <t>Escavação, carga e transporte de material de 2ª categoria - DMT de 1.000 a 1.200 m - caminho de serviço pavimentado - com carregadeira e caminhão basculante de 14 m³</t>
  </si>
  <si>
    <t>5502642</t>
  </si>
  <si>
    <t>Escavação, carga e transporte de material de 2ª categoria - DMT de 1.000 a 1.200 m - caminho de serviço pavimentado - com escavadeira e caminhão basculante de 14 m³</t>
  </si>
  <si>
    <t>5502357</t>
  </si>
  <si>
    <t>Escavação, carga e transporte de material de 2ª categoria - DMT de 1.200 a 1.400 m - caminho de serviço em leito natural - com carregadeira e caminhão basculante de 14 m³</t>
  </si>
  <si>
    <t>5502591</t>
  </si>
  <si>
    <t>Escavação, carga e transporte de material de 2ª categoria - DMT de 1.200 a 1.400 m - caminho de serviço em leito natural - com escavadeira e caminhão basculante de 14 m³</t>
  </si>
  <si>
    <t>5502383</t>
  </si>
  <si>
    <t>Escavação, carga e transporte de material de 2ª categoria - DMT de 1.200 a 1.400 m - caminho de serviço em revestimento primário - com carregadeira e caminhão basculante de 14 m³</t>
  </si>
  <si>
    <t>5502617</t>
  </si>
  <si>
    <t>Escavação, carga e transporte de material de 2ª categoria - DMT de 1.200 a 1.400 m - caminho de serviço em revestimento primário - com escavadeira e caminhão basculante de 14 m³</t>
  </si>
  <si>
    <t>5502409</t>
  </si>
  <si>
    <t>Escavação, carga e transporte de material de 2ª categoria - DMT de 1.200 a 1.400 m - caminho de serviço pavimentado - com carregadeira e caminhão basculante de 14 m³</t>
  </si>
  <si>
    <t>5502643</t>
  </si>
  <si>
    <t>Escavação, carga e transporte de material de 2ª categoria - DMT de 1.200 a 1.400 m - caminho de serviço pavimentado - com escavadeira e caminhão basculante de 14 m³</t>
  </si>
  <si>
    <t>5502358</t>
  </si>
  <si>
    <t>Escavação, carga e transporte de material de 2ª categoria - DMT de 1.400 a 1.600 m - caminho de serviço em leito natural - com carregadeira e caminhão basculante de 14 m³</t>
  </si>
  <si>
    <t>5502592</t>
  </si>
  <si>
    <t>Escavação, carga e transporte de material de 2ª categoria - DMT de 1.400 a 1.600 m - caminho de serviço em leito natural - com escavadeira e caminhão basculante de 14 m³</t>
  </si>
  <si>
    <t>5502384</t>
  </si>
  <si>
    <t>Escavação, carga e transporte de material de 2ª categoria - DMT de 1.400 a 1.600 m - caminho de serviço em revestimento primário - com carregadeira e caminhão basculante de 14 m³</t>
  </si>
  <si>
    <t>5502618</t>
  </si>
  <si>
    <t>Escavação, carga e transporte de material de 2ª categoria - DMT de 1.400 a 1.600 m - caminho de serviço em revestimento primário - com escavadeira e caminhão basculante de 14 m³</t>
  </si>
  <si>
    <t>5502410</t>
  </si>
  <si>
    <t>Escavação, carga e transporte de material de 2ª categoria - DMT de 1.400 a 1.600 m - caminho de serviço pavimentado - com carregadeira e caminhão basculante de 14 m³</t>
  </si>
  <si>
    <t>5502644</t>
  </si>
  <si>
    <t>Escavação, carga e transporte de material de 2ª categoria - DMT de 1.400 a 1.600 m - caminho de serviço pavimentado - com escavadeira e caminhão basculante de 14 m³</t>
  </si>
  <si>
    <t>5502359</t>
  </si>
  <si>
    <t>Escavação, carga e transporte de material de 2ª categoria - DMT de 1.600 a 1.800 m - caminho de serviço em leito natural - com carregadeira e caminhão basculante de 14 m³</t>
  </si>
  <si>
    <t>5502593</t>
  </si>
  <si>
    <t>Escavação, carga e transporte de material de 2ª categoria - DMT de 1.600 a 1.800 m - caminho de serviço em leito natural - com escavadeira e caminhão basculante de 14 m³</t>
  </si>
  <si>
    <t>5502385</t>
  </si>
  <si>
    <t>Escavação, carga e transporte de material de 2ª categoria - DMT de 1.600 a 1.800 m - caminho de serviço em revestimento primário - com carregadeira e caminhão basculante de 14 m³</t>
  </si>
  <si>
    <t>5502619</t>
  </si>
  <si>
    <t>Escavação, carga e transporte de material de 2ª categoria - DMT de 1.600 a 1.800 m - caminho de serviço em revestimento primário - com escavadeira e caminhão basculante de 14 m³</t>
  </si>
  <si>
    <t>5502411</t>
  </si>
  <si>
    <t>Escavação, carga e transporte de material de 2ª categoria - DMT de 1.600 a 1.800 m - caminho de serviço pavimentado - com carregadeira e caminhão basculante de 14 m³</t>
  </si>
  <si>
    <t>5502645</t>
  </si>
  <si>
    <t>Escavação, carga e transporte de material de 2ª categoria - DMT de 1.600 a 1.800 m - caminho de serviço pavimentado - com escavadeira e caminhão basculante de 14 m³</t>
  </si>
  <si>
    <t>5502360</t>
  </si>
  <si>
    <t>Escavação, carga e transporte de material de 2ª categoria - DMT de 1.800 a 2.000 m - caminho de serviço em leito natural - com carregadeira e caminhão basculante de 14 m³</t>
  </si>
  <si>
    <t>5502594</t>
  </si>
  <si>
    <t>Escavação, carga e transporte de material de 2ª categoria - DMT de 1.800 a 2.000 m - caminho de serviço em leito natural - com escavadeira e caminhão basculante de 14 m³</t>
  </si>
  <si>
    <t>5502386</t>
  </si>
  <si>
    <t>Escavação, carga e transporte de material de 2ª categoria - DMT de 1.800 a 2.000 m - caminho de serviço em revestimento primário - com carregadeira e caminhão basculante de 14 m³</t>
  </si>
  <si>
    <t>5502620</t>
  </si>
  <si>
    <t>Escavação, carga e transporte de material de 2ª categoria - DMT de 1.800 a 2.000 m - caminho de serviço em revestimento primário - com escavadeira e caminhão basculante de 14 m³</t>
  </si>
  <si>
    <t>5502412</t>
  </si>
  <si>
    <t>Escavação, carga e transporte de material de 2ª categoria - DMT de 1.800 a 2.000 m - caminho de serviço pavimentado - com carregadeira e caminhão basculante de 14 m³</t>
  </si>
  <si>
    <t>5502646</t>
  </si>
  <si>
    <t>Escavação, carga e transporte de material de 2ª categoria - DMT de 1.800 a 2.000 m - caminho de serviço pavimentado - com escavadeira e caminhão basculante de 14 m³</t>
  </si>
  <si>
    <t>5502361</t>
  </si>
  <si>
    <t>Escavação, carga e transporte de material de 2ª categoria - DMT de 2.000 a 2.500 m - caminho de serviço em leito natural - com carregadeira e caminhão basculante de 14 m³</t>
  </si>
  <si>
    <t>5502595</t>
  </si>
  <si>
    <t>Escavação, carga e transporte de material de 2ª categoria - DMT de 2.000 a 2.500 m - caminho de serviço em leito natural - com escavadeira e caminhão basculante de 14 m³</t>
  </si>
  <si>
    <t>5502387</t>
  </si>
  <si>
    <t>Escavação, carga e transporte de material de 2ª categoria - DMT de 2.000 a 2.500 m - caminho de serviço em revestimento primário - com carregadeira e caminhão basculante de 14 m³</t>
  </si>
  <si>
    <t>5502621</t>
  </si>
  <si>
    <t>Escavação, carga e transporte de material de 2ª categoria - DMT de 2.000 a 2.500 m - caminho de serviço em revestimento primário - com escavadeira e caminhão basculante de 14 m³</t>
  </si>
  <si>
    <t>5502413</t>
  </si>
  <si>
    <t>Escavação, carga e transporte de material de 2ª categoria - DMT de 2.000 a 2.500 m - caminho de serviço pavimentado - com carregadeira e caminhão basculante de 14 m³</t>
  </si>
  <si>
    <t>5502647</t>
  </si>
  <si>
    <t>Escavação, carga e transporte de material de 2ª categoria - DMT de 2.000 a 2.500 m - caminho de serviço pavimentado - com escavadeira e caminhão basculante de 14 m³</t>
  </si>
  <si>
    <t>5502362</t>
  </si>
  <si>
    <t>Escavação, carga e transporte de material de 2ª categoria - DMT de 2.500 a 3.000 m - caminho de serviço em leito natural - com carregadeira e caminhão basculante de 14 m³</t>
  </si>
  <si>
    <t>5502596</t>
  </si>
  <si>
    <t>Escavação, carga e transporte de material de 2ª categoria - DMT de 2.500 a 3.000 m - caminho de serviço em leito natural - com escavadeira e caminhão basculante de 14 m³</t>
  </si>
  <si>
    <t>5502388</t>
  </si>
  <si>
    <t>Escavação, carga e transporte de material de 2ª categoria - DMT de 2.500 a 3.000 m - caminho de serviço em revestimento primário - com carregadeira e caminhão basculante de 14 m³</t>
  </si>
  <si>
    <t>5502622</t>
  </si>
  <si>
    <t>Escavação, carga e transporte de material de 2ª categoria - DMT de 2.500 a 3.000 m - caminho de serviço em revestimento primário - com escavadeira e caminhão basculante de 14 m³</t>
  </si>
  <si>
    <t>5502414</t>
  </si>
  <si>
    <t>Escavação, carga e transporte de material de 2ª categoria - DMT de 2.500 a 3.000 m - caminho de serviço pavimentado - com carregadeira e caminhão basculante de 14 m³</t>
  </si>
  <si>
    <t>5502648</t>
  </si>
  <si>
    <t>Escavação, carga e transporte de material de 2ª categoria - DMT de 2.500 a 3.000 m - caminho de serviço pavimentado - com escavadeira e caminhão basculante de 14 m³</t>
  </si>
  <si>
    <t>5502352</t>
  </si>
  <si>
    <t>Escavação, carga e transporte de material de 2ª categoria - DMT de 200 a 400 m - caminho de serviço em leito natural - com carregadeira e caminhão basculante de 14 m³</t>
  </si>
  <si>
    <t>5502586</t>
  </si>
  <si>
    <t>Escavação, carga e transporte de material de 2ª categoria - DMT de 200 a 400 m - caminho de serviço em leito natural - com escavadeira e caminhão basculante de 14 m³</t>
  </si>
  <si>
    <t>5502378</t>
  </si>
  <si>
    <t>Escavação, carga e transporte de material de 2ª categoria - DMT de 200 a 400 m - caminho de serviço em revestimento primário - com carregadeira e caminhão basculante de 14 m³</t>
  </si>
  <si>
    <t>5502612</t>
  </si>
  <si>
    <t>Escavação, carga e transporte de material de 2ª categoria - DMT de 200 a 400 m - caminho de serviço em revestimento primário - com escavadeira e caminhão basculante de 14 m³</t>
  </si>
  <si>
    <t>5502404</t>
  </si>
  <si>
    <t>Escavação, carga e transporte de material de 2ª categoria - DMT de 200 a 400 m - caminho de serviço pavimentado - com carregadeira e caminhão basculante de 14 m³</t>
  </si>
  <si>
    <t>5502638</t>
  </si>
  <si>
    <t>Escavação, carga e transporte de material de 2ª categoria - DMT de 200 a 400 m - caminho de serviço pavimentado - com escavadeira e caminhão basculante de 14 m³</t>
  </si>
  <si>
    <t>5502353</t>
  </si>
  <si>
    <t>Escavação, carga e transporte de material de 2ª categoria - DMT de 400 a 600 m - caminho de serviço em leito natural - com carregadeira e caminhão basculante de 14 m³</t>
  </si>
  <si>
    <t>5502587</t>
  </si>
  <si>
    <t>Escavação, carga e transporte de material de 2ª categoria - DMT de 400 a 600 m - caminho de serviço em leito natural - com escavadeira e caminhão basculante de 14 m³</t>
  </si>
  <si>
    <t>5502379</t>
  </si>
  <si>
    <t>Escavação, carga e transporte de material de 2ª categoria - DMT de 400 a 600 m - caminho de serviço em revestimento primário - com carregadeira e caminhão basculante de 14 m³</t>
  </si>
  <si>
    <t>5502613</t>
  </si>
  <si>
    <t>Escavação, carga e transporte de material de 2ª categoria - DMT de 400 a 600 m - caminho de serviço em revestimento primário - com escavadeira e caminhão basculante de 14 m³</t>
  </si>
  <si>
    <t>5502405</t>
  </si>
  <si>
    <t>Escavação, carga e transporte de material de 2ª categoria - DMT de 400 a 600 m - caminho de serviço pavimentado - com carregadeira e caminhão basculante de 14 m³</t>
  </si>
  <si>
    <t>5502639</t>
  </si>
  <si>
    <t>Escavação, carga e transporte de material de 2ª categoria - DMT de 400 a 600 m - caminho de serviço pavimentado - com escavadeira e caminhão basculante de 14 m³</t>
  </si>
  <si>
    <t>5502351</t>
  </si>
  <si>
    <t>Escavação, carga e transporte de material de 2ª categoria - DMT de 50 a 200 m - caminho de serviço em leito natural - com carregadeira e caminhão basculante de 14 m³</t>
  </si>
  <si>
    <t>5502585</t>
  </si>
  <si>
    <t>Escavação, carga e transporte de material de 2ª categoria - DMT de 50 a 200 m - caminho de serviço em leito natural - com escavadeira e caminhão basculante de 14 m³</t>
  </si>
  <si>
    <t>5502377</t>
  </si>
  <si>
    <t>Escavação, carga e transporte de material de 2ª categoria - DMT de 50 a 200 m - caminho de serviço em revestimento primário - com carregadeira e caminhão basculante de 14 m³</t>
  </si>
  <si>
    <t>5502611</t>
  </si>
  <si>
    <t>Escavação, carga e transporte de material de 2ª categoria - DMT de 50 a 200 m - caminho de serviço em revestimento primário - com escavadeira e caminhão basculante de 14 m³</t>
  </si>
  <si>
    <t>5502403</t>
  </si>
  <si>
    <t>Escavação, carga e transporte de material de 2ª categoria - DMT de 50 a 200 m - caminho de serviço pavimentado - com carregadeira e caminhão basculante de 14 m³</t>
  </si>
  <si>
    <t>5502637</t>
  </si>
  <si>
    <t>Escavação, carga e transporte de material de 2ª categoria - DMT de 50 a 200 m - caminho de serviço pavimentado - com escavadeira e caminhão basculante de 14 m³</t>
  </si>
  <si>
    <t>5502187</t>
  </si>
  <si>
    <t>Escavação, carga e transporte de material de 2ª categoria - DMT de 50 m</t>
  </si>
  <si>
    <t>5502354</t>
  </si>
  <si>
    <t>Escavação, carga e transporte de material de 2ª categoria - DMT de 600 a 800 m - caminho de serviço em leito natural - com carregadeira e caminhão basculante de 14 m³</t>
  </si>
  <si>
    <t>5502588</t>
  </si>
  <si>
    <t>Escavação, carga e transporte de material de 2ª categoria - DMT de 600 a 800 m - caminho de serviço em leito natural - com escavadeira e caminhão basculante de 14 m³</t>
  </si>
  <si>
    <t>5502380</t>
  </si>
  <si>
    <t>Escavação, carga e transporte de material de 2ª categoria - DMT de 600 a 800 m - caminho de serviço em revestimento primário - com carregadeira e caminhão basculante de 14 m³</t>
  </si>
  <si>
    <t>5502614</t>
  </si>
  <si>
    <t>Escavação, carga e transporte de material de 2ª categoria - DMT de 600 a 800 m - caminho de serviço em revestimento primário - com escavadeira e caminhão basculante de 14 m³</t>
  </si>
  <si>
    <t>5502406</t>
  </si>
  <si>
    <t>Escavação, carga e transporte de material de 2ª categoria - DMT de 600 a 800 m - caminho de serviço pavimentado - com carregadeira e caminhão basculante de 14 m³</t>
  </si>
  <si>
    <t>5502640</t>
  </si>
  <si>
    <t>Escavação, carga e transporte de material de 2ª categoria - DMT de 600 a 800 m - caminho de serviço pavimentado - com escavadeira e caminhão basculante de 14 m³</t>
  </si>
  <si>
    <t>5502355</t>
  </si>
  <si>
    <t>Escavação, carga e transporte de material de 2ª categoria - DMT de 800 a 1.000 m - caminho de serviço em leito natural - com carregadeira e caminhão basculante de 14 m³</t>
  </si>
  <si>
    <t>5502589</t>
  </si>
  <si>
    <t>Escavação, carga e transporte de material de 2ª categoria - DMT de 800 a 1.000 m - caminho de serviço em leito natural - com escavadeira e caminhão basculante de 14 m³</t>
  </si>
  <si>
    <t>5502381</t>
  </si>
  <si>
    <t>Escavação, carga e transporte de material de 2ª categoria - DMT de 800 a 1.000 m - caminho de serviço em revestimento primário - com carregadeira e caminhão basculante de 14 m³</t>
  </si>
  <si>
    <t>5502615</t>
  </si>
  <si>
    <t>Escavação, carga e transporte de material de 2ª categoria - DMT de 800 a 1.000 m - caminho de serviço em revestimento primário - com escavadeira e caminhão basculante de 14 m³</t>
  </si>
  <si>
    <t>5502407</t>
  </si>
  <si>
    <t>Escavação, carga e transporte de material de 2ª categoria - DMT de 800 a 1.000 m - caminho de serviço pavimentado - com carregadeira e caminhão basculante de 14 m³</t>
  </si>
  <si>
    <t>5502641</t>
  </si>
  <si>
    <t>Escavação, carga e transporte de material de 2ª categoria - DMT de 800 a 1.000 m - caminho de serviço pavimentado - com escavadeira e caminhão basculante de 14 m³</t>
  </si>
  <si>
    <t>5502880</t>
  </si>
  <si>
    <t>Escavação, carga e transporte de material de 2ª categoria na distância de 3.000 m - caminho de serviço em leito natural - com escavadeira e caminhão basculante de 14 m³</t>
  </si>
  <si>
    <t>5502857</t>
  </si>
  <si>
    <t>Escavação, carga e transporte de material de 2ª categoria na distância de 3.000 m - caminho de serviço em leito natural com carregadeira e caminhão basculante de 14 m³</t>
  </si>
  <si>
    <t>5502881</t>
  </si>
  <si>
    <t>Escavação, carga e transporte de material de 2ª categoria na distância de 3.000 m - caminho de serviço em revestimento primário - com escavadeira e caminhão basculante de 14 m³</t>
  </si>
  <si>
    <t>5502859</t>
  </si>
  <si>
    <t>Escavação, carga e transporte de material de 2ª categoria na distância de 3.000 m - caminho de serviço pavimentado - com carregadeira e caminhão basculante de 14 m³</t>
  </si>
  <si>
    <t>5502882</t>
  </si>
  <si>
    <t>Escavação, carga e transporte de material de 2ª categoria na distância de 3.000 m - caminho de serviço pavimentado - com escavadeira e caminhão basculante de 14 m³</t>
  </si>
  <si>
    <t>5502858</t>
  </si>
  <si>
    <t>Escavação, carga e transporte de material de 2ª categoria na distância de 3.000 m -caminho de serviço com revestimento primário com carregadeira e caminhão basculante de 14 m³</t>
  </si>
  <si>
    <t>5502747</t>
  </si>
  <si>
    <t>Escavação, carga e transporte de material de 3ª categoria - DMT de 1.000 a 1.200 m - caminho de serviço em leito natural com caminhão basculante de 12 m³</t>
  </si>
  <si>
    <t>5502773</t>
  </si>
  <si>
    <t>Escavação, carga e transporte de material de 3ª categoria - DMT de 1.000 a 1.200 m - caminho de serviço em revestimento primário - com caminhão basculante de 12 m³</t>
  </si>
  <si>
    <t>5502799</t>
  </si>
  <si>
    <t>Escavação, carga e transporte de material de 3ª categoria - DMT de 1.000 a 1.200 m - caminho de serviço pavimentado - com caminhão basculante de 12 m³</t>
  </si>
  <si>
    <t>5502748</t>
  </si>
  <si>
    <t>Escavação, carga e transporte de material de 3ª categoria - DMT de 1.200 a 1.400 m - caminho de serviço em leito natural com caminhão basculante de 12 m³</t>
  </si>
  <si>
    <t>5502774</t>
  </si>
  <si>
    <t>Escavação, carga e transporte de material de 3ª categoria - DMT de 1.200 a 1.400 m - caminho de serviço em revestimento primário - com caminhão basculante de 12 m³</t>
  </si>
  <si>
    <t>5502800</t>
  </si>
  <si>
    <t>Escavação, carga e transporte de material de 3ª categoria - DMT de 1.200 a 1.400 m - caminho de serviço pavimentado - com caminhão basculante de 12 m³</t>
  </si>
  <si>
    <t>5502749</t>
  </si>
  <si>
    <t>Escavação, carga e transporte de material de 3ª categoria - DMT de 1.400 a 1.600 m - caminho de serviço em leito natural com caminhão basculante de 12 m³</t>
  </si>
  <si>
    <t>5502775</t>
  </si>
  <si>
    <t>Escavação, carga e transporte de material de 3ª categoria - DMT de 1.400 a 1.600 m - caminho de serviço em revestimento primário - com caminhão basculante de 12 m³</t>
  </si>
  <si>
    <t>5502801</t>
  </si>
  <si>
    <t>Escavação, carga e transporte de material de 3ª categoria - DMT de 1.400 a 1.600 m - caminho de serviço pavimentado - com caminhão basculante de 12 m³</t>
  </si>
  <si>
    <t>5502750</t>
  </si>
  <si>
    <t>Escavação, carga e transporte de material de 3ª categoria - DMT de 1.600 a 1.800 m - caminho de serviço em leito natural com caminhão basculante de 12 m³</t>
  </si>
  <si>
    <t>5502776</t>
  </si>
  <si>
    <t>Escavação, carga e transporte de material de 3ª categoria - DMT de 1.600 a 1.800 m - caminho de serviço em revestimento primário - com caminhão basculante de 12 m³</t>
  </si>
  <si>
    <t>5502802</t>
  </si>
  <si>
    <t>Escavação, carga e transporte de material de 3ª categoria - DMT de 1.600 a 1.800 m - caminho de serviço pavimentado - com caminhão basculante de 12 m³</t>
  </si>
  <si>
    <t>5502751</t>
  </si>
  <si>
    <t>Escavação, carga e transporte de material de 3ª categoria - DMT de 1.800 a 2.000 m - caminho de serviço em leito natural com caminhão basculante de 12 m³</t>
  </si>
  <si>
    <t>5502777</t>
  </si>
  <si>
    <t>Escavação, carga e transporte de material de 3ª categoria - DMT de 1.800 a 2.000 m - caminho de serviço em revestimento primário - com caminhão basculante de 12 m³</t>
  </si>
  <si>
    <t>5502803</t>
  </si>
  <si>
    <t>Escavação, carga e transporte de material de 3ª categoria - DMT de 1.800 a 2.000 m - caminho de serviço pavimentado - com caminhão basculante de 12 m³</t>
  </si>
  <si>
    <t>5502752</t>
  </si>
  <si>
    <t>Escavação, carga e transporte de material de 3ª categoria - DMT de 2.000 a 2.500 m - caminho de serviço em leito natural com caminhão basculante de 12 m³</t>
  </si>
  <si>
    <t>5502778</t>
  </si>
  <si>
    <t>Escavação, carga e transporte de material de 3ª categoria - DMT de 2.000 a 2.500 m - caminho de serviço em revestimento primário - com caminhão basculante de 12 m³</t>
  </si>
  <si>
    <t>5502804</t>
  </si>
  <si>
    <t>Escavação, carga e transporte de material de 3ª categoria - DMT de 2.000 a 2.500 m - caminho de serviço pavimentado - com caminhão basculante de 12 m³</t>
  </si>
  <si>
    <t>5502753</t>
  </si>
  <si>
    <t>Escavação, carga e transporte de material de 3ª categoria - DMT de 2.500 a 3.000 m - caminho de serviço em leito natural com caminhão basculante de 12 m³</t>
  </si>
  <si>
    <t>5502779</t>
  </si>
  <si>
    <t>Escavação, carga e transporte de material de 3ª categoria - DMT de 2.500 a 3.000 m - caminho de serviço em revestimento primário - com caminhão basculante de 12 m³</t>
  </si>
  <si>
    <t>5502805</t>
  </si>
  <si>
    <t>Escavação, carga e transporte de material de 3ª categoria - DMT de 2.500 a 3.000 m - caminho de serviço pavimentado - com caminhão basculante de 12 m³</t>
  </si>
  <si>
    <t>5502743</t>
  </si>
  <si>
    <t>Escavação, carga e transporte de material de 3ª categoria - DMT de 200 a 400 m - caminho de serviço em leito natural com caminhão basculante de 12 m³</t>
  </si>
  <si>
    <t>5502769</t>
  </si>
  <si>
    <t>Escavação, carga e transporte de material de 3ª categoria - DMT de 200 a 400 m - caminho de serviço em revestimento primário - com caminhão basculante de 12 m³</t>
  </si>
  <si>
    <t>5502795</t>
  </si>
  <si>
    <t>Escavação, carga e transporte de material de 3ª categoria - DMT de 200 a 400 m - caminho de serviço pavimentado - com caminhão basculante de 12 m³</t>
  </si>
  <si>
    <t>5502744</t>
  </si>
  <si>
    <t>Escavação, carga e transporte de material de 3ª categoria - DMT de 400 a 600 m - caminho de serviço em leito natural com caminhão basculante de 12 m³</t>
  </si>
  <si>
    <t>5502770</t>
  </si>
  <si>
    <t>Escavação, carga e transporte de material de 3ª categoria - DMT de 400 a 600 m - caminho de serviço em revestimento primário - com caminhão basculante de 12 m³</t>
  </si>
  <si>
    <t>5502796</t>
  </si>
  <si>
    <t>Escavação, carga e transporte de material de 3ª categoria - DMT de 400 a 600 m - caminho de serviço pavimentado - com caminhão basculante de 12 m³</t>
  </si>
  <si>
    <t>5502742</t>
  </si>
  <si>
    <t>Escavação, carga e transporte de material de 3ª categoria - DMT de 50 a 200 m - caminho de serviço em leito natural com caminhão basculante de 12 m³</t>
  </si>
  <si>
    <t>5502768</t>
  </si>
  <si>
    <t>Escavação, carga e transporte de material de 3ª categoria - DMT de 50 a 200 m - caminho de serviço em revestimento primário - com caminhão basculante de 12 m³</t>
  </si>
  <si>
    <t>5502794</t>
  </si>
  <si>
    <t>Escavação, carga e transporte de material de 3ª categoria - DMT de 50 a 200 m - caminho de serviço pavimentado - com caminhão basculante de 12 m³</t>
  </si>
  <si>
    <t>5502745</t>
  </si>
  <si>
    <t>Escavação, carga e transporte de material de 3ª categoria - DMT de 600 a 800 m - caminho de serviço em leito natural com caminhão basculante de 12 m³</t>
  </si>
  <si>
    <t>5502771</t>
  </si>
  <si>
    <t>Escavação, carga e transporte de material de 3ª categoria - DMT de 600 a 800 m - caminho de serviço em revestimento primário - com caminhão basculante de 12 m³</t>
  </si>
  <si>
    <t>5502797</t>
  </si>
  <si>
    <t>Escavação, carga e transporte de material de 3ª categoria - DMT de 600 a 800 m - caminho de serviço pavimentado - com caminhão basculante de 12 m³</t>
  </si>
  <si>
    <t>5502746</t>
  </si>
  <si>
    <t>Escavação, carga e transporte de material de 3ª categoria - DMT de 800 a 1.000 m - caminho de serviço em leito natural com caminhão basculante de 12 m³</t>
  </si>
  <si>
    <t>5502772</t>
  </si>
  <si>
    <t>Escavação, carga e transporte de material de 3ª categoria - DMT de 800 a 1.000 m - caminho de serviço em revestimento primário - com caminhão basculante de 12 m³</t>
  </si>
  <si>
    <t>5502798</t>
  </si>
  <si>
    <t>Escavação, carga e transporte de material de 3ª categoria - DMT de 800 a 1.000 m - caminho de serviço pavimentado - com caminhão basculante de 12 m³</t>
  </si>
  <si>
    <t>5502886</t>
  </si>
  <si>
    <t>Escavação, carga e transporte de material de 3ª categoria na distância de 3.000 m - caminho de serviço em leito natural com caminhão basculante de 12 m³</t>
  </si>
  <si>
    <t>5502887</t>
  </si>
  <si>
    <t>Escavação, carga e transporte de material de 3ª categoria na distância de 3.000 m - caminho de serviço em revestimento primário - com caminhão basculante de 12 m³</t>
  </si>
  <si>
    <t>5502888</t>
  </si>
  <si>
    <t>Escavação, carga e transporte de material de 3ª categoria na distância de 3.000 m - caminho de serviço pavimentado - com caminhão basculante de 12 m³</t>
  </si>
  <si>
    <t>5502820</t>
  </si>
  <si>
    <t>Escavação, carga e transporte de solos moles - DMT de 0 a 50 m</t>
  </si>
  <si>
    <t>5502904</t>
  </si>
  <si>
    <t>Escavação, carga e transporte de solos moles - DMT de 1.000 a 1.200 m - caminho de serviço em leito natural - com caminhão basculante de 14 m³</t>
  </si>
  <si>
    <t>5502930</t>
  </si>
  <si>
    <t>Escavação, carga e transporte de solos moles - DMT de 1.000 a 1.200 m - caminho de serviço em revestimento primário - com caminhão basculante de 14 m³</t>
  </si>
  <si>
    <t>5502956</t>
  </si>
  <si>
    <t>Escavação, carga e transporte de solos moles - DMT de 1.000 a 1.200 m - caminho de serviço pavimentado - com caminhão basculante de 14 m³</t>
  </si>
  <si>
    <t>5502905</t>
  </si>
  <si>
    <t>Escavação, carga e transporte de solos moles - DMT de 1.200 a 1.400 m - caminho de serviço em leito natural - com caminhão basculante de 14 m³</t>
  </si>
  <si>
    <t>5502931</t>
  </si>
  <si>
    <t>Escavação, carga e transporte de solos moles - DMT de 1.200 a 1.400 m - caminho de serviço em revestimento primário - com caminhão basculante de 14 m³</t>
  </si>
  <si>
    <t>5502957</t>
  </si>
  <si>
    <t>Escavação, carga e transporte de solos moles - DMT de 1.200 a 1.400 m - caminho de serviço pavimentado - com caminhão basculante de 14 m³</t>
  </si>
  <si>
    <t>5502906</t>
  </si>
  <si>
    <t>Escavação, carga e transporte de solos moles - DMT de 1.400 a 1.600 m - caminho de serviço em leito natural - com caminhão basculante de 14 m³</t>
  </si>
  <si>
    <t>5502932</t>
  </si>
  <si>
    <t>Escavação, carga e transporte de solos moles - DMT de 1.400 a 1.600 m - caminho de serviço em revestimento primário - com caminhão basculante de 14 m³</t>
  </si>
  <si>
    <t>5502958</t>
  </si>
  <si>
    <t>Escavação, carga e transporte de solos moles - DMT de 1.400 a 1.600 m - caminho de serviço pavimentado - com caminhão basculante de 14 m³</t>
  </si>
  <si>
    <t>5502907</t>
  </si>
  <si>
    <t>Escavação, carga e transporte de solos moles - DMT de 1.600 a 1.800 m - caminho de serviço em leito natural - com caminhão basculante de 14 m³</t>
  </si>
  <si>
    <t>5502933</t>
  </si>
  <si>
    <t>Escavação, carga e transporte de solos moles - DMT de 1.600 a 1.800 m - caminho de serviço em revestimento primário - com caminhão basculante de 14 m³</t>
  </si>
  <si>
    <t>5502959</t>
  </si>
  <si>
    <t>Escavação, carga e transporte de solos moles - DMT de 1.600 a 1.800 m - caminho de serviço pavimentado - com caminhão basculante de 14 m³</t>
  </si>
  <si>
    <t>5502908</t>
  </si>
  <si>
    <t>Escavação, carga e transporte de solos moles - DMT de 1.800 a 2.000 m - caminho de serviço em leito natural - com caminhão basculante de 14 m³</t>
  </si>
  <si>
    <t>5502934</t>
  </si>
  <si>
    <t>Escavação, carga e transporte de solos moles - DMT de 1.800 a 2.000 m - caminho de serviço em revestimento primário - com caminhão basculante de 14 m³</t>
  </si>
  <si>
    <t>5502960</t>
  </si>
  <si>
    <t>Escavação, carga e transporte de solos moles - DMT de 1.800 a 2.000 m - caminho de serviço pavimentado - com caminhão basculante de 14 m³</t>
  </si>
  <si>
    <t>5502909</t>
  </si>
  <si>
    <t>Escavação, carga e transporte de solos moles - DMT de 2.000 a 2.500 m - caminho de serviço em leito natural - com caminhão basculante de 14 m³</t>
  </si>
  <si>
    <t>5502935</t>
  </si>
  <si>
    <t>Escavação, carga e transporte de solos moles - DMT de 2.000 a 2.500 m - caminho de serviço em revestimento primário - com caminhão basculante de 14 m³</t>
  </si>
  <si>
    <t>5502961</t>
  </si>
  <si>
    <t>Escavação, carga e transporte de solos moles - DMT de 2.000 a 2.500 m - caminho de serviço pavimentado - com caminhão basculante de 14 m³</t>
  </si>
  <si>
    <t>5502910</t>
  </si>
  <si>
    <t>Escavação, carga e transporte de solos moles - DMT de 2.500 a 3.000 m - caminho de serviço em leito natural - com caminhão basculante de 14 m³</t>
  </si>
  <si>
    <t>5502936</t>
  </si>
  <si>
    <t>Escavação, carga e transporte de solos moles - DMT de 2.500 a 3.000 m - caminho de serviço em revestimento primário - com caminhão basculante de 14 m³</t>
  </si>
  <si>
    <t>5502962</t>
  </si>
  <si>
    <t>Escavação, carga e transporte de solos moles - DMT de 2.500 a 3.000 m - caminho de serviço pavimentado - com caminhão basculante de 14 m³</t>
  </si>
  <si>
    <t>5502900</t>
  </si>
  <si>
    <t>Escavação, carga e transporte de solos moles - DMT de 200 a 400 m - caminho de serviço em leito natural - com caminhão basculante de 14 m³</t>
  </si>
  <si>
    <t>5502926</t>
  </si>
  <si>
    <t>Escavação, carga e transporte de solos moles - DMT de 200 a 400 m - caminho de serviço em revestimento primário - com caminhão basculante de 14 m³</t>
  </si>
  <si>
    <t>5502952</t>
  </si>
  <si>
    <t>Escavação, carga e transporte de solos moles - DMT de 200 a 400 m - caminho de serviço pavimentado - com caminhão basculante de 14 m³</t>
  </si>
  <si>
    <t>5502901</t>
  </si>
  <si>
    <t>Escavação, carga e transporte de solos moles - DMT de 400 a 600 m - caminho de serviço em leito natural - com caminhão basculante de 14 m³</t>
  </si>
  <si>
    <t>5502927</t>
  </si>
  <si>
    <t>Escavação, carga e transporte de solos moles - DMT de 400 a 600 m - caminho de serviço em revestimento primário - com caminhão basculante de 14 m³</t>
  </si>
  <si>
    <t>5502953</t>
  </si>
  <si>
    <t>Escavação, carga e transporte de solos moles - DMT de 400 a 600 m - caminho de serviço pavimentado - com caminhão basculante de 14 m³</t>
  </si>
  <si>
    <t>5502899</t>
  </si>
  <si>
    <t>Escavação, carga e transporte de solos moles - DMT de 50 a 200 m - caminho de serviço em leito natural - com caminhão basculante de 14 m³</t>
  </si>
  <si>
    <t>5502925</t>
  </si>
  <si>
    <t>Escavação, carga e transporte de solos moles - DMT de 50 a 200 m - caminho de serviço em revestimento primário - com caminhão basculante de 14 m³</t>
  </si>
  <si>
    <t>5502951</t>
  </si>
  <si>
    <t>Escavação, carga e transporte de solos moles - DMT de 50 a 200 m - caminho de serviço pavimentado - com caminhão basculante de 14 m³</t>
  </si>
  <si>
    <t>5502902</t>
  </si>
  <si>
    <t>Escavação, carga e transporte de solos moles - DMT de 600 a 800 m - caminho de serviço em leito natural - com caminhão basculante de 14 m³</t>
  </si>
  <si>
    <t>5502928</t>
  </si>
  <si>
    <t>Escavação, carga e transporte de solos moles - DMT de 600 a 800 m - caminho de serviço em revestimento primário - com caminhão basculante de 14 m³</t>
  </si>
  <si>
    <t>5502954</t>
  </si>
  <si>
    <t>Escavação, carga e transporte de solos moles - DMT de 600 a 800 m - caminho de serviço pavimentado - com caminhão basculante de 14 m³</t>
  </si>
  <si>
    <t>5502903</t>
  </si>
  <si>
    <t>Escavação, carga e transporte de solos moles - DMT de 800 a 1.000 m - caminho de serviço em leito natural - com caminhão basculante de 14 m³</t>
  </si>
  <si>
    <t>5502929</t>
  </si>
  <si>
    <t>Escavação, carga e transporte de solos moles - DMT de 800 a 1.000 m - caminho de serviço em revestimento primário - com caminhão basculante de 14 m³</t>
  </si>
  <si>
    <t>5502955</t>
  </si>
  <si>
    <t>Escavação, carga e transporte de solos moles - DMT de 800 a 1.000 m - caminho de serviço pavimentado - com caminhão basculante de 14 m³</t>
  </si>
  <si>
    <t>5502889</t>
  </si>
  <si>
    <t>Escavação, carga e transporte de solos moles na distância de 3.000 m - caminho de serviço em leito natural - com caminhão basculante de 14 m³</t>
  </si>
  <si>
    <t>5502996</t>
  </si>
  <si>
    <t>Escavação, carga e transporte de solos moles na distância de 3.000 m - caminho de serviço em revestimento primário - com caminhão basculante de 14 m³</t>
  </si>
  <si>
    <t>5502997</t>
  </si>
  <si>
    <t>Escavação, carga e transporte de solos moles na distância de 3.000 m - caminho de serviço pavimentado - com caminhão basculante de 14 m³</t>
  </si>
  <si>
    <t>5501716</t>
  </si>
  <si>
    <t>Escavação, carga e transporte em material de 1ª categoria - DMT de 1.000 a 1.200 m com motoscraper</t>
  </si>
  <si>
    <t>5501717</t>
  </si>
  <si>
    <t>Escavação, carga e transporte em material de 1ª categoria - DMT de 1.200 a 1.400 m com motoscraper</t>
  </si>
  <si>
    <t>5501712</t>
  </si>
  <si>
    <t>Escavação, carga e transporte em material de 1ª categoria - DMT de 200 a 400 m com motoscraper</t>
  </si>
  <si>
    <t>5501713</t>
  </si>
  <si>
    <t>Escavação, carga e transporte em material de 1ª categoria - DMT de 400 a 600 m com motoscraper</t>
  </si>
  <si>
    <t>5501711</t>
  </si>
  <si>
    <t>Escavação, carga e transporte em material de 1ª categoria - DMT de 50 a 200 m com motoscraper</t>
  </si>
  <si>
    <t>5501710</t>
  </si>
  <si>
    <t>Escavação, carga e transporte em material de 1ª categoria - DMT de 50 m</t>
  </si>
  <si>
    <t>5501714</t>
  </si>
  <si>
    <t>Escavação, carga e transporte em material de 1ª categoria - DMT de 600 a 800 m com motoscraper</t>
  </si>
  <si>
    <t>5501715</t>
  </si>
  <si>
    <t>Escavação, carga e transporte em material de 1ª categoria - DMT de 800 a 1.000 m com motoscraper</t>
  </si>
  <si>
    <t>5502986</t>
  </si>
  <si>
    <t>Expurgo de jazida</t>
  </si>
  <si>
    <t>5502977</t>
  </si>
  <si>
    <t>Fragmentação de blocos de rocha com escavadeira e rompedor hidráulico 1.700 kg</t>
  </si>
  <si>
    <t>5502985</t>
  </si>
  <si>
    <t>Limpeza mecanizada da camada vegetal</t>
  </si>
  <si>
    <t>5503018</t>
  </si>
  <si>
    <t>Manutenção de caminho de serviço</t>
  </si>
  <si>
    <t>5505768</t>
  </si>
  <si>
    <t>Pré-fissuramento de material de 3ª categoria</t>
  </si>
  <si>
    <t>5503020</t>
  </si>
  <si>
    <t>Umedecimento de caminho de serviço</t>
  </si>
  <si>
    <t>5605798</t>
  </si>
  <si>
    <t>Chumbador de aço CA-50 - D = 20 mm - ancorado na rocha com cartucho de cimento - fornecimento, perfuração e instalação</t>
  </si>
  <si>
    <t>5605925</t>
  </si>
  <si>
    <t>Chumbador de aço CA-50 - D = 20 mm - ancorado na rocha com injeção de nata de cimento - fornecimento, perfuração e instalação</t>
  </si>
  <si>
    <t>5605799</t>
  </si>
  <si>
    <t>Chumbador de aço CA-50 - D = 22 mm - ancorado na rocha com cartucho de cimento - fornecimento, perfuração e instalação</t>
  </si>
  <si>
    <t>5605800</t>
  </si>
  <si>
    <t>Chumbador de aço CA-50 - D = 25 mm - ancorado na rocha com cartucho de cimento - fornecimento, perfuração e instalação</t>
  </si>
  <si>
    <t>5605894</t>
  </si>
  <si>
    <t>Grampo de aço CA-50 D = 12,5 mm para solo grampeado com capacidade de 30 kN - fornecimento, perfuração e instalação</t>
  </si>
  <si>
    <t>5605895</t>
  </si>
  <si>
    <t>Grampo de aço CA-50 D = 16 mm para solo grampeado com capacidade de 50 kN - fornecimento, perfuração e instalação</t>
  </si>
  <si>
    <t>5605896</t>
  </si>
  <si>
    <t>Grampo de aço CA-50 D = 20 mm para solo grampeado com capacidade de 80 kN - fornecimento, perfuração e instalação</t>
  </si>
  <si>
    <t>5605911</t>
  </si>
  <si>
    <t>Perfuração para tirante permanente protendido autoinjetável em material de 1ª categoria com diâmetro de até 120 mm</t>
  </si>
  <si>
    <t>5605912</t>
  </si>
  <si>
    <t>Perfuração para tirante permanente protendido autoinjetável em material de 2ª categoria com diâmetro de até 87 mm</t>
  </si>
  <si>
    <t>5605938</t>
  </si>
  <si>
    <t>Perfuração para tirantes em material de 1ª categoria com diâmetro de até 120 mm</t>
  </si>
  <si>
    <t>5605939</t>
  </si>
  <si>
    <t>Perfuração para tirantes em material de 2ª categoria com diâmetro de até 120 mm</t>
  </si>
  <si>
    <t>5605940</t>
  </si>
  <si>
    <t>Perfuração para tirantes em material de 3ª categoria com diâmetro de até 120 mm</t>
  </si>
  <si>
    <t>5605942</t>
  </si>
  <si>
    <t>Pintura eletrostática com tinta em pó à base de resina epóxi - E = 200 µm</t>
  </si>
  <si>
    <t>5605955</t>
  </si>
  <si>
    <t>Protensão de tirante com 10 cordoalhas D = 12,7 mm aço CP 190 RB, com capacidade de 860 kN - inclusive ancoragem e grauteamento da cabeça</t>
  </si>
  <si>
    <t>5605956</t>
  </si>
  <si>
    <t>Protensão de tirante com 12 cordoalhas D = 12,7 mm aço CP 190 RB, com capacidade de 1.040 kN - inclusive ancoragem e grauteamento da cabeça</t>
  </si>
  <si>
    <t>5605953</t>
  </si>
  <si>
    <t>Protensão de tirante com 6 cordoalhas D = 12,7 mm aço CP 190 RB, com capacidade de 520 kN - inclusive ancoragem e grauteamento da cabeça</t>
  </si>
  <si>
    <t>5605954</t>
  </si>
  <si>
    <t>Protensão de tirante com 8 cordoalhas D = 12,7 mm aço CP 190 RB, com capacidade de 690 kN - inclusive ancoragem e grauteamento da cabeça</t>
  </si>
  <si>
    <t>5605909</t>
  </si>
  <si>
    <t>Protensão de tirante permanente autoinjetável de aço D = 40 mm, seção de 684 mm², tensão de escoamento = 440 MPa e tensão de ruptura = 580 MPa - inclusive ancoragem e grauteamento da cabeça</t>
  </si>
  <si>
    <t>5605908</t>
  </si>
  <si>
    <t>Protensão de tirante permanente autoinjetável de aço D = 40 mm, seção de 822 mm², tensão de escoamento = 470 MPa e tensão de ruptura = 600 MPa - inclusive ancoragem e grauteamento da cabeça</t>
  </si>
  <si>
    <t>5605907</t>
  </si>
  <si>
    <t>Protensão de tirante permanente autoinjetável de aço D = 40 mm, seção de 936 mm², tensão de escoamento = 700 MPa e tensão de ruptura = 830 MPa - inclusive ancoragem e grauteamento da cabeça</t>
  </si>
  <si>
    <t>5605906</t>
  </si>
  <si>
    <t>Protensão de tirante permanente autoinjetável de aço D = 50 mm, seção de 1.330 mm², tensão de escoamento = 630 MPa e tensão de ruptura = 740 MPa - inclusive ancoragem e grauteamento da cabeça</t>
  </si>
  <si>
    <t>5605905</t>
  </si>
  <si>
    <t>Protensão de tirante permanente autoinjetável de aço D = 50 mm, seção de 1.569 mm², tensão de escoamento = 630 MPa e tensão de ruptura = 740 MP - inclusive ancoragem e grauteamento da cabeça</t>
  </si>
  <si>
    <t>5605944</t>
  </si>
  <si>
    <t>Protensão de tirante permanente protendido de aço D = 30 mm, tensão de escoamento = 600 MPa e tensão de ruptura = 720 MPa - inclusive ancoragem e grauteamento da cabeça</t>
  </si>
  <si>
    <t>5605910</t>
  </si>
  <si>
    <t>Protensão de tirante permanente protendido de aço D = 32 mm, tensão de escoamento = 500 MPa e tensão de ruptura = 550 MPa - inclusive ancoragem e grauteamento da cabeça</t>
  </si>
  <si>
    <t>5605946</t>
  </si>
  <si>
    <t>Protensão de tirante permanente protendido de aço D = 40 mm, tensão de escoamento = 600 MPa e tensão de ruptura = 720 MPa - inclusive ancoragem e grauteamento da cabeça</t>
  </si>
  <si>
    <t>5605947</t>
  </si>
  <si>
    <t>Protensão de tirante permanente protendido de aço D = 44 mm, tensão de escoamento = 680 MPa e tensão de ruptura = 870 MPa - inclusive ancoragem e grauteamento da cabeça</t>
  </si>
  <si>
    <t>5605948</t>
  </si>
  <si>
    <t>Protensão de tirante permanente protendido de aço D = 50 mm, tensão de escoamento = 600 MPa e tensão de ruptura = 720 MPa - inclusive ancoragem e grauteamento da cabeça</t>
  </si>
  <si>
    <t>5605949</t>
  </si>
  <si>
    <t>Protensão de tirante permanente protendido de aço D = 53 mm, tensão de escoamento = 600 MPa e tensão de ruptura = 720 MPa - inclusive ancoragem e grauteamento da cabeça</t>
  </si>
  <si>
    <t>5605950</t>
  </si>
  <si>
    <t>Protensão de tirante permanente protendido de aço D = 57 mm, tensão de escoamento = 600 MPa e tensão de ruptura = 720 MPa - inclusive ancoragem e grauteamento da cabeça</t>
  </si>
  <si>
    <t>5605951</t>
  </si>
  <si>
    <t>Protensão de tirante permanente protendido de aço D = 63 mm, tensão de escoamento = 600 MPa e tensão de ruptura = 720 MPa - inclusive ancoragem e grauteamento da cabeça</t>
  </si>
  <si>
    <t>5605952</t>
  </si>
  <si>
    <t>Protensão de tirante permanente protendido de aço D = 69 mm, tensão de escoamento = 600 MPa e tensão de ruptura = 720 MPa - inclusive ancoragem e grauteamento da cabeça</t>
  </si>
  <si>
    <t>5605945</t>
  </si>
  <si>
    <t>5605932</t>
  </si>
  <si>
    <t>Tirante de barra de aço ancorado na rocha com resina de poliéster, D = 19 mm, tensão de escoamento = 686 MPa e tensão de ruptura = 789 MPa - fornecimento, perfuração e instalação</t>
  </si>
  <si>
    <t>5605934</t>
  </si>
  <si>
    <t>Tirante de barra de aço ancorado na rocha com resina de poliéster, D = 22 mm, tensão de escoamento = 686 MPa e tensão de ruptura = 789 MPa - fornecimento, perfuração e instalação</t>
  </si>
  <si>
    <t>5605928</t>
  </si>
  <si>
    <t>Tirante de barra de aço ancorado na rocha com resina de poliéster, D = 25 mm, tensão de escoamento = 500 MPa e tensão de ruptura = 750 MPa - fornecimento, perfuração e instalação</t>
  </si>
  <si>
    <t>5605935</t>
  </si>
  <si>
    <t>Tirante de barra de aço ancorado na rocha com resina de poliéster, D = 25 mm, tensão de escoamento = 686 MPa, tensão de ruptura = 789 MPa - fornecimento, perfuração e instalação</t>
  </si>
  <si>
    <t>5605936</t>
  </si>
  <si>
    <t>Tirante de barra de aço ancorado na rocha com resina de poliéster, D = 32 mm, tensão de escoamento = 686 MPa, tensão de ruptura = 789 MPa - fornecimento, perfuração e instalação</t>
  </si>
  <si>
    <t>5605937</t>
  </si>
  <si>
    <t>Tirante de barra de aço ancorado na rocha com resina de poliéster, D = 36 mm, tensão de escoamento = 686 MPa e tensão de ruptura = 789 MPa - fornecimento, perfuração e instalação</t>
  </si>
  <si>
    <t>5605957</t>
  </si>
  <si>
    <t>Tirante permanente protendido autoinjetável de aço D = 40 mm, seção de 684 mm², tensão de escoamento = 440 MPa e tensão de ruptura = 580 MPa - exceto perfuração</t>
  </si>
  <si>
    <t>5605958</t>
  </si>
  <si>
    <t>Tirante permanente protendido autoinjetável de aço D = 40 mm, seção de 822 mm², tensão de escoamento = 470 MPa e tensão de ruptura = 600 MPa - exceto perfuração</t>
  </si>
  <si>
    <t>5605959</t>
  </si>
  <si>
    <t>Tirante permanente protendido autoinjetável de aço D = 40 mm, seção de 936 mm², tensão de escoamento = 700 MPa e tensão de ruptura = 830 MPa - exceto perfuração</t>
  </si>
  <si>
    <t>5605960</t>
  </si>
  <si>
    <t>Tirante permanente protendido autoinjetável de aço D = 50 mm, seção de 1.330 mm², tensão de escoamento = 630 MPa e tensão de ruptura = 740 MPa - exceto perfuração</t>
  </si>
  <si>
    <t>5605961</t>
  </si>
  <si>
    <t>Tirante permanente protendido autoinjetável de aço D = 50 mm, seção de 1.569 mm², tensão de escoamento = 630 MPa e tensão de ruptura = 740 MPa - exceto perfuração</t>
  </si>
  <si>
    <t>5605885</t>
  </si>
  <si>
    <t>Tirante permanente protendido com 10 cordoalhas D = 12,7 mm, aço CP 190 RB, com capacidade de 860 kN - exceto perfuração</t>
  </si>
  <si>
    <t>5605886</t>
  </si>
  <si>
    <t>Tirante permanente protendido com 12 cordoalhas D = 12,7 mm, aço CP 190 RB, com capacidade de 1.030 kN - exceto perfuração</t>
  </si>
  <si>
    <t>5605883</t>
  </si>
  <si>
    <t>Tirante permanente protendido com 6 cordoalhas D = 12,7 mm, aço CP 190 RB, com capacidade de 510 kN - exceto perfuração</t>
  </si>
  <si>
    <t>5605884</t>
  </si>
  <si>
    <t>Tirante permanente protendido com 8 cordoalhas D = 12,7 mm, aço CP 190 RB, com capacidade de 690 kN - exceto perfuração</t>
  </si>
  <si>
    <t>5605962</t>
  </si>
  <si>
    <t>Tirante permanente protendido de aço D = 30 mm, tensão de escoamento = 600 MPa e tensão de ruptura = 720 MPa - exceto perfuração</t>
  </si>
  <si>
    <t>5605881</t>
  </si>
  <si>
    <t>Tirante permanente protendido de aço D = 32 mm, tensão de escoamento = 500 MPa e tensão de ruptura = 550 MPa - exceto perfuração</t>
  </si>
  <si>
    <t>5605882</t>
  </si>
  <si>
    <t>Tirante permanente protendido de aço D = 32 mm, tensão de escoamento = 950 MPa e tensão de ruptura = 1.050 MPa - exceto perfuração</t>
  </si>
  <si>
    <t>5605963</t>
  </si>
  <si>
    <t>Tirante permanente protendido de aço D = 40 mm, tensão de escoamento = 600 MPa e tensão de ruptura = 720 MPa - exceto perfuração</t>
  </si>
  <si>
    <t>5605964</t>
  </si>
  <si>
    <t>Tirante permanente protendido de aço D = 44 mm, tensão de escoamento = 680 MPa e tensão de ruptura = 870 MPa - exceto perfuração</t>
  </si>
  <si>
    <t>5605965</t>
  </si>
  <si>
    <t>Tirante permanente protendido de aço D = 50 mm, tensão de escoamento = 600 MPa e tensão de ruptura = 720 MPa - exceto perfuração</t>
  </si>
  <si>
    <t>5605966</t>
  </si>
  <si>
    <t>Tirante permanente protendido de aço D = 53mm, tensão de escoamento = 600 MPa e tensão de ruptura = 720 MPa - exceto perfuração</t>
  </si>
  <si>
    <t>5605967</t>
  </si>
  <si>
    <t>Tirante permanente protendido de aço D = 57 mm, tensão de escoamento = 600 MPa e tensão de ruptura = 720 MPa - exceto perfuração</t>
  </si>
  <si>
    <t>5605968</t>
  </si>
  <si>
    <t>Tirante permanente protendido de aço D = 63 mm, tensão de escoamento = 600 MPa e tensão de ruptura = 720 MPa - exceto perfuração</t>
  </si>
  <si>
    <t>5605969</t>
  </si>
  <si>
    <t>Tirante permanente protendido de aço D = 69 mm, tensão de escoamento = 600 MPa e tensão de ruptura = 720 MPa - exceto perfuração</t>
  </si>
  <si>
    <t>5909130</t>
  </si>
  <si>
    <t>Carga e manobra de aduelas de concreto pré-moldadas em cavalo mecânico com semirreboque 22 t - carga com caminhão guindauto de 45 t.m</t>
  </si>
  <si>
    <t>5914703</t>
  </si>
  <si>
    <t>Carga e manobra de brita para lastro com locomotiva diesel-elétrica em vagão hopper aberto com capacidade de 45 m³ - carga com carregadeira e descarga automática - bitola métrica</t>
  </si>
  <si>
    <t>5914704</t>
  </si>
  <si>
    <t>Carga e manobra de brita para lastro com locomotiva diesel-elétrica em vagão hopper aberto com capacidade de 63 m³ - carga com carregadeira e descarga automática - bitola larga</t>
  </si>
  <si>
    <t>5914710</t>
  </si>
  <si>
    <t>Carga e manobra de dormentes de concreto de bitola larga com locomotiva diesel-elétrica e vagão plataforma com capacidade de 98 t - carga com carregadeira - bitola larga</t>
  </si>
  <si>
    <t>5914711</t>
  </si>
  <si>
    <t>Carga e manobra de dormentes de concreto de bitola métrica com locomotiva diesel-elétrica e vagão plataforma com capacidade de 82 t - carga com carregadeira - bitola métrica</t>
  </si>
  <si>
    <t>5914712</t>
  </si>
  <si>
    <t>Carga e manobra de dormentes de concreto de bitola mista com locomotiva diesel-elétrica e vagão plataforma com capacidade de 98 t - carga com carregadeira - bitola larga</t>
  </si>
  <si>
    <t>5915369</t>
  </si>
  <si>
    <t>Carga, descarga e manobra de vigas pré-moldadas de 1.000 a 1.250 kN em cavalo mecânico com reboques de 5 e 4 eixos com capacidade de 130 t</t>
  </si>
  <si>
    <t>5915401</t>
  </si>
  <si>
    <t>Carga, descarga e manobra de vigas pré-moldadas de 500 a 750 kN em cavalo mecânico com dollys de 3 e 4 eixos com capacidade de 77 t</t>
  </si>
  <si>
    <t>5915402</t>
  </si>
  <si>
    <t>Carga, descarga e manobra de vigas pré-moldadas de 750 a 1.000 kN em cavalo mecânico com dollys de 5 e 4 eixos com capacidade de 111 t</t>
  </si>
  <si>
    <t>5915400</t>
  </si>
  <si>
    <t>Carga, descarga e manobra de vigas pré-moldadas de até 500 kN em cavalo mecânico com dolly de 4 eixos com capacidade de 57 t</t>
  </si>
  <si>
    <t>5914651</t>
  </si>
  <si>
    <t>Carga, manobra e descarga de agregados ou solos em caminhão basculante de 10 m³ - carga com carregadeira de 3,40 m³ (exclusa) e descarga em distribuidor autopropelido</t>
  </si>
  <si>
    <t>5914648</t>
  </si>
  <si>
    <t>Carga, manobra e descarga de agregados ou solos em caminhão basculante de 10 m³ - carga com carregadeira de 3,40 m³ (exclusa) e descarga em distribuidor rebocável</t>
  </si>
  <si>
    <t>5914647</t>
  </si>
  <si>
    <t>Carga, manobra e descarga de agregados ou solos em caminhão basculante de 10 m³ - carga com carregadeira de 3,40 m³ (exclusa) e descarga livre</t>
  </si>
  <si>
    <t>5915411</t>
  </si>
  <si>
    <t>Carga, manobra e descarga de agregados ou solos em caminhão basculante de 10 m³ - carga com carregadeira de 3,40 m³ e descarga em distribuidor autopropelido</t>
  </si>
  <si>
    <t>5915409</t>
  </si>
  <si>
    <t>Carga, manobra e descarga de agregados ou solos em caminhão basculante de 10 m³ - carga com carregadeira de 3,40 m³ e descarga em distribuidor rebocável</t>
  </si>
  <si>
    <t>5915407</t>
  </si>
  <si>
    <t>Carga, manobra e descarga de agregados ou solos em caminhão basculante de 10 m³ - carga com carregadeira de 3,40 m³ e descarga livre</t>
  </si>
  <si>
    <t>5914354</t>
  </si>
  <si>
    <t>Carga, manobra e descarga de agregados ou solos em caminhão basculante de 10 m³ - carga com escavadeira de 1,56 m³ (exclusa) e descarga livre</t>
  </si>
  <si>
    <t>5915406</t>
  </si>
  <si>
    <t>Carga, manobra e descarga de agregados ou solos em caminhão basculante de 10 m³ - carga em usina de 60 t/h (PMF) e descarga livre</t>
  </si>
  <si>
    <t>5914652</t>
  </si>
  <si>
    <t>Carga, manobra e descarga de agregados ou solos em caminhão basculante de 10 m³ - carga em usina de solos de 300 t/h e descarga em distribuidor autopropelido</t>
  </si>
  <si>
    <t>5915417</t>
  </si>
  <si>
    <t>Carga, manobra e descarga de agregados ou solos em caminhão basculante de 10 m³ - carga em usina de solos de 300 t/h e descarga em vibroacabadora</t>
  </si>
  <si>
    <t>5915414</t>
  </si>
  <si>
    <t>Carga, manobra e descarga de agregados ou solos em caminhão basculante de 10 m³ - carga em usina de solos de 300 t/h e descarga livre</t>
  </si>
  <si>
    <t>5914351</t>
  </si>
  <si>
    <t>Carga, manobra e descarga de agregados ou solos em caminhão basculante de 14 m³ - carga com carregadeira de 3,40 m³ e descarga livre</t>
  </si>
  <si>
    <t>5914645</t>
  </si>
  <si>
    <t>Carga, manobra e descarga de agregados ou solos em caminhão basculante de 6 m³ - carga com carregadeira de 1,72 m³ (exclusa) e descarga em distribuidor autopropelido</t>
  </si>
  <si>
    <t>5914642</t>
  </si>
  <si>
    <t>Carga, manobra e descarga de agregados ou solos em caminhão basculante de 6 m³ - carga com carregadeira de 1,72 m³ (exclusa) e descarga em distribuidor rebocável</t>
  </si>
  <si>
    <t>5914641</t>
  </si>
  <si>
    <t>Carga, manobra e descarga de agregados ou solos em caminhão basculante de 6 m³ - carga com carregadeira de 1,72 m³ (exclusa) e descarga livre</t>
  </si>
  <si>
    <t>5915456</t>
  </si>
  <si>
    <t>Carga, manobra e descarga de agregados ou solos em caminhão basculante de 6 m³ - carga com carregadeira de 1,72 m³ e descarga em distribuidor autopropelido</t>
  </si>
  <si>
    <t>5915454</t>
  </si>
  <si>
    <t>Carga, manobra e descarga de agregados ou solos em caminhão basculante de 6 m³ - carga com carregadeira de 1,72 m³ e descarga em distribuidor rebocável</t>
  </si>
  <si>
    <t>5915399</t>
  </si>
  <si>
    <t>Carga, manobra e descarga de agregados ou solos em caminhão basculante de 6 m³ - carga com carregadeira de 1,72 m³ e descarga livre</t>
  </si>
  <si>
    <t>5914353</t>
  </si>
  <si>
    <t>Carga, manobra e descarga de agregados ou solos em caminhão basculante de 6 m³ - carga com escavadeira de 1,56 m³ (exclusa) e descarga livre</t>
  </si>
  <si>
    <t>5915470</t>
  </si>
  <si>
    <t>Carga, manobra e descarga de agregados ou solos em caminhão basculante de 6 m³ - carga com escavadeira de 1,56 m³ e descarga livre</t>
  </si>
  <si>
    <t>5915459</t>
  </si>
  <si>
    <t>Carga, manobra e descarga de agregados ou solos em caminhão basculante de 6 m³ - carga com minicarregadeira de 0,45 m³ e descarga livre</t>
  </si>
  <si>
    <t>5915476</t>
  </si>
  <si>
    <t>Carga, manobra e descarga de agregados ou solos em caminhão basculante de 6 m³ - carga manual e descarga livre</t>
  </si>
  <si>
    <t>5914702</t>
  </si>
  <si>
    <t>Carga, manobra e descarga de barras de trilho de 12 m com locomotiva diesel-elétrica em vagão plataforma com capacidade de 82 t - carga e descarga com carregadeira - bitola métrica</t>
  </si>
  <si>
    <t>5914701</t>
  </si>
  <si>
    <t>Carga, manobra e descarga de barras de trilho de 12 m com locomotiva diesel-elétrica em vagão plataforma com capacidade de 98 t - carga e descarga com carregadeira - bitola larga</t>
  </si>
  <si>
    <t>5906592</t>
  </si>
  <si>
    <t>Carga, manobra e descarga de blocos artificiais de concreto com 10 a 12 t para molhe em cavalo mecânico com semirreboque com capacidade de 30 t - carga e descarga com guindaste com pinça</t>
  </si>
  <si>
    <t>5906591</t>
  </si>
  <si>
    <t>Carga, manobra e descarga de blocos artificiais de concreto com 8 a 9 t para molhe em cavalo mecânico com semirreboque com capacidade de 30 t - carga e descarga com guindaste com pinça</t>
  </si>
  <si>
    <t>5914653</t>
  </si>
  <si>
    <t>Carga, manobra e descarga de blocos de rocha em caminhão basculante de 8 m³ - carga com carregadeira de 1,72 m³ (exclusa) e descarga livre</t>
  </si>
  <si>
    <t>5915405</t>
  </si>
  <si>
    <t>Carga, manobra e descarga de blocos de rocha em caminhão basculante de 8 m³ - carga com carregadeira de 1,72 m³ e descarga livre</t>
  </si>
  <si>
    <t>5914657</t>
  </si>
  <si>
    <t>Carga, manobra e descarga de blocos de rocha em caminhão basculante de 8 m³ - carga com retroescavadeira de 0,29 m³ e descarga livre</t>
  </si>
  <si>
    <t>5914363</t>
  </si>
  <si>
    <t>Carga, manobra e descarga de cimento ou cal hidratada a granel em caminhão silo de 30 m³</t>
  </si>
  <si>
    <t>5914646</t>
  </si>
  <si>
    <t>Carga, manobra e descarga de concreto asfáltico com borracha em caminhão basculante de 10 m³ - carga em usina de asfalto 100/140 t/h e descarga em vibroacabadora</t>
  </si>
  <si>
    <t>5919535</t>
  </si>
  <si>
    <t>Carga, manobra e descarga de concreto com caminhão betoneira - carga em central de concreto de 30 m³/h e descarga em extrusora de barreira de concreto</t>
  </si>
  <si>
    <t>5919533</t>
  </si>
  <si>
    <t>Carga, manobra e descarga de concreto com caminhão betoneira - carga em central de concreto de 30 m³/h e descarga em extrusora de meio-fio</t>
  </si>
  <si>
    <t>5919534</t>
  </si>
  <si>
    <t>Carga, manobra e descarga de concreto com caminhão betoneira - carga em central de concreto de 30 m³/h e descarga em extrusora de sarjeta</t>
  </si>
  <si>
    <t>5909007</t>
  </si>
  <si>
    <t>Carga, manobra e descarga de concreto com caminhão betoneira - carga em central de concreto de 30 m³/h e descarga livre</t>
  </si>
  <si>
    <t>5919538</t>
  </si>
  <si>
    <t>Carga, manobra e descarga de concreto com caminhão betoneira - carga em central de concreto de 40 m³/h e descarga livre</t>
  </si>
  <si>
    <t>5919540</t>
  </si>
  <si>
    <t>Carga, manobra e descarga de concreto de cimento em caminhão basculante de 7 m³ - carga em central de concreto de 150 m³/h e descarga em vibroacabadora</t>
  </si>
  <si>
    <t>5914705</t>
  </si>
  <si>
    <t>Carga, manobra e descarga de dormentes de concreto de bitola larga com locomotiva diesel-elétrica e vagão plataforma com capacidade de 98 t - carga e descarga com carregadeira - bitola larga</t>
  </si>
  <si>
    <t>5914706</t>
  </si>
  <si>
    <t>Carga, manobra e descarga de dormentes de concreto de bitola métrica com locomotiva diesel-elétrica e vagão plataforma com capacidade de 82 t - carga e descarga com carregadeira - bitola métrica</t>
  </si>
  <si>
    <t>5914707</t>
  </si>
  <si>
    <t>Carga, manobra e descarga de dormentes de concreto de bitola mista com locomotiva diesel-elétrica e vagão plataforma com capacidade de 98 t - carga e descarga com carregadeira - bitola larga</t>
  </si>
  <si>
    <t>5914677</t>
  </si>
  <si>
    <t>Carga, manobra e descarga de dormentes de madeira com locomotiva diesel-elétrica em vagão plataforma com capacidade de 82 t - carga e descarga com carregadeira - bitola métrica</t>
  </si>
  <si>
    <t>5914676</t>
  </si>
  <si>
    <t>Carga, manobra e descarga de dormentes de madeira com locomotiva diesel-elétrica em vagão plataforma com capacidade de 98 t - carga e descarga com carregadeira - bitola larga</t>
  </si>
  <si>
    <t>5915440</t>
  </si>
  <si>
    <t>Carga, manobra e descarga de fresagem contínua solta em caminhão basculante de 10 m³ - carga com fresadora e descarga livre</t>
  </si>
  <si>
    <t>5914352</t>
  </si>
  <si>
    <t>Carga, manobra e descarga de fresagem descontínua solta em caminhão basculante de 10 m³ - carga com fresadora e descarga livre</t>
  </si>
  <si>
    <t>5914339</t>
  </si>
  <si>
    <t>Carga, manobra e descarga de fresagem descontínua solta em caminhão basculante de 6 m³ - carga com fresadora e descarga livre</t>
  </si>
  <si>
    <t>5914678</t>
  </si>
  <si>
    <t>Carga, manobra e descarga de jogo de dormentes de concreto para AMV de bitola larga ou mista, qualquer abertura, com locomotiva diesel-elétrica em vagão plataforma com capacidade de 98 t - carga e descarga com carregadeira - bitola larga</t>
  </si>
  <si>
    <t>5914679</t>
  </si>
  <si>
    <t>Carga, manobra e descarga de jogo de dormentes de concreto para AMV de bitola métrica, qualquer abertura, com locomotiva diesel-elétrica em vagão plataforma com capacidade de 82 t - carga e descarga com carregadeira - bitola métrica</t>
  </si>
  <si>
    <t>5914681</t>
  </si>
  <si>
    <t>Carga, manobra e descarga de jogo de dormentes de madeira para AMV bitola métrica, qualquer abertura, com locomotiva diesel-elétrica em vagão plataforma com capacidade de 82 t - carga e descarga com carregadeira - bitola métrica</t>
  </si>
  <si>
    <t>5914680</t>
  </si>
  <si>
    <t>Carga, manobra e descarga de jogo de dormentes de madeira para AMV de bitola larga ou mista, qualquer abertura, com locomotiva diesel-elétrica em vagão plataforma com capacidade de 98 t - carga e descarga com carregadeira - bitola larga</t>
  </si>
  <si>
    <t>5915015</t>
  </si>
  <si>
    <t>Carga, manobra e descarga de materiais diversos em caminhão carroceria com capacidade de 11 t e com guindauto de 45 t.m</t>
  </si>
  <si>
    <t>5915373</t>
  </si>
  <si>
    <t>Carga, manobra e descarga de materiais diversos em caminhão carroceria com capacidade de 7 t e com guindauto de 20 t.m</t>
  </si>
  <si>
    <t>5914333</t>
  </si>
  <si>
    <t>Carga, manobra e descarga de materiais diversos em caminhão carroceria de 15 t - carga e descarga com caminhão guindauto de 20 t.m</t>
  </si>
  <si>
    <t>5914655</t>
  </si>
  <si>
    <t>Carga, manobra e descarga de materiais diversos em caminhão carroceria de 15 t - carga e descarga manuais</t>
  </si>
  <si>
    <t>5915474</t>
  </si>
  <si>
    <t>Carga, manobra e descarga de materiais diversos em caminhão carroceria de 5 t - carga e descarga manuais</t>
  </si>
  <si>
    <t>5914654</t>
  </si>
  <si>
    <t>Carga, manobra e descarga de materiais diversos em caminhão carroceria de 9 t - carga e descarga manuais</t>
  </si>
  <si>
    <t>5914686</t>
  </si>
  <si>
    <t>Carga, manobra e descarga de materiais metálicos e acessórios diversos com locomotiva diesel-elétrica em vagão fechado com capacidade de 64 t - carga e descarga com carregadeira - bitola métrica</t>
  </si>
  <si>
    <t>5914685</t>
  </si>
  <si>
    <t>Carga, manobra e descarga de materiais metálicos e acessórios diversos com locomotiva diesel-elétrica em vagão fechado com capacidade de 99 t - carga e descarga com carregadeira - bitola larga</t>
  </si>
  <si>
    <t>5914682</t>
  </si>
  <si>
    <t>Carga, manobra e descarga de materiais metálicos para AMV de bitola larga, qualquer abertura, com locomotiva diesel-elétrica em vagão plataforma com capacidade de 98 t - carga e descarga com carregadeira - bitola larga</t>
  </si>
  <si>
    <t>5914683</t>
  </si>
  <si>
    <t>Carga, manobra e descarga de materiais metálicos para AMV de bitola métrica, qualquer abertura, com locomotiva diesel-elétrica em vagão plataforma com capacidade de 82 t - carga e descarga com carregadeira - bitola métrica</t>
  </si>
  <si>
    <t>5914684</t>
  </si>
  <si>
    <t>Carga, manobra e descarga de materiais metálicos para AMV de bitola mista, qualquer abertura, com locomotiva diesel-elétrica e vagão plataforma com capacidade de 98 t - carga e descarga com carregadeira</t>
  </si>
  <si>
    <t>5914675</t>
  </si>
  <si>
    <t>Carga, manobra e descarga de material demolido em caminhão basculante de 6 m³ - carga com carregadeira de 1,72 m³ e descarga livre</t>
  </si>
  <si>
    <t>5915433</t>
  </si>
  <si>
    <t>Carga, manobra e descarga de material demolido em caminhão basculante de 6 m³ - carga manual e descarga livre</t>
  </si>
  <si>
    <t>5914650</t>
  </si>
  <si>
    <t>Carga, manobra e descarga de mistura betuminosa a frio em caminhão basculante de 10 m³ - carga em usina de 60 t/h (PMF) e descarga em vibroacabadora</t>
  </si>
  <si>
    <t>5914358</t>
  </si>
  <si>
    <t>Carga, manobra e descarga de mistura betuminosa a frio em caminhão basculante de 6 m³ - carga em usina de 60 t/h (PMF) e descarga em vibroacabadora</t>
  </si>
  <si>
    <t>5915421</t>
  </si>
  <si>
    <t>Carga, manobra e descarga de mistura betuminosa a frio em caminhão basculante de 6 m³ - carga em usina de 60 t/h (PMF) e descarga manual</t>
  </si>
  <si>
    <t>5914649</t>
  </si>
  <si>
    <t>Carga, manobra e descarga de mistura betuminosa a quente em caminhão basculante de 10 m³ - carga em usina de asfalto 100/140 t/h e descarga em vibroacabadora</t>
  </si>
  <si>
    <t>5914643</t>
  </si>
  <si>
    <t>Carga, manobra e descarga de mistura betuminosa a quente em caminhão basculante de 6 m³ - carga em usina de asfalto 100/140 t/h e descarga em vibroacabadora</t>
  </si>
  <si>
    <t>5914328</t>
  </si>
  <si>
    <t>Carga, manobra e descarga de mistura betuminosa a quente em caminhão basculante de 6 m³ - carga em usina de asfalto 100/140 t/h e descarga manual</t>
  </si>
  <si>
    <t>5914610</t>
  </si>
  <si>
    <t>Carga, manobra e descarga de mistura betuminosa a quente em caminhão com caçamba térmica de 6 m³ - carga em usina de asfalto de 100/140 t/h e descarga manual</t>
  </si>
  <si>
    <t>5915408</t>
  </si>
  <si>
    <t>Carga, manobra e descarga de mistura reciclada com espuma de asfalto em caminhão basculante de 10 m³ - carga em usina de reciclagem a frio e descarga em vibroacabadora</t>
  </si>
  <si>
    <t>5915306</t>
  </si>
  <si>
    <t>Carga, manobra e descarga de tetrápodes em cavalo mecânico com semirreboque com capacidade de 30 t - carga e descarga com guindaste</t>
  </si>
  <si>
    <t>5914708</t>
  </si>
  <si>
    <t>Carga, manobra e descarga de TLS de TR45 de 120 m com locomotiva diesel-elétrica em vagão plataforma com capacidade de 82 t - carga e descarga com manipulador de TLS - bitola métrica</t>
  </si>
  <si>
    <t>5914687</t>
  </si>
  <si>
    <t>Carga, manobra e descarga de TLS de TR45 de 120 m com locomotiva diesel-elétrica em vagão plataforma com capacidade de 98 t - carga e descarga com manipulador de TLS - bitola larga</t>
  </si>
  <si>
    <t>5914709</t>
  </si>
  <si>
    <t>Carga, manobra e descarga de TLS de TR45 de 240 m com locomotiva diesel-elétrica em vagão plataforma com capacidade de 82 t - carga e descarga com manipulador de TLS - bitola métrica</t>
  </si>
  <si>
    <t>5914688</t>
  </si>
  <si>
    <t>Carga, manobra e descarga de TLS de TR45 de 240 m com locomotiva diesel-elétrica em vagão plataforma com capacidade de 98 t - carga e descarga com manipulador de TLS - bitola larga</t>
  </si>
  <si>
    <t>5914695</t>
  </si>
  <si>
    <t>Carga, manobra e descarga de TLS de TR57 de 120 m com locomotiva diesel-elétrica em vagão plataforma com capacidade de 82 t - carga e descarga com manipulador de TLS - bitola métrica</t>
  </si>
  <si>
    <t>5914689</t>
  </si>
  <si>
    <t>Carga, manobra e descarga de TLS de TR57 de 120 m com locomotiva diesel-elétrica em vagão plataforma com capacidade de 98 t - carga e descarga com manipulador de TLS - bitola larga</t>
  </si>
  <si>
    <t>5914696</t>
  </si>
  <si>
    <t>Carga, manobra e descarga de TLS de TR57 de 240 m com locomotiva diesel-elétrica em vagão plataforma com capacidade de 82 t - carga e descarga com manipulador de TLS - bitola métrica</t>
  </si>
  <si>
    <t>5914690</t>
  </si>
  <si>
    <t>Carga, manobra e descarga de TLS de TR57 de 240 m com locomotiva diesel-elétrica em vagão plataforma com capacidade de 98 t - carga e descarga com manipulador de TLS - bitola larga</t>
  </si>
  <si>
    <t>5914697</t>
  </si>
  <si>
    <t>Carga, manobra e descarga de TLS de TR68 de 120 m com locomotiva diesel-elétrica em vagão plataforma com capacidade de 82 t - carga e descarga com manipulador de TLS - bitola métrica</t>
  </si>
  <si>
    <t>5914691</t>
  </si>
  <si>
    <t>Carga, manobra e descarga de TLS de TR68 de 120 m com locomotiva diesel-elétrica em vagão plataforma com capacidade de 98 t - carga e descarga com manipulador de TLS - bitola larga</t>
  </si>
  <si>
    <t>5914698</t>
  </si>
  <si>
    <t>Carga, manobra e descarga de TLS de TR68 de 240 m com locomotiva diesel-elétrica em vagão plataforma com capacidade de 82 t - carga e descarga com manipulador de TLS - bitola métrica</t>
  </si>
  <si>
    <t>5914692</t>
  </si>
  <si>
    <t>Carga, manobra e descarga de TLS de TR68 de 240 m com locomotiva diesel-elétrica em vagão plataforma com capacidade de 98 t - carga e descarga com manipulador de TLS - bitola larga</t>
  </si>
  <si>
    <t>5914699</t>
  </si>
  <si>
    <t>Carga, manobra e descarga de TLS de UIC60 de 120 m com locomotiva diesel-elétrica em vagão plataforma com capacidade de 82 t - carga e descarga com manipulador de TLS - bitola métrica</t>
  </si>
  <si>
    <t>5914693</t>
  </si>
  <si>
    <t>Carga, manobra e descarga de TLS de UIC60 de 120 m com locomotiva diesel-elétrica em vagão plataforma com capacidade de 98 t - carga e descarga com manipulador de TLS - bitola larga</t>
  </si>
  <si>
    <t>5914700</t>
  </si>
  <si>
    <t>Carga, manobra e descarga de TLS de UIC60 de 240 m com locomotiva diesel-elétrica em vagão plataforma com capacidade de 82 t - carga e descarga com manipulador de TLS - bitola métrica</t>
  </si>
  <si>
    <t>5914694</t>
  </si>
  <si>
    <t>Carga, manobra e descarga de TLS de UIC60 de 240 m com locomotiva diesel-elétrica em vagão plataforma com capacidade de 98 t - carga e descarga com manipulador de TLS - bitola larga</t>
  </si>
  <si>
    <t>5915441</t>
  </si>
  <si>
    <t>Carga, manobra e descarga de trituração de galhos e troncos em caminhão basculante de 6 m³ - carga com trituradora e descarga livre</t>
  </si>
  <si>
    <t>5901639</t>
  </si>
  <si>
    <t>Transporte com caminhão basculante com caçamba estanque com capacidade de 14 m³ - rodovia em leito natural</t>
  </si>
  <si>
    <t>tkm</t>
  </si>
  <si>
    <t>5901638</t>
  </si>
  <si>
    <t>Transporte com caminhão basculante com caçamba estanque com capacidade de 14 m³ - rodovia em revestimento primário</t>
  </si>
  <si>
    <t>5901640</t>
  </si>
  <si>
    <t>Transporte com caminhão basculante com caçamba estanque com capacidade de 14 m³ - rodovia pavimentada</t>
  </si>
  <si>
    <t>5914359</t>
  </si>
  <si>
    <t>Transporte com caminhão basculante de 10 m³ - rodovia em leito natural</t>
  </si>
  <si>
    <t>5914374</t>
  </si>
  <si>
    <t>Transporte com caminhão basculante de 10 m³ - rodovia em revestimento primário</t>
  </si>
  <si>
    <t>5914389</t>
  </si>
  <si>
    <t>Transporte com caminhão basculante de 10 m³ - rodovia pavimentada</t>
  </si>
  <si>
    <t>5915319</t>
  </si>
  <si>
    <t>Transporte com caminhão basculante de 14 m³ - rodovia em leito natural</t>
  </si>
  <si>
    <t>5915320</t>
  </si>
  <si>
    <t>Transporte com caminhão basculante de 14 m³ - rodovia em revestimento primário</t>
  </si>
  <si>
    <t>5915321</t>
  </si>
  <si>
    <t>Transporte com caminhão basculante de 14 m³ - rodovia pavimentada</t>
  </si>
  <si>
    <t>5914314</t>
  </si>
  <si>
    <t>Transporte com caminhão basculante de 6 m³ - rodovia em leito natural</t>
  </si>
  <si>
    <t>5914329</t>
  </si>
  <si>
    <t>Transporte com caminhão basculante de 6 m³ - rodovia em revestimento primário</t>
  </si>
  <si>
    <t>5914344</t>
  </si>
  <si>
    <t>Transporte com caminhão basculante de 6 m³ - rodovia pavimentada</t>
  </si>
  <si>
    <t>5914539</t>
  </si>
  <si>
    <t>Transporte com caminhão betoneira - rodovia em leito natural</t>
  </si>
  <si>
    <t>5914554</t>
  </si>
  <si>
    <t>Transporte com caminhão betoneira - rodovia em revestimento primário</t>
  </si>
  <si>
    <t>5914569</t>
  </si>
  <si>
    <t>Transporte com caminhão betoneira - rodovia pavimentada</t>
  </si>
  <si>
    <t>5915012</t>
  </si>
  <si>
    <t>Transporte com caminhão carroceria com capacidade de 11 t e com guindauto de 45 t.m - rodovia em leito natural</t>
  </si>
  <si>
    <t>5915013</t>
  </si>
  <si>
    <t>Transporte com caminhão carroceria com capacidade de 11 t e com guindauto de 45 t.m - rodovia em revestimento primário</t>
  </si>
  <si>
    <t>5915014</t>
  </si>
  <si>
    <t>Transporte com caminhão carroceria com capacidade de 11 t e com guindauto de 45 t.m - rodovia pavimentada</t>
  </si>
  <si>
    <t>5914584</t>
  </si>
  <si>
    <t>Transporte com caminhão carroceria com capacidade de 7 t e com guindauto de 20 t.m - rodovia em leito natural</t>
  </si>
  <si>
    <t>5914599</t>
  </si>
  <si>
    <t>Transporte com caminhão carroceria com capacidade de 7 t e com guindauto de 20 t.m - rodovia em revestimento primário</t>
  </si>
  <si>
    <t>5914614</t>
  </si>
  <si>
    <t>Transporte com caminhão carroceria com capacidade de 7 t e com guindauto de 20 t.m - rodovia pavimentada</t>
  </si>
  <si>
    <t>5914581</t>
  </si>
  <si>
    <t>Transporte com caminhão carroceria com capacidade de 9 t e com guindauto de 10 t.m - rodovia em leito natural</t>
  </si>
  <si>
    <t>5914582</t>
  </si>
  <si>
    <t>Transporte com caminhão carroceria com capacidade de 9 t e com guindauto de 10 t.m - rodovia em revestimento primário</t>
  </si>
  <si>
    <t>5914583</t>
  </si>
  <si>
    <t>Transporte com caminhão carroceria com capacidade de 9 t e com guindauto de 10 t.m - rodovia pavimentada</t>
  </si>
  <si>
    <t>5914449</t>
  </si>
  <si>
    <t>Transporte com caminhão carroceria de 15 t - rodovia em leito natural</t>
  </si>
  <si>
    <t>5914464</t>
  </si>
  <si>
    <t>Transporte com caminhão carroceria de 15 t - rodovia em revestimento primário</t>
  </si>
  <si>
    <t>5914479</t>
  </si>
  <si>
    <t>Transporte com caminhão carroceria de 15 t - rodovia pavimentada</t>
  </si>
  <si>
    <t>5915322</t>
  </si>
  <si>
    <t>Transporte com caminhão carroceria de 5 t - rodovia em leito natural</t>
  </si>
  <si>
    <t>5915323</t>
  </si>
  <si>
    <t>Transporte com caminhão carroceria de 5 t - rodovia em revestimento primário</t>
  </si>
  <si>
    <t>5915324</t>
  </si>
  <si>
    <t>Transporte com caminhão carroceria de 5 t - rodovia pavimentada</t>
  </si>
  <si>
    <t>5914404</t>
  </si>
  <si>
    <t>Transporte com caminhão carroceria de 9 t - rodovia em leito natural</t>
  </si>
  <si>
    <t>5914419</t>
  </si>
  <si>
    <t>Transporte com caminhão carroceria de 9 t - rodovia em revestimento primário</t>
  </si>
  <si>
    <t>5914434</t>
  </si>
  <si>
    <t>Transporte com caminhão carroceria de 9 t - rodovia pavimentada</t>
  </si>
  <si>
    <t>5914635</t>
  </si>
  <si>
    <t>Transporte com cavalo mecânico com semirreboque com capacidade de 22 t - rodovia em leito natural</t>
  </si>
  <si>
    <t>5914636</t>
  </si>
  <si>
    <t>Transporte com cavalo mecânico com semirreboque com capacidade de 22 t - rodovia em revestimento primário</t>
  </si>
  <si>
    <t>5914637</t>
  </si>
  <si>
    <t>Transporte com cavalo mecânico com semirreboque com capacidade de 22 t - rodovia pavimentada</t>
  </si>
  <si>
    <t>5914638</t>
  </si>
  <si>
    <t>Transporte com cavalo mecânico com semirreboque com capacidade de 30 t - rodovia em leito natural</t>
  </si>
  <si>
    <t>5914639</t>
  </si>
  <si>
    <t>Transporte com cavalo mecânico com semirreboque com capacidade de 30 t - rodovia em revestimento primário</t>
  </si>
  <si>
    <t>5914640</t>
  </si>
  <si>
    <t>Transporte com cavalo mecânico com semirreboque com capacidade de 30 t - rodovia pavimentada</t>
  </si>
  <si>
    <t>5915466</t>
  </si>
  <si>
    <t>Transporte de água com caminhão tanque de 10.000 l - rodovia em leito natural</t>
  </si>
  <si>
    <t>5915467</t>
  </si>
  <si>
    <t>Transporte de água com caminhão tanque de 10.000 l - rodovia em revestimento primário</t>
  </si>
  <si>
    <t>5915468</t>
  </si>
  <si>
    <t>Transporte de água com caminhão tanque de 10.000 l - rodovia pavimentada</t>
  </si>
  <si>
    <t>5914617</t>
  </si>
  <si>
    <t>Transporte de água com caminhão tanque de 13.000 l - rodovia em leito natural</t>
  </si>
  <si>
    <t>5914618</t>
  </si>
  <si>
    <t>Transporte de água com caminhão tanque de 13.000 l - rodovia em revestimento primário</t>
  </si>
  <si>
    <t>5914619</t>
  </si>
  <si>
    <t>Transporte de água com caminhão tanque de 13.000 l - rodovia pavimentada</t>
  </si>
  <si>
    <t>5915451</t>
  </si>
  <si>
    <t>Transporte de água com caminhão tanque de 6.000 l - rodovia em leito natural</t>
  </si>
  <si>
    <t>5915452</t>
  </si>
  <si>
    <t>Transporte de água com caminhão tanque de 6.000 l - rodovia em revestimento primário</t>
  </si>
  <si>
    <t>5915453</t>
  </si>
  <si>
    <t>Transporte de água com caminhão tanque de 6.000 l - rodovia pavimentada</t>
  </si>
  <si>
    <t>5915448</t>
  </si>
  <si>
    <t>Transporte de água com caminhão tanque de 8.000 l - rodovia em leito natural</t>
  </si>
  <si>
    <t>5915449</t>
  </si>
  <si>
    <t>Transporte de água com caminhão tanque de 8.000 l - rodovia em revestimento primário</t>
  </si>
  <si>
    <t>5915450</t>
  </si>
  <si>
    <t>Transporte de água com caminhão tanque de 8.000 l - rodovia pavimentada</t>
  </si>
  <si>
    <t>5901641</t>
  </si>
  <si>
    <t>Transporte de areia fina com draga hopper - capacidade da cisterna de 1.000 m³</t>
  </si>
  <si>
    <t>m³km</t>
  </si>
  <si>
    <t>5901642</t>
  </si>
  <si>
    <t>Transporte de areia fina com draga hopper - capacidade da cisterna de 10.000 m³</t>
  </si>
  <si>
    <t>5901643</t>
  </si>
  <si>
    <t>Transporte de areia fina com draga hopper - capacidade da cisterna de 15.000 m³</t>
  </si>
  <si>
    <t>5901644</t>
  </si>
  <si>
    <t>Transporte de areia fina com draga hopper - capacidade da cisterna de 2.000 m³</t>
  </si>
  <si>
    <t>5901645</t>
  </si>
  <si>
    <t>Transporte de areia fina com draga hopper - capacidade da cisterna de 20.000 m³</t>
  </si>
  <si>
    <t>5901646</t>
  </si>
  <si>
    <t>Transporte de areia fina com draga hopper - capacidade da cisterna de 3.000 m³</t>
  </si>
  <si>
    <t>5901647</t>
  </si>
  <si>
    <t>Transporte de areia fina com draga hopper - capacidade da cisterna de 4.000 m³</t>
  </si>
  <si>
    <t>5901648</t>
  </si>
  <si>
    <t>Transporte de areia fina com draga hopper - capacidade da cisterna de 5.000 m³</t>
  </si>
  <si>
    <t>5901649</t>
  </si>
  <si>
    <t>Transporte de areia fina com draga hopper - capacidade da cisterna de 750 m³</t>
  </si>
  <si>
    <t>5901650</t>
  </si>
  <si>
    <t>Transporte de areia grossa com draga hopper - capacidade da cisterna de 1.000 m³</t>
  </si>
  <si>
    <t>5901651</t>
  </si>
  <si>
    <t>Transporte de areia grossa com draga hopper - capacidade da cisterna de 10.000 m³</t>
  </si>
  <si>
    <t>5901652</t>
  </si>
  <si>
    <t>Transporte de areia grossa com draga hopper - capacidade da cisterna de 15.000 m³</t>
  </si>
  <si>
    <t>5901653</t>
  </si>
  <si>
    <t>Transporte de areia grossa com draga hopper - capacidade da cisterna de 2.000 m³</t>
  </si>
  <si>
    <t>5901654</t>
  </si>
  <si>
    <t>Transporte de areia grossa com draga hopper - capacidade da cisterna de 20.000 m³</t>
  </si>
  <si>
    <t>5901655</t>
  </si>
  <si>
    <t>Transporte de areia grossa com draga hopper - capacidade da cisterna de 3.000 m³</t>
  </si>
  <si>
    <t>5901656</t>
  </si>
  <si>
    <t>Transporte de areia grossa com draga hopper - capacidade da cisterna de 4.000 m³</t>
  </si>
  <si>
    <t>5901657</t>
  </si>
  <si>
    <t>Transporte de areia grossa com draga hopper - capacidade da cisterna de 5.000 m³</t>
  </si>
  <si>
    <t>5901658</t>
  </si>
  <si>
    <t>Transporte de areia grossa com draga hopper - capacidade da cisterna de 750 m³</t>
  </si>
  <si>
    <t>5901659</t>
  </si>
  <si>
    <t>Transporte de areia média com draga hopper - capacidade da cisterna de 1.000 m³</t>
  </si>
  <si>
    <t>5901660</t>
  </si>
  <si>
    <t>Transporte de areia média com draga hopper - capacidade da cisterna de 10.000 m³</t>
  </si>
  <si>
    <t>5901661</t>
  </si>
  <si>
    <t>Transporte de areia média com draga hopper - capacidade da cisterna de 15.000 m³</t>
  </si>
  <si>
    <t>5901662</t>
  </si>
  <si>
    <t>Transporte de areia média com draga hopper - capacidade da cisterna de 2.000 m³</t>
  </si>
  <si>
    <t>5901663</t>
  </si>
  <si>
    <t>Transporte de areia média com draga hopper - capacidade da cisterna de 20.000 m³</t>
  </si>
  <si>
    <t>5901664</t>
  </si>
  <si>
    <t>Transporte de areia média com draga hopper - capacidade da cisterna de 3.000 m³</t>
  </si>
  <si>
    <t>5901665</t>
  </si>
  <si>
    <t>Transporte de areia média com draga hopper - capacidade da cisterna de 4.000 m³</t>
  </si>
  <si>
    <t>5901666</t>
  </si>
  <si>
    <t>Transporte de areia média com draga hopper - capacidade da cisterna de 5.000 m³</t>
  </si>
  <si>
    <t>5901667</t>
  </si>
  <si>
    <t>Transporte de areia média com draga hopper - capacidade da cisterna de 750 m³</t>
  </si>
  <si>
    <t>5914511</t>
  </si>
  <si>
    <t>Transporte de barras de trilho de 12 m com locomotiva diesel-elétrica em vagão plataforma com capacidade de 82 t - bitola métrica</t>
  </si>
  <si>
    <t>5914510</t>
  </si>
  <si>
    <t>Transporte de barras de trilho de 12 m com locomotiva diesel-elétrica em vagão plataforma com capacidade de 98 t - bitola larga</t>
  </si>
  <si>
    <t>5906597</t>
  </si>
  <si>
    <t>Transporte de blocos artificiais de concreto com 10 a 12 t para a execução de molhe com cavalo mecânico com semirreboque com capacidade de 30 t - rodovia em leito natural</t>
  </si>
  <si>
    <t>unkm</t>
  </si>
  <si>
    <t>5906598</t>
  </si>
  <si>
    <t>Transporte de blocos artificiais de concreto com 10 a 12 t para a execução de molhe com cavalo mecânico com semirreboque com capacidade de 30 t - rodovia em revestimento primário</t>
  </si>
  <si>
    <t>5906599</t>
  </si>
  <si>
    <t>Transporte de blocos artificiais de concreto com 10 a 12 t para a execução de molhe com cavalo mecânico com semirreboque com capacidade de 30 t - rodovia pavimentada</t>
  </si>
  <si>
    <t>5906594</t>
  </si>
  <si>
    <t>Transporte de blocos artificiais de concreto com 8 a 9 t para a execução de molhe com cavalo mecânico com semirreboque com capacidade de 30 t - rodovia em leito natural</t>
  </si>
  <si>
    <t>5906595</t>
  </si>
  <si>
    <t>Transporte de blocos artificiais de concreto com 8 a 9 t para a execução de molhe com cavalo mecânico com semirreboque com capacidade de 30 t - rodovia em revestimento primário</t>
  </si>
  <si>
    <t>5906596</t>
  </si>
  <si>
    <t>Transporte de blocos artificiais de concreto com 8 a 9 t para a execução de molhe com cavalo mecânico com semirreboque com capacidade de 30 t - rodovia pavimentada</t>
  </si>
  <si>
    <t>5901668</t>
  </si>
  <si>
    <t>Transporte de cascalho com draga hopper - capacidade da cisterna de 1.000 m³</t>
  </si>
  <si>
    <t>5901669</t>
  </si>
  <si>
    <t>Transporte de cascalho com draga hopper - capacidade da cisterna de 10.000 m³</t>
  </si>
  <si>
    <t>5901670</t>
  </si>
  <si>
    <t>Transporte de cascalho com draga hopper - capacidade da cisterna de 15.000 m³</t>
  </si>
  <si>
    <t>5901671</t>
  </si>
  <si>
    <t>Transporte de cascalho com draga hopper - capacidade da cisterna de 2.000 m³</t>
  </si>
  <si>
    <t>5901672</t>
  </si>
  <si>
    <t>Transporte de cascalho com draga hopper - capacidade da cisterna de 20.000 m³</t>
  </si>
  <si>
    <t>5901673</t>
  </si>
  <si>
    <t>Transporte de cascalho com draga hopper - capacidade da cisterna de 3.000 m³</t>
  </si>
  <si>
    <t>5901674</t>
  </si>
  <si>
    <t>Transporte de cascalho com draga hopper - capacidade da cisterna de 4.000 m³</t>
  </si>
  <si>
    <t>5901675</t>
  </si>
  <si>
    <t>Transporte de cascalho com draga hopper - capacidade da cisterna de 5.000 m³</t>
  </si>
  <si>
    <t>5901676</t>
  </si>
  <si>
    <t>Transporte de cascalho com draga hopper - capacidade da cisterna de 750 m³</t>
  </si>
  <si>
    <t>5901677</t>
  </si>
  <si>
    <t>Transporte de cascalho fino com draga hopper - capacidade da cisterna de 1.000 m³</t>
  </si>
  <si>
    <t>5901678</t>
  </si>
  <si>
    <t>Transporte de cascalho fino com draga hopper - capacidade da cisterna de 10.000 m³</t>
  </si>
  <si>
    <t>5901679</t>
  </si>
  <si>
    <t>Transporte de cascalho fino com draga hopper - capacidade da cisterna de 15.000 m³</t>
  </si>
  <si>
    <t>5901680</t>
  </si>
  <si>
    <t>Transporte de cascalho fino com draga hopper - capacidade da cisterna de 2.000 m³</t>
  </si>
  <si>
    <t>5901681</t>
  </si>
  <si>
    <t>Transporte de cascalho fino com draga hopper - capacidade da cisterna de 20.000 m³</t>
  </si>
  <si>
    <t>5901682</t>
  </si>
  <si>
    <t>Transporte de cascalho fino com draga hopper - capacidade da cisterna de 3.000 m³</t>
  </si>
  <si>
    <t>5901683</t>
  </si>
  <si>
    <t>Transporte de cascalho fino com draga hopper - capacidade da cisterna de 4.000 m³</t>
  </si>
  <si>
    <t>5901684</t>
  </si>
  <si>
    <t>Transporte de cascalho fino com draga hopper - capacidade da cisterna de 5.000 m³</t>
  </si>
  <si>
    <t>5901685</t>
  </si>
  <si>
    <t>Transporte de cascalho fino com draga hopper - capacidade da cisterna de 750 m³</t>
  </si>
  <si>
    <t>5914360</t>
  </si>
  <si>
    <t>Transporte de cimento com caminhão distribuidor de 17 m³ - rodovia em leito natural</t>
  </si>
  <si>
    <t>5914361</t>
  </si>
  <si>
    <t>Transporte de cimento com caminhão distribuidor de 17 m³ - rodovia em revestimento primário</t>
  </si>
  <si>
    <t>5914362</t>
  </si>
  <si>
    <t>Transporte de cimento com caminhão distribuidor de 17 m³ - rodovia pavimentada</t>
  </si>
  <si>
    <t>5914364</t>
  </si>
  <si>
    <t>Transporte de cimento ou cal hidratada a granel com caminhão silo de 30 m³ - rodovia em leito natural</t>
  </si>
  <si>
    <t>5914365</t>
  </si>
  <si>
    <t>Transporte de cimento ou cal hidratada a granel com caminhão silo de 30 m³ - rodovia em revestimento primário</t>
  </si>
  <si>
    <t>5914366</t>
  </si>
  <si>
    <t>Transporte de cimento ou cal hidratada a granel com caminhão silo de 30 m³ - rodovia pavimentada</t>
  </si>
  <si>
    <t>5914315</t>
  </si>
  <si>
    <t>Transporte de concreto com caminhão basculante de 7 m³ - rodovia em leito natural</t>
  </si>
  <si>
    <t>5914330</t>
  </si>
  <si>
    <t>Transporte de concreto com caminhão basculante de 7 m³ - rodovia em revestimento primário</t>
  </si>
  <si>
    <t>5914345</t>
  </si>
  <si>
    <t>Transporte de concreto com caminhão basculante de 7 m³ - rodovia pavimentada</t>
  </si>
  <si>
    <t>5914367</t>
  </si>
  <si>
    <t>Transporte de detritos com caminhão de hidrojateamento de alta pressão e vácuo de 9 m³ - rodovia em leito natural</t>
  </si>
  <si>
    <t>5914368</t>
  </si>
  <si>
    <t>Transporte de detritos com caminhão de hidrojateamento de alta pressão e vácuo de 9 m³ - rodovia em revestimento primário</t>
  </si>
  <si>
    <t>5914369</t>
  </si>
  <si>
    <t>Transporte de detritos com caminhão de hidrojateamento de alta pressão e vácuo de 9 m³ - rodovia pavimentada</t>
  </si>
  <si>
    <t>5914489</t>
  </si>
  <si>
    <t>Transporte de dormentes de concreto monobloco protendido de bitola larga com locomotiva diesel-elétrica em vagão plataforma com capacidade de 98 t - bitola larga</t>
  </si>
  <si>
    <t>5914491</t>
  </si>
  <si>
    <t>Transporte de dormentes de concreto monobloco protendido de bitola métrica com locomotiva diesel-elétrica em vagão plataforma com capacidade de 82 t - bitola métrica</t>
  </si>
  <si>
    <t>5914490</t>
  </si>
  <si>
    <t>Transporte de dormentes de concreto monobloco protendido de bitola mista com locomotiva diesel-elétrica em vagão plataforma com capacidade de 98 t - bitola larga</t>
  </si>
  <si>
    <t>5914495</t>
  </si>
  <si>
    <t>Transporte de dormentes de concreto monobloco protendido para AMV de bitola larga ou mista com locomotiva diesel-elétrica em vagão plataforma com capacidade de 98 t - bitola larga</t>
  </si>
  <si>
    <t>5914494</t>
  </si>
  <si>
    <t>Transporte de dormentes de concreto monobloco protendido para AMV de bitola métrica com locomotiva diesel-elétrica em vagão plataforma com capacidade de 82 t - bitola métrica</t>
  </si>
  <si>
    <t>5914487</t>
  </si>
  <si>
    <t>Transporte de dormentes de madeira de bitola larga com locomotiva diesel-elétrica em vagão plataforma com capacidade de 98 t - bitola larga</t>
  </si>
  <si>
    <t>5914488</t>
  </si>
  <si>
    <t>Transporte de dormentes de madeira de bitola métrica com locomotiva diesel-elétrica em vagão plataforma com capacidade de 82 t - bitola métrica</t>
  </si>
  <si>
    <t>5914493</t>
  </si>
  <si>
    <t>Transporte de dormentes de madeira para AMV de bitola larga ou mista com locomotiva diesel-elétrica em vagão plataforma com capacidade de 98 t - bitola larga</t>
  </si>
  <si>
    <t>5914492</t>
  </si>
  <si>
    <t>Transporte de dormentes de madeira para AMV de bitola métrica com locomotiva diesel-elétrica em vagão plataforma com capacidade de 82 t - bitola métrica</t>
  </si>
  <si>
    <t>5914482</t>
  </si>
  <si>
    <t>Transporte de lastro de brita com locomotiva diesel-elétrica em vagão hopper aberto com capacidade de 45 m³ - bitola métrica</t>
  </si>
  <si>
    <t>5914483</t>
  </si>
  <si>
    <t>Transporte de lastro de brita com locomotiva diesel-elétrica em vagão hopper aberto com capacidade de 63 m³ - bitola larga</t>
  </si>
  <si>
    <t>5914480</t>
  </si>
  <si>
    <t>Transporte de materiais metálicos e acessórios diversos com locomotiva diesel-elétrica em vagão fechado com capacidade de 64 t - bitola métrica</t>
  </si>
  <si>
    <t>5914481</t>
  </si>
  <si>
    <t>Transporte de materiais metálicos e acessórios diversos com locomotiva diesel-elétrica em vagão fechado com capacidade de 99 t - bitola larga</t>
  </si>
  <si>
    <t>5914485</t>
  </si>
  <si>
    <t>Transporte de materiais metálicos para AMV de bitola larga com locomotiva diesel-elétrica em vagão plataforma com capacidade de 98 t - bitola larga</t>
  </si>
  <si>
    <t>5914486</t>
  </si>
  <si>
    <t>Transporte de materiais metálicos para AMV de bitola métrica com locomotiva diesel-elétrica em vagão plataforma com capacidade de 82 t - bitola métrica</t>
  </si>
  <si>
    <t>5914484</t>
  </si>
  <si>
    <t>Transporte de materiais metálicos para AMV de bitola mista com locomotiva diesel-elétrica em vagão plataforma com capacidade de 98 t - bitola larga</t>
  </si>
  <si>
    <t>5914620</t>
  </si>
  <si>
    <t>Transporte de material betuminoso com caminhão tanque distribuidor - rodovia em leito natural</t>
  </si>
  <si>
    <t>5914621</t>
  </si>
  <si>
    <t>Transporte de material betuminoso com caminhão tanque distribuidor - rodovia em revestimento primário</t>
  </si>
  <si>
    <t>5914622</t>
  </si>
  <si>
    <t>Transporte de material betuminoso com caminhão tanque distribuidor - rodovia pavimentada</t>
  </si>
  <si>
    <t>5901695</t>
  </si>
  <si>
    <t>Transporte de material de 1ª categoria com batelão autopropelido com capacidade de 300 m³</t>
  </si>
  <si>
    <t>5901696</t>
  </si>
  <si>
    <t>Transporte de material de 1ª categoria com batelão autopropelido com capacidade de 500 m³</t>
  </si>
  <si>
    <t>5901697</t>
  </si>
  <si>
    <t>Transporte de material de 1ª categoria com batelão rebocado com capacidade de 66 m³</t>
  </si>
  <si>
    <t>5901698</t>
  </si>
  <si>
    <t>Transporte de material de 1ª categoria com batelão rebocado montado na obra com capacidade de 66 m³</t>
  </si>
  <si>
    <t>5916654</t>
  </si>
  <si>
    <t>Transporte de material de 3ª categoria com batelão autopropelido com capacidade de 300 m³</t>
  </si>
  <si>
    <t>5916637</t>
  </si>
  <si>
    <t>Transporte de material de 3ª categoria com batelão rebocado com capacidade de 66 m³</t>
  </si>
  <si>
    <t>5916618</t>
  </si>
  <si>
    <t>Transporte de material de 3ª categoria com batelão rebocado montado na obra com capacidade de 66 m³</t>
  </si>
  <si>
    <t>5914334</t>
  </si>
  <si>
    <t>Transporte de material de 3ª categoria com caminhão basculante de 12 m³ para rocha - rodovia em leito natural</t>
  </si>
  <si>
    <t>5914335</t>
  </si>
  <si>
    <t>Transporte de material de 3ª categoria com caminhão basculante de 12 m³ para rocha - rodovia em revestimento primário</t>
  </si>
  <si>
    <t>5914336</t>
  </si>
  <si>
    <t>Transporte de material de 3ª categoria com caminhão basculante de 12 m³ para rocha - rodovia pavimentada</t>
  </si>
  <si>
    <t>5914346</t>
  </si>
  <si>
    <t>Transporte de material de 3ª categoria com caminhão basculante de 8 m³ para rocha - rodovia em leito natural</t>
  </si>
  <si>
    <t>5914347</t>
  </si>
  <si>
    <t>Transporte de material de 3ª categoria com caminhão basculante de 8 m³ para rocha - rodovia em revestimento primário</t>
  </si>
  <si>
    <t>5914348</t>
  </si>
  <si>
    <t>Transporte de material de 3ª categoria com caminhão basculante de 8 m³ para rocha - rodovia pavimentada</t>
  </si>
  <si>
    <t>5914611</t>
  </si>
  <si>
    <t>Transporte de mistura betuminosa a quente com caminhão com caçamba térmica de 6 m³ - rodovia em leito natural</t>
  </si>
  <si>
    <t>5914613</t>
  </si>
  <si>
    <t>Transporte de mistura betuminosa a quente com caminhão com caçamba térmica de 6 m³ - rodovia em revestimento primário</t>
  </si>
  <si>
    <t>5914612</t>
  </si>
  <si>
    <t>Transporte de mistura betuminosa a quente com caminhão com caçamba térmica de 6 m³ - rodovia pavimentada</t>
  </si>
  <si>
    <t>5901686</t>
  </si>
  <si>
    <t>Transporte de silte com draga hopper - capacidade da cisterna de 1.000 m³</t>
  </si>
  <si>
    <t>5901687</t>
  </si>
  <si>
    <t>Transporte de silte com draga hopper - capacidade da cisterna de 10.000 m³</t>
  </si>
  <si>
    <t>5901688</t>
  </si>
  <si>
    <t>Transporte de silte com draga hopper - capacidade da cisterna de 15.000 m³</t>
  </si>
  <si>
    <t>5901689</t>
  </si>
  <si>
    <t>Transporte de silte com draga hopper - capacidade da cisterna de 2.000 m³</t>
  </si>
  <si>
    <t>5901690</t>
  </si>
  <si>
    <t>Transporte de silte com draga hopper - capacidade da cisterna de 20.000 m³</t>
  </si>
  <si>
    <t>5901691</t>
  </si>
  <si>
    <t>Transporte de silte com draga hopper - capacidade da cisterna de 3.000 m³</t>
  </si>
  <si>
    <t>5901692</t>
  </si>
  <si>
    <t>Transporte de silte com draga hopper - capacidade da cisterna de 4.000 m³</t>
  </si>
  <si>
    <t>5901693</t>
  </si>
  <si>
    <t>Transporte de silte com draga hopper - capacidade da cisterna de 5.000 m³</t>
  </si>
  <si>
    <t>5901694</t>
  </si>
  <si>
    <t>Transporte de silte com draga hopper - capacidade da cisterna de 750 m³</t>
  </si>
  <si>
    <t>5914512</t>
  </si>
  <si>
    <t>Transporte de TLS TR45 de 120 m com locomotiva diesel-elétrica em vagão plataforma com capacidade de 82 t - bitola métrica</t>
  </si>
  <si>
    <t>5914496</t>
  </si>
  <si>
    <t>Transporte de TLS TR45 de 120 m com locomotiva diesel-elétrica em vagão plataforma com capacidade de 98 t - bitola larga</t>
  </si>
  <si>
    <t>5914513</t>
  </si>
  <si>
    <t>Transporte de TLS TR45 de 240 m com locomotiva diesel-elétrica em vagão plataforma com capacidade de 82 t - bitola métrica</t>
  </si>
  <si>
    <t>5914497</t>
  </si>
  <si>
    <t>Transporte de TLS TR45 de 240 m com locomotiva diesel-elétrica em vagão plataforma com capacidade de 98 t - bitola larga</t>
  </si>
  <si>
    <t>5914500</t>
  </si>
  <si>
    <t>Transporte de TLS TR57 de 120 m com locomotiva diesel-elétrica em vagão plataforma com capacidade de 82 t - bitola métrica</t>
  </si>
  <si>
    <t>5914498</t>
  </si>
  <si>
    <t>Transporte de TLS TR57 de 120 m com locomotiva diesel-elétrica em vagão plataforma com capacidade de 98 t - bitola larga</t>
  </si>
  <si>
    <t>5914501</t>
  </si>
  <si>
    <t>Transporte de TLS TR57 de 240 m com locomotiva diesel-elétrica em vagão plataforma com capacidade de 82 t - bitola métrica</t>
  </si>
  <si>
    <t>5914499</t>
  </si>
  <si>
    <t>Transporte de TLS TR57 de 240 m com locomotiva diesel-elétrica em vagão plataforma com capacidade de 98 t - bitola larga</t>
  </si>
  <si>
    <t>5914504</t>
  </si>
  <si>
    <t>Transporte de TLS TR68 de 120 m com locomotiva diesel-elétrica em vagão plataforma com capacidade de 82 t - bitola métrica</t>
  </si>
  <si>
    <t>5914502</t>
  </si>
  <si>
    <t>Transporte de TLS TR68 de 120 m com locomotiva diesel-elétrica em vagão plataforma com capacidade de 98 t - bitola larga</t>
  </si>
  <si>
    <t>5914505</t>
  </si>
  <si>
    <t>Transporte de TLS TR68 de 240 m com locomotiva diesel-elétrica em vagão plataforma com capacidade de 82 t - bitola métrica</t>
  </si>
  <si>
    <t>5914503</t>
  </si>
  <si>
    <t>Transporte de TLS TR68 de 240 m com locomotiva diesel-elétrica em vagão plataforma com capacidade de 98 t - bitola larga</t>
  </si>
  <si>
    <t>5914508</t>
  </si>
  <si>
    <t>Transporte de TLS UIC60 de 120 m com locomotiva diesel-elétrica em vagão plataforma com capacidade de 82 t - bitola métrica</t>
  </si>
  <si>
    <t>5914506</t>
  </si>
  <si>
    <t>Transporte de TLS UIC60 de 120 m com locomotiva diesel-elétrica em vagão plataforma com capacidade de 98 t - bitola larga</t>
  </si>
  <si>
    <t>5914509</t>
  </si>
  <si>
    <t>Transporte de TLS UIC60 de 240 m com locomotiva diesel-elétrica em vagão plataforma com capacidade de 82 t - bitola métrica</t>
  </si>
  <si>
    <t>5914507</t>
  </si>
  <si>
    <t>Transporte de TLS UIC60 de 240 m com locomotiva diesel-elétrica em vagão plataforma com capacidade de 98 t - bitola larga</t>
  </si>
  <si>
    <t>5915491</t>
  </si>
  <si>
    <t>Transporte de veículos de médio porte com guincho de resgate de 20 t - rodovia em leito natural</t>
  </si>
  <si>
    <t>5915492</t>
  </si>
  <si>
    <t>Transporte de veículos de médio porte com guincho de resgate de 20 t - rodovia em revestimento primário</t>
  </si>
  <si>
    <t>5915493</t>
  </si>
  <si>
    <t>Transporte de veículos de médio porte com guincho de resgate de 20 t - rodovia pavimentada</t>
  </si>
  <si>
    <t>5915488</t>
  </si>
  <si>
    <t>Transporte de veículos leves com guincho de resgate de 4 t - rodovia em leito natural</t>
  </si>
  <si>
    <t>5915489</t>
  </si>
  <si>
    <t>Transporte de veículos leves com guincho de resgate de 4 t - rodovia em revestimento primário</t>
  </si>
  <si>
    <t>5915490</t>
  </si>
  <si>
    <t>Transporte de veículos leves com guincho de resgate de 4 t - rodovia pavimentada</t>
  </si>
  <si>
    <t>5915494</t>
  </si>
  <si>
    <t>Transporte de veículos pesados com guincho de resgate de 35 t - rodovia em leito natural</t>
  </si>
  <si>
    <t>5915495</t>
  </si>
  <si>
    <t>Transporte de veículos pesados com guincho de resgate de 35 t - rodovia em revestimento primário</t>
  </si>
  <si>
    <t>5915496</t>
  </si>
  <si>
    <t>Transporte de veículos pesados com guincho de resgate de 35 t - rodovia pavimentada</t>
  </si>
  <si>
    <t>5915325</t>
  </si>
  <si>
    <t>Transporte em cavalo mecânico com dolly de 4 eixos com capacidade de 57 t - rodovia em leito natural</t>
  </si>
  <si>
    <t>5915326</t>
  </si>
  <si>
    <t>Transporte em cavalo mecânico com dolly de 4 eixos com capacidade de 57 t - rodovia em revestimento primário</t>
  </si>
  <si>
    <t>5915327</t>
  </si>
  <si>
    <t>Transporte em cavalo mecânico com dolly de 4 eixos com capacidade de 57 t - rodovia pavimentada</t>
  </si>
  <si>
    <t>5915328</t>
  </si>
  <si>
    <t>Transporte em cavalo mecânico com dollys de 3 e 4 eixos com capacidade de 77 t - rodovia em leito natural</t>
  </si>
  <si>
    <t>5915329</t>
  </si>
  <si>
    <t>Transporte em cavalo mecânico com dollys de 3 e 4 eixos com capacidade de 77 t - rodovia em revestimento primário</t>
  </si>
  <si>
    <t>5915330</t>
  </si>
  <si>
    <t>Transporte em cavalo mecânico com dollys de 3 e 4 eixos com capacidade de 77 t - rodovia pavimentada</t>
  </si>
  <si>
    <t>5915331</t>
  </si>
  <si>
    <t>Transporte em cavalo mecânico com dollys de 5 e 4 eixos com capacidade de 111 t - rodovia em leito natural</t>
  </si>
  <si>
    <t>5915332</t>
  </si>
  <si>
    <t>Transporte em cavalo mecânico com dollys de 5 e 4 eixos com capacidade de 111 t - rodovia em revestimento primário</t>
  </si>
  <si>
    <t>5915333</t>
  </si>
  <si>
    <t>Transporte em cavalo mecânico com dollys de 5 e 4 eixos com capacidade de 111 t - rodovia pavimentada</t>
  </si>
  <si>
    <t>5915364</t>
  </si>
  <si>
    <t>Transporte em cavalo mecânico com reboques de 5 e 4 eixos com capacidade de 130 t - rodovia em leito natural</t>
  </si>
  <si>
    <t>5915365</t>
  </si>
  <si>
    <t>Transporte em cavalo mecânico com reboques de 5 e 4 eixos com capacidade de 130 t - rodovia em revestimento primário</t>
  </si>
  <si>
    <t>5915361</t>
  </si>
  <si>
    <t>Transporte em cavalo mecânico com reboques de 5 e 4 eixos com capacidade de 130 t - rodovia pavimentada</t>
  </si>
  <si>
    <t>5919716</t>
  </si>
  <si>
    <t>Transporte fluvial de materiais diversos com pontão flutuante - capacidade de 500 t</t>
  </si>
  <si>
    <t>5919717</t>
  </si>
  <si>
    <t>Transporte fluvial do flutuante</t>
  </si>
  <si>
    <t>6106220</t>
  </si>
  <si>
    <t>Armação de fuste de tubulão em aço CA-50 com apoio de guindaste - fornecimento, preparo e colocação</t>
  </si>
  <si>
    <t>6106183</t>
  </si>
  <si>
    <t>Escavação manual de base alargada de tubulão a céu aberto em material de 1ª categoria na profundidade de 10 a 15 m</t>
  </si>
  <si>
    <t>6106182</t>
  </si>
  <si>
    <t>Escavação manual de base alargada de tubulão a céu aberto em material de 1ª categoria na profundidade de até 10 m</t>
  </si>
  <si>
    <t>6106194</t>
  </si>
  <si>
    <t>Escavação manual de base alargada de tubulão a céu aberto em material de 2ª categoria na profundidade até 10 m</t>
  </si>
  <si>
    <t>6106195</t>
  </si>
  <si>
    <t>Escavação manual de base alargada de tubulão a céu aberto em material de 2ª categoria na profundidade de 10 a 15 m</t>
  </si>
  <si>
    <t>6106331</t>
  </si>
  <si>
    <t>Escavação manual de base alargada de tubulão a céu aberto em material de 3ª categoria a frio na profundidade até 10 m</t>
  </si>
  <si>
    <t>6106332</t>
  </si>
  <si>
    <t>Escavação manual de base alargada de tubulão a céu aberto em material de 3ª categoria a frio na profundidade de 10 a 15 m</t>
  </si>
  <si>
    <t>6106206</t>
  </si>
  <si>
    <t>Escavação manual de base alargada de tubulão a céu aberto em material de 3ª categoria na profundidade até 10 m</t>
  </si>
  <si>
    <t>6106207</t>
  </si>
  <si>
    <t>Escavação manual de base alargada de tubulão a céu aberto em material de 3ª categoria na profundidade de 10 a 15 m</t>
  </si>
  <si>
    <t>6106222</t>
  </si>
  <si>
    <t>Escavação manual de fuste de tubulão a céu aberto em material de 1ª categoria na profundidade de 10 a 15 m</t>
  </si>
  <si>
    <t>6106221</t>
  </si>
  <si>
    <t>Escavação manual de fuste de tubulão a céu aberto em material de 1ª categoria na profundidade de até 10 m</t>
  </si>
  <si>
    <t>6106224</t>
  </si>
  <si>
    <t>Escavação manual de fuste de tubulão a céu aberto em material de 2ª categoria na profundidade até 10 m</t>
  </si>
  <si>
    <t>6106225</t>
  </si>
  <si>
    <t>Escavação manual de fuste de tubulão a céu aberto em material de 2ª categoria na profundidade de 10 a 15 m</t>
  </si>
  <si>
    <t>6106228</t>
  </si>
  <si>
    <t>Escavação manual de fuste de tubulão a céu aberto em material de 3ª categoria na profundidade até 10 m</t>
  </si>
  <si>
    <t>6106229</t>
  </si>
  <si>
    <t>Escavação manual de fuste de tubulão a céu aberto em material de 3ª categoria na profundidade de 10 a 15 m</t>
  </si>
  <si>
    <t>6106328</t>
  </si>
  <si>
    <t>Escavação mecânica de fuste de tubulão com caçamba para rocha em material de 2ª categoria</t>
  </si>
  <si>
    <t>6106330</t>
  </si>
  <si>
    <t>Escavação mecânica de fuste de tubulão com caçamba para rocha em material de 3ª categoria</t>
  </si>
  <si>
    <t>6106326</t>
  </si>
  <si>
    <t>Escavação mecânica de fuste de tubulão com caçamba para solos em material de 1ª categoria</t>
  </si>
  <si>
    <t>6106324</t>
  </si>
  <si>
    <t>Escavação mecânica de fuste de tubulão com Hammer Grab em material de 1ª categoria</t>
  </si>
  <si>
    <t>6106327</t>
  </si>
  <si>
    <t>Escavação mecânica de fuste de tubulão com trado para rocha em material de 2ª categoria</t>
  </si>
  <si>
    <t>6106329</t>
  </si>
  <si>
    <t>Escavação mecânica de fuste de tubulão com trado para rocha em material de 3ª categoria</t>
  </si>
  <si>
    <t>6106325</t>
  </si>
  <si>
    <t>Escavação mecânica de fuste de tubulão com trado para solos em material de 1ª categoria</t>
  </si>
  <si>
    <t>6208126</t>
  </si>
  <si>
    <t>Armação de tela de aço eletrossoldada em túneis com auxílio de plataforma pantográfica - confecção e instalação</t>
  </si>
  <si>
    <t>6205797</t>
  </si>
  <si>
    <t>Cambotas metálicas treliçadas - confecção e instalação</t>
  </si>
  <si>
    <t>6205791</t>
  </si>
  <si>
    <t>Coluna de jet grouting horizontal CCPH em solo - D = 40 cm - perfuração e injeção</t>
  </si>
  <si>
    <t>6205792</t>
  </si>
  <si>
    <t>Coluna de jet grouting horizontal CCPH em solo - D = 50 cm - perfuração e injeção</t>
  </si>
  <si>
    <t>6205793</t>
  </si>
  <si>
    <t>Coluna de jet grouting horizontal CCPH em solo - D = 60 cm - perfuração e injeção</t>
  </si>
  <si>
    <t>6205796</t>
  </si>
  <si>
    <t>Coluna de jet grouting vertical em solo - D = 100 cm - perfuração e injeção</t>
  </si>
  <si>
    <t>6219451</t>
  </si>
  <si>
    <t>Coluna de jet grouting vertical em solo - D = 110 cm - perfuração e injeção</t>
  </si>
  <si>
    <t>6219452</t>
  </si>
  <si>
    <t>Coluna de jet grouting vertical em solo - D = 120 cm - perfuração e injeção</t>
  </si>
  <si>
    <t>6205794</t>
  </si>
  <si>
    <t>Coluna de jet grouting vertical em solo - D = 80 cm - perfuração e injeção</t>
  </si>
  <si>
    <t>6205795</t>
  </si>
  <si>
    <t>Coluna de jet grouting vertical em solo - D = 90 cm - perfuração e injeção</t>
  </si>
  <si>
    <t>6219521</t>
  </si>
  <si>
    <t>Desmonte a frio e carga de rocha em túnel com cunha hidráulica - DMT de 0 a 200 m</t>
  </si>
  <si>
    <t>6219527</t>
  </si>
  <si>
    <t>Drenagem de túnel com manta drenante de malha de polietileno e geotêxtil em face revestida com argamassa polimérica com espessura de 25 mm</t>
  </si>
  <si>
    <t>6219526</t>
  </si>
  <si>
    <t>Dreno filtrante em tubos de PVC D = 40 mm aplicado em paredes e tetos de túnel - fornecimento e instalação</t>
  </si>
  <si>
    <t>6219525</t>
  </si>
  <si>
    <t>Dreno não filtrante em tubos de PVC D = 40 mm aplicado em paredes e tetos de túnel - fornecimento e instalação</t>
  </si>
  <si>
    <t>6219508</t>
  </si>
  <si>
    <t>Enfilagem tubular sistema autoperfurante - D = 76 mm</t>
  </si>
  <si>
    <t>6219511</t>
  </si>
  <si>
    <t>Enfilagem tubular sistema convencional schedule 40 - D = 65 mm</t>
  </si>
  <si>
    <t>6219500</t>
  </si>
  <si>
    <t>Escavação subterrânea e carregamento do material da calota em túnel classe I - DMT de 0 a 200 m - seção acima de 90 m²</t>
  </si>
  <si>
    <t>6219418</t>
  </si>
  <si>
    <t>Escavação subterrânea e carregamento do material da calota em túnel classe I - DMT de 0 a 200 m - seção de 20 a 40 m²</t>
  </si>
  <si>
    <t>6219412</t>
  </si>
  <si>
    <t>Escavação subterrânea e carregamento do material da calota em túnel classe I - DMT de 0 a 200 m - seção de 40 a 60 m²</t>
  </si>
  <si>
    <t>6219406</t>
  </si>
  <si>
    <t>Escavação subterrânea e carregamento do material da calota em túnel classe I - DMT de 0 a 200 m - seção de 60 a 90 m²</t>
  </si>
  <si>
    <t>6219501</t>
  </si>
  <si>
    <t>Escavação subterrânea e carregamento do material da calota em túnel classe II - DMT de 0 a 200 m - seção acima de 90 m²</t>
  </si>
  <si>
    <t>6219419</t>
  </si>
  <si>
    <t>Escavação subterrânea e carregamento do material da calota em túnel classe II - DMT de 0 a 200 m - seção de 20 a 40 m²</t>
  </si>
  <si>
    <t>6219413</t>
  </si>
  <si>
    <t>Escavação subterrânea e carregamento do material da calota em túnel classe II - DMT de 0 a 200 m - seção de 40 a 60 m²</t>
  </si>
  <si>
    <t>6219407</t>
  </si>
  <si>
    <t>Escavação subterrânea e carregamento do material da calota em túnel classe II - DMT de 0 a 200 m - seção de 60 a 90 m²</t>
  </si>
  <si>
    <t>6219502</t>
  </si>
  <si>
    <t>Escavação subterrânea e carregamento do material da calota em túnel classe III - DMT de 0 a 200 m - seção acima de 90 m²</t>
  </si>
  <si>
    <t>6219420</t>
  </si>
  <si>
    <t>Escavação subterrânea e carregamento do material da calota em túnel classe III - DMT de 0 a 200 m - seção de 20 a 40 m²</t>
  </si>
  <si>
    <t>6219414</t>
  </si>
  <si>
    <t>Escavação subterrânea e carregamento do material da calota em túnel classe III - DMT de 0 a 200 m - seção de 40 a 60 m²</t>
  </si>
  <si>
    <t>6219408</t>
  </si>
  <si>
    <t>Escavação subterrânea e carregamento do material da calota em túnel classe III - DMT de 0 a 200 m - seção de 60 a 90 m²</t>
  </si>
  <si>
    <t>6219503</t>
  </si>
  <si>
    <t>Escavação subterrânea e carregamento do material da calota em túnel classe IV - DMT de 0 a 200 m - seção acima de 90 m²</t>
  </si>
  <si>
    <t>6219421</t>
  </si>
  <si>
    <t>Escavação subterrânea e carregamento do material da calota em túnel classe IV - DMT de 0 a 200 m - seção de 20 a 40 m²</t>
  </si>
  <si>
    <t>6219415</t>
  </si>
  <si>
    <t>Escavação subterrânea e carregamento do material da calota em túnel classe IV - DMT de 0 a 200 m - seção de 40 a 60 m²</t>
  </si>
  <si>
    <t>6219409</t>
  </si>
  <si>
    <t>Escavação subterrânea e carregamento do material da calota em túnel classe IV - DMT de 0 a 200 m - seção de 60 a 90 m²</t>
  </si>
  <si>
    <t>6219518</t>
  </si>
  <si>
    <t>Escavação subterrânea e carregamento do material do rebaixo em túnel classe I a IV - DMT de 0 a 200 m</t>
  </si>
  <si>
    <t>6219504</t>
  </si>
  <si>
    <t>Escavação subterrânea e carregamento em túnel classe V - DMT de 0 a 200 m - seção acima de 90 m²</t>
  </si>
  <si>
    <t>6219422</t>
  </si>
  <si>
    <t>Escavação subterrânea e carregamento em túnel classe V - DMT de 0 a 200 m - seção de 20 a 40 m²</t>
  </si>
  <si>
    <t>6219416</t>
  </si>
  <si>
    <t>Escavação subterrânea e carregamento em túnel classe V - DMT de 0 a 200 m - seção de 40 a 60 m²</t>
  </si>
  <si>
    <t>6219410</t>
  </si>
  <si>
    <t>Escavação subterrânea e carregamento em túnel classe V - DMT de 0 a 200 m - seção de 60 a 90 m²</t>
  </si>
  <si>
    <t>6219505</t>
  </si>
  <si>
    <t>Escavação subterrânea e carregamento em túnel classe VI - DMT de 0 a 200 m - seção acima de 90 m²</t>
  </si>
  <si>
    <t>6219423</t>
  </si>
  <si>
    <t>Escavação subterrânea e carregamento em túnel classe VI - DMT de 0 a 200 m - seção de 20 a 40 m²</t>
  </si>
  <si>
    <t>6219417</t>
  </si>
  <si>
    <t>Escavação subterrânea e carregamento em túnel classe VI - DMT de 0 a 200 m - seção de 40 a 60 m²</t>
  </si>
  <si>
    <t>6219411</t>
  </si>
  <si>
    <t>Escavação subterrânea e carregamento em túnel classe VI - DMT de 0 a 200 m - seção de 60 a 90 m²</t>
  </si>
  <si>
    <t>6219520</t>
  </si>
  <si>
    <t>Pré-fissuramento em túnel</t>
  </si>
  <si>
    <t>6219433</t>
  </si>
  <si>
    <t>Pregagem da frente com vergalhão de fibra de vidro D = 25 mm com perfuração em D = 75 mm e injeção de calda de cimento</t>
  </si>
  <si>
    <t>6205801</t>
  </si>
  <si>
    <t>Pregagem da frente em tubo de PVC D = 50 mm com perfuração em D = 100 mm e injeção de argamassa de cimento e areia 1:1</t>
  </si>
  <si>
    <t>6219524</t>
  </si>
  <si>
    <t>Prego guia para controle de espessura de concreto projetado D = 16 mm em túnel - fornecimento e instalação</t>
  </si>
  <si>
    <t>6416036</t>
  </si>
  <si>
    <t>6416038</t>
  </si>
  <si>
    <t>6416037</t>
  </si>
  <si>
    <t>6416035</t>
  </si>
  <si>
    <t>6416076</t>
  </si>
  <si>
    <t>Usinagem de areia-asfalto a quente - faixa A - areia comercial</t>
  </si>
  <si>
    <t>6416075</t>
  </si>
  <si>
    <t>Usinagem de areia-asfalto a quente - faixa A - areia extraída</t>
  </si>
  <si>
    <t>6416226</t>
  </si>
  <si>
    <t>Usinagem de areia-asfalto a quente - faixa B - areia comercial</t>
  </si>
  <si>
    <t>6416225</t>
  </si>
  <si>
    <t>Usinagem de areia-asfalto a quente - faixa B - areia extraída</t>
  </si>
  <si>
    <t>6416084</t>
  </si>
  <si>
    <t>Usinagem de areia-asfalto a quente com asfalto polímero - faixa A - areia comercial</t>
  </si>
  <si>
    <t>6416083</t>
  </si>
  <si>
    <t>Usinagem de areia-asfalto a quente com asfalto polímero - faixa A - areia extraída</t>
  </si>
  <si>
    <t>6416234</t>
  </si>
  <si>
    <t>Usinagem de areia-asfalto a quente com asfalto polímero - faixa B - areia comercial</t>
  </si>
  <si>
    <t>6416233</t>
  </si>
  <si>
    <t>Usinagem de areia-asfalto a quente com asfalto polímero - faixa B - areia extraída</t>
  </si>
  <si>
    <t>6416236</t>
  </si>
  <si>
    <t>Usinagem de areia-asfalto a quente com asfalto polímero - faixa C - areia comercial</t>
  </si>
  <si>
    <t>6416235</t>
  </si>
  <si>
    <t>Usinagem de areia-asfalto a quente com asfalto polímero - faixa C - areia extraída</t>
  </si>
  <si>
    <t>6416040</t>
  </si>
  <si>
    <t>Usinagem de brita graduada com brita comercial em usina de 300 t/h</t>
  </si>
  <si>
    <t>6416039</t>
  </si>
  <si>
    <t>Usinagem de brita graduada com brita produzida em usina de 300 t/h</t>
  </si>
  <si>
    <t>6416042</t>
  </si>
  <si>
    <t>Usinagem de brita graduada tratada com cimento e brita comercial em usina de 300 t/h</t>
  </si>
  <si>
    <t>6416041</t>
  </si>
  <si>
    <t>Usinagem de brita graduada tratada com cimento e brita produzida em usina de 300 t/h</t>
  </si>
  <si>
    <t>6416080</t>
  </si>
  <si>
    <t>Usinagem de concreto asfáltico - faixa A - areia e brita comerciais</t>
  </si>
  <si>
    <t>6416079</t>
  </si>
  <si>
    <t>Usinagem de concreto asfáltico - faixa A - areia extraída e brita produzida</t>
  </si>
  <si>
    <t>6416143</t>
  </si>
  <si>
    <t>Usinagem de concreto asfáltico - faixa B - areia e brita comerciais</t>
  </si>
  <si>
    <t>6416262</t>
  </si>
  <si>
    <t>Usinagem de concreto asfáltico - faixa B - areia extraída e brita produzida</t>
  </si>
  <si>
    <t>6416078</t>
  </si>
  <si>
    <t>Usinagem de concreto asfáltico - faixa C - areia e brita comerciais</t>
  </si>
  <si>
    <t>6416077</t>
  </si>
  <si>
    <t>Usinagem de concreto asfáltico - faixa C - areia extraída e brita produzida</t>
  </si>
  <si>
    <t>6416088</t>
  </si>
  <si>
    <t>Usinagem de concreto asfáltico com asfalto polímero - faixa A - areia e brita comerciais</t>
  </si>
  <si>
    <t>6416087</t>
  </si>
  <si>
    <t>Usinagem de concreto asfáltico com asfalto polímero - faixa A - areia extraída e brita produzida</t>
  </si>
  <si>
    <t>6416246</t>
  </si>
  <si>
    <t>Usinagem de concreto asfáltico com asfalto polímero - faixa B - areia e brita comerciais</t>
  </si>
  <si>
    <t>6416245</t>
  </si>
  <si>
    <t>Usinagem de concreto asfáltico com asfalto polímero - faixa B - areia extraída e brita produzida</t>
  </si>
  <si>
    <t>6416248</t>
  </si>
  <si>
    <t>Usinagem de concreto asfáltico com asfalto polímero - faixa C - areia e brita comerciais</t>
  </si>
  <si>
    <t>6416247</t>
  </si>
  <si>
    <t>Usinagem de concreto asfáltico com asfalto polímero - faixa C - areia extraída e brita produzida</t>
  </si>
  <si>
    <t>6416214</t>
  </si>
  <si>
    <t>Usinagem de concreto asfáltico com borracha (Gap Graded) - brita comercial</t>
  </si>
  <si>
    <t>6416218</t>
  </si>
  <si>
    <t>Usinagem de concreto asfáltico com borracha (Gap Graded) - brita produzida</t>
  </si>
  <si>
    <t>6416211</t>
  </si>
  <si>
    <t>Usinagem de concreto asfáltico com borracha - faixa A - brita comercial</t>
  </si>
  <si>
    <t>6416215</t>
  </si>
  <si>
    <t>Usinagem de concreto asfáltico com borracha - faixa A - brita produzida</t>
  </si>
  <si>
    <t>6416212</t>
  </si>
  <si>
    <t>Usinagem de concreto asfáltico com borracha - faixa B - brita comercial</t>
  </si>
  <si>
    <t>6416216</t>
  </si>
  <si>
    <t>Usinagem de concreto asfáltico com borracha - faixa B - brita produzida</t>
  </si>
  <si>
    <t>6416213</t>
  </si>
  <si>
    <t>Usinagem de concreto asfáltico com borracha - faixa C - brita comercial</t>
  </si>
  <si>
    <t>6416217</t>
  </si>
  <si>
    <t>Usinagem de concreto asfáltico com borracha - faixa C - brita produzida</t>
  </si>
  <si>
    <t>6416289</t>
  </si>
  <si>
    <t>Usinagem de concreto asfáltico reciclado a frio com espuma de asfalto, agregado comercial e cimento</t>
  </si>
  <si>
    <t>6416098</t>
  </si>
  <si>
    <t>Usinagem de concreto asfáltico reciclado em usina fixa com adição de material fresado e brita comercial</t>
  </si>
  <si>
    <t>6416097</t>
  </si>
  <si>
    <t>Usinagem de concreto asfáltico reciclado em usina fixa com adição de material fresado e brita produzida</t>
  </si>
  <si>
    <t>6416258</t>
  </si>
  <si>
    <t>Usinagem de micro pré-misturado a quente com asfalto polímero - brita comercial</t>
  </si>
  <si>
    <t>6416259</t>
  </si>
  <si>
    <t>Usinagem de micro pré-misturado a quente com asfalto polímero - brita produzida</t>
  </si>
  <si>
    <t>6416074</t>
  </si>
  <si>
    <t>Usinagem de pré-misturado a frio - faixa A - areia e brita comerciais</t>
  </si>
  <si>
    <t>6416073</t>
  </si>
  <si>
    <t>Usinagem de pré-misturado a frio - faixa A - areia extraída e brita produzida</t>
  </si>
  <si>
    <t>6416220</t>
  </si>
  <si>
    <t>Usinagem de pré-misturado a frio - faixa B - areia e brita comerciais</t>
  </si>
  <si>
    <t>6416219</t>
  </si>
  <si>
    <t>Usinagem de pré-misturado a frio - faixa B - areia extraída e brita produzida</t>
  </si>
  <si>
    <t>6416222</t>
  </si>
  <si>
    <t>Usinagem de pré-misturado a frio - faixa C - areia e brita comerciais</t>
  </si>
  <si>
    <t>6416221</t>
  </si>
  <si>
    <t>Usinagem de pré-misturado a frio - faixa C - areia extraída e brita produzida</t>
  </si>
  <si>
    <t>6416224</t>
  </si>
  <si>
    <t>Usinagem de pré-misturado a frio - faixa D - areia e brita comerciais</t>
  </si>
  <si>
    <t>6416223</t>
  </si>
  <si>
    <t>Usinagem de pré-misturado a frio - faixa D - areia extraída e brita produzida</t>
  </si>
  <si>
    <t>6416082</t>
  </si>
  <si>
    <t>Usinagem de pré-misturado a frio com asfalto polímero - faixa A - areia e brita comerciais</t>
  </si>
  <si>
    <t>6416081</t>
  </si>
  <si>
    <t>Usinagem de pré-misturado a frio com asfalto polímero - faixa A - areia extraída e brita produzida</t>
  </si>
  <si>
    <t>6416228</t>
  </si>
  <si>
    <t>Usinagem de pré-misturado a frio com asfalto polímero - faixa B - areia e brita comerciais</t>
  </si>
  <si>
    <t>6416227</t>
  </si>
  <si>
    <t>Usinagem de pré-misturado a frio com asfalto polímero - faixa B - areia extraída e brita produzida</t>
  </si>
  <si>
    <t>6416230</t>
  </si>
  <si>
    <t>Usinagem de pré-misturado a frio com asfalto polímero - faixa C - areia e brita comerciais</t>
  </si>
  <si>
    <t>6416229</t>
  </si>
  <si>
    <t>Usinagem de pré-misturado a frio com asfalto polímero - faixa C - areia extraída e brita produzida</t>
  </si>
  <si>
    <t>6416232</t>
  </si>
  <si>
    <t>Usinagem de pré-misturado a frio com asfalto polímero - faixa D - areia e brita comerciais</t>
  </si>
  <si>
    <t>6416231</t>
  </si>
  <si>
    <t>Usinagem de pré-misturado a frio com asfalto polímero - faixa D - areia extraída e brita produzida</t>
  </si>
  <si>
    <t>6416086</t>
  </si>
  <si>
    <t>Usinagem de pré-misturado a quente com asfalto polímero - faixa I - camada porosa de atrito - areia e brita comerciais</t>
  </si>
  <si>
    <t>6416085</t>
  </si>
  <si>
    <t>Usinagem de pré-misturado a quente com asfalto polímero - faixa I - camada porosa de atrito - areia extraída e brita produzida</t>
  </si>
  <si>
    <t>6416238</t>
  </si>
  <si>
    <t>Usinagem de pré-misturado a quente com asfalto polímero - faixa II - camada porosa de atrito - areia e brita comerciais</t>
  </si>
  <si>
    <t>6416237</t>
  </si>
  <si>
    <t>Usinagem de pré-misturado a quente com asfalto polímero - faixa II - camada porosa de atrito - areia extraída e brita produzida</t>
  </si>
  <si>
    <t>6416240</t>
  </si>
  <si>
    <t>Usinagem de pré-misturado a quente com asfalto polímero - faixa III - camada porosa de atrito - areia e brita comerciais</t>
  </si>
  <si>
    <t>6416239</t>
  </si>
  <si>
    <t>Usinagem de pré-misturado a quente com asfalto polímero - faixa III - camada porosa de atrito - areia extraída e brita produzida</t>
  </si>
  <si>
    <t>6416242</t>
  </si>
  <si>
    <t>Usinagem de pré-misturado a quente com asfalto polímero - faixa IV - camada porosa de atrito - areia e brita comerciais</t>
  </si>
  <si>
    <t>6416241</t>
  </si>
  <si>
    <t>Usinagem de pré-misturado a quente com asfalto polímero - faixa IV - camada porosa de atrito - areia extraída e brita produzida</t>
  </si>
  <si>
    <t>6416244</t>
  </si>
  <si>
    <t>Usinagem de pré-misturado a quente com asfalto polímero - faixa V - camada porosa de atrito - areia e brita comerciais</t>
  </si>
  <si>
    <t>6416243</t>
  </si>
  <si>
    <t>Usinagem de pré-misturado a quente com asfalto polímero - faixa V - camada porosa de atrito - areia extraída e brita produzida</t>
  </si>
  <si>
    <t>6416250</t>
  </si>
  <si>
    <t>Usinagem de solo areia (70% - 30%) - material de jazida e areia comercial</t>
  </si>
  <si>
    <t>6416153</t>
  </si>
  <si>
    <t>Usinagem de solo areia (70% - 30%) - material de jazida e areia extraída</t>
  </si>
  <si>
    <t>6416185</t>
  </si>
  <si>
    <t>Usinagem de solo brita (70% - 30%) com 3% cimento - material de jazida e brita comercial</t>
  </si>
  <si>
    <t>6416184</t>
  </si>
  <si>
    <t>Usinagem de solo brita (70% - 30%) com 3% cimento - material de jazida e brita produzida</t>
  </si>
  <si>
    <t>6416030</t>
  </si>
  <si>
    <t>Usinagem de solo brita (70% - 30%) com material de jazida e brita comercial em usina de 300 t/h</t>
  </si>
  <si>
    <t>6416029</t>
  </si>
  <si>
    <t>Usinagem de solo brita (70% - 30%) com material de jazida e brita produzida em usina de 300 t/h</t>
  </si>
  <si>
    <t>6416056</t>
  </si>
  <si>
    <t>Usinagem de solo cimento com 7% de cimento com material de jazida em usina de 300 t/h</t>
  </si>
  <si>
    <t>6416278</t>
  </si>
  <si>
    <t>Usinagem de solo escória de aciaria (50% - 50%) com material de jazida em usina de 300 t/h</t>
  </si>
  <si>
    <t>6416047</t>
  </si>
  <si>
    <t>Usinagem de solo melhorado com 3% de cimento com material de jazida em usina de 300 t/h</t>
  </si>
  <si>
    <t>6416090</t>
  </si>
  <si>
    <t>Usinagem para pavimento de concreto com fôrmas deslizantes - areia e brita comerciais</t>
  </si>
  <si>
    <t>6416089</t>
  </si>
  <si>
    <t>Usinagem para pavimento de concreto com fôrmas deslizantes - areia extraída e brita produzida</t>
  </si>
  <si>
    <t>6416094</t>
  </si>
  <si>
    <t>Usinagem para pavimento de concreto compactado com rolo - brita comercial</t>
  </si>
  <si>
    <t>6416093</t>
  </si>
  <si>
    <t>Usinagem para pavimento de concreto compactado com rolo - brita produzida</t>
  </si>
  <si>
    <t>6416092</t>
  </si>
  <si>
    <t>Usinagem para sub-base de concreto compactado com rolo - brita comercial</t>
  </si>
  <si>
    <t>6416091</t>
  </si>
  <si>
    <t>Usinagem para sub-base de concreto compactado com rolo - brita produzida</t>
  </si>
  <si>
    <t>6817809</t>
  </si>
  <si>
    <t>Confecção de BSCC - seção canal de 1,5 x 1,5 m - areia e brita comerciais</t>
  </si>
  <si>
    <t>6817810</t>
  </si>
  <si>
    <t>Confecção de BSCC - seção canal de 1,5 x 1,5 m - areia extraída e brita produzida</t>
  </si>
  <si>
    <t>6817811</t>
  </si>
  <si>
    <t>Confecção de BSCC - seção canal de 2,0 x 1,5 m - areia e brita comerciais</t>
  </si>
  <si>
    <t>6817812</t>
  </si>
  <si>
    <t>Confecção de BSCC - seção canal de 2,0 x 1,5 m - areia extraída e brita produzida</t>
  </si>
  <si>
    <t>6817813</t>
  </si>
  <si>
    <t>Confecção de BSCC - seção canal de 2,0 x 2,0 m - tipo I - areia e brita comerciais</t>
  </si>
  <si>
    <t>6817814</t>
  </si>
  <si>
    <t>Confecção de BSCC - seção canal de 2,0 x 2,0 m - tipo I - areia extraída e brita produzida</t>
  </si>
  <si>
    <t>6817815</t>
  </si>
  <si>
    <t>Confecção de BSCC - seção canal de 2,0 x 2,0 m - tipo II - areia e brita comerciais</t>
  </si>
  <si>
    <t>6817816</t>
  </si>
  <si>
    <t>Confecção de BSCC - seção canal de 2,0 x 2,0 m - tipo II - areia extraída e brita produzida</t>
  </si>
  <si>
    <t>6817817</t>
  </si>
  <si>
    <t>Confecção de BSCC - seção canal de 2,5 x 1,5 m - areia e brita comerciais</t>
  </si>
  <si>
    <t>6817818</t>
  </si>
  <si>
    <t>Confecção de BSCC - seção canal de 2,5 x 1,5 m - areia extraída e brita produzida</t>
  </si>
  <si>
    <t>6817819</t>
  </si>
  <si>
    <t>Confecção de BSCC - seção canal de 2,5 x 2,0 m - tipo I - areia e brita comerciais</t>
  </si>
  <si>
    <t>6817820</t>
  </si>
  <si>
    <t>Confecção de BSCC - seção canal de 2,5 x 2,0 m - tipo I - areia extraída e brita produzida</t>
  </si>
  <si>
    <t>6817821</t>
  </si>
  <si>
    <t>Confecção de BSCC - seção canal de 2,5 x 2,0 m - tipo II - areia e brita comerciais</t>
  </si>
  <si>
    <t>6817822</t>
  </si>
  <si>
    <t>Confecção de BSCC - seção canal de 2,5 x 2,0 m - tipo II - areia extraída e brita produzida</t>
  </si>
  <si>
    <t>6817823</t>
  </si>
  <si>
    <t>Confecção de BSCC - seção canal de 3,0 x 1,5 m - areia e brita comerciais</t>
  </si>
  <si>
    <t>6817824</t>
  </si>
  <si>
    <t>Confecção de BSCC - seção canal de 3,0 x 1,5 m - areia extraída e brita produzida</t>
  </si>
  <si>
    <t>6817825</t>
  </si>
  <si>
    <t>Confecção de BSCC - seção canal de 3,0 x 2,0 m - tipo I - areia e brita comerciais</t>
  </si>
  <si>
    <t>6817826</t>
  </si>
  <si>
    <t>Confecção de BSCC - seção canal de 3,0 x 2,0 m - tipo I - areia extraída e brita produzida</t>
  </si>
  <si>
    <t>6817827</t>
  </si>
  <si>
    <t>Confecção de BSCC - seção canal de 3,0 x 2,0 m - tipo II - areia e brita comerciais</t>
  </si>
  <si>
    <t>6817828</t>
  </si>
  <si>
    <t>Confecção de BSCC - seção canal de 3,0 x 2,0 m - tipo II - areia extraída e brita produzida</t>
  </si>
  <si>
    <t>6817753</t>
  </si>
  <si>
    <t>Confecção de BSCC - seção fechada de 1,5 x 1,5 m - altura do aterro de 0,25 a 1,00 m - areia e brita comerciais</t>
  </si>
  <si>
    <t>6817754</t>
  </si>
  <si>
    <t>Confecção de BSCC - seção fechada de 1,5 x 1,5 m - altura do aterro de 0,25 a 1,00 m - areia extraída e brita produzida</t>
  </si>
  <si>
    <t>6817755</t>
  </si>
  <si>
    <t>Confecção de BSCC - seção fechada de 1,5 x 1,5 m - altura do aterro de 1,00 a 2,50 m - areia e brita comerciais</t>
  </si>
  <si>
    <t>6817756</t>
  </si>
  <si>
    <t>Confecção de BSCC - seção fechada de 1,5 x 1,5 m - altura do aterro de 1,00 a 2,50 m - areia extraída e brita produzida</t>
  </si>
  <si>
    <t>6817763</t>
  </si>
  <si>
    <t>Confecção de BSCC - seção fechada de 1,5 x 1,5 m - altura do aterro de 10,00 a 12,50 m - areia e brita comerciais</t>
  </si>
  <si>
    <t>6817764</t>
  </si>
  <si>
    <t>Confecção de BSCC - seção fechada de 1,5 x 1,5 m - altura do aterro de 10,00 a 12,50 m - areia extraída e brita produzida</t>
  </si>
  <si>
    <t>6817765</t>
  </si>
  <si>
    <t>Confecção de BSCC - seção fechada de 1,5 x 1,5 m - altura do aterro de 12,50 a 15,00 m - areia e brita comerciais</t>
  </si>
  <si>
    <t>6817766</t>
  </si>
  <si>
    <t>Confecção de BSCC - seção fechada de 1,5 x 1,5 m - altura do aterro de 12,50 a 15,00 m - areia extraída e brita produzida</t>
  </si>
  <si>
    <t>6817757</t>
  </si>
  <si>
    <t>Confecção de BSCC - seção fechada de 1,5 x 1,5 m - altura do aterro de 2,50 a 5,00 m - areia e brita comerciais</t>
  </si>
  <si>
    <t>6817758</t>
  </si>
  <si>
    <t>Confecção de BSCC - seção fechada de 1,5 x 1,5 m - altura do aterro de 2,50 a 5,00 m - areia extraída e brita produzida</t>
  </si>
  <si>
    <t>6817759</t>
  </si>
  <si>
    <t>Confecção de BSCC - seção fechada de 1,5 x 1,5 m - altura do aterro de 5,00 a 7,50 m - areia e brita comerciais</t>
  </si>
  <si>
    <t>6817760</t>
  </si>
  <si>
    <t>Confecção de BSCC - seção fechada de 1,5 x 1,5 m - altura do aterro de 5,00 a 7,50 m - areia extraída e brita produzida</t>
  </si>
  <si>
    <t>6817761</t>
  </si>
  <si>
    <t>Confecção de BSCC - seção fechada de 1,5 x 1,5 m - altura do aterro de 7,50 a 10,00 m - areia e brita comerciais</t>
  </si>
  <si>
    <t>6817762</t>
  </si>
  <si>
    <t>Confecção de BSCC - seção fechada de 1,5 x 1,5 m - altura do aterro de 7,50 a 10,00 m - areia extraída e brita produzida</t>
  </si>
  <si>
    <t>6817767</t>
  </si>
  <si>
    <t>Confecção de BSCC - seção fechada de 2,0 x 2,0 m - altura do aterro de 0,25 a 1,00 m - areia e brita comerciais</t>
  </si>
  <si>
    <t>6817768</t>
  </si>
  <si>
    <t>Confecção de BSCC - seção fechada de 2,0 x 2,0 m - altura do aterro de 0,25 a 1,00 m - areia extraída e brita produzida</t>
  </si>
  <si>
    <t>6817769</t>
  </si>
  <si>
    <t>Confecção de BSCC - seção fechada de 2,0 x 2,0 m - altura do aterro de 1,00 a 2,50 m - areia e brita comerciais</t>
  </si>
  <si>
    <t>6817770</t>
  </si>
  <si>
    <t>Confecção de BSCC - seção fechada de 2,0 x 2,0 m - altura do aterro de 1,00 a 2,50 m - areia extraída e brita produzida</t>
  </si>
  <si>
    <t>6817777</t>
  </si>
  <si>
    <t>Confecção de BSCC - seção fechada de 2,0 x 2,0 m - altura do aterro de 10,00 a 12,50 m - areia e brita comerciais</t>
  </si>
  <si>
    <t>6817778</t>
  </si>
  <si>
    <t>Confecção de BSCC - seção fechada de 2,0 x 2,0 m - altura do aterro de 10,00 a 12,50 m - areia extraída e brita produzida</t>
  </si>
  <si>
    <t>6817779</t>
  </si>
  <si>
    <t>Confecção de BSCC - seção fechada de 2,0 x 2,0 m - altura do aterro de 12,50 a 15,00 m - areia e brita comerciais</t>
  </si>
  <si>
    <t>6817780</t>
  </si>
  <si>
    <t>Confecção de BSCC - seção fechada de 2,0 x 2,0 m - altura do aterro de 12,50 a 15,00 m - areia extraída e brita produzida</t>
  </si>
  <si>
    <t>6817771</t>
  </si>
  <si>
    <t>Confecção de BSCC - seção fechada de 2,0 x 2,0 m - altura do aterro de 2,50 a 5,00 m - areia e brita comerciais</t>
  </si>
  <si>
    <t>6817772</t>
  </si>
  <si>
    <t>Confecção de BSCC - seção fechada de 2,0 x 2,0 m - altura do aterro de 2,50 a 5,00 m - areia extraída e brita produzida</t>
  </si>
  <si>
    <t>6817773</t>
  </si>
  <si>
    <t>Confecção de BSCC - seção fechada de 2,0 x 2,0 m - altura do aterro de 5,00 a 7,50 m - areia e brita comerciais</t>
  </si>
  <si>
    <t>6817774</t>
  </si>
  <si>
    <t>Confecção de BSCC - seção fechada de 2,0 x 2,0 m - altura do aterro de 5,00 a 7,50 m - areia extraída e brita produzida</t>
  </si>
  <si>
    <t>6817775</t>
  </si>
  <si>
    <t>Confecção de BSCC - seção fechada de 2,0 x 2,0 m - altura do aterro de 7,50 a 10,00 m - areia e brita comerciais</t>
  </si>
  <si>
    <t>6817776</t>
  </si>
  <si>
    <t>Confecção de BSCC - seção fechada de 2,0 x 2,0 m - altura do aterro de 7,50 a 10,00 m - areia extraída e brita produzida</t>
  </si>
  <si>
    <t>6817781</t>
  </si>
  <si>
    <t>Confecção de BSCC - seção fechada de 2,5 x 2,5 m - altura do aterro de 0,25 a 1,00 m - areia e brita comerciais</t>
  </si>
  <si>
    <t>6817782</t>
  </si>
  <si>
    <t>Confecção de BSCC - seção fechada de 2,5 x 2,5 m - altura do aterro de 0,25 a 1,00 m - areia extraída e brita produzida</t>
  </si>
  <si>
    <t>6817783</t>
  </si>
  <si>
    <t>Confecção de BSCC - seção fechada de 2,5 x 2,5 m - altura do aterro de 1,00 a 2,50 m - areia e brita comerciais</t>
  </si>
  <si>
    <t>6817784</t>
  </si>
  <si>
    <t>Confecção de BSCC - seção fechada de 2,5 x 2,5 m - altura do aterro de 1,00 a 2,50 m - areia extraída e brita produzida</t>
  </si>
  <si>
    <t>6817791</t>
  </si>
  <si>
    <t>Confecção de BSCC - seção fechada de 2,5 x 2,5 m - altura do aterro de 10,00 a 12,50 m - areia e brita comerciais</t>
  </si>
  <si>
    <t>6817792</t>
  </si>
  <si>
    <t>Confecção de BSCC - seção fechada de 2,5 x 2,5 m - altura do aterro de 10,00 a 12,50 m - areia extraída e brita produzida</t>
  </si>
  <si>
    <t>6817793</t>
  </si>
  <si>
    <t>Confecção de BSCC - seção fechada de 2,5 x 2,5 m - altura do aterro de 12,50 a 15,00 m - areia e brita comerciais</t>
  </si>
  <si>
    <t>6817794</t>
  </si>
  <si>
    <t>Confecção de BSCC - seção fechada de 2,5 x 2,5 m - altura do aterro de 12,50 a 15,00 m - areia extraída e brita produzida</t>
  </si>
  <si>
    <t>6817785</t>
  </si>
  <si>
    <t>Confecção de BSCC - seção fechada de 2,5 x 2,5 m - altura do aterro de 2,50 a 5,00 m - areia e brita comerciais</t>
  </si>
  <si>
    <t>6817786</t>
  </si>
  <si>
    <t>Confecção de BSCC - seção fechada de 2,5 x 2,5 m - altura do aterro de 2,50 a 5,00 m - areia extraída e brita produzida</t>
  </si>
  <si>
    <t>6817787</t>
  </si>
  <si>
    <t>Confecção de BSCC - seção fechada de 2,5 x 2,5 m - altura do aterro de 5,00 a 7,50 m - areia e brita comerciais</t>
  </si>
  <si>
    <t>6817788</t>
  </si>
  <si>
    <t>Confecção de BSCC - seção fechada de 2,5 x 2,5 m - altura do aterro de 5,00 a 7,50 m - areia extraída e brita produzida</t>
  </si>
  <si>
    <t>6817789</t>
  </si>
  <si>
    <t>Confecção de BSCC - seção fechada de 2,5 x 2,5 m - altura do aterro de 7,50 a 10,00 m - areia e brita comerciais</t>
  </si>
  <si>
    <t>6817790</t>
  </si>
  <si>
    <t>Confecção de BSCC - seção fechada de 2,5 x 2,5 m - altura do aterro de 7,50 a 10,00 m - areia extraída e brita produzida</t>
  </si>
  <si>
    <t>6817795</t>
  </si>
  <si>
    <t>Confecção de BSCC - seção fechada de 3,0 x 3,0 m - altura do aterro de 0,25 a 1,00 m - areia e brita comerciais</t>
  </si>
  <si>
    <t>6817796</t>
  </si>
  <si>
    <t>Confecção de BSCC - seção fechada de 3,0 x 3,0 m - altura do aterro de 0,25 a 1,00 m - areia extraída e brita produzida</t>
  </si>
  <si>
    <t>6817797</t>
  </si>
  <si>
    <t>Confecção de BSCC - seção fechada de 3,0 x 3,0 m - altura do aterro de 1,00 a 2,50 m - areia e brita comerciais</t>
  </si>
  <si>
    <t>6817798</t>
  </si>
  <si>
    <t>Confecção de BSCC - seção fechada de 3,0 x 3,0 m - altura do aterro de 1,00 a 2,50 m - areia extraída e brita produzida</t>
  </si>
  <si>
    <t>6817805</t>
  </si>
  <si>
    <t>Confecção de BSCC - seção fechada de 3,0 x 3,0 m - altura do aterro de 10,00 a 12,50 m - areia e brita comerciais</t>
  </si>
  <si>
    <t>6817806</t>
  </si>
  <si>
    <t>Confecção de BSCC - seção fechada de 3,0 x 3,0 m - altura do aterro de 10,00 a 12,50 m - areia extraída e brita produzida</t>
  </si>
  <si>
    <t>6817807</t>
  </si>
  <si>
    <t>Confecção de BSCC - seção fechada de 3,0 x 3,0 m - altura do aterro de 12,50 a 15,00 m - areia e brita comerciais</t>
  </si>
  <si>
    <t>6817808</t>
  </si>
  <si>
    <t>Confecção de BSCC - seção fechada de 3,0 x 3,0 m - altura do aterro de 12,50 a 15,00 m - areia extraída e brita produzida</t>
  </si>
  <si>
    <t>6817799</t>
  </si>
  <si>
    <t>Confecção de BSCC - seção fechada de 3,0 x 3,0 m - altura do aterro de 2,50 a 5,00 m - areia e brita comerciais</t>
  </si>
  <si>
    <t>6817800</t>
  </si>
  <si>
    <t>Confecção de BSCC - seção fechada de 3,0 x 3,0 m - altura do aterro de 2,50 a 5,00 m - areia extraída e brita produzida</t>
  </si>
  <si>
    <t>6817801</t>
  </si>
  <si>
    <t>Confecção de BSCC - seção fechada de 3,0 x 3,0 m - altura do aterro de 5,00 a 7,50 m - areia e brita comerciais</t>
  </si>
  <si>
    <t>6817802</t>
  </si>
  <si>
    <t>Confecção de BSCC - seção fechada de 3,0 x 3,0 m - altura do aterro de 5,00 a 7,50 m - areia extraída e brita produzida</t>
  </si>
  <si>
    <t>6817803</t>
  </si>
  <si>
    <t>Confecção de BSCC - seção fechada de 3,0 x 3,0 m - altura do aterro de 7,50 a 10,00 m - areia e brita comerciais</t>
  </si>
  <si>
    <t>6817804</t>
  </si>
  <si>
    <t>Confecção de BSCC - seção fechada de 3,0 x 3,0 m - altura do aterro de 7,50 a 10,00 m - areia extraída e brita produzida</t>
  </si>
  <si>
    <t>6817885</t>
  </si>
  <si>
    <t>Corpo de BSCC - seção canal de 1,5 x 1,5 m - pré-moldado - areia e brita comerciais</t>
  </si>
  <si>
    <t>6817886</t>
  </si>
  <si>
    <t>Corpo de BSCC - seção canal de 1,5 x 1,5 m - pré-moldado - areia extraída e brita produzida</t>
  </si>
  <si>
    <t>6817887</t>
  </si>
  <si>
    <t>Corpo de BSCC - seção canal de 2,0 x 1,5 m - pré-moldado - areia e brita comerciais</t>
  </si>
  <si>
    <t>6817888</t>
  </si>
  <si>
    <t>Corpo de BSCC - seção canal de 2,0 x 1,5 m - pré-moldado - areia extraída e brita produzida</t>
  </si>
  <si>
    <t>6817889</t>
  </si>
  <si>
    <t>Corpo de BSCC - seção canal de 2,0 x 2,0 m - pré-moldado - tipo I - areia e brita comerciais</t>
  </si>
  <si>
    <t>6817890</t>
  </si>
  <si>
    <t>Corpo de BSCC - seção canal de 2,0 x 2,0 m - pré-moldado - tipo I - areia extraída e brita produzida</t>
  </si>
  <si>
    <t>6817891</t>
  </si>
  <si>
    <t>Corpo de BSCC - seção canal de 2,0 x 2,0 m - pré-moldado - tipo II - areia e brita comerciais</t>
  </si>
  <si>
    <t>6817892</t>
  </si>
  <si>
    <t>Corpo de BSCC - seção canal de 2,0 x 2,0 m - pré-moldado - tipo II - areia extraída e brita produzida</t>
  </si>
  <si>
    <t>6817893</t>
  </si>
  <si>
    <t>Corpo de BSCC - seção canal de 2,5 x 1,5 m - pré-moldado - areia e brita comerciais</t>
  </si>
  <si>
    <t>6817894</t>
  </si>
  <si>
    <t>Corpo de BSCC - seção canal de 2,5 x 1,5 m - pré-moldado - areia extraída e brita produzida</t>
  </si>
  <si>
    <t>6817895</t>
  </si>
  <si>
    <t>Corpo de BSCC - seção canal de 2,5 x 2,0 m - pré-moldado - tipo I - areia e brita comerciais</t>
  </si>
  <si>
    <t>6817896</t>
  </si>
  <si>
    <t>Corpo de BSCC - seção canal de 2,5 x 2,0 m - pré-moldado - tipo I - areia extraída e brita produzida</t>
  </si>
  <si>
    <t>6817897</t>
  </si>
  <si>
    <t>Corpo de BSCC - seção canal de 2,5 x 2,0 m - pré-moldado - tipo II - areia e brita comerciais</t>
  </si>
  <si>
    <t>6817898</t>
  </si>
  <si>
    <t>Corpo de BSCC - seção canal de 2,5 x 2,0 m - pré-moldado - tipo II - areia extraída e brita produzida</t>
  </si>
  <si>
    <t>6817899</t>
  </si>
  <si>
    <t>Corpo de BSCC - seção canal de 3,0 x 1,5 m - pré-moldado - areia e brita comerciais</t>
  </si>
  <si>
    <t>6817900</t>
  </si>
  <si>
    <t>Corpo de BSCC - seção canal de 3,0 x 1,5 m - pré-moldado - areia extraída e brita produzida</t>
  </si>
  <si>
    <t>6817901</t>
  </si>
  <si>
    <t>Corpo de BSCC - seção canal de 3,0 x 2,0 m - pré-moldado - tipo I - areia e brita comerciais</t>
  </si>
  <si>
    <t>6817902</t>
  </si>
  <si>
    <t>Corpo de BSCC - seção canal de 3,0 x 2,0 m - pré-moldado - tipo I - areia extraída e brita produzida</t>
  </si>
  <si>
    <t>6817903</t>
  </si>
  <si>
    <t>Corpo de BSCC - seção canal de 3,0 x 2,0 m - pré-moldado - tipo II - areia e brita comerciais</t>
  </si>
  <si>
    <t>6817904</t>
  </si>
  <si>
    <t>Corpo de BSCC - seção canal de 3,0 x 2,0 m - pré-moldado - tipo II - areia extraída e brita produzida</t>
  </si>
  <si>
    <t>6817829</t>
  </si>
  <si>
    <t>Corpo de BSCC - seção fechada de 1,5 x 1,5 m - pré-moldado - altura do aterro de 0,25 a 1,00 m - areia e brita comerciais</t>
  </si>
  <si>
    <t>6817830</t>
  </si>
  <si>
    <t>Corpo de BSCC - seção fechada de 1,5 x 1,5 m - pré-moldado - altura do aterro de 0,25 a 1,00 m - areia extraída e brita produzida</t>
  </si>
  <si>
    <t>6817831</t>
  </si>
  <si>
    <t>Corpo de BSCC - seção fechada de 1,5 x 1,5 m - pré-moldado - altura do aterro de 1,00 a 2,50 m - areia e brita comerciais</t>
  </si>
  <si>
    <t>6817832</t>
  </si>
  <si>
    <t>Corpo de BSCC - seção fechada de 1,5 x 1,5 m - pré-moldado - altura do aterro de 1,00 a 2,50 m - areia extraída e brita produzida</t>
  </si>
  <si>
    <t>6817839</t>
  </si>
  <si>
    <t>Corpo de BSCC - seção fechada de 1,5 x 1,5 m - pré-moldado - altura do aterro de 10,00 a 12,50 m - areia e brita comerciais</t>
  </si>
  <si>
    <t>6817840</t>
  </si>
  <si>
    <t>Corpo de BSCC - seção fechada de 1,5 x 1,5 m - pré-moldado - altura do aterro de 10,00 a 12,50 m - areia extraída e brita produzida</t>
  </si>
  <si>
    <t>6817841</t>
  </si>
  <si>
    <t>Corpo de BSCC - seção fechada de 1,5 x 1,5 m - pré-moldado - altura do aterro de 12,50 a 15,00 m - areia e brita comerciais</t>
  </si>
  <si>
    <t>6817842</t>
  </si>
  <si>
    <t>Corpo de BSCC - seção fechada de 1,5 x 1,5 m - pré-moldado - altura do aterro de 12,50 a 15,00 m - areia extraída e brita produzida</t>
  </si>
  <si>
    <t>6817833</t>
  </si>
  <si>
    <t>Corpo de BSCC - seção fechada de 1,5 x 1,5 m - pré-moldado - altura do aterro de 2,50 a 5,00 m - areia e brita comerciais</t>
  </si>
  <si>
    <t>6817834</t>
  </si>
  <si>
    <t>Corpo de BSCC - seção fechada de 1,5 x 1,5 m - pré-moldado - altura do aterro de 2,50 a 5,00 m - areia extraída e brita produzida</t>
  </si>
  <si>
    <t>6817835</t>
  </si>
  <si>
    <t>Corpo de BSCC - seção fechada de 1,5 x 1,5 m - pré-moldado - altura do aterro de 5,00 a 7,50 m - areia e brita comerciais</t>
  </si>
  <si>
    <t>6817836</t>
  </si>
  <si>
    <t>Corpo de BSCC - seção fechada de 1,5 x 1,5 m - pré-moldado - altura do aterro de 5,00 a 7,50 m - areia extraída e brita produzida</t>
  </si>
  <si>
    <t>6817837</t>
  </si>
  <si>
    <t>Corpo de BSCC - seção fechada de 1,5 x 1,5 m - pré-moldado - altura do aterro de 7,50 a 10,00 m - areia e brita comerciais</t>
  </si>
  <si>
    <t>6817838</t>
  </si>
  <si>
    <t>Corpo de BSCC - seção fechada de 1,5 x 1,5 m - pré-moldado - altura do aterro de 7,50 a 10,00 m - areia extraída e brita produzida</t>
  </si>
  <si>
    <t>6817843</t>
  </si>
  <si>
    <t>Corpo de BSCC - seção fechada de 2,0 x 2,0 m - pré-moldado - altura do aterro de 0,25 a 1,00 m - areia e brita comerciais</t>
  </si>
  <si>
    <t>6817844</t>
  </si>
  <si>
    <t>Corpo de BSCC - seção fechada de 2,0 x 2,0 m - pré-moldado - altura do aterro de 0,25 a 1,00 m - areia extraída e brita produzida</t>
  </si>
  <si>
    <t>6817845</t>
  </si>
  <si>
    <t>Corpo de BSCC - seção fechada de 2,0 x 2,0 m - pré-moldado - altura do aterro de 1,00 a 2,50 m - areia e brita comerciais</t>
  </si>
  <si>
    <t>6817846</t>
  </si>
  <si>
    <t>Corpo de BSCC - seção fechada de 2,0 x 2,0 m - pré-moldado - altura do aterro de 1,00 a 2,50 m - areia extraída e brita produzida</t>
  </si>
  <si>
    <t>6817853</t>
  </si>
  <si>
    <t>Corpo de BSCC - seção fechada de 2,0 x 2,0 m - pré-moldado - altura do aterro de 10,00 a 12,50 m - areia e brita comerciais</t>
  </si>
  <si>
    <t>6817854</t>
  </si>
  <si>
    <t>Corpo de BSCC - seção fechada de 2,0 x 2,0 m - pré-moldado - altura do aterro de 10,00 a 12,50 m - areia extraída e brita produzida</t>
  </si>
  <si>
    <t>6817855</t>
  </si>
  <si>
    <t>Corpo de BSCC - seção fechada de 2,0 x 2,0 m - pré-moldado - altura do aterro de 12,50 a 15,00 m - areia e brita comerciais</t>
  </si>
  <si>
    <t>6817856</t>
  </si>
  <si>
    <t>Corpo de BSCC - seção fechada de 2,0 x 2,0 m - pré-moldado - altura do aterro de 12,50 a 15,00 m - areia extraída e brita produzida</t>
  </si>
  <si>
    <t>6817847</t>
  </si>
  <si>
    <t>Corpo de BSCC - seção fechada de 2,0 x 2,0 m - pré-moldado - altura do aterro de 2,50 a 5,00 m - areia e brita comerciais</t>
  </si>
  <si>
    <t>6817848</t>
  </si>
  <si>
    <t>Corpo de BSCC - seção fechada de 2,0 x 2,0 m - pré-moldado - altura do aterro de 2,50 a 5,00 m - areia extraída e brita produzida</t>
  </si>
  <si>
    <t>6817849</t>
  </si>
  <si>
    <t>Corpo de BSCC - seção fechada de 2,0 x 2,0 m - pré-moldado - altura do aterro de 5,00 a 7,50 m - areia e brita comerciais</t>
  </si>
  <si>
    <t>6817850</t>
  </si>
  <si>
    <t>Corpo de BSCC - seção fechada de 2,0 x 2,0 m - pré-moldado - altura do aterro de 5,00 a 7,50 m - areia extraída e brita produzida</t>
  </si>
  <si>
    <t>6817851</t>
  </si>
  <si>
    <t>Corpo de BSCC - seção fechada de 2,0 x 2,0 m - pré-moldado - altura do aterro de 7,50 a 10,00 m - areia e brita comerciais</t>
  </si>
  <si>
    <t>6817852</t>
  </si>
  <si>
    <t>Corpo de BSCC - seção fechada de 2,0 x 2,0 m - pré-moldado - altura do aterro de 7,50 a 10,00 m - areia extraída e brita produzida</t>
  </si>
  <si>
    <t>6817857</t>
  </si>
  <si>
    <t>Corpo de BSCC - seção fechada de 2,5 x 2,5 m - pré-moldado - altura do aterro de 0,25 a 1,00 m - areia e brita comerciais</t>
  </si>
  <si>
    <t>6817858</t>
  </si>
  <si>
    <t>Corpo de BSCC - seção fechada de 2,5 x 2,5 m - pré-moldado - altura do aterro de 0,25 a 1,00 m - areia extraída e brita produzida</t>
  </si>
  <si>
    <t>6817859</t>
  </si>
  <si>
    <t>Corpo de BSCC - seção fechada de 2,5 x 2,5 m - pré-moldado - altura do aterro de 1,00 a 2,50 m - areia e brita comerciais</t>
  </si>
  <si>
    <t>6817860</t>
  </si>
  <si>
    <t>Corpo de BSCC - seção fechada de 2,5 x 2,5 m - pré-moldado - altura do aterro de 1,00 a 2,50 m - areia extraída e brita produzida</t>
  </si>
  <si>
    <t>6817867</t>
  </si>
  <si>
    <t>Corpo de BSCC - seção fechada de 2,5 x 2,5 m - pré-moldado - altura do aterro de 10,00 a 12,50 m - areia e brita comerciais</t>
  </si>
  <si>
    <t>6817868</t>
  </si>
  <si>
    <t>Corpo de BSCC - seção fechada de 2,5 x 2,5 m - pré-moldado - altura do aterro de 10,00 a 12,50 m - areia extraída e brita produzida</t>
  </si>
  <si>
    <t>6817869</t>
  </si>
  <si>
    <t>Corpo de BSCC - seção fechada de 2,5 x 2,5 m - pré-moldado - altura do aterro de 12,50 a 15,00 m - areia e brita comerciais</t>
  </si>
  <si>
    <t>6817870</t>
  </si>
  <si>
    <t>Corpo de BSCC - seção fechada de 2,5 x 2,5 m - pré-moldado - altura do aterro de 12,50 a 15,00 m - areia extraída e brita produzida</t>
  </si>
  <si>
    <t>6817861</t>
  </si>
  <si>
    <t>Corpo de BSCC - seção fechada de 2,5 x 2,5 m - pré-moldado - altura do aterro de 2,50 a 5,00 m - areia e brita comerciais</t>
  </si>
  <si>
    <t>6817862</t>
  </si>
  <si>
    <t>Corpo de BSCC - seção fechada de 2,5 x 2,5 m - pré-moldado - altura do aterro de 2,50 a 5,00 m - areia extraída e brita produzida</t>
  </si>
  <si>
    <t>6817863</t>
  </si>
  <si>
    <t>Corpo de BSCC - seção fechada de 2,5 x 2,5 m - pré-moldado - altura do aterro de 5,00 a 7,50 m - areia e brita comerciais</t>
  </si>
  <si>
    <t>6817864</t>
  </si>
  <si>
    <t>Corpo de BSCC - seção fechada de 2,5 x 2,5 m - pré-moldado - altura do aterro de 5,00 a 7,50 m - areia extraída e brita produzida</t>
  </si>
  <si>
    <t>6817865</t>
  </si>
  <si>
    <t>Corpo de BSCC - seção fechada de 2,5 x 2,5 m - pré-moldado - altura do aterro de 7,50 a 10,00 m - areia e brita comerciais</t>
  </si>
  <si>
    <t>6817866</t>
  </si>
  <si>
    <t>Corpo de BSCC - seção fechada de 2,5 x 2,5 m - pré-moldado - altura do aterro de 7,50 a 10,00 m - areia extraída e brita produzida</t>
  </si>
  <si>
    <t>6817871</t>
  </si>
  <si>
    <t>Corpo de BSCC - seção fechada de 3,0 x 3,0 m - pré-moldado - altura do aterro de 0,25 a 1,00 m - areia e brita comerciais</t>
  </si>
  <si>
    <t>6817872</t>
  </si>
  <si>
    <t>Corpo de BSCC - seção fechada de 3,0 x 3,0 m - pré-moldado - altura do aterro de 0,25 a 1,00 m - areia extraída e brita produzida</t>
  </si>
  <si>
    <t>6817873</t>
  </si>
  <si>
    <t>Corpo de BSCC - seção fechada de 3,0 x 3,0 m - pré-moldado - altura do aterro de 1,00 a 2,50 m - areia e brita comerciais</t>
  </si>
  <si>
    <t>6817874</t>
  </si>
  <si>
    <t>Corpo de BSCC - seção fechada de 3,0 x 3,0 m - pré-moldado - altura do aterro de 1,00 a 2,50 m - areia extraída e brita produzida</t>
  </si>
  <si>
    <t>6817881</t>
  </si>
  <si>
    <t>Corpo de BSCC - seção fechada de 3,0 x 3,0 m - pré-moldado - altura do aterro de 10,00 a 12,50 m - areia e brita comerciais</t>
  </si>
  <si>
    <t>6817882</t>
  </si>
  <si>
    <t>Corpo de BSCC - seção fechada de 3,0 x 3,0 m - pré-moldado - altura do aterro de 10,00 a 12,50 m - areia extraída e brita produzida</t>
  </si>
  <si>
    <t>6817883</t>
  </si>
  <si>
    <t>Corpo de BSCC - seção fechada de 3,0 x 3,0 m - pré-moldado - altura do aterro de 12,50 a 15,00 m - areia e brita comerciais</t>
  </si>
  <si>
    <t>6817884</t>
  </si>
  <si>
    <t>Corpo de BSCC - seção fechada de 3,0 x 3,0 m - pré-moldado - altura do aterro de 12,50 a 15,00 m - areia extraída e brita produzida</t>
  </si>
  <si>
    <t>6817875</t>
  </si>
  <si>
    <t>Corpo de BSCC - seção fechada de 3,0 x 3,0 m - pré-moldado - altura do aterro de 2,50 a 5,00 m - areia e brita comerciais</t>
  </si>
  <si>
    <t>6817876</t>
  </si>
  <si>
    <t>Corpo de BSCC - seção fechada de 3,0 x 3,0 m - pré-moldado - altura do aterro de 2,50 a 5,00 m - areia extraída e brita produzida</t>
  </si>
  <si>
    <t>6817877</t>
  </si>
  <si>
    <t>Corpo de BSCC - seção fechada de 3,0 x 3,0 m - pré-moldado - altura do aterro de 5,00 a 7,50 m - areia e brita comerciais</t>
  </si>
  <si>
    <t>6817878</t>
  </si>
  <si>
    <t>Corpo de BSCC - seção fechada de 3,0 x 3,0 m - pré-moldado - altura do aterro de 5,00 a 7,50 m - areia extraída e brita produzida</t>
  </si>
  <si>
    <t>6817879</t>
  </si>
  <si>
    <t>Corpo de BSCC - seção fechada de 3,0 x 3,0 m - pré-moldado - altura do aterro de 7,50 a 10,00 m - areia e brita comerciais</t>
  </si>
  <si>
    <t>6817880</t>
  </si>
  <si>
    <t>Corpo de BSCC - seção fechada de 3,0 x 3,0 m - pré-moldado - altura do aterro de 7,50 a 10,00 m - areia extraída e brita produzida</t>
  </si>
  <si>
    <t>7119788</t>
  </si>
  <si>
    <t>Administração local do Estaleiro Padrão</t>
  </si>
  <si>
    <t>mês</t>
  </si>
  <si>
    <t>7119714</t>
  </si>
  <si>
    <t>Amarração do sistema de fundeio - profundidade de até 50 m</t>
  </si>
  <si>
    <t>7119715</t>
  </si>
  <si>
    <t>Ânodo de sacrifício para proteção do casco - fornecimento e instalação</t>
  </si>
  <si>
    <t>7119678</t>
  </si>
  <si>
    <t>Beneficiamento de aço naval para construção de instalações portuárias de pequeno porte - excluso o aço naval</t>
  </si>
  <si>
    <t>7119712</t>
  </si>
  <si>
    <t>Cabo de segurança para conexão da ponte - fornecimento e instalação</t>
  </si>
  <si>
    <t>7119694</t>
  </si>
  <si>
    <t>Confecção de morto de concreto de 13 t</t>
  </si>
  <si>
    <t>7119695</t>
  </si>
  <si>
    <t>Confecção de morto de concreto de 14 t</t>
  </si>
  <si>
    <t>7119696</t>
  </si>
  <si>
    <t>Confecção de morto de concreto de 22 t</t>
  </si>
  <si>
    <t>7119697</t>
  </si>
  <si>
    <t>Confecção de morto de concreto de 36 t</t>
  </si>
  <si>
    <t>7119698</t>
  </si>
  <si>
    <t>Confecção de morto de concreto de 48 t</t>
  </si>
  <si>
    <t>7119688</t>
  </si>
  <si>
    <t>Confecção de poita de concreto com garras metálicas de 13,3 t (peso submerso = 8 t)</t>
  </si>
  <si>
    <t>7119689</t>
  </si>
  <si>
    <t>Confecção de poita de concreto com garras metálicas de 25 t (peso submerso = 15 t)</t>
  </si>
  <si>
    <t>7119690</t>
  </si>
  <si>
    <t>Confecção de poita de concreto com garras metálicas de 30 t (peso submerso = 18 t)</t>
  </si>
  <si>
    <t>7119691</t>
  </si>
  <si>
    <t>Confecção de poita de concreto com garras metálicas de 41,7 t (peso submerso = 25 t)</t>
  </si>
  <si>
    <t>7119692</t>
  </si>
  <si>
    <t>Confecção de poita de concreto com garras metálicas de 45,8 t (peso submerso = 27,5 t)</t>
  </si>
  <si>
    <t>7119693</t>
  </si>
  <si>
    <t>Confecção de poita de concreto com garras metálicas de 58,3 t (peso submerso = 35 t)</t>
  </si>
  <si>
    <t>7119687</t>
  </si>
  <si>
    <t>Confecção de poita de concreto com garras metálicas de 6,7 t (peso submerso = 4 t)</t>
  </si>
  <si>
    <t>7119681</t>
  </si>
  <si>
    <t>Confecção de poita de concreto de 13,3 t (peso submerso = 8 t)</t>
  </si>
  <si>
    <t>7119682</t>
  </si>
  <si>
    <t>Confecção de poita de concreto de 25 t (peso submerso = 15 t)</t>
  </si>
  <si>
    <t>7119683</t>
  </si>
  <si>
    <t>Confecção de poita de concreto de 30 t (peso submerso = 18 t)</t>
  </si>
  <si>
    <t>7119684</t>
  </si>
  <si>
    <t>Confecção de poita de concreto de 41,7 t (peso submerso = 25 t)</t>
  </si>
  <si>
    <t>7119685</t>
  </si>
  <si>
    <t>Confecção de poita de concreto de 45,8 t (peso submerso = 27,5 t)</t>
  </si>
  <si>
    <t>7119686</t>
  </si>
  <si>
    <t>Confecção de poita de concreto de 58,3 t (peso submerso = 35 t)</t>
  </si>
  <si>
    <t>7119680</t>
  </si>
  <si>
    <t>Confecção de poita de concreto de 6,7 t (peso submerso = 4 t)</t>
  </si>
  <si>
    <t>7119710</t>
  </si>
  <si>
    <t>Defensa de pneus para proteção do flutuante - confecção e instalação</t>
  </si>
  <si>
    <t>7107375</t>
  </si>
  <si>
    <t>Fornecimento e instalação de reservatório metálico tipo taça de 10.000 litros pintura interna e externa com escada de acesso e base de concreto armado - areia e brita comerciais</t>
  </si>
  <si>
    <t>7107376</t>
  </si>
  <si>
    <t>Fornecimento e instalação de reservatório metálico tipo taça de 20.000 litros pintura interna e externa com escada de acesso e base de concreto armado - areia e brita comerciais</t>
  </si>
  <si>
    <t>7107377</t>
  </si>
  <si>
    <t>Fornecimento e instalação de reservatório metálico tipo taça de 30.000 litros pintura interna e externa com escada de acesso e base de concreto armado - areia e brita comerciais</t>
  </si>
  <si>
    <t>7107374</t>
  </si>
  <si>
    <t>Fornecimento e instalação de reservatório metálico tipo taça de 5.000 litros pintura interna e externa com escada de acesso e base de concreto armado - areia e brita comerciais</t>
  </si>
  <si>
    <t>7119708</t>
  </si>
  <si>
    <t>Guincho manual para sistema de fundeio com capacidade de tração de 100 kN - fornecimento e instalação</t>
  </si>
  <si>
    <t>7119709</t>
  </si>
  <si>
    <t>Guincho manual para sistema de fundeio com capacidade de tração de 200 kN - fornecimento e instalação</t>
  </si>
  <si>
    <t>7119706</t>
  </si>
  <si>
    <t>Implantação do sistema naval tipo I - ponte móvel e flutuante principal</t>
  </si>
  <si>
    <t>7119707</t>
  </si>
  <si>
    <t>Implantação do sistema naval tipo II - pontes móveis, flutuante intermediário e flutuante principal</t>
  </si>
  <si>
    <t>7119787</t>
  </si>
  <si>
    <t>Instalações do Estaleiro Padrão para o beneficiamento de estruturas navais, inclusive mobiliário, equipamentos de informática e de segurança</t>
  </si>
  <si>
    <t>7119647</t>
  </si>
  <si>
    <t>Lançamento da embarcação sobre carreira em água</t>
  </si>
  <si>
    <t>7119679</t>
  </si>
  <si>
    <t>Lançamento de poita de concreto - peso submerso</t>
  </si>
  <si>
    <t>7119711</t>
  </si>
  <si>
    <t>Mancal de conexão - confecção e instalação</t>
  </si>
  <si>
    <t>7119713</t>
  </si>
  <si>
    <t>Molinete manual para sistema de fundeio com capacidade de tração de 70 kN - fornecimento e instalação</t>
  </si>
  <si>
    <t>7119646</t>
  </si>
  <si>
    <t>Transporte interno em estaleiro para movimentação de peças</t>
  </si>
  <si>
    <t>7119699</t>
  </si>
  <si>
    <t>Tratamento superficial e pintura da área interna do flutuante (tanques de reserva de flutuabilidade)</t>
  </si>
  <si>
    <t>7119702</t>
  </si>
  <si>
    <t>Tratamento superficial e pintura da ponte e demais estruturas metálicas navais - exceto flutuantes</t>
  </si>
  <si>
    <t>7119701</t>
  </si>
  <si>
    <t>Tratamento superficial e pintura das obras mortas do flutuante (convés principal, convés superior, casaria e estruturas apoiadas sobre o convés) - exceto piso</t>
  </si>
  <si>
    <t>7119700</t>
  </si>
  <si>
    <t>Tratamento superficial e pintura das obras vivas e mortas externas do flutuante (fundo, costados e espelhos de proa e popa)</t>
  </si>
  <si>
    <t>30,35</t>
  </si>
  <si>
    <t>4,78</t>
  </si>
  <si>
    <t>28,28</t>
  </si>
  <si>
    <t>29,72</t>
  </si>
  <si>
    <t>152,43</t>
  </si>
  <si>
    <t>45,95</t>
  </si>
  <si>
    <t>110,39</t>
  </si>
  <si>
    <t>SINAPI</t>
  </si>
  <si>
    <t>TECNÓLOGO  EM CONSTRUÇÃO CIVIL NÍVEL SUPERIOR, COM 5 À 10 ANOS DE EXPERIÊNCIA</t>
  </si>
  <si>
    <t>6,46</t>
  </si>
  <si>
    <t>6,83</t>
  </si>
  <si>
    <t>0,83</t>
  </si>
  <si>
    <t>16,17</t>
  </si>
  <si>
    <t>24,13</t>
  </si>
  <si>
    <t>13,29</t>
  </si>
  <si>
    <t>24,15</t>
  </si>
  <si>
    <t>9,92</t>
  </si>
  <si>
    <t>24,60</t>
  </si>
  <si>
    <t>13,55</t>
  </si>
  <si>
    <t>47,99</t>
  </si>
  <si>
    <t>28,37</t>
  </si>
  <si>
    <t>5,81</t>
  </si>
  <si>
    <t>173,25</t>
  </si>
  <si>
    <t>5,55</t>
  </si>
  <si>
    <t>7,66</t>
  </si>
  <si>
    <t>15,65</t>
  </si>
  <si>
    <t>4,07</t>
  </si>
  <si>
    <t>6,07</t>
  </si>
  <si>
    <t>14,95</t>
  </si>
  <si>
    <t>144,00</t>
  </si>
  <si>
    <t>8,94</t>
  </si>
  <si>
    <t>33,48</t>
  </si>
  <si>
    <t>3,59</t>
  </si>
  <si>
    <t>27,39</t>
  </si>
  <si>
    <t>1,87</t>
  </si>
  <si>
    <t>33,52</t>
  </si>
  <si>
    <t>1,47</t>
  </si>
  <si>
    <t>30,69</t>
  </si>
  <si>
    <t>40,43</t>
  </si>
  <si>
    <t>17,72</t>
  </si>
  <si>
    <t>15,13</t>
  </si>
  <si>
    <t>23,74</t>
  </si>
  <si>
    <t>23,01</t>
  </si>
  <si>
    <t>22,70</t>
  </si>
  <si>
    <t>29,70</t>
  </si>
  <si>
    <t>4,47</t>
  </si>
  <si>
    <t>28,67</t>
  </si>
  <si>
    <t>28,62</t>
  </si>
  <si>
    <t>30,14</t>
  </si>
  <si>
    <t>14,15</t>
  </si>
  <si>
    <t>1,56</t>
  </si>
  <si>
    <t>12,87</t>
  </si>
  <si>
    <t>46,35</t>
  </si>
  <si>
    <t>483,85</t>
  </si>
  <si>
    <t>43,81</t>
  </si>
  <si>
    <t>6,71</t>
  </si>
  <si>
    <t>1,37</t>
  </si>
  <si>
    <t>69,63</t>
  </si>
  <si>
    <t>12,80</t>
  </si>
  <si>
    <t>4,04</t>
  </si>
  <si>
    <t>29,19</t>
  </si>
  <si>
    <t>9,28</t>
  </si>
  <si>
    <t>28,91</t>
  </si>
  <si>
    <t>5,91</t>
  </si>
  <si>
    <t>25,90</t>
  </si>
  <si>
    <t>69,28</t>
  </si>
  <si>
    <t>3,34</t>
  </si>
  <si>
    <t>8,50</t>
  </si>
  <si>
    <t>23,17</t>
  </si>
  <si>
    <t>9,34</t>
  </si>
  <si>
    <t>18,04</t>
  </si>
  <si>
    <t>11,03</t>
  </si>
  <si>
    <t>15,08</t>
  </si>
  <si>
    <t>26,22</t>
  </si>
  <si>
    <t>19,45</t>
  </si>
  <si>
    <t>5,08</t>
  </si>
  <si>
    <t>18,74</t>
  </si>
  <si>
    <t>93,07</t>
  </si>
  <si>
    <t>45,99</t>
  </si>
  <si>
    <t>17,89</t>
  </si>
  <si>
    <t>12,06</t>
  </si>
  <si>
    <t>19,16</t>
  </si>
  <si>
    <t>25,68</t>
  </si>
  <si>
    <t>25,84</t>
  </si>
  <si>
    <t>15,49</t>
  </si>
  <si>
    <t>6,39</t>
  </si>
  <si>
    <t>2,03</t>
  </si>
  <si>
    <t>20,20</t>
  </si>
  <si>
    <t>35,13</t>
  </si>
  <si>
    <t>30,39</t>
  </si>
  <si>
    <t>78,14</t>
  </si>
  <si>
    <t>29,43</t>
  </si>
  <si>
    <t>11,83</t>
  </si>
  <si>
    <t>23,54</t>
  </si>
  <si>
    <t>27,21</t>
  </si>
  <si>
    <t>8,49</t>
  </si>
  <si>
    <t>37,56</t>
  </si>
  <si>
    <t>5,36</t>
  </si>
  <si>
    <t>43,76</t>
  </si>
  <si>
    <t>18,96</t>
  </si>
  <si>
    <t>51,90</t>
  </si>
  <si>
    <t>Serviço</t>
  </si>
  <si>
    <t>01.01.001</t>
  </si>
  <si>
    <t>RETIRANDO A VEGETACAO, TRONCOS ATE 5CM DE DIAMETRO E RASPAGEM.</t>
  </si>
  <si>
    <t>01.01.010</t>
  </si>
  <si>
    <t>CORTE, RECORTE E REMOCAO DE ARVORES INCL RAIZES DIAM&gt;5&lt;15CM</t>
  </si>
  <si>
    <t>01.01.021</t>
  </si>
  <si>
    <t>CORTE, RECORTE E REMOÇÃO DE ÁRVORES INCL.RAIZES 15CM&lt;DIAM&lt;30CM</t>
  </si>
  <si>
    <t>01.01.022</t>
  </si>
  <si>
    <t>CORTE, RECORTE E REMOÇÃO DE ÁRVORES INCL.RAIZES 30CM&lt;DIAM&lt;45CM</t>
  </si>
  <si>
    <t>01.01.023</t>
  </si>
  <si>
    <t>CORTE, RECORTE E REMOÇÃO DE ÁRVORES INCL.RAIZES 45CM&lt;DIAM&lt;60CM</t>
  </si>
  <si>
    <t>01.01.024</t>
  </si>
  <si>
    <t>CORTE, RECORTE E REMOÇÃO DE ÁRVORES INCL.RAIZES 60CM&lt;DIAM&lt;100CM</t>
  </si>
  <si>
    <t>01.01.025</t>
  </si>
  <si>
    <t>CORTE, RECORTE E REMOÇÃO DE ÁRVORES INCL.RAIZES DIAM &gt;100CM</t>
  </si>
  <si>
    <t>01.01.030</t>
  </si>
  <si>
    <t>CORTE RASO , RECORTE E REMOÇÃO DE ÁRVORES 5CM&lt;DIAM&lt;15CM</t>
  </si>
  <si>
    <t>01.01.031</t>
  </si>
  <si>
    <t>CORTE RASO, RECORTE E REMOÇÃO DE ÁRVORES 15CM&lt;DIAM&lt;30CM</t>
  </si>
  <si>
    <t>01.01.032</t>
  </si>
  <si>
    <t>CORTE RASO, RECORTE E REMOÇÃO DE ÁRVORES 30CM&lt;DIAM&lt;45CM</t>
  </si>
  <si>
    <t>01.01.033</t>
  </si>
  <si>
    <t>CORTE RASO, RECORTE E REMOÇÃO DE ÁRVORES 45CM&lt;DIAM&lt;60CM</t>
  </si>
  <si>
    <t>01.01.034</t>
  </si>
  <si>
    <t>CORTE RASO, RECORTE E REMOÇÃO DE ÁRVORES 60CM&lt;DIAM&lt;100CM</t>
  </si>
  <si>
    <t>01.01.035</t>
  </si>
  <si>
    <t>CORTE RASO, RECORTE E REMOÇÃO DE ÁRVORES 100CM&lt;DIAM&lt;150CM</t>
  </si>
  <si>
    <t>01.01.036</t>
  </si>
  <si>
    <t>CORTE RASO, RECORTE E REMOÇÃO DE ÁRVORES 150CM&lt;DIAM&lt;250CM</t>
  </si>
  <si>
    <t>01.01.037</t>
  </si>
  <si>
    <t>CORTE RASO, RECORTE E REMOÇÃO DE ÁRVORES 250CM&lt;DIAM&lt;350CM</t>
  </si>
  <si>
    <t>01.01.040</t>
  </si>
  <si>
    <t>REMOÇAO DE RAIZES (DESTOCA) REMANESCENTE DE TRONCO DE ARVORE
60CM&lt;DIAM&lt;100CM.</t>
  </si>
  <si>
    <t>01.01.041</t>
  </si>
  <si>
    <t>REMOÇAO DE RAIZES (DESTOCA) REMANESCENTE DE TRONCO DE ARVORE
100CM&lt;DIAM&lt;150CM.</t>
  </si>
  <si>
    <t>01.01.043</t>
  </si>
  <si>
    <t>REMOÇAO DE RAIZES (DESTOCA) REMANESCENTE DE TRONCO DE ARVORE
150CM&lt;DIAM&lt;250CM</t>
  </si>
  <si>
    <t>01.01.044</t>
  </si>
  <si>
    <t>REMOÇAO DE RAIZES (DESTOCA) REMANESCENTE DE TRONCO DE ARVORE
250CM&lt;DIAM&lt;350CM</t>
  </si>
  <si>
    <t>01.01.099</t>
  </si>
  <si>
    <t>LIMPEZAS DO TERRENO</t>
  </si>
  <si>
    <t>MV</t>
  </si>
  <si>
    <t>01.02.001</t>
  </si>
  <si>
    <t>CORTE E ATERRO DENTRO DA OBRA COM TRANSPORTE INTERNO</t>
  </si>
  <si>
    <t>01.02.002</t>
  </si>
  <si>
    <t>CORTE COM RETIRADA POR CAMINHAO NOS PRIMEIROS 100 M</t>
  </si>
  <si>
    <t>01.02.003</t>
  </si>
  <si>
    <t>ATERRO COM TRANSPORTE POR CAMINHAO NOS PRIMEIROS 100 M</t>
  </si>
  <si>
    <t>01.02.004</t>
  </si>
  <si>
    <t>TRANSPORTE POR CAMINHAO M3X</t>
  </si>
  <si>
    <t>01.02.099</t>
  </si>
  <si>
    <t>MOVIMENTOS DE TERRA MANUAL</t>
  </si>
  <si>
    <t>01.03.001</t>
  </si>
  <si>
    <t>01.03.002</t>
  </si>
  <si>
    <t>01.03.004</t>
  </si>
  <si>
    <t>01.03.005</t>
  </si>
  <si>
    <t>01.03.099</t>
  </si>
  <si>
    <t>MOVIMENTOS DE TERRA MECANIZADOS</t>
  </si>
  <si>
    <t>01.04.006</t>
  </si>
  <si>
    <t>ESCORAMENTO PONTALETADO</t>
  </si>
  <si>
    <t>01.04.010</t>
  </si>
  <si>
    <t>ESCORAMENTO DE VALAS CONTINUO ATE 2,00M</t>
  </si>
  <si>
    <t>01.04.015</t>
  </si>
  <si>
    <t>ESCORAMENTO DE VALAS DESCONTINUO ATE 2,00M</t>
  </si>
  <si>
    <t>01.04.099</t>
  </si>
  <si>
    <t>ESCORAMENTOS DE TERRA</t>
  </si>
  <si>
    <t>01.05.001</t>
  </si>
  <si>
    <t>ESCAVACAO MANUAL - PROFUNDIDADE ATE 1.80 M</t>
  </si>
  <si>
    <t>01.05.002</t>
  </si>
  <si>
    <t>ESCAVACAO MANUAL - PROFUNDIDADE ALEM DE 1.80 M</t>
  </si>
  <si>
    <t>01.05.099</t>
  </si>
  <si>
    <t>ESCAVACOES MANUAIS EM TERRA</t>
  </si>
  <si>
    <t>01.06.001</t>
  </si>
  <si>
    <t>APILOAMENTO PARA SIMPLES REGULARIZACAO</t>
  </si>
  <si>
    <t>01.06.005</t>
  </si>
  <si>
    <t>REATERRO INTERNO APILOADO</t>
  </si>
  <si>
    <t>01.06.099</t>
  </si>
  <si>
    <t>APILOAMENTO E ATERRO DE CAVAS</t>
  </si>
  <si>
    <t>01.07.002</t>
  </si>
  <si>
    <t>LASTRO DE PEDRA BRITADA - 5CM</t>
  </si>
  <si>
    <t>01.07.010</t>
  </si>
  <si>
    <t>LASTRO DE CONCRETO - 5 CM</t>
  </si>
  <si>
    <t>01.07.099</t>
  </si>
  <si>
    <t>LASTROS</t>
  </si>
  <si>
    <t>01.08.014</t>
  </si>
  <si>
    <t>TUBO PVC OCRE JUNTA ELÁSTICA DN 100 INCLUSIVE CONEXÕES - ENTERRADO</t>
  </si>
  <si>
    <t>01.08.015</t>
  </si>
  <si>
    <t>TUBO PVC OCRE JUNTA ELÁSTICA DN 150 INCLUSIVE CONEXÕES - ENTERRADO</t>
  </si>
  <si>
    <t>01.08.032</t>
  </si>
  <si>
    <t>TUBO DRENO PLASTICO CORRUGADO PERFURADO DE 100MM EM BARRAS</t>
  </si>
  <si>
    <t>01.08.033</t>
  </si>
  <si>
    <t>TUBO DRENO PLASTICO CORRUGADO PERFURADO DE 150MM EM BARRAS</t>
  </si>
  <si>
    <t>01.08.034</t>
  </si>
  <si>
    <t>MANTA GEOTÊXTIL NÃO TECIDO AGULHADO 100% POLIESTER, RT 10</t>
  </si>
  <si>
    <t>01.08.035</t>
  </si>
  <si>
    <t>MANTA GEOTÊXTIL NÃO TECIDO AGULHADO 100% POLIESTER, RT 21</t>
  </si>
  <si>
    <t>01.08.036</t>
  </si>
  <si>
    <t>MANTA GEOTÊXTIL NÃO TECIDO AGULHADO 100% POLIESTER, RT 31</t>
  </si>
  <si>
    <t>01.08.040</t>
  </si>
  <si>
    <t>ENVOLVIMENTO DE DRENOS COM PEDRA BRITADA</t>
  </si>
  <si>
    <t>01.08.041</t>
  </si>
  <si>
    <t>ENVOLVIMENTO DE DRENOS COM AREIA GROSSA</t>
  </si>
  <si>
    <t>01.08.044</t>
  </si>
  <si>
    <t>FORNEC E INST DE DHP EM FUROS DE 100MM C/TUBO PVC 1 1/2" INCL TXS INST</t>
  </si>
  <si>
    <t>01.08.045</t>
  </si>
  <si>
    <t>FORNEC E INST DE DHP EM FUROS DE 100MM C/TUBO PVC 2" INCL TXS INST</t>
  </si>
  <si>
    <t>01.08.050</t>
  </si>
  <si>
    <t>CAIXA DE LIGACAO OU INSPECAO - ALVENARIA DE 1/2 TIJOLO REVESTIDA</t>
  </si>
  <si>
    <t>01.08.051</t>
  </si>
  <si>
    <t>CAIXA DE LIGACAO OU INSPECAO - ALVENARIA DE 1 TIJOLO REVESTIDA</t>
  </si>
  <si>
    <t>01.08.052</t>
  </si>
  <si>
    <t>CAIXA DE LIGACAO OU INSPECAO - TAMPA DE CONCRETO ARMADO</t>
  </si>
  <si>
    <t>01.08.053</t>
  </si>
  <si>
    <t>TUBO CONCRETO SIMPLES (PS-1) COM PONTA E BOLSA Ø 30CM NBR 8890/2007</t>
  </si>
  <si>
    <t>01.08.054</t>
  </si>
  <si>
    <t>TUBO CONCRETO SIMPLES (PS-1) COM PONTA E BOLSA Ø 40CM NBR 8890/2007</t>
  </si>
  <si>
    <t>01.08.055</t>
  </si>
  <si>
    <t>TUBO CONCRETO SIMPLES (PS-1) COM PONTA E BOLSA Ø 50CM NBR 8890/2007</t>
  </si>
  <si>
    <t>01.08.056</t>
  </si>
  <si>
    <t>TUBO CONCRETO SIMPLES (PS-1) COM PONTA E BOLSA Ø 60CM NBR 8890/2007</t>
  </si>
  <si>
    <t>01.08.057</t>
  </si>
  <si>
    <t>TUBO CONCRETO ARMADO (PA-1) COM PONTA E BOLSA Ø 80CM NBR 8890/2007</t>
  </si>
  <si>
    <t>01.08.058</t>
  </si>
  <si>
    <t>TUBO CONCRETO ARMADO (PA-1) COM PONTA E BOLSA Ø 100CM NBR 8890/2007</t>
  </si>
  <si>
    <t>01.08.059</t>
  </si>
  <si>
    <t>TUBO CONCRETO ARMADO (PA-1) COM PONTA E BOLSA Ø 120CM NBR 8890/2007</t>
  </si>
  <si>
    <t>01.08.060</t>
  </si>
  <si>
    <t>TUBO DRENO PEAD CORRUG PERF DN 65MM EM ROLOS</t>
  </si>
  <si>
    <t>01.08.061</t>
  </si>
  <si>
    <t>TUBO DRENO PEAD CORRUG PERF DN 80MM EM ROLO</t>
  </si>
  <si>
    <t>01.08.062</t>
  </si>
  <si>
    <t>TUBO DRENO PEAD CORRUG PERF DN 100MM EM ROLO</t>
  </si>
  <si>
    <t>01.08.063</t>
  </si>
  <si>
    <t>TUBO DRENO PEAD CORRUG PERF DN 170MM EM ROLO</t>
  </si>
  <si>
    <t>01.08.064</t>
  </si>
  <si>
    <t>TUBO DRENO PEAD CORRUG PERF P/ PAISAGISMO DN 65MM EM ROLO</t>
  </si>
  <si>
    <t>01.08.065</t>
  </si>
  <si>
    <t>TUBO DRENO PEAD CORRUG PERF P/ PAISAGISMO DN 110MM EM ROLO</t>
  </si>
  <si>
    <t>01.08.099</t>
  </si>
  <si>
    <t>SERVICOS EM DRENAGEM DO TERRENO</t>
  </si>
  <si>
    <t>01.10.001</t>
  </si>
  <si>
    <t>GABARITO DE MADEIRA ESQUADRADO E NIVELADO PARA LOCAÇÃO DE OBRA</t>
  </si>
  <si>
    <t>01.50.099</t>
  </si>
  <si>
    <t>DEMOLICOES</t>
  </si>
  <si>
    <t>01.60.099</t>
  </si>
  <si>
    <t>01.70.099</t>
  </si>
  <si>
    <t>RECOLOCACOES</t>
  </si>
  <si>
    <t>01.80.099</t>
  </si>
  <si>
    <t>SERVICOS PRELIMINARES - CONSERVACAO</t>
  </si>
  <si>
    <t>02.01.001</t>
  </si>
  <si>
    <t>02.01.002</t>
  </si>
  <si>
    <t>02.01.005</t>
  </si>
  <si>
    <t>ESCORAMENTO DE TERRA CONTINUO</t>
  </si>
  <si>
    <t>02.01.006</t>
  </si>
  <si>
    <t>ESCORAMENTO DE TERRA DESCONTINUO</t>
  </si>
  <si>
    <t>02.01.010</t>
  </si>
  <si>
    <t>02.01.012</t>
  </si>
  <si>
    <t>02.01.015</t>
  </si>
  <si>
    <t>02.01.025</t>
  </si>
  <si>
    <t>02.01.027</t>
  </si>
  <si>
    <t>REATERRO COM ADICAO DE 2% DE CIMENTO</t>
  </si>
  <si>
    <t>02.01.099</t>
  </si>
  <si>
    <t>ESCAVACOES</t>
  </si>
  <si>
    <t>02.02.004</t>
  </si>
  <si>
    <t>TUBULÕES ESCAVAÇÃO MANUAL - DIÂMETRO MÍNIMO DE 100CM</t>
  </si>
  <si>
    <t>02.02.005</t>
  </si>
  <si>
    <t>TUBULÕES ENCAMISAMENTO COM ANEL DE CONCRETO PREMOLDADO DIÂMETRO
EXTERNO Ø 100CM H=50CM E=3,50 CM</t>
  </si>
  <si>
    <t>02.02.018</t>
  </si>
  <si>
    <t>TUBULÕES CONCRETO DOSADO FCK=20MPa PARA BASE E FUSTE</t>
  </si>
  <si>
    <t>02.02.019</t>
  </si>
  <si>
    <t>PREENCHIMENTO COROA CIRCULAR ENCAMISAMENTO FUSTE TUBULAO
ARGAMASSA CIMENTO AREIA TRAÇO 1:8</t>
  </si>
  <si>
    <t>02.02.021</t>
  </si>
  <si>
    <t>ACO CA-50 (A OU B) FYK = 500 MPA</t>
  </si>
  <si>
    <t>02.02.022</t>
  </si>
  <si>
    <t>ACO CA 60 (A OU B) FYK= 600 M PA</t>
  </si>
  <si>
    <t>02.02.026</t>
  </si>
  <si>
    <t>BROCA DE CONCRETO DE DIAMETRO 25CM - INCL ARRANQUES</t>
  </si>
  <si>
    <t>02.02.027</t>
  </si>
  <si>
    <t>BROCA DE CONCRETO DE DIAMETRO 30CM - INCL ARRANQUES</t>
  </si>
  <si>
    <t>02.02.035</t>
  </si>
  <si>
    <t>ESTACAS TIPO STRAUSS DIAM 25CM</t>
  </si>
  <si>
    <t>02.02.036</t>
  </si>
  <si>
    <t>ESTACAS TIPO STRAUSS DIAM 32CM</t>
  </si>
  <si>
    <t>02.02.037</t>
  </si>
  <si>
    <t>ESTACAS TIPO STRAUSS DIAM 38CM</t>
  </si>
  <si>
    <t>02.02.038</t>
  </si>
  <si>
    <t>ESTACAS TIPO STRAUSS DIAM 45CM</t>
  </si>
  <si>
    <t>02.02.070</t>
  </si>
  <si>
    <t>ESTACA TIPO HELICE DN 25CM</t>
  </si>
  <si>
    <t>02.02.071</t>
  </si>
  <si>
    <t>ESTACA TIPO HELICE DN 30CM</t>
  </si>
  <si>
    <t>02.02.072</t>
  </si>
  <si>
    <t>ESTACA TIPO HELICE DN 35CM</t>
  </si>
  <si>
    <t>02.02.073</t>
  </si>
  <si>
    <t>ESTACA TIPO HELICE DN 40CM</t>
  </si>
  <si>
    <t>02.02.074</t>
  </si>
  <si>
    <t>ESTACA TIPO HELICE DN 50CM</t>
  </si>
  <si>
    <t>02.02.075</t>
  </si>
  <si>
    <t>ESTACA TIPO HELICE DN 60CM</t>
  </si>
  <si>
    <t>02.02.076</t>
  </si>
  <si>
    <t>ESTACA TIPO HELICE DN 70CM</t>
  </si>
  <si>
    <t>02.02.077</t>
  </si>
  <si>
    <t>ESTACA TIPO HELICE DN 80CM</t>
  </si>
  <si>
    <t>02.02.078</t>
  </si>
  <si>
    <t>ESTACA TIPO HELICE DN 90CM</t>
  </si>
  <si>
    <t>02.02.085</t>
  </si>
  <si>
    <t>TRANSPORTE E ATERRO INTERNO DE MATERIAL ESCAVADO DE
FUNDAÇÃO-ESTACA-TUBULÃO</t>
  </si>
  <si>
    <t>02.02.089</t>
  </si>
  <si>
    <t>02.02.091</t>
  </si>
  <si>
    <t>TAXA DE MOBILIZAÇÃO DE EQUIPAMENTO - ESTACA ESCAVADA</t>
  </si>
  <si>
    <t>02.02.093</t>
  </si>
  <si>
    <t>TAXA DE MOBILIZAÇÃO DE EQUIPAMENTO - ESTACA RAIZ</t>
  </si>
  <si>
    <t>02.02.094</t>
  </si>
  <si>
    <t>TAXA DE MOBILIZACAO DE EQUIPAMENTO PARA ESTACA TIPO HELICE</t>
  </si>
  <si>
    <t>02.02.095</t>
  </si>
  <si>
    <t>EMENDA COM ANEIS SOLDADOS PARA ESTACA</t>
  </si>
  <si>
    <t>02.02.097</t>
  </si>
  <si>
    <t>TAXA DE MOBILIZACAO DE EQUIPAMENTO - ESTACAS PRE-MOLDADAS</t>
  </si>
  <si>
    <t>02.02.098</t>
  </si>
  <si>
    <t>TAXA DE MOBILIZACAO DE EQUIPAMENTOS - ESTACAS STRAUSS</t>
  </si>
  <si>
    <t>02.02.099</t>
  </si>
  <si>
    <t>FUNDACOES PROFUNDAS</t>
  </si>
  <si>
    <t>02.02.100</t>
  </si>
  <si>
    <t>ESTACA ESCAVADA MECANICAMENTE DIAM 25CM</t>
  </si>
  <si>
    <t>02.02.101</t>
  </si>
  <si>
    <t>ESTACA ESCAVADA MECANICAMENTE DIAM 30CM</t>
  </si>
  <si>
    <t>02.02.102</t>
  </si>
  <si>
    <t>ESTACA ESCAVADA MECANICAMENTE DIAM 35CM</t>
  </si>
  <si>
    <t>02.02.103</t>
  </si>
  <si>
    <t>ESTACA ESCAVADA MECANICAMENTE DIAM 40CM</t>
  </si>
  <si>
    <t>02.02.104</t>
  </si>
  <si>
    <t>ESTACA ESCAVADA MECANICAMENTE DIAM 50CM</t>
  </si>
  <si>
    <t>02.02.105</t>
  </si>
  <si>
    <t>ESTACA ESCAVADA MECANICAMENTE DIAM 60CM</t>
  </si>
  <si>
    <t>02.02.106</t>
  </si>
  <si>
    <t>ESTACA ESCAVADA MECANICAMENTE DIAM 70CM</t>
  </si>
  <si>
    <t>02.02.107</t>
  </si>
  <si>
    <t>ESTACA PRE-MOLDADA CONCRETO SECÃO ATE 289 CM2 CRAVADA</t>
  </si>
  <si>
    <t>02.02.108</t>
  </si>
  <si>
    <t>ESTACA PRE-MOLDADA CONCRETO SECÃO DE 290 A 429 CM2 CRAVADA</t>
  </si>
  <si>
    <t>02.02.109</t>
  </si>
  <si>
    <t>ESTACA PRE-MOLDADA CONCRETO SECÃO DE 430 A 569 CM2 CRAVADA</t>
  </si>
  <si>
    <t>02.02.110</t>
  </si>
  <si>
    <t>ESTACA PRE-MOLDADA CONCRETO SECÃO DE 570 A 714 CM2 CRAVADA</t>
  </si>
  <si>
    <t>208,09</t>
  </si>
  <si>
    <t>02.02.111</t>
  </si>
  <si>
    <t>ESTACA PRE-MOLDADA CONCRETO SECÃO DE 715 A 999 CM2 CRAVADA</t>
  </si>
  <si>
    <t>02.02.113</t>
  </si>
  <si>
    <t>ESTACA RAIZ DN 150MM PERFURAÇAO EM SOLO</t>
  </si>
  <si>
    <t>02.02.114</t>
  </si>
  <si>
    <t>ESTACA RAIZ DN 160MM PERFURAÇAO EM SOLO</t>
  </si>
  <si>
    <t>02.02.115</t>
  </si>
  <si>
    <t>ESTACA RAIZ DN 200MM PERFURAÇAO EM SOLO</t>
  </si>
  <si>
    <t>02.02.116</t>
  </si>
  <si>
    <t>ESTACA RAIZ DN 250MM PERFURAÇAO EM SOLO</t>
  </si>
  <si>
    <t>02.02.117</t>
  </si>
  <si>
    <t>ESTACA RAIZ DN 310MM PERFURAÇAO EM SOLO</t>
  </si>
  <si>
    <t>02.02.118</t>
  </si>
  <si>
    <t>ESTACA RAIZ DN 400MM PERFURAÇAO EM SOLO</t>
  </si>
  <si>
    <t>02.03.001</t>
  </si>
  <si>
    <t>FORMA DE MADEIRA MACICA</t>
  </si>
  <si>
    <t>02.03.099</t>
  </si>
  <si>
    <t>FORMAS</t>
  </si>
  <si>
    <t>02.04.002</t>
  </si>
  <si>
    <t>ACO CA 50 (A OU B) FYK= 500 M PA</t>
  </si>
  <si>
    <t>02.04.003</t>
  </si>
  <si>
    <t>02.04.005</t>
  </si>
  <si>
    <t>TELA ARMADURA (MALHA ACO CA 60 FYK= 600 M PA)</t>
  </si>
  <si>
    <t>02.04.099</t>
  </si>
  <si>
    <t>02.05.014</t>
  </si>
  <si>
    <t>CONCRETO DOSADO E LANÇADO FCK=20MPA</t>
  </si>
  <si>
    <t>02.05.018</t>
  </si>
  <si>
    <t>CONCRETO DOSADO E LANCADO FCK=25MPA</t>
  </si>
  <si>
    <t>02.05.019</t>
  </si>
  <si>
    <t>CONCRETO DOSADO E LANCADO FCK=30MPA</t>
  </si>
  <si>
    <t>02.05.024</t>
  </si>
  <si>
    <t>CONCRETO DOSADO,BOMBEADO E LANÇADO FCK=20MPA</t>
  </si>
  <si>
    <t>02.05.028</t>
  </si>
  <si>
    <t>CONCRETO DOSADO,BOMBEADO E LANCADO FCK=25MPA</t>
  </si>
  <si>
    <t>02.05.029</t>
  </si>
  <si>
    <t>CONCRETO DOSADO, BOMBEADO E LANCADO FCK=30MPA</t>
  </si>
  <si>
    <t>02.05.050</t>
  </si>
  <si>
    <t>CONCRETO GROUT, PREPARADO NO LOCAL, LANÇADO E ADENSADO</t>
  </si>
  <si>
    <t>02.05.098</t>
  </si>
  <si>
    <t>FORNECIMENTO E MONTAGEM DE ESTRUTURA PRE-MOLDADA DE CONCRETO</t>
  </si>
  <si>
    <t>02.05.099</t>
  </si>
  <si>
    <t>02.06.002</t>
  </si>
  <si>
    <t>ALVENARIA EMBASAMENTO TIJOLO BARRO MACIÇO E = 1/2 TIJOLO</t>
  </si>
  <si>
    <t>02.06.003</t>
  </si>
  <si>
    <t>ALVENARIA EMBASAMENTO TIJOLO BARRO MACIÇO E = 1 TIJOLO</t>
  </si>
  <si>
    <t>02.06.020</t>
  </si>
  <si>
    <t>ALVENARIA EMBASAMENTO BLOCO CONCRETO ESTRUTURAL 14X19X39CM CLASSE
A</t>
  </si>
  <si>
    <t>02.06.021</t>
  </si>
  <si>
    <t>ALVENARIA EMBASAMENTO BLOCO CONCRETO ESTRUTURAL 19X19X39CM CLASSE
A</t>
  </si>
  <si>
    <t>02.06.099</t>
  </si>
  <si>
    <t>02.07.001</t>
  </si>
  <si>
    <t>IMPERM RESP ALV EMBAS COM ARGAM CIM-AREIA 1:3 CONTENDO HIDROFUGO</t>
  </si>
  <si>
    <t>02.07.002</t>
  </si>
  <si>
    <t>IMPERM RESP ALV EMBAS C/ CIM-AREIA 1-3 HIDROFUGO/TINTA BETUMINOSA</t>
  </si>
  <si>
    <t>02.07.003</t>
  </si>
  <si>
    <t>IMPERMEABILIZACAO POR CRISTALIZACAO - SUB SOLOS</t>
  </si>
  <si>
    <t>02.07.099</t>
  </si>
  <si>
    <t>02.50.001</t>
  </si>
  <si>
    <t>DEMOLIÇÃO DE CONCRETO SIMPLES (MANUAL)</t>
  </si>
  <si>
    <t>254,90</t>
  </si>
  <si>
    <t>02.50.002</t>
  </si>
  <si>
    <t>DEMOLIÇÃO DE LASTRO DE CONCRETO SIMPLES (MANUAL)</t>
  </si>
  <si>
    <t>02.50.003</t>
  </si>
  <si>
    <t>DEMOLIÇÃO DE ALVENARIA DE FUNDACÃO (MANUAL)</t>
  </si>
  <si>
    <t>02.50.099</t>
  </si>
  <si>
    <t>02.60.099</t>
  </si>
  <si>
    <t>02.70.099</t>
  </si>
  <si>
    <t>02.80.099</t>
  </si>
  <si>
    <t>SERVICOS INFRA ESTRUTURA - CONSERVACAO</t>
  </si>
  <si>
    <t>03.01.001</t>
  </si>
  <si>
    <t>FORMAS DE MADEIRA MACICA</t>
  </si>
  <si>
    <t>03.01.002</t>
  </si>
  <si>
    <t>FORMAS PLANAS PLASTIFICADA PARA CONCRETO APARENTE</t>
  </si>
  <si>
    <t>03.01.003</t>
  </si>
  <si>
    <t>FORMAS CURVAS PLASTIFICADA PARA CONCRETO APARENTE</t>
  </si>
  <si>
    <t>03.01.005</t>
  </si>
  <si>
    <t>CIMBRAMENTO DE MADEIRA</t>
  </si>
  <si>
    <t>03.01.021</t>
  </si>
  <si>
    <t>FORMA TUBO DE PAPELAO DIAMETRO DE 20CM COM GRAVATA E ESCORA DUAS
DIREÇOES</t>
  </si>
  <si>
    <t>03.01.022</t>
  </si>
  <si>
    <t>FORMA TUBO DE PAPELAO DIAMETRO DE 25CM COM GRAVATA E ESCORA DUAS
DIREÇOES</t>
  </si>
  <si>
    <t>03.01.023</t>
  </si>
  <si>
    <t>FORMA TUBO DE PAPELAO DIAMETRO DE 30CM COM GRAVATA E ESCORA DUAS
DIREÇOES</t>
  </si>
  <si>
    <t>03.01.024</t>
  </si>
  <si>
    <t>FORMA TUBO DE PAPELAO DIAMETRO DE 35CM COM GRAVATA E ESCORA DUAS
DIREÇOES</t>
  </si>
  <si>
    <t>03.01.026</t>
  </si>
  <si>
    <t>FORMA TUBO DE PAPELAO DIAMETRO DE 40CM COM GRAVATA E ESCORA DUAS
DIREÇOES</t>
  </si>
  <si>
    <t>03.01.027</t>
  </si>
  <si>
    <t>FORMA TUBO DE PAPELAO DIAMETRO DE 45CM COM GRAVATA E ESCORA DUAS
DIREÇOES</t>
  </si>
  <si>
    <t>03.01.028</t>
  </si>
  <si>
    <t>FORMA TUBO DE PAPELAO DIAMETRO DE 50CM COM GRAVATA E ESCORA DUAS
DIREÇOES</t>
  </si>
  <si>
    <t>03.01.029</t>
  </si>
  <si>
    <t>FORMA TUBO DE PAPELAO DIAMETRO DE 55CM COM GRAVATA E ESCORA DUAS
DIREÇOES</t>
  </si>
  <si>
    <t>03.01.031</t>
  </si>
  <si>
    <t>FORMA TUBO DE PAPELAO DIAMETRO DE 60CM COM GRAVATA E ESCORA DUAS
DIREÇOES</t>
  </si>
  <si>
    <t>03.01.032</t>
  </si>
  <si>
    <t>FORMA TUBO DE PAPELAO DIAMETRO DE 70CM COM GRAVATA E ESCORA DUAS
DIREÇOES</t>
  </si>
  <si>
    <t>03.01.099</t>
  </si>
  <si>
    <t>03.02.002</t>
  </si>
  <si>
    <t>03.02.003</t>
  </si>
  <si>
    <t>03.02.005</t>
  </si>
  <si>
    <t>03.02.010</t>
  </si>
  <si>
    <t>INSERTS EM CANTONEIRAS OU CHAPA AÇO A-36 P/SOLIDARIZAÇÃO DE VIGAS E
PILARES</t>
  </si>
  <si>
    <t>CONJUNTO DE LUVAS E PINO ROSCAVEL DN 12,5MM P/SOLIDARIZAÇÃO DE VIGA
FORNEC. E INST.</t>
  </si>
  <si>
    <t>03.02.021</t>
  </si>
  <si>
    <t>CONJUNTO DE LUVAS E PINO ROSCAVEL DN 16MM P/SOLIDARIZAÇÃO DE VIGA
FORNEC. E INST.</t>
  </si>
  <si>
    <t>03.02.022</t>
  </si>
  <si>
    <t>CONJUNTO DE LUVAS E PINO ROSCAVEL DN 20MM P/SOLIDARIZAÇÃO DE VIGA
FORNEC. E INST.</t>
  </si>
  <si>
    <t>03.02.023</t>
  </si>
  <si>
    <t>CONJUNTO DE LUVAS E PINO ROSCAVEL DN 25MM P/SOLIDARIZAÇÃO DE VIGA
FORNEC. E INST.</t>
  </si>
  <si>
    <t>03.02.024</t>
  </si>
  <si>
    <t>CONJUNTO DE LUVAS E PINO ROSCAVEL DN 32MM P/SOLIDARIZAÇÃO DE VIGA
FORNEC. E INST.</t>
  </si>
  <si>
    <t>03.02.099</t>
  </si>
  <si>
    <t>03.03.003</t>
  </si>
  <si>
    <t>LAJE PRE-FABRICADA UNID C/VIGOTAS PROTENDIDAS LP12-100KGF/M2</t>
  </si>
  <si>
    <t>03.03.005</t>
  </si>
  <si>
    <t>LAJE PRE-FABRICADA UNIDIRECIONAL C/VIGOTAS PROTENDIDAS LP12-300KGF/M2</t>
  </si>
  <si>
    <t>03.03.006</t>
  </si>
  <si>
    <t>LAJE PRE-FABRICADA UNIDIRECIONAL C/VIGOTAS PROTENDIDAS LP16-100KGF/M2</t>
  </si>
  <si>
    <t>03.03.007</t>
  </si>
  <si>
    <t>LAJE PRE-FABRICADA UNIDIRECIONAL C/VIGOTAS PROTENDIDAS LP16-300KGF/M2</t>
  </si>
  <si>
    <t>03.03.008</t>
  </si>
  <si>
    <t>LAJE PRE-FABRICADA UNIDIRECIONAL C/VIGOTAS PROTENDIDAS LP20-100KGF/M2</t>
  </si>
  <si>
    <t>03.03.009</t>
  </si>
  <si>
    <t>LAJE PRE-FABRICADA UNIDIRECIONAL C/VIGOTAS PROTENDIDAS LP20-300KGF/M2</t>
  </si>
  <si>
    <t>03.03.010</t>
  </si>
  <si>
    <t>LAJE PRE-FABRICADA UNIDIRECIONAL C/VIGOTAS PROTENDIDAS LP20-500KGF/M2</t>
  </si>
  <si>
    <t>03.03.012</t>
  </si>
  <si>
    <t>LAJE PRE-FABRICADA UNIDIRECIONAL C/VIGOTAS PROTENDIDAS LP24-100KGF/M2</t>
  </si>
  <si>
    <t>03.03.014</t>
  </si>
  <si>
    <t>CONCRETO DOSADO E LANCADO FCK= 20 M PA</t>
  </si>
  <si>
    <t>03.03.015</t>
  </si>
  <si>
    <t>LAJE PRE-FABRICADA UNIDIRECIONAL C/VIGOTAS PROTENDIDAS LP24-300KGF/M2</t>
  </si>
  <si>
    <t>03.03.016</t>
  </si>
  <si>
    <t>CONCRETO DOSADO E LANCADO FCK=25 MPA</t>
  </si>
  <si>
    <t>03.03.017</t>
  </si>
  <si>
    <t>LAJE PRE-FABRICADA UNIDIRECIONAL C/VIGOTAS PROTENDIDAS LP24-500KGF/M2</t>
  </si>
  <si>
    <t>03.03.018</t>
  </si>
  <si>
    <t>LAJE PRE-FABRICADA VIGOTA TRELICADA UNIDIRECIONAL LT12-100KGF/M2</t>
  </si>
  <si>
    <t>03.03.019</t>
  </si>
  <si>
    <t>LAJE PRE-FABRICADA VIGOTA TRELICADA UNIDIRECIONAL LT16-100KGF/M2</t>
  </si>
  <si>
    <t>03.03.022</t>
  </si>
  <si>
    <t>LAJE PRE-FABRICADA VIGOTA TRELICADA UNIDIRECIONAL LT16-300KGF/M2</t>
  </si>
  <si>
    <t>03.03.024</t>
  </si>
  <si>
    <t>CONCRETO DOSADO,BOMBEADO E LANCADO FCK= 20 M PA</t>
  </si>
  <si>
    <t>03.03.026</t>
  </si>
  <si>
    <t>CONCRETO DOSADO,BOMBEADO E LANCADO FCK 25 MPA</t>
  </si>
  <si>
    <t>03.03.027</t>
  </si>
  <si>
    <t>LAJE PRE-FABRICADA VIGOTA TRELICADA UNIDIRECIONAL LT20-100KGF/M2</t>
  </si>
  <si>
    <t>03.03.028</t>
  </si>
  <si>
    <t>LAJE PRE-FABRICADA VIGOTA TRELICADA UNIDIRECIONAL LT20-300KGF/M2</t>
  </si>
  <si>
    <t>03.03.029</t>
  </si>
  <si>
    <t>LAJE PRE-FABRICADA VIGOTA TRELICADA UNIDIRECIONAL LT20-500KGF/M2</t>
  </si>
  <si>
    <t>03.03.030</t>
  </si>
  <si>
    <t>03.03.031</t>
  </si>
  <si>
    <t>LAJE PRE-FABRICADA VIGOTA TRELICADA UNIDIRECIONAL LT25-300KGF/M2</t>
  </si>
  <si>
    <t>03.03.032</t>
  </si>
  <si>
    <t>LAJE PRE-FABRICADA VIGOTA TRELICADA UNIDIRECIONAL LT25-500KGF/M2</t>
  </si>
  <si>
    <t>03.03.034</t>
  </si>
  <si>
    <t>LAJE PRE-FABRICADA PAINEL ALVEOLAR CONCRETO PROTENDIDO H15-100KGF/M2</t>
  </si>
  <si>
    <t>03.03.036</t>
  </si>
  <si>
    <t>LAJE PRE-FABRICADA PAINEL ALVEOLAR CONCRETO PROTENDIDO H15-300KGF/M2</t>
  </si>
  <si>
    <t>03.03.037</t>
  </si>
  <si>
    <t>LAJE PRE-FABRICADA PAINEL ALVEOLAR CONCRETO PROTENDIDO H15-500KGF/M2</t>
  </si>
  <si>
    <t>03.03.038</t>
  </si>
  <si>
    <t>LAJE PRE-FABRICADA PAINEL ALVEOLAR CONCRETO PROTENDIDO H20-300KGF/M2</t>
  </si>
  <si>
    <t>03.03.039</t>
  </si>
  <si>
    <t>LAJE PRE-FABRICADA PAINEL ALVEOLAR CONCRETO PROTENDIDO H20-500KGF/M2</t>
  </si>
  <si>
    <t>03.03.048</t>
  </si>
  <si>
    <t>LAJE PRE-FABRICADA PRE-LAJE TRELICADA BIDIR C/ EPS PLT12-100KGF/M2</t>
  </si>
  <si>
    <t>03.03.049</t>
  </si>
  <si>
    <t>LAJE PRE-FABRICADA PRE-LAJE TRELICADA BIDIR C/ EPS PLT16-100KGF/M2</t>
  </si>
  <si>
    <t>03.03.050</t>
  </si>
  <si>
    <t>LAJE PRE-FABRICADA PRE-LAJE TRELICADA BIDIR C/ EPS PLT-16 300KGF/M2</t>
  </si>
  <si>
    <t>03.03.054</t>
  </si>
  <si>
    <t>LAJE PRE-FABRICADA PRE-LAJE TRELICADA BIDIR C/ EPS PLT20-100KGF/M2</t>
  </si>
  <si>
    <t>03.03.055</t>
  </si>
  <si>
    <t>TIJOLO FURADO CERAMICO P/ENCHIMENTO DE REBAIXO DE LAJE</t>
  </si>
  <si>
    <t>03.03.056</t>
  </si>
  <si>
    <t>CONCRETO PREPARADO NO LOCAL C/AGREGADO LEVE P/ENCHIMENTO</t>
  </si>
  <si>
    <t>03.03.058</t>
  </si>
  <si>
    <t>LAJE PRE-FABRICADA PRE-LAJE TRELICADA BIDIR C/ EPS PLT20-300KGF/M2</t>
  </si>
  <si>
    <t>03.03.059</t>
  </si>
  <si>
    <t>LAJE PRE-FABRICADA PRE-LAJE TRELICADA BIDIR C/ EPS PLT20-500KGF/M2</t>
  </si>
  <si>
    <t>03.03.063</t>
  </si>
  <si>
    <t>LAJE PRE-FABRICADA PRE-LAJE TRELICADA BIDIR C/ EPS PLT25-300KGF/M2</t>
  </si>
  <si>
    <t>03.03.067</t>
  </si>
  <si>
    <t>LAJE PRE-FABRICADA PRE-LAJE TRELICADA BIDIR C/ EPS PLT25-500KGF/M2</t>
  </si>
  <si>
    <t>03.03.080</t>
  </si>
  <si>
    <t>REFORÇO PARA LAJE PRÉ-FABRICADA</t>
  </si>
  <si>
    <t>03.03.082</t>
  </si>
  <si>
    <t>LAJE PRE-FABRICADA PRE-LAJE TRELICADA UNIDIR C/ EPS PLT12-100KGF/M2</t>
  </si>
  <si>
    <t>03.03.083</t>
  </si>
  <si>
    <t>LAJE PRE-FABRICADA PRE-LAJE TRELICADA UNIDIR C/ EPS PLT16-100KGF/M2</t>
  </si>
  <si>
    <t>03.03.084</t>
  </si>
  <si>
    <t>LAJE PRE-FABRICADA PRE-LAJE TRELICADA UNIDIR C/ EPS PLT16-300KGF/M2</t>
  </si>
  <si>
    <t>03.03.085</t>
  </si>
  <si>
    <t>LAJE PRE-FABRICADA PRE-LAJE TRELICADA UNIDIR C/ EPS PLT20-100KGF/M2</t>
  </si>
  <si>
    <t>03.03.086</t>
  </si>
  <si>
    <t>LAJE PRE-FABRICADA PRE-LAJE TRELICADA UNIDIR C/ EPS PLT20-300KGF/M2</t>
  </si>
  <si>
    <t>03.03.087</t>
  </si>
  <si>
    <t>LAJE PRE-FABRICADA PRE-LAJE TRELICADA UNIDIR C/ EPS PLT20-500KGF/M2</t>
  </si>
  <si>
    <t>03.03.088</t>
  </si>
  <si>
    <t>LAJE PRE-FABRICADA PRE-LAJE TRELICADA UNIDIR C/ EPS PLT25-300KGF/M2</t>
  </si>
  <si>
    <t>03.03.089</t>
  </si>
  <si>
    <t>LAJE PRE-FABRICADA PRE-LAJE TRELICADA UNIDIR C/ EPS PLT25-500KGF/M2</t>
  </si>
  <si>
    <t>03.03.095</t>
  </si>
  <si>
    <t>FORNEC. E MONTAGEM DE VIGA PROTENDIDA PRÉ-MOLDADA DE CONCRETO</t>
  </si>
  <si>
    <t>03.03.098</t>
  </si>
  <si>
    <t>03.03.099</t>
  </si>
  <si>
    <t>03.03.101</t>
  </si>
  <si>
    <t>LAJE PRE-FABRICADA VIGOTA TRELICADA UNIDIRECIONAL LT12-300KGF/M2</t>
  </si>
  <si>
    <t>03.03.110</t>
  </si>
  <si>
    <t>ESCORAMENTO METÁLICO PARA VIGAS ALTURA ATÉ 3,20M ESPAÇAMENTO MENOR
OU IGUAL 60CM</t>
  </si>
  <si>
    <t>03.03.111</t>
  </si>
  <si>
    <t>ESCORAMENTO METÁLICO PARA LAJES ALTURA ATÉ 3,20M MALHA MENOR OU
IGUAL 1,50X1,50</t>
  </si>
  <si>
    <t>03.04.010</t>
  </si>
  <si>
    <t>FORNECIMENTO E MONTAGEM DE ESTRUTURA METALICA COM AÇO NAO PATINAVE
(ASTM A36/A570)</t>
  </si>
  <si>
    <t>L KG</t>
  </si>
  <si>
    <t>03.04.016</t>
  </si>
  <si>
    <t>FORNECIMENTO E MONTAGEM DE ESTRUTURA METALICA COM AÇO RESISTENTE A
CORROSAO (ASTMA709/A588)</t>
  </si>
  <si>
    <t>DESMONTAGEM DE ESTRUTURA METALICA</t>
  </si>
  <si>
    <t>03.04.099</t>
  </si>
  <si>
    <t>ESTRUTURAS METALICAS</t>
  </si>
  <si>
    <t>03.05.010</t>
  </si>
  <si>
    <t>PILAR DE MADEIRA (PASSAGEM COBERTA)</t>
  </si>
  <si>
    <t>03.05.011</t>
  </si>
  <si>
    <t>VIGA DE MADEIRA 6X12 CM (PASSAGEM COBERTA)</t>
  </si>
  <si>
    <t>03.05.012</t>
  </si>
  <si>
    <t>VIGA DE MADEIRA 6X16 CM (PASSAGEM COBERTA)</t>
  </si>
  <si>
    <t>03.05.099</t>
  </si>
  <si>
    <t>ESTRUTURAS DE MADEIRA</t>
  </si>
  <si>
    <t>03.50.001</t>
  </si>
  <si>
    <t>DEMOLIÇÃO DE CONCRETO INCLUINDO REVESTIMENTOS (MANUAL)</t>
  </si>
  <si>
    <t>03.50.005</t>
  </si>
  <si>
    <t>DEMOLIÇÃO DE LAJES MISTAS OU PRÉ-MOLDADAS INCLUINDO REVESTIMENTOS
(MANUAL)</t>
  </si>
  <si>
    <t>03.50.099</t>
  </si>
  <si>
    <t>03.60.099</t>
  </si>
  <si>
    <t>03.70.099</t>
  </si>
  <si>
    <t>03.80.099</t>
  </si>
  <si>
    <t>SERVICOS SUPER ESTRUTURA - CONSERVACAO</t>
  </si>
  <si>
    <t>04.01.001</t>
  </si>
  <si>
    <t>ALVENARIA DE TIJOLO DE BARRO MACICO E=1/4 TIJOLO</t>
  </si>
  <si>
    <t>04.01.002</t>
  </si>
  <si>
    <t>ALVENARIA DE TIJOLO DE BARRO MACICO E=1/2 TIJOLO</t>
  </si>
  <si>
    <t>04.01.003</t>
  </si>
  <si>
    <t>ALVENARIA DE TIJOLO DE BARRO MACICO E=1 TIJOLO</t>
  </si>
  <si>
    <t>04.01.012</t>
  </si>
  <si>
    <t>ALVENARIA DE TIJOLO DE BARRO A VISTA E=1/4 TIJOLO</t>
  </si>
  <si>
    <t>04.01.013</t>
  </si>
  <si>
    <t>REVESTIMENTO COM TIJOLO DE BARRO A VISTA E=1/2 TIJOLO/DISP ALTERNADA</t>
  </si>
  <si>
    <t>04.01.014</t>
  </si>
  <si>
    <t>ALVENARIA DE TIJOLO DE BARRO A VISTA E=1/2 TIJOLO</t>
  </si>
  <si>
    <t>04.01.015</t>
  </si>
  <si>
    <t>ALVENARIA DE TIJOLO DE BARRO A VISTA E=1 TIJOLO</t>
  </si>
  <si>
    <t>04.01.017</t>
  </si>
  <si>
    <t>ALVENARIA DE TIJOLO LAMINADO A VISTA E=1/2 TIJOLO/DISP ALTERNADO</t>
  </si>
  <si>
    <t>04.01.018</t>
  </si>
  <si>
    <t>ALVENARIA DE TIJOLO LAMINADO A VISTA E=1/4 TIJOLO</t>
  </si>
  <si>
    <t>04.01.019</t>
  </si>
  <si>
    <t>ALVENARIA DE TIJOLO LAMINADO A VISTA E=1/2 TIJOLO</t>
  </si>
  <si>
    <t>ALVENARIA DE TIJOLO LAMINADO A VISTA E=1 TIJOLO</t>
  </si>
  <si>
    <t>04.01.030</t>
  </si>
  <si>
    <t>ALVENARIA DE BLOCOS DE CONCRETO E=9CM CLASSE C</t>
  </si>
  <si>
    <t>04.01.033</t>
  </si>
  <si>
    <t>ALVENARIA DE BLOCO DE CONCRETO 14X19X39 CM CLASSE C</t>
  </si>
  <si>
    <t>04.01.034</t>
  </si>
  <si>
    <t>ALVENARIA DE BLOCO DE CONCRETO 19X19X39 CM CLASSE C</t>
  </si>
  <si>
    <t>04.01.042</t>
  </si>
  <si>
    <t>ALVENARIA DE BLOCO CERAMICO PORTANTE E=14CM</t>
  </si>
  <si>
    <t>04.01.043</t>
  </si>
  <si>
    <t>ALVENARIA DE BLOCO CERAMICO PORTANTE E=19CM</t>
  </si>
  <si>
    <t>04.01.045</t>
  </si>
  <si>
    <t>04.01.046</t>
  </si>
  <si>
    <t>ARMADURA CA 50 PARA PAREDE AUTO-PORTANTE</t>
  </si>
  <si>
    <t>04.01.047</t>
  </si>
  <si>
    <t>ARMADURA CA 60 PARA PAREDE AUTO-PORTANTE</t>
  </si>
  <si>
    <t>04.01.049</t>
  </si>
  <si>
    <t>ALVENARIA AUTO-PORTANTE: BLOCO CONCRETO ESTRUTURAL DE 19X19X19CM
CLASSE B</t>
  </si>
  <si>
    <t>04.01.050</t>
  </si>
  <si>
    <t>ALVENARIA AUTO-PORTANTE: BLOCO CONCRETO ESTRUTURAL DE 14X19X39CM
CLASSE B</t>
  </si>
  <si>
    <t>04.01.051</t>
  </si>
  <si>
    <t>ALVENARIA AUTO-PORTANTE: BLOCO CONCRETO ESTRUTURAL DE 19X19X39CM
CLASSE B</t>
  </si>
  <si>
    <t>04.01.058</t>
  </si>
  <si>
    <t>VERGA/CINTA EM BLOCO DE CONCRETO CANALETA - 14 CM</t>
  </si>
  <si>
    <t>04.01.059</t>
  </si>
  <si>
    <t>VERGA/CINTA EM BLOCO DE CONCRETO CANALETA - 19 CM</t>
  </si>
  <si>
    <t>04.01.063</t>
  </si>
  <si>
    <t>ALVENARIA DE CONCRETO CELULAR - BLOCOS E=7,5CM</t>
  </si>
  <si>
    <t>04.01.064</t>
  </si>
  <si>
    <t>ALVENARIA DE CONCRETO CELULAR - BLOCOS E=10CM</t>
  </si>
  <si>
    <t>04.01.065</t>
  </si>
  <si>
    <t>ALVENARIA DE CONCRETO CELULAR BLOCOS E=15CM</t>
  </si>
  <si>
    <t>04.01.066</t>
  </si>
  <si>
    <t>FORMA PILAR QUADRA DE ESPORTES BLOCO DE CONCRETO 39x19x39CM 3 Mpa</t>
  </si>
  <si>
    <t>04.01.070</t>
  </si>
  <si>
    <t>ALVENARIA DE TIJOLO CERAMICO FURADO (BAIANO) ESP.NOM. 10 CM</t>
  </si>
  <si>
    <t>04.01.071</t>
  </si>
  <si>
    <t>ALVENARIA DE TIJOLO CERAMICO FURADO (BAIANO) ESP.NOM. 12.5 CM</t>
  </si>
  <si>
    <t>04.01.072</t>
  </si>
  <si>
    <t>ALVENARIA DE TIJOLO CERAMICO FURADO (BAIANO) ESP.NOM 15 CM</t>
  </si>
  <si>
    <t>04.01.073</t>
  </si>
  <si>
    <t>ALVENARIA DE TIJOLO CERAMICO FURADO (BAIANO) ESP.NOM. 20 CM</t>
  </si>
  <si>
    <t>04.01.099</t>
  </si>
  <si>
    <t>ALVENARIAS</t>
  </si>
  <si>
    <t>04.02.014</t>
  </si>
  <si>
    <t>ELEMENTO VAZADO DE CONCRETO TIPO QUADRICULADO 16 FUROS C/ALETAS
INCLINADAS 39X39X10CM</t>
  </si>
  <si>
    <t>04.02.015</t>
  </si>
  <si>
    <t>ELEMENTO VAZADO DE CONCRETO TIPO CAIXILHO 40X40X20CM</t>
  </si>
  <si>
    <t>04.02.018</t>
  </si>
  <si>
    <t>ELEMENTO VAZADO DE BLOCO DE CONCRETO 19X19X39CM CLASSE C</t>
  </si>
  <si>
    <t>ELEMENTO VAZADO DE BLOCOS CERAMICOS DE VEDACAO</t>
  </si>
  <si>
    <t>04.02.062</t>
  </si>
  <si>
    <t>ELEMENTO VAZADO CERAMICO 18X18X7CM</t>
  </si>
  <si>
    <t>04.02.099</t>
  </si>
  <si>
    <t>ELEMENTOS VAZADOS</t>
  </si>
  <si>
    <t>04.03.001</t>
  </si>
  <si>
    <t>DV-01 DIVISORIA DE GRANILITE - LATERAL ABERTA</t>
  </si>
  <si>
    <t>04.03.002</t>
  </si>
  <si>
    <t>DV-02 DIVISORIA DE GRANILITE - LATERAL FECHADA</t>
  </si>
  <si>
    <t>04.03.003</t>
  </si>
  <si>
    <t>DV-03 DIVISORIA DE GRANILITE - FRONTAL</t>
  </si>
  <si>
    <t>04.03.005</t>
  </si>
  <si>
    <t>DV-06 DIVISORIA DE GRANILITE SANITARIO INFANTIL H=1,20M</t>
  </si>
  <si>
    <t>04.03.008</t>
  </si>
  <si>
    <t>DV-04 DIVISÓRIA DE GRANILITE - ANTEPARO</t>
  </si>
  <si>
    <t>04.03.009</t>
  </si>
  <si>
    <t>DV-07 DIVISÓRIA DE GRANILITE</t>
  </si>
  <si>
    <t>04.03.010</t>
  </si>
  <si>
    <t>DIVISORIA DV-03 CR SANITARIO / VESTIARIO FUNCIONARIOS USO EXCLUSIVO
PADRÃO CRECHE</t>
  </si>
  <si>
    <t>PLACAS DE CONCRETO - ESPESSURA 5 CM</t>
  </si>
  <si>
    <t>04.03.022</t>
  </si>
  <si>
    <t>DIVISORIA CHAPA FIBRA MAD PRENS BP/PAINEL/VIDRO/VENTIL PERM E=35MM</t>
  </si>
  <si>
    <t>04.03.023</t>
  </si>
  <si>
    <t>DIVISORIA CHAPA FIBRA MAD PRENS BP/PAINEL CEGO 1,20X2,11M E=35MM</t>
  </si>
  <si>
    <t>04.03.025</t>
  </si>
  <si>
    <t>DIVISORIA CHAPA FIBRA MAD PRENS BP/PAINEL VENT PERM 1,20X2,11M E=35MM</t>
  </si>
  <si>
    <t>04.03.026</t>
  </si>
  <si>
    <t>DV-05 DIVISORIA PARA SALA DE INFORMÁTICA</t>
  </si>
  <si>
    <t>04.03.028</t>
  </si>
  <si>
    <t>DIVISORIA DE PLACA DE GESSO ACARTONADO STANDARD 15MM ESPESSURA
100/70 COM LÃ MINERAL. FORNECIDA E INSTALADA</t>
  </si>
  <si>
    <t>04.03.029</t>
  </si>
  <si>
    <t>DIVISORIA DE PLACA DE GESSO ACARTONADO STANDARD 15MM ESPESSURA
120/90 COM LÃ MINERAL. FORNECIDA E INSTALADA</t>
  </si>
  <si>
    <t>04.03.099</t>
  </si>
  <si>
    <t>PLACAS DIVISORIAS</t>
  </si>
  <si>
    <t>04.50.001</t>
  </si>
  <si>
    <t>DEMOLIÇÃO DE ALVENARIAS EM GERAL E ELEMENTOS VAZADOS,INCL
REVESTIMENTOS</t>
  </si>
  <si>
    <t>04.50.010</t>
  </si>
  <si>
    <t>DEMOLIÇÃO DE DIVISÓRIAS DE MADEIRA INCLUINDO ENTARUGAMENTO</t>
  </si>
  <si>
    <t>04.50.011</t>
  </si>
  <si>
    <t>DEMOLIÇÃO DE DIVISÓRIAS EM PLACAS PARA SANITÁRIOS</t>
  </si>
  <si>
    <t>04.50.012</t>
  </si>
  <si>
    <t>DEMOLIÇÃO DE PLACAS DE FIBRO CIMENTO</t>
  </si>
  <si>
    <t>04.50.099</t>
  </si>
  <si>
    <t>04.60.010</t>
  </si>
  <si>
    <t>RETIRADA DE DIVISÓRIAS EM CHAPAS DE MADEIRA, INCLUSIVE ENTARUGAMENTO</t>
  </si>
  <si>
    <t>04.60.011</t>
  </si>
  <si>
    <t>RETIRADA DE DIVISÓRIAS EM CHAPA DE MADEIRA,EXCLUSIVE ENTARUGAMENTO</t>
  </si>
  <si>
    <t>04.60.012</t>
  </si>
  <si>
    <t>RETIRADA DE PAINÉIS DIVISÓRIAS COM MONTANTES METÁLICAS</t>
  </si>
  <si>
    <t>04.60.099</t>
  </si>
  <si>
    <t>04.70.010</t>
  </si>
  <si>
    <t>RECOLOCAÇÃO DE DIVISÓRIAS EM CHAPAS DE MADEIRA INCLUSIVE
ENTARUGAMENTO</t>
  </si>
  <si>
    <t>04.70.011</t>
  </si>
  <si>
    <t>RECOLOCAÇÃO DE DIVISÓRIAS EM CHAPAS DE MADEIRA EXCLUSIVE
ENTARUGAMENTO</t>
  </si>
  <si>
    <t>04.70.012</t>
  </si>
  <si>
    <t>RECOLOCAÇÃO DE PAINÉIS DIVISÓRIOS COM MONTANTES METÁLICAS</t>
  </si>
  <si>
    <t>50,85</t>
  </si>
  <si>
    <t>04.70.099</t>
  </si>
  <si>
    <t>RECOLOCACOES DE ALVENARIA E OUTROS ELEMENTOS DIVISORIOS</t>
  </si>
  <si>
    <t>04.80.002</t>
  </si>
  <si>
    <t>ELEMENTO VAZADO REF NEO REX 16 19X19X10CM</t>
  </si>
  <si>
    <t>04.80.003</t>
  </si>
  <si>
    <t>ELEMENTO VAZADO REF NEO REX 16DC 19X19X19CM</t>
  </si>
  <si>
    <t>04.80.004</t>
  </si>
  <si>
    <t>ELEMENTO VAZADO REF NEO REX 90 39X39X7CM</t>
  </si>
  <si>
    <t>04.80.011</t>
  </si>
  <si>
    <t>DIVISORIA CHAPA COMPENSADO E=4MM G1-C8 AMBAS FACES INCL
ENTARUGAMENTO</t>
  </si>
  <si>
    <t>04.80.017</t>
  </si>
  <si>
    <t>DIVISORIAS DE CHAPAS DIVILUX OU SIMILAR</t>
  </si>
  <si>
    <t>04.80.099</t>
  </si>
  <si>
    <t>SERVICOS DE ALVENARIA E OUTROS ELEMENTOS DIVISORIOS - CONSERVACAO</t>
  </si>
  <si>
    <t>05.01.001</t>
  </si>
  <si>
    <t>PM-67 PORTA DE MADEIRA MACHO/FEMEA P/ PINT. BAT. MET. L=82CM</t>
  </si>
  <si>
    <t>05.01.002</t>
  </si>
  <si>
    <t>PM-68 PORTA DE MADEIRA MACHO/FEMEA P/ PINT. BAT. MET. L=92CM</t>
  </si>
  <si>
    <t>05.01.004</t>
  </si>
  <si>
    <t>PM-04 PORTA DE MADEIRA SARRAFEADA P/ PINT. BAT. MADEIRA L=82CM</t>
  </si>
  <si>
    <t>05.01.005</t>
  </si>
  <si>
    <t>PM-05 PORTA DE MADEIRA SARRAFEADA P/ PINT. BAT. MADEIRA L=92CM</t>
  </si>
  <si>
    <t>05.01.009</t>
  </si>
  <si>
    <t>PM-19 PORTA DE MADEIRA MACHO/FEMEA P/ PINT. BAT. MADEIRA L=62CM</t>
  </si>
  <si>
    <t>05.01.010</t>
  </si>
  <si>
    <t>PM-20 PORTA DE MADEIRA MACHO/FEMEA P/ PINT. BAT. MADEIRA L=82CM</t>
  </si>
  <si>
    <t>05.01.011</t>
  </si>
  <si>
    <t>PM-21 PORTA DE MADEIRA MACHO/FEMEA P/ PINT. BAT. MADEIRA L=92CM</t>
  </si>
  <si>
    <t>05.01.013</t>
  </si>
  <si>
    <t>PM-23 PORTA DE MADEIRA MACHO/FEMEA P/ PINT. BAT. MADEIRA L=72CM</t>
  </si>
  <si>
    <t>05.01.014</t>
  </si>
  <si>
    <t>PM-24 PORTA DE MADEIRA SARRAFEADA P/ PINT. BAT. MADEIRA L=72CM</t>
  </si>
  <si>
    <t>05.01.024</t>
  </si>
  <si>
    <t>PM-34 PORTA DE MADEIRA MACHO/FEMEA P/ PINT. C/ BAND. BAT. MET. L=72CM</t>
  </si>
  <si>
    <t>05.01.025</t>
  </si>
  <si>
    <t>PM-35 PORTA DE MADEIRA MACHO/FEMEA P/ PINT. C/ BAND. BAT. MET. L=82CM</t>
  </si>
  <si>
    <t>05.01.026</t>
  </si>
  <si>
    <t>PM-36 PORTA DE MADEIRA MACHO/FEMEA P/ PINT. C/ BAND. BAT. MET. L=92CM</t>
  </si>
  <si>
    <t>05.01.028</t>
  </si>
  <si>
    <t>PORTAS PARA DIVISORIAS CHAPA FIBRA MAD PRENS BP COM FERRAGENS</t>
  </si>
  <si>
    <t>05.01.029</t>
  </si>
  <si>
    <t>PM-74 PORTA SARRAFEADO MACIÇO P/BOXES L=62CM-COMPLETA</t>
  </si>
  <si>
    <t>05.01.036</t>
  </si>
  <si>
    <t>PM-38 PORTA DE MADEIRA MACHO/FEMEA P/ PINT. C/ BAND. BAT. MAD. L=72CM</t>
  </si>
  <si>
    <t>05.01.037</t>
  </si>
  <si>
    <t>PM-39 PORTA DE MADEIRA MACHO/FEMEA P/ PINT. C/ BAND. BAT. MAD. L=82CM</t>
  </si>
  <si>
    <t>05.01.044</t>
  </si>
  <si>
    <t>PM-40 PORTA DE MADEIRA MACHO/FEMEA P/ PINT. C/ BAND. BAT. MAD. L=92CM</t>
  </si>
  <si>
    <t>05.01.046</t>
  </si>
  <si>
    <t>PM-70 PORTA DE MADEIRA SARRAFEADA P/ PINT. BAT. MET. L=72CM</t>
  </si>
  <si>
    <t>05.01.047</t>
  </si>
  <si>
    <t>PM-71 PORTA DE MADEIRA SARRAFEADA P/ PINT. BAT. MET. L=82CM</t>
  </si>
  <si>
    <t>05.01.048</t>
  </si>
  <si>
    <t>PM-72 PORTA DE MADEIRA SARRAFEADA P/ PINT. BAT. MET. L=92CM</t>
  </si>
  <si>
    <t>05.01.050</t>
  </si>
  <si>
    <t>PM-81 PORTA SARRAFEADO MACIÇO P/BOXE ACESSIVEL-COMPLETA</t>
  </si>
  <si>
    <t>05.01.051</t>
  </si>
  <si>
    <t>PM-75 PORTA SARRAFEADA MACICA SANIT. ACESSIVEL BAT. MET.</t>
  </si>
  <si>
    <t>05.01.069</t>
  </si>
  <si>
    <t>PM-82 PORTA DE CORRER ACESSIVEL SARRAF.MACIÇA P/PINTURA(L=111CM)</t>
  </si>
  <si>
    <t>05.01.070</t>
  </si>
  <si>
    <t>PM-83 PORTA DE CORRER ACESSIVEL SARRAFEADA MACIÇA G1-C1 P/PINTURA
L=101CM</t>
  </si>
  <si>
    <t>05.01.090</t>
  </si>
  <si>
    <t>PM-58 PORTA DE MADEIRA SARRAFEADA P/ PINT. C/ BAND. BAT. MET. L=72CM
INCLUSIVE REFORÇO DE FECHADURA</t>
  </si>
  <si>
    <t>05.01.091</t>
  </si>
  <si>
    <t>PM-59 PORTA DE MADEIRA SARRAFEADA P/ PINT. C/ BAND. BAT. MET. L=82CM
INCLUSIVE REFORÇO DE FECHADURA</t>
  </si>
  <si>
    <t>05.01.092</t>
  </si>
  <si>
    <t>PM-60 PORTA DE MADEIRA SARRAFEADA P/ PINT. C/ BAND. BAT. MET. L=92CM
INCLUSIVE REFORÇO DE FECHADURA</t>
  </si>
  <si>
    <t>05.01.094</t>
  </si>
  <si>
    <t>PM-62 PORTA DE MADEIRA SARRAFEADA P/ PINT. C/ BAND. BAT. MAD. L=72CM
INCLUSIVE REFORÇO DE FECHADURA</t>
  </si>
  <si>
    <t>05.01.095</t>
  </si>
  <si>
    <t>PM-63 PORTA DE MADEIRA SARRAFEADA P/ PINT. C/ BAND. BAT. MAD. L=82CM
INCLUSIVE REFORÇO DE FECHADURA</t>
  </si>
  <si>
    <t>05.01.096</t>
  </si>
  <si>
    <t>PM-64 PORTA DE MADEIRA SARRAFEADA P/ PINT. C/ BAND. BAT. MAD. L=92CM
INCLUSIVE REFORÇO DE FECHADURA</t>
  </si>
  <si>
    <t>05.01.098</t>
  </si>
  <si>
    <t>PM-66 PORTA DE MADEIRA MACHO/FEMEA P/ PINT. BAT. MET. L=72CM</t>
  </si>
  <si>
    <t>05.01.099</t>
  </si>
  <si>
    <t>ELEMENTOS DE MADEIRA COM ACESSORIO</t>
  </si>
  <si>
    <t>05.01.100</t>
  </si>
  <si>
    <t>PM-69 PORTA DE MADEIRA MACHO/FEMEA P/ PINT. BAT. MET. L=124CM</t>
  </si>
  <si>
    <t>05.01.101</t>
  </si>
  <si>
    <t>PM-08 PORTA DE MADEIRA SARRAFEADA P/ PINT. BAT. MADEIRA L=124CM
INCLUSIVE REFORÇO FECHADURA</t>
  </si>
  <si>
    <t>05.01.102</t>
  </si>
  <si>
    <t>PM-22 PORTA DE MADEIRA MACHO/FEMEA P/ PINT. BAT. MADEIRA L=124CM</t>
  </si>
  <si>
    <t>05.01.103</t>
  </si>
  <si>
    <t>PM-37 PORTA DE MADEIRA MACHO/FEMEA P/ PINT. C/ BAND. BAT. MET. L=124CM</t>
  </si>
  <si>
    <t>05.01.104</t>
  </si>
  <si>
    <t>PM-41 PORTA DE MADEIRA MACHO/FEMEA P/ PINT. C/ BAND. BAT. MAD. L=124CM</t>
  </si>
  <si>
    <t>05.01.105</t>
  </si>
  <si>
    <t>PM-73 PORTA DE MADEIRA SARRAFEADA P/ PINT. BAT. MET. L=124CM INCLUSIVE
REFORÇO FECHADURA</t>
  </si>
  <si>
    <t>05.01.106</t>
  </si>
  <si>
    <t>PM-61 PORTA DE MADEIRA SARRAFEADA P/ PINT. C/ BAND. BAT. MET. L=124CM
INCLUSIVE REFORÇO DE FECHADURA</t>
  </si>
  <si>
    <t>05.01.107</t>
  </si>
  <si>
    <t>PM-65 PORTA DE MADEIRA SARRAFEADA P/ PINT. C/ BAND. BAT. MAD. L=124CM
INCLUSIVE REFORÇO DE FECHADURA</t>
  </si>
  <si>
    <t>05.01.108</t>
  </si>
  <si>
    <t>PM-76 PORTA SARRAFEADA MACICA SANIT. ACESSIVEL BAT. MAD.</t>
  </si>
  <si>
    <t>05.01.109</t>
  </si>
  <si>
    <t>PM-79 PORTA SARRAFEADA MACICA PARA HALL DO ELEVADOR BAT. MET</t>
  </si>
  <si>
    <t>05.01.110</t>
  </si>
  <si>
    <t>PM-80 PORTA SARRAFEADA MACICA PARA HALL DO ELEVADOR BAT. MAD.</t>
  </si>
  <si>
    <t>05.01.111</t>
  </si>
  <si>
    <t>PM-85 PORTA DE CORRER ACESSIVEL SARRAFEADA MACIÇA G1-C1 P/PINTURA
L=121CM</t>
  </si>
  <si>
    <t>05.02.099</t>
  </si>
  <si>
    <t>05.03.099</t>
  </si>
  <si>
    <t>FERRAGENS</t>
  </si>
  <si>
    <t>05.04.099</t>
  </si>
  <si>
    <t>QUADRO NEGRO / QUADROS DE AVISO</t>
  </si>
  <si>
    <t>05.05.037</t>
  </si>
  <si>
    <t>BS-08 BANCADA PARA FRALDÁRIO</t>
  </si>
  <si>
    <t>05.05.040</t>
  </si>
  <si>
    <t>BS-05 BANCADA PARA COZINHA - GRANITO POLIDO 20MM</t>
  </si>
  <si>
    <t>05.05.049</t>
  </si>
  <si>
    <t>BE-04 BANCADA LAVATORIO/EDUCAÇAO INFANTIL</t>
  </si>
  <si>
    <t>05.05.050</t>
  </si>
  <si>
    <t>BE-05 BANCADA EDUCAÇÃO INFANTIL</t>
  </si>
  <si>
    <t>05.05.053</t>
  </si>
  <si>
    <t>BE-08 BANCADA ALUNOS / QUIMICA E BIOLOGIA (150CM)</t>
  </si>
  <si>
    <t>05.05.054</t>
  </si>
  <si>
    <t>BE-09 BANCADA ALUNOS / QUIMICA E BIOLOGIA (195CM)</t>
  </si>
  <si>
    <t>05.05.055</t>
  </si>
  <si>
    <t>BE-10 BANCADA ALUNOS / MATEMATICA E FISICA (280CM)</t>
  </si>
  <si>
    <t>05.05.057</t>
  </si>
  <si>
    <t>BE-11 BANCADA ALUNOS / QUIMICA E BIOLOGIA (120CM)</t>
  </si>
  <si>
    <t>05.05.058</t>
  </si>
  <si>
    <t>BE-12 BANCADA ALUNOS / QUIMICA E BIOLOGIA (165CM)</t>
  </si>
  <si>
    <t>05.05.059</t>
  </si>
  <si>
    <t>BE-13 BANCADA ALUNOS / MATEMATICA E FISICA (225CM)</t>
  </si>
  <si>
    <t>05.05.060</t>
  </si>
  <si>
    <t>BE-14 BANCADA APOIO PARA CAPELA</t>
  </si>
  <si>
    <t>05.05.061</t>
  </si>
  <si>
    <t>BE-15 BANCADA LABORATORIO COM PRATELEIRA</t>
  </si>
  <si>
    <t>05.05.062</t>
  </si>
  <si>
    <t>BE-16 BANCADA LABORATORIO 2 CUBAS 50X40X25CM (L=180CM)</t>
  </si>
  <si>
    <t>05.05.063</t>
  </si>
  <si>
    <t>BE-17 BANCADA LABORATORIO 1 CUBA 50X40X25CM (L=120CM)</t>
  </si>
  <si>
    <t>05.05.064</t>
  </si>
  <si>
    <t>PR-08 PRATELEIRA DE GRANITO</t>
  </si>
  <si>
    <t>05.05.067</t>
  </si>
  <si>
    <t>PR-03 PRATELEIRA DE GRANILITE - L=30CM</t>
  </si>
  <si>
    <t>05.05.068</t>
  </si>
  <si>
    <t>BE-18 BANCADA LABORATORIO 1 CUBA 60X50X30CM (L=180CM)</t>
  </si>
  <si>
    <t>05.05.069</t>
  </si>
  <si>
    <t>BE-19 BANCADA LABORATORIO SIMPLES</t>
  </si>
  <si>
    <t>05.05.075</t>
  </si>
  <si>
    <t>PR-09 PRATELEIRA EM GRANILITE - L=55CM</t>
  </si>
  <si>
    <t>05.05.078</t>
  </si>
  <si>
    <t>GS-03 GUICHE DE SECRETARIA/JANELA DE 2 FOLHAS</t>
  </si>
  <si>
    <t>05.05.079</t>
  </si>
  <si>
    <t>PR-10 PRATELEIRA EM GRANILITE L=70CM</t>
  </si>
  <si>
    <t>05.05.080</t>
  </si>
  <si>
    <t>ET-05 ESTRADO DE POLIPROPILENO</t>
  </si>
  <si>
    <t>05.05.085</t>
  </si>
  <si>
    <t>BA-12 BALCÃO DE ATENDIMENTO DE GRANITO (210X60CM)</t>
  </si>
  <si>
    <t>05.05.086</t>
  </si>
  <si>
    <t>BA-13 BALCAO ATENDIMENTO - GRANITO</t>
  </si>
  <si>
    <t>05.05.087</t>
  </si>
  <si>
    <t>GS-04 GUICHE DE SECRETARIA/JANELA DE CORRER</t>
  </si>
  <si>
    <t>05.05.089</t>
  </si>
  <si>
    <t>BA-10 BALCÃO DE DISTRIB.DE GRANITO (L=350CM)</t>
  </si>
  <si>
    <t>05.05.090</t>
  </si>
  <si>
    <t>BA-11 BALCÃO DE DEVOLUÇÃO DE GRANITO (L=70CM)</t>
  </si>
  <si>
    <t>05.05.096</t>
  </si>
  <si>
    <t>CC-06 CUBA INOX 460X300X170MM - MISTURADOR DE PAREDE</t>
  </si>
  <si>
    <t>05.05.099</t>
  </si>
  <si>
    <t>COMPONENTES</t>
  </si>
  <si>
    <t>05.05.101</t>
  </si>
  <si>
    <t>CC-01 CUBA INOX (60X50X30CM) INCLUSIVE VÁLVULA AMERICANA-GRANITO</t>
  </si>
  <si>
    <t>05.05.103</t>
  </si>
  <si>
    <t>CC-03 CUBA INOX (50X40X25CM) TORNEIRA DE PAREDE INCL.VÁLVULA
AMERICANA-GRANITO</t>
  </si>
  <si>
    <t>05.05.104</t>
  </si>
  <si>
    <t>CC-04 CUBA DUPLA INOX (102X40X25CM) INCLUSIVE VÁLVULA
AMERICANA-GRANITO</t>
  </si>
  <si>
    <t>05.05.105</t>
  </si>
  <si>
    <t>CC-05 CUBA INOX (50X40X25CM) TORNEIRA DE MESA INCL.VÁLVULA
AMERICANA-GRANITO</t>
  </si>
  <si>
    <t>05.05.108</t>
  </si>
  <si>
    <t>PRATELEIRA DE GRANILITE POLIDO ESPESSURA 40MM COR CINZA APLICADA NA
BIBLIOTECA USO EXCLUSIVO PADRAO CRECHE</t>
  </si>
  <si>
    <t>05.06.061</t>
  </si>
  <si>
    <t>RP-02 REFORCO DE FECHADURAS PARA PORTAS (RP-02)</t>
  </si>
  <si>
    <t>05.06.099</t>
  </si>
  <si>
    <t>05.50.015</t>
  </si>
  <si>
    <t>DEMOLIÇÃO DE QUADRO NEGRO TIPO GREEMBOARD INCLUINDO ENTARUGAMENTO</t>
  </si>
  <si>
    <t>05.50.099</t>
  </si>
  <si>
    <t>05.60.001</t>
  </si>
  <si>
    <t>RETIRADA DE FOLHAS DE PORTAS OU JANELAS</t>
  </si>
  <si>
    <t>05.60.005</t>
  </si>
  <si>
    <t>RETIRADA DE BATENTES DE ESQUADRIAS DE MADEIRA</t>
  </si>
  <si>
    <t>05.60.010</t>
  </si>
  <si>
    <t>RETIRADA DE GUARNIÇÃO OU MOLDURAS</t>
  </si>
  <si>
    <t>05.60.017</t>
  </si>
  <si>
    <t>RETIRADA DE PORTA GIZ, INCLUSIVE SUPORTES</t>
  </si>
  <si>
    <t>05.60.050</t>
  </si>
  <si>
    <t>RETIRADA DE FECHADURAS DE EMBUTIR</t>
  </si>
  <si>
    <t>05.60.055</t>
  </si>
  <si>
    <t>RETIRADA DE CREMONA FECHO DE ALAVANCA DE EMBUTIR,TARJETAS E FECHAD
SOBREPOR</t>
  </si>
  <si>
    <t>05.60.060</t>
  </si>
  <si>
    <t>05.60.099</t>
  </si>
  <si>
    <t>05.70.001</t>
  </si>
  <si>
    <t>RECOLOCAÇÃO DE FOLHAS DE PORTA OU JANELA</t>
  </si>
  <si>
    <t>05.70.005</t>
  </si>
  <si>
    <t>RECOLOCAÇÃO DE BATENTES DE ESQUADRIAS DE MADEIRA</t>
  </si>
  <si>
    <t>05.70.010</t>
  </si>
  <si>
    <t>RECOLOCAÇÃO DE GUARNIÇÃO OU MOLDURAS</t>
  </si>
  <si>
    <t>05.70.013</t>
  </si>
  <si>
    <t>RECOLOCAÇÃO DE PORTA-GIZ, INCLUINDO SUPORTES</t>
  </si>
  <si>
    <t>05.70.015</t>
  </si>
  <si>
    <t>RECOLOCAÇÃO DE FECHADURAS DE EMBUTIR</t>
  </si>
  <si>
    <t>05.70.016</t>
  </si>
  <si>
    <t>RECOLOCAÇÃO DE CREMONA,FECHOS DE ALAVANCA EMBUTIR,TARJETAS E
FECHADURAS SOBREPOR</t>
  </si>
  <si>
    <t>05.70.017</t>
  </si>
  <si>
    <t>RECOLOCAÇÃO DE DOBRADICAS</t>
  </si>
  <si>
    <t>05.70.099</t>
  </si>
  <si>
    <t>RECOLOCACAO DE ELEM DE MADEIRA/COMPONENTES</t>
  </si>
  <si>
    <t>05.80.001</t>
  </si>
  <si>
    <t>PORTA MADEIRA COMPENS LISA P/ PINTURA</t>
  </si>
  <si>
    <t>05.80.002</t>
  </si>
  <si>
    <t>PORTA MADEIRA COMPENS LISA COM VISOR</t>
  </si>
  <si>
    <t>05.80.003</t>
  </si>
  <si>
    <t>PORTA MADEIRA ALMOFADADA</t>
  </si>
  <si>
    <t>05.80.004</t>
  </si>
  <si>
    <t>PORTA MADEIRA MACHO-FEMEA</t>
  </si>
  <si>
    <t>05.80.005</t>
  </si>
  <si>
    <t>PORTA TIPO VENEZIANA</t>
  </si>
  <si>
    <t>05.80.006</t>
  </si>
  <si>
    <t>FOLHA DE PORTA LISA DE 22 MM PARA ARMARIOS</t>
  </si>
  <si>
    <t>05.80.015</t>
  </si>
  <si>
    <t>BANDEIRA P/ PORTA MADEIRA COMPENS LISA P/ PINTURA</t>
  </si>
  <si>
    <t>05.80.020</t>
  </si>
  <si>
    <t>BATENTE DE MADEIRA PARA PORTAS DE 1 FL SEM BANDEIRA</t>
  </si>
  <si>
    <t>05.80.021</t>
  </si>
  <si>
    <t>BATENTE DE MADEIRA PARA PORTAS DE 1 FOLHA COM BANDEIRA</t>
  </si>
  <si>
    <t>05.80.022</t>
  </si>
  <si>
    <t>BATENTE DE MADEIRA PARA PORTA DE 2 FLS SEM BANDEIRA</t>
  </si>
  <si>
    <t>05.80.023</t>
  </si>
  <si>
    <t>BATENTE DE MADEIRA PARA PORTAS DE 2 FLS COM BANDEIRA</t>
  </si>
  <si>
    <t>05.80.030</t>
  </si>
  <si>
    <t>BATENTE METALICO - PERFIL CHAPA 14 (1,9MM) ZINCADA</t>
  </si>
  <si>
    <t>05.80.035</t>
  </si>
  <si>
    <t>GUARNICAO DE 5 CM PARA PORTA DE 1 FOLHA</t>
  </si>
  <si>
    <t>05.80.036</t>
  </si>
  <si>
    <t>GUARNICAO DE 5 CM PARA PORTA DE 2 FOLHAS</t>
  </si>
  <si>
    <t>05.80.037</t>
  </si>
  <si>
    <t>GUARNICAO MADEIRA DE 5,0CM</t>
  </si>
  <si>
    <t>05.80.038</t>
  </si>
  <si>
    <t>GUARNICAO MADEIRA DE 7,0CM</t>
  </si>
  <si>
    <t>05.80.039</t>
  </si>
  <si>
    <t>GUARNICAO MADEIRA DE 10,0CM</t>
  </si>
  <si>
    <t>05.80.040</t>
  </si>
  <si>
    <t>GUARNICAO MADEIRA DE 15,0CM</t>
  </si>
  <si>
    <t>05.80.041</t>
  </si>
  <si>
    <t>PORTA GIZ, INCLUSIVE SUPORTES</t>
  </si>
  <si>
    <t>05.80.042</t>
  </si>
  <si>
    <t>LOUSA QUADRICULADA L=4.61M MOD. LG-01</t>
  </si>
  <si>
    <t>05.80.043</t>
  </si>
  <si>
    <t>CHAPA GREENBOARD DE 1,3 MM DE ESPESSURA</t>
  </si>
  <si>
    <t>05.80.044</t>
  </si>
  <si>
    <t>LOUSA QUADRICULADA L=2.55M MOD. LG-02</t>
  </si>
  <si>
    <t>05.80.050</t>
  </si>
  <si>
    <t>LOUSA EM ARGAMASSA L=461M MOD LG-03</t>
  </si>
  <si>
    <t>05.80.051</t>
  </si>
  <si>
    <t>QUADRO NEGRO EM MASSA - COMPLETO</t>
  </si>
  <si>
    <t>05.80.070</t>
  </si>
  <si>
    <t>FECHADURA COMPLETA, CILINDRICA DE EMBUTIR</t>
  </si>
  <si>
    <t>05.80.071</t>
  </si>
  <si>
    <t>FECHADURA COMPLETA, TIPO GORGE DE EMBUTIR</t>
  </si>
  <si>
    <t>05.80.072</t>
  </si>
  <si>
    <t>FECHADURA COMPL TIPO TARGETA DE SOBREPOR C/VISOR "LIVRE-OCUPADO"</t>
  </si>
  <si>
    <t>05.80.073</t>
  </si>
  <si>
    <t>FECHADURA DE SOBREPOR CILINDRICA PARA PORTOES</t>
  </si>
  <si>
    <t>05.80.080</t>
  </si>
  <si>
    <t>DOBRADICA DE 3 1/2" X 3" CROMADO, COM EIXO E BOLA DE LATAO</t>
  </si>
  <si>
    <t>05.80.081</t>
  </si>
  <si>
    <t>DOBRADICA DE 3 1/2" X 3" EM ACO LAMINADO</t>
  </si>
  <si>
    <t>05.80.082</t>
  </si>
  <si>
    <t>DOBRADICA FERRO CROMADO COM PINO E BOLAS DE FERRO 3" X 2 1/2"</t>
  </si>
  <si>
    <t>05.80.083</t>
  </si>
  <si>
    <t>DOBRADICA DE 3" X 2 1/2" EM ACO LAMINADO</t>
  </si>
  <si>
    <t>05.80.085</t>
  </si>
  <si>
    <t>FECHADURA TETRA COMPLETA ESPELHO REDONDO CROMADO</t>
  </si>
  <si>
    <t>05.80.086</t>
  </si>
  <si>
    <t>CREMONA COMPLETO</t>
  </si>
  <si>
    <t>05.80.087</t>
  </si>
  <si>
    <t>VARETA PARA CREMONA</t>
  </si>
  <si>
    <t>05.80.091</t>
  </si>
  <si>
    <t>FECHO TIPO UNHA DE EMBUTIR DE 10 CM</t>
  </si>
  <si>
    <t>05.80.094</t>
  </si>
  <si>
    <t>DOBRADICA FERRO CROM C/ PINO BOLAS ANEIS FERRO 3 1/2"X3"</t>
  </si>
  <si>
    <t>38,45</t>
  </si>
  <si>
    <t>05.80.095</t>
  </si>
  <si>
    <t>FECHADURA CILINDRICA COMPLETO (FECHAD ROSETA MACAN)</t>
  </si>
  <si>
    <t>05.80.096</t>
  </si>
  <si>
    <t>FECHO UNHA DE EMBUTIR AÇO CROMADO 20CM X 3/4"</t>
  </si>
  <si>
    <t>05.80.099</t>
  </si>
  <si>
    <t>SERVICOS DE ELEMENTOS DE MADEIRA/COMPONENTES - CONSERVACAO</t>
  </si>
  <si>
    <t>05.81.001</t>
  </si>
  <si>
    <t>PORTA MADEIRA COMPENS LISA P/ VERNIZ 72X210CM</t>
  </si>
  <si>
    <t>05.81.002</t>
  </si>
  <si>
    <t>PORTA MADEIRA COMPENS LISA P/ VERNIZ 82X210CM</t>
  </si>
  <si>
    <t>05.81.003</t>
  </si>
  <si>
    <t>PORTA MADEIRA COMPENS LISA P/ VERNIZ 92X210CM</t>
  </si>
  <si>
    <t>05.81.005</t>
  </si>
  <si>
    <t>PORTA MADEIRA COMPENS LISA P/ PINTURA 72X210CM</t>
  </si>
  <si>
    <t>05.81.006</t>
  </si>
  <si>
    <t>PORTA MADEIRA COMPENS LISA P/ PINTURA 82X210CM</t>
  </si>
  <si>
    <t>05.81.007</t>
  </si>
  <si>
    <t>PORTA COMPENS LISA MADEIRA P/ PINTURA 92X210CM</t>
  </si>
  <si>
    <t>05.81.025</t>
  </si>
  <si>
    <t>PORTA MADEIRA MACHO-FEMEA 72X210CM</t>
  </si>
  <si>
    <t>05.81.026</t>
  </si>
  <si>
    <t>PORTA MADEIRA MACHO-FEMEA 82X210CM</t>
  </si>
  <si>
    <t>05.81.027</t>
  </si>
  <si>
    <t>PORTA MADEIRA MACHO-FEMEA 92X210CM</t>
  </si>
  <si>
    <t>05.81.033</t>
  </si>
  <si>
    <t>PORTA DE ARMARIO SOB PIA TIPO VENEZIANA - DE CORRER</t>
  </si>
  <si>
    <t>05.81.047</t>
  </si>
  <si>
    <t>FECHADURAS E FECHOS PARA PORTAS INT WC - TARGETA LATAO LIVRE-OCUPADO</t>
  </si>
  <si>
    <t>05.81.048</t>
  </si>
  <si>
    <t>ESPELHOS RET 200 X 50 MM PESO MINIMO 170 G</t>
  </si>
  <si>
    <t>PR</t>
  </si>
  <si>
    <t>05.81.056</t>
  </si>
  <si>
    <t>CHAPA LAMINADO MELAMINICO ACAB TEXTURIZADO E=1MM</t>
  </si>
  <si>
    <t>05.81.062</t>
  </si>
  <si>
    <t>CONJUNTO FERRAGEM PORTAS INTERNAS E EXTERNAS 1 FOLHA - COM DOBRADIÇA
DE FERRO POLIDO</t>
  </si>
  <si>
    <t>05.81.065</t>
  </si>
  <si>
    <t>FERRAGEM PORTINHOLAS ARMARIO SOB PIA - COM 2 FOLHAS DE CORRER</t>
  </si>
  <si>
    <t>05.81.070</t>
  </si>
  <si>
    <t>CADEADO DE LATAO COM CILINDRO - TRAVA DUPLA DE 25 MM</t>
  </si>
  <si>
    <t>05.81.071</t>
  </si>
  <si>
    <t>CADEADO DE LATAO COM CILINDRO - TRAVA DUPLA DE 35 MM</t>
  </si>
  <si>
    <t>05.81.072</t>
  </si>
  <si>
    <t>CADEADO DE LATAO COM CILINDRO - TRAVA DUPLA DE 45 MM</t>
  </si>
  <si>
    <t>05.81.073</t>
  </si>
  <si>
    <t>CADEADO DE LATAO COM CILINDRO - TRAVA DUPLA DE 50 MM</t>
  </si>
  <si>
    <t>05.81.076</t>
  </si>
  <si>
    <t>CADEADO DE LATAO C/ CILINDRO-TRAVA DUPLA DE 30MM - PESO MIN 110G</t>
  </si>
  <si>
    <t>05.81.080</t>
  </si>
  <si>
    <t>PORTA CADEADO EM FERRO PINTADO - DE 60MM - PESO MIN 25G</t>
  </si>
  <si>
    <t>05.81.081</t>
  </si>
  <si>
    <t>PORTA CADEADO EM FERRO PINTADO - DE 90MM - PESO MIN 115G</t>
  </si>
  <si>
    <t>05.81.082</t>
  </si>
  <si>
    <t>PORTA CADEADO EM FERRO PINTADO - DE 110MM - PESO MIN 135G</t>
  </si>
  <si>
    <t>05.81.099</t>
  </si>
  <si>
    <t>RECOLOCACOES DE ELEM DE MADEIRA/COMPONENTES</t>
  </si>
  <si>
    <t>05.82.010</t>
  </si>
  <si>
    <t>TAMPO DE PIA EM GRANITO E=2CM</t>
  </si>
  <si>
    <t>05.82.099</t>
  </si>
  <si>
    <t>SERVICOS DE ELEMENTOS DE MADEIRA/COMPONENTES</t>
  </si>
  <si>
    <t>06.01.001</t>
  </si>
  <si>
    <t>EF-01 ESQUADRIA DE FERRO 90X60CM</t>
  </si>
  <si>
    <t>06.01.002</t>
  </si>
  <si>
    <t>EF-02 ESQUADRIA DE FERRO 90X120CM</t>
  </si>
  <si>
    <t>06.01.003</t>
  </si>
  <si>
    <t>EF-03 ESQUADRIA DE FERRO 90X150CM</t>
  </si>
  <si>
    <t>06.01.004</t>
  </si>
  <si>
    <t>EF-04 ESQUADRIA DE FERRO 180X60CM</t>
  </si>
  <si>
    <t>06.01.005</t>
  </si>
  <si>
    <t>EF-05 ESQUADRIA DE FERRO 180X120CM</t>
  </si>
  <si>
    <t>06.01.006</t>
  </si>
  <si>
    <t>EF-06 ESQUADRIA DE FERRO 180X150CM</t>
  </si>
  <si>
    <t>06.01.013</t>
  </si>
  <si>
    <t>EF-13 ESQUADRIA DE FERRO 90X90CM</t>
  </si>
  <si>
    <t>06.01.014</t>
  </si>
  <si>
    <t>EF-14 ESQUADRIA DE FERRO 180X90CM</t>
  </si>
  <si>
    <t>06.01.015</t>
  </si>
  <si>
    <t>EF-15 ESQUADRIA DE FERRO / VENTILACAO CRUZADA H=30 A 45CM</t>
  </si>
  <si>
    <t>06.01.016</t>
  </si>
  <si>
    <t>EF-16 ESQUADRIA DE FERRO FIXA L=90CM</t>
  </si>
  <si>
    <t>06.01.017</t>
  </si>
  <si>
    <t>EF-17 ESQUADRIA DE FERRO FIXA L=180CM</t>
  </si>
  <si>
    <t>06.01.019</t>
  </si>
  <si>
    <t>EF-18 ESQUADRIA DE FERRO / VENTILACAO PERMANENTE L=90X60CM</t>
  </si>
  <si>
    <t>EF-19 ESQUADRIA DE FERRO VENTILACAO PERMANENTE L=180X60CM</t>
  </si>
  <si>
    <t>06.01.022</t>
  </si>
  <si>
    <t>EF-20 ESQUADRIA DE FERRO 180X180CM</t>
  </si>
  <si>
    <t>06.01.023</t>
  </si>
  <si>
    <t>EF-21 ESQUADRIA DE FERRO 180X210CM</t>
  </si>
  <si>
    <t>06.01.024</t>
  </si>
  <si>
    <t>EF-22 ESQUADRIA DE FERRO COM BASCULANTE L=90CM</t>
  </si>
  <si>
    <t>06.01.025</t>
  </si>
  <si>
    <t>CAIXILHOS DE FERRO -BASCULANTES</t>
  </si>
  <si>
    <t>06.01.026</t>
  </si>
  <si>
    <t>CAIXILHOS DE FERRO -FIXOS</t>
  </si>
  <si>
    <t>06.01.027</t>
  </si>
  <si>
    <t>CAIXILHOS DE FERRO -FIXO COM VENTILACAO PERMANENTE</t>
  </si>
  <si>
    <t>06.01.028</t>
  </si>
  <si>
    <t>EF-23 ESQUADRIA DE FERRO COM BASCULANTE L=180CM</t>
  </si>
  <si>
    <t>06.01.029</t>
  </si>
  <si>
    <t>CX-06 CAIXILHO FIXO PERFIL LAMINADO 2MM USO EXCLUSIVO PADRAO CRECHE</t>
  </si>
  <si>
    <t>383,14</t>
  </si>
  <si>
    <t>06.01.037</t>
  </si>
  <si>
    <t>EF-24 ADAPTADO ESQUADRIA DE FERRO 1,00X1,00</t>
  </si>
  <si>
    <t>EF-24 ESQ FERRO VENEZIANA DA CAIXA DO ELEVADOR (0.80X0.40M)</t>
  </si>
  <si>
    <t>06.01.041</t>
  </si>
  <si>
    <t>EF-25 ESQ DE FERRO VENTILACAO CRUZADA (H=60 A 80CM)</t>
  </si>
  <si>
    <t>06.01.042</t>
  </si>
  <si>
    <t>EF-26 ESQ DE FERRO VENTILACAO CRUZADA (180X65CM)</t>
  </si>
  <si>
    <t>06.01.043</t>
  </si>
  <si>
    <t>EF-27 ESQ DE FERRO VENTILACAO CRUZADA (180X75CM)</t>
  </si>
  <si>
    <t>06.01.044</t>
  </si>
  <si>
    <t>EF-28 ESQUADRIA DE FERRO 90X180CM</t>
  </si>
  <si>
    <t>06.01.047</t>
  </si>
  <si>
    <t>EF-29 ESQUADRIA DE FERRO 90X210CM</t>
  </si>
  <si>
    <t>06.01.048</t>
  </si>
  <si>
    <t>EF-30 ESQUADRIA DE FERRO PARA DUTO EXAUSTOR DE CAPELA</t>
  </si>
  <si>
    <t>06.01.049</t>
  </si>
  <si>
    <t>EV-01 ESQUADRIA VENEZIANA DE ACO (1,20X2,00 M)</t>
  </si>
  <si>
    <t>06.01.050</t>
  </si>
  <si>
    <t>EF-31 ESQUADRIA DE FERRO VENTILAÇÃO CRUZADA (90X65CM)</t>
  </si>
  <si>
    <t>06.01.051</t>
  </si>
  <si>
    <t>EF-32 ESQUADRIA DE FERRO VENTILAÇÃO CRUZADA (90X75CM)</t>
  </si>
  <si>
    <t>06.01.062</t>
  </si>
  <si>
    <t>EA-13 JANELA DE ALUMINIO - 1,80 X 1,50 M</t>
  </si>
  <si>
    <t>06.01.063</t>
  </si>
  <si>
    <t>EA-14 JANELA DE ALUMINIO - 1,80 X 1,20 M</t>
  </si>
  <si>
    <t>06.01.064</t>
  </si>
  <si>
    <t>EA-15 JANELA DE ALUMINIO - 1,80 X 0,60 M</t>
  </si>
  <si>
    <t>06.01.065</t>
  </si>
  <si>
    <t>EA-16 JANELA DE ALUMINIO (0,90X0,90M)</t>
  </si>
  <si>
    <t>06.01.066</t>
  </si>
  <si>
    <t>EA - 17 JANELA DE ALUMINIO (1,80 X0,90 M)</t>
  </si>
  <si>
    <t>06.01.067</t>
  </si>
  <si>
    <t>EA-18 JANELA DE ALUMINIO (VENTILACAO CRUZADA) L= 180 CM</t>
  </si>
  <si>
    <t>06.01.072</t>
  </si>
  <si>
    <t>CAIXILHOS DE ALUMINIO -BASCULANTES</t>
  </si>
  <si>
    <t>06.01.075</t>
  </si>
  <si>
    <t>CAIXILHOS DE ALUMINIO -FIXO</t>
  </si>
  <si>
    <t>06.01.080</t>
  </si>
  <si>
    <t>VENEZIANA INDUSTRIAL -ALETAS PVC MONTANTES ACO GALVANIZADO REF 100</t>
  </si>
  <si>
    <t>06.01.081</t>
  </si>
  <si>
    <t>VENEZIANA INDUSTRIAL-ALETAS FIBRA DE VIDRO MONTANTES ACO GALV REF 100</t>
  </si>
  <si>
    <t>06.01.082</t>
  </si>
  <si>
    <t>VENEZIANA INDUSTRIAL-ALETAS PVC MONTANTES ACO PRE-PINTADO REF 100</t>
  </si>
  <si>
    <t>06.01.083</t>
  </si>
  <si>
    <t>VENEZIANA INDUSTRIAL-ALETAS FIBRA VIDRO MONTANTES ACO PRE-PINT REF 100</t>
  </si>
  <si>
    <t>06.01.084</t>
  </si>
  <si>
    <t>VENEZIANA INDUSTRIAL-ALETAS PVC MONTANTE ALUMINIO ANODIZADO REF 100</t>
  </si>
  <si>
    <t>06.01.085</t>
  </si>
  <si>
    <t>VENEZIANA INDUSTRIAL-ALETAS FIBRA VIDRO MONTANTES ALUM ANODIZ REF 100</t>
  </si>
  <si>
    <t>06.01.086</t>
  </si>
  <si>
    <t>VENEZIANA INDUSTRIAL-ALETAS PVC/MONTANTES ACO GALVANIZADO/REF.50</t>
  </si>
  <si>
    <t>06.01.087</t>
  </si>
  <si>
    <t>VENEZIANA INDUSTRIAL-ALETAS PVC/MONTANTES ALUM. ANODIZADO/REF.50</t>
  </si>
  <si>
    <t>06.01.099</t>
  </si>
  <si>
    <t>SERVICOS EM ELEMENTOS METALICOS/COMPONENTES</t>
  </si>
  <si>
    <t>06.02.001</t>
  </si>
  <si>
    <t>PC-01 PORTA CORTA-FOGO P90 L=90CM COMPLETA</t>
  </si>
  <si>
    <t>06.02.010</t>
  </si>
  <si>
    <t>PF-11 PORTA/JANELA DE FERRO 180X260CM</t>
  </si>
  <si>
    <t>06.02.015</t>
  </si>
  <si>
    <t>PF-15 PORTA EM CHAPA DE FERRO (L=82 CM)</t>
  </si>
  <si>
    <t>06.02.016</t>
  </si>
  <si>
    <t>PF-16 PORTA EM CHAPA DE FERRO (L=92 CM)</t>
  </si>
  <si>
    <t>06.02.017</t>
  </si>
  <si>
    <t>PF-17 PORTA EM CHAPA DE FERRO L=102CM</t>
  </si>
  <si>
    <t>06.02.019</t>
  </si>
  <si>
    <t>PF-19 PORTA DE FERRO P/ RESERVATORIO - GALVANIZADA</t>
  </si>
  <si>
    <t>PORTA DE FERRO (TIPO PF-11)</t>
  </si>
  <si>
    <t>06.02.026</t>
  </si>
  <si>
    <t>PF-23 PORTA DE FERRO C/ BANDEIRA EM CHAPA PERFURADA L=140CM</t>
  </si>
  <si>
    <t>06.02.028</t>
  </si>
  <si>
    <t>PF-21 PORTA DE FERRO COM BANDEIRA EM CHAPA PERFURADA L=102CM</t>
  </si>
  <si>
    <t>06.02.029</t>
  </si>
  <si>
    <t>PF-22 PORTA DE FERRO C/ BANDEIRA EM CHAPA PERFURADA L=82CM</t>
  </si>
  <si>
    <t>06.02.032</t>
  </si>
  <si>
    <t>PF-20 PORTA DE FERRO COM BANDEIRA CHAPA PERFURADA L=180CM</t>
  </si>
  <si>
    <t>06.02.045</t>
  </si>
  <si>
    <t>PF-26 PORTA DE FERRO C/BANDEIRA PARA HALL ELEVADOR L=90CM</t>
  </si>
  <si>
    <t>06.02.046</t>
  </si>
  <si>
    <t>PF-27 PORTA DE FERRO 90X215CM</t>
  </si>
  <si>
    <t>06.02.047</t>
  </si>
  <si>
    <t>PF-28 PORTA DE FERRO COM BANDEIRA 90X260CM</t>
  </si>
  <si>
    <t>06.02.048</t>
  </si>
  <si>
    <t>PF-29 PORTA DE FERRO COM BANDEIRA EM CHAPA PERFURADA 90X260CM</t>
  </si>
  <si>
    <t>06.02.049</t>
  </si>
  <si>
    <t>PF-30 PORTA EM CHAPA DE AÇO C/VENT.PERM (L=140CM)</t>
  </si>
  <si>
    <t>06.02.053</t>
  </si>
  <si>
    <t>PF-32 PORTA EM CHAPA DE AÇO 82X210CM C/VENTILAÇÃO</t>
  </si>
  <si>
    <t>06.02.054</t>
  </si>
  <si>
    <t>PF-33 PORTA EM CHAPA DE ACO 180X215CM</t>
  </si>
  <si>
    <t>06.02.056</t>
  </si>
  <si>
    <t>PORTA EM CHAPA DE FERRO GALVANIZADO TIPO PF-15</t>
  </si>
  <si>
    <t>06.02.060</t>
  </si>
  <si>
    <t>PT-38 PORTAO EM GRADIL ELETROFUNDIDO (345X230CM)</t>
  </si>
  <si>
    <t>06.02.061</t>
  </si>
  <si>
    <t>PT-39 PORTAO EM GRADIL ELETROFUNDIDO (165X230CM)</t>
  </si>
  <si>
    <t>06.02.062</t>
  </si>
  <si>
    <t>PT-40 BANDEIRA EM GRADIL ELETROFUNDIDO</t>
  </si>
  <si>
    <t>06.02.063</t>
  </si>
  <si>
    <t>PORTÃO EM GRADIL ELETROFUNDIDO</t>
  </si>
  <si>
    <t>06.02.064</t>
  </si>
  <si>
    <t>PT-43 PORTAO DE CORRER EM GRADIL ELETROF (360X230CM)</t>
  </si>
  <si>
    <t>06.02.065</t>
  </si>
  <si>
    <t>PT-44 PORTAO DE CORRER EM GRADIL ELETROF (720X230CM)</t>
  </si>
  <si>
    <t>06.02.066</t>
  </si>
  <si>
    <t>PT-45 PORTAO DE CORRER EM GRADIL ELETROF (372X230CM)</t>
  </si>
  <si>
    <t>06.02.067</t>
  </si>
  <si>
    <t>PT-46 PORTAO DE CORRER EM GRADIL ELETROF (732X230CM)</t>
  </si>
  <si>
    <t>06.02.073</t>
  </si>
  <si>
    <t>PT-47 PORTÃO BASCULANTE-GRADIL ELETROFUND 705X230CM (USO INT)</t>
  </si>
  <si>
    <t>06.02.074</t>
  </si>
  <si>
    <t>PT-48 PORTÃO BASCULANTE-GRADIL ELETROFUND 525X230CM (USO INT)</t>
  </si>
  <si>
    <t>06.02.075</t>
  </si>
  <si>
    <t>PT-49 PORTÃO BASCULANTE-GRADIL ELETROFUND 345X230CM (USO INT)</t>
  </si>
  <si>
    <t>06.02.088</t>
  </si>
  <si>
    <t>PORTÃO DE CORRER EM GRADIL ELETROFUNDIDO</t>
  </si>
  <si>
    <t>06.02.089</t>
  </si>
  <si>
    <t>PORTÃO BASCULANTE EM GRADIL ELETROFUNDIDO</t>
  </si>
  <si>
    <t>06.02.094</t>
  </si>
  <si>
    <t>ME-02 MONTANTE ESTRUTURAL VERTICAL P/ESQUADRIAS EM VÃO DE 7,20M</t>
  </si>
  <si>
    <t>06.02.095</t>
  </si>
  <si>
    <t>ME-03 MONTANTE ESTRUTURAL HORIZONTAL P/ESQUADRIAS</t>
  </si>
  <si>
    <t>06.02.098</t>
  </si>
  <si>
    <t>MONTANTE DA PORTA PF-A TUBO AÇO GALVANIZADO 100X100 MM ESPESSURA
3MM. USO EXCLUSIVO PADRAO CRECHE</t>
  </si>
  <si>
    <t>06.02.099</t>
  </si>
  <si>
    <t>06.02.103</t>
  </si>
  <si>
    <t>PF-A PORTA 2 FOLHAS 193X210CM ADAPTADA MODELO PF-11 USO EXCLUSIVO
PADRÃO CRECHE.</t>
  </si>
  <si>
    <t>06.02.104</t>
  </si>
  <si>
    <t>"PF-B PORTA 2 FOLHAS 300X215 CM INCLUSIVE VIDRO LAMINADO 6MM COM
MONTANTES ME-02 E ME-03 USO EXCLUSIVO PADRAO CRECHE"</t>
  </si>
  <si>
    <t>06.02.108</t>
  </si>
  <si>
    <t>PF-D PORTA DE CORRER QUATRO FOLHAS ADAPTADA MODELO PF-11 USO
EXCLUSIVO PADRAO CRECHE</t>
  </si>
  <si>
    <t>06.02.109</t>
  </si>
  <si>
    <t>PF-C PORTA CAIXILHO 93X215 CM ADAPTADA MODELO PF-27 USO EXCLUSIVO
PADRAO CRECHE</t>
  </si>
  <si>
    <t>06.03.001</t>
  </si>
  <si>
    <t>TI-01 TAMPA DE INSPECAO - ACO</t>
  </si>
  <si>
    <t>06.03.003</t>
  </si>
  <si>
    <t>AF-01 ALCAPAO PARA LAJE DE FORRO</t>
  </si>
  <si>
    <t>06.03.016</t>
  </si>
  <si>
    <t>BP-01 BARRA ANTIPANICO SIMPLES</t>
  </si>
  <si>
    <t>06.03.017</t>
  </si>
  <si>
    <t>BP-02 BARRA ANTIPANICO DUPLA</t>
  </si>
  <si>
    <t>06.03.018</t>
  </si>
  <si>
    <t>TP-03 TELA DE PROTEÇÃO ARAME GALVANIZADO ONDULADO - REQUADRO DE
FERRO</t>
  </si>
  <si>
    <t>06.03.019</t>
  </si>
  <si>
    <t>EM-05 ESCADA MARINHEIRO (GALVANIZADA)</t>
  </si>
  <si>
    <t>06.03.020</t>
  </si>
  <si>
    <t>EM-06 ESCADA DE MARINHEIRO C/GUARDA CORPO GALVANIZADA</t>
  </si>
  <si>
    <t>06.03.024</t>
  </si>
  <si>
    <t>TP-12 TELA DE PROTECAO REMOVIVEL</t>
  </si>
  <si>
    <t>06.03.032</t>
  </si>
  <si>
    <t>GR-01 GRADE DE PROTECAO FERRO CHATO 1" X 1/4" MALHA 15CM X15CM</t>
  </si>
  <si>
    <t>06.03.035</t>
  </si>
  <si>
    <t>GR-02 GRADE DE PROTECAO / GUICHE (122X105 CM) FERRO CHATO 1/2" X 1/8"</t>
  </si>
  <si>
    <t>06.03.036</t>
  </si>
  <si>
    <t>CHAPA PERFURADA GALV 14(FUROS REDONDOS E ALTERNADOS 3/8")AREA PERF
48%</t>
  </si>
  <si>
    <t>06.03.037</t>
  </si>
  <si>
    <t>PERFIL METALICO TUBULAR SECCAO QUADRADA 8X8CM E=3MM</t>
  </si>
  <si>
    <t>06.03.039</t>
  </si>
  <si>
    <t>TELA DE PROTEÇÃO CONTRA NIDIFICACAO DE PASSAROS</t>
  </si>
  <si>
    <t>06.03.040</t>
  </si>
  <si>
    <t>TELA ARAME GALVANIZADO MOSQUITEIRA CONTRA INSETOS</t>
  </si>
  <si>
    <t>06.03.060</t>
  </si>
  <si>
    <t>BARRA DE APOIO P/DEFICIENTES EM INOX ESCOVADO</t>
  </si>
  <si>
    <t>06.03.061</t>
  </si>
  <si>
    <t>CO-27 CORRIMÃO DUPLO AÇO INOX FORNECIDO E INSTALADO</t>
  </si>
  <si>
    <t>06.03.062</t>
  </si>
  <si>
    <t>CO-28 CORRIMÃO DUPLO COM MONTANTE VERTICAL AÇO INOX FORNECIDO E
INSTALADO</t>
  </si>
  <si>
    <t>06.03.063</t>
  </si>
  <si>
    <t>CO-29 CORRIMÃO DUPLO INTERMEDIÁRIO AÇO INOX FORNECIDO E INSTALADO</t>
  </si>
  <si>
    <t>06.03.064</t>
  </si>
  <si>
    <t>CO-30 GUARDA-CORPO TUBULAR AÇO INOX FORNECIDO E INSTALADO</t>
  </si>
  <si>
    <t>06.03.066</t>
  </si>
  <si>
    <t>BANCO COM ASSENTO DE CONCRETO ARMADO LISO DESEMPENADO COM PINTURA
VERNIZ ACRÍLICO ARMAÇAO ENGASTADA NA LAJE DE PISO E PILARETE BLOCO
CONCRETO REVESTIDO</t>
  </si>
  <si>
    <t>06.03.067</t>
  </si>
  <si>
    <t>FQ-05 ALAMBRADO PARA QUADRA COBERTA TÉRREA (BROCA)</t>
  </si>
  <si>
    <t>06.03.068</t>
  </si>
  <si>
    <t>FQ-06 ALAMBRADO PARA QUADRA COBERTA TERREA (SAPATA)</t>
  </si>
  <si>
    <t>06.03.069</t>
  </si>
  <si>
    <t>QE-36 REDE DE PROTECAO PARA QUADRAS DE ESPORTES</t>
  </si>
  <si>
    <t>06.03.073</t>
  </si>
  <si>
    <t>QE-41 TABELA DE BASQUETE (SOMENTE TRELICA - FIXACAO PAREDE/PILAR)</t>
  </si>
  <si>
    <t>06.03.074</t>
  </si>
  <si>
    <t>QE-42 POSTE PARA REDE DE VOLEIBOL (FUNDACAO DIRETA)</t>
  </si>
  <si>
    <t>06.03.075</t>
  </si>
  <si>
    <t>QE-43 POSTE PARA REDE VOLEIBOL (LAJE ALVEOLAR)</t>
  </si>
  <si>
    <t>06.03.076</t>
  </si>
  <si>
    <t>QE-44 POSTE PARA REDE VOLEIBOL (PRE-LAJE TRELICADA)</t>
  </si>
  <si>
    <t>06.03.077</t>
  </si>
  <si>
    <t>QE-45 TRAVE DE FUTEBOL DE SALAO (FUNDACAO DIRETA)</t>
  </si>
  <si>
    <t>06.03.078</t>
  </si>
  <si>
    <t>QE-46 TRAVE DE FUTEBOL DE SALAO (LAJE ALVEOLAR)</t>
  </si>
  <si>
    <t>06.03.079</t>
  </si>
  <si>
    <t>QE-47 TRAVE DE FUTEBOL DE SALAO (PRE-LAJE TRELICADA)</t>
  </si>
  <si>
    <t>06.03.080</t>
  </si>
  <si>
    <t>QE-39 TABELA DE BASQUETE (LAJE ALVEOLAR)</t>
  </si>
  <si>
    <t>06.03.081</t>
  </si>
  <si>
    <t>QE-40 TABELA DE BASQUETE (PRE-LAJE TRELIÇADA)</t>
  </si>
  <si>
    <t>06.03.082</t>
  </si>
  <si>
    <t>CO-31 CORRIMÃO SIMPLES AÇO INOX FORNECIDO E INSTALADO</t>
  </si>
  <si>
    <t>06.03.083</t>
  </si>
  <si>
    <t>CO-32 CORRIMÃO SIMPLES C/ MONTANTE VERTICAL AÇO INOX FORNECIDO E
INSTALADO</t>
  </si>
  <si>
    <t>06.03.084</t>
  </si>
  <si>
    <t>CO-33 CORRIMÃO SIMPLES INTERMEDIÁRIO AÇO INOX FORNECIDO E INSTALADO</t>
  </si>
  <si>
    <t>06.03.085</t>
  </si>
  <si>
    <t>EM-07 ESCADA MARINHEIRO GALVANIZADA ACESSO POÇO DO ELEVADOR</t>
  </si>
  <si>
    <t>06.03.086</t>
  </si>
  <si>
    <t>BR-11 BARRA DE APOIO COM FIXAÇAO LATERAL LAVATORIO COLETIVO</t>
  </si>
  <si>
    <t>06.03.087</t>
  </si>
  <si>
    <t>BR-12 BARRA DE APOIO COM FIXAÇAO LATERAL MICTORIO INDIVIDUAL</t>
  </si>
  <si>
    <t>06.03.090</t>
  </si>
  <si>
    <t>CAIXILHARIA EM ALUMINIO</t>
  </si>
  <si>
    <t>06.03.091</t>
  </si>
  <si>
    <t>CAIXILHARIA EM FERRO</t>
  </si>
  <si>
    <t>06.03.099</t>
  </si>
  <si>
    <t>06.03.100</t>
  </si>
  <si>
    <t>CO-34 CORRIMÃO DUPLO AÇO GALVANIZADO COM PINTURA ESMALTE.</t>
  </si>
  <si>
    <t>06.03.101</t>
  </si>
  <si>
    <t>CO-35 CORRIMÃO DUPLO COM MONTANTE VERTICAL AÇO GALVANIZADO COM
PINTURA ESMALTE</t>
  </si>
  <si>
    <t>06.03.102</t>
  </si>
  <si>
    <t>CO-36 CORRIMÃO DUPLO INTERMEDIÁRIO AÇO GALVANIZADO COM PINTURA
ESMALTE</t>
  </si>
  <si>
    <t>06.03.103</t>
  </si>
  <si>
    <t>CO-37 CORRIMÃO SIMPLES AÇO GALVANIZADO COM PINTURA ESMALTE</t>
  </si>
  <si>
    <t>06.03.104</t>
  </si>
  <si>
    <t>CO-38 CORRIMÃO SIMPLES COM MONTANTE VERTICAL AÇO GALVANIZADO COM
PINTURA ESMALTE</t>
  </si>
  <si>
    <t>06.03.105</t>
  </si>
  <si>
    <t>CO-39 CORRIMÃO SIMPLES INTERMEDIÁRIO AÇO GALVANIZADO COM PINTURA
ESMALTE</t>
  </si>
  <si>
    <t>06.03.106</t>
  </si>
  <si>
    <t>CO-40 GUARDA-CORPO TUBULAR H=15CM SOBRE ALVENARIA AÇO GALVANIZADO
COM PINTURA ESMALTE</t>
  </si>
  <si>
    <t>06.03.107</t>
  </si>
  <si>
    <t>CO-41 GUARDA-CORPO COM CHAPA PERFURADA H=110CM AÇO GALVANIZADO
COM PINTURA ESMALTE</t>
  </si>
  <si>
    <t>06.03.108</t>
  </si>
  <si>
    <t>CO-42 GUARDA-CORPO COM CHAPA PERFURADA H=130CM AÇO GALVANIZADO
COM PINTURA ESMALTE</t>
  </si>
  <si>
    <t>06.03.109</t>
  </si>
  <si>
    <t>CO-43 GUARDA-CORPO COM GRADIL DE FECHAMENTO H=110CM AÇO
GALVANIZADO COM PINTURA ESMALTE</t>
  </si>
  <si>
    <t>06.03.110</t>
  </si>
  <si>
    <t>CO-44 GUARDA-CORPO COM GRADIL DE FECHAMENTO H=130CM AÇO
GALVANIZADO COM PINTURA ESMALTE</t>
  </si>
  <si>
    <t>06.03.111</t>
  </si>
  <si>
    <t>CO-45 GUARDA-CORPO TUBULAR COM GRADIL DE FECHAMENTO H=110CM AÇO
GALVANIZADO COM PINTURA ESMALTE</t>
  </si>
  <si>
    <t>06.03.112</t>
  </si>
  <si>
    <t>CO-46 GUARDA-CORPO TUBULAR COM GRADIL DE FECHAMENTO H=130CM AÇO
GALVANIZADO COM PINTURA ESMALTE</t>
  </si>
  <si>
    <t>06.03.113</t>
  </si>
  <si>
    <t>CO-47 GUARDA-CORPO TUBULAR H=20CM SOBRE ALVENARIA AÇO GALVANIZADO
COM PINTURA ESMALTE</t>
  </si>
  <si>
    <t>06.03.115</t>
  </si>
  <si>
    <t>QE-38 TABELA DE BASQUETE INCLUSIVE GALVANIZAÇÃO A FOGO E PINTURA
ESMALTE FUNDACAO BROCA Ø 25CM</t>
  </si>
  <si>
    <t>06.50.030</t>
  </si>
  <si>
    <t>DEMOLIÇÃO DE DEGRAUS DE ESCADA DE MARINHEIRO EM GRAMPOS</t>
  </si>
  <si>
    <t>06.50.099</t>
  </si>
  <si>
    <t>06.60.001</t>
  </si>
  <si>
    <t>RETIRADA DE ESQUADRIAS METÁLICAS</t>
  </si>
  <si>
    <t>06.60.002</t>
  </si>
  <si>
    <t>RETIRADA DE TELA</t>
  </si>
  <si>
    <t>06.60.005</t>
  </si>
  <si>
    <t>RETIRADA DE BATENTES</t>
  </si>
  <si>
    <t>06.60.050</t>
  </si>
  <si>
    <t>06.60.051</t>
  </si>
  <si>
    <t>06.60.052</t>
  </si>
  <si>
    <t>RETIRADA DE PUXADOR DE ENGATE PARA CAIXILHO DE CORRER</t>
  </si>
  <si>
    <t>06.60.060</t>
  </si>
  <si>
    <t>RETIRADA DE ESCADA DE MARINHEIRO COM GUARDA-CORPO</t>
  </si>
  <si>
    <t>06.60.099</t>
  </si>
  <si>
    <t>06.70.001</t>
  </si>
  <si>
    <t>RECOLOCAÇÃO DE ESQUADRIAS METÁLICAS</t>
  </si>
  <si>
    <t>06.70.005</t>
  </si>
  <si>
    <t>RECOLOCAÇÃO DE BATENTES</t>
  </si>
  <si>
    <t>06.70.020</t>
  </si>
  <si>
    <t>RECOLOCACAO DE TELA</t>
  </si>
  <si>
    <t>06.70.050</t>
  </si>
  <si>
    <t>06.70.051</t>
  </si>
  <si>
    <t>06.70.052</t>
  </si>
  <si>
    <t>RECOLOCAÇÃO DE PUXADOR DE ENGATE PARA CAIXILHO DE CORRER</t>
  </si>
  <si>
    <t>06.70.060</t>
  </si>
  <si>
    <t>RECOLOCAÇÃO DE ESCADA MARINHEIRO COM GUARDA CORPO</t>
  </si>
  <si>
    <t>06.70.099</t>
  </si>
  <si>
    <t>RECOLOCACOES DE ELEMENTOS METALICOS/COMPONENTES</t>
  </si>
  <si>
    <t>06.80.001</t>
  </si>
  <si>
    <t>CAIXILHO BASCULANTE EM PERFIL DE FERRO</t>
  </si>
  <si>
    <t>06.80.003</t>
  </si>
  <si>
    <t>CAIXILHO FIXO EM PERFIL DE FERRO</t>
  </si>
  <si>
    <t>06.80.005</t>
  </si>
  <si>
    <t>CAIXILHO DE CORRER EM PERFIL DE FERRO</t>
  </si>
  <si>
    <t>06.80.008</t>
  </si>
  <si>
    <t>FOLHA PARA CAIXILHO DE CORRER EM PERFIL DE FERRO</t>
  </si>
  <si>
    <t>06.80.009</t>
  </si>
  <si>
    <t>CAIXILHO MAXIMAR DE FERRO</t>
  </si>
  <si>
    <t>06.80.020</t>
  </si>
  <si>
    <t>PORTA DE ENROLAR EM TIRAS ARTICULADAS</t>
  </si>
  <si>
    <t>06.80.023</t>
  </si>
  <si>
    <t>PORTAO DE 1 FOLHA DE TUBOS E TELA GALVANIZADOS COM PORTA CADEADO</t>
  </si>
  <si>
    <t>06.80.025</t>
  </si>
  <si>
    <t>PORTAO DE 2 FOLHAS DE TUBO E TELA GALVANIZADOS COM PORTA CADEADO</t>
  </si>
  <si>
    <t>06.80.029</t>
  </si>
  <si>
    <t>TELA DE PROTEÇAO P/CAIXILHO C/REQ. DE PERFIL DE FERRO E TELA ARAME GALV.</t>
  </si>
  <si>
    <t>06.80.033</t>
  </si>
  <si>
    <t>CHAPA DE FERRO N 14, INCLUSIVE SOLDAGEM</t>
  </si>
  <si>
    <t>06.80.043</t>
  </si>
  <si>
    <t>BRACO DE ALAVANCA DE FERRO</t>
  </si>
  <si>
    <t>06.80.044</t>
  </si>
  <si>
    <t>ALAVANCA PARA CAIXILHO BASCULANTE</t>
  </si>
  <si>
    <t>06.80.045</t>
  </si>
  <si>
    <t>PUXADORES DE ENGATE EM LATAO CROMADO PARA CAIXILHO DE CORRER</t>
  </si>
  <si>
    <t>06.80.046</t>
  </si>
  <si>
    <t>CADEADO E PORTA CADEADO</t>
  </si>
  <si>
    <t>06.80.049</t>
  </si>
  <si>
    <t>LUBRIFICACAO DE CAIXILHO E TROCA DE REBITES</t>
  </si>
  <si>
    <t>06.80.050</t>
  </si>
  <si>
    <t>FERRO TRABALHADO (CAIXILHO)</t>
  </si>
  <si>
    <t>06.80.082</t>
  </si>
  <si>
    <t>CAIXILHO FIXO EM ALUMINIO ANODIZADO</t>
  </si>
  <si>
    <t>06.80.084</t>
  </si>
  <si>
    <t>CAIXILHO DE CORRER EM ALUMINIO ANODIZADO</t>
  </si>
  <si>
    <t>06.80.086</t>
  </si>
  <si>
    <t>FOLHA PARA CAIXILHO DE CORRER EM ALUMINIO ANODIZADO</t>
  </si>
  <si>
    <t>06.80.088</t>
  </si>
  <si>
    <t>CAIXILHO MAXIMAR EM ALUMINIO ANODIZADO</t>
  </si>
  <si>
    <t>06.80.094</t>
  </si>
  <si>
    <t>BRACO DE ALAVANCA DE ALUMINIO</t>
  </si>
  <si>
    <t>06.80.096</t>
  </si>
  <si>
    <t>PUXADOR DE ENGATE DE ALUMINIO TIPO "BICO DE PAPAGAIO"</t>
  </si>
  <si>
    <t>06.80.099</t>
  </si>
  <si>
    <t>SERVICOS EM ELEMENTOS METALICOS/COMPONENTES - CONSERVACAO</t>
  </si>
  <si>
    <t>07.01.001</t>
  </si>
  <si>
    <t>EM TESOURAS PARA TELHAS CERAMICAS - VAOS ATE 7.00 M</t>
  </si>
  <si>
    <t>07.01.002</t>
  </si>
  <si>
    <t>EM TESOURAS PARA TELHAS CERAMICAS - VAOS DE 7.01 A 10.00 M</t>
  </si>
  <si>
    <t>07.01.003</t>
  </si>
  <si>
    <t>EM TESOURAS PARA TELHAS CERAMICAS - VAOS DE 10.01 A 13.00 M</t>
  </si>
  <si>
    <t>07.01.004</t>
  </si>
  <si>
    <t>EM TESOURAS PARA TELHAS CERAMICAS - VAOS DE 13.01 A 18.00 M</t>
  </si>
  <si>
    <t>EM TESOURAS PARA TELHAS OND CIM-AM/AL/PLAST - VAOS ATE 7,00 M</t>
  </si>
  <si>
    <t>07.01.011</t>
  </si>
  <si>
    <t>EM TESOURAS PARA TELHAS OND CIM-AM/AL/PLAST - VAOS DE 7.01 A 10,00 M</t>
  </si>
  <si>
    <t>07.01.012</t>
  </si>
  <si>
    <t>EM TESOURAS PARA TELHAS OND CIM-AM/AL/PLAST - VAOS DE 10.01 A 13,00 M</t>
  </si>
  <si>
    <t>07.01.013</t>
  </si>
  <si>
    <t>EM TESOURAS PARA TELHAS OND CIM-AM/AL/PLAST - VAOS DE 13,01 A 18,00 M</t>
  </si>
  <si>
    <t>07.01.025</t>
  </si>
  <si>
    <t>EM TERCAS PARA TELHAS CERAMICAS</t>
  </si>
  <si>
    <t>07.01.026</t>
  </si>
  <si>
    <t>EM TERCAS PARA TELHAS DE CIM-AM/AL/PLAST</t>
  </si>
  <si>
    <t>07.01.027</t>
  </si>
  <si>
    <t>EM TERCAS PARA TELHAS TRAPEZOIDAIS</t>
  </si>
  <si>
    <t>07.01.040</t>
  </si>
  <si>
    <t>ESTRUTURA DE COBERTURA EM TERÇA 6X12CM PARA TELHA ONDULADA CRFS
SOBRE BASE E PILARETE CONCRETO USO EXCLUSIVO PADRAO CRECHE</t>
  </si>
  <si>
    <t>07.01.098</t>
  </si>
  <si>
    <t>PECAS DE MADEIRA MACICA</t>
  </si>
  <si>
    <t>07.01.099</t>
  </si>
  <si>
    <t>07.02.004</t>
  </si>
  <si>
    <t>FORNECIMENTO E MONTAGEM DE ESTRUTURA METALICA COM AÇO NAO PATINAVE
(ASTMA36/A570)</t>
  </si>
  <si>
    <t>L
KG</t>
  </si>
  <si>
    <t>07.02.016</t>
  </si>
  <si>
    <t>07.02.099</t>
  </si>
  <si>
    <t>07.03.064</t>
  </si>
  <si>
    <t>TELHA DE POLIESTER (PERFIL DA ONDULADA ACO) - E=1,2MM</t>
  </si>
  <si>
    <t>07.03.065</t>
  </si>
  <si>
    <t>TELHA DE POLIESTER (PERFIL DA TRAPEZOIDAL ACO H ATE 40MM) - E=1,2MM</t>
  </si>
  <si>
    <t>07.03.066</t>
  </si>
  <si>
    <t>TELHA DE POLIESTER (PERFIL DA TRAPEZOIDAL ACO H=100MM) - E=1,2MM</t>
  </si>
  <si>
    <t>07.03.067</t>
  </si>
  <si>
    <t>TELHA DE POLIESTER (PERFIL DA ONDULADA CRFS) - E=1,2MM</t>
  </si>
  <si>
    <t>07.03.099</t>
  </si>
  <si>
    <t>07.03.105</t>
  </si>
  <si>
    <t>TELHA CERAMICA TIPO FRANCESA</t>
  </si>
  <si>
    <t>07.03.106</t>
  </si>
  <si>
    <t>TELHA CERAMICA TIPO PAULISTA</t>
  </si>
  <si>
    <t>07.03.107</t>
  </si>
  <si>
    <t>TELHA CERAMICA TIPO PLAN</t>
  </si>
  <si>
    <t>07.03.110</t>
  </si>
  <si>
    <t>TELHA CERAMICA TIPO ROMANA</t>
  </si>
  <si>
    <t>07.03.112</t>
  </si>
  <si>
    <t>TELHA CERAMICA TIPO COLONIAL</t>
  </si>
  <si>
    <t>07.03.120</t>
  </si>
  <si>
    <t>TELHA TECNOLOGIA CRFS ONDULADA E=6MM</t>
  </si>
  <si>
    <t>07.03.121</t>
  </si>
  <si>
    <t>TELHA TECNOLOGIA CRFS ONDULADA E=8MM</t>
  </si>
  <si>
    <t>07.03.122</t>
  </si>
  <si>
    <t>TELHA TECNOLOGIA CRFS MAXIPLAC H=125MM E=6MM</t>
  </si>
  <si>
    <t>07.03.123</t>
  </si>
  <si>
    <t>TELHA TECNOLOGIA CRFS MAXIPLAC H=125MM E=8MM</t>
  </si>
  <si>
    <t>07.03.129</t>
  </si>
  <si>
    <t>TELHA GALVALUME / ACO GALV PINT 1 FACE PO OU COIL-COATING ONDULADA
CRFS E=0,65MM</t>
  </si>
  <si>
    <t>07.03.130</t>
  </si>
  <si>
    <t>TELHA GALVALUME / ACO GALV PINT 1 FACE PO/COIL-COATING TRAPEZ H=40MM
E=0,65MM</t>
  </si>
  <si>
    <t>07.03.131</t>
  </si>
  <si>
    <t>TELHA GALVALUME / ACO GALV PINT 1 FACE PO/COIL-COATING TRAPEZ H=100MM
E=0,65MM</t>
  </si>
  <si>
    <t>07.03.132</t>
  </si>
  <si>
    <t>TELHA GALVALUME / ACO GALV ACAB. NATURAL ONDULADA CRFS E=0,65MM</t>
  </si>
  <si>
    <t>07.03.133</t>
  </si>
  <si>
    <t>TELHA GALVALUME / ACO GALV ACABAMENTO.NATURAL TRAPEZ H=40MM
.E=0,65MM</t>
  </si>
  <si>
    <t>07.03.134</t>
  </si>
  <si>
    <t>TELHA GALVALUME / ACO GALV ACABAMENTO.NATURAL TRAPEZ H=100MM
.E=0,65MM</t>
  </si>
  <si>
    <t>07.03.135</t>
  </si>
  <si>
    <t>TELHA GALVALUME / ACO GALV SANDUICHE E=30MM (PUR) / (PIR) TRAPEZ
H=40MM NAS DUAS FACES E= 0,50MM COM PINT FACES APARENTES.</t>
  </si>
  <si>
    <t>07.03.136</t>
  </si>
  <si>
    <t>TELHA GALVALUME / ACO GALV SANDUICHE E=50MM (PUR) / (PIR) TRAPEZ
H=40MM NAS DUAS FACES E= 0,50MM COM PINT FACES APARENTES.</t>
  </si>
  <si>
    <t>07.03.137</t>
  </si>
  <si>
    <t>TELHA GALVALUME / ACO GALV SANDUICHE E=30MM (PUR) / (PIR) SUPERIOR
TRAPEZ H=40MM / INFERIOR PLANO E= 0,50MM COM PINT FACES APARENTES</t>
  </si>
  <si>
    <t>07.03.138</t>
  </si>
  <si>
    <t>TELHA GALVALUME / ACO GALV SANDUICHE E=50MM (PUR) / (PIR) SUPERIOR
TRAPEZ H=40MM / INFERIOR PLANO E= 0,50MM COM PINT FACES APARENTES</t>
  </si>
  <si>
    <t>07.04.001</t>
  </si>
  <si>
    <t>CUMEEIRA E ESPIGAO EMBOCADOS PARA TELHA CERAMICA</t>
  </si>
  <si>
    <t>07.04.034</t>
  </si>
  <si>
    <t>CUMEEIRA ACO PINT PO/COIL-COATING PERFIL OND/TRAP E=0,65MM H ATE 40MM</t>
  </si>
  <si>
    <t>07.04.035</t>
  </si>
  <si>
    <t>CUMEEIRA DE ACO PINT PO OU COIL-COATING LISA OU LISA DENTADA E=0.5MM</t>
  </si>
  <si>
    <t>07.04.037</t>
  </si>
  <si>
    <t>CUMEEIRA ACO GALV PINT PO/COIL-COATING PERFIL TRAPEZ H=100MM E=0,65MM</t>
  </si>
  <si>
    <t>07.04.040</t>
  </si>
  <si>
    <t>CUMEEIRA DE ACO NATURAL LISA OU LISA DENTADA E=0,5MM</t>
  </si>
  <si>
    <t>07.04.041</t>
  </si>
  <si>
    <t>CUMEEIRA DE ACO NATURAL PERFIL ONDUL OU TRAP E=0,65MM H ATE 40MM</t>
  </si>
  <si>
    <t>07.04.042</t>
  </si>
  <si>
    <t>CUMEEIRA DE ACO GALV NATURAL PERFIL TRAP E=0,5MM H=100MM</t>
  </si>
  <si>
    <t>07.04.044</t>
  </si>
  <si>
    <t>RUFO DE ACO NATURAL SIMPLES E=0,5MM</t>
  </si>
  <si>
    <t>07.04.061</t>
  </si>
  <si>
    <t>DOMO DE ACRILICO COM CAIXILHO DE ALUMINIO</t>
  </si>
  <si>
    <t>07.04.099</t>
  </si>
  <si>
    <t>PECAS PARA COBERTURA</t>
  </si>
  <si>
    <t>07.04.100</t>
  </si>
  <si>
    <t>RUFO LISO DE ACO GALV NATURAL E=0,65MM CORTE ATE 300MM</t>
  </si>
  <si>
    <t>07.04.101</t>
  </si>
  <si>
    <t>RUFO LISO DE ACO GALV NATURAL E=0,65MM CORTE ATE 400MM</t>
  </si>
  <si>
    <t>07.04.102</t>
  </si>
  <si>
    <t>RUFO LISO DE ACO GALV NATURAL E=0,65MM CORTE ATE 600MM</t>
  </si>
  <si>
    <t>07.04.112</t>
  </si>
  <si>
    <t>RUFO DENTADO ACO GALV NATURAL E=0,65MM CORTE ATE 300MM</t>
  </si>
  <si>
    <t>07.04.113</t>
  </si>
  <si>
    <t>RUFO DENTADO ACO GALV NATURAL E=0,65MM CORTE ATE 400MM</t>
  </si>
  <si>
    <t>07.04.114</t>
  </si>
  <si>
    <t>RUFO DENTADO ACO GALV NATURAL E=0,65MM CORTE ATE 600MM</t>
  </si>
  <si>
    <t>07.04.120</t>
  </si>
  <si>
    <t>RUFO DENTADO ACO GALV PINT PO/COIL-COATING E=0,65MM CORTE ATE 300MM</t>
  </si>
  <si>
    <t>07.04.121</t>
  </si>
  <si>
    <t>RUFO DENTADO ACO GALV PINT PO/COIL-COATING E=0,65MM CORTE ATE 400MM</t>
  </si>
  <si>
    <t>07.04.122</t>
  </si>
  <si>
    <t>RUFO DENTADO ACO GALV PINT PO/COIL-COATING E=0,50MM CORTE ATE 300MM</t>
  </si>
  <si>
    <t>07.04.123</t>
  </si>
  <si>
    <t>RUFO DENTADO ACO GALV PINT PO/COIL-COATING E=0,50MM CORTE ATE 400MM</t>
  </si>
  <si>
    <t>07.04.124</t>
  </si>
  <si>
    <t>RUFO DENTADO ACO GALV PINT PO/COIL-COATING E=0,50MM CORTE ATE 600MM</t>
  </si>
  <si>
    <t>07.04.126</t>
  </si>
  <si>
    <t>RUFO DENTADO ACO GALV PINT PO/COIL-COATING E=0,65MM CORTE ATE 600MM</t>
  </si>
  <si>
    <t>07.04.127</t>
  </si>
  <si>
    <t>RUFO LISO ACO GALV PINT PO OU COIL-COATING E=0,65MM CORTE ATE 300MM</t>
  </si>
  <si>
    <t>07.04.129</t>
  </si>
  <si>
    <t>CUMEEIRA ARTICULADA P/ TELHA TECNOLOGIA CRFS ONDULADA</t>
  </si>
  <si>
    <t>07.04.130</t>
  </si>
  <si>
    <t>CUMEEIRA SHED P/ TELHA TECNOLOGIA CRFS ONDULADA</t>
  </si>
  <si>
    <t>07.04.131</t>
  </si>
  <si>
    <t>RUFO P/ TELHA TECNOLOGIA CRFS ONDULADA</t>
  </si>
  <si>
    <t>07.04.132</t>
  </si>
  <si>
    <t>ESPIGAO NORMAL P/ TELHA TECNOLOGIA CRFS ONDULADA</t>
  </si>
  <si>
    <t>07.04.133</t>
  </si>
  <si>
    <t>RUFO LISO ACO GALV PINT PO/COIL-COATING E=0,65MM CORTE ATE 400MM</t>
  </si>
  <si>
    <t>07.04.134</t>
  </si>
  <si>
    <t>RUFO LISO ACO GALV PINT PO/COIL-COATING E=0,65MM CORTE ATE 600MM</t>
  </si>
  <si>
    <t>07.05.007</t>
  </si>
  <si>
    <t>FECHAMENTO TELHA PERF GALVALUME / ACO GALV
TRAPEZ H=40MM E=0,65MM PINT PO 2 FACES Ø FURO ATE 3,17MM AREA
PERFURADA ATÉ 40%</t>
  </si>
  <si>
    <t>07.05.008</t>
  </si>
  <si>
    <t>FECHAMENTO TELHA PERF GALVALUME / ACO GALV TRAPEZ H=35MM E=0,65MM
PINT PO 2 FACES Ø FURO ATE 3,17MM AREA PERFURADA ATÉ 40%</t>
  </si>
  <si>
    <t>VEDACAO LATERAL DE COBERTURA COM TELA DE NYLON</t>
  </si>
  <si>
    <t>07.05.023</t>
  </si>
  <si>
    <t>FECHAMENTO TELHA GALVALUME / AÇO GALV TRAP H=40MM E=0,80MM PINT PO 2
FACES USO EXCLUSIVO FUNDO Q. ESPORTES</t>
  </si>
  <si>
    <t>07.05.025</t>
  </si>
  <si>
    <t>FECHAMENTO TELHA PERF GALVALUME / AÇO GALV TRAP H=40MM E=0,80MM
PINT PO 2 FACES Ø FURO ATE 3,17MM AREA PERFURADA ATE 40% USO
EXCLUSIVO LATERAL Q. ESPORTES</t>
  </si>
  <si>
    <t>07.05.080</t>
  </si>
  <si>
    <t>SUB-COBERTURA COM MANTA ALUMINIZADA</t>
  </si>
  <si>
    <t>07.05.099</t>
  </si>
  <si>
    <t>FECHAMENTOS E/OU VEDACOES</t>
  </si>
  <si>
    <t>07.50.001</t>
  </si>
  <si>
    <t>DEMOLICAO DE TELHA FIBRO CIMENTO TRAPEZOIDAL</t>
  </si>
  <si>
    <t>07.60.001</t>
  </si>
  <si>
    <t>RETIRADA DE ESTRUT DE MADEIRA EM TESOURA,PONTAL OU MISTA P/TELHA
BARRO SOBRE LAJE</t>
  </si>
  <si>
    <t>07.60.002</t>
  </si>
  <si>
    <t>RETIRADA DE ESTRUT DE MADEIRA EM TESOURA PARA TELHAS DE BARRO SOBRE
VAO LIVRE</t>
  </si>
  <si>
    <t>07.60.005</t>
  </si>
  <si>
    <t>RETIRADA DE ESTRUT DE MADEIRA EM TESOURA,PONTAL OU MISTA P/TELHA
FIBRO-CIM SOBRE LAJE</t>
  </si>
  <si>
    <t>07.60.006</t>
  </si>
  <si>
    <t>E M2</t>
  </si>
  <si>
    <t>07.60.010</t>
  </si>
  <si>
    <t>RETIRADA DE VIGAMENTO DE APOIO P/TELHAS DE
BARRO/FIBRO-CIM/AL/PLAST/PLANA PRE-FAB</t>
  </si>
  <si>
    <t>07.60.015</t>
  </si>
  <si>
    <t>RETIRADA DE CAIBROS</t>
  </si>
  <si>
    <t>07.60.016</t>
  </si>
  <si>
    <t>RETIRADA DE RIPAS</t>
  </si>
  <si>
    <t>07.60.020</t>
  </si>
  <si>
    <t>RETIRADA DE FERRAGENS PARA ESTRUTURA DE MADEIRA</t>
  </si>
  <si>
    <t>07.60.050</t>
  </si>
  <si>
    <t>RETIRADA DE TELHAS DE BARRO</t>
  </si>
  <si>
    <t>07.60.051</t>
  </si>
  <si>
    <t>RETIRADA DE TELHAS DE BARRO - S/REAPROV</t>
  </si>
  <si>
    <t>07.60.055</t>
  </si>
  <si>
    <t>RETIRADA DE CUMEEIRAS E ESPIGÕES DE BARRO</t>
  </si>
  <si>
    <t>07.60.056</t>
  </si>
  <si>
    <t>RETIRADA DE CUMEEIRAS E ESPIGOES DE BARRO - S/REAPROV</t>
  </si>
  <si>
    <t>07.60.060</t>
  </si>
  <si>
    <t>RETIRADA DE TELHAS OND DE FIBRO-CIM/PLAST OU ALUM/PLANA PRE FAB</t>
  </si>
  <si>
    <t>07.60.061</t>
  </si>
  <si>
    <t>RETIRADA DE TELHAS OND DE FIBRO-CIM/PLAST OU ALUM/PLANA PRE FAB -
S/REAPROV</t>
  </si>
  <si>
    <t>07.60.065</t>
  </si>
  <si>
    <t>RETIRADA DE CUMEEIRAS, ESPIGÕES E RUFOS DE FIBRO-CIMENTO</t>
  </si>
  <si>
    <t>07.60.066</t>
  </si>
  <si>
    <t>RETIRADA DE CUMEEIRAS, ESPIGOES E RUFOS DE FIBRO-CIMENTO - S/REAPROV</t>
  </si>
  <si>
    <t>07.60.099</t>
  </si>
  <si>
    <t>07.70.001</t>
  </si>
  <si>
    <t>RECOLOCAÇÃO DE RIPAS</t>
  </si>
  <si>
    <t>07.70.002</t>
  </si>
  <si>
    <t>RECOLOCAÇÃO DE CAIBROS</t>
  </si>
  <si>
    <t>07.70.003</t>
  </si>
  <si>
    <t>RECOLOCAÇÃO DE VIGAS</t>
  </si>
  <si>
    <t>07.70.010</t>
  </si>
  <si>
    <t>RECOLOCAÇÃO DE FERRAGEM PARA ESTRUTURA DE MADEIRA</t>
  </si>
  <si>
    <t>07.70.050</t>
  </si>
  <si>
    <t>RECOLOCAÇÃO DE TELHAS DE BARRO TIPO FRANCESA / ROMANA</t>
  </si>
  <si>
    <t>07.70.052</t>
  </si>
  <si>
    <t>RECOLOCAÇÃO DE TELHA DE BARRO TIPO PLAN</t>
  </si>
  <si>
    <t>28,59</t>
  </si>
  <si>
    <t>07.70.055</t>
  </si>
  <si>
    <t>RECOLOCAÇÃO DE TELHA DE FIBROCIMENTO, PLÁSTICO OU ALUMÍNIO</t>
  </si>
  <si>
    <t>07.70.080</t>
  </si>
  <si>
    <t>RECOLOCAÇÃO DE CUMEEIRAS E ESPIGÕES DE BARRO</t>
  </si>
  <si>
    <t>07.70.081</t>
  </si>
  <si>
    <t>RECOLOCAÇÃO DE CUMEEIRAS, ESPIGÕES E RUFOS DE CRFS</t>
  </si>
  <si>
    <t>07.70.099</t>
  </si>
  <si>
    <t>RECOLOCACOES DE COBERTURA</t>
  </si>
  <si>
    <t>07.80.001</t>
  </si>
  <si>
    <t>RIPAS DE 5 X 1,5 CM G1-C6</t>
  </si>
  <si>
    <t>07.80.002</t>
  </si>
  <si>
    <t>CAIBRO DE 5 X 6 CM G1-C6</t>
  </si>
  <si>
    <t>07.80.003</t>
  </si>
  <si>
    <t>TABUA DE 12 X 3 CM G1-C6</t>
  </si>
  <si>
    <t>07.80.004</t>
  </si>
  <si>
    <t>VIGA DE MADEIRA 6 X 12 CM G1-C6</t>
  </si>
  <si>
    <t>07.80.005</t>
  </si>
  <si>
    <t>VIGA DE MADEIRA 6 X 16 CM G1-C6</t>
  </si>
  <si>
    <t>07.80.008</t>
  </si>
  <si>
    <t>SARRAFO APARELHADO 10X2,5CM G1-C2</t>
  </si>
  <si>
    <t>ML</t>
  </si>
  <si>
    <t>07.80.009</t>
  </si>
  <si>
    <t>PECAS ESPECIAIS DE MADEIRA SERRADA G1-C6</t>
  </si>
  <si>
    <t>07.80.019</t>
  </si>
  <si>
    <t>PARAFUSO PARA FIXACAO DE TELHA ONDULADA CRFS</t>
  </si>
  <si>
    <t>07.80.020</t>
  </si>
  <si>
    <t>PARAFUSO OU GANCHO P/ FIXACAO TELHA CRFS MODULADA</t>
  </si>
  <si>
    <t>07.80.022</t>
  </si>
  <si>
    <t>CHAPUZ METÁLICO FERRO 2" X 1/4" ENCONTRO CUMEEIRA/PENDURAL INCLUSIVE
PARAFUSOS</t>
  </si>
  <si>
    <t>07.80.023</t>
  </si>
  <si>
    <t>ESTRIBO/GRAMPO FERRO REDONDO 1/2" INCLUSO CHAPA E PORCAS</t>
  </si>
  <si>
    <t>07.80.024</t>
  </si>
  <si>
    <t>CHAPUZ METALICO 2X40CM FERRO 2" X 1/4" INCLUSIVE PARAFUSOS</t>
  </si>
  <si>
    <t>07.80.025</t>
  </si>
  <si>
    <t>TELHA DE CONCRETO COR VERMELHA</t>
  </si>
  <si>
    <t>07.80.026</t>
  </si>
  <si>
    <t>TELHA DE CONCRETO COR CINZA</t>
  </si>
  <si>
    <t>07.80.027</t>
  </si>
  <si>
    <t>TELHA GALVALUME / ACO GALV AUTOPORTANTE DOIS APOIOS VÃO MÁXIMO ATÉ
11METROS E=0,80MM H=260MM ACABAMENTO NATURAL</t>
  </si>
  <si>
    <t>07.80.028</t>
  </si>
  <si>
    <t>TELHA GALVALUME / ACO GALV AUTOPORTANTE DOIS APOIOS VÃO MÁXIMO ATÉ
11 METROS E=0,80MM H=260MM ACABAMENTO NATURAL SANDUICHE DE LÃ DE
ROCHA E=50 MM ENVELOPADA</t>
  </si>
  <si>
    <t>07.80.029</t>
  </si>
  <si>
    <t>TELHA GALVALUME / ACO GALV AUTOPORTANTE DOIS APOIOS VÃO MÁXIMO ATÉ
11 METROS E=0,80MM H=260MM FACE INFERIOR PINTADA SANDUICHE DE LÃ DE
ROCHA E=50 MM ENVELOPADA</t>
  </si>
  <si>
    <t>07.80.030</t>
  </si>
  <si>
    <t>TELHAS CERAMICA TIPO FRANCESA</t>
  </si>
  <si>
    <t>07.80.032</t>
  </si>
  <si>
    <t>CUMEEIRA E ESPIGAO EMBOCADOS PARA TELHAS CERAMICA</t>
  </si>
  <si>
    <t>07.80.033</t>
  </si>
  <si>
    <t>FECHAMENTO DE OITAO EM TABUA DE 10 X 1CM MACHO-FEMEA P/FORRO G1-C4</t>
  </si>
  <si>
    <t>07.80.035</t>
  </si>
  <si>
    <t>LIMPEZA DE TELHADO INCLUSIVE REMOÇÃO DO MATERIAL RECOLHIDO</t>
  </si>
  <si>
    <t>07.80.036</t>
  </si>
  <si>
    <t>TELHA TECNOLOGIA CRFS MODULADA E=8MM</t>
  </si>
  <si>
    <t>07.80.037</t>
  </si>
  <si>
    <t>TELHA TECNOLOGIA CRFS TRAPEZOIDAL 44CM E=8MM</t>
  </si>
  <si>
    <t>07.80.039</t>
  </si>
  <si>
    <t>07.80.040</t>
  </si>
  <si>
    <t>07.80.041</t>
  </si>
  <si>
    <t>07.80.042</t>
  </si>
  <si>
    <t>CUMEEIRA NORMAL P/ TELHA TECNOLOGIA CRFS ONDULADA</t>
  </si>
  <si>
    <t>07.80.043</t>
  </si>
  <si>
    <t>07.80.044</t>
  </si>
  <si>
    <t>07.80.045</t>
  </si>
  <si>
    <t>07.80.048</t>
  </si>
  <si>
    <t>ARESTA P/ TELHA TECNOLOGIA CRFS ONDULADA</t>
  </si>
  <si>
    <t>07.80.050</t>
  </si>
  <si>
    <t>07.80.051</t>
  </si>
  <si>
    <t>FECHAMENTO DE OITAO C/ TELHA TECNOLOGIA CRFS ONDULADA E=8MM</t>
  </si>
  <si>
    <t>07.80.052</t>
  </si>
  <si>
    <t>CUMEEIRA NORMAL PARA TELHA TECNOLOGIA CRFS MODULADA</t>
  </si>
  <si>
    <t>07.80.053</t>
  </si>
  <si>
    <t>CUMEEIRA ARTICULADA PARA TELHA TECNOLOGIA CRFS MODULADA</t>
  </si>
  <si>
    <t>07.80.054</t>
  </si>
  <si>
    <t>RUFO PARA TELHA TECNOLOGIA CRFS MODULADA</t>
  </si>
  <si>
    <t>07.80.055</t>
  </si>
  <si>
    <t>CUMEEIRA NORMAL PARA TELHA TECNOLOGIA CRFS TRAPEZOIDAL 44CM</t>
  </si>
  <si>
    <t>07.80.056</t>
  </si>
  <si>
    <t>CUMEEIRA NORMAL PARA TELHA TECNOLOGIA CRFS TRAPEZOIDAL 90CM</t>
  </si>
  <si>
    <t>07.80.057</t>
  </si>
  <si>
    <t>CUMEEIRA ARTICULADA PARA TELHA TECNOLOGIA CRFS TRAPEZOIDAL 90CM</t>
  </si>
  <si>
    <t>07.80.058</t>
  </si>
  <si>
    <t>RUFO PARA TELHA TECNOLOGIA CRFS TRAPEZOIDAL 90CM</t>
  </si>
  <si>
    <t>07.80.059</t>
  </si>
  <si>
    <t>TELHA DE VIDRO TIPO FRANCESA PARA ILUMINAÇÃO</t>
  </si>
  <si>
    <t>07.80.062</t>
  </si>
  <si>
    <t>TELHA DE POLIESTER PERFIL DA CANALETE 90 CM E=1,20MM</t>
  </si>
  <si>
    <t>07.80.064</t>
  </si>
  <si>
    <t>TELHA DE POLIESTER PERFIL DA MAXIPLAC E=1,20MM</t>
  </si>
  <si>
    <t>07.80.065</t>
  </si>
  <si>
    <t>TELHA DE POLIESTER PERFIL DA ONDULADA ALUMINIO E=1,20MM</t>
  </si>
  <si>
    <t>07.80.066</t>
  </si>
  <si>
    <t>TELHA DE POLIESTER PERFIL DA TRAPEZOIDAL ALUMINIO E=1,20MM</t>
  </si>
  <si>
    <t>07.80.087</t>
  </si>
  <si>
    <t>PARAFUSO PARA FIXACAO TELHA CRFS TRAPEZOIDAL C/ 44CM</t>
  </si>
  <si>
    <t>07.80.088</t>
  </si>
  <si>
    <t>PARAFUSO PARA FIXACAO TELHA CRFS TRAPEZOIDAL C/ 90CM</t>
  </si>
  <si>
    <t>07.80.089</t>
  </si>
  <si>
    <t>PARAFUSO P/ FIXACAO TELHA CRFS TRAPEZOIDAL C/ 49CM</t>
  </si>
  <si>
    <t>07.80.090</t>
  </si>
  <si>
    <t>AMARRACAO DE TELHA CERAMICA COM ARAME DE COBRE</t>
  </si>
  <si>
    <t>07.80.091</t>
  </si>
  <si>
    <t>EMBOCAMENTO DE BEIRAL EM TELHA CERAMICA</t>
  </si>
  <si>
    <t>07.80.099</t>
  </si>
  <si>
    <t>SERVICOS DE COBERTURA - CONSERVACAO</t>
  </si>
  <si>
    <t>08.01.001</t>
  </si>
  <si>
    <t>AC-04 ABRIGO E CAVALETE DE 3/4" COMPLETO 85X65X30CM</t>
  </si>
  <si>
    <t>08.01.002</t>
  </si>
  <si>
    <t>AC-05 ABRIGO E CAVALETE DE 1" COMPLETO 85X65X30CM</t>
  </si>
  <si>
    <t>08.01.005</t>
  </si>
  <si>
    <t>AC-08 ABRIGO E CAVALETE DE 2" COMPLETO 245X110X40CM</t>
  </si>
  <si>
    <t>08.01.099</t>
  </si>
  <si>
    <t>SERVICOS EM CAVALETE E ABRIGO</t>
  </si>
  <si>
    <t>08.02.001</t>
  </si>
  <si>
    <t>AG-04 ABRIGO PARA GAS COM 2 CILINDROS DE 45 KG</t>
  </si>
  <si>
    <t>08.02.002</t>
  </si>
  <si>
    <t>AG-05 ABRIGO PARA GAS COM 4 CILINDROS DE 45 KG</t>
  </si>
  <si>
    <t>08.02.003</t>
  </si>
  <si>
    <t>AG-06 ABRIGO PARA GAS COM 6 CILINDROS DE 45 KG</t>
  </si>
  <si>
    <t>08.02.004</t>
  </si>
  <si>
    <t>AG-07 ABRIGO PARA MEDIDOR COMGAS 60X60X30CM</t>
  </si>
  <si>
    <t>08.02.005</t>
  </si>
  <si>
    <t>AG-08 ABRIGO PARA GAS COM 2 BUJOES DE 13 KG</t>
  </si>
  <si>
    <t>08.02.016</t>
  </si>
  <si>
    <t>PROTECAO ANTICORROSIVA PARA RAMAIS SOB A TERRA</t>
  </si>
  <si>
    <t>08.02.017</t>
  </si>
  <si>
    <t>PROTECAO MECANICA PARA RAMAIS SOB ATERRA</t>
  </si>
  <si>
    <t>08.02.021</t>
  </si>
  <si>
    <t>VG-01 VALVULA E REGULADOR DE PRESSAO DE GAS</t>
  </si>
  <si>
    <t>TUBO ACO GALV NBR5590-CLASSE PESADA DN 20MM (3/4") INCL CONEXOES</t>
  </si>
  <si>
    <t>08.02.041</t>
  </si>
  <si>
    <t>TUBO ACO GALV NBR5590-CLASSE PESADA DN 25MM (1") INCL CONEXOES</t>
  </si>
  <si>
    <t>08.02.042</t>
  </si>
  <si>
    <t>TUBO ACO GALV NBR5590-CLASSE PESADA DN 32MM (1 1/4") INCL CONEXOES</t>
  </si>
  <si>
    <t>08.02.043</t>
  </si>
  <si>
    <t>TUBO ACO GALV NBR5590-CLASSE PESADA DN 40MM (1 1/2") INCL CONEXOES</t>
  </si>
  <si>
    <t>ENVOLVIMENTO C/ TUBO DE PVC DN 150MM EM TUBULACAO DE GAS DE RUA</t>
  </si>
  <si>
    <t>TUBO DE COBRE P/ GAS CLASSE A S/COST DN=1/2 (15) SOLDA FOSCOPER</t>
  </si>
  <si>
    <t>08.02.061</t>
  </si>
  <si>
    <t>TUBO DE COBRE P/ GAS CLASSE A S/COST DN=3/4 (22) SOLDA FOSCOPER</t>
  </si>
  <si>
    <t>08.02.062</t>
  </si>
  <si>
    <t>TUBO DE COBRE P/ GAS CLASSE A S/COST DN=1 (28) SOLDA FOSCOPER</t>
  </si>
  <si>
    <t>08.02.063</t>
  </si>
  <si>
    <t>TUBO DE COBRE P/ GAS CLASSE A S/COST DN=1 1/4 (35) SOLDA FOSCOPER</t>
  </si>
  <si>
    <t>08.02.064</t>
  </si>
  <si>
    <t>TUBO DE COBRE P/ GAS CLSSE A S/COST DN=1 1/2 (42) SOLDA FOSCOPER</t>
  </si>
  <si>
    <t>08.02.099</t>
  </si>
  <si>
    <t>SERVICOS EM ABRIGO E REDE DE GAS</t>
  </si>
  <si>
    <t>08.03.001</t>
  </si>
  <si>
    <t>TUBO ACO GALVANIZ NBR5580-CL MEDIA, DN15MM (1/2") - INCL CONEXOES</t>
  </si>
  <si>
    <t>08.03.002</t>
  </si>
  <si>
    <t>TUBO ACO GALVANIZ NBR5580-CL MEDIA, DN20MM (3/4") - INCL CONEXOES</t>
  </si>
  <si>
    <t>08.03.003</t>
  </si>
  <si>
    <t>TUBO ACO GALVANIZ NBR5580-CL MEDIA, DN25MM (1") - INCL. CONEXOES</t>
  </si>
  <si>
    <t>08.03.004</t>
  </si>
  <si>
    <t>TUBO ACO GALVANIZ NBR 5580-CL MEDIA, DN32MM (1 1/4")-INCL CONEXOES</t>
  </si>
  <si>
    <t>08.03.005</t>
  </si>
  <si>
    <t>TUBO ACO GALVANIZ NBR5580-CL MEDIA, DN40MM (1 1/2")-INCL CONEXOES</t>
  </si>
  <si>
    <t>08.03.006</t>
  </si>
  <si>
    <t>TUBO ACO GALVANIZ NBR5580-CL MEDIA, DN50MM (2") - INCL CONEXOES</t>
  </si>
  <si>
    <t>08.03.007</t>
  </si>
  <si>
    <t>TUBO ACO GALVANIZ NBR5580-CL MEDIA, DN65MM (2 1/2") - INCL CONEXOES</t>
  </si>
  <si>
    <t>08.03.008</t>
  </si>
  <si>
    <t>TUBO ACO GALVANIZ NBR5580-CL MEDIA, DN80MM (3")-INCL CONEXOES</t>
  </si>
  <si>
    <t>08.03.009</t>
  </si>
  <si>
    <t>TUBO ACO GALVANIZ NBR5580-CL MEDIA, DN100MM (4")-INCL CONEXOES</t>
  </si>
  <si>
    <t>08.03.010</t>
  </si>
  <si>
    <t>TUBO ACO GALVANIZ NBR5580-CL MEDIA, DN 150MM (6") - INCL CONEXOES</t>
  </si>
  <si>
    <t>08.03.012</t>
  </si>
  <si>
    <t>08.03.015</t>
  </si>
  <si>
    <t>TUBO PVC RÍGIDO JUNTA SOLDÁVEL DE 20 INCL CONEXÕES</t>
  </si>
  <si>
    <t>08.03.016</t>
  </si>
  <si>
    <t>TUBO PVC RÍGIDO JUNTA SOLDÁVEL DE 25 INCL CONEXÕES</t>
  </si>
  <si>
    <t>08.03.017</t>
  </si>
  <si>
    <t>TUBO PVC RÍGIDO JUNTA SOLDÁVEL DE 32 INCL CONEXÕES</t>
  </si>
  <si>
    <t>08.03.018</t>
  </si>
  <si>
    <t>TUBO PVC RÍGIDO JUNTA SOLDÁVEL DE 40 INCL CONEXÕES</t>
  </si>
  <si>
    <t>08.03.019</t>
  </si>
  <si>
    <t>TUBO PVC RÍGIDO JUNTA SOLDÁVEL DE 50 INCL CONEXÕES</t>
  </si>
  <si>
    <t>TUBO PVC RÍGIDO JUNTA SOLDÁVEL DE 60 INCL CONEXÕES</t>
  </si>
  <si>
    <t>08.03.021</t>
  </si>
  <si>
    <t>TUBO PVC RÍGIDO JUNTA SOLDÁVEL DE 75 INCL CONEXÕES</t>
  </si>
  <si>
    <t>08.03.022</t>
  </si>
  <si>
    <t>TUBO PVC RÍGIDO JUNTA SOLDÁVEL DE 85 INCL CONEXÕES</t>
  </si>
  <si>
    <t>08.03.023</t>
  </si>
  <si>
    <t>TUBO PVC RÍGIDO JUNTA SOLDÁVEL DE 110 INCL CONEXÕES</t>
  </si>
  <si>
    <t>08.03.099</t>
  </si>
  <si>
    <t>SERVICOS EM REDE DE AGUA FRIA</t>
  </si>
  <si>
    <t>08.04.001</t>
  </si>
  <si>
    <t>REGISTRO DE GAVETA BRUTO DN 15MM (1/2")</t>
  </si>
  <si>
    <t>08.04.002</t>
  </si>
  <si>
    <t>REGISTRO DE GAVETA BRUTO DN 20MM (3/4")</t>
  </si>
  <si>
    <t>08.04.003</t>
  </si>
  <si>
    <t>REGISTRO DE GAVETA BRUTO DN 25MM (1")</t>
  </si>
  <si>
    <t>08.04.004</t>
  </si>
  <si>
    <t>REGISTRO DE GAVETA BRUTO DN 32MM (1 1/4")</t>
  </si>
  <si>
    <t>08.04.005</t>
  </si>
  <si>
    <t>REGISTRO DE GAVETA BRUTO DN 40MM 1 1/2"</t>
  </si>
  <si>
    <t>160,47</t>
  </si>
  <si>
    <t>08.04.006</t>
  </si>
  <si>
    <t>REGISTRO DE GAVETA BRUTO DN 50MM (2")</t>
  </si>
  <si>
    <t>08.04.007</t>
  </si>
  <si>
    <t>REGISTRO DE GAVETA BRUTO DN 65MM (2 1/2")</t>
  </si>
  <si>
    <t>08.04.008</t>
  </si>
  <si>
    <t>REGISTRO DE GAVETA BRUTO DN 80MM (3")</t>
  </si>
  <si>
    <t>08.04.009</t>
  </si>
  <si>
    <t>REGISTRO DE GAVETA BRUTO DN 100MM (4")</t>
  </si>
  <si>
    <t>08.04.015</t>
  </si>
  <si>
    <t>REGISTRO DE PRESSAO BRUTO DE 1/2"</t>
  </si>
  <si>
    <t>08.04.016</t>
  </si>
  <si>
    <t>REGISTRO DE PRESSAO BRUTO DE 3/4"</t>
  </si>
  <si>
    <t>08.04.021</t>
  </si>
  <si>
    <t>REGISTRO DE GAVETA COM CANOPLA CROMADA DN 15MM (1/2")</t>
  </si>
  <si>
    <t>08.04.022</t>
  </si>
  <si>
    <t>REGISTRO DE GAVETA COM CANOPLA CROMADA DN 20MM (3/4")</t>
  </si>
  <si>
    <t>08.04.023</t>
  </si>
  <si>
    <t>REGISTRO DE GAVETA COM CANOPLA CROMADA DN 25MM (1")</t>
  </si>
  <si>
    <t>08.04.024</t>
  </si>
  <si>
    <t>REGISTRO DE GAVETA COM CANOPLA CROMADA DN 32MM (1 1/4")</t>
  </si>
  <si>
    <t>08.04.025</t>
  </si>
  <si>
    <t>REGISTRO DE GAVETA COM CANOPLA CROMADA DN 40MM (1 1/2")</t>
  </si>
  <si>
    <t>08.04.031</t>
  </si>
  <si>
    <t>REGISTRO DE PRESSAO C/ CANOPLA CROMADA DN 15MM (1/2")</t>
  </si>
  <si>
    <t>08.04.032</t>
  </si>
  <si>
    <t>REGISTRO DE PRESSAO C/ CANOPLA CROMADA DN 20MM (3/4")</t>
  </si>
  <si>
    <t>08.04.043</t>
  </si>
  <si>
    <t>VALVULA DE DESCARGA C/ REG INCORP DN=32MM(1 1/4) ACAB ANTIVANDALISMO</t>
  </si>
  <si>
    <t>08.04.044</t>
  </si>
  <si>
    <t>VALVULA DE DESCARGA C/ REG INCORP DN=40MM(1 1/2) ACAB ANTIVANDALISMO</t>
  </si>
  <si>
    <t>08.04.048</t>
  </si>
  <si>
    <t>VALVULA DE DESCARGA DE FECHAMENTO AUTOMATICO PARA MICTORIO</t>
  </si>
  <si>
    <t>08.04.051</t>
  </si>
  <si>
    <t>VALVULA DE DESCARGA C/REG INCORP DN 32MM (1 1/4") C/ ACAB SIMPLES</t>
  </si>
  <si>
    <t>08.04.052</t>
  </si>
  <si>
    <t>VALVULA DE DESCARGA C/REG INCORP DN 40MM (1 1/2") C/ ACAB SIMPLES</t>
  </si>
  <si>
    <t>08.04.053</t>
  </si>
  <si>
    <t>VALVULA DE DESCARGA C/ACIONAMENTO DUPLO FLUXO REGISTRO E ACABAM. DN
32MM 1 1/4"</t>
  </si>
  <si>
    <t>08.04.054</t>
  </si>
  <si>
    <t>VALVULA DE DESCARGA C/ACIONAMENTO DUPLO FLUXO REGISTRO E ACABAM. DN
40MM 1 1/2"</t>
  </si>
  <si>
    <t>08.04.060</t>
  </si>
  <si>
    <t>ENVELOPE DE CONCRETO PARA DUTOS</t>
  </si>
  <si>
    <t>08.04.099</t>
  </si>
  <si>
    <t>08.05.005</t>
  </si>
  <si>
    <t>TUBO DE COBRE NBR13206 CLASSE "E" DN 15MM (1/2") AGUA QUENTE INCL
CONEXOES</t>
  </si>
  <si>
    <t>08.05.006</t>
  </si>
  <si>
    <t>TUBO DE COBRE NBR13206 CLASSE "E" DN 22MM (3/4") AGUA QUENTE INCL
CONEXOES</t>
  </si>
  <si>
    <t>08.05.007</t>
  </si>
  <si>
    <t>TUBO DE COBRE NBR13206 CLASSE "E" DN 28MM (1") AGUA QUENTE INCL
CONEXOES</t>
  </si>
  <si>
    <t>08.05.008</t>
  </si>
  <si>
    <t>TUBO DE COBRE NBR13206 CLASSE "E" DN 35MM (1 1/4") AGUA QUENTE INCL
CONEXOES</t>
  </si>
  <si>
    <t>08.05.009</t>
  </si>
  <si>
    <t>TUBO DE COBRE NBR13206 CLASSE "E" DN 15 MM (1/2") AGUA QUENTE INCL
CONEXOES COM ISOLAÇAO TERMICA POLIETIL EXPANDIDO</t>
  </si>
  <si>
    <t>TUBO DE COBRE NBR13206 CLASSE "E" DN 22 MM (3/4") AGUA QUENTE INCL
CONEXOES COM ISOLAÇAO TERMICA POLIETIL EXPANDIDO</t>
  </si>
  <si>
    <t>08.05.011</t>
  </si>
  <si>
    <t>TUBO DE COBRE NBR13206 CLASSE "E" DN 28 MM (1") AGUA QUENTE INCL
CONEXOES COM ISOLAÇAO TERMICA POLIETIL EXPANDIDO</t>
  </si>
  <si>
    <t>08.05.012</t>
  </si>
  <si>
    <t>TUBO DE COBRE NBR13206 CLASSE "E" DN 35 MM (1 1/4") AGUA QUENTE INCL
CONEXOES COM ISOLAÇAO TERMICA POLIETIL EXPANDIDO</t>
  </si>
  <si>
    <t>08.05.013</t>
  </si>
  <si>
    <t>PROTEÇAO EM ALUMINIO CORRUGADO E= 0,15MM PARA TUBO DE COBRE DN 15MM
AGUA QUENTE INCL AMARRAÇAO</t>
  </si>
  <si>
    <t>08.05.014</t>
  </si>
  <si>
    <t>PROTEÇAO EM ALUMINIO CORRUGADO E= 0,15MM PARA TUBO DE COBRE DN 22MM
AGUA QUENTE INCL AMARRAÇAO</t>
  </si>
  <si>
    <t>08.05.015</t>
  </si>
  <si>
    <t>PROTEÇAO EM ALUMINIO CORRUGADO E=0,15MM PARA TUBO DE COBRE DN 28MM
AGUA QUENTE INCL AMARRAÇAO</t>
  </si>
  <si>
    <t>08.05.016</t>
  </si>
  <si>
    <t>PROTEÇAO EM ALUMINIO CORRUGADO E= 0,15MM PARA TUBO DE COBRE DN 35MM
AGUA QUENTE INCL AMARRAÇAO</t>
  </si>
  <si>
    <t>08.05.099</t>
  </si>
  <si>
    <t>SERVIÇOS EM REDE DE ÁGUA QUENTE</t>
  </si>
  <si>
    <t>08.06.001</t>
  </si>
  <si>
    <t>SISTEMA DE AQUECIMENTO SOLAR BOILER 1000 LITROS AÇO INOX ALTA PRESSAO
COM 10 PLACAS COLETORAS 175x100x6,5 CM FORNECIDO E
INSTALADO USO EXCLUSIVO PADRÃO CRECHE</t>
  </si>
  <si>
    <t>08.06.004</t>
  </si>
  <si>
    <t>SISTEMA DE AQUECIMENTO SOLAR BOILER 1.500 LITROS AÇO INOX ALTA PRESSAO
COM 18 PLACAS COLETORAS 185x85 CM FORNECIDO E INSTALADO USO
EXCLUSIVO PADRÃO PEROBAL</t>
  </si>
  <si>
    <t>08.07.002</t>
  </si>
  <si>
    <t>TUBO ACO GALVANIZ NBR5580-CL MEDIA, DN65MM (2 1/2")- INCL CONEXOES</t>
  </si>
  <si>
    <t>08.07.003</t>
  </si>
  <si>
    <t>08.07.004</t>
  </si>
  <si>
    <t>TUBO ACO GLAVANIZ NBR5580-CL MEDIA, DN100MM (4")-INCL CONEXOES</t>
  </si>
  <si>
    <t>08.07.005</t>
  </si>
  <si>
    <t>08.07.010</t>
  </si>
  <si>
    <t>PROTECAO ANTI CORROSIVA PARA RAMAIS SOB A TERRA</t>
  </si>
  <si>
    <t>08.07.099</t>
  </si>
  <si>
    <t>SERVICOS EM REDE DE INCENDIO</t>
  </si>
  <si>
    <t>08.08.002</t>
  </si>
  <si>
    <t>08.08.003</t>
  </si>
  <si>
    <t>08.08.004</t>
  </si>
  <si>
    <t>08.08.010</t>
  </si>
  <si>
    <t>REGISTRO GLOBO ANGULAR AMARELO 2 1/2"</t>
  </si>
  <si>
    <t>08.08.012</t>
  </si>
  <si>
    <t>REGISTRO DE RECALQUE NO PASSEIO (RR-01)</t>
  </si>
  <si>
    <t>08.08.015</t>
  </si>
  <si>
    <t>VALVULA DE RETENCAO VERT.BRONZE TIPO LEVE DE 2 1/2"</t>
  </si>
  <si>
    <t>08.08.016</t>
  </si>
  <si>
    <t>VALVULA DE RETENCAO VERT.BRONZE TIPO LEVE DE 3"</t>
  </si>
  <si>
    <t>08.08.017</t>
  </si>
  <si>
    <t>VALVULA DE RETENCAO VERT.BRONZE TIPO LEVE DE 4"</t>
  </si>
  <si>
    <t>08.08.021</t>
  </si>
  <si>
    <t>HIDRANTE COM REGISTRO TIPO GLOBO AMARELO DE 2 1/2"</t>
  </si>
  <si>
    <t>08.08.028</t>
  </si>
  <si>
    <t>AH-04 ABRIGO PARA HIDRANTE COM MANGUEIRA 1 1/2" E ESGUICHO REGULAVEL</t>
  </si>
  <si>
    <t>08.08.030</t>
  </si>
  <si>
    <t>MANGUEIRA COM UNIAO DE ENGATE RAPIDO DE 1 1/2"</t>
  </si>
  <si>
    <t>08.08.031</t>
  </si>
  <si>
    <t>MANGUEIRA COM UNIAO DE ENGATE RAPIDO DE 2 1/2"</t>
  </si>
  <si>
    <t>08.08.035</t>
  </si>
  <si>
    <t>ESGUICHO DE LATAO C/ENGATE RAPIDO ORIFICIO DE 1/2"</t>
  </si>
  <si>
    <t>08.08.036</t>
  </si>
  <si>
    <t>ESGUICHO DE LATAO C/ENGATE RAPIDO ORIFICIO DE 5/8"</t>
  </si>
  <si>
    <t>08.08.037</t>
  </si>
  <si>
    <t>ESGUICHO DE LATAO C/ENGATE RAPIDO ORIFICIO DE 3/4"</t>
  </si>
  <si>
    <t>08.08.041</t>
  </si>
  <si>
    <t>VALVULA RETENCAO HORIZ BRONZE DE 2 1/2"</t>
  </si>
  <si>
    <t>08.08.042</t>
  </si>
  <si>
    <t>VALVULA RETENCAO HORIZONTAL DE BRONZE DE 3"</t>
  </si>
  <si>
    <t>08.08.043</t>
  </si>
  <si>
    <t>VALVULA RETENCAO HORIZONTAL BRONZE DE 4"</t>
  </si>
  <si>
    <t>08.08.044</t>
  </si>
  <si>
    <t>EXTINTORES MANUAIS DE CO2 CAPACIDADE 4KG</t>
  </si>
  <si>
    <t>08.08.045</t>
  </si>
  <si>
    <t>EXTINTORES MANUAIS DE CO2 COM CAPACIDADE DE 6 KG</t>
  </si>
  <si>
    <t>08.08.046</t>
  </si>
  <si>
    <t>EXTINTORES MANUAIS PO QUIMICO SECO COM CAPACIDADE DE 4 KG</t>
  </si>
  <si>
    <t>08.08.047</t>
  </si>
  <si>
    <t>EXTINTOR MANUAL PO QUIMICO SECO C/ CAPACIDADE DE 12KG</t>
  </si>
  <si>
    <t>08.08.048</t>
  </si>
  <si>
    <t>EXTINTOR PORTATIL DE PO QUIMICO BC CAPACIDADE 6 KG</t>
  </si>
  <si>
    <t>08.08.050</t>
  </si>
  <si>
    <t>EXTINTORES MANUAIS DE AGUA PRESSURIZADA CAP DE 10 L</t>
  </si>
  <si>
    <t>08.08.051</t>
  </si>
  <si>
    <t>EXTINTOR PORTATIL DE PO QUIMICO ABC CAPACIDADE 6 KG</t>
  </si>
  <si>
    <t>08.08.060</t>
  </si>
  <si>
    <t>MANOMETRO INDUSTRIAL COM TOMADA INFERIOR.</t>
  </si>
  <si>
    <t>08.08.061</t>
  </si>
  <si>
    <t>PRESSOSTATO (VALVULA DE FLUXO) COM SENSOR DIAFRAGMA.</t>
  </si>
  <si>
    <t>08.08.069</t>
  </si>
  <si>
    <t>AI-01 ABRIGO PARA BOMBA DE INCENDIO</t>
  </si>
  <si>
    <t>08.08.070</t>
  </si>
  <si>
    <t>CONJ MOTOR-BOMBA (CENTRIFUGA) 1/2 HP (3400 L/H -20 MCA)</t>
  </si>
  <si>
    <t>08.08.071</t>
  </si>
  <si>
    <t>CONJ MOTOR-BOMBA (CENTRIFUGA) 3/4 HP (7400 L/H - 20 MCA)</t>
  </si>
  <si>
    <t>08.08.072</t>
  </si>
  <si>
    <t>CONJ MOTOR-BOMBA (CENTRIFUGA) 1 HP (8500 L/H - 20 MCA)</t>
  </si>
  <si>
    <t>08.08.073</t>
  </si>
  <si>
    <t>CONJ MOTOR-BOMBA (CENTRIFUGA) 1.5 HP (10000 L/H - 20 MCA)</t>
  </si>
  <si>
    <t>08.08.074</t>
  </si>
  <si>
    <t>CONJ MOTOR-BOMBA (CENTRIFUGA) 2 HP (13900 L/H - 20 MCA)</t>
  </si>
  <si>
    <t>08.08.075</t>
  </si>
  <si>
    <t>CONJ MOTOR-BOMBA (CENTRIFUGA) 3 HP (25000 L/H - 20 MCA)</t>
  </si>
  <si>
    <t>08.08.076</t>
  </si>
  <si>
    <t>CONJ MOTOR-BOMBA (CENTRIFUGA) 4 HP (31200 L/H - 20 MCA)</t>
  </si>
  <si>
    <t>08.08.077</t>
  </si>
  <si>
    <t>CONJ MOTOR-BOMBA (CENTRIFUGA) 5 HP (31200 L/H -20 MCA)</t>
  </si>
  <si>
    <t>08.08.078</t>
  </si>
  <si>
    <t>CONJ MOTOR-BOMBA (CENTRIFUGA) 7,5 HP (40000L/H 20 MCA)</t>
  </si>
  <si>
    <t>08.08.079</t>
  </si>
  <si>
    <t>CONJ MOTOR-BOMBA (CENTRIFUGA) 10 HP (40000 L/H 20MCA)</t>
  </si>
  <si>
    <t>08.08.090</t>
  </si>
  <si>
    <t>TREINAMENTO BÁSICO PARA BRIGADA DE INCÊNDIO INCLUSO EQUIPAMENTOS (POR
PARTICIPANTE)</t>
  </si>
  <si>
    <t>08.08.099</t>
  </si>
  <si>
    <t>08.09.001</t>
  </si>
  <si>
    <t>TUBO DE FERRO FUNDIDO DN 50MM (2") - INCLUSIVE CONEXOES - DESC</t>
  </si>
  <si>
    <t>08.09.002</t>
  </si>
  <si>
    <t>TUBO DE FERRO FUNDIDO DN 75MM (3") - INCLUSIVE CONEXOES - DESC</t>
  </si>
  <si>
    <t>08.09.003</t>
  </si>
  <si>
    <t>TUBO DE FERRO FUNDIDO DN 100MM (4") - INCLUSIVE CONEXOES - DESC</t>
  </si>
  <si>
    <t>08.09.015</t>
  </si>
  <si>
    <t>TUBO PVC NORMAL "SN" JUNTA SOLDÁVEL/ELÁSTICA DN 40 INCL CONEXÕES</t>
  </si>
  <si>
    <t>08.09.016</t>
  </si>
  <si>
    <t>TUBO PVC NORMAL "SN" JUNTA ELÁSTICA DN 50 INCL CONEXÕES</t>
  </si>
  <si>
    <t>08.09.017</t>
  </si>
  <si>
    <t>TUBO PVC NORMAL "SN" JUNTA ELÁSTICA DN 75 INCL CONEXÕES</t>
  </si>
  <si>
    <t>08.09.018</t>
  </si>
  <si>
    <t>TUBO PVC NORMAL "SN" JUNTA ELÁSTICA DN 100 INCL CONEXÕES</t>
  </si>
  <si>
    <t>08.09.019</t>
  </si>
  <si>
    <t>TUBO PVC NORMAL "SN" JUNTA ELÁSTICA DN 150 INCL CONEXÕES</t>
  </si>
  <si>
    <t>08.09.030</t>
  </si>
  <si>
    <t>TUBO DE ACO GALVANIZADO DN 40MM (1.1/2") - INCLUSIVE CONEXOES</t>
  </si>
  <si>
    <t>08.09.060</t>
  </si>
  <si>
    <t>TUBO PVC REFORÇADO "SR" JUNTA ELÁSTICA DN 40 INCL CONEXÕES</t>
  </si>
  <si>
    <t>08.09.061</t>
  </si>
  <si>
    <t>TUBO PVC REFORÇADO "SR" JUNTA ELÁSTICA DN 50 INCL CONEXÕES</t>
  </si>
  <si>
    <t>08.09.062</t>
  </si>
  <si>
    <t>TUBO PVC REFORÇADO "SR" JUNTA ELÁSTICA DN 75 INCL CONEXÕES</t>
  </si>
  <si>
    <t>08.09.063</t>
  </si>
  <si>
    <t>TUBO PVC REFORÇADO "SR" JUNTA ELÁSTICA DN 100 INCL CONEXÕES</t>
  </si>
  <si>
    <t>08.09.064</t>
  </si>
  <si>
    <t>TUBO PVC REFORÇADO "SR" JUNTA ELÁSTICA DN 150 INCL CONEXÕES</t>
  </si>
  <si>
    <t>08.09.099</t>
  </si>
  <si>
    <t>SERVICOS EM REDE DE ESGOTO</t>
  </si>
  <si>
    <t>08.10.004</t>
  </si>
  <si>
    <t>CAIXA SIFONADA DE PVC DN 100X150X50MM C/GRELHA PVC CROMADO</t>
  </si>
  <si>
    <t>08.10.006</t>
  </si>
  <si>
    <t>CAIXA SIFONADA DE PVC DN 150X150X50MM C/GRELHA METALICA</t>
  </si>
  <si>
    <t>08.10.007</t>
  </si>
  <si>
    <t>CAIXA SIFONADA DE PVC DN 150X150X50MM COM GRELHA DE PVC CROMADO</t>
  </si>
  <si>
    <t>08.10.008</t>
  </si>
  <si>
    <t>CAIXA SIFONADA DE PVC DN 100X150X50MM COM GRELHA DE AÇO INOX COM
FECHO ROTATIVO.</t>
  </si>
  <si>
    <t>08.10.009</t>
  </si>
  <si>
    <t>CAIXA SIFONADA DE PVC DN 150X150X50MM COM GRELHA DE AÇO INOX COM
FECHO ROTATIVO.</t>
  </si>
  <si>
    <t>08.10.010</t>
  </si>
  <si>
    <t>CAIXA SIFONADA DE PVC DN 100X100X50MM C/GRELHA PVC CROMADO</t>
  </si>
  <si>
    <t>08.10.011</t>
  </si>
  <si>
    <t>CAIXA SIFONADA DE PVC DN 150X185X75MM C/GRELHA PVC CROMADO</t>
  </si>
  <si>
    <t>08.10.045</t>
  </si>
  <si>
    <t>RALO SIFONADO CONICO PVC DN 100MM C/GRELHA PVC CROMADO</t>
  </si>
  <si>
    <t>08.10.048</t>
  </si>
  <si>
    <t>RALO SIFONADO DE F.FUNDIDO DN 150 MM C/GRELHA PVC CROMADO</t>
  </si>
  <si>
    <t>08.10.049</t>
  </si>
  <si>
    <t>RALO SECO CONICO PVC DN 100MM C/GRELHA PVC CROMADO</t>
  </si>
  <si>
    <t>08.10.050</t>
  </si>
  <si>
    <t>RALO SECO DE F.FUNDIDO DN 100 MM C/GRELHA PVC CROMADO</t>
  </si>
  <si>
    <t>08.10.056</t>
  </si>
  <si>
    <t>TERMINAL DE VENTILACAO EM PVC P/ESGOTO DN 50MM (2")</t>
  </si>
  <si>
    <t>08.10.057</t>
  </si>
  <si>
    <t>TERMINAL DE VENTILACAO EM PVC P/ ESGOTO DN 75MM (3")</t>
  </si>
  <si>
    <t>08.10.058</t>
  </si>
  <si>
    <t>TERMINAL DE VENTILACAO EM PVC P/ ESGOTO DN 100MM(4")</t>
  </si>
  <si>
    <t>08.10.099</t>
  </si>
  <si>
    <t>08.11.002</t>
  </si>
  <si>
    <t>TUBO DE FERRO FUNDIDO DN 50MM (2") - INCLUSIVE CONEXOES</t>
  </si>
  <si>
    <t>08.11.003</t>
  </si>
  <si>
    <t>TUBO DE FERRO FUNDIDO DN 75MM (3") - INCLUSIVE CONEXOES</t>
  </si>
  <si>
    <t>08.11.004</t>
  </si>
  <si>
    <t>TUBO DE FERRO FUNDIDO DN 100MM (4") - INCLUSIVE CONEXOES</t>
  </si>
  <si>
    <t>08.11.005</t>
  </si>
  <si>
    <t>TUBO DE FERRO FUNDIDO DN 150MM (6") - INCLUSIVE CONEXOES</t>
  </si>
  <si>
    <t>08.11.015</t>
  </si>
  <si>
    <t>DESCIDA DE AGUA PLUVIAL H=300CM C/TUBO DE FºFº DN 100MM PONTA-BOLSA
INCL.FIX.NA PAREDE</t>
  </si>
  <si>
    <t>08.11.016</t>
  </si>
  <si>
    <t>DESCIDA DE AGUA PLUVIAL H=300CM C/TUBO DE FºFº DN 150MM PONTA-BOLSA
INCL.FIX.NA PAREDE</t>
  </si>
  <si>
    <t>08.11.024</t>
  </si>
  <si>
    <t>08.11.025</t>
  </si>
  <si>
    <t>08.11.026</t>
  </si>
  <si>
    <t>08.11.027</t>
  </si>
  <si>
    <t>08.11.050</t>
  </si>
  <si>
    <t>TUBO DE PVC REFORÇADO "SR" JUNTA ELÁSTICA DN 40 INCL CONEXÕES</t>
  </si>
  <si>
    <t>08.11.051</t>
  </si>
  <si>
    <t>TUBO DE PVC REFORÇADO "SR" JUNTA ELÁSTICA DN 50 INCL CONEXÕES</t>
  </si>
  <si>
    <t>08.11.052</t>
  </si>
  <si>
    <t>TUBO DE PVC REFORÇADO "SR" JUNTA ELÁSTICA DN 75 INCL CONEXÕES</t>
  </si>
  <si>
    <t>08.11.053</t>
  </si>
  <si>
    <t>TUBO DE PVC REFORÇADO "SR" JUNTA ELÁSTICA DN 100 INCL CONEXÕES</t>
  </si>
  <si>
    <t>08.11.054</t>
  </si>
  <si>
    <t>TUBO DE PVC REFORÇADO "SR" JUNTA ELÁSTICA DN 150 INCL CONEXÕES</t>
  </si>
  <si>
    <t>08.11.099</t>
  </si>
  <si>
    <t>SERVICOS EM REDE DE AGUAS PLUVIAIS</t>
  </si>
  <si>
    <t>08.12.001</t>
  </si>
  <si>
    <t>CONDUTOR EM CHAPA GALVANIZADA N 24 DESENV. 0,25M</t>
  </si>
  <si>
    <t>08.12.002</t>
  </si>
  <si>
    <t>CONDUTOR EM CHAPA GALVANIZADA N 26 DESENV. 0,25M</t>
  </si>
  <si>
    <t>08.12.003</t>
  </si>
  <si>
    <t>CONDUTOR DE CHAPA GALVANIZADA N 24 - DESENVOLVIMENTO DE 0,33 M</t>
  </si>
  <si>
    <t>08.12.004</t>
  </si>
  <si>
    <t>CONDUTOR DE CHAPA GALVANIZADA N 26 - DESENVOLVIMENTO DE 0,33 M</t>
  </si>
  <si>
    <t>08.12.007</t>
  </si>
  <si>
    <t>LIGACAO CALHA CONDUTOR DE CHAPA ACO GALVANIZADO N.24 DIAMETRO DE 3"</t>
  </si>
  <si>
    <t>08.12.008</t>
  </si>
  <si>
    <t>LIGACAO CALHA CONDUTOR DE CHAPA ACO GALVANIZADO N.24 DIAMETRO DE 4"</t>
  </si>
  <si>
    <t>08.12.015</t>
  </si>
  <si>
    <t>CALHA OU AGUA FURTADA EM CHAPA GALV. N 24 - CORTE 0,33M</t>
  </si>
  <si>
    <t>08.12.016</t>
  </si>
  <si>
    <t>CALHA OU AGUA FURTADA EM CHAPA GALV. N 24 - CORTE 0,50M</t>
  </si>
  <si>
    <t>08.12.017</t>
  </si>
  <si>
    <t>CALHA OU AGUA FURTADA EM CHAPA GALV. N 24 - CORTE 1,00M</t>
  </si>
  <si>
    <t>08.12.021</t>
  </si>
  <si>
    <t>CALHA OU AGUA FURTADA EM CHAPA GALV. N 26 - CORTE 0.33M</t>
  </si>
  <si>
    <t>08.12.022</t>
  </si>
  <si>
    <t>CALHA OU AGUA FURTADA EM CHAPA GALV. N 26 - CORTE 0,50M</t>
  </si>
  <si>
    <t>08.12.023</t>
  </si>
  <si>
    <t>CALHA OU AGUA FURTADA EM CHAPA GALV. N 26 - CORTE 1,00M</t>
  </si>
  <si>
    <t>08.12.031</t>
  </si>
  <si>
    <t>RUFO EM CHAPA GALVANIZADA N 24 - CORTE 0,16 M</t>
  </si>
  <si>
    <t>08.12.032</t>
  </si>
  <si>
    <t>RUFO EM CHAPA GALVANIZADA N 24 - CORTE 0,25 M</t>
  </si>
  <si>
    <t>08.12.033</t>
  </si>
  <si>
    <t>RUFO EM CHAPA GALVANIZADA N 24 - CORTE 0,33 M</t>
  </si>
  <si>
    <t>08.12.034</t>
  </si>
  <si>
    <t>RUFO EM CHAPA GALVANIZADA N 24 - CORTE 0,50 M</t>
  </si>
  <si>
    <t>08.12.035</t>
  </si>
  <si>
    <t>RUFO EM CHAPA GALVANIZADA N 24 - CORTE 1,00 M</t>
  </si>
  <si>
    <t>08.12.038</t>
  </si>
  <si>
    <t>RUFO EM CHAPA GALVANIZADA N 26 - CORTE 0,16 M</t>
  </si>
  <si>
    <t>08.12.039</t>
  </si>
  <si>
    <t>RUFO EM CHAPA GALVANIZADA N 26 - CORTE 0,25 M</t>
  </si>
  <si>
    <t>08.12.040</t>
  </si>
  <si>
    <t>RUFO EM CHAPA GALVANIZADA N 26 - CORTE 0,33 M</t>
  </si>
  <si>
    <t>08.12.041</t>
  </si>
  <si>
    <t>RUFO EM CHAPA GALVANIZADA N 26 - CORTE 0,50 M</t>
  </si>
  <si>
    <t>08.12.042</t>
  </si>
  <si>
    <t>RUFO EM CHAPA GALVANIZADA N 26 - CORTE 1,00 M</t>
  </si>
  <si>
    <t>08.12.065</t>
  </si>
  <si>
    <t>GRELHA HEMISFERICA DE FERRO FUNDIDO DN 75MM (3")</t>
  </si>
  <si>
    <t>08.12.066</t>
  </si>
  <si>
    <t>GRELHA HEMISFERICA DE FERRO FUNDIDO DN 100MM (4")</t>
  </si>
  <si>
    <t>08.12.067</t>
  </si>
  <si>
    <t>GRELHA HEMISFERICA DE FERRO FUNDIDO DN 150MM (6")</t>
  </si>
  <si>
    <t>08.12.087</t>
  </si>
  <si>
    <t>RALO SECO DE F. FUNDIDO DN 100 MM C/GRELHA PVC CROMADO</t>
  </si>
  <si>
    <t>08.12.099</t>
  </si>
  <si>
    <t>08.13.001</t>
  </si>
  <si>
    <t>08.13.002</t>
  </si>
  <si>
    <t>08.13.003</t>
  </si>
  <si>
    <t>08.13.004</t>
  </si>
  <si>
    <t>08.13.005</t>
  </si>
  <si>
    <t>08.13.006</t>
  </si>
  <si>
    <t>08.13.007</t>
  </si>
  <si>
    <t>08.13.008</t>
  </si>
  <si>
    <t>08.13.011</t>
  </si>
  <si>
    <t>08.13.012</t>
  </si>
  <si>
    <t>TUBO ACO GALVANIZ NBR5580-CL MEDIA, DN25MM (1") - INCL CONEXOES</t>
  </si>
  <si>
    <t>08.13.013</t>
  </si>
  <si>
    <t>TUBO ACO GALVANIZ NBR5580-CL MEDIA, DN32MM (1 1/4")-INCL CONEXOES</t>
  </si>
  <si>
    <t>08.13.014</t>
  </si>
  <si>
    <t>TUBO ACO GALVANIZ NBR5580-CL MEDIA, DN40MM (1 1/2") - INCL CONEXOES</t>
  </si>
  <si>
    <t>08.13.015</t>
  </si>
  <si>
    <t>08.13.016</t>
  </si>
  <si>
    <t>TUBO ACO GALVANIZ NBR5580-CL MEDIA, DN65MM (2 1/2")-INCL CONEXOES</t>
  </si>
  <si>
    <t>08.13.017</t>
  </si>
  <si>
    <t>08.13.018</t>
  </si>
  <si>
    <t>08.13.099</t>
  </si>
  <si>
    <t>SERVICOS EM RESERVATORIOS</t>
  </si>
  <si>
    <t>08.14.002</t>
  </si>
  <si>
    <t>08.14.003</t>
  </si>
  <si>
    <t>08.14.004</t>
  </si>
  <si>
    <t>08.14.005</t>
  </si>
  <si>
    <t>REGISTRO DE GAVETA BRUTO DN 40MM (1.1/2")</t>
  </si>
  <si>
    <t>08.14.006</t>
  </si>
  <si>
    <t>08.14.007</t>
  </si>
  <si>
    <t>REGISTRO DE GAVETA BRUTO DN 65MM (2.1/2")</t>
  </si>
  <si>
    <t>08.14.008</t>
  </si>
  <si>
    <t>08.14.009</t>
  </si>
  <si>
    <t>08.14.016</t>
  </si>
  <si>
    <t>VALVULA DE RETENCAO HORIZONTAL DE BRONZE DE 1"</t>
  </si>
  <si>
    <t>08.14.017</t>
  </si>
  <si>
    <t>VALVULA DE RETENCAO HORIZONTAL DE BRONZE DE 1.1/4"</t>
  </si>
  <si>
    <t>08.14.018</t>
  </si>
  <si>
    <t>VALVULA DE RETENCAO HORIZONTAL DE BRONZE DE 1.1/2"</t>
  </si>
  <si>
    <t>08.14.019</t>
  </si>
  <si>
    <t>VALVULA DE RETENCAO HORIZONTAL DE BRONZE DE 2"</t>
  </si>
  <si>
    <t>08.14.020</t>
  </si>
  <si>
    <t>VALVULA DE RETENCAO HORIZONTAL DE BRONZE DE 2.1/2"</t>
  </si>
  <si>
    <t>08.14.021</t>
  </si>
  <si>
    <t>VALVULA DE RETENCAO HORIZONTAL DE BRONZE DE 3"</t>
  </si>
  <si>
    <t>08.14.022</t>
  </si>
  <si>
    <t>VALVULA DE RETENCAO HORIZONTAL DE BRONZE DE 4"</t>
  </si>
  <si>
    <t>08.14.026</t>
  </si>
  <si>
    <t>VALVULA DE RETENCAO VERTICAL DE BRONZE DE 1"</t>
  </si>
  <si>
    <t>08.14.027</t>
  </si>
  <si>
    <t>VALVULA DE RETENCAO VERTICAL DE BRONZE DE 1.1/4"</t>
  </si>
  <si>
    <t>08.14.028</t>
  </si>
  <si>
    <t>VALVULA DE RETENCAO VERTICAL DE BRONZE DE 1.1/2"</t>
  </si>
  <si>
    <t>08.14.029</t>
  </si>
  <si>
    <t>VALVULA DE RETENCAO VERTICAL DE BRONZE DE 2"</t>
  </si>
  <si>
    <t>08.14.030</t>
  </si>
  <si>
    <t>VALVULA DE RETENCAO VERTICAL DE BRONZE DE 2.1/2"</t>
  </si>
  <si>
    <t>08.14.031</t>
  </si>
  <si>
    <t>VALVULA DE RETENCAO VERTICAL DE BRONZE DE 3"</t>
  </si>
  <si>
    <t>08.14.032</t>
  </si>
  <si>
    <t>VALVULA DE RETENCAO VERTICAL DE BRONZE DE 4"</t>
  </si>
  <si>
    <t>08.14.035</t>
  </si>
  <si>
    <t>VALVULA DE RETENCAO DE PE COM CRIVO DE BRONZE DE 1"</t>
  </si>
  <si>
    <t>08.14.036</t>
  </si>
  <si>
    <t>VALVULA DE RETENCAO DE PE COM CRIVO DE BRONZE DE 1.1/4"</t>
  </si>
  <si>
    <t>08.14.037</t>
  </si>
  <si>
    <t>VALVULA DE RETENCAO DE PE COM CRIVO DE BRONZE DE 1.1/2"</t>
  </si>
  <si>
    <t>08.14.038</t>
  </si>
  <si>
    <t>VALVULA DE RETENCAO DE PE COM CRIVO DE BRONZE DE 2"</t>
  </si>
  <si>
    <t>08.14.039</t>
  </si>
  <si>
    <t>VALVULA DE RETENCAO DE PE COM CRIVO DE BRONZE DE 2.1/2"</t>
  </si>
  <si>
    <t>08.14.040</t>
  </si>
  <si>
    <t>VALVULA DE RETENCAO DE PE COM CRIVO DE BRONZE DE 3"</t>
  </si>
  <si>
    <t>08.14.045</t>
  </si>
  <si>
    <t>TORNEIRA DE BOIA EM LATAO (BOIA PLAST) DN 20MM (3/4")</t>
  </si>
  <si>
    <t>08.14.046</t>
  </si>
  <si>
    <t>TORNEIRA DE BOIA EM LATAO (BOIA PLAST) DN 25MM (1")</t>
  </si>
  <si>
    <t>08.14.049</t>
  </si>
  <si>
    <t>TORNEIRA DE BOIA EM LATAO (BOIA PLAST) DN50MM (2")</t>
  </si>
  <si>
    <t>08.14.062</t>
  </si>
  <si>
    <t>ANEIS PRE-MOLDADOS EM CONCRETO ARMADO P/ RESERVATORIO D'AGUA D=3,00M</t>
  </si>
  <si>
    <t>08.14.063</t>
  </si>
  <si>
    <t>LAJE PRE-MOLDADA D=3,00M E=8CM P/ RESERVATORIO</t>
  </si>
  <si>
    <t>08.14.064</t>
  </si>
  <si>
    <t>LAJE PRE-MOLDADA D=3,00M E=15CM P/ RESERVATORIO</t>
  </si>
  <si>
    <t>08.14.071</t>
  </si>
  <si>
    <t>CONJ MOTOR-BOMBA (CENTRIFUGA) 1/2 HP (3400 L/H-20 MCA)</t>
  </si>
  <si>
    <t>08.14.072</t>
  </si>
  <si>
    <t>CONJ MOTOR-BOMBA(CENTRIFUGA)3/4 HP(7400 L/H-20 MCA)</t>
  </si>
  <si>
    <t>08.14.073</t>
  </si>
  <si>
    <t>CONJ MOTOR-BOMBA(CENTRIFUGA)1,5 HP(10000 L/H-20 MCA)</t>
  </si>
  <si>
    <t>08.14.074</t>
  </si>
  <si>
    <t>CONJ MOTOR-BOMBA (CENTRIFUGA) 2 HP (13900 L/H-20 MCA)</t>
  </si>
  <si>
    <t>08.14.075</t>
  </si>
  <si>
    <t>CONJ MOTOR-BOMBA(CENTRIFUGA)3 HP(25000 L/H-20 MCA)</t>
  </si>
  <si>
    <t>08.14.078</t>
  </si>
  <si>
    <t>CONJ MOTOR-BOMBA (CENTRIFUGA) 1 HP 8500 L/H-20 MCA</t>
  </si>
  <si>
    <t>08.14.085</t>
  </si>
  <si>
    <t>ANEIS PRE-MOLDADOS EM CONCRETO ARMADO P/ RESERVATORIO D'AGUA D=2,50M</t>
  </si>
  <si>
    <t>08.14.086</t>
  </si>
  <si>
    <t>LAJE PRE-MOLDADA D=2,50M E=8CM P/ RESERVATORIO</t>
  </si>
  <si>
    <t>08.14.087</t>
  </si>
  <si>
    <t>LAJE PRE-MOLDADA D=2,50M E=15CM P/ RESERVATORIO</t>
  </si>
  <si>
    <t>08.14.099</t>
  </si>
  <si>
    <t>SERVICOS RESERVATORIOS</t>
  </si>
  <si>
    <t>08.14.101</t>
  </si>
  <si>
    <t>CAIXA DÁGUA CÔNICA POLIETILENO CAPACIDADE DE 500L INCLUSIVE TAMPA</t>
  </si>
  <si>
    <t>08.14.103</t>
  </si>
  <si>
    <t>CAIXA DÁGUA CÔNICA POLIETILENO CAPACIDADE DE 1000L INCLUSIVE TAMPA</t>
  </si>
  <si>
    <t>08.15.002</t>
  </si>
  <si>
    <t>BN-01 BANHO BERCÁRIO</t>
  </si>
  <si>
    <t>08.15.003</t>
  </si>
  <si>
    <t>BN-02 BANHO INFANTIL</t>
  </si>
  <si>
    <t>08.15.013</t>
  </si>
  <si>
    <t>LT-04 LAVATORIO /BEBEDOURO COLETIVO COM TORNEIRA ANTIVANDALISMO</t>
  </si>
  <si>
    <t>08.15.016</t>
  </si>
  <si>
    <t>BB-01 BEBEDOURO COLETIVO</t>
  </si>
  <si>
    <t>08.15.017</t>
  </si>
  <si>
    <t>BB-02 BEBEDOURO ACESSÍVEL ÁGUA REFRIGERADA PRESSÃO MÍNIMA 8MCA -
FORNECIDO E INSTALADO</t>
  </si>
  <si>
    <t>08.15.018</t>
  </si>
  <si>
    <t>LT-06 LAVATÓRIO COLETIVO COM TORNEIRA ANTIVANDALISMO</t>
  </si>
  <si>
    <t>08.15.019</t>
  </si>
  <si>
    <t>LT-07 LAVATÓRIO COLETIVO COM TORNEIRA DE MESA- SANIT.ADMINISTRAÇÃO</t>
  </si>
  <si>
    <t>08.15.023</t>
  </si>
  <si>
    <t>MT-04 MICTORIO COLETIVO</t>
  </si>
  <si>
    <t>08.15.099</t>
  </si>
  <si>
    <t>SERVICOS EM BEBEDOUROS,LAVATORIOS E MICTORIOS PADRONIZADOS</t>
  </si>
  <si>
    <t>08.16.001</t>
  </si>
  <si>
    <t>BACIA SIFONADA DE LOUCA BRANCA (VDR 6L) C/ ASSENTO</t>
  </si>
  <si>
    <t>08.16.003</t>
  </si>
  <si>
    <t>BACIA SANITÁRIA INFANTIL</t>
  </si>
  <si>
    <t>08.16.004</t>
  </si>
  <si>
    <t>BACIA SIFONADA COM CAIXA DE DESCARGA ACOPLADA BRANCA</t>
  </si>
  <si>
    <t>08.16.010</t>
  </si>
  <si>
    <t>LAVATORIO DE LOUCA BRANCA SEM COLUNA C/ TORNEIRA DE FECHAM
AUTOMATICO</t>
  </si>
  <si>
    <t>08.16.025</t>
  </si>
  <si>
    <t>MICTORIO DE LOUCA SIFONADO/AUTO ASPIRANTE BRANCO</t>
  </si>
  <si>
    <t>08.16.045</t>
  </si>
  <si>
    <t>TANQUE DE LOUCA BRANCA,PEQUENO C/COLUNA</t>
  </si>
  <si>
    <t>08.16.046</t>
  </si>
  <si>
    <t>TANQUE DE LOUCA BRANCA,GRANDE C/COLUNA</t>
  </si>
  <si>
    <t>08.16.050</t>
  </si>
  <si>
    <t>SABONETEIRA DE LOUCA BRANCA DE 7,5X15 CM</t>
  </si>
  <si>
    <t>08.16.051</t>
  </si>
  <si>
    <t>SABONETEIRA DE LOUCA BRANCA DE 15X15 CM</t>
  </si>
  <si>
    <t>08.16.053</t>
  </si>
  <si>
    <t>BR-07 CHUVEIRO ACESSIVEL</t>
  </si>
  <si>
    <t>08.16.054</t>
  </si>
  <si>
    <t>BR-08 BACIA PARA SANITARIO ACESSIVEL</t>
  </si>
  <si>
    <t>08.16.055</t>
  </si>
  <si>
    <t>BR-09 LAVATORIO ACESSIVEL</t>
  </si>
  <si>
    <t>08.16.056</t>
  </si>
  <si>
    <t>BR-10 LAVATORIO (CANTO) ACESSIVEL</t>
  </si>
  <si>
    <t>08.16.065</t>
  </si>
  <si>
    <t>PAPELEIRA DE LOUCA BRANCA DE 15X15CM</t>
  </si>
  <si>
    <t>08.16.070</t>
  </si>
  <si>
    <t>CABIDE DE LOUCA BRANCA COM 2 GANCHOS</t>
  </si>
  <si>
    <t>08.16.073</t>
  </si>
  <si>
    <t>BC-23 BANCO DE GRANITO 2CM COM BORDA ARREDONDADA PARA VESTIÁRIO</t>
  </si>
  <si>
    <t>08.16.083</t>
  </si>
  <si>
    <t>VA-01 VARAL/TOALHEIRO</t>
  </si>
  <si>
    <t>08.16.089</t>
  </si>
  <si>
    <t>BR-01 BACIA P/ SANITARIO ACESSIVEL</t>
  </si>
  <si>
    <t>08.16.090</t>
  </si>
  <si>
    <t>BR-02 LAVATORIO PARA SANITARIO ACESSIVEL</t>
  </si>
  <si>
    <t>08.16.091</t>
  </si>
  <si>
    <t>BR-03 CONJUNTO LAVATORIO E BACIA ACESSIVEIS</t>
  </si>
  <si>
    <t>08.16.092</t>
  </si>
  <si>
    <t>BR-04 BARRA DE APOIO COM FIXAÇÃO LATERAL</t>
  </si>
  <si>
    <t>08.16.093</t>
  </si>
  <si>
    <t>BR-05 TROCADOR ACESSÍVEL</t>
  </si>
  <si>
    <t>08.16.094</t>
  </si>
  <si>
    <t>BR-06 CHUVEIRO ACESSIVEL</t>
  </si>
  <si>
    <t>08.16.099</t>
  </si>
  <si>
    <t>SERVICOS EM LOUCAS</t>
  </si>
  <si>
    <t>08.17.013</t>
  </si>
  <si>
    <t>MICTORIO COLETIVO DE ACO INOXIDAVEL</t>
  </si>
  <si>
    <t>08.17.030</t>
  </si>
  <si>
    <t>TAMPO PARA PIA MARMORE NACIONAL ESPESSURA DE 3 CM</t>
  </si>
  <si>
    <t>08.17.037</t>
  </si>
  <si>
    <t>CHUVEIRO ANTIVANDALISMO</t>
  </si>
  <si>
    <t>08.17.038</t>
  </si>
  <si>
    <t>CHUVEIRO SIMPLES C/ARTICULACAO, LATAO CROMADO DN 15MM (1/2")</t>
  </si>
  <si>
    <t>08.17.041</t>
  </si>
  <si>
    <t>CHUVEIRO ELETRICO COM RESISTENCIA BLINDADA</t>
  </si>
  <si>
    <t>08.17.043</t>
  </si>
  <si>
    <t>AQUECEDOR ELETRICO DE PASSAGEM COM RESISTENCIA BLINDADA</t>
  </si>
  <si>
    <t>08.17.049</t>
  </si>
  <si>
    <t>PURIFICADOR/BEBEDOURO DE AGUA REFRIGERADA</t>
  </si>
  <si>
    <t>08.17.050</t>
  </si>
  <si>
    <t>BEBEDOURO ELETRICO COM CAPACIDADE DE 40 L</t>
  </si>
  <si>
    <t>08.17.051</t>
  </si>
  <si>
    <t>BEBEDOURO ELETRICO COM CAPACIDADE DE 80 L</t>
  </si>
  <si>
    <t>08.17.055</t>
  </si>
  <si>
    <t>FILTRO PRESSAO CUNO(AQUALAR)C/ELEM FILTR CARVAO ATIVADO E CEL 180/L/H</t>
  </si>
  <si>
    <t>08.17.056</t>
  </si>
  <si>
    <t>FILTRO PRESSAO CUNO (AQUALAR)C/ELEM FILTRANTE CARVAO E CEL 360/L/H</t>
  </si>
  <si>
    <t>08.17.058</t>
  </si>
  <si>
    <t>FT-02 FILTRO PARA AGUA POTAVEL</t>
  </si>
  <si>
    <t>08.17.077</t>
  </si>
  <si>
    <t>RESTRITOR DE VAZAO 12L/MIN PARA CHUVEIRO SIMPLES</t>
  </si>
  <si>
    <t>08.17.078</t>
  </si>
  <si>
    <t>RESTRITOR DE VAZAO 6L/MIN PARA TORNEIRAS E MISTURADORES</t>
  </si>
  <si>
    <t>08.17.079</t>
  </si>
  <si>
    <t>TORNEIRA DE PAREDE ANTIVANDALISMO - 85MM</t>
  </si>
  <si>
    <t>08.17.080</t>
  </si>
  <si>
    <t>TORNEIRA DE LAVAGEM COM CANOPLA DE 1/2"</t>
  </si>
  <si>
    <t>08.17.081</t>
  </si>
  <si>
    <t>TJ-03 TORNEIRA DE JARDIM</t>
  </si>
  <si>
    <t>08.17.084</t>
  </si>
  <si>
    <t>TORNEIRA ELETRICA - ELETROD PVC Ø 25MM FLEXIVEL NBR 15465</t>
  </si>
  <si>
    <t>08.17.085</t>
  </si>
  <si>
    <t>TORNEIRA DE FECHAMENTO AUTOMATICO DE MESA</t>
  </si>
  <si>
    <t>08.17.086</t>
  </si>
  <si>
    <t>TORNEIRA DE FECHAMENTO AUTOMATICO DE PAREDE</t>
  </si>
  <si>
    <t>08.17.087</t>
  </si>
  <si>
    <t>TORNEIRA DE PAREDE ANTIVANDALISMO -140mm</t>
  </si>
  <si>
    <t>08.17.088</t>
  </si>
  <si>
    <t>TORNEIRA DE USO RESTRITO DE 1/2</t>
  </si>
  <si>
    <t>08.17.089</t>
  </si>
  <si>
    <t>TORNEIRA DE USO RESTRITO DE 3/4</t>
  </si>
  <si>
    <t>08.17.099</t>
  </si>
  <si>
    <t>SERVICOS EM APARELHOS E METAIS</t>
  </si>
  <si>
    <t>08.50.001</t>
  </si>
  <si>
    <t>DEMOLIÇÃO DE TUBULACÕES EM GERAL INCLUINDO CONEXÕES, CAIXAS E RALOS</t>
  </si>
  <si>
    <t>08.50.020</t>
  </si>
  <si>
    <t>DEMOLIÇÃO DE CALHAS E RUFOS EM CHAPAS METALICAS</t>
  </si>
  <si>
    <t>08.50.021</t>
  </si>
  <si>
    <t>08.50.099</t>
  </si>
  <si>
    <t>08.60.005</t>
  </si>
  <si>
    <t>RETIRADA DE REGISTROS E VÁLVULAS DE DESCARGA</t>
  </si>
  <si>
    <t>08.60.006</t>
  </si>
  <si>
    <t>RETIRADA DE VÁLVULAS DE RETENCAO</t>
  </si>
  <si>
    <t>08.60.007</t>
  </si>
  <si>
    <t>08.60.010</t>
  </si>
  <si>
    <t>08.60.011</t>
  </si>
  <si>
    <t>RETIRADA DE APARELHOS SANITÁRIOS INCLUINDO ACESSÓRIOS</t>
  </si>
  <si>
    <t>08.60.013</t>
  </si>
  <si>
    <t>RETIRADA DE RESERVATÓRIOS DE FIBRO CIMENTO ATE 1000 LITROS</t>
  </si>
  <si>
    <t>08.60.014</t>
  </si>
  <si>
    <t>RETIRADA DE CONJUNTO DE MOTOR-BOMBA</t>
  </si>
  <si>
    <t>08.60.015</t>
  </si>
  <si>
    <t>RETIRADA DE HIDRANTE DE PAREDE COMPLETO</t>
  </si>
  <si>
    <t>08.60.099</t>
  </si>
  <si>
    <t>08.70.005</t>
  </si>
  <si>
    <t>RECOLOCAÇÃO DE REGISTRO E VÁLVULAS DE DESCARGA</t>
  </si>
  <si>
    <t>08.70.006</t>
  </si>
  <si>
    <t>RECOLOCAÇÃO DE VÁLVULA DE RETENÇÃO</t>
  </si>
  <si>
    <t>08.70.007</t>
  </si>
  <si>
    <t>08.70.010</t>
  </si>
  <si>
    <t>08.70.013</t>
  </si>
  <si>
    <t>RECOLOCAÇÃO DE RESERVATÓRIO DE FIBRO-CIMENTO ATE 1000 L</t>
  </si>
  <si>
    <t>08.70.014</t>
  </si>
  <si>
    <t>RECOLOCAÇÃO DE CONJUNTO MOTOR BOMBA</t>
  </si>
  <si>
    <t>08.70.015</t>
  </si>
  <si>
    <t>RECOLOCAÇÃO DE HIDRANTE DE PAREDE COMPLETO</t>
  </si>
  <si>
    <t>08.70.016</t>
  </si>
  <si>
    <t>RECOLOCAÇÃO DE APARELHOS SANITARIOS INCLUINDO ACESSORIOS</t>
  </si>
  <si>
    <t>08.70.099</t>
  </si>
  <si>
    <t>RECOLOCACOES DE INSTALACOES HIDRAULICAS</t>
  </si>
  <si>
    <t>08.80.007</t>
  </si>
  <si>
    <t>CAVALETE DE 3/4" (TUBO E CONEXÕES DE AÇO GALVANIZADO)</t>
  </si>
  <si>
    <t>08.80.008</t>
  </si>
  <si>
    <t>CAVALETE DE 1" (TUBO E CONEXÕES DE AÇO GALVANIZADO)</t>
  </si>
  <si>
    <t>08.80.009</t>
  </si>
  <si>
    <t>CAVALETE DE 1 1/2" (TUBO E CONEXÕES DE AÇO GALVANIZADO)</t>
  </si>
  <si>
    <t>08.80.010</t>
  </si>
  <si>
    <t>CANOPLA PARA REGISTROS</t>
  </si>
  <si>
    <t>08.80.011</t>
  </si>
  <si>
    <t>CANOPLA PARA VALVULA DE DESCARGA</t>
  </si>
  <si>
    <t>08.80.012</t>
  </si>
  <si>
    <t>VOLANTE CROMADO PARA REGISTRO</t>
  </si>
  <si>
    <t>08.80.015</t>
  </si>
  <si>
    <t>BOTAO PARA VALVULA DE DESCARGA</t>
  </si>
  <si>
    <t>08.80.018</t>
  </si>
  <si>
    <t>ACABAMENTO ANTIVANDALISMO PARA VALVULA DE DESCARGA</t>
  </si>
  <si>
    <t>08.80.019</t>
  </si>
  <si>
    <t>REPARO PARA CAIXA DE DESCARGA ACOPLADA</t>
  </si>
  <si>
    <t>08.80.020</t>
  </si>
  <si>
    <t>REPARO DE VALVULA DE DESCARGA</t>
  </si>
  <si>
    <t>08.80.021</t>
  </si>
  <si>
    <t>TUBO DE DESCARGA EM PVC DN=40MM</t>
  </si>
  <si>
    <t>08.80.022</t>
  </si>
  <si>
    <t>TUBO DE LIGAÇÃO COM CANOPLA PARA VASO SANITÁRIO (METAL CROMADO)</t>
  </si>
  <si>
    <t>08.80.031</t>
  </si>
  <si>
    <t>TORNEIRA DE PRESSAO CROMADA DE 1/2" EM PAREDE</t>
  </si>
  <si>
    <t>08.80.032</t>
  </si>
  <si>
    <t>TORNEIRA PARA LAVATORIO DE LOUCA BRANCA OU BANCADA</t>
  </si>
  <si>
    <t>08.80.040</t>
  </si>
  <si>
    <t>LAUDO COM TESTE DE ESTANQUEIDADE EM INSTAL.DE REDES DE DISTRIB.DE GÁS
COMBUST.NBR 15526/07</t>
  </si>
  <si>
    <t>E UN</t>
  </si>
  <si>
    <t>08.80.090</t>
  </si>
  <si>
    <t>ABRIGO PARA HIDRANTE CAIXA 0,60X0,90X0,17M COM CESTO MEIA LUA
P/MANGUEIRA</t>
  </si>
  <si>
    <t>08.80.091</t>
  </si>
  <si>
    <t>RECARGA DE EXTINTOR DE GAS CARBONICO DE 6 LITROS</t>
  </si>
  <si>
    <t>08.80.092</t>
  </si>
  <si>
    <t>RECARGA DE EXTINTOR DE ESPUMA DE 10 LITROS</t>
  </si>
  <si>
    <t>08.80.093</t>
  </si>
  <si>
    <t>RECARGA DE EXTINTOR DE PO QUIMICO DE 4 KG</t>
  </si>
  <si>
    <t>08.80.095</t>
  </si>
  <si>
    <t>EXTINTOR DE INCENDIO DE AGUA PRESSURIZADA 10L : RECARGA</t>
  </si>
  <si>
    <t>08.80.099</t>
  </si>
  <si>
    <t>OUTROS SERVICOS DE REDE DE GAS E AGUA FRIA - CONSERVACAO</t>
  </si>
  <si>
    <t>08.82.012</t>
  </si>
  <si>
    <t>RALO SIFONADO F.FUNDIDO DN 150MM C/GRELHA PVC CROMADO</t>
  </si>
  <si>
    <t>08.82.023</t>
  </si>
  <si>
    <t>GRELHA METALICA CROMADA DIAM 15 CM</t>
  </si>
  <si>
    <t>08.82.024</t>
  </si>
  <si>
    <t>GRELHA METALICA CROMADA DIAM 10 CM</t>
  </si>
  <si>
    <t>08.82.030</t>
  </si>
  <si>
    <t>GRELHA DE FERRO FUNDIDO DE 20X20 CM</t>
  </si>
  <si>
    <t>08.82.031</t>
  </si>
  <si>
    <t>GRELHA DE FERRO FUNDIDO DE 15X15 CM</t>
  </si>
  <si>
    <t>08.82.040</t>
  </si>
  <si>
    <t>SIFAO METALICO TIPO COPO DN 2X2"</t>
  </si>
  <si>
    <t>08.82.041</t>
  </si>
  <si>
    <t>SIFAO METALICO TIPO COPO DN 1 1/2 X 1 1/2"</t>
  </si>
  <si>
    <t>08.82.046</t>
  </si>
  <si>
    <t>SIFAO PVC RIGIDO TIPO COPO DN 1 1/2X1 1/2"</t>
  </si>
  <si>
    <t>08.82.050</t>
  </si>
  <si>
    <t>DESENTUPIMENTO DE RAMAIS DE ESGOTO</t>
  </si>
  <si>
    <t>08.82.055</t>
  </si>
  <si>
    <t>LIMPEZA SIMPLES EM CALHAS METALICAS</t>
  </si>
  <si>
    <t>08.82.056</t>
  </si>
  <si>
    <t>LIMPEZA SIMPLES EM LAJES/CALHAS DE CONCRETO</t>
  </si>
  <si>
    <t>08.82.060</t>
  </si>
  <si>
    <t>08.82.061</t>
  </si>
  <si>
    <t>SOLDA E REBITAGEM EM CALHAS DE CHAPA GALVANIZADA</t>
  </si>
  <si>
    <t>08.82.062</t>
  </si>
  <si>
    <t>SOLDA EM CHAPA GALVANIZADA</t>
  </si>
  <si>
    <t>08.82.099</t>
  </si>
  <si>
    <t>OUTROS SERVICOS DE REDES DE ESGOTO E AGUAS PLUVIAIS</t>
  </si>
  <si>
    <t>08.84.005</t>
  </si>
  <si>
    <t>ASSENTO PLASTICO C/ TAMPA PARA BACIA SANITARIA</t>
  </si>
  <si>
    <t>08.84.012</t>
  </si>
  <si>
    <t>BOLSA PLASTICA PARA BACIA SANITARIA</t>
  </si>
  <si>
    <t>08.84.020</t>
  </si>
  <si>
    <t>SUPORTE DE FERRO FUNDIDO PARA LAVATORIO</t>
  </si>
  <si>
    <t>08.84.030</t>
  </si>
  <si>
    <t>08.84.031</t>
  </si>
  <si>
    <t>08.84.032</t>
  </si>
  <si>
    <t>08.84.033</t>
  </si>
  <si>
    <t>TORNEIRA PRES 1/2 C/ALAVANCA TIPO MESA CROMADO</t>
  </si>
  <si>
    <t>08.84.034</t>
  </si>
  <si>
    <t>TORNEIRA MEC/CER 1/4 VOLTA TIPO PARED CROMADO 1/2</t>
  </si>
  <si>
    <t>08.84.035</t>
  </si>
  <si>
    <t>TORNEIRA MEC/CER 1/4 VOLTA TIPO MESA CROMADO 1/2</t>
  </si>
  <si>
    <t>08.84.036</t>
  </si>
  <si>
    <t>MISTURADOR P/PIA 1/4 VOLTA TIPO PARED CROMADO 1/2"</t>
  </si>
  <si>
    <t>08.84.038</t>
  </si>
  <si>
    <t>FILTRO DE PRESSAO CUNO (AQUALAR) C/ELEM. FILTRANTE CARVAO E CEL 360/L/H</t>
  </si>
  <si>
    <t>08.84.042</t>
  </si>
  <si>
    <t>ELEMENTO FILTRANTE CUNO (AQUALAR)ELEM FILTRANTE CARVAO E CEL/180L/H</t>
  </si>
  <si>
    <t>08.84.043</t>
  </si>
  <si>
    <t>ELEMENTO FILTRANTE CUNO (AQUALAR) CARVAO E CELULOSE 360 L/H</t>
  </si>
  <si>
    <t>08.84.047</t>
  </si>
  <si>
    <t>TAMPO DE PIA EM MARMORE BRANCO NACIONAL DE 3 CM</t>
  </si>
  <si>
    <t>08.84.048</t>
  </si>
  <si>
    <t>TAMPO DE PIA EM GRANILITE</t>
  </si>
  <si>
    <t>08.84.049</t>
  </si>
  <si>
    <t>TAMPO ACO INOX (304) C/ CUBA SIMPLES - CH.22</t>
  </si>
  <si>
    <t>08.84.050</t>
  </si>
  <si>
    <t>TAMPO ACO INOX (304) C/ CUBA DUPLA - CH.22</t>
  </si>
  <si>
    <t>08.84.054</t>
  </si>
  <si>
    <t>CUBA SIMPLES ACO INOX(304) - CHAPA 22 560X330X140MM - SEM PERTENCES</t>
  </si>
  <si>
    <t>08.84.055</t>
  </si>
  <si>
    <t>CUBA SIMPLES ACO INOX(304) CHAP.22 - 400X340X140MM - SEM PERTENCES</t>
  </si>
  <si>
    <t>08.84.058</t>
  </si>
  <si>
    <t>CUBA DUPLA ACO INOX(304) CHAPA 22 835X340X140MM - SEM PERTENCES</t>
  </si>
  <si>
    <t>08.84.060</t>
  </si>
  <si>
    <t>TAMPO LISO EM ACO INOX (304) CHAPA 20</t>
  </si>
  <si>
    <t>08.84.073</t>
  </si>
  <si>
    <t>VALVULA AMERICANA</t>
  </si>
  <si>
    <t>08.84.076</t>
  </si>
  <si>
    <t>VALVULA DE METAL CROMADO DE 1 1/2"</t>
  </si>
  <si>
    <t>08.84.090</t>
  </si>
  <si>
    <t>MANGUEIRA PARA HIDRANTE DIAM 1 1/2' L=15,00M</t>
  </si>
  <si>
    <t>08.84.091</t>
  </si>
  <si>
    <t>MANGUEIRA PARA HIDRANTE DIAM 1 1/2' L=30,00M</t>
  </si>
  <si>
    <t>08.84.099</t>
  </si>
  <si>
    <t>OUTROS SERVICOS DE APARELHOS E METAIS</t>
  </si>
  <si>
    <t>08.86.099</t>
  </si>
  <si>
    <t>OUTROS SERVICOS DE TRATAMENTO DE DESPEJOS SANITARIOS</t>
  </si>
  <si>
    <t>09.01.001</t>
  </si>
  <si>
    <t>TE-01 ENTRADA PRIMÁRIA SIMPLIF. POSTE UNICO - EDP - 112,5 KVA - 15KV- 220/127
V</t>
  </si>
  <si>
    <t>09.01.002</t>
  </si>
  <si>
    <t>TE-02 ENTRADA PRIMÁRIA SIMPLIF. POSTE UNICO - EDP - 150 KVA - 15KV- 220/127 V</t>
  </si>
  <si>
    <t>09.01.003</t>
  </si>
  <si>
    <t>TE-03 ENTRADA PRIMÁRIA SIMPLIF. POSTE UNICO - EDP - 225 KVA - 15KV- 220/127 V</t>
  </si>
  <si>
    <t>09.01.004</t>
  </si>
  <si>
    <t>TE-04 ENTRADA PRIMÁRIA SIMPLIF. POSTE UNICO - EDP - 300 KVA - 15KV- 220/127 V</t>
  </si>
  <si>
    <t>09.01.005</t>
  </si>
  <si>
    <t>TE-05 ENTRADA PRIMÁRIA SIMPLIF. POSTE UNICO - CPFL - 112,5 KVA - 15KV-
220/127 V</t>
  </si>
  <si>
    <t>09.01.006</t>
  </si>
  <si>
    <t>TE-06 ENTRADA PRIMÁRIA SIMPLIF. POSTE UNICO - CPFL - 150,0 KVA - 15KV-
220/127 V</t>
  </si>
  <si>
    <t>09.01.007</t>
  </si>
  <si>
    <t>TE-07 ENTRADA PRIMÁRIA SIMPLIF. POSTE UNICO - CPFL - 225 KVA - 15KV- 220/127
V</t>
  </si>
  <si>
    <t>09.01.008</t>
  </si>
  <si>
    <t>TE-08 ENTRADA PRIMÁRIA SIMPLIF. POSTE UNICO - CPFL - 300 KVA - 15KV- 220/127
V</t>
  </si>
  <si>
    <t>09.01.009</t>
  </si>
  <si>
    <t>TE-09 ENTRADA PRIMÁRIA SIMPLIF. POSTE UNICO - NEOENERGIA - 112,5 KVA 15KV-
220/127 V</t>
  </si>
  <si>
    <t>09.01.010</t>
  </si>
  <si>
    <t>TE-10 ENTRADA PRIMÁRIA SIMPLIF. POSTE UNICO - NEOENERGIA - 150 KVA 15KV-
220/127 V</t>
  </si>
  <si>
    <t>09.01.011</t>
  </si>
  <si>
    <t>TE-11 ENTRADA PRIMÁRIA SIMPLIF. POSTE UNICO - NEOENERGIA - 225 KVA 15KV-
220/127 V</t>
  </si>
  <si>
    <t>09.01.012</t>
  </si>
  <si>
    <t>TE-12 ENTRADA PRIMÁRIA SIMPLIF. POSTE UNICO - NEOENERGIA - 300 KVA 15KV-
220/127 V</t>
  </si>
  <si>
    <t>09.01.014</t>
  </si>
  <si>
    <t>TRANSFORMADOR TRIFASICO A SECO 112,5KVA 13800V 220/127V ENCAPSULADO
USO ABRIGADO</t>
  </si>
  <si>
    <t>09.01.015</t>
  </si>
  <si>
    <t>TRANSFORMADOR TRIFASICO A SECO 150KVA 13800V 220/127V ENCAPSULADO
USO ABRIGADO</t>
  </si>
  <si>
    <t>09.01.016</t>
  </si>
  <si>
    <t>TRANSFORMADOR TRIFASICO A SECO 225KVA 13800V 220/127V ENCAPSULADO
USO ABRIGADO</t>
  </si>
  <si>
    <t>09.01.017</t>
  </si>
  <si>
    <t>TRANSFORMADOR TRIFASICO A SECO 300KVA 13800V 220/127V ENCAPSULADO
USO ABRIGADO</t>
  </si>
  <si>
    <t>09.01.022</t>
  </si>
  <si>
    <t>CABINE PRIMÁRIA BLINDADA SIMPLIFICADA CLASSE 17,5kV, COM MEDICAO EM
MEDIA TENSAO ATE 300KVA PADRAO ENEL USO AO TEMPO COM PINTURA EPOXI
ELETROSTÁTICA.</t>
  </si>
  <si>
    <t>09.01.026</t>
  </si>
  <si>
    <t>TE-13 SUBESTAÇAO ENTRADA DE ENERGIA ATE 300KVA BLINDADA 15kV INCLUSO
TRANSFORMADOR A SECO 112,50KVA PADRAO ENEL SP USO AO TEMPO COM
PINTURA EPOXI ELETROSTÁTICA.</t>
  </si>
  <si>
    <t>09.01.027</t>
  </si>
  <si>
    <t>TE-14 SUBESTAÇAO ENTRADA DE ENERGIA ATE 300KVA BLINDADA 15kV INCLUSO
TRANSFORMADOR A SECO 150 KVA PADRAO ENEL SP USO AO TEMPO COM
PINTURA EPOXI ELETROSTÁTICA.</t>
  </si>
  <si>
    <t>09.01.028</t>
  </si>
  <si>
    <t>TE-15 SUBESTAÇAO ENTRADA DE ENERGIA ATE 300KVA BLINDADA 15kV INCLUSO
TRANSFORMADOR A SECO 225 KVA PADRAO ENEL SP USO AO TEMPO COM
PINTURA EPOXI ELETROSTÁTICA.</t>
  </si>
  <si>
    <t>09.01.029</t>
  </si>
  <si>
    <t>TE-16 SUBESTAÇAO ENTRADA DE ENERGIA ATE 300KVA BLINDADA 15kV INCLUSO
TRANSFORMADOR A SECO 300 KVA PADRAO ENEL SP USO AO TEMPO COM
PINTURA EPOXI ELETROSTÁTICA.</t>
  </si>
  <si>
    <t>09.01.099</t>
  </si>
  <si>
    <t>SERVICOS DE LIGACOES EM TENSAO PRIMARIA</t>
  </si>
  <si>
    <t>09.02.011</t>
  </si>
  <si>
    <t>AT-01 ENTRADA AEREA PARA TELEFONE</t>
  </si>
  <si>
    <t>AE-23 ABRIGO E ENTRADA DE ENERGIA PADRÃO MULTI 200 CPFL CATEGORIA C-4</t>
  </si>
  <si>
    <t>09.02.021</t>
  </si>
  <si>
    <t>AE-24 ABRIGO E ENTRADA DE ENERGIA PADRÃO MULTI 200 CPFL CATEGORIA C-5</t>
  </si>
  <si>
    <t>09.02.022</t>
  </si>
  <si>
    <t>AE-25 ABRIGO E ENTRADA DE ENERGIA PADRÃO MULTI 200 CPFL CATEGORIA C-6</t>
  </si>
  <si>
    <t>09.02.042</t>
  </si>
  <si>
    <t>DPS - DISPOSITIVO PROTECAO CONTRA SURTOS (TELEFONIA)</t>
  </si>
  <si>
    <t>09.02.043</t>
  </si>
  <si>
    <t>DPS - DISPOSITIVO PROTECAO CONTRA SURTOS (ENERGIA)</t>
  </si>
  <si>
    <t>09.02.047</t>
  </si>
  <si>
    <t>DISJUNTOR TRIPOLAR TERMOMAGNETICO 3X300A</t>
  </si>
  <si>
    <t>09.02.048</t>
  </si>
  <si>
    <t>CONJ 3 CABOS P/ ENTRADA ENERGIA SECCAO 240MM2 C/ ELETRODUTOS</t>
  </si>
  <si>
    <t>09.02.049</t>
  </si>
  <si>
    <t>CONJ 4 CABOS P/ ENTRADA ENERGIA SECCAO 240MM2 C/ ELETRODUTOS</t>
  </si>
  <si>
    <t>09.02.052</t>
  </si>
  <si>
    <t>AE-24 ABRIGO E ENTRADA DE ENERGIA (CAIXA M, T e E) COM LEITURA VOLTADA
PARA CALÇADA AES ELETROPAULO</t>
  </si>
  <si>
    <t>09.02.053</t>
  </si>
  <si>
    <t>AE-23 ABRIGO E ENTRADA DE ENERGIA (CAIXA M, T e IV) COM LEITURA VOLTADA
PARA CALÇADA - CPFL, EDP BANDEIRANTE E ELEKTRO</t>
  </si>
  <si>
    <t>09.02.059</t>
  </si>
  <si>
    <t>AE-19 ABRIGO E ENTRADA DE ENERGIA (CAIXA II, IV OU E): AES
ELETROP/BANDEIRANTE/CPFL/ELEKTRO</t>
  </si>
  <si>
    <t>AE-20 ABRIGO E ENTRADA DE ENERGIA (CAIXAS III OU
V):BANDEIRANTE/CPFL/ELEKTRO</t>
  </si>
  <si>
    <t>09.02.061</t>
  </si>
  <si>
    <t>AE-21 ABRIGO E ENTRADA DE ENERGIA (CAIXA M OU H): AES
ELETROP/BANDEIRANTE/ELEKTRO/CPFL</t>
  </si>
  <si>
    <t>09.02.062</t>
  </si>
  <si>
    <t>CONJ 3 CABOS P/ ENTRADA ENERGIA SECCAO 10MM2 C/ ELETRODUTOS</t>
  </si>
  <si>
    <t>09.02.063</t>
  </si>
  <si>
    <t>CONJ 3 CABOS P/ ENTRADA ENERGIA SECCAO 16MM2 C/ ELETRODUTOS</t>
  </si>
  <si>
    <t>09.02.064</t>
  </si>
  <si>
    <t>CONJ 3 CABOS P/ ENTRADA ENERGIA SECCAO 25MM2 C/ ELETRODUTOS</t>
  </si>
  <si>
    <t>09.02.065</t>
  </si>
  <si>
    <t>CONJ 3 CABOS P/ ENTRADA ENERGIA SECCAO 35MM2 C/ ELETRODUTOS</t>
  </si>
  <si>
    <t>09.02.066</t>
  </si>
  <si>
    <t>CONJ 3 CABOS P/ ENTRADA ENERGIA SECCAO 50MM2 C/ ELETRODUTOS</t>
  </si>
  <si>
    <t>09.02.067</t>
  </si>
  <si>
    <t>CONJ 3 CABOS P/ ENTRADA ENERGIA SECCAO 70MM2 C/ ELETRODUTOS</t>
  </si>
  <si>
    <t>09.02.068</t>
  </si>
  <si>
    <t>CONJ 3 CABOS P/ ENTRADA ENERGIA SECCAO 95MM2 C/ ELETRODUTOS</t>
  </si>
  <si>
    <t>09.02.069</t>
  </si>
  <si>
    <t>CONJ 3 CABOS P/ ENTRADA ENERGIA SECCAO 120MM2 C/ ELETRODUTOS</t>
  </si>
  <si>
    <t>09.02.070</t>
  </si>
  <si>
    <t>CONJ 3 CABOS P/ ENTRADA ENERGIA SECCAO 150MM2 C/ ELETRODUTOS</t>
  </si>
  <si>
    <t>09.02.071</t>
  </si>
  <si>
    <t>CONJ 3 CABOS P/ ENTRADA ENERGIA SECCAO 185MM2 C/ ELETRODUTOS</t>
  </si>
  <si>
    <t>09.02.072</t>
  </si>
  <si>
    <t>CONJ 4 CABOS P/ ENTRADA ENERGIA SECCAO 10MM2 C/ ELETRUDUTOS</t>
  </si>
  <si>
    <t>09.02.073</t>
  </si>
  <si>
    <t>CONJ 4 CABOS P/ ENTRADA ENERGIA SECCAO 16MM2 C/ ELETRODUTOS</t>
  </si>
  <si>
    <t>09.02.074</t>
  </si>
  <si>
    <t>CONJ 4 CABOS P/ ENTRADA ENERGIA SECCAO 25MM2 C/ ELETRODUTOS</t>
  </si>
  <si>
    <t>09.02.075</t>
  </si>
  <si>
    <t>CONJ 4 CABOS P/ ENTRADA ENERGIA SECCAO 35MM2 C/ ELETRODUTOS</t>
  </si>
  <si>
    <t>09.02.076</t>
  </si>
  <si>
    <t>CONJ 4 CABOS P/ ENTRADA ENERGIA SECCAO 50MM2 C/ ELETRODUTOS</t>
  </si>
  <si>
    <t>09.02.077</t>
  </si>
  <si>
    <t>CONJ 4 CABOS P/ ENTRADA ENERGIA SECCAO 70MM2 C/ ELETRODUTOS</t>
  </si>
  <si>
    <t>09.02.078</t>
  </si>
  <si>
    <t>CONJ 4 CABOS P/ ENTRADA ENERGIA SECCAO 95MM2 C/ ELETRODUTOS</t>
  </si>
  <si>
    <t>09.02.079</t>
  </si>
  <si>
    <t>CONJ 4 CABOS P/ ENTRADA ENERGIA SECCAO 120MM2 C/ ELETRODUTOS</t>
  </si>
  <si>
    <t>CONJ 4 CABOS P/ ENTRADA ENERGIA SECCAO 150MM2 C/ ELETRODUTOS</t>
  </si>
  <si>
    <t>09.02.081</t>
  </si>
  <si>
    <t>CONJ 4 CABOS P/ ENTRADA ENERGIA SECCAO 185MM2 C/ ELETRODUTOS</t>
  </si>
  <si>
    <t>09.02.086</t>
  </si>
  <si>
    <t>DISJUNTOR BIPOLAR TERMOMAGNETICO 2X10A A 2X50A</t>
  </si>
  <si>
    <t>09.02.087</t>
  </si>
  <si>
    <t>DISJUNTOR BIPOLAR TERMOMAGNETICO 2X60A A 2X100A</t>
  </si>
  <si>
    <t>09.02.088</t>
  </si>
  <si>
    <t>DISJUNTOR TRIPOLAR TERMOMAGNETICO 3X10A A 3X50A</t>
  </si>
  <si>
    <t>09.02.089</t>
  </si>
  <si>
    <t>DISJUNTOR TRIPOLAR TERMOMAGNETICO 3X60A A 3X100A</t>
  </si>
  <si>
    <t>09.02.091</t>
  </si>
  <si>
    <t>DISJUNTOR TRIPOLAR TERMOMAGNETICO 3X125A A 3X225A</t>
  </si>
  <si>
    <t>09.02.099</t>
  </si>
  <si>
    <t>SERVICOS DE ENTRADA DE BAIXA TENSAO</t>
  </si>
  <si>
    <t>09.02.101</t>
  </si>
  <si>
    <t>CONJ. ENTRADA P/INTRAGOV (FIBRA ÓTICA) EM ENTRADA DE ENERGIA</t>
  </si>
  <si>
    <t>09.02.102</t>
  </si>
  <si>
    <t>CONJUNTO PARA ENTRADA DE TELEFONE NA ENTRADA DE ENERGIA</t>
  </si>
  <si>
    <t>09.02.103</t>
  </si>
  <si>
    <t>CONJUNTO PARA ENTRADA DE TEVE A CABO NA ENTRADA DE ENERGIA</t>
  </si>
  <si>
    <t>09.02.105</t>
  </si>
  <si>
    <t>DISJUNTOR BIPOLAR TERMOMAGNETICO 2X225A</t>
  </si>
  <si>
    <t>09.02.108</t>
  </si>
  <si>
    <t>DISJUNTOR BIPOLAR TERMOMAGNETICO 2X350A</t>
  </si>
  <si>
    <t>09.02.110</t>
  </si>
  <si>
    <t>DISJUNTOR TRIPOLAR TERMOMAGNETICO 3X400A</t>
  </si>
  <si>
    <t>09.03.004</t>
  </si>
  <si>
    <t>CABO DE 16 MM2 - 750 V DE ISOLACAO</t>
  </si>
  <si>
    <t>09.03.005</t>
  </si>
  <si>
    <t>CABO DE 25 MM2 - 750 V DE ISOLACAO</t>
  </si>
  <si>
    <t>09.03.006</t>
  </si>
  <si>
    <t>CABO DE 35 MM2 - 750 V DE ISOLACAO</t>
  </si>
  <si>
    <t>09.03.007</t>
  </si>
  <si>
    <t>CABO DE 50 MM2 - 750 V DE ISOLACAO</t>
  </si>
  <si>
    <t>09.03.008</t>
  </si>
  <si>
    <t>CABO DE 70 MM2 - 750 V DE ISOLACAO</t>
  </si>
  <si>
    <t>09.03.009</t>
  </si>
  <si>
    <t>CABO DE 95 MM2 - 750 V DE ISOLACAO</t>
  </si>
  <si>
    <t>09.03.010</t>
  </si>
  <si>
    <t>CABO DE 120 MM2 - 750 V DE ISOLACAO</t>
  </si>
  <si>
    <t>09.03.011</t>
  </si>
  <si>
    <t>CABO DE 150 MM2 - 750 V DE ISOLACAO</t>
  </si>
  <si>
    <t>09.03.012</t>
  </si>
  <si>
    <t>CABO DE 185 MM2 - 750 V DE ISOLACAO</t>
  </si>
  <si>
    <t>09.03.013</t>
  </si>
  <si>
    <t>CABO DE 240 MM2 - 750 V DE ISOLACAO</t>
  </si>
  <si>
    <t>09.03.014</t>
  </si>
  <si>
    <t>CABO DE 300 MM2 - 750 V DE ISOLACAO</t>
  </si>
  <si>
    <t>09.03.015</t>
  </si>
  <si>
    <t>CABO DE 10 MM2 - 750V DE ISOLAÇÃO</t>
  </si>
  <si>
    <t>09.03.017</t>
  </si>
  <si>
    <t>CABO DE 4 MM2 - 1000V DE ISOLAÇÃO</t>
  </si>
  <si>
    <t>09.03.018</t>
  </si>
  <si>
    <t>CABO DE 6 MM2 - 1000V DE ISOLAÇÃO</t>
  </si>
  <si>
    <t>09.03.019</t>
  </si>
  <si>
    <t>CABO DE 10 MM2 - 1000V DE ISOLAÇÃO</t>
  </si>
  <si>
    <t>09.03.020</t>
  </si>
  <si>
    <t>CABO DE 16 MM2 - 1000V DE ISOLAÇÃO</t>
  </si>
  <si>
    <t>09.03.021</t>
  </si>
  <si>
    <t>CABO DE 25 MM2 - 1000V DE ISOLAÇÃO</t>
  </si>
  <si>
    <t>09.03.022</t>
  </si>
  <si>
    <t>CABO DE 35 MM2 - 1000V DE ISOLAÇÃO</t>
  </si>
  <si>
    <t>09.03.023</t>
  </si>
  <si>
    <t>CABO DE 50 MM2 - 1000V DE ISOLAÇÃO</t>
  </si>
  <si>
    <t>09.03.024</t>
  </si>
  <si>
    <t>CABO DE 70 MM2 - 1000V DE ISOLAÇÃO</t>
  </si>
  <si>
    <t>09.03.025</t>
  </si>
  <si>
    <t>CABO DE 95 MM2 - 1000V DE ISOLAÇÃO</t>
  </si>
  <si>
    <t>09.03.026</t>
  </si>
  <si>
    <t>CABO DE 120 MM2 - 1000V DE ISOLAÇÃO</t>
  </si>
  <si>
    <t>09.03.027</t>
  </si>
  <si>
    <t>CABO DE 150 MM2 - 1000V DE ISOLAÇÃO</t>
  </si>
  <si>
    <t>09.03.028</t>
  </si>
  <si>
    <t>CABO DE 185 MM2 - 1000V DE ISOLAÇÃO</t>
  </si>
  <si>
    <t>09.03.029</t>
  </si>
  <si>
    <t>CABO DE 240 MM2 - 1000V DE ISOLAÇÃO</t>
  </si>
  <si>
    <t>09.03.030</t>
  </si>
  <si>
    <t>CABO DE 300 MM2 - 1000V DE ISOLAÇÃO</t>
  </si>
  <si>
    <t>09.03.046</t>
  </si>
  <si>
    <t>ELETRODUTO DE PVC RIGIDO ROSCAVEL DE 25MM - INCL CONEXOES</t>
  </si>
  <si>
    <t>09.03.047</t>
  </si>
  <si>
    <t>ELETRODUTO DE PVC RIGIDO ROSCAVEL DE 32MM - INCL CONEXOES</t>
  </si>
  <si>
    <t>09.03.048</t>
  </si>
  <si>
    <t>ELETRODUTO DE PVC RIGIDO ROSCAVEL DE 40MM - INCL CONEXOES</t>
  </si>
  <si>
    <t>09.03.049</t>
  </si>
  <si>
    <t>ELETRODUTO DE PVC RIGIDO ROSCAVEL DE 50MM - INCL CONEXOES</t>
  </si>
  <si>
    <t>09.03.050</t>
  </si>
  <si>
    <t>ELETRODUTO DE PVC RIGIDO ROSCAVEL DE 60MM - INCL CONEXOES</t>
  </si>
  <si>
    <t>09.03.051</t>
  </si>
  <si>
    <t>ELETRODUTO DE PVC RIGIDO ROSCAVEL DE 75MM - INCL CONEXOES</t>
  </si>
  <si>
    <t>09.03.052</t>
  </si>
  <si>
    <t>ELETRODUTO DE PVC RIGIDO ROSCAVEL DE 85MM - INCL CONEXOES</t>
  </si>
  <si>
    <t>09.03.053</t>
  </si>
  <si>
    <t>ELETRODUTO DE PVC RIGIDO ROSCAVEL DE 110MM -INCL CONEXOES</t>
  </si>
  <si>
    <t>09.03.058</t>
  </si>
  <si>
    <t>ELETRODUTO EM POLIETILENO DE 25MM-INCLUSIVE CONEXOES</t>
  </si>
  <si>
    <t>09.03.059</t>
  </si>
  <si>
    <t>ELETRODUTO EM POLIETILENO DE 32MM-INCLUSIVE CONEXOES</t>
  </si>
  <si>
    <t>09.03.090</t>
  </si>
  <si>
    <t>09.03.099</t>
  </si>
  <si>
    <t>SERVICOS DE INTERLIGACAO AO QUADRO GERAL</t>
  </si>
  <si>
    <t>09.04.006</t>
  </si>
  <si>
    <t>CAIXA EM CHAPA DE AÇO 16 COM PORTA E FECHO</t>
  </si>
  <si>
    <t>09.04.019</t>
  </si>
  <si>
    <t>QUADRO GERAL - DISJUNTOR TERMOMAGNETICO 3X10A A 3X50A</t>
  </si>
  <si>
    <t>QUADRO GERAL - DISJUNTOR TERMOMAGNETICO 3X60A A 3X100A</t>
  </si>
  <si>
    <t>09.04.021</t>
  </si>
  <si>
    <t>QUADRO GERAL - DISJUNTOR TERMO MAGNETICO 3X200A</t>
  </si>
  <si>
    <t>09.04.022</t>
  </si>
  <si>
    <t>QUADRO GERAL - DISJUNTOR TERMO MAGNETICO 3X400A</t>
  </si>
  <si>
    <t>09.04.023</t>
  </si>
  <si>
    <t>QUADRO GERAL - DISJUNTOR TERMO MAGNETICO 3X600A</t>
  </si>
  <si>
    <t>09.04.024</t>
  </si>
  <si>
    <t>QUADRO GERAL - DISJUNTOR TERMO MAGNETICO 3X800A</t>
  </si>
  <si>
    <t>09.04.025</t>
  </si>
  <si>
    <t>QUADRO GERAL - DISJUNTOR TERMO MAGNETICO 3X125A A 3X225A</t>
  </si>
  <si>
    <t>09.04.028</t>
  </si>
  <si>
    <t>QUADRO GERAL-DISJUNTOR TERMOMAGNETICO 3X300A</t>
  </si>
  <si>
    <t>09.04.036</t>
  </si>
  <si>
    <t>INTERRUPTOR AUTOM. DIFERENCIAL (DISPOSITIVO DR) 40A/30MA</t>
  </si>
  <si>
    <t>09.04.037</t>
  </si>
  <si>
    <t>INTERRUPTOR AUTOM. DIFERENCIAL (DISPOSITIVO DR) 63A/30MA</t>
  </si>
  <si>
    <t>09.04.038</t>
  </si>
  <si>
    <t>INTERRUPTOR AUTOM. DIFERENCIAL (DISPOSITIVO DR) 40A/300 mA</t>
  </si>
  <si>
    <t>09.04.039</t>
  </si>
  <si>
    <t>INTERRUPTOR AUTOM. DIFERENCIAL (DISPOSITIVO DR) 63A/300 mA</t>
  </si>
  <si>
    <t>QUADRO GERAL-BARRAMENTO DE 30 A</t>
  </si>
  <si>
    <t>09.04.041</t>
  </si>
  <si>
    <t>QUADRO GERAL-BARRAMENTO DE 60 A</t>
  </si>
  <si>
    <t>09.04.042</t>
  </si>
  <si>
    <t>QUADRO GERAL-BARRAMENTO DE 100 A</t>
  </si>
  <si>
    <t>09.04.043</t>
  </si>
  <si>
    <t>QUADRO GERAL-BARRAMENTO DE 150 A</t>
  </si>
  <si>
    <t>09.04.044</t>
  </si>
  <si>
    <t>QUADRO GERAL-BARRAMENTO DE 200 A</t>
  </si>
  <si>
    <t>09.04.045</t>
  </si>
  <si>
    <t>QUADRO GERAL-BARRAMENTO DE 400 A</t>
  </si>
  <si>
    <t>09.04.046</t>
  </si>
  <si>
    <t>QUADRO GERAL-BARRAMENTO DE 800 A</t>
  </si>
  <si>
    <t>09.04.047</t>
  </si>
  <si>
    <t>QUADRO GERAL-BARRAMENTO DE 1000 A</t>
  </si>
  <si>
    <t>09.04.049</t>
  </si>
  <si>
    <t>QUADRO GERAL - BARRAMENTO DE 600A</t>
  </si>
  <si>
    <t>PLACA DE ACRILICO TRANSPARENTE ESP=5MM PROTECAO A CONTATO ACIDENTAL</t>
  </si>
  <si>
    <t>09.04.072</t>
  </si>
  <si>
    <t>QUADRO GERAL - ELETRODUTO DE PVC RIGIDO ROSCAVEL DE 32 MM INCL CONEX</t>
  </si>
  <si>
    <t>09.04.075</t>
  </si>
  <si>
    <t>QUADRO GERAL - CABO DE COBRE NU DE 6 MM2</t>
  </si>
  <si>
    <t>09.04.076</t>
  </si>
  <si>
    <t>QUADRO GERAL - CABO DE COBRE NU DE 10 MM2</t>
  </si>
  <si>
    <t>09.04.077</t>
  </si>
  <si>
    <t>QUADRO GERAL - CABO DE COBRE NU DE 16 MM2</t>
  </si>
  <si>
    <t>09.04.078</t>
  </si>
  <si>
    <t>QUADRO GERAL - CABO DE COBRE NU DE 25 MM2</t>
  </si>
  <si>
    <t>09.04.079</t>
  </si>
  <si>
    <t>QUADRO GERAL - CABO DE COBRE NU DE 35 MM2</t>
  </si>
  <si>
    <t>09.04.080</t>
  </si>
  <si>
    <t>QUADRO GERAL - CABO DE COBRE NU DE 50 MM2</t>
  </si>
  <si>
    <t>09.04.081</t>
  </si>
  <si>
    <t>QUADRO GERAL - CABO DE COBRE NU DE 70 MM2</t>
  </si>
  <si>
    <t>09.04.082</t>
  </si>
  <si>
    <t>QUADRO GERAL - CABO DE COBRE NU DE 95 MM2</t>
  </si>
  <si>
    <t>09.04.083</t>
  </si>
  <si>
    <t>QUADRO GERAL - CABO DE COBRE NU DE 120 MM2</t>
  </si>
  <si>
    <t>09.04.085</t>
  </si>
  <si>
    <t>TERRA COMPLETO 1 HASTE Ø 19MM COM CAIXA DE INSPEÇÃO</t>
  </si>
  <si>
    <t>09.04.089</t>
  </si>
  <si>
    <t>DISJUNTOR UNIPOLAR TERMOMAGNETICO 1X35A A 1X50A</t>
  </si>
  <si>
    <t>09.04.090</t>
  </si>
  <si>
    <t>DISJUNTOR UNIPOLAR TERMOMAGNETICO 1X10A 1X30A</t>
  </si>
  <si>
    <t>09.04.091</t>
  </si>
  <si>
    <t>09.04.092</t>
  </si>
  <si>
    <t>09.04.094</t>
  </si>
  <si>
    <t>DISJUNTOR BIPOLAR TERMOMAG. 2X125A A 2X225A</t>
  </si>
  <si>
    <t>09.04.095</t>
  </si>
  <si>
    <t>DISJUNTOR UNIPOLAR TERMOMAGNETICO 1X50A A 1X70A</t>
  </si>
  <si>
    <t>09.04.096</t>
  </si>
  <si>
    <t>DISJUNTOR UNIPOLAR TERMOMAGNETICO 1X90A A 1X100A</t>
  </si>
  <si>
    <t>09.04.099</t>
  </si>
  <si>
    <t>SERVICOS DE QUADRO GERAL</t>
  </si>
  <si>
    <t>09.05.002</t>
  </si>
  <si>
    <t>ELETROD ACO GALV QUENTE (NBR 5624) 20 MM (3/4") - INCL CONEXOES</t>
  </si>
  <si>
    <t>09.05.003</t>
  </si>
  <si>
    <t>ELETROD ACO GALV QUENTE (NBR 5624) 25 MM (1") - INCL CONEXOES</t>
  </si>
  <si>
    <t>09.05.004</t>
  </si>
  <si>
    <t>ELETROD ACO GALV QUENTE (NBR 5624) 32 MM (1 1/4") - INCL CONEXOES</t>
  </si>
  <si>
    <t>09.05.005</t>
  </si>
  <si>
    <t>ELETROD ACO GALV QUENTE (NBR 5624) 40 MM (1 1/2") - INCL CONEXOES</t>
  </si>
  <si>
    <t>09.05.006</t>
  </si>
  <si>
    <t>ELETROD ACO GALV QUENTE (NBR 5624) 50 MM (2") - INCL CONEXOES</t>
  </si>
  <si>
    <t>09.05.007</t>
  </si>
  <si>
    <t>ELETROD ACO GALV. QUENTE (NBR5624) 65MM(2X1/2") INCL CONEXOES</t>
  </si>
  <si>
    <t>09.05.008</t>
  </si>
  <si>
    <t>ELETROD ACO GALV QUENTE (NBR5624) 80MM(3") INCL CONEXOES</t>
  </si>
  <si>
    <t>09.05.010</t>
  </si>
  <si>
    <t>ELETRODUTO GALV. ELETROLITICA / PRE ZINCADO Ø 3/4 (20MM) INCLUSIVE
CONEXOES USO INTERNO APARENTE</t>
  </si>
  <si>
    <t>09.05.013</t>
  </si>
  <si>
    <t>09.05.014</t>
  </si>
  <si>
    <t>09.05.015</t>
  </si>
  <si>
    <t>09.05.016</t>
  </si>
  <si>
    <t>09.05.017</t>
  </si>
  <si>
    <t>09.05.018</t>
  </si>
  <si>
    <t>09.05.019</t>
  </si>
  <si>
    <t>09.05.020</t>
  </si>
  <si>
    <t>09.05.021</t>
  </si>
  <si>
    <t>ELETROCALHA LISA CHAPA 24 (0,65MM) PRE ZINCADA 50X50MM INCL. ACESSORIOS
E TAMPA DE ENCAIXE .</t>
  </si>
  <si>
    <t>09.05.022</t>
  </si>
  <si>
    <t>ELETROCALHA LISA CHAPA 24 (0,65MM) PRE ZINCADA 100X50MM INCL.
ACESSORIOS E TAMPA DE ENCAIXE .</t>
  </si>
  <si>
    <t>09.05.023</t>
  </si>
  <si>
    <t>ELETROCALHA LISA CHAPA 24 (0,65MM) PRE ZINCADA 150X50MM INCL.
ACESSORIOS E TAMPA DE ENCAIXE .</t>
  </si>
  <si>
    <t>09.05.024</t>
  </si>
  <si>
    <t>ELETROCALHA LISA CHAPA 24 (0,65MM) PRE ZINCADA 200X50MM INCL.
ACESSORIOS E TAMPA DE ENCAIXE</t>
  </si>
  <si>
    <t>09.05.036</t>
  </si>
  <si>
    <t>09.05.037</t>
  </si>
  <si>
    <t>09.05.040</t>
  </si>
  <si>
    <t>09.05.042</t>
  </si>
  <si>
    <t>QUADRO DISTRIBUICAO, DISJ. GERAL 30A P/ 4 A 8 DISJS.</t>
  </si>
  <si>
    <t>09.05.045</t>
  </si>
  <si>
    <t>QUADRO DISTRIBUICAO, DISJ. GERAL 50A P/ 10 A 12 DISJS.</t>
  </si>
  <si>
    <t>09.05.047</t>
  </si>
  <si>
    <t>QUADRO DISTRIBUICAO, DISJ. GERAL 60A P/ 14 A 20 DISJS.</t>
  </si>
  <si>
    <t>09.05.051</t>
  </si>
  <si>
    <t>QUADRO DISTRIBUICAO, DISJ. GERAL 80A P/ 22 A 26 DISJS.</t>
  </si>
  <si>
    <t>09.05.054</t>
  </si>
  <si>
    <t>QUADRO DISTRIBUICAO, DISJ. GERAL 100A P/ 28 A 42 DISJS.</t>
  </si>
  <si>
    <t>09.05.062</t>
  </si>
  <si>
    <t>BARRAMENTO DE 30A P/QUADROS DE DISTRIBUIÇÃO</t>
  </si>
  <si>
    <t>09.05.063</t>
  </si>
  <si>
    <t>BARRAMENTO DE 60A P/QUADROS DE DISTRIBUIÇÃO</t>
  </si>
  <si>
    <t>09.05.064</t>
  </si>
  <si>
    <t>BARRAMENTO DE 100A P/QUADROS DE DISTRIBUIÇÃO</t>
  </si>
  <si>
    <t>09.05.069</t>
  </si>
  <si>
    <t>INTERRUPTOR TIPO AUTOMÁTICO DE BÓIA</t>
  </si>
  <si>
    <t>09.05.070</t>
  </si>
  <si>
    <t>09.05.071</t>
  </si>
  <si>
    <t>09.05.073</t>
  </si>
  <si>
    <t>DISJUNTOR UNIPOLAR TERMOMAGNETICO 1X10A A 1X30A</t>
  </si>
  <si>
    <t>09.05.074</t>
  </si>
  <si>
    <t>09.05.075</t>
  </si>
  <si>
    <t>09.05.076</t>
  </si>
  <si>
    <t>QUADRO COMANDO PARA CONJUNTO MOTOR BOMBA TRIFASICO DE 3/4 A 1 HP</t>
  </si>
  <si>
    <t>09.05.077</t>
  </si>
  <si>
    <t>QUADRO COMANDO PARA CONJUNTO MOTOR BOMBA TRIFASICO DE 1 1/2 A 2 HP</t>
  </si>
  <si>
    <t>09.05.078</t>
  </si>
  <si>
    <t>QUADRO COMANDO PARA CONJUNTO MOTOR BOMBA TRIFASICO DE 2 A 3 HP</t>
  </si>
  <si>
    <t>09.05.079</t>
  </si>
  <si>
    <t>QUADRO COMANDO PARA CONJUNTO MOTOR BOMBA TRIFASICO DE 3 A 4 HP</t>
  </si>
  <si>
    <t>09.05.080</t>
  </si>
  <si>
    <t>QUADRO COMANDO PARA CONJUNTO MOTOR BOMBA TRIFASICO DE 4 A 5 HP</t>
  </si>
  <si>
    <t>09.05.081</t>
  </si>
  <si>
    <t>QUADRO COMANDO PARA CONJUNTO MOTOR BOMBA TRIFASICO DE 7,5 HP</t>
  </si>
  <si>
    <t>09.05.082</t>
  </si>
  <si>
    <t>QUADRO COMANDO PARA CONJUNTO MOTOR BOMBA BIFASICO DE 3/4 A 1 HP</t>
  </si>
  <si>
    <t>09.05.083</t>
  </si>
  <si>
    <t>QUADRO COMANDO PARA CONJUNTO MOTOR BOMBA BIFASICO DE 1 1/2 A 2 HP</t>
  </si>
  <si>
    <t>09.05.084</t>
  </si>
  <si>
    <t>QUADRO COMANDO PARA CONJUNTO MOTOR BOMBA BIFASICO DE 2 A 3 HP</t>
  </si>
  <si>
    <t>09.05.085</t>
  </si>
  <si>
    <t>QUADRO COMANDO PARA BOMBA DE INCENDIO TRIFASICO DE 3/4 A 2 HP</t>
  </si>
  <si>
    <t>09.05.086</t>
  </si>
  <si>
    <t>QUADRO COMANDO PARA BOMBA DE INCENDIO TRIFASICO DE 2 A 4 HP</t>
  </si>
  <si>
    <t>09.05.087</t>
  </si>
  <si>
    <t>QUADRO COMANDO PARA BOMBA DE INCENDIO TRIFASICO DE 5 HP</t>
  </si>
  <si>
    <t>09.05.088</t>
  </si>
  <si>
    <t>QUADRO COMANDO PARA BOMBA DE INCENDIO TRIFASICO DE 7,5 HP</t>
  </si>
  <si>
    <t>09.05.089</t>
  </si>
  <si>
    <t>QUADRO COMANDO PARA BOMBA DE INCENDIO TRIFASICO DE 10 HP</t>
  </si>
  <si>
    <t>09.05.090</t>
  </si>
  <si>
    <t>QUADRO COMANDO PARA BOMBA DE INCENDIO BIFASICO DE 3/4 A 1 HP</t>
  </si>
  <si>
    <t>09.05.091</t>
  </si>
  <si>
    <t>QUADRO COMANDO PARA BOMBA DE INCENDIO BIFASICO DE 1 1/2 A 2 HP</t>
  </si>
  <si>
    <t>09.05.092</t>
  </si>
  <si>
    <t>INTERRUPTOR AUTOMATICO DIFERENCIAL (DISPOSITIVO DR) 40A/30 mA</t>
  </si>
  <si>
    <t>09.05.093</t>
  </si>
  <si>
    <t>INTERRUPTOR AUTOMATICO DIFERENCIAL (DISPOSITIVO DR) 63A/30 mA</t>
  </si>
  <si>
    <t>09.05.094</t>
  </si>
  <si>
    <t>INTERRUPTOR AUTOMATICO DIFERENCIAL (DISPOSITIVO DR) 40A/300 mA</t>
  </si>
  <si>
    <t>09.05.095</t>
  </si>
  <si>
    <t>INTERRUPTOR AUTOMATICO DIFERENCIAL (DISPOSITIVO DR) 63A/300 mA</t>
  </si>
  <si>
    <t>09.05.096</t>
  </si>
  <si>
    <t>CENTRAL DE SISTEMA DE ALARME ATÉ 12 ENDEREÇOS</t>
  </si>
  <si>
    <t>09.05.097</t>
  </si>
  <si>
    <t>CENTRAL DE SISTEMA DE ALARME DE 13 A 24 ENDEREÇOS</t>
  </si>
  <si>
    <t>09.05.099</t>
  </si>
  <si>
    <t>SERVICOS DE DUTOS/QUADROS PARCIAIS LUZ/ALARMES DE INCÊNDIO</t>
  </si>
  <si>
    <t>09.06.001</t>
  </si>
  <si>
    <t>CAIXA DE PASSAGEM ESTAMPADA COM TAMPA PLASTICA DE 4"X2"</t>
  </si>
  <si>
    <t>09.06.002</t>
  </si>
  <si>
    <t>CAIXA DE PASSAGEM ESTAMPADA COM TAMPA PLASTICA DE 4"X4"</t>
  </si>
  <si>
    <t>09.06.005</t>
  </si>
  <si>
    <t>CAIXA DE PASSAGEM CHAPA TAMPA PARAFUSADA DE 10X10X8 CM</t>
  </si>
  <si>
    <t>09.06.007</t>
  </si>
  <si>
    <t>CAIXA DE PASSAGEM CHAPA TAMPA PARAFUSADA DE 15X15X8 CM</t>
  </si>
  <si>
    <t>09.06.009</t>
  </si>
  <si>
    <t>CAIXA DE PASSAGEM CHAPA TAMPA PARAFUSADA DE 20X20X10 CM</t>
  </si>
  <si>
    <t>09.06.012</t>
  </si>
  <si>
    <t>CAIXA DE PASSAGEM CHAPA TAMPA PARAFUSADA DE 30X30X12 CM</t>
  </si>
  <si>
    <t>09.06.015</t>
  </si>
  <si>
    <t>CAIXA DE PASSAGEM CHAPA TAMPA PARAFUSADA DE 40X40X15 CM</t>
  </si>
  <si>
    <t>09.06.019</t>
  </si>
  <si>
    <t>CAIXA DE PASSAGEM CHAPA TAMPA PARAFUSADA DE 50X50X15 CM</t>
  </si>
  <si>
    <t>09.06.025</t>
  </si>
  <si>
    <t>CAIXA DE PASSAGEM EM ALVENARIA DE 0,40X0,40X0,40 M</t>
  </si>
  <si>
    <t>09.06.026</t>
  </si>
  <si>
    <t>CAIXA DE PASSAGEM EM ALVENARIA DE 0,60X0,60X0,60 M</t>
  </si>
  <si>
    <t>09.06.027</t>
  </si>
  <si>
    <t>CAIXA DE PASSAGEM EM ALVENARIA DE 0,80X0,80X0,80 M</t>
  </si>
  <si>
    <t>09.06.028</t>
  </si>
  <si>
    <t>CAIXA DE PASSAGEM EM ALVENARIA DE 1,00X1,00X1,00 M</t>
  </si>
  <si>
    <t>09.06.029</t>
  </si>
  <si>
    <t>CAIXA DE PASSAGEM EM ALVENARIA DE 1,00X1,00X0,60 M</t>
  </si>
  <si>
    <t>09.06.035</t>
  </si>
  <si>
    <t>CAIXA DE PASSAGEM A PROVA DE UMIDADE EM ALUMINIO 10X10X6CM</t>
  </si>
  <si>
    <t>09.06.036</t>
  </si>
  <si>
    <t>CAIXA DE PASSAGEM A PROVA DE UMIDADE EM ALUMINIO 15X15X10CM</t>
  </si>
  <si>
    <t>09.06.037</t>
  </si>
  <si>
    <t>CAIXA DE PASSAGEM A PROVA DE UMIDADE EM ALUMINIO 20X20X10CM</t>
  </si>
  <si>
    <t>09.06.038</t>
  </si>
  <si>
    <t>CAIXA DE PASSAGEM A PROVA DE UMIDADE EM ALUMINIO 30X30X12CM</t>
  </si>
  <si>
    <t>09.06.039</t>
  </si>
  <si>
    <t>CAIXA DE PASSAGEM A PROVA DE UMIDADE EM ALUMINIO 40X40X20CM</t>
  </si>
  <si>
    <t>09.06.045</t>
  </si>
  <si>
    <t>QUADRO EM CHAPA COM PORTA E FECHADURA (TELEBRAS) DE 20X20X12CM</t>
  </si>
  <si>
    <t>09.06.047</t>
  </si>
  <si>
    <t>QUADRO EM CHAPA COM PORTA E FECHADURA (TELEBRAS) DE 40X40X12CM</t>
  </si>
  <si>
    <t>09.06.049</t>
  </si>
  <si>
    <t>QUADRO EM CHAPA COM PORTA E FECHADURA (TELEBRAS) DE 60X60X12CM</t>
  </si>
  <si>
    <t>09.06.099</t>
  </si>
  <si>
    <t>SERVICOS DE CAIXAS DE PASSAGEM</t>
  </si>
  <si>
    <t>09.07.003</t>
  </si>
  <si>
    <t>FIO DE 1,50 MM2 - 750 V DE ISOLACAO</t>
  </si>
  <si>
    <t>09.07.004</t>
  </si>
  <si>
    <t>FIO DE 2,50 MM2 - 750 V DE ISOLACAO</t>
  </si>
  <si>
    <t>09.07.005</t>
  </si>
  <si>
    <t>FIO DE 4 MM2 - 750 V DE ISOLACAO</t>
  </si>
  <si>
    <t>09.07.006</t>
  </si>
  <si>
    <t>FIO DE 6 MM2 - 750 V DE ISOLACAO</t>
  </si>
  <si>
    <t>09.07.009</t>
  </si>
  <si>
    <t>FIO TRANCADO PARA TELEFONE - PAD. TELEBRAS</t>
  </si>
  <si>
    <t>09.07.011</t>
  </si>
  <si>
    <t>CABO DE 10 MM2 - 750 V DE ISOLACAO</t>
  </si>
  <si>
    <t>09.07.012</t>
  </si>
  <si>
    <t>09.07.013</t>
  </si>
  <si>
    <t>09.07.014</t>
  </si>
  <si>
    <t>09.07.015</t>
  </si>
  <si>
    <t>09.07.016</t>
  </si>
  <si>
    <t>09.07.017</t>
  </si>
  <si>
    <t>09.07.018</t>
  </si>
  <si>
    <t>09.07.019</t>
  </si>
  <si>
    <t>09.07.020</t>
  </si>
  <si>
    <t>09.07.021</t>
  </si>
  <si>
    <t>09.07.022</t>
  </si>
  <si>
    <t>09.07.023</t>
  </si>
  <si>
    <t>CABO DE 1,5MM2 - 750V DE ISOLAÇÃO</t>
  </si>
  <si>
    <t>09.07.024</t>
  </si>
  <si>
    <t>CABO DE 2,5MM2 - 750V DE ISOLAÇÃO</t>
  </si>
  <si>
    <t>09.07.025</t>
  </si>
  <si>
    <t>CABO DE 4MM2 - 750V DE ISOLAÇÃO</t>
  </si>
  <si>
    <t>09.07.026</t>
  </si>
  <si>
    <t>CABO DE 6MM2 - 750V DE ISOLAÇÃO</t>
  </si>
  <si>
    <t>09.07.099</t>
  </si>
  <si>
    <t>SERVICOS DE ENFIACAO</t>
  </si>
  <si>
    <t>09.08.002</t>
  </si>
  <si>
    <t>INTERRUPTOR DE 1 TECLA SIMPLES EM CX.4"X2"-ELETROD.AÇO GALV.A QUENTE</t>
  </si>
  <si>
    <t>09.08.003</t>
  </si>
  <si>
    <t>INTERRUPTOR DE 2 TECLAS SIMPLES EM CX.4"X2"-ELETROD.AÇO GALV.A QUENTE</t>
  </si>
  <si>
    <t>09.08.004</t>
  </si>
  <si>
    <t>INTERRUPTOR DE 3 TECLAS SIMPLES EM CX.4"X2"-ELETROD.AÇO GALV.A QUENTE</t>
  </si>
  <si>
    <t>09.08.005</t>
  </si>
  <si>
    <t>INTERRUPTOR DE 1 TECLA BIPOLAR SIMPLES EM CX.4"X2"-ELETROD.DE AÇO GALV.A
QUENTE</t>
  </si>
  <si>
    <t>09.08.006</t>
  </si>
  <si>
    <t>2 INTERRUPTORES DE 1 TECLA BIP.SIMPL.CX.4"X4"-ELETR.AÇO GALV.A QUENTE</t>
  </si>
  <si>
    <t>09.08.007</t>
  </si>
  <si>
    <t>INTERRUPTOR DE 1 TECLA PARAL.SIMPL.CX.4"X2"-ELETR.AÇO GALV.A QUENTE</t>
  </si>
  <si>
    <t>09.08.008</t>
  </si>
  <si>
    <t>INTERRUPTOR DE 1 TECLA PARAL.BIP.CX.4"X2"-ELETR.AÇO GALV.A QUENTE</t>
  </si>
  <si>
    <t>09.08.009</t>
  </si>
  <si>
    <t>INTERRUPTOR DE 1 TECLA SIMPL.E TOMADA 2P+T UNIV.CX.4"X4" ELETR.AÇO
GALV.A QUENTE</t>
  </si>
  <si>
    <t>09.08.010</t>
  </si>
  <si>
    <t>VARIADOR DE LUMINOSIDADE ROTATIVO (DIMER) LÂMPADA LED DIMERIZÁVEL
CAIXA 4X2.</t>
  </si>
  <si>
    <t>09.08.013</t>
  </si>
  <si>
    <t>TOMADA 2P+T PADRAO NBR 14136, CORRENTE 10A-250V-ELETR. AÇO GALV. A
QUENTE</t>
  </si>
  <si>
    <t>09.08.016</t>
  </si>
  <si>
    <t>TOMADA 2P+T PADRAO NBR 14136, CORRENTE 20A-250V-ELETR.AÇO GALV.A
QUENTE</t>
  </si>
  <si>
    <t>09.08.029</t>
  </si>
  <si>
    <t>INTERRUPTOR DE 1 TECLA - ELETROD PVC Ø 25MM FLEXIVEL NBR 15465</t>
  </si>
  <si>
    <t>09.08.030</t>
  </si>
  <si>
    <t>INTERRUPTOR DE 2 TECLAS - ELETROD PVC Ø 25MM FLEXIVEL NBR 15465</t>
  </si>
  <si>
    <t>09.08.032</t>
  </si>
  <si>
    <t>INTERRUPTOR DE 3 TECLAS - ELETROD PVC Ø 25MM FLEXIVEL NBR 15465</t>
  </si>
  <si>
    <t>09.08.033</t>
  </si>
  <si>
    <t>09.08.034</t>
  </si>
  <si>
    <t>09.08.036</t>
  </si>
  <si>
    <t>INTERRUPTOR DE 1 TECLA BIPOLAR EM CAIXA 4X2 - ELETROD PVC Ø 25MM FLEXIVE
NBR 15465</t>
  </si>
  <si>
    <t>L UN</t>
  </si>
  <si>
    <t>09.08.038</t>
  </si>
  <si>
    <t>2 INTERRUPTORES 1 TECLA BIPOLAR EM CAIXA 4X4 - ELETROD PVC Ø 25MM
FLEXIVEL NBR 15465</t>
  </si>
  <si>
    <t>09.08.039</t>
  </si>
  <si>
    <t>3 INTERRUPTORES 1 TECLA BIPOLAR EM CAIXA 4X4 - ELETROD PVC Ø 25MM
FLEXIVEL NBR 15465</t>
  </si>
  <si>
    <t>09.08.041</t>
  </si>
  <si>
    <t>INTERRUPTOR EM PARALELO EM CAIXA 4X2 - ELETROD PVC Ø 25MM FLEXIVEL NBR
15465</t>
  </si>
  <si>
    <t>09.08.043</t>
  </si>
  <si>
    <t>INTERRUPTOR EM PARALELO BIPOLAR EM CAIXA 4X2 - ELETROD PVC Ø 25MM
FLEXIVEL NBR 15465</t>
  </si>
  <si>
    <t>09.08.045</t>
  </si>
  <si>
    <t>INTERRUPTOR DE 1 TECLA E TOMADA 2P+T EM CAIXA 4X2 - ELETROD PVC Ø 25MM
FLEXIVEL NBR 15465</t>
  </si>
  <si>
    <t>09.08.046</t>
  </si>
  <si>
    <t>TOMADA 2P+T PADRAO NBR 14136 CORRENTE 10A-250V - ELETROD PVC Ø 25MM
FLEXIVEL NBR 15465</t>
  </si>
  <si>
    <t>09.08.049</t>
  </si>
  <si>
    <t>TOMADA 2P+T PADRAO NBR 14136 CORRENTE 20A-250V - ELETROD PVC Ø 25MM
FLEXIVEL NBR 15465</t>
  </si>
  <si>
    <t>09.08.050</t>
  </si>
  <si>
    <t>TOMADA DE PISO 2P+T PADRAO NBR 14136 CORRENTE 10A-250V - ELETROD PVC Ø
25MM FLEXIVEL NBR 15465</t>
  </si>
  <si>
    <t>09.08.052</t>
  </si>
  <si>
    <t>PONTO SECO PARA TELEFONE - ELETROD PVC Ø 25MM FLEXIVEL NBR 15465</t>
  </si>
  <si>
    <t>09.08.054</t>
  </si>
  <si>
    <t>BOTAO PARA CAMPAINHA - ELETROD PVC Ø 25MM FLEXIVEL NBR 15465</t>
  </si>
  <si>
    <t>09.08.055</t>
  </si>
  <si>
    <t>BOTOEIRA PARA ACIONAMENTO DA BOMBA DE INCENDIO</t>
  </si>
  <si>
    <t>09.08.056</t>
  </si>
  <si>
    <t>CIGARRA - ELETROD PVC Ø 25MM FLEXIVEL NBR 15465</t>
  </si>
  <si>
    <t>09.08.057</t>
  </si>
  <si>
    <t>PONTO SECO P/ INSTALACAO DE SOM/TV/ALARME - ELETROD PVC Ø 25MM
FLEXIVEL NBR 15465</t>
  </si>
  <si>
    <t>09.08.058</t>
  </si>
  <si>
    <t>INTERRUPTOR DE 1 TECLA SIMPLES CAIXA 4"X2"-ELETR PVC RÍGIDO</t>
  </si>
  <si>
    <t>09.08.060</t>
  </si>
  <si>
    <t>INTERRUPTOR 2 TECLAS SIMPLES CAIXA DE 4"X2"-ELETR PVC RIGIDO</t>
  </si>
  <si>
    <t>09.08.062</t>
  </si>
  <si>
    <t>INTERRUPTOR 3 TECLAS SIMPLES CAIXA 4"X2"-ELETR PVC RIGIDO</t>
  </si>
  <si>
    <t>09.08.063</t>
  </si>
  <si>
    <t>2 INTERRUPTORES DE 1 TECLA EM CAIXA 4"X4"-ELETRODUTO DE PVC</t>
  </si>
  <si>
    <t>09.08.065</t>
  </si>
  <si>
    <t>3 INTERRUPTORES DE 1 TECLA EM CAIXA 4"X4"-ELETRODUTO DE PVC</t>
  </si>
  <si>
    <t>09.08.066</t>
  </si>
  <si>
    <t>TOMADA INDUSTRIAL DE PAREDE 2P+T 32A 220/240V ESTANQUE IP65-ELETR PVC Ø
25MM FLEXIVEL NBR 15465</t>
  </si>
  <si>
    <t>09.08.067</t>
  </si>
  <si>
    <t>INTERRUPTOR 1 TECLA BIPOLAR SIMPLES CAIXA 4"X2"- ELETR PVC RIGIDO</t>
  </si>
  <si>
    <t>09.08.069</t>
  </si>
  <si>
    <t>2 INTERRUPTORES 1 TECLA BIPOLAR SIMPLES CAIXA 4"X4"-ELETR PVC RIGIDO</t>
  </si>
  <si>
    <t>09.08.070</t>
  </si>
  <si>
    <t>3 INTERRUPTORES DE 1 TECLA BIPOLAR EM CAIXA 4"X4"-ELETRODUTO DE PVC</t>
  </si>
  <si>
    <t>09.08.071</t>
  </si>
  <si>
    <t>INTERRUPTOR 1 TECLA PARALELO SIMPLES CAIXA 4"X2"- ELETR PVC RIGIDO</t>
  </si>
  <si>
    <t>09.08.073</t>
  </si>
  <si>
    <t>INTERRUPTOR 1 TECLA PARALELO BIPOLAR CAIXA 4"X2"- ELETR PVC RIGIDO</t>
  </si>
  <si>
    <t>09.08.075</t>
  </si>
  <si>
    <t>INTERRUPTOR 1 TECLA SIMPLES/TOMADA 2P+T PADRÃO NBR 14136 CORRENTE 10A
ELETROD.PVC RIGIDO</t>
  </si>
  <si>
    <t>09.08.076</t>
  </si>
  <si>
    <t>TOMADA INDUSTRIAL DE PAREDE 2P+T 32 AMPERES 220/240V ESTANQUE IP65
ELETROD.PVC RÍGIDO</t>
  </si>
  <si>
    <t>09.08.079</t>
  </si>
  <si>
    <t>TOMADA 2P+T PADRAO NBR 14136 CORRENTE 10A-250V-ELETR. PVC RÍGIDO</t>
  </si>
  <si>
    <t>09.08.080</t>
  </si>
  <si>
    <t>TOMADA DE PISO 2P+T PADRAO NBR 14136 CORRENTE 10A-250V-ELETR PVC
RÍGIDO</t>
  </si>
  <si>
    <t>09.08.081</t>
  </si>
  <si>
    <t>PONTO SECO PARA TELEFONE-ELETRODUTO DE PVC</t>
  </si>
  <si>
    <t>09.08.082</t>
  </si>
  <si>
    <t>TOMADA DE PISO PARA TEL/LOGICA - ELETRODUTO DE PVC</t>
  </si>
  <si>
    <t>09.08.083</t>
  </si>
  <si>
    <t>BOTAO PARA CIGARRA - ELETRODUTO DE PVC</t>
  </si>
  <si>
    <t>09.08.084</t>
  </si>
  <si>
    <t>CIGARRA PARA CHAMADA DE AULA - ELETRODUTO DE PVC</t>
  </si>
  <si>
    <t>09.08.085</t>
  </si>
  <si>
    <t>PONTO SECO P/INSTALACAO DE SOM/TV/ALARME/LOGICA - ELETRODUTO PVC</t>
  </si>
  <si>
    <t>09.08.086</t>
  </si>
  <si>
    <t>ACIONADOR DO ALARME DE INCENDIO</t>
  </si>
  <si>
    <t>09.08.087</t>
  </si>
  <si>
    <t>SIRENE PARA ALARME DE EMERGENCIA- ELETRODUTO DE PVC</t>
  </si>
  <si>
    <t>09.08.089</t>
  </si>
  <si>
    <t>TOMADA 2P+T PADRAO NBR 14136, CORRENTE 20A-250V-ELETR.PVC RIGIDO</t>
  </si>
  <si>
    <t>09.08.090</t>
  </si>
  <si>
    <t>DETECTOR DE FUMAÇA OPTICO CONVENCIONAL-ELETROD.AÇO GALV.A QUENTE</t>
  </si>
  <si>
    <t>09.08.092</t>
  </si>
  <si>
    <t>PONTO SECO P/INSTALACAO DE SOM / TV /ALARME / LOGICA EM CONDULETE
ALUMINIO 4X2 ELETRODUTO GALV.ELETROLITICA / PRE ZINCADO Ø 3/4 (20MM) USO
INTERNO APARENTE</t>
  </si>
  <si>
    <t>09.08.096</t>
  </si>
  <si>
    <t>TOMADA INDUSTRIAL DE PAREDE 2P+T 32A 220/240V ESTANQUE IP65 ELETR AÇO
GALV.A QUENTE</t>
  </si>
  <si>
    <t>09.08.099</t>
  </si>
  <si>
    <t>SERVICOS DE INTERRUPTORES E TOMADAS</t>
  </si>
  <si>
    <t>09.09.011</t>
  </si>
  <si>
    <t>IL-102 PROJETOR ANGULAR LÂMPADA LED &lt;=200 W C/DIFUSOR DE
POLICARBONATO QUADRA DE ESPORTE COBERTA</t>
  </si>
  <si>
    <t>09.09.014</t>
  </si>
  <si>
    <t>IL-103 ARANDELA PARA CIRCULAÇÕES COM LÂMPADA BULBO LED &lt;=13W.</t>
  </si>
  <si>
    <t>09.09.018</t>
  </si>
  <si>
    <t>IL-104 ARANDELA ALUMÍNIO INCLINADA 45º BLINDADA LÂMPADA BULBO LED &lt;=
13W</t>
  </si>
  <si>
    <t>09.09.024</t>
  </si>
  <si>
    <t>IL-96 LUMINÁRIA LED QUADRADA DE SOBREPOR DIMERIZÁVEL COM DIFUSOR
TRANSLÚCIDO &lt;= 40W</t>
  </si>
  <si>
    <t>09.09.025</t>
  </si>
  <si>
    <t>IL-13 REFLETOR PARA LAMPADA DE VAPOR METÁLICO 70W</t>
  </si>
  <si>
    <t>09.09.026</t>
  </si>
  <si>
    <t>IL-14 REFLETOR COM GRADE PARA LAMPADA DE VAPOR METÁLICO 70 W</t>
  </si>
  <si>
    <t>09.09.030</t>
  </si>
  <si>
    <t>LUMINÁRIA SOBREPOR LED TUBULAR VIDRO 1X18W TEMPERATURA DE COR 4000ºK</t>
  </si>
  <si>
    <t>09.09.034</t>
  </si>
  <si>
    <t>IL-42 LUMINARIA C/ DIFUSOR TRANSPARENTE P/ LAMPADA FLUOR (2X32W)</t>
  </si>
  <si>
    <t>09.09.036</t>
  </si>
  <si>
    <t>IL-57 REFLETOR C/ GRADE P/ VAPOR MET 150W</t>
  </si>
  <si>
    <t>09.09.037</t>
  </si>
  <si>
    <t>IL-58 ILUMINACAO P/ QUADRA DE ESP. COB. LAMP. VAPOR METALICO (1X250W)</t>
  </si>
  <si>
    <t>09.09.038</t>
  </si>
  <si>
    <t>IL-90 LUMINÁRIA LED DE SOBREPOR C/DIFUSOR TRANSLÚCIDO &lt;= 39W</t>
  </si>
  <si>
    <t>09.09.039</t>
  </si>
  <si>
    <t>IL-94 LUMINÁRIA LED QUADRADA DE SOBREPOR C/DIFUSOR TRANSLÚCIDO &lt;= 40W</t>
  </si>
  <si>
    <t>09.09.040</t>
  </si>
  <si>
    <t>IL-89 LUMINÁRIA LED DE EMBUTIR COM DIFUSOR TRANSLÚCIDO &lt;= 24W</t>
  </si>
  <si>
    <t>09.09.041</t>
  </si>
  <si>
    <t>IL-88 LUMINÁRIA LED DE SOBREPOR C/DIFUSOR TRANSLÚCIDO &lt;=24W</t>
  </si>
  <si>
    <t>09.09.043</t>
  </si>
  <si>
    <t>IL-91 LUMINÁRIA LED DE EMBUTIR COM DIFUSOR TRANSLÚCIDO &lt;= 39W</t>
  </si>
  <si>
    <t>09.09.044</t>
  </si>
  <si>
    <t>IL-05 ARANDELA BLINDADA</t>
  </si>
  <si>
    <t>09.09.045</t>
  </si>
  <si>
    <t>LUMINARIA DE LED TUBULAR DRIVER INTEGRADO C=594MM H=72MM PARA
FIXAÇAO NO PERFILADO COM DIFUSOR ACRILICO TRANSPARENTE - USO EXCLUSIV
SALA DE INOVAÇÃO</t>
  </si>
  <si>
    <t>O UN</t>
  </si>
  <si>
    <t>09.09.046</t>
  </si>
  <si>
    <t>IL-59 ILUMINAÇÃO P/PASSAGEM COBERTA E CIRCULAÇÕES</t>
  </si>
  <si>
    <t>09.09.047</t>
  </si>
  <si>
    <t>IL-93LUMINÁRIA LED PENDENTE COM DIFUSOR TRANSLÚCIDO &lt;= 39W</t>
  </si>
  <si>
    <t>09.09.048</t>
  </si>
  <si>
    <t>IL-95 LUMINÁRIA LED QUADRADA DE EMBUTIR COM DIFUSOR TRANSLÚCIDO &lt;= 40W</t>
  </si>
  <si>
    <t>09.09.049</t>
  </si>
  <si>
    <t>IL-97 LUMINÁRIA LED QUADRADA DIMERIZÁVEL DE EMBUTIR COM DIFUSOR
TRANSLÚCIDO &lt;= 40W</t>
  </si>
  <si>
    <t>09.09.051</t>
  </si>
  <si>
    <t>IL-44 LUMINARIA PARA LAMPADA FLUORESCENTE (1X32W)</t>
  </si>
  <si>
    <t>09.09.052</t>
  </si>
  <si>
    <t>IL-45 LUMINARIA PARA LAMPADA FLUORESCENTE (2X32W)</t>
  </si>
  <si>
    <t>09.09.054</t>
  </si>
  <si>
    <t>IL-47 LUMINARIA ABERTA C/ REFLETOR E PEND P/FLUOR (1X32W)</t>
  </si>
  <si>
    <t>09.09.055</t>
  </si>
  <si>
    <t>IL-48 LUMINARIA ABERTA C/ REFLETOR E PEND P/FLUOR (2X32W)</t>
  </si>
  <si>
    <t>09.09.057</t>
  </si>
  <si>
    <t>LUMINÁRIA SOBREPOR LED TUBULAR VIDRO 2X18W TEMPERATURA DE COR 4000ºK</t>
  </si>
  <si>
    <t>09.09.058</t>
  </si>
  <si>
    <t>IL-86 LUMINÁRIA LED HERMÉTICA DE SOBREPOR C/DIFUSOR TRANSLÚCIDO &lt;= 36W</t>
  </si>
  <si>
    <t>09.09.059</t>
  </si>
  <si>
    <t>IL-87 LUMINÁRIA LED HERMÉTICA DE SOBREPOR C/DIFUSOR TRANSLÚCIDO &lt;= 50W</t>
  </si>
  <si>
    <t>09.09.060</t>
  </si>
  <si>
    <t>IL-60 LUMINARIA DE SOBREPOR C/REFLETOR E ALETAS P/LAMP.FLUORESCENTE
(2X32W)</t>
  </si>
  <si>
    <t>09.09.061</t>
  </si>
  <si>
    <t>IL-61 LUMINARIA DE EMBUTIR C/ REFLETOR E ALETAS P/ LAMP. FLUORESCENTE
(2x32W)</t>
  </si>
  <si>
    <t>09.09.062</t>
  </si>
  <si>
    <t>IL-62 LUMINARIA DE SOBREPOR C/REFLETOR E ALETAS P/LAMP.FLUORESCENTE
(4X16W)</t>
  </si>
  <si>
    <t>09.09.063</t>
  </si>
  <si>
    <t>IL-63 LUMINARIA DE EMBUTIR C/ REFLETOR E ALETAS P/ LAMP. FLUORESCENTE
(4x16W)</t>
  </si>
  <si>
    <t>09.09.064</t>
  </si>
  <si>
    <t>IL-66 LUMINÁRIA DE EMBUTIR C/REFLETOR SEM ALETAS (1X32W)</t>
  </si>
  <si>
    <t>09.09.065</t>
  </si>
  <si>
    <t>IL-67 LUMINÁRIA DE EMBUTIR C/REFLETOR SEM ALETAS (2X32W)</t>
  </si>
  <si>
    <t>09.09.067</t>
  </si>
  <si>
    <t>IL-98 LUMINÁRIA LED SUSPENSA &lt;= 68W Ø 190MM</t>
  </si>
  <si>
    <t>09.09.068</t>
  </si>
  <si>
    <t>IL-68 LUMINARIA C/DIFUSOR TRANSLUCIDO P/LAMPADAS FLUOR. (2X16W)</t>
  </si>
  <si>
    <t>09.09.069</t>
  </si>
  <si>
    <t>IL-69 LUMINARIA C/DIFUSOR TRANSLUCIDO P/LAMPADAS FLUOR. (2X32W)</t>
  </si>
  <si>
    <t>09.09.070</t>
  </si>
  <si>
    <t>IL-70 LUMIN.EMBUTIR C/DIFUSOR TRANSLUCIDO P/LAMP.FLUOR. 2X16W</t>
  </si>
  <si>
    <t>09.09.071</t>
  </si>
  <si>
    <t>IL-71 LUMIN.EMBUTIR C/DIFUSOR TRANSLUCIDO P/LAMP.FLUOR. 2X32W</t>
  </si>
  <si>
    <t>09.09.072</t>
  </si>
  <si>
    <t>IL-72 LUMINARIA PRISMATICA TRANSP.P/LAMPADA A VAPOR METALICO (250W)</t>
  </si>
  <si>
    <t>09.09.073</t>
  </si>
  <si>
    <t>IL-73 LUMINARIA ABERTA C/REFLETOR P/LAMPADAS FLUOR. (1X28W)</t>
  </si>
  <si>
    <t>09.09.074</t>
  </si>
  <si>
    <t>IL-74 LUMINARIA ABERTA C/REFLETOR P/LAMPADAS FLUOR. (2X28W)</t>
  </si>
  <si>
    <t>09.09.075</t>
  </si>
  <si>
    <t>IL-75 LUMINARIA DE SOBREPOR C/REFLETOR E ALETAS P/LAMPADAS FLUOR.
(2X28W)</t>
  </si>
  <si>
    <t>09.09.076</t>
  </si>
  <si>
    <t>IL-99 LUMINÁRIA LED SUSPENSA &lt;= 150W Ø 270 MM INSTALAÇÃO ACIMA DE 5M</t>
  </si>
  <si>
    <t>09.09.077</t>
  </si>
  <si>
    <t>IL-77 LUMINÁRIA DE SOBREPOR C/DIFUSOR TRANSP. P/LAMPADAS FLUOR. (2X28W)</t>
  </si>
  <si>
    <t>09.09.078</t>
  </si>
  <si>
    <t>IL-78 LUMINÁRIA DE EMBUTIR C/REFLETOR E ALETAS P/LAMPADAS FLUOR. (2X28W)</t>
  </si>
  <si>
    <t>09.09.079</t>
  </si>
  <si>
    <t>IL-79 LUMINÁRIA DE EMBUTIR C/REFLETOR SEM ALETAS P/LAMPADAS FLUOR.
(1X28W)</t>
  </si>
  <si>
    <t>09.09.080</t>
  </si>
  <si>
    <t>IL-80 LUMINÁRIA DE EMBUTIR C/REFLETOR SEM ALETAS P/LAMPADAS FLUOR.
(2X28W)</t>
  </si>
  <si>
    <t>09.09.081</t>
  </si>
  <si>
    <t>IL-81 LUMINÁRIA ABERTA C/REFLETOR E PENDENTE P/LAMPADAS FLUOR. (1X28W)</t>
  </si>
  <si>
    <t>09.09.082</t>
  </si>
  <si>
    <t>IL-82 LUMINÁRIA ABERTA C/REFLETOR E PENDENTE P/LAMPADAS FLUOR. (2X28W)</t>
  </si>
  <si>
    <t>09.09.083</t>
  </si>
  <si>
    <t>IL-83 ILUMINAÇÃO AUTONOMA DE EMERGÊNCIA - LED</t>
  </si>
  <si>
    <t>09.09.084</t>
  </si>
  <si>
    <t>IL-99 LUMINÁRIA LED SUSPENSA &lt;= 150W Ø 450 MM INSTALAÇÃO ACIMA DE 5M</t>
  </si>
  <si>
    <t>09.09.085</t>
  </si>
  <si>
    <t>IL-92 LUMINÁRIA LED PENDENTE COM DIFUSOR TRANSLÚCIDO &lt;= 24W</t>
  </si>
  <si>
    <t>09.09.086</t>
  </si>
  <si>
    <t>IL-98 LUMINÁRIA LED SUSPENSA &lt;= 68W Ø 385 MM .
.</t>
  </si>
  <si>
    <t>09.09.099</t>
  </si>
  <si>
    <t>SERVICOS DE ILUMINACAO</t>
  </si>
  <si>
    <t>09.10.002</t>
  </si>
  <si>
    <t>CENTRO DE LUZ EM CAIXA FM - ELETROD PVC Ø 25MM FLEXIVEL NBR 15465</t>
  </si>
  <si>
    <t>09.10.003</t>
  </si>
  <si>
    <t>CENTRO DE LUZ EM CAIXA FM ELETRODUTO DE PVC</t>
  </si>
  <si>
    <t>09.10.011</t>
  </si>
  <si>
    <t>CENTRO DE LUZ EM CONDULETE-ELETRODUTO DE PVC</t>
  </si>
  <si>
    <t>09.10.013</t>
  </si>
  <si>
    <t>CENTRO DE LUZ EM CONDULETE - ELETROD PVC Ø 25MM FLEXIVEL NBR 15465</t>
  </si>
  <si>
    <t>09.10.021</t>
  </si>
  <si>
    <t>CENTRO DE LUZ EM PERFILADOS-CAIXA FM</t>
  </si>
  <si>
    <t>09.10.023</t>
  </si>
  <si>
    <t>CENTRO DE LUZ EM PERFILADO-TOMADA DE LIGACAO - ELETROD PVC Ø 25MM
FLEXIVEL NBR 15465</t>
  </si>
  <si>
    <t>09.10.024</t>
  </si>
  <si>
    <t>CENTRO DE LUZ EM PERFILADO-TOMADA DE LIGACAO - ELETRODUTO DE PVC</t>
  </si>
  <si>
    <t>09.10.026</t>
  </si>
  <si>
    <t>CENTRO DE LUZ EM CONDULETE ALUMINIO 4X2 ELETRODUTO GALV.ELETROLITICA /
PRE ZINCADO Ø 3/4 (20MM) USO INTERNO APARENTE</t>
  </si>
  <si>
    <t>09.10.030</t>
  </si>
  <si>
    <t>SENSOR DE PRESENÇA INTERNO</t>
  </si>
  <si>
    <t>09.10.099</t>
  </si>
  <si>
    <t>SERVICOS DE CENTROS DE LUZ</t>
  </si>
  <si>
    <t>09.11.003</t>
  </si>
  <si>
    <t>IL-105 SINALIZADOR DE OBSTÁCULOS TOPO DE EDIFÍCIO / RESERVATÓRIO COM
LÂMPADA BULBO LED &lt;= 11W.</t>
  </si>
  <si>
    <t>09.11.004</t>
  </si>
  <si>
    <t>IL-106 LUMINÁRIA LED &lt;= 60 W APLICADA EM JARDINS E CIRCULAÇÕES POSTE
METÁLICO H=3 M</t>
  </si>
  <si>
    <t>09.11.007</t>
  </si>
  <si>
    <t>IL-107 LUMINÁRIA LED &lt;=50 W APLICADA EM JARDINS E CIRCULAÇÕES POSTE
METÁLICO H=4 M</t>
  </si>
  <si>
    <t>09.11.008</t>
  </si>
  <si>
    <t>IL-108 LUMINÁRIA LED &lt;= 70W BRAÇO COM SAPATA INCLINAÇÃO 5º AÇO
GALVANIZADO Ø 60,30MM</t>
  </si>
  <si>
    <t>09.11.009</t>
  </si>
  <si>
    <t>IL-109 LUMINÁRIA LED &lt;=200 W EM POSTE CIRCULAR DE CONCRETO H=11,00 M
QUADRA ESPORTE DESCOBERTA</t>
  </si>
  <si>
    <t>09.11.015</t>
  </si>
  <si>
    <t>IL-111 LUMINÁRIA LED &lt;= 70 W EM POSTE CIRCULAR DE CONCRETO H=7,00 M
ÁREAS EXTERNAS</t>
  </si>
  <si>
    <t>09.11.016</t>
  </si>
  <si>
    <t>IL-112 LUMINÁRIA LED &lt;= 70 W APLICADA ÁREAS EXTERNAS POSTE METÁLICO H=6
M</t>
  </si>
  <si>
    <t>09.11.022</t>
  </si>
  <si>
    <t>IL-113 LUMINÁRIA LED &lt;=70 W (2X) APLICADA ÁREAS EXTERNAS EM POSTE
METÁLICO H=6 M</t>
  </si>
  <si>
    <t>09.11.026</t>
  </si>
  <si>
    <t>IL-50 LUMINARIA VAPOR MET 2X250W C/ POSTE CONCR TUB 11M (QE)</t>
  </si>
  <si>
    <t>09.11.028</t>
  </si>
  <si>
    <t>IL-52 LUMINARIA P/ VAPOR DE SODIO 1X150W EM POSTE TUB 7M</t>
  </si>
  <si>
    <t>09.11.035</t>
  </si>
  <si>
    <t>IL-06 LUZ DE OBSTACULO COM LAMPADA</t>
  </si>
  <si>
    <t>09.11.040</t>
  </si>
  <si>
    <t>IL-100 PROJETOR LED &lt;= 50W C/DIFUSOR DE VIDRO TEMPERADO</t>
  </si>
  <si>
    <t>09.11.041</t>
  </si>
  <si>
    <t>IL-101 PROJETOR LED &lt;=100W L240 x H175 MM C/DIFUSOR DE VIDRO TEMPERADO.</t>
  </si>
  <si>
    <t>09.11.043</t>
  </si>
  <si>
    <t>IL-101 PROJETOR LED &lt;=100W L235 x H260 MM C/DIFUSOR DE VIDRO TEMPERADO.</t>
  </si>
  <si>
    <t>09.11.060</t>
  </si>
  <si>
    <t>IL-30 LUMINARIA EM POSTE H= 2,50 M C/ LAMPADA VAPOR SÓDIO 70W</t>
  </si>
  <si>
    <t>09.11.068</t>
  </si>
  <si>
    <t>IL-53 LUMINARIA P/ VAPOR DE SODIO 1X150W EM POSTE 6M</t>
  </si>
  <si>
    <t>09.11.070</t>
  </si>
  <si>
    <t>IL-54 LUMINARIA P/ VAPOR DE SODIO 2X150W EM POSTE 6M</t>
  </si>
  <si>
    <t>09.11.099</t>
  </si>
  <si>
    <t>09.12.001</t>
  </si>
  <si>
    <t>EX-01 EXAUSTOR AXIAL DN 40CM</t>
  </si>
  <si>
    <t>09.12.010</t>
  </si>
  <si>
    <t>EXAUSTOR DN 150MM VAZAO 280 M3HORA COM VENEZIANA AUTOFECHANTE
INCLUSIVE DUTO EXAUSTAO USO EXCLUSIVO PADRAO
CRECHE</t>
  </si>
  <si>
    <t>09.12.099</t>
  </si>
  <si>
    <t>SERVICOS DE APARELHOS ELETRICOS</t>
  </si>
  <si>
    <t>09.13.010</t>
  </si>
  <si>
    <t>PP-02 PARA RAIOS FRANKLIN COM MASTRO AÇO GALVANIZADO 02" X 3,00M</t>
  </si>
  <si>
    <t>09.13.011</t>
  </si>
  <si>
    <t>PP-03 PARA RAIOS FRANKLIN COM MASTRO AÇO GALVANIZADO 02" X 6,00M</t>
  </si>
  <si>
    <t>09.13.015</t>
  </si>
  <si>
    <t>BARRA CHATA ACO GALVANIZADO (3/4"X1/8") - CAPTOR P/ PARA RAIOS</t>
  </si>
  <si>
    <t>09.13.018</t>
  </si>
  <si>
    <t>BARRA CHATA ACO GALVANIZADO (3/4"X1/8") - DESCIDA P/ PARA RAIO</t>
  </si>
  <si>
    <t>09.13.025</t>
  </si>
  <si>
    <t>CORDOALHA DE AÇO GALV. A QUENTE 80MM2 (7/16") SOB A TERRA</t>
  </si>
  <si>
    <t>09.13.027</t>
  </si>
  <si>
    <t>TERRA SIMPLES - 1 HASTE COM CAIXA DE INSPEÇÃO E TAMPA DE CONCRETO</t>
  </si>
  <si>
    <t>09.13.028</t>
  </si>
  <si>
    <t>TERRA SIMPLES 1 HASTE COPERWELD DN 19MM X 3M SEM CAIXA DE INSPEÇAO</t>
  </si>
  <si>
    <t>09.13.030</t>
  </si>
  <si>
    <t>CAIXA SUSPENSA MEDIÇÃO ATERRRAMENTO 4"X2" POLIPROPILENO Ø2''</t>
  </si>
  <si>
    <t>09.13.032</t>
  </si>
  <si>
    <t>CONEXAO EXOTERMICA CABO/CABO</t>
  </si>
  <si>
    <t>09.13.033</t>
  </si>
  <si>
    <t>CONEXAO EXOTERMICA CABO/HASTE</t>
  </si>
  <si>
    <t>09.13.034</t>
  </si>
  <si>
    <t>CONEXAO EXOTERMICA EM ESTRUTURA METALICA</t>
  </si>
  <si>
    <t>09.13.035</t>
  </si>
  <si>
    <t>RELATORIO DE INSPEÇAO E MEDIÇAO COM LAUDO TECNICO DO SISTEMA DE
PROTEÇAO CONTRA DESCARGAS ATMOSFERICAS CONFORME NBR 5419</t>
  </si>
  <si>
    <t>09.13.036</t>
  </si>
  <si>
    <t>TUBO DE PVC Ø 2'' X 3,00M PARA PROTEÇAO DESCIDA DE CORDOALHA</t>
  </si>
  <si>
    <t>09.13.040</t>
  </si>
  <si>
    <t>CORDOALHA DE AÇO GALV. A QUENTE 50 MM2 (3/8") C/SUPORTE.DE FIXAÇÃO.</t>
  </si>
  <si>
    <t>09.13.099</t>
  </si>
  <si>
    <t>SERVICOS DE PARA-RAIOS</t>
  </si>
  <si>
    <t>09.50.001</t>
  </si>
  <si>
    <t>REMOCAO DE OLEO DE DISJUNTOR OU TRANSFORMADOR EM CABINE PRIMARIA</t>
  </si>
  <si>
    <t>09.50.003</t>
  </si>
  <si>
    <t>REMOCAO DE ISOLADOR TIPO DISCO COMPL, INCL GANCHO DE SUSPENSAO OLHAL</t>
  </si>
  <si>
    <t>09.50.004</t>
  </si>
  <si>
    <t>REMOCAO DE BUCHA DE PASSAGEM INT/EXT, OU DE CHAPA P/ BUCHA PASS A.T.</t>
  </si>
  <si>
    <t>09.50.005</t>
  </si>
  <si>
    <t>REMOCAO DE BUCHA DE PASSAGEM PARA NEUTRO EM CABINE PRIMARIA</t>
  </si>
  <si>
    <t>09.50.007</t>
  </si>
  <si>
    <t>REMOCAO DE CANTONEIRA METALICA</t>
  </si>
  <si>
    <t>12,93</t>
  </si>
  <si>
    <t>09.50.008</t>
  </si>
  <si>
    <t>REMOCAO DE ISOLADOR TIPO CASTANHA, INCLUSIVE GANCHO DE SUSTENTACAO</t>
  </si>
  <si>
    <t>09.50.009</t>
  </si>
  <si>
    <t>REMOCAO DE ISOLADOR TIPO PINO PARA A.T., INCLUSIVE PINO</t>
  </si>
  <si>
    <t>09.50.011</t>
  </si>
  <si>
    <t>REMOCAO DE VERGALHAO DE COBRE</t>
  </si>
  <si>
    <t>09.50.013</t>
  </si>
  <si>
    <t>REMOCAO DE MUFLA EXTERNA TRIPOLAR</t>
  </si>
  <si>
    <t>09.50.014</t>
  </si>
  <si>
    <t>REMOCAO DE MUFLA INTERNA TRIPOLAR</t>
  </si>
  <si>
    <t>09.50.016</t>
  </si>
  <si>
    <t>REMOCAO DE CABO DE A.T. TRIPOLAR</t>
  </si>
  <si>
    <t>09.50.018</t>
  </si>
  <si>
    <t>REMOCAO CHAVE SECCION TRIP SECA, COMANDO POR VARA/ESTRIBO FRONTAL</t>
  </si>
  <si>
    <t>09.50.020</t>
  </si>
  <si>
    <t>REMOCAO DE TRANSFORMADOR DE POTENCIAL COMPLETO</t>
  </si>
  <si>
    <t>09.50.022</t>
  </si>
  <si>
    <t>REMOCAO DE DISJUNTOR DE VOLUME NORMAL OU REDUZIDO</t>
  </si>
  <si>
    <t>09.50.023</t>
  </si>
  <si>
    <t>REMOCAO DE MANOPLA DE COMANDO DE DISJUNTOR DE A.T.(ENGRENAGEM
INTERNA)</t>
  </si>
  <si>
    <t>09.50.024</t>
  </si>
  <si>
    <t>REMOCAO DE JANELA DE VENTILACAO PADRAO ELETROPAULO</t>
  </si>
  <si>
    <t>09.50.025</t>
  </si>
  <si>
    <t>REMOCAO RELE DE SOBRE-CORRENTE,INFRATENSAO/BOBINA MINIMA DO DISJ A.T.</t>
  </si>
  <si>
    <t>09.50.026</t>
  </si>
  <si>
    <t>REMOCAO DE TRANSFORMADOR DE POTENCIA EM CABINE PRIMARIA</t>
  </si>
  <si>
    <t>09.50.027</t>
  </si>
  <si>
    <t>REMOCAO DE TRANSFORMADOR DE POTENCIA EM POSTE OU ESTALEIRO</t>
  </si>
  <si>
    <t>09.50.029</t>
  </si>
  <si>
    <t>REMOÇÃO DE POSTE DE CONCRETO</t>
  </si>
  <si>
    <t>09.50.030</t>
  </si>
  <si>
    <t>REMOCAO DE PARA-RAIO TIPO CRISTAL VALVE EM POSTE SINGELO OU ESTALEIRO</t>
  </si>
  <si>
    <t>09.50.031</t>
  </si>
  <si>
    <t>REMOCAO DE PARA-RAIO TIPO CRISTAL-VALVE EM CABINE PRIMARIA</t>
  </si>
  <si>
    <t>09.50.032</t>
  </si>
  <si>
    <t>REMOCAO DE CRUZETA DE MADEIRA</t>
  </si>
  <si>
    <t>09.50.033</t>
  </si>
  <si>
    <t>REMOCAO DE MAO FRANCESA</t>
  </si>
  <si>
    <t>09.50.034</t>
  </si>
  <si>
    <t>REMOCAO DE CHAVE FUSIVEL INDICADORA TIPO MATHEUS</t>
  </si>
  <si>
    <t>09.50.036</t>
  </si>
  <si>
    <t>REMOCAO DE SUPORTE DE TRANSFORMADOR EM POSTE SINGELO OU ESTALEIRO</t>
  </si>
  <si>
    <t>09.50.037</t>
  </si>
  <si>
    <t>REMOCAO CINTA FIXACAO DE ELETRODUTO OU SELA P/CRUZETA MAD EM POSTE</t>
  </si>
  <si>
    <t>09.50.039</t>
  </si>
  <si>
    <t>REMOCAO DE CAIXAS DE MEDICAO OU CAIXAS P/ TRANSF. DE CORRENTE</t>
  </si>
  <si>
    <t>09.50.099</t>
  </si>
  <si>
    <t>DEMOLICOES DE ALTA TENSAO</t>
  </si>
  <si>
    <t>09.52.001</t>
  </si>
  <si>
    <t>REMOCAO DE POSTE ACO GALV. OU CAIXA ACO P/ ENTRADA ENERGIA EM B.T.</t>
  </si>
  <si>
    <t>09.52.002</t>
  </si>
  <si>
    <t>REMOCAO DE POSTE DE CONCRETO DE ENTRADA EM B.T.</t>
  </si>
  <si>
    <t>09.52.003</t>
  </si>
  <si>
    <t>REMOCAO DE ARMACAO TIPO BRAQUET</t>
  </si>
  <si>
    <t>09.52.004</t>
  </si>
  <si>
    <t>REMOCAO DE CABECOTE TIPO TELEFONICA</t>
  </si>
  <si>
    <t>09.52.005</t>
  </si>
  <si>
    <t>REMOCAO DE CAIXA DE ENTRADA DE TELEFONE PADRAO TELEFONICA</t>
  </si>
  <si>
    <t>09.52.007</t>
  </si>
  <si>
    <t>REMOCAO DE TUBULACAO ELETRICA EMBUTIDA ATE 2"</t>
  </si>
  <si>
    <t>09.52.008</t>
  </si>
  <si>
    <t>REMOCAO DE TUBULACAO ELETRICA EMBUTIDA ACIMA DE 2"</t>
  </si>
  <si>
    <t>09.52.009</t>
  </si>
  <si>
    <t>REMOCAO DE TUBULACAO ELETRICA APARENTE ATE 2"</t>
  </si>
  <si>
    <t>09.52.010</t>
  </si>
  <si>
    <t>REMOCAO DE TUBULACAO ELETRICA APARENTE ACIMA 2"</t>
  </si>
  <si>
    <t>09.52.015</t>
  </si>
  <si>
    <t>REMOCAO DE CAIXA PARA FUSIVEL OU TOMADA INSTALADA EM PERFILADOS</t>
  </si>
  <si>
    <t>09.52.016</t>
  </si>
  <si>
    <t>REMOCAO DE CAIXAS ESTAMPADAS</t>
  </si>
  <si>
    <t>09.52.017</t>
  </si>
  <si>
    <t>REMOCAO DE FIO EMBUTIDO ATE 16 MM2</t>
  </si>
  <si>
    <t>09.52.018</t>
  </si>
  <si>
    <t>REMOCAO DE CABO EMBUTIDO ACIMA DE 16 MM2</t>
  </si>
  <si>
    <t>09.52.019</t>
  </si>
  <si>
    <t>REMOCAO DE FIO APARENTE ATE 16 MM2</t>
  </si>
  <si>
    <t>09.52.020</t>
  </si>
  <si>
    <t>REMOCAO DE CABO APARENTE ACIMA DE 16 MM2</t>
  </si>
  <si>
    <t>09.52.021</t>
  </si>
  <si>
    <t>REMOCAO DE TERMINAIS ,CONECTORES DE PRESSAO OU ROLDANAS PARA CABOS</t>
  </si>
  <si>
    <t>09.52.022</t>
  </si>
  <si>
    <t>REMOCAO DE TERMINAIS OU CONECTORES DE SOLDA PARA CABOS</t>
  </si>
  <si>
    <t>09.52.026</t>
  </si>
  <si>
    <t>REMOCAO DE FUNDO OU PORTAS MADEIRA/METAL .P/QUADROS OU CAIXAS
PASSAGEM</t>
  </si>
  <si>
    <t>09.52.028</t>
  </si>
  <si>
    <t>REMOCAO DE FECHADURAS TIPO YALE (Q.DISTRIBUICAO)</t>
  </si>
  <si>
    <t>09.52.029</t>
  </si>
  <si>
    <t>REMOCAO DE CHAVES BASE MARMORE,NH UNIPOLAR OU DISJUNT.NO-FUSE EM BT</t>
  </si>
  <si>
    <t>09.52.030</t>
  </si>
  <si>
    <t>REMOCAO DE DISJUNTOR QUICK-LAG OU BASE P/ FUSIVEL DIAZED EM B.T</t>
  </si>
  <si>
    <t>09.52.034</t>
  </si>
  <si>
    <t>REMOCAO DE BASE OU CHAVE PARA FUSIVEL NH TIPO UNIPOLAR</t>
  </si>
  <si>
    <t>09.52.035</t>
  </si>
  <si>
    <t>REMOCAO DE CHAVE OU BASE NH TRIPOL. OU CHAVE PACCO ROTATIVA EM B.T</t>
  </si>
  <si>
    <t>09.52.037</t>
  </si>
  <si>
    <t>REMOCAO DE CHAVE DE ACAO RAPIDA,COMANDO FRONTAL MONTADO EM PAINEL
B.T</t>
  </si>
  <si>
    <t>09.52.039</t>
  </si>
  <si>
    <t>REMOCAO DE BARRAMENTO DE COBRE</t>
  </si>
  <si>
    <t>09.52.099</t>
  </si>
  <si>
    <t>DEMOLICOES DE BAIXA TENSAO</t>
  </si>
  <si>
    <t>09.54.001</t>
  </si>
  <si>
    <t>REMOCAO DE INTERRUPTORES TOMADAS BOTOES DE CAMPAINHA E CIGARRAS</t>
  </si>
  <si>
    <t>09.54.002</t>
  </si>
  <si>
    <t>REMOCAO DE CHAVE AUTOMATICA DA BOIA</t>
  </si>
  <si>
    <t>09.54.003</t>
  </si>
  <si>
    <t>REMOCAO DE CONTACTOR MAGNETICO P/ QUADRO DE COMANDO DE BOMBA
RECALQUE</t>
  </si>
  <si>
    <t>09.54.004</t>
  </si>
  <si>
    <t>REMOCAO DE MOTOR BOMBA DE RECALQUE</t>
  </si>
  <si>
    <t>09.54.005</t>
  </si>
  <si>
    <t>REMOCAO AP.ILUM FLUORESC.C/PLAFON E PEND,OU CANOPLA P/ LUM.PENDENTE</t>
  </si>
  <si>
    <t>09.54.006</t>
  </si>
  <si>
    <t>REMOCAO APARELHO ILUMINACAO,PLAFONS E PENDENTES P/LAMPADAS
FLUORESC</t>
  </si>
  <si>
    <t>09.54.007</t>
  </si>
  <si>
    <t>REMOCAO DE SOQUETES P/ LAMPADAS INCANDES OU DE CORRENTES P/
PENDENTES</t>
  </si>
  <si>
    <t>09.54.013</t>
  </si>
  <si>
    <t>REMOCAO DE REATORES PARA LAMPADAS HG EM POSTES</t>
  </si>
  <si>
    <t>09.54.014</t>
  </si>
  <si>
    <t>REMOCAO DE AP. ILUMIN. EM POSTES OU DE PROJETORES EM FACHADAS</t>
  </si>
  <si>
    <t>09.54.016</t>
  </si>
  <si>
    <t>REMOCAO DE PROJETORES EM JARDINS OU DE LUZ DE OBSTACULO</t>
  </si>
  <si>
    <t>09.54.017</t>
  </si>
  <si>
    <t>REMOCAO DE ARANDELA EXTERNA EM BRACO DE FERRO</t>
  </si>
  <si>
    <t>09.54.018</t>
  </si>
  <si>
    <t>REMOCAO DO APARELHO A PROVA DE TEMPO, GASES E VAPOR</t>
  </si>
  <si>
    <t>09.54.019</t>
  </si>
  <si>
    <t>REMOCAO DE CRUZETAS DE FERRO PARA FIXACAO DE PROJETORES</t>
  </si>
  <si>
    <t>09.54.020</t>
  </si>
  <si>
    <t>REMOCAO DE POSTE CURVO, INCLUINDO BASES DE FIXACAO</t>
  </si>
  <si>
    <t>09.54.021</t>
  </si>
  <si>
    <t>REMOCAO DE POSTE DE FERRO RETO ENGASTADO NO SOLO</t>
  </si>
  <si>
    <t>09.54.099</t>
  </si>
  <si>
    <t>DEMOLICOES DE APARELHOS E EQUIPAMENTOS</t>
  </si>
  <si>
    <t>09.56.001</t>
  </si>
  <si>
    <t>REMOCAO DE CAPTOR DE PARA-RAIOS TIPO FRANKLIN OU RADIATIVO</t>
  </si>
  <si>
    <t>09.56.003</t>
  </si>
  <si>
    <t>REMOCAO DE BASE E HASTE DE PARA-RAIO</t>
  </si>
  <si>
    <t>09.56.004</t>
  </si>
  <si>
    <t>REMOCAO CABOS E ESTICADORES OU DE BRACADEIRAS P/ 3 ESTAIS EM P.RAIOS</t>
  </si>
  <si>
    <t>09.56.005</t>
  </si>
  <si>
    <t>REMOCAO DE CABO DE COBRE NU</t>
  </si>
  <si>
    <t>09.56.006</t>
  </si>
  <si>
    <t>REMOCAO DE CABO COBRE NU PARA ATERRAMENTO</t>
  </si>
  <si>
    <t>09.56.007</t>
  </si>
  <si>
    <t>REMOCAO DE CONECTOR TIPO SPLIT-BOLDT PARA CABOS DE ATERRAMENTO</t>
  </si>
  <si>
    <t>09.56.009</t>
  </si>
  <si>
    <t>REMOCAO DE BRACADEIRAS PARA PASSAGEM DE CABOS DE COBRE NU</t>
  </si>
  <si>
    <t>09.56.012</t>
  </si>
  <si>
    <t>REMOCAO DE TUBO DE PROTECAO DE CABO DE COBRE NU INCL. FIXACOES</t>
  </si>
  <si>
    <t>09.56.099</t>
  </si>
  <si>
    <t>DEMOLICOES DE PARA-RAIOS E ATERRAMENTO</t>
  </si>
  <si>
    <t>09.60.003</t>
  </si>
  <si>
    <t>RETIRADA DE ISOLADOR TIPO DISCO COMPL INCL GANCHO DE SUSPENSAO TIPO
OLHAL</t>
  </si>
  <si>
    <t>09.60.004</t>
  </si>
  <si>
    <t>RETIRADA DE BUCHA DE PASS.INT/EXT, OU DE CHAPA ACO P/ BUCHA PASSAGEM
A.T.</t>
  </si>
  <si>
    <t>09.60.007</t>
  </si>
  <si>
    <t>RETIRADA DE CANTONEIRA METÁLICA</t>
  </si>
  <si>
    <t>09.60.008</t>
  </si>
  <si>
    <t>RETIRADA DE ISOLADOR TIPO CASTANHA INCL GANCHO DE SUSTENTAÇÃO</t>
  </si>
  <si>
    <t>09.60.009</t>
  </si>
  <si>
    <t>RETIRADA DE ISOLADOR TIPO PINO PARA A.T. INCLUSIVE PINO</t>
  </si>
  <si>
    <t>09.60.011</t>
  </si>
  <si>
    <t>RETIRADA DE VERGALHÃO DE COBRE</t>
  </si>
  <si>
    <t>09.60.012</t>
  </si>
  <si>
    <t>RETIRADA DE TERMINAL OU CONECTOR PARA VERGALHAO DE COBRE</t>
  </si>
  <si>
    <t>09.60.018</t>
  </si>
  <si>
    <t>RETIRADA DE CHAVE SECCION TRIP SECA, COMANDO POR VARA/ESTRIBO FRONTAL</t>
  </si>
  <si>
    <t>09.60.020</t>
  </si>
  <si>
    <t>RETIRADA DE TRANSFORMADOR DE POTENCIAL COMPLETO</t>
  </si>
  <si>
    <t>09.60.022</t>
  </si>
  <si>
    <t>RETIRADA DE DISJUNTOR DE VOLUME NORMAL OU REDUZIDO</t>
  </si>
  <si>
    <t>09.60.023</t>
  </si>
  <si>
    <t>RETIRADA DE MANOPLA DE COMANDO DO DISJUNTOR DE A.T. (ENGRENAGEM
INTERNA)</t>
  </si>
  <si>
    <t>09.60.026</t>
  </si>
  <si>
    <t>RETIRADA DE TRANSFORMADOR DE POTENCIA EM CABINE PRIMARIA</t>
  </si>
  <si>
    <t>09.60.027</t>
  </si>
  <si>
    <t>RETIRADA DE TRANSFORMADOR DE POTENCIA EM POSTE OU ESTALEIRO</t>
  </si>
  <si>
    <t>09.60.029</t>
  </si>
  <si>
    <t>RETIRADA DE POSTE DE CONCRETO</t>
  </si>
  <si>
    <t>09.60.034</t>
  </si>
  <si>
    <t>RETIRADA DE CHAVE FUSIVEL INDICADORA TIPO MATHEUS</t>
  </si>
  <si>
    <t>09.60.099</t>
  </si>
  <si>
    <t>RETIRADAS DE ALTA TENSAO</t>
  </si>
  <si>
    <t>09.62.001</t>
  </si>
  <si>
    <t>RETIRADA DE POSTE GALVANIZADO DE ENTRADA EM B.T.</t>
  </si>
  <si>
    <t>09.62.002</t>
  </si>
  <si>
    <t>RETIRADA DE POSTE DE CONCRETO DE ENTRADA EM B.T.</t>
  </si>
  <si>
    <t>09.62.003</t>
  </si>
  <si>
    <t>RETIRADA DE ARMACAO T BRAQUET, CONDULETES OU DE CX.FUSIV/TOMADAS EM
PERFILADO</t>
  </si>
  <si>
    <t>09.62.004</t>
  </si>
  <si>
    <t>RETIRADA DE CABECOTE PADRAO TELEFONICA OU DE BASE P/DISJUNTOR QUICK
LAG</t>
  </si>
  <si>
    <t>09.62.009</t>
  </si>
  <si>
    <t>RETIRADA DE TUBULACAO ELETRICA APARENTE ATE 2"</t>
  </si>
  <si>
    <t>09.62.010</t>
  </si>
  <si>
    <t>RETIRADA DE TUBULACAO ELETRICA APARENTE ACIMA 2"</t>
  </si>
  <si>
    <t>09.62.012</t>
  </si>
  <si>
    <t>09.62.014</t>
  </si>
  <si>
    <t>RETIRADA DE GANCHOS DE SUSTENTACAO DE LUMINARIAS EM PERFILADOS</t>
  </si>
  <si>
    <t>09.62.017</t>
  </si>
  <si>
    <t>RETIRADA DE FIO EMBUTIDO ATE 16 MM2</t>
  </si>
  <si>
    <t>09.62.018</t>
  </si>
  <si>
    <t>RETIRADA DE CABO EMBUTIDO ACIMA DE 16 MM2</t>
  </si>
  <si>
    <t>09.62.019</t>
  </si>
  <si>
    <t>RETIRADA DE FIO APARENTE ATE 16 MM2</t>
  </si>
  <si>
    <t>09.62.020</t>
  </si>
  <si>
    <t>RETIRADA DE CABO APARENTE ACIMA DE 16 MM2</t>
  </si>
  <si>
    <t>09.62.021</t>
  </si>
  <si>
    <t>RETIRADA DE TERMINAIS/CONECTORES DE PRESSAO P/CABOS OU DE ROLDANAS</t>
  </si>
  <si>
    <t>09.62.024</t>
  </si>
  <si>
    <t>RETIRADA E DESMONTAGEM QD.DISTRIB, CAIXA PASSAGEM OU QD. CHAMADA</t>
  </si>
  <si>
    <t>09.62.099</t>
  </si>
  <si>
    <t>RETIRADAS DE BAIXA TENSAO</t>
  </si>
  <si>
    <t>09.64.004</t>
  </si>
  <si>
    <t>RETIRADA DE MOTOR DE BOMBA DE RECALQUE</t>
  </si>
  <si>
    <t>09.64.005</t>
  </si>
  <si>
    <t>RETIRADA DE APARELHO DE ILUMINACAO, PLAFONS E PENDENTES P/LAMPADAS
INCANDESC</t>
  </si>
  <si>
    <t>09.64.006</t>
  </si>
  <si>
    <t>RETIRADA DE APARELHOS DE ILUMINACAO, PLAFONS E PENDENTES P/LAMPADAS
FLUORESC</t>
  </si>
  <si>
    <t>09.64.014</t>
  </si>
  <si>
    <t>RETIRADA DE AP.ILUM.EM POSTE,ARANDELA EXT BRACO ACO OU PROJET EM
FACHADA</t>
  </si>
  <si>
    <t>09.64.016</t>
  </si>
  <si>
    <t>RETIRADA DE PROJETORES EM JARDINS</t>
  </si>
  <si>
    <t>09.64.018</t>
  </si>
  <si>
    <t>RETIRADA DE APARELHO A PROVA DE TEMPO, GASES E VAPOR</t>
  </si>
  <si>
    <t>09.64.020</t>
  </si>
  <si>
    <t>RETIRADA DE POSTE CURVO, INCLUINDO BASES DE FIXACAO</t>
  </si>
  <si>
    <t>09.64.023</t>
  </si>
  <si>
    <t>RETIRADA DE POSTE DE FERRO RETO ENGASTADO NO SOLO</t>
  </si>
  <si>
    <t>09.64.024</t>
  </si>
  <si>
    <t>RETIRADA DE POSTE DE CONCRETO DE ATE 10M ACIMA DO SOLO</t>
  </si>
  <si>
    <t>09.64.099</t>
  </si>
  <si>
    <t>RETIRADAS DE APARELHOS E EQUIPAMENTOS</t>
  </si>
  <si>
    <t>09.66.001</t>
  </si>
  <si>
    <t>RETIRADA DE CAPTOR DE PARA-RAIOS TIPO FRANKLIN</t>
  </si>
  <si>
    <t>09.66.003</t>
  </si>
  <si>
    <t>RETIRADA DE BASE E HASTE,OU DE BRAÇADEIRA C/3 ESTAIS EM PARA-RAIOS</t>
  </si>
  <si>
    <t>09.66.004</t>
  </si>
  <si>
    <t>RETIRADA DE CABOS DE AÇO E ESTICADORES DE PARA-RAIOS</t>
  </si>
  <si>
    <t>09.66.005</t>
  </si>
  <si>
    <t>RETIRADA DE CABO DE COBRE NU</t>
  </si>
  <si>
    <t>09.66.006</t>
  </si>
  <si>
    <t>RETIRADA DE CABO DE COBRE NU PARA ATERRAMENTO</t>
  </si>
  <si>
    <t>09.66.007</t>
  </si>
  <si>
    <t>RETIRADA DE CONECTOR TIPO SPLIT-BOLT PARA CABOS DE ATERRAMENTO</t>
  </si>
  <si>
    <t>09.66.009</t>
  </si>
  <si>
    <t>RETIRADA DE BRAÇADEIRAS PARA PASSAGEM DE CABO DE COBRE NU</t>
  </si>
  <si>
    <t>09.66.099</t>
  </si>
  <si>
    <t>RETIRADAS DE PARA-RAIOS E ATERRAMENTOS</t>
  </si>
  <si>
    <t>09.70.003</t>
  </si>
  <si>
    <t>RECOLOCAÇÃO DE ISOLADOR TIPO DISCO COMPL, INCLUS GANCHO DE SUSPENSAO
TIPO OLHAL</t>
  </si>
  <si>
    <t>09.70.004</t>
  </si>
  <si>
    <t>RECOLOCAÇÃO DE BUCHA PASS.INT/EXT OU DE CH.ACO P/BUCHA PASSAGEM EM
A.T</t>
  </si>
  <si>
    <t>09.70.007</t>
  </si>
  <si>
    <t>RECOLOCAÇÃO DE CANTONEIRA METALICA</t>
  </si>
  <si>
    <t>09.70.008</t>
  </si>
  <si>
    <t>RECOLOCAÇÃO DE ISOLADOR CASTANHA OU DE TERMINAL/CONEC.
P/BARRAM.COBRE A.T</t>
  </si>
  <si>
    <t>09.70.009</t>
  </si>
  <si>
    <t>09.70.011</t>
  </si>
  <si>
    <t>RECOLOCAÇÃO DE VERGALHÃO DE COBRE</t>
  </si>
  <si>
    <t>09.70.018</t>
  </si>
  <si>
    <t>RECOLOCAÇÃO DE CHAVE SECCIONADORA TRIP SECA,COMANDO POR
VARA/ESTRIBO FRONTAL</t>
  </si>
  <si>
    <t>09.70.020</t>
  </si>
  <si>
    <t>RECOLOCAÇÃO DE CH.FUSIV.INDICADORA OU DE TRANSF.DE POTENCIAL COMPL.
A.T</t>
  </si>
  <si>
    <t>09.70.022</t>
  </si>
  <si>
    <t>RECOLOCAÇÃO DE DISJUNTOR DE VOLUME NORMAL OU REDUZIDO</t>
  </si>
  <si>
    <t>09.70.023</t>
  </si>
  <si>
    <t>RECOLOCAÇÃO DE MANOPLA DE COMANDO DO DISJUNTOR DE A.T. (ENGRENAGEM
INTERNA)</t>
  </si>
  <si>
    <t>09.70.026</t>
  </si>
  <si>
    <t>RECOLOCAÇÃO DE TRANSFORMADOR DE POTENCIA EM POSTE OU CAB.PRIMARIA</t>
  </si>
  <si>
    <t>09.70.029</t>
  </si>
  <si>
    <t>RECOLOCAÇÃO DE POSTE DE CONCRETO</t>
  </si>
  <si>
    <t>09.70.099</t>
  </si>
  <si>
    <t>RECOLOCACOES DE ALTA TENSAO</t>
  </si>
  <si>
    <t>09.72.003</t>
  </si>
  <si>
    <t>RECOLOCAÇÃO DE CABECOTE TELEFONICA, ARMACAO BRAQUET OU CONECTORES
PRESSAO P/CABOS</t>
  </si>
  <si>
    <t>09.72.004</t>
  </si>
  <si>
    <t>RECOLOCAÇÃO DE POSTE GALVANIZADO DE ENTRADA B.T.</t>
  </si>
  <si>
    <t>09.72.005</t>
  </si>
  <si>
    <t>RECOLOCAÇÃO DE POSTE DE CONCRETO DE ENTRADA EM B.T.</t>
  </si>
  <si>
    <t>09.72.009</t>
  </si>
  <si>
    <t>RECOLOCAÇÃO DE TUBULACAO ELETRICA APARENTE ATE 2"</t>
  </si>
  <si>
    <t>09.72.010</t>
  </si>
  <si>
    <t>RECOLOCAÇÃO DE TUBULACAO ELETRICA APARENTE ACIMA DE 2"</t>
  </si>
  <si>
    <t>09.72.011</t>
  </si>
  <si>
    <t>RECOLOCAÇÃO DE CONDULETES OU DE CX.FUSIV. OU DE TOMADA INSTAL. EM
PERFILADOS</t>
  </si>
  <si>
    <t>09.72.012</t>
  </si>
  <si>
    <t>09.72.014</t>
  </si>
  <si>
    <t>RECOLOCAÇÃO DE GANCHOS DE SUSTENTACAO DE LUMINARIAS E PERFILADOS</t>
  </si>
  <si>
    <t>09.72.017</t>
  </si>
  <si>
    <t>RECOLOCAÇÃO DE FIO EMBUTIDO ATE 16 MM2</t>
  </si>
  <si>
    <t>09.72.018</t>
  </si>
  <si>
    <t>RECOLOCAÇÃO DE CABO EMBUTIDO ACIMA DE 16 MM2</t>
  </si>
  <si>
    <t>09.72.019</t>
  </si>
  <si>
    <t>RECOLOCAÇÃO DE FIO APARENTE ATE 16 MM2</t>
  </si>
  <si>
    <t>09.72.020</t>
  </si>
  <si>
    <t>RECOLOCAÇÃO DE CABO APARENTE ACIMA DE 16 MM2</t>
  </si>
  <si>
    <t>09.72.023</t>
  </si>
  <si>
    <t>RECOLOCAÇÃO DE ROLDANAS</t>
  </si>
  <si>
    <t>09.72.024</t>
  </si>
  <si>
    <t>RECOLOCAÇÃO E MONTAGEM DE QD.DISTRIB,CX DE PASSAG MET OU QD.CHAMADA</t>
  </si>
  <si>
    <t>09.72.031</t>
  </si>
  <si>
    <t>RECOLOCAÇÃO DE BASE DE DISJUNTOR TIPO QUICK-LAG EM CHAPA DE FERRO</t>
  </si>
  <si>
    <t>09.72.099</t>
  </si>
  <si>
    <t>RECOLOCACOES DE BAIXA TENSAO</t>
  </si>
  <si>
    <t>09.74.004</t>
  </si>
  <si>
    <t>RECOLOCAÇÃO DE MOTOR DE BOMBA DE RECALQUE</t>
  </si>
  <si>
    <t>09.74.005</t>
  </si>
  <si>
    <t>RECOLOCAÇÃO DE AP.ILUM.(PLAFON OU PEND.)P/LAMP.INCAND OU DE PROJET EM
JARDINS</t>
  </si>
  <si>
    <t>09.74.006</t>
  </si>
  <si>
    <t>RECOLOCAÇÃO DE APARELHO DE ILUMINACAO,PLAFONS OU PENDENTES P/ LAMP
FLUORESCENTES</t>
  </si>
  <si>
    <t>09.74.015</t>
  </si>
  <si>
    <t>RECOLOCAÇÃO DE PROJ.EM FACHADAS OU AP.ILUMIN.A PROVA DE TEMPO</t>
  </si>
  <si>
    <t>09.74.017</t>
  </si>
  <si>
    <t>RECOLOCAÇÃO DE ARANDELA EXTERNA EM BRACO DE FERRO</t>
  </si>
  <si>
    <t>09.74.018</t>
  </si>
  <si>
    <t>RECOLOCAÇÃO DE APARELHOS DE ILUMINAÇÃO EM POSTE</t>
  </si>
  <si>
    <t>09.74.019</t>
  </si>
  <si>
    <t>RECOLOCAÇÃO DE POSTE CURVO, INCLUINDO BASE DE FIXACAO</t>
  </si>
  <si>
    <t>09.74.023</t>
  </si>
  <si>
    <t>RECOLOCAÇÃO DE POSTE DE FERRO RETO ENGASTADO NO SOLO</t>
  </si>
  <si>
    <t>09.74.024</t>
  </si>
  <si>
    <t>RECOLOCAÇÃO DE POSTE DE CONCRETO DE ATE 10M ACIMA DO SOLO</t>
  </si>
  <si>
    <t>09.74.099</t>
  </si>
  <si>
    <t>RECOLOCACOES DE APARELHOS E EQUIPAMENTOS</t>
  </si>
  <si>
    <t>09.76.001</t>
  </si>
  <si>
    <t>RECOLOCAÇÃO DE CAPTOR DE PARA-RAIOS TIPO FRANKLIN OU RADIOATIVO</t>
  </si>
  <si>
    <t>09.76.003</t>
  </si>
  <si>
    <t>RECOLOCAÇÃO DE BASE E HASTE DE PARA-RAIOS</t>
  </si>
  <si>
    <t>09.76.004</t>
  </si>
  <si>
    <t>RECOLOCAÇÃO DE CABO ACO E ESTICADORES,OU DE CABO COBRE NU P/ATERR.
P.RAIOS</t>
  </si>
  <si>
    <t>09.76.005</t>
  </si>
  <si>
    <t>RECOLOCAÇÃO DE CABO DE COBRE NU</t>
  </si>
  <si>
    <t>09.76.007</t>
  </si>
  <si>
    <t>RECOLOCAÇÃO DE CONECTOR TIPO SPLIT-BOLT PARA CABOS DE ATERRAMENTO</t>
  </si>
  <si>
    <t>09.76.009</t>
  </si>
  <si>
    <t>RECOLOCAÇÃO DE BRACADEIRAS PARA 3 ESTAIS OU PARA PASSAGEM DE CABO
DE COBRE NU</t>
  </si>
  <si>
    <t>09.76.099</t>
  </si>
  <si>
    <t>RECOLOCACOES DE PARA-RAIOS E ATERRAMENTO</t>
  </si>
  <si>
    <t>09.80.001</t>
  </si>
  <si>
    <t>OLEO P/DISJUNTOR EM TRANSFOMADOR DE ALTA TENSAO EM CABINE</t>
  </si>
  <si>
    <t>09.80.002</t>
  </si>
  <si>
    <t>OLEO PARA TRANSFORMADOR DE ALTA TENSAO EM POSTE SINGELO OU
ESTALEIRO</t>
  </si>
  <si>
    <t>09.80.003</t>
  </si>
  <si>
    <t>ISOLADOR TIPO DISCO 15 KV 6" (150 MM)</t>
  </si>
  <si>
    <t>09.80.004</t>
  </si>
  <si>
    <t>CHAPA DE FERRO DE 1,50 X 0,50 M PARA BUCHA DE PASSAGEM</t>
  </si>
  <si>
    <t>09.80.005</t>
  </si>
  <si>
    <t>BUCHA PARA PASSAGEM INTERNA/EXTERNA COM ISOLACAO PARA 15 KV</t>
  </si>
  <si>
    <t>09.80.006</t>
  </si>
  <si>
    <t>BUCHA DE PASSAGEM PARA NEUTRO</t>
  </si>
  <si>
    <t>09.80.007</t>
  </si>
  <si>
    <t>CANTONEIRA DE FERRO 1 1/2" X 1 1/2" X 1/8"</t>
  </si>
  <si>
    <t>09.80.008</t>
  </si>
  <si>
    <t>JANELA DE VENTILACAO PADRAO ELETROPAULO DE 0,40 X 0,40 X 0,15 M</t>
  </si>
  <si>
    <t>09.80.010</t>
  </si>
  <si>
    <t>ISOLADOR TIPO PINO PARA 15 KV, INCLUSIVE PINO, INSTALADO EM CABINE</t>
  </si>
  <si>
    <t>09.80.011</t>
  </si>
  <si>
    <t>ISOLADOR TIPO PINO PARA 15 KV, INCLUSIVE PINO, INSTALADO EM POSTE</t>
  </si>
  <si>
    <t>09.80.012</t>
  </si>
  <si>
    <t>VERGALHAO DE COBRE DE 3/8" (10MM)</t>
  </si>
  <si>
    <t>09.80.013</t>
  </si>
  <si>
    <t>VERGALHAO DE COBRE DE 1/2" (12,5MM)</t>
  </si>
  <si>
    <t>09.80.014</t>
  </si>
  <si>
    <t>TERMINAL OU CONECTOR PARA VERGALHAO DE COBRE DE 3/8" (10 MM2)</t>
  </si>
  <si>
    <t>09.80.015</t>
  </si>
  <si>
    <t>TERMINAL OU CONECTOR PARA VERGALHAO DE COBRE DE 1/2" (12,5 MM2)</t>
  </si>
  <si>
    <t>09.80.017</t>
  </si>
  <si>
    <t>MUFLA TERMINAL UNIPOLAR EXTERNA P/ CABO ISOLAÇÃO XLPE 15KV ATE 35MM2</t>
  </si>
  <si>
    <t>09.80.019</t>
  </si>
  <si>
    <t>MUFLA TERMINAL UNIPOLAR INTERNA P/ CABO ISOLAÇÃO XLPE 15KV ATE 35MM2</t>
  </si>
  <si>
    <t>09.80.021</t>
  </si>
  <si>
    <t>CABO SECO TRIPOLAR (THV SINTENAX) 3X25 MM2 / 15KV</t>
  </si>
  <si>
    <t>09.80.022</t>
  </si>
  <si>
    <t>CABO SECO TRIPOLAR (THV SINTENAX) 3 X 35 MM2 / 15KV</t>
  </si>
  <si>
    <t>09.80.023</t>
  </si>
  <si>
    <t>CABO SECO UNIPOLAR (THV SINTENAX) 16 MM2/15 KV</t>
  </si>
  <si>
    <t>09.80.024</t>
  </si>
  <si>
    <t>CABO DE POTENCIA UNIPOLAR ISOLAÇÃO XLPE CLASSE 15KV 25MM2</t>
  </si>
  <si>
    <t>09.80.025</t>
  </si>
  <si>
    <t>CABO DE POTENCIA UNIPOLAR ISOLAÇÃO XLPE CLASSE 15KV 35MM2</t>
  </si>
  <si>
    <t>09.80.026</t>
  </si>
  <si>
    <t>CHAVE SECCIONADORA TRIPOLAR SECA PARA 200A/15 KV C/ CMD PROLONGADO</t>
  </si>
  <si>
    <t>09.80.029</t>
  </si>
  <si>
    <t>CHAVE FUSIVEL INDIC 'MATHEUS' P/100 A/15 KV RUPTURA 1200A POSTE/ESTAL</t>
  </si>
  <si>
    <t>09.80.030</t>
  </si>
  <si>
    <t>CHAVE FUSIVEL INDIC 'MATHEUS' P/100A/15 KV RUPTURA 1200A EM CABINE</t>
  </si>
  <si>
    <t>09.80.033</t>
  </si>
  <si>
    <t>TRANSFORMADOR DE CORRENTE PARA M.T. 15 KV</t>
  </si>
  <si>
    <t>09.80.034</t>
  </si>
  <si>
    <t>TRANSFORMADOR DE POTENCIAL 400 W/220V COM FUSIVEL DE M.T. 15 KV</t>
  </si>
  <si>
    <t>09.80.036</t>
  </si>
  <si>
    <t>DISJUNTOR VOL REDUZIDO OLEO 15KV/250 PL15B MVA 630 ACION. MANUAL -
COMPLETO</t>
  </si>
  <si>
    <t>09.80.038</t>
  </si>
  <si>
    <t>BOBINA MINIMA DO DISJUNTOR</t>
  </si>
  <si>
    <t>09.80.039</t>
  </si>
  <si>
    <t>RELE FALTA-DE-FASE TRIFASICO TIPO ST 220/110 V PEXTRON OU SIMILAR</t>
  </si>
  <si>
    <t>09.80.040</t>
  </si>
  <si>
    <t>RELE PRIMARIO DE SOBRECORRENTE P/DISJ. DE MEDIA TENSAO</t>
  </si>
  <si>
    <t>09.80.041</t>
  </si>
  <si>
    <t>MANOPLA DE COMANDO DE DISJUNTOR DE A. T.</t>
  </si>
  <si>
    <t>09.80.042</t>
  </si>
  <si>
    <t>TAPETE DE BORRACHA DE 100 X 100 X 0,5 CM</t>
  </si>
  <si>
    <t>09.80.043</t>
  </si>
  <si>
    <t>LUVA DE BORRACHA PARA A.T. 20 KV</t>
  </si>
  <si>
    <t>09.80.044</t>
  </si>
  <si>
    <t>VARA MANOPLA DE FENOLITE DE 2,70 M P/ CHAVE SECCIONADORA - 15 KV</t>
  </si>
  <si>
    <t>09.80.048</t>
  </si>
  <si>
    <t>SELA PARA CRUZETA DE MADEIRA</t>
  </si>
  <si>
    <t>09.80.049</t>
  </si>
  <si>
    <t>SUPORTE DE TRANSFORMADOR EM POSTE OU ESTALEIRO</t>
  </si>
  <si>
    <t>09.80.050</t>
  </si>
  <si>
    <t>CRUZETA DE MADEIRA DE 2400 MM</t>
  </si>
  <si>
    <t>09.80.051</t>
  </si>
  <si>
    <t>MAO FRANCESA DE 700 MM</t>
  </si>
  <si>
    <t>09.80.052</t>
  </si>
  <si>
    <t>CAIXA PARA TRANSFORMADOR DE CORRENTE PADRAO ELEKTRO</t>
  </si>
  <si>
    <t>09.80.053</t>
  </si>
  <si>
    <t>CAIXA DE MEDICAO PADRAO ELEKTRO - 0,70 X 0,60 X 0,25 M</t>
  </si>
  <si>
    <t>09.80.055</t>
  </si>
  <si>
    <t>TRANSF-POT 45 KVA-M.T.13,2(5%)B.T.220/127V(5%)EM POSTE/ESTALEIRO</t>
  </si>
  <si>
    <t>09.80.057</t>
  </si>
  <si>
    <t>TRANSF-POT 75 KVA-M.T.13,2 KV(5%)B.T.220/127V(5%)EM POSTE/ESTALEIRO</t>
  </si>
  <si>
    <t>09.80.058</t>
  </si>
  <si>
    <t>TRANSF-POT 112,5 KVA-M.T.13,2 KV(5%)220/127V(5%) EM POSTE /ESTALEIRO</t>
  </si>
  <si>
    <t>09.80.059</t>
  </si>
  <si>
    <t>TRANSF-POT 112,5 KVA-M.T.13,2 KV(5%)B.T.220/127V(5%) EM CABINE</t>
  </si>
  <si>
    <t>09.80.060</t>
  </si>
  <si>
    <t>TRANSF-POT 150 KVA-M.T.13,2 KV(5%) B.T. 220/127V(5%) EM CABINE</t>
  </si>
  <si>
    <t>09.80.061</t>
  </si>
  <si>
    <t>TRANSF-POT 225 KVA-M.T.13,2 KV(5%)B.T. 220/127(5%) EM CABINE</t>
  </si>
  <si>
    <t>09.80.062</t>
  </si>
  <si>
    <t>TRANSF-POT 300 KVA-M.T.13,2 KV(5%)B.T. 220/127(5%) EM CABINE</t>
  </si>
  <si>
    <t>09.80.063</t>
  </si>
  <si>
    <t>TRANSF-POT 500 KVA-M.T.13,2 KV(5%)B.T. 220/127V(5%) EM CABINE</t>
  </si>
  <si>
    <t>09.80.064</t>
  </si>
  <si>
    <t>MUDANCA DE TAP DO TRANSFORMADOR</t>
  </si>
  <si>
    <t>09.80.065</t>
  </si>
  <si>
    <t>LIMPEZA DE POSTO PRIMARIO E PINTURA DOS BARRAMENTOS</t>
  </si>
  <si>
    <t>09.80.090</t>
  </si>
  <si>
    <t>PLACA DE AVISO EM CABINE PRIMARIA</t>
  </si>
  <si>
    <t>09.80.099</t>
  </si>
  <si>
    <t>OUTROS SERVICOS EM ALTA TENSAO - CONSERVACAO</t>
  </si>
  <si>
    <t>09.82.001</t>
  </si>
  <si>
    <t>POSTE DE ACO GALVANIZADO DE 3 1/2" X 6,00 M</t>
  </si>
  <si>
    <t>09.82.004</t>
  </si>
  <si>
    <t>CABECOTE TIPO TELEFONICA</t>
  </si>
  <si>
    <t>09.82.005</t>
  </si>
  <si>
    <t>BRAQUET COM 2 ISOLADORES PARA B.T.</t>
  </si>
  <si>
    <t>09.82.006</t>
  </si>
  <si>
    <t>BRAQUET COM 3 ISOLADORES PARA B.T.</t>
  </si>
  <si>
    <t>09.82.007</t>
  </si>
  <si>
    <t>BRAQUET COM 4 ISOLADORES PARA B.T.</t>
  </si>
  <si>
    <t>09.82.009</t>
  </si>
  <si>
    <t>CAIXA ESTAMPADA 4" X 2"</t>
  </si>
  <si>
    <t>09.82.010</t>
  </si>
  <si>
    <t>CAIXA ESTAMPADA 4" X 4"</t>
  </si>
  <si>
    <t>09.82.011</t>
  </si>
  <si>
    <t>BRACADEIRA PARA FIXACAO DE ELETRODUTO</t>
  </si>
  <si>
    <t>09.82.025</t>
  </si>
  <si>
    <t>TERMINAL OU CONECTOR DE PRESSAO PARA CABO 10MM</t>
  </si>
  <si>
    <t>09.82.026</t>
  </si>
  <si>
    <t>TERMINAL OU CONECTOR DE PRESSAO PARA CABO 16MM</t>
  </si>
  <si>
    <t>09.82.027</t>
  </si>
  <si>
    <t>TERMINAL OU CONECTOR DE PRESSAO PARA CABO 25MM</t>
  </si>
  <si>
    <t>09.82.028</t>
  </si>
  <si>
    <t>TERMINAL OU CONECTOR DE PRESSAO PARA CABO 35MM</t>
  </si>
  <si>
    <t>09.82.029</t>
  </si>
  <si>
    <t>TERMINAL OU CONECTOR DE PRESSAO PARA CABO 50MM</t>
  </si>
  <si>
    <t>09.82.030</t>
  </si>
  <si>
    <t>TERMINAL OU CONECTOR DE PRESSAO PARA CABO 70MM</t>
  </si>
  <si>
    <t>09.82.031</t>
  </si>
  <si>
    <t>TERMINAL OU CONECTOR DE PRESSAO PARA CABO 95MM</t>
  </si>
  <si>
    <t>09.82.032</t>
  </si>
  <si>
    <t>TERMINAL OU CONECTOR DE PRESSAO PARA CABO 120MM</t>
  </si>
  <si>
    <t>09.82.033</t>
  </si>
  <si>
    <t>TERMINAL OU CONECTOR DE PRESSAO PARA CABO 150MM</t>
  </si>
  <si>
    <t>09.82.034</t>
  </si>
  <si>
    <t>TERMINAL OU CONECTOR DE PRESSAO PARA CABO 185MM</t>
  </si>
  <si>
    <t>09.82.035</t>
  </si>
  <si>
    <t>TERMINAL OU CONECTOR DE PRESSAO PARA CABO 240MM</t>
  </si>
  <si>
    <t>09.82.042</t>
  </si>
  <si>
    <t>BASE DE CHAPA DE FERRO N 14 PARA FIXACAO DE DISJUNTOR NO Q.D.</t>
  </si>
  <si>
    <t>09.82.046</t>
  </si>
  <si>
    <t>FECHADURA TIPO YALE</t>
  </si>
  <si>
    <t>09.82.084</t>
  </si>
  <si>
    <t>CHAVE BLINDADA COM FUSIVEIS DE 3 X 30 A - B.T.</t>
  </si>
  <si>
    <t>09.82.085</t>
  </si>
  <si>
    <t>CHAVE BLINDADA COM FUSIVEIS DE 3 X 60 A - B.T.</t>
  </si>
  <si>
    <t>09.82.086</t>
  </si>
  <si>
    <t>CHAVE BLINDADA COM FUSIVEIS DE 3X100 A - B.T.</t>
  </si>
  <si>
    <t>09.82.087</t>
  </si>
  <si>
    <t>CHAVE BLINDADA COM FUSIVEIS DE 3X200 A - B.T.</t>
  </si>
  <si>
    <t>09.82.095</t>
  </si>
  <si>
    <t>PERFILADO EM CHAPA DE ACO 38X38MM</t>
  </si>
  <si>
    <t>09.82.099</t>
  </si>
  <si>
    <t>OUTROS SERVICOS DE BAIXA TENSAO</t>
  </si>
  <si>
    <t>09.83.001</t>
  </si>
  <si>
    <t>CH.SEC.DE ACAO RAP.SOBRE CARGA COMANDO FRONTAL 3X100 A PAINEL BL.B.T</t>
  </si>
  <si>
    <t>09.83.002</t>
  </si>
  <si>
    <t>CH.SECCION. AÇAO RAPIDA SOBRECARGA COMANDO FRONTAL 3X250A PAINEL
BL.BT</t>
  </si>
  <si>
    <t>09.83.004</t>
  </si>
  <si>
    <t>CH.SEC.DE ACAO RAP.SOBRE CARGA COMANDO FRONTAL 3X630 A PAINEL BL.B.T</t>
  </si>
  <si>
    <t>09.83.033</t>
  </si>
  <si>
    <t>BARRA DE COBRE PARA NEUTRO - 200 A</t>
  </si>
  <si>
    <t>09.83.034</t>
  </si>
  <si>
    <t>BARRA DE COBRE PARA NEUTRO - 400 A</t>
  </si>
  <si>
    <t>09.83.035</t>
  </si>
  <si>
    <t>BARRA DE COBRE PARA NEUTRO - 600 A</t>
  </si>
  <si>
    <t>09.83.036</t>
  </si>
  <si>
    <t>BARRA DE COBRE PARA NEUTRO - 30 A</t>
  </si>
  <si>
    <t>09.83.037</t>
  </si>
  <si>
    <t>BARRA DE COBRE PARA NEUTRO - 60 A</t>
  </si>
  <si>
    <t>09.83.038</t>
  </si>
  <si>
    <t>BARRA DE COBRE PARA NEUTRO - 100 A</t>
  </si>
  <si>
    <t>09.83.050</t>
  </si>
  <si>
    <t>BOTOEIRA LIGA-DESLIGA PARA COMANDO DA BOMBA DE RECALQUE</t>
  </si>
  <si>
    <t>09.83.052</t>
  </si>
  <si>
    <t>DISJUNTOR BIPOLAR TERMOMAGNETICO 2X60A a 2X100A</t>
  </si>
  <si>
    <t>09.83.063</t>
  </si>
  <si>
    <t>DISJUNTOR TRIPOLAR TERMOMAGNETICO 3X200A</t>
  </si>
  <si>
    <t>09.83.065</t>
  </si>
  <si>
    <t>DISJUNTOR TRIPOLAR TERMOMAGNETICO 3X10A a 3X50A</t>
  </si>
  <si>
    <t>09.83.066</t>
  </si>
  <si>
    <t>DISJUNTOR TRIPOLAR TERMOMAGNETICO 3X60A a 3X100A</t>
  </si>
  <si>
    <t>09.83.067</t>
  </si>
  <si>
    <t>09.83.069</t>
  </si>
  <si>
    <t>DISJUNTOR TRIPOLAR TERMOMAGNETICO 3X600A</t>
  </si>
  <si>
    <t>09.83.070</t>
  </si>
  <si>
    <t>RELE BIMETALICO DE SOBRECORRENTE FAIXA AJUSTAVEL DE 6,3A - 10A PARA
QD.COMANDO BOMBA RECALQUE</t>
  </si>
  <si>
    <t>09.83.071</t>
  </si>
  <si>
    <t>RELE BIMETALICO DE SOBRECORRENTE FAIXA AJUSTAVEL DE 8,0A - 12,5A PARA
QD.COMANDO BOMBA RECALQUE</t>
  </si>
  <si>
    <t>09.83.072</t>
  </si>
  <si>
    <t>RELE BIMETALICO DE SOBRECORRENTE FAIXA AJUSTAVEL DE 10A - 16A PARA
QD.COMANDO BOMBA RECALQUE</t>
  </si>
  <si>
    <t>09.83.073</t>
  </si>
  <si>
    <t>RELE BIMETALICO DE SOBRECORRENTE FAIXA AJUSTAVEL DE 16A - 25A PARA
QD.COMANDO BOMBA RECALQUE</t>
  </si>
  <si>
    <t>09.83.077</t>
  </si>
  <si>
    <t>CONTACTOR TRIPOLAR ATE 9A PARA QD.COMANDO BOMBA RECALQUE</t>
  </si>
  <si>
    <t>09.83.078</t>
  </si>
  <si>
    <t>CONTACTOR TRIPOLAR ATE 12A PARA QD.COMANDO BOMBA RECALQUE</t>
  </si>
  <si>
    <t>09.83.079</t>
  </si>
  <si>
    <t>CONTACTOR TRIPOLAR ATE 16A PARA QD.COMANDO BOMBA RECALQUE</t>
  </si>
  <si>
    <t>09.83.080</t>
  </si>
  <si>
    <t>CONTACTOR TRIPOLAR ATE 25A PARA QD.COMANDO BOMBA RECALQUE</t>
  </si>
  <si>
    <t>09.83.099</t>
  </si>
  <si>
    <t>09.84.001</t>
  </si>
  <si>
    <t>INTERRUPTOR DE 1 TECLA</t>
  </si>
  <si>
    <t>20,41</t>
  </si>
  <si>
    <t>09.84.002</t>
  </si>
  <si>
    <t>INTERRUPTOR DE 2 TECLAS</t>
  </si>
  <si>
    <t>09.84.003</t>
  </si>
  <si>
    <t>INTERRUPTOR DE 3 TECLAS</t>
  </si>
  <si>
    <t>09.84.004</t>
  </si>
  <si>
    <t>INTERRUPTOR PARALELO</t>
  </si>
  <si>
    <t>09.84.009</t>
  </si>
  <si>
    <t>TOMADA 2P+T PADRAO NBR 14136 CORRENTE 10A-250V</t>
  </si>
  <si>
    <t>09.84.010</t>
  </si>
  <si>
    <t>TOMADA 2P+T PADRAO NBR 14136 CORRENTE 20A-250V</t>
  </si>
  <si>
    <t>09.84.017</t>
  </si>
  <si>
    <t>BOTAO DE CAMPAINHA</t>
  </si>
  <si>
    <t>09.84.020</t>
  </si>
  <si>
    <t>ESPELHO DE 4'X2'</t>
  </si>
  <si>
    <t>09.84.021</t>
  </si>
  <si>
    <t>ESPELHO 4'X4'</t>
  </si>
  <si>
    <t>09.84.030</t>
  </si>
  <si>
    <t>CIGARRA TIPO FABRICA</t>
  </si>
  <si>
    <t>09.84.035</t>
  </si>
  <si>
    <t>PLAFON DE ALUMINIO DE SOBREPOR - BOCA 10 PARA GLOBO TIPO BRASIL</t>
  </si>
  <si>
    <t>09.84.037</t>
  </si>
  <si>
    <t>CALHA DA LUMINARIA P/LAMPADA FLUOR. 2X32W C/DIFUSOR E SOQUETE (IL-42)</t>
  </si>
  <si>
    <t>09.84.038</t>
  </si>
  <si>
    <t>CALHA DA LUMINARIA P/LAMPADA FLUOR. 1X32W C/REFLETOR ALUM. E SOQUETE
(IL-44)</t>
  </si>
  <si>
    <t>09.84.039</t>
  </si>
  <si>
    <t>CALHA DA LUMINARIA P/LAMPADA FLUOR. 2X32W C/REFLETOR ALUM. E SOQUETE
(IL-45)</t>
  </si>
  <si>
    <t>09.84.040</t>
  </si>
  <si>
    <t>CALHA DA LUMINÁRIA P/LÂMPADA FLUOR. 2X16W C/DIFUSOR E SOQUETES (IL-68)</t>
  </si>
  <si>
    <t>09.84.041</t>
  </si>
  <si>
    <t>CALHA DA LUMINÁRIA P/LÂMPADA FLUOR.4X16W COM REFLETOR, ALETAS E
SOQUETES (IL-62)</t>
  </si>
  <si>
    <t>09.84.042</t>
  </si>
  <si>
    <t>ADEQUAÇÃO DE LUMINARIA FLUORESCENTE 1X32W PARA LED TUBULAR
POLICARBONATO 18W TEMPERATURA DE COR 4000ºK</t>
  </si>
  <si>
    <t>09.84.045</t>
  </si>
  <si>
    <t>REATOR ELETRONICO P/LAMPADA FLUORESC.AFP 1X32W BIVOLT COM PROTEÇÃO</t>
  </si>
  <si>
    <t>09.84.046</t>
  </si>
  <si>
    <t>REATOR ELETRONICO P/LAMPADA FLUORESC.AFP 2X32W BIVOLT COM PROTEÇÃO</t>
  </si>
  <si>
    <t>09.84.049</t>
  </si>
  <si>
    <t>ADEQUAÇÃO DE LUMINARIA FLUORESCENTE 2X32W PARA LED TUBULAR
POLICARBONATO 18W TEMPERATURA DE COR 4000ºK</t>
  </si>
  <si>
    <t>09.84.050</t>
  </si>
  <si>
    <t>RECEPTACULO PORCELANA P/LAMP FLUORESC. COMPACTA ROSCA E-27</t>
  </si>
  <si>
    <t>09.84.051</t>
  </si>
  <si>
    <t>RECEPTACULO P/LAMPADA HG OU MHL P/LUMINARIA EXT.OU PROJ-ROSCA E-40</t>
  </si>
  <si>
    <t>09.84.052</t>
  </si>
  <si>
    <t>SOQUETE P/LAMPADA FLUORESCENTE TIPO ANTI-VIBR. S/PORTA-STAR</t>
  </si>
  <si>
    <t>09.84.055</t>
  </si>
  <si>
    <t>PORTA LAMP ROSCA E-27,PORCEL.C/FLANGE FIX.P/PRATO FIX.P/ROSCA 3/8" GAS</t>
  </si>
  <si>
    <t>09.84.060</t>
  </si>
  <si>
    <t>CORRENTE PARA PENDENTE DE APARELHO PARA ILUMINACAO</t>
  </si>
  <si>
    <t>09.84.061</t>
  </si>
  <si>
    <t>ADEQUAÇÃO DE LUMINARIA FLUORESCENTE 1X32W PARA LED TUBULAR VIDRO
18W TEMPERATURA DE COR 4000ºK</t>
  </si>
  <si>
    <t>09.84.062</t>
  </si>
  <si>
    <t>ADEQUAÇÃO DE LUMINARIA FLUORESCENTE 2X32W PARA LED TUBULAR VIDRO
18W TEMPERATURA DE COR 4000ºK</t>
  </si>
  <si>
    <t>09.84.070</t>
  </si>
  <si>
    <t>CANOPLA DE FIXACAO PARA PENDENTE DE LUMINARIA FLUORESCENTE</t>
  </si>
  <si>
    <t>09.84.071</t>
  </si>
  <si>
    <t>REATOR ELETRONICO PT RAP P/FLUOR. AFP 1X28W BIVOLT C/PROTEÇÃO</t>
  </si>
  <si>
    <t>09.84.072</t>
  </si>
  <si>
    <t>REATOR ELETRONICO PT RAP P/FLUOR. AFP 2X28W BIVOLT C/PROTEÇÃO</t>
  </si>
  <si>
    <t>09.84.074</t>
  </si>
  <si>
    <t>REATOR SIMPLES P/VAPOR SODIO AFP 70W 220V CAP/IGN</t>
  </si>
  <si>
    <t>09.84.075</t>
  </si>
  <si>
    <t>REATOR SIMPLES P/VAPOR SODIO AFP 150W 220V CAP/IGN</t>
  </si>
  <si>
    <t>09.84.076</t>
  </si>
  <si>
    <t>REATOR SIMPLES P/VAPOR SODIO AFP 250W 220V CAP/IGN</t>
  </si>
  <si>
    <t>09.84.077</t>
  </si>
  <si>
    <t>REATOR SIMPLES P/VAPOR METAL. AFP 70W 220V CAP/IGN</t>
  </si>
  <si>
    <t>09.84.078</t>
  </si>
  <si>
    <t>REATOR SIMPLES P/VAPOR METAL. AFP 150W 220V CAP/IGN</t>
  </si>
  <si>
    <t>09.84.079</t>
  </si>
  <si>
    <t>REATOR SIMPLES P/VAPOR METAL. AFP 250W 220V CAP/IGN</t>
  </si>
  <si>
    <t>09.84.080</t>
  </si>
  <si>
    <t>REATOR ELETRONICO P/LAMPADA FLUORESCENTE 2X16W BIVOLT C/PROTEÇÃO</t>
  </si>
  <si>
    <t>09.84.092</t>
  </si>
  <si>
    <t>REATOR PARA LAMPADA HG - 220V/250W</t>
  </si>
  <si>
    <t>09.84.099</t>
  </si>
  <si>
    <t>OUTROS SERVICOS DE APARELHOS E EQUIPAMENTOS</t>
  </si>
  <si>
    <t>09.84.100</t>
  </si>
  <si>
    <t>CALHA P/LUMIN.SOBREPOR C/REFLETOR ALUM.P/LAMP.FLUOR. 1X28W (IL-73 E IL-81)</t>
  </si>
  <si>
    <t>09.84.101</t>
  </si>
  <si>
    <t>CALHA P/LUMIN.SOBREPOR C/REFLETOR ALUM.P/LAMP.FLUOR. 2X28W (IL-74 E IL-82)</t>
  </si>
  <si>
    <t>09.84.102</t>
  </si>
  <si>
    <t>CALHA P/LUMIN.SOBREPOR C/REFLETOR E ALETAS P/LAMP.FLUOR. 2X28W (IL-75)</t>
  </si>
  <si>
    <t>09.84.103</t>
  </si>
  <si>
    <t>CALHA P/LUMIN.SOBREPOR C/DIFUSOR TRANSP.P/LAMP.FLUOR. 2X28W (IL-77)</t>
  </si>
  <si>
    <t>09.84.104</t>
  </si>
  <si>
    <t>CALHA P/LUMIN.DE EMBUTIR C/REFLETOR E ALETAS P/LAMP.FLUOR. 2X28W (IL-78)</t>
  </si>
  <si>
    <t>09.84.105</t>
  </si>
  <si>
    <t>CALHA P/LUMIN.DE EMBUTIR C/REFLETOR S/ALETAS P/LAMP.FLUOR. 1X28W (IL-79)</t>
  </si>
  <si>
    <t>09.84.106</t>
  </si>
  <si>
    <t>CALHA P/LUMIN.DE EMBUTIR C/REFLETOR S/ALETAS P/LAMP.FLUOR. 2X28W (IL-80)</t>
  </si>
  <si>
    <t>09.84.107</t>
  </si>
  <si>
    <t>ADEQUAÇÃO DE LUMINARIA FLUORESCENTE 4X16W PARA LED TUBULAR VIDRO
10W TEMPERATURA DE COR 4000ºK</t>
  </si>
  <si>
    <t>09.84.108</t>
  </si>
  <si>
    <t>ADEQUAÇÃO DE LUMINARIA FLUORESCENTE 2X16W PARA LED TUBULAR VIDRO
10W TEMPERATURA DE COR 4000ºK</t>
  </si>
  <si>
    <t>09.84.109</t>
  </si>
  <si>
    <t>ADEQUAÇÃO DE LUMINARIA FLUORESCENTE 4X16W PARA LED TUBULAR
POLICARBONATO 10W TEMPERATURA DE COR 4000ºK</t>
  </si>
  <si>
    <t>09.84.110</t>
  </si>
  <si>
    <t>ADEQUAÇÃO DE LUMINARIA FLUORESCENTE 2X16W PARA LED TUBULAR
POLICARBONATO 10W TEMPERATURA DE COR 4000ºK</t>
  </si>
  <si>
    <t>09.85.005</t>
  </si>
  <si>
    <t>LAMPADA FLUORESCENTE DE 32W</t>
  </si>
  <si>
    <t>09.85.006</t>
  </si>
  <si>
    <t>LAMPADA FLUORESCENTE COMPACTA 23W</t>
  </si>
  <si>
    <t>09.85.010</t>
  </si>
  <si>
    <t>LAMPADA VAPOR DE SODIO 70W</t>
  </si>
  <si>
    <t>09.85.011</t>
  </si>
  <si>
    <t>LAMPADA VAPOR DE SODIO 150W</t>
  </si>
  <si>
    <t>09.85.012</t>
  </si>
  <si>
    <t>LAMPADA VAPOR DE SODIO 250W</t>
  </si>
  <si>
    <t>09.85.016</t>
  </si>
  <si>
    <t>LAMPADA FLUORESCENTE DE 16W</t>
  </si>
  <si>
    <t>09.85.017</t>
  </si>
  <si>
    <t>LAMPADA VAPOR METÁLICO 70W</t>
  </si>
  <si>
    <t>09.85.018</t>
  </si>
  <si>
    <t>LAMPADA VAPOR METALICO 150W</t>
  </si>
  <si>
    <t>09.85.019</t>
  </si>
  <si>
    <t>LAMPADA VAPOR METALICO 250W</t>
  </si>
  <si>
    <t>09.85.023</t>
  </si>
  <si>
    <t>LUMIN. BLINDADA ARANDELA P/ LAMP. MISTA 160 W</t>
  </si>
  <si>
    <t>09.85.024</t>
  </si>
  <si>
    <t>LUMIN. BLINDADA PLAFONIER P/ LAMP. MISTA 160W</t>
  </si>
  <si>
    <t>09.85.025</t>
  </si>
  <si>
    <t>LUMIN. BLINDADA ARANDELA P/ LAMP. FLUOR.COMPACTA 23 W</t>
  </si>
  <si>
    <t>09.85.037</t>
  </si>
  <si>
    <t>BRACO ACO GALVANIZADO DN 1 1/2" X 2,00 M</t>
  </si>
  <si>
    <t>09.85.039</t>
  </si>
  <si>
    <t>BRACO ACO GALVANIZADO DE 1" X 1.00M</t>
  </si>
  <si>
    <t>09.85.043</t>
  </si>
  <si>
    <t>LUMINARIA ABERTA (APARELHO) TIPO ECON. P/ LAMP. V. MERC./MISTA 250W</t>
  </si>
  <si>
    <t>09.85.045</t>
  </si>
  <si>
    <t>CRUZETA DE FERRO GALVANIZADO PARA 2 PROJETORES</t>
  </si>
  <si>
    <t>09.85.047</t>
  </si>
  <si>
    <t>POSTE ACO GALVANIZADO RETO 4" X6.00M P/ILUMIN EXTERNA</t>
  </si>
  <si>
    <t>09.85.048</t>
  </si>
  <si>
    <t>POSTE DE AÇO GALV.TIPO CURVO,C/JANELAS INSP H=7 M ACIMA DO SOLO</t>
  </si>
  <si>
    <t>09.85.050</t>
  </si>
  <si>
    <t>POSTE DE AÇO GALV.TIPO RETO, C/JANELA INSP. H=10M ACIMA DO SOLO</t>
  </si>
  <si>
    <t>09.85.053</t>
  </si>
  <si>
    <t>POSTE DE CONCRETO TUBULAR OCO DE 7 M DE COMPR C/ JANELA ISNPECAO</t>
  </si>
  <si>
    <t>09.85.060</t>
  </si>
  <si>
    <t>CONDULETE DE 1"</t>
  </si>
  <si>
    <t>09.85.061</t>
  </si>
  <si>
    <t>CONDULETE DE 1 1/4"</t>
  </si>
  <si>
    <t>09.85.062</t>
  </si>
  <si>
    <t>CONDULETE DE 1 1/2"</t>
  </si>
  <si>
    <t>09.85.063</t>
  </si>
  <si>
    <t>CONDULETE DE 2"</t>
  </si>
  <si>
    <t>09.85.064</t>
  </si>
  <si>
    <t>CONDULETE DE 3/4"</t>
  </si>
  <si>
    <t>09.85.065</t>
  </si>
  <si>
    <t>CONDULETE DE 1/2"</t>
  </si>
  <si>
    <t>09.85.066</t>
  </si>
  <si>
    <t>LAMPADA BULBO LED &lt;= 13W ROSCA E 27 BIVOLT. TEMPERATURA COR 3000ºK.</t>
  </si>
  <si>
    <t>09.85.080</t>
  </si>
  <si>
    <t>MOTOR PARA BOMBA DE RECALQUE DE 1/2 HP - 220 V BIFASICO</t>
  </si>
  <si>
    <t>09.85.081</t>
  </si>
  <si>
    <t>MOTOR PARA BOMBA DE RECALQUE DE 3/4 HP - 220 V BIFASICO</t>
  </si>
  <si>
    <t>09.85.082</t>
  </si>
  <si>
    <t>MOTOR PARA BOMBA DE RECALQUE DE 1 HP - 220 V BIFASICO</t>
  </si>
  <si>
    <t>09.85.083</t>
  </si>
  <si>
    <t>MOTOR PARA BOMBA DE RECALQUE DE 2 HP - 220 V TRIFASICO</t>
  </si>
  <si>
    <t>09.85.084</t>
  </si>
  <si>
    <t>MOTOR PARA BOMBA DE RECALQUE DE 3 HP - 220 V TRIFASICO</t>
  </si>
  <si>
    <t>09.85.085</t>
  </si>
  <si>
    <t>MOTOR PARA BOMBA DE RECALQUE DE 5 HP - 220 V TRIFASICO</t>
  </si>
  <si>
    <t>09.85.086</t>
  </si>
  <si>
    <t>LAMPADA LED TUBULAR VIDRO DE 10W C/TEMPERATURA DE COR 4000° K</t>
  </si>
  <si>
    <t>09.85.087</t>
  </si>
  <si>
    <t>LAMPADA LED TUBULAR POLICARBONATO DE 10W C/TEMPERATURA DE COR 4000°
K</t>
  </si>
  <si>
    <t>09.85.088</t>
  </si>
  <si>
    <t>LAMPADA LED TUBULAR VIDRO DE 18W C/TEMPERATURA DE COR 4000° K</t>
  </si>
  <si>
    <t>09.85.089</t>
  </si>
  <si>
    <t>LAMPADA LED TUBULAR POLICARBONATO DE 18W C/TEMPERATURA DE COR 4000°
K</t>
  </si>
  <si>
    <t>09.85.099</t>
  </si>
  <si>
    <t>09.85.102</t>
  </si>
  <si>
    <t>LAMPADA FLUORESCENTE DE 28W C/BASE G5 TEMPER.COR DE 4000° K</t>
  </si>
  <si>
    <t>09.86.001</t>
  </si>
  <si>
    <t>CAPTOR TIPO FRANKLIN, BOUQUET NIQUELADO DE 4 PONTAS-CONECTOR GRANDE</t>
  </si>
  <si>
    <t>09.86.020</t>
  </si>
  <si>
    <t>SUPORTE SIMPLES COM ROLDANA PARA CABO DE COBRE NU 25 A 35 MM2</t>
  </si>
  <si>
    <t>09.86.021</t>
  </si>
  <si>
    <t>SUPORTE SIMPLES COM ROLDANA PARA CABO DE COBRE NU 70 A 95 MM2</t>
  </si>
  <si>
    <t>09.86.025</t>
  </si>
  <si>
    <t>CONECTOR TIPO SPLIT-BOLT PARA CABO DE 25 MM2</t>
  </si>
  <si>
    <t>09.86.026</t>
  </si>
  <si>
    <t>CONECTOR TIPO SPLIT-BOLT PARA CABO DE 35 MM2</t>
  </si>
  <si>
    <t>09.86.027</t>
  </si>
  <si>
    <t>CONECTOR TIPO SPLIT-BOLT PARA CABO DE 95 MM2</t>
  </si>
  <si>
    <t>09.86.035</t>
  </si>
  <si>
    <t>ELETRODUTO DE PVC DE 2" X 3,00 M PARA PROTECAO DE CABO DE COBRE NU</t>
  </si>
  <si>
    <t>09.86.099</t>
  </si>
  <si>
    <t>OUTROS SERVICOS DE PARA-RAIOS E ATERRAMENTOS</t>
  </si>
  <si>
    <t>FORRO DE TABUA APAR. 10X1CM MACHO-FEMEA G1-C4 SEMI ENTARUGADO</t>
  </si>
  <si>
    <t>10.01.021</t>
  </si>
  <si>
    <t>FORRO DE TABUA APAR. 10X1CM MACHO-FEMEA G1-C4 ENTARUGADO</t>
  </si>
  <si>
    <t>10.01.022</t>
  </si>
  <si>
    <t>FORRO ACUSTICO COR BRANCA TIPO NUVEM PLACA 60X60CM H=50MM INCLUSIVE
ELEMENTOS DE FIXAÇÃO FORNEC. E INSTAL - USO EXCLUSIVO SALA DE INOVAÇÃO</t>
  </si>
  <si>
    <t>10.01.023</t>
  </si>
  <si>
    <t>FORRO ACUSTICO COR BRANCA TIPO NUVEM PLACA 120X60CM H=50MM INCLUSIVE
ELEMENTOS DE FIXAÇÃO FORNEC. E INSTAL - USO EXCLUSIVO SALA DE INOVAÇÃO</t>
  </si>
  <si>
    <t>10.01.049</t>
  </si>
  <si>
    <t>FORRO DE GESSO ACARTONADO INCL ESTRUTURA</t>
  </si>
  <si>
    <t>10.01.058</t>
  </si>
  <si>
    <t>ISOLACAO TERMOACUSTICA - LA DE VIDRO ESP 1"</t>
  </si>
  <si>
    <t>10.01.059</t>
  </si>
  <si>
    <t>ISOLACAO TERMOACUSTICA - LA DE VIDRO E=2"</t>
  </si>
  <si>
    <t>ISOLACAO TERMICA - CHAPA DE ISOPOR E=30MM</t>
  </si>
  <si>
    <t>10.01.061</t>
  </si>
  <si>
    <t>ISOLACAO TERMOACUSTICA - LA DE ROCHA E=2``</t>
  </si>
  <si>
    <t>10.01.071</t>
  </si>
  <si>
    <t>FORRO PLACA MINERAL NRC 0,55 GERGIAN INCL.PERFIS FORNEC/INST.</t>
  </si>
  <si>
    <t>10.01.074</t>
  </si>
  <si>
    <t>FORRO PLACA MINERAL NRC 0,65 SAHARA INCL.PERFIS FORNEC/INST.</t>
  </si>
  <si>
    <t>10.01.075</t>
  </si>
  <si>
    <t>FORRO PLACA MINERAL NRC 0,70 CONSTELATION INCL.PERFIS FORNEC/INST.</t>
  </si>
  <si>
    <t>10.01.076</t>
  </si>
  <si>
    <t>FORRO PLACA MINERAL NRC 0,70 MP COMPLETE INCL.PERFIS FORNEC/INST.</t>
  </si>
  <si>
    <t>10.01.077</t>
  </si>
  <si>
    <t>FORRO PLACA MINERAL NRC 0,85 THERMOFON INCL.PERFIS FORNEC/INST.</t>
  </si>
  <si>
    <t>10.01.078</t>
  </si>
  <si>
    <t>FORRO EM PLACA MINERAL NRC 0,75 TÔNICA INC. PERFIS FORNEC/INSTALADO</t>
  </si>
  <si>
    <t>10.01.082</t>
  </si>
  <si>
    <t>FORRO EM LÂMINA DE PVC 200MM E = 7 OU 8MM</t>
  </si>
  <si>
    <t>10.01.083</t>
  </si>
  <si>
    <t>ESTRUTURA METÁLICA TUBULAR 20X20 GALV. E=0,95MM MALHA 1,20X0,40M
P/SUSTENTAÇÃO DE FORRO PVC</t>
  </si>
  <si>
    <t>10.01.099</t>
  </si>
  <si>
    <t>10.50.001</t>
  </si>
  <si>
    <t>DEMOLIÇÃO DE FORRO DE ESTUQUE OU MADEIRA, INCLUSIVE ENTARUGAMENTO</t>
  </si>
  <si>
    <t>10.50.003</t>
  </si>
  <si>
    <t>DEMOLIÇÃO DE FORRO EM GESSO</t>
  </si>
  <si>
    <t>5,09</t>
  </si>
  <si>
    <t>10.50.004</t>
  </si>
  <si>
    <t>DEMOLIÇÃO DE ENTARUGAMENTO</t>
  </si>
  <si>
    <t>10.50.005</t>
  </si>
  <si>
    <t>DEMOLIÇÃO DE FORROS DE MADEIRA, EXCLUSIVE ENTARUGAMENTO.</t>
  </si>
  <si>
    <t>10.50.099</t>
  </si>
  <si>
    <t>10.60.001</t>
  </si>
  <si>
    <t>RETIRADA DE FORROS DE MADEIRA PREGADOS (PLACAS OU TABUAS)</t>
  </si>
  <si>
    <t>10.60.002</t>
  </si>
  <si>
    <t>RETIRADA DE FORROS EM PLACAS APOIADAS</t>
  </si>
  <si>
    <t>10.60.005</t>
  </si>
  <si>
    <t>RETIRADA DE FORRO DE PVC EM LAMINAS</t>
  </si>
  <si>
    <t>10.60.099</t>
  </si>
  <si>
    <t>10.70.001</t>
  </si>
  <si>
    <t>RECOLOCAÇÃO DE FORRO DE MADEIRA PREGADO (PLACAS OU TABUAS)</t>
  </si>
  <si>
    <t>10.70.002</t>
  </si>
  <si>
    <t>RECOLOCAÇÃO DE FORRO EM PLACAS APOIADAS</t>
  </si>
  <si>
    <t>10.70.005</t>
  </si>
  <si>
    <t>RECOLOCACAO DE FORRO DE PVC EM LAMINAS</t>
  </si>
  <si>
    <t>10.70.099</t>
  </si>
  <si>
    <t>RECOLOCACOES DE FORROS</t>
  </si>
  <si>
    <t>10.80.012</t>
  </si>
  <si>
    <t>FORRO DE ESTUQUE</t>
  </si>
  <si>
    <t>10.80.033</t>
  </si>
  <si>
    <t>PERFIL DE FERRO SECCAO CARTOLA EM CHAPA N 20 P/SUST DE FORRO</t>
  </si>
  <si>
    <t>10.80.034</t>
  </si>
  <si>
    <t>TABUA DE 10 X 1 CM TIPO MACHO-FEMEA G1-C4 PARA FORRO</t>
  </si>
  <si>
    <t>10.80.038</t>
  </si>
  <si>
    <t>REPREGAMENTO DE FORROS DE MADEIRA</t>
  </si>
  <si>
    <t>10.80.040</t>
  </si>
  <si>
    <t>ESTRUTURA DE ENTARUGAMENTO PARA FORRO DE MADEIRA</t>
  </si>
  <si>
    <t>10.80.099</t>
  </si>
  <si>
    <t>SERVICOS EM FORROS - CONSERVACAO</t>
  </si>
  <si>
    <t>11.01.001</t>
  </si>
  <si>
    <t>IMPERMEABILIZACAO DE SUB-SOLOS C/ARG CIM-AREIA 1:3 CONTENDO HIDROFUGO</t>
  </si>
  <si>
    <t>11.01.002</t>
  </si>
  <si>
    <t>IMPERMEABILIZACAO DE SUB-SOLOS C/ARG CIM-AREIA 1:3 HIDR TINTA BETUMINOSA</t>
  </si>
  <si>
    <t>11.01.003</t>
  </si>
  <si>
    <t>11.01.010</t>
  </si>
  <si>
    <t>IMPERMEAB C/ ARGAM POLIMERICA SEMIFLEXIVEL P/ CORTINAS E POCOS DE ELEV
COM APLICAÇAO 4 DEMAOS</t>
  </si>
  <si>
    <t>11.01.099</t>
  </si>
  <si>
    <t>11.02.022</t>
  </si>
  <si>
    <t>IMPERMEABILIZACAO MULTIMEMBRANAS ASFALTICAS - FELTRO ASFALTO</t>
  </si>
  <si>
    <t>11.02.023</t>
  </si>
  <si>
    <t>IMPERMEABILIZACAO COM MANTA ELASTOMERICA BUTILICA OU EPDM</t>
  </si>
  <si>
    <t>11.02.024</t>
  </si>
  <si>
    <t>IMPERMEABILIZACAO COM MANTA ASFALTICA PRE FABRICADA 4MM</t>
  </si>
  <si>
    <t>11.02.025</t>
  </si>
  <si>
    <t>IMPERMEABILIZACAO COM MANTA ASFALTICA PRE FABRICADA 4MM - ACAB AREIA</t>
  </si>
  <si>
    <t>11.02.026</t>
  </si>
  <si>
    <t>IMPERM C/ EMULSAO ACRILICA ESTRUT C/ VEU DE POLIESTER-6 DEMAOS / 2 EST</t>
  </si>
  <si>
    <t>11.02.027</t>
  </si>
  <si>
    <t>IMPERMEABILIZACAO C/ EMULSAO ACRILICA - 6 DEMAOS</t>
  </si>
  <si>
    <t>11.02.035</t>
  </si>
  <si>
    <t>IMPERMEAB C/ MANTA ASF PRE-FABR 4MM ACAB ALUMIN SEM PROT MECANICA</t>
  </si>
  <si>
    <t>IMPERMEABIL.EMULSAO ASFALTICA ELASTOMERICA MONOCOMPONENTE.
APLICAÇAO 4 DEMÃOS INCLUS.TELA ESTRUTURANTE</t>
  </si>
  <si>
    <t>11.02.050</t>
  </si>
  <si>
    <t>11.02.054</t>
  </si>
  <si>
    <t>ISOLAMENTO TERMICO COM CAMADAS DE ARGILA EXPANDIDA</t>
  </si>
  <si>
    <t>11.02.055</t>
  </si>
  <si>
    <t>FORNEC E COLOCACAO DE ISOPOR P/ TRATAMENTO ACUSTICO ENTRE LAJES</t>
  </si>
  <si>
    <t>11.02.062</t>
  </si>
  <si>
    <t>PROTECAO TERMO-MECANICA C/LADR HIDRAUL 1 COR INCL ARGAM ASSENT</t>
  </si>
  <si>
    <t>11.02.066</t>
  </si>
  <si>
    <t>REGULARIZACAO DE SUPERFICIE P/ PREPARO IMPERM 1:3 E=2,5CM</t>
  </si>
  <si>
    <t>11.02.067</t>
  </si>
  <si>
    <t>ARGAMASSA PARA PROTEÇAO MECANICA SOBRE SUPERFICIE IMPERMEABILIZADA
TRAÇO 1:4 ESPESSURA 3CM</t>
  </si>
  <si>
    <t>11.02.099</t>
  </si>
  <si>
    <t>11.03.001</t>
  </si>
  <si>
    <t>COM ARGAMASSA CIM AREIA 1:3 COM HIDROFUGO (APLICACAO INTERNA)</t>
  </si>
  <si>
    <t>11.03.002</t>
  </si>
  <si>
    <t>COM ARGAMASSA CIM AREIA 1:3 COM HIDROFUGO E TINTA BET (APLIC INTERNA)</t>
  </si>
  <si>
    <t>11.03.004</t>
  </si>
  <si>
    <t>IMPERMEABILIZACAO POR CRISTALIZACAO - RESERVATORIOS ENTERRADOS</t>
  </si>
  <si>
    <t>11.03.006</t>
  </si>
  <si>
    <t>IMPERMEABILIZAÇAO RESERV.ELEV COM ARGAMASSA POLIMERICA APLICAÇAO 2
DEMÃOS SEMIFLEXIVEL + 4 DEMÃOS FLEXIVEL INCLUS.TELA ESTRUTURANTE</t>
  </si>
  <si>
    <t>11.03.007</t>
  </si>
  <si>
    <t>IMPERMEABIL RESERV.ENTERRADO COM ARGAMASSA POLIMERICA SEMIFLEXIVEL
COMAPLICAÇÃO 4 DEMÃOS</t>
  </si>
  <si>
    <t>11.03.010</t>
  </si>
  <si>
    <t>COM TINTA BETUMINOSA (APLICACAO EXTERNA)</t>
  </si>
  <si>
    <t>11.03.099</t>
  </si>
  <si>
    <t>11.04.002</t>
  </si>
  <si>
    <t>JUNTAS DE DILATACAO FUGENBAND ELASTICO PERFIL 0-12</t>
  </si>
  <si>
    <t>11.04.003</t>
  </si>
  <si>
    <t>JUNTAS DE DILATACAO FUGENBANB ELASTICO PERFIL 0-22</t>
  </si>
  <si>
    <t>11.04.004</t>
  </si>
  <si>
    <t>JUNTAS DE DILATACAO/MASTIQUE ELASTICO OU POLIURETANO</t>
  </si>
  <si>
    <t>C3</t>
  </si>
  <si>
    <t>11.04.010</t>
  </si>
  <si>
    <t>MANGUEIRA PLASTICA FLEXIVEL PARA JUNTA DE DILATACAO</t>
  </si>
  <si>
    <t>11.04.012</t>
  </si>
  <si>
    <t>ISOPOR PARA SUPORTE DE MASTIQUE</t>
  </si>
  <si>
    <t>11.04.021</t>
  </si>
  <si>
    <t>JUNTA ELASTICA ESTRUTURAL NEOPRENE (REF 2020F) INCLUSIVE LIMPEZA</t>
  </si>
  <si>
    <t>11.04.022</t>
  </si>
  <si>
    <t>JUNTA ELASTICA ESTRUTURAL NEOPRENE (REF 2027M) INCLUSIVE LIMPEZA</t>
  </si>
  <si>
    <t>11.04.030</t>
  </si>
  <si>
    <t>CANTONEIRA DE ABAS IGUAIS 1"x1/8" ALUMINIO</t>
  </si>
  <si>
    <t>11.04.041</t>
  </si>
  <si>
    <t>SELANTE DE POLIURETANO P/JUNTAS MOVIMENTACAO/DESSOLIDARIZACAO
QUADRO</t>
  </si>
  <si>
    <t>11.04.099</t>
  </si>
  <si>
    <t>SERVICOS EM JUNTAS DE DILATACAO</t>
  </si>
  <si>
    <t>11.50.001</t>
  </si>
  <si>
    <t>DEMOLIÇÃO DE IMPERMEABILIZACOES COM MULTIMEMBRANAS ASFALT - ELEM SINT</t>
  </si>
  <si>
    <t>11.50.002</t>
  </si>
  <si>
    <t>DEMOLIÇÃO DE ARGAMASSA COM IMPERMEABILIZANTE</t>
  </si>
  <si>
    <t>11.50.003</t>
  </si>
  <si>
    <t>DEMOLIÇÃO DE ISOLAMENTO TÉRMICO COM CONCRETO CELULAR</t>
  </si>
  <si>
    <t>11.50.004</t>
  </si>
  <si>
    <t>DEMOLIÇÃO DE ISOLAMENTO TÉRMICO DE MANTA DE LA DE VIDRO</t>
  </si>
  <si>
    <t>11.50.005</t>
  </si>
  <si>
    <t>DEMOLIÇÃO PROTECAO TERMOMECANICA COM CONCRETO CELULAR</t>
  </si>
  <si>
    <t>11.50.050</t>
  </si>
  <si>
    <t>DEMOLIÇÃO DE JUNTAS DE DILATACAO METALICAS</t>
  </si>
  <si>
    <t>11.50.099</t>
  </si>
  <si>
    <t>11.60.001</t>
  </si>
  <si>
    <t>RETIRADA DE ISOLAMENTO TÉRMICO COM CONCRETO CELULAR OU TIJOLOS
CERÂMICOS</t>
  </si>
  <si>
    <t>11.60.002</t>
  </si>
  <si>
    <t>RETIRADA DE ISOLAMENTO TERMICO COM DOLOMITA/SEIXOS ROLADOS/ARGILA
EXPANDIDA</t>
  </si>
  <si>
    <t>11.60.099</t>
  </si>
  <si>
    <t>11.70.015</t>
  </si>
  <si>
    <t>RECOLOCAÇÃO DE ISOLAMENTO TÉRMICO EM BRITA E SEIXO ROLADO.</t>
  </si>
  <si>
    <t>11.70.099</t>
  </si>
  <si>
    <t>RECOLOCACOES DE IMPERMEABILIZACOES/JUNTA DE DILATACAO</t>
  </si>
  <si>
    <t>11.80.099</t>
  </si>
  <si>
    <t>SERVICOS DE IMPERMEABILIZACAO/JUNTAS DE DILATACAO - CONSERVACAO</t>
  </si>
  <si>
    <t>12.01.001</t>
  </si>
  <si>
    <t>12.01.006</t>
  </si>
  <si>
    <t>EMBOCO DESEMPENADO</t>
  </si>
  <si>
    <t>51,82</t>
  </si>
  <si>
    <t>12.01.099</t>
  </si>
  <si>
    <t>REVESTIMENTOS PARA TETOS</t>
  </si>
  <si>
    <t>12.02.002</t>
  </si>
  <si>
    <t>12.02.003</t>
  </si>
  <si>
    <t>CHAPISCO ROLADO PARA SUPERFICIES LISAS</t>
  </si>
  <si>
    <t>12.02.005</t>
  </si>
  <si>
    <t>12.02.006</t>
  </si>
  <si>
    <t>12.02.007</t>
  </si>
  <si>
    <t>12.02.009</t>
  </si>
  <si>
    <t>12.02.010</t>
  </si>
  <si>
    <t>REVESTIMENTO TEXTURIZADO ACRILICO BRANCO</t>
  </si>
  <si>
    <t>12.02.011</t>
  </si>
  <si>
    <t>REVESTIMENTO TEXTURIZADO ACRILICO BRANCO E PINTURA ACRILICA</t>
  </si>
  <si>
    <t>12.02.012</t>
  </si>
  <si>
    <t>CERAMICA ESMALTADA 10X10CM - LARANJA,VERMELHO,AMARELO</t>
  </si>
  <si>
    <t>12.02.013</t>
  </si>
  <si>
    <t>CERAMICA ESMALTADA 10X10CM - AZUL,VERDE,PRETO</t>
  </si>
  <si>
    <t>12.02.014</t>
  </si>
  <si>
    <t>CERAMICA ESMALTADA 10X10CM - BRANCO,AREIA,BEGE,OCRE,CINZA</t>
  </si>
  <si>
    <t>12.02.029</t>
  </si>
  <si>
    <t>CERAMICA ESMALTADA 20X20CM</t>
  </si>
  <si>
    <t>12.02.036</t>
  </si>
  <si>
    <t>REVESTIMENTO COM AZULEJOS RETIFICADOS LISOS BRANCO BRILHANTE</t>
  </si>
  <si>
    <t>12.02.043</t>
  </si>
  <si>
    <t>PERFIL SEXTAVADO EM ALUMINIO PARA AZULEJO</t>
  </si>
  <si>
    <t>12.02.044</t>
  </si>
  <si>
    <t>PERFIL CANTONEIRA EM ALUMINIO PARA REBOCO</t>
  </si>
  <si>
    <t>12.02.050</t>
  </si>
  <si>
    <t>REVESTIMENTO TEXT. ACRIL. PIGMENTADO (CORES PRONTAS) - ACAB RANHURADO</t>
  </si>
  <si>
    <t>12.02.051</t>
  </si>
  <si>
    <t>REVESTIMENTO TEXTURIZADO ACRILICO PIGMENTADO (CORES PRONTAS)</t>
  </si>
  <si>
    <t>12.02.072</t>
  </si>
  <si>
    <t>GUARNIÇÃO APARELHADA 5 X 1 CM G1-C4 P/ACABAM JUNTAS DILATACAO</t>
  </si>
  <si>
    <t>12.02.099</t>
  </si>
  <si>
    <t>REVESTIMENTOS P/ PAREDES INTERNAS</t>
  </si>
  <si>
    <t>12.04.004</t>
  </si>
  <si>
    <t>12.04.005</t>
  </si>
  <si>
    <t>12.04.006</t>
  </si>
  <si>
    <t>12.04.007</t>
  </si>
  <si>
    <t>12.04.008</t>
  </si>
  <si>
    <t>CHAPISCO FINO PENEIRADO</t>
  </si>
  <si>
    <t>12.04.013</t>
  </si>
  <si>
    <t>REVESTIMENTO TEXT. ACRIL. PIGMENTADO (CORES PRONTAS)- ACAB RANHURADO</t>
  </si>
  <si>
    <t>12.04.014</t>
  </si>
  <si>
    <t>REVESTIMENTO TEXTURIZADO ACRILICO PIGMENTADO (CORES PRONTA)</t>
  </si>
  <si>
    <t>12.04.018</t>
  </si>
  <si>
    <t>12.04.019</t>
  </si>
  <si>
    <t>REVESTIMENTO COM PASTILHAS NATURAIS 2,5X2,5CM</t>
  </si>
  <si>
    <t>12.04.021</t>
  </si>
  <si>
    <t>REVESTIMENTO COM PASTILHAS NATURAIS 5,0X5,0CM</t>
  </si>
  <si>
    <t>12.04.022</t>
  </si>
  <si>
    <t>REVESTIMENTO COM PASTILHAS ESMALTADAS 2,5X 2,5 CM</t>
  </si>
  <si>
    <t>12.04.023</t>
  </si>
  <si>
    <t>REVESTIMENTO COM PASTILHAS ESMALTADAS 4,0X 4,0 CM</t>
  </si>
  <si>
    <t>12.04.024</t>
  </si>
  <si>
    <t>REVESTIMENTO COM PASTILHAS ESMALTADAS 5,0X 5,0 CM</t>
  </si>
  <si>
    <t>REVESTIMENTO C/ PLAQUETA LAMINADA</t>
  </si>
  <si>
    <t>12.04.048</t>
  </si>
  <si>
    <t>12.04.049</t>
  </si>
  <si>
    <t>12.04.099</t>
  </si>
  <si>
    <t>REVESTIMENTOS PARA PAREDES EXTERNAS</t>
  </si>
  <si>
    <t>12.50.001</t>
  </si>
  <si>
    <t>DEMOLIÇÃO DE REVESTIMENTO EM ARGAMASSA/GESSO EM FORRO E PAREDES</t>
  </si>
  <si>
    <t>12.50.002</t>
  </si>
  <si>
    <t>DEMOLIÇÃO DE REVEST DE AZULEJOS, PASTILHAS E LADRILHOS INCL ARG
ASSENTAMENTO</t>
  </si>
  <si>
    <t>12.50.003</t>
  </si>
  <si>
    <t>DEMOLIÇÃO SOMENTE DE AZULEJO</t>
  </si>
  <si>
    <t>12.50.099</t>
  </si>
  <si>
    <t>12.60.001</t>
  </si>
  <si>
    <t>RETIRADA DE MÁRMORE PEDRAS OU GRANITOS INCL DEMOLICÃO ARGAMASSA
ASSENTAMENTO</t>
  </si>
  <si>
    <t>12.60.099</t>
  </si>
  <si>
    <t>12.70.001</t>
  </si>
  <si>
    <t>RECOLOCAÇÃO DE MÁRMORE, PEDRAS E GRANITOS</t>
  </si>
  <si>
    <t>12.70.099</t>
  </si>
  <si>
    <t>RECOLOCACOES DE REVESTIMENTOS DE FORRO E PAREDE</t>
  </si>
  <si>
    <t>12.80.003</t>
  </si>
  <si>
    <t>CHAPISCO RUSTICO COM PEDRISCO</t>
  </si>
  <si>
    <t>12.80.030</t>
  </si>
  <si>
    <t>REPARO EM TRINCAS E RACHADURAS</t>
  </si>
  <si>
    <t>12.80.050</t>
  </si>
  <si>
    <t>CANTONEIRA DE FERRO DE 1"X1"X1/8"</t>
  </si>
  <si>
    <t>12.80.051</t>
  </si>
  <si>
    <t>12.80.099</t>
  </si>
  <si>
    <t>SERVICOS EM REVESTIMENTOS DE FORRO E PAREDE - CONSERVACAO</t>
  </si>
  <si>
    <t>13.01.004</t>
  </si>
  <si>
    <t>LASTRO DE CONCRETO C/ HIDROFUGO E=5CM</t>
  </si>
  <si>
    <t>13.01.006</t>
  </si>
  <si>
    <t>13.01.010</t>
  </si>
  <si>
    <t>ENCHIMENTO DE REBAIXO DE LAJE COM TIJOLOS CERAMICOS FURADOS</t>
  </si>
  <si>
    <t>13.01.011</t>
  </si>
  <si>
    <t>ENCHIMENTO DE REBAIXO DE LAJE COM CACOS DE CONCRETO CELULAR</t>
  </si>
  <si>
    <t>13.01.017</t>
  </si>
  <si>
    <t>ARGAMASSA DE REGULARIZACAO CIM/AREIA 1:3 ESP=2,50CM</t>
  </si>
  <si>
    <t>13.01.018</t>
  </si>
  <si>
    <t>ARGAMASSA DE REGULARIZACAO CIM/AREIA 1:3 C/ IMPERM. ESP=2,50CM</t>
  </si>
  <si>
    <t>13.01.099</t>
  </si>
  <si>
    <t>SERVICOS DE LASTROS E/OU ENCHIMENTOS</t>
  </si>
  <si>
    <t>13.02.004</t>
  </si>
  <si>
    <t>CIMENTADO DESEMPENADO E ALISADO C/ CORANTE E=3,5CM INCL ARG REG</t>
  </si>
  <si>
    <t>13.02.005</t>
  </si>
  <si>
    <t>CIMENTADO DESEMPENADO ALISADO E=3,50CM INCL ARG REG</t>
  </si>
  <si>
    <t>13.02.006</t>
  </si>
  <si>
    <t>PISO DE CONCRETO Fck 25MPa DESEMPENAMENTO MECÂNICO E=8CM</t>
  </si>
  <si>
    <t>13.02.007</t>
  </si>
  <si>
    <t>PISO DE CONCRETO LISO-FUNDACAO DIRETA FCK-25 MPA</t>
  </si>
  <si>
    <t>13.02.009</t>
  </si>
  <si>
    <t>PISO DE CONCRETO CAMURCADO-FUNDACAO DIRETA FCK-25 MPA</t>
  </si>
  <si>
    <t>13.02.010</t>
  </si>
  <si>
    <t>QE-26 QUADRA DE ESPORTES/DE CONCRETO/LAJE ALVEOLAR</t>
  </si>
  <si>
    <t>13.02.011</t>
  </si>
  <si>
    <t>QE-27 QUADRA DE ESPORTES/PISO DE CONCRETO/PRE-LAJE TRELICADA</t>
  </si>
  <si>
    <t>13.02.012</t>
  </si>
  <si>
    <t>QE-28 QUADRA DE ESPORTES/PISO COM PROTECAO ACUSTICA SOBRE LAJE</t>
  </si>
  <si>
    <t>13.02.013</t>
  </si>
  <si>
    <t>QE-29 ESPACO MULTIESPORTIVO/PISO DE CONCRETO/LAJE ALVEOLAR</t>
  </si>
  <si>
    <t>13.02.014</t>
  </si>
  <si>
    <t>QE-30 ESPACO MULTIESPORTIVO/PISO DE CONCRETO/PRE-LAJE TRELICADA</t>
  </si>
  <si>
    <t>13.02.015</t>
  </si>
  <si>
    <t>QE-31 ESPACO MULTIESPORTIVO/PISO COM PROTECAO ACUSTICA SOBRE LAJE</t>
  </si>
  <si>
    <t>13.02.017</t>
  </si>
  <si>
    <t>LADRILHOS HIDRAULICOS DE 20X20 CM LISOS EM UMA COR</t>
  </si>
  <si>
    <t>13.02.019</t>
  </si>
  <si>
    <t>LADRILHO HIDRAULICO 25X25 E=2CM - PISO TATIL DE ALERTA</t>
  </si>
  <si>
    <t>13.02.020</t>
  </si>
  <si>
    <t>LADRILHO HIDRAULICO 25X25 E=2CM - PISO TATIL DIRECIONAL</t>
  </si>
  <si>
    <t>13.02.023</t>
  </si>
  <si>
    <t>BORRACHA COLADA - PISO TATIL DIRECIONAL</t>
  </si>
  <si>
    <t>13.02.024</t>
  </si>
  <si>
    <t>BORRACHA ASSENTADA C/ ARGAMASSA - PISO TATIL DIRECIONAL</t>
  </si>
  <si>
    <t>13.02.031</t>
  </si>
  <si>
    <t>QE-32 QUADRA DE ESPORTES/PISO DE CONCRETO ARMADO/FUNDACAO DIRETA</t>
  </si>
  <si>
    <t>13.02.032</t>
  </si>
  <si>
    <t>FAIXA ANTIDERRAPANTE A BASE DE RESINA EPÓXICA E AREIA QUARTZOSA L=4CM</t>
  </si>
  <si>
    <t>13.02.033</t>
  </si>
  <si>
    <t>QE-33 ESPACO MULTIESPORTIVO/PISO DE CONCRETO ARMADO/FUNDACAO DIRETA</t>
  </si>
  <si>
    <t>13.02.034</t>
  </si>
  <si>
    <t>GRANILITE CINZA / CIMENTO COMUM 8MM C/ POLIMENTO</t>
  </si>
  <si>
    <t>13.02.038</t>
  </si>
  <si>
    <t>GRANILITE PRETO/CIMENTO COMUM E=8MM COM POLIMENTO</t>
  </si>
  <si>
    <t>13.02.040</t>
  </si>
  <si>
    <t>PISO DE ALTA RESISTENCIA TIPO MEDIO, POLIDO E=8MM PRETO/CIMENTO COMUM</t>
  </si>
  <si>
    <t>13.02.041</t>
  </si>
  <si>
    <t>PISO DE ALTA RESISTENCIA TIPO MEDIO, POLIDO E=8MM CINZA/CIMENTO COMUM</t>
  </si>
  <si>
    <t>13.02.042</t>
  </si>
  <si>
    <t>13.02.047</t>
  </si>
  <si>
    <t>SOALHO DE TABUAS DE 10X2CM MACHO-FEMEA G1-C6 SOBRE LASTRO/LAJE</t>
  </si>
  <si>
    <t>13.02.048</t>
  </si>
  <si>
    <t>SOALHO DE TABUAS DE 20X2CM MACHO-FEMEA G1-C6 SOBRE LASTRO/LAJE</t>
  </si>
  <si>
    <t>13.02.049</t>
  </si>
  <si>
    <t>QE-34 QUADRA DE ESPORTES/PISO FIBRA POLIPROPILENO CORRUGADO/FUND DIR</t>
  </si>
  <si>
    <t>13.02.050</t>
  </si>
  <si>
    <t>QE-35 ESPACO MULTIESPORTIVO/PISO FIBRA POLIPROP CORRUGADO/FUND DIR</t>
  </si>
  <si>
    <t>13.02.052</t>
  </si>
  <si>
    <t>TRATAMENTO SELADOR PARA GRANILITE - BASE AGUA</t>
  </si>
  <si>
    <t>13.02.053</t>
  </si>
  <si>
    <t>BORRACHA COLADA - PISO TATIL DE ALERTA</t>
  </si>
  <si>
    <t>13.02.055</t>
  </si>
  <si>
    <t>BORRACHA ASSENTADA C/ ARGAMASSA - PISO TATIL DE ALERTA</t>
  </si>
  <si>
    <t>13.02.058</t>
  </si>
  <si>
    <t>SINALIZAÇÃO VISUAL DE DEGRAUS-PINTURA ESMALTE EPOXI</t>
  </si>
  <si>
    <t>13.02.059</t>
  </si>
  <si>
    <t>SINALIZAÇÃO VISUAL DE DEGRAUS FITA ADESIVA COR AMARELA 25x200MM (2
FAIXAS)</t>
  </si>
  <si>
    <t>13.02.061</t>
  </si>
  <si>
    <t>PISO DE BORRACHA SINT PASTILHADA COR PRETA ESP 7MM FIXAVEL
C/ARGAMASSA</t>
  </si>
  <si>
    <t>13.02.064</t>
  </si>
  <si>
    <t>PORCELANATO TECNICO</t>
  </si>
  <si>
    <t>13.02.066</t>
  </si>
  <si>
    <t>PISO DE CONCRETO/LAJE ALVEOLAR (TIPO LAJE ZERO)</t>
  </si>
  <si>
    <t>13.02.067</t>
  </si>
  <si>
    <t>PISO DE CONCRETO/LAJE TRELICADA (TIPO LAJE ZERO)</t>
  </si>
  <si>
    <t>13.02.068</t>
  </si>
  <si>
    <t>PISO DE CONCRETO SOBRE LAJE IMPERMEABILIZADA OU SOBRE PROTECAO
ACUSTICA</t>
  </si>
  <si>
    <t>13.02.069</t>
  </si>
  <si>
    <t>PORCELANATO ESMALTADO</t>
  </si>
  <si>
    <t>13.02.075</t>
  </si>
  <si>
    <t>CHAPAS VINILICAS (COR ESPECIFICAR) ESPESSURA DE 2 MM</t>
  </si>
  <si>
    <t>13.02.076</t>
  </si>
  <si>
    <t>PORCELANATO TÉCNICO 25X25 CM ESPESSURA 10 A 15MM - PISO TATIL DE ALERTA</t>
  </si>
  <si>
    <t>13.02.077</t>
  </si>
  <si>
    <t>CHAPAS VINILICAS/TRANSITO PESADO (COR ESPECIFICAR) ESP 2MM</t>
  </si>
  <si>
    <t>13.02.078</t>
  </si>
  <si>
    <t>PISO VINIILICO EM MANTA LARG.DE 2,00M H=2MM INCLUSO RODAPÉ CURVO 10CM
FORNEC E INSTAL.- USO EXCLUSIVO SALA DE INOVAÇÃO</t>
  </si>
  <si>
    <t>13.02.080</t>
  </si>
  <si>
    <t>PISO VINIÍLICO EM MANTA COM TRATAMENTO SUPERFÍCIE COM PUR LARG.DE 2,00M
E=2MM INCLUSO RODAPÉ CURVO H= 5CM FORNEC E INSTALADO.</t>
  </si>
  <si>
    <t>13.02.085</t>
  </si>
  <si>
    <t>PORCELANATO TÉCNICO 25X25 CM ESPESSURA 10 A 15MM - PISO TATIL DIRECIONAL</t>
  </si>
  <si>
    <t>13.02.087</t>
  </si>
  <si>
    <t>TACO MADEIRA G1-C6 APLICADO COM COLA</t>
  </si>
  <si>
    <t>13.02.092</t>
  </si>
  <si>
    <t>SINTEKO - DUAS DEMAOS INCLUSIVE RASPAGEM - APLICADO</t>
  </si>
  <si>
    <t>13.02.093</t>
  </si>
  <si>
    <t>RASPAGEM COM CALAFETACAO E APLICACAO DE CERA</t>
  </si>
  <si>
    <t>13.02.099</t>
  </si>
  <si>
    <t>SERVICOS DE REVESTIMENTO DE PISOS</t>
  </si>
  <si>
    <t>13.02.100</t>
  </si>
  <si>
    <t>CERAMICA ESMALT.ANTIDER. ABSORÇÃO DE AGUA 3% A 8% PEI 4/5 COEF.ATRITO
MINIMO 0,4 USO EXCLUSIVO PADRAO CRECHE</t>
  </si>
  <si>
    <t>13.02.102</t>
  </si>
  <si>
    <t>FAIXA ( FITA ADESIVA ) SEGURANÇA ANTIDERRAPANTE L=50MM COR PRETA</t>
  </si>
  <si>
    <t>13.03.042</t>
  </si>
  <si>
    <t>PEDRA ARDOSIA 40X40CM E=7A10MM</t>
  </si>
  <si>
    <t>13.03.099</t>
  </si>
  <si>
    <t>13.04.001</t>
  </si>
  <si>
    <t>DEGRAUS EM ARGAMASSA DE CIMENTO E AREIA 1:3 ESPESSURA DE 2 CM</t>
  </si>
  <si>
    <t>13.04.004</t>
  </si>
  <si>
    <t>DEGRAU DE CONCRETO LISO</t>
  </si>
  <si>
    <t>13.04.026</t>
  </si>
  <si>
    <t>DEGRAUS DE GRANILITE MOLDADOS NO LOCAL</t>
  </si>
  <si>
    <t>13.04.027</t>
  </si>
  <si>
    <t>DEGRAUS DE GRANILITE PRE-MOLDADOS</t>
  </si>
  <si>
    <t>13.04.040</t>
  </si>
  <si>
    <t>DEGRAUS DE CHAPA VINILICA ESPESS 2 MM</t>
  </si>
  <si>
    <t>13.04.050</t>
  </si>
  <si>
    <t>DEGRAU DE BORRACHA SINTETICA COR PRETA C/TESTEIRA FIXAVEL C/ARG</t>
  </si>
  <si>
    <t>13.04.099</t>
  </si>
  <si>
    <t>SERVICOS DE REVESTIMENTO DE DEGRAUS</t>
  </si>
  <si>
    <t>13.05.001</t>
  </si>
  <si>
    <t>RODAPES DE ARGAM CIMENTO E AREIA 1:3 COM ALTURA DE 5 CM</t>
  </si>
  <si>
    <t>13.05.003</t>
  </si>
  <si>
    <t>RODAPE DE CIMENTADO DE 15 CM</t>
  </si>
  <si>
    <t>13.05.004</t>
  </si>
  <si>
    <t>RODAPES DE ARGAM CIMENTO E AREIA 1:3 COM ALTURA DE 10 CM</t>
  </si>
  <si>
    <t>13.05.005</t>
  </si>
  <si>
    <t>RODAPE DE ARGAMASSA DE CIM/AREIA 1:3 PARA ESCADA</t>
  </si>
  <si>
    <t>13.05.006</t>
  </si>
  <si>
    <t>RODAPÉ DE ARGAMASSA CIMENTO E AREIA 1:3 ESPESSURA 1,5CM X ALTURA DE
7CM</t>
  </si>
  <si>
    <t>13.05.009</t>
  </si>
  <si>
    <t>RODAPE DE MADEIRA DE 7X1,5CM G1-C4</t>
  </si>
  <si>
    <t>13.05.014</t>
  </si>
  <si>
    <t>RODAPES DE LADRILHO HIDRAULICO UMA COR COM 10 CM DE ALTURA</t>
  </si>
  <si>
    <t>13.05.020</t>
  </si>
  <si>
    <t>RODAPES DE GRANILITE SIMPLES DE 10 CM</t>
  </si>
  <si>
    <t>13.05.022</t>
  </si>
  <si>
    <t>RODAPE PORCELANATO ESMALTADO 7CM</t>
  </si>
  <si>
    <t>13.05.023</t>
  </si>
  <si>
    <t>RODAPE PORCELANATO TECNICO 7CM</t>
  </si>
  <si>
    <t>13.05.024</t>
  </si>
  <si>
    <t>RODAPES DE GRANILITE PARA ESCADA DE 10 CM</t>
  </si>
  <si>
    <t>13.05.025</t>
  </si>
  <si>
    <t>RODAPE DE GRANILITE PARA ESCADA DE 7-CM</t>
  </si>
  <si>
    <t>13.05.026</t>
  </si>
  <si>
    <t>RODAPÉ DE GRANILITE SIMPLES ALTURA 7CM</t>
  </si>
  <si>
    <t>13.05.028</t>
  </si>
  <si>
    <t>RODAPES DE MASSA GRANIT ALTA RESISTENCIA DE 10 CM TIPO MEDIO SIMPLES</t>
  </si>
  <si>
    <t>13.05.030</t>
  </si>
  <si>
    <t>RODAPES MASSA GRANIT ALTA RES 10CM MEDIO P/ESCADA INCL TRIANG</t>
  </si>
  <si>
    <t>13.05.031</t>
  </si>
  <si>
    <t>RODAPE DE ALTA RESISTENCIA 7-CM TIPO MEDIO PARA ESCADA INCL TRIANGULO</t>
  </si>
  <si>
    <t>13.05.068</t>
  </si>
  <si>
    <t>RODAPE VINILICO DE 5 CM SIMPLES</t>
  </si>
  <si>
    <t>13.05.069</t>
  </si>
  <si>
    <t>RODAPE VINILICO DE 7 CM SIMPLES</t>
  </si>
  <si>
    <t>13.05.074</t>
  </si>
  <si>
    <t>RODAPE VINILICO DE 5 CM PARA ESCADA</t>
  </si>
  <si>
    <t>13.05.075</t>
  </si>
  <si>
    <t>RODAPE VINILICO DE 7,5 CM PARA ESCADA</t>
  </si>
  <si>
    <t>13.05.099</t>
  </si>
  <si>
    <t>SERVICOS DE REVESTIMENTO DE RODAPES</t>
  </si>
  <si>
    <t>13.05.100</t>
  </si>
  <si>
    <t>RODAPE CERAMICA ANTIDERRAPANTE ALTURA 7CM (MONOQUEIMA) USO
EXCLUSIVO PADRAO CRECHE</t>
  </si>
  <si>
    <t>13.06.005</t>
  </si>
  <si>
    <t>SOLEIRA DE ARGAMASSA CIM/AREIA 1:3 EM RAMPA</t>
  </si>
  <si>
    <t>13.06.074</t>
  </si>
  <si>
    <t>SO-14 SOLEIRA RAMPADA DESNIVEL ATE 2CM (CIMENTADO / ALVENARIA 15,5CM)</t>
  </si>
  <si>
    <t>13.06.075</t>
  </si>
  <si>
    <t>SO-15 SOLEIRA RAMPADA DESNIVEL ATE 2CM (CIMENTADO / ALVENARIA 22CM)</t>
  </si>
  <si>
    <t>13.06.076</t>
  </si>
  <si>
    <t>SO-16 SOLEIRA RAMPADA DESNIVEL ATE 2CM (GRANILITE / ALVENARIA 15,5CM)</t>
  </si>
  <si>
    <t>13.06.077</t>
  </si>
  <si>
    <t>SO-17 SOLEIRA RAMPADA DESNIVEL ATE 2CM (GRANILITE / ALVENARIA 22CM)</t>
  </si>
  <si>
    <t>13.06.082</t>
  </si>
  <si>
    <t>SO-22 SOLEIRA DE GRANITO EM NIVEL 1 PEÇA (L= 14 A 17CM)</t>
  </si>
  <si>
    <t>13.06.083</t>
  </si>
  <si>
    <t>SO-23 SOLEIRA DE GRANITO EM NIVEL 1 PEÇA (L=19 A 22CM)</t>
  </si>
  <si>
    <t>13.06.084</t>
  </si>
  <si>
    <t>SO-24 - SOLEIRA DE GRANITO RAMPADA DESNIVEL ATE 2CM 2 PEÇAS (L=14 A
17CM)</t>
  </si>
  <si>
    <t>13.06.085</t>
  </si>
  <si>
    <t>SO-25 SOLEIRA DE GRANITO RAMPADA DESNIVEL ATE 2CM 2 PEÇAS (L=19 A 22CM)</t>
  </si>
  <si>
    <t>13.06.086</t>
  </si>
  <si>
    <t>SO-26 SOLEIRA DE GRANITO RAMPADA DESNIVEL ATE 2CM 3 PEÇAS (L=14 A 17CM)</t>
  </si>
  <si>
    <t>13.06.087</t>
  </si>
  <si>
    <t>SO-27 SOLEIRA DE GRANITO RAMPADA DESNIVEL ATE 2CM 3 PEÇAS (L=19 A 22CM)</t>
  </si>
  <si>
    <t>13.06.099</t>
  </si>
  <si>
    <t>SERVICOS DE REVESTIMENTO DE SOLEIRAS</t>
  </si>
  <si>
    <t>13.07.002</t>
  </si>
  <si>
    <t>PE-02 PEITORIL</t>
  </si>
  <si>
    <t>13.07.099</t>
  </si>
  <si>
    <t>SERVICOS DE REVESTIMENTO DE PEITORIS</t>
  </si>
  <si>
    <t>13.50.001</t>
  </si>
  <si>
    <t>DEMOLICAO PISO DE CONCRETO SIMPLES CAPEADO</t>
  </si>
  <si>
    <t>13.50.002</t>
  </si>
  <si>
    <t>DEMOLIÇAO PISO GRANILITE, LADRILHO HIDRAULICO, CERAMICO, CACOS, INCLUSIV
BASE</t>
  </si>
  <si>
    <t>13.50.003</t>
  </si>
  <si>
    <t>DEMOLICAO PISO TACOS DE MADEIRA INCLUSIVE ARG ASSENTAMENTO</t>
  </si>
  <si>
    <t>13.50.004</t>
  </si>
  <si>
    <t>DEMOLICAO PISO SOALHO DE TABUAS INCLUSIVE VIGAMENTOS</t>
  </si>
  <si>
    <t>13.50.006</t>
  </si>
  <si>
    <t>DEMOLIÇÃO DE SOALHO SOMENTE TÁBUAS</t>
  </si>
  <si>
    <t>13.50.010</t>
  </si>
  <si>
    <t>DEMOLIÇÃO DE PISOS VINÍLICOS E DE BORRACHA INCL ARG ASSENT E
REGULARIZACÃO</t>
  </si>
  <si>
    <t>13.50.015</t>
  </si>
  <si>
    <t>DEMOLIÇAO REVEST DE DEGRAUS DE ARG/GRANILITE/CACOS/LADRILHOS, INCL
ARG ASSENT.</t>
  </si>
  <si>
    <t>13.50.016</t>
  </si>
  <si>
    <t>DEMOLICAO RODAPES EM GERAL INCLUSIVE ARGAMASSA ASSENTAMENTO</t>
  </si>
  <si>
    <t>13.50.017</t>
  </si>
  <si>
    <t>DEMOLICAO SOLEIRAS EM GERAL INCLUSIVE ARGAMASSA ASSENTAMENTO</t>
  </si>
  <si>
    <t>13.50.018</t>
  </si>
  <si>
    <t>DEMOLICAO PEITORIS EM GERAL INCLUSIVE ARGAMASSA ASSENTAMENTO</t>
  </si>
  <si>
    <t>13.50.019</t>
  </si>
  <si>
    <t>DEMOLICAO GUARDA-CORPOS EM GERAL INCLUSIVE ARGAMASSA
ASSENTAMENTO</t>
  </si>
  <si>
    <t>13.50.099</t>
  </si>
  <si>
    <t>13.60.001</t>
  </si>
  <si>
    <t>RETIRADA DE PISO VINILICO E BORRACHA</t>
  </si>
  <si>
    <t>13.60.002</t>
  </si>
  <si>
    <t>RETIRADA DE PISO DE BORRACHA ARGAMASSADO</t>
  </si>
  <si>
    <t>13.60.003</t>
  </si>
  <si>
    <t>RETIRADA DE PISO DE CERÂMICA OU LADRILHOS HIDRÁULICOS</t>
  </si>
  <si>
    <t>13.60.004</t>
  </si>
  <si>
    <t>RETIRADA DE PISO DE TACOS DE MADEIRA</t>
  </si>
  <si>
    <t>13.60.005</t>
  </si>
  <si>
    <t>RETIRADA DE SOALHO INCLUSIVE VIGAMENTO</t>
  </si>
  <si>
    <t>13.60.006</t>
  </si>
  <si>
    <t>RETIRADA DE SOALHO SOMENTE TÁBUAS</t>
  </si>
  <si>
    <t>13.60.007</t>
  </si>
  <si>
    <t>RETIRADA DE PISO DE PEDRA</t>
  </si>
  <si>
    <t>13.60.008</t>
  </si>
  <si>
    <t>RETIRADA DE PISO DE GRANITO OU MÁRMORE</t>
  </si>
  <si>
    <t>13.60.009</t>
  </si>
  <si>
    <t>RETIRADA DE DEGRAUS E ESPELHOS EM PEDRA</t>
  </si>
  <si>
    <t>13.60.010</t>
  </si>
  <si>
    <t>RETIRADA DE DEGRAUS E ESP DE GRANITO OU MÁRMORE</t>
  </si>
  <si>
    <t>13.60.011</t>
  </si>
  <si>
    <t>RETIRADA DE RODAPÉS DE CERAM LADR-HIDR GRANITO OU MÁRMORE</t>
  </si>
  <si>
    <t>13.60.012</t>
  </si>
  <si>
    <t>RETIRADA DE RODAPES DE MADEIRA INCLUSIVE CORDÃO</t>
  </si>
  <si>
    <t>13.60.013</t>
  </si>
  <si>
    <t>RETIRADA DE SOLEIRAS EM GERAL</t>
  </si>
  <si>
    <t>13.60.014</t>
  </si>
  <si>
    <t>RETIRADA DE PEITORIS EM GERAL</t>
  </si>
  <si>
    <t>13.60.015</t>
  </si>
  <si>
    <t>RETIRADA DE GUARDA-CORPOS EM GERAL</t>
  </si>
  <si>
    <t>13.60.099</t>
  </si>
  <si>
    <t>13.70.001</t>
  </si>
  <si>
    <t>RECOLOCAÇÃO DE PISO VINÍLICO E BORRACHA</t>
  </si>
  <si>
    <t>13.70.002</t>
  </si>
  <si>
    <t>RECOLOCAÇÃO DE PISO DE BORRACHA ARGAMASSADO</t>
  </si>
  <si>
    <t>13.70.005</t>
  </si>
  <si>
    <t>RECOLOCAÇÃO E REPREGAMENTO DE SOALHO</t>
  </si>
  <si>
    <t>13.70.050</t>
  </si>
  <si>
    <t>RECOLOCAÇÃO DE RODAPÉS E CORDÕES DE MADEIRA</t>
  </si>
  <si>
    <t>13.70.099</t>
  </si>
  <si>
    <t>RECOLOCACOES DE PISOS</t>
  </si>
  <si>
    <t>13.80.002</t>
  </si>
  <si>
    <t>LASTRO DE CONCRETO</t>
  </si>
  <si>
    <t>13.80.003</t>
  </si>
  <si>
    <t>LASTRO DE BRITA GRADUADA COMPACTAÇÃO MECÂNICA E=8CM</t>
  </si>
  <si>
    <t>13.80.005</t>
  </si>
  <si>
    <t>13.80.006</t>
  </si>
  <si>
    <t>ENDURECEDOR SUPERFICIAL PARA CONCRETO</t>
  </si>
  <si>
    <t>13.80.007</t>
  </si>
  <si>
    <t>PISO DE CONCRETO FCK=25MPA E=5CM</t>
  </si>
  <si>
    <t>13.80.012</t>
  </si>
  <si>
    <t>SOALHO DE TABUA 20X2CM MACHO-FEMEA G1-C6 (SOMENTE TABUAS)</t>
  </si>
  <si>
    <t>13.80.013</t>
  </si>
  <si>
    <t>ISOLAMENTO COM LONA PRETA</t>
  </si>
  <si>
    <t>13.80.014</t>
  </si>
  <si>
    <t>FRESAMENTO DE PISO CIMENTADO</t>
  </si>
  <si>
    <t>13.80.015</t>
  </si>
  <si>
    <t>PISO VINILICO DE 2MM DE ESPESSURA</t>
  </si>
  <si>
    <t>13.80.016</t>
  </si>
  <si>
    <t>PISO VINILICO DE 3,2MM DE ESPESSURA</t>
  </si>
  <si>
    <t>13.80.018</t>
  </si>
  <si>
    <t>REPARO COMPLETO EM GRANILITE-RASPAGEM/ESTUCAMENTO/POLIMENTO</t>
  </si>
  <si>
    <t>13.80.021</t>
  </si>
  <si>
    <t>ARGAMASSA DE REGULARIZACAO CIMENTO/AREIA 1:3 E=2,50CM</t>
  </si>
  <si>
    <t>13.80.022</t>
  </si>
  <si>
    <t>COLAGEM COM NATA DE CIMENTO E ADESIVO P/ ARGAMASSA E CHAPISCO</t>
  </si>
  <si>
    <t>13.80.023</t>
  </si>
  <si>
    <t>SOALHO DE TABUA 10X2,0CM MACHO-FEMEA G1-C6 SOBRE VIGAMENTO 6X16CM</t>
  </si>
  <si>
    <t>13.80.024</t>
  </si>
  <si>
    <t>SOALHO DE TABUA 20X2CM MACHO-FEMEA G1-C6 SOBRE VIGAMENTO 6X16CM</t>
  </si>
  <si>
    <t>13.80.025</t>
  </si>
  <si>
    <t>REPREGAMENTO DE SOALHO DE MADEIRA</t>
  </si>
  <si>
    <t>13.80.026</t>
  </si>
  <si>
    <t>SOALHO DE TABUA 20X2CM MACHO-FEMEA G1-C6 SOBRE VIGAMENTO 6X12CM</t>
  </si>
  <si>
    <t>13.80.027</t>
  </si>
  <si>
    <t>SOALHO DE TABUA 10X2,0CM MACHO-FEMEA G1-C6 SOBRE VIGAMENTO 6X12CM</t>
  </si>
  <si>
    <t>13.80.028</t>
  </si>
  <si>
    <t>SOALHO DE TABUA 10X2,0CM MACHO-FEMEA GI-C6 (SOMENTE TABUAS)</t>
  </si>
  <si>
    <t>13.80.032</t>
  </si>
  <si>
    <t>TELA Q-92 PARA PISO DE CONCRETO</t>
  </si>
  <si>
    <t>13.80.033</t>
  </si>
  <si>
    <t>TELA Q-138 E ESPAÇADOR TRELIÇADO P/PISO DE CONCRETO</t>
  </si>
  <si>
    <t>13.80.034</t>
  </si>
  <si>
    <t>PISO DE CONCRETO FCK=25MPA E=8CM DESEMPENAMENTO MECÂNICO</t>
  </si>
  <si>
    <t>13.80.035</t>
  </si>
  <si>
    <t>PISO DE CONCRETO COM FIBRA FCK=25MPA E=8CM DESEMPENAMENTO MECÂNICO</t>
  </si>
  <si>
    <t>13.80.050</t>
  </si>
  <si>
    <t>RODAPE DE GRANILITE EM PLACAS FORN/APLIC</t>
  </si>
  <si>
    <t>13.80.051</t>
  </si>
  <si>
    <t>RODAPE DE MARMORE DE 15CM</t>
  </si>
  <si>
    <t>13.80.055</t>
  </si>
  <si>
    <t>CORDAO MEIA CANA 1,5x1,5CM G1-C4</t>
  </si>
  <si>
    <t>13.80.056</t>
  </si>
  <si>
    <t>RODAPE DE MADEIRA DE 7X1,5CM G1-C4 COM CORDAO</t>
  </si>
  <si>
    <t>13.80.057</t>
  </si>
  <si>
    <t>REPARO RODAPÉ EM GRANILITE RASPAGEM/ESTUCAMENTO/POLIMENTO</t>
  </si>
  <si>
    <t>13.80.060</t>
  </si>
  <si>
    <t>DEGRAU DE GRANILITE</t>
  </si>
  <si>
    <t>13.80.061</t>
  </si>
  <si>
    <t>DEGRAUS DE MARMORE</t>
  </si>
  <si>
    <t>13.80.062</t>
  </si>
  <si>
    <t>DEGRAU VINILICO COM TESTEIRA DE BORRACHA</t>
  </si>
  <si>
    <t>13.80.065</t>
  </si>
  <si>
    <t>TESTEIRA DE BORRACHA</t>
  </si>
  <si>
    <t>13.80.066</t>
  </si>
  <si>
    <t>PISO BORRACHA SINT PASTILHADO PRETO ESPES 4/5MM - COLADO</t>
  </si>
  <si>
    <t>13.80.075</t>
  </si>
  <si>
    <t>ENCHIMENTO DE PISO COM ARGILA EXPANDIDA</t>
  </si>
  <si>
    <t>13.80.099</t>
  </si>
  <si>
    <t>SERVICOS EM PISOS - CONSERVACAO</t>
  </si>
  <si>
    <t>14.01.002</t>
  </si>
  <si>
    <t>VIDRO LISO COMUM INCOLOR DE 3MM</t>
  </si>
  <si>
    <t>14.01.004</t>
  </si>
  <si>
    <t>VIDRO LISO COMUM INCOLOR DE 4MM</t>
  </si>
  <si>
    <t>14.01.006</t>
  </si>
  <si>
    <t>VIDRO LISO COMUM INCOLOR DE 5MM</t>
  </si>
  <si>
    <t>14.01.008</t>
  </si>
  <si>
    <t>VIDRO LISO COMUM INCOLOR DE 6MM</t>
  </si>
  <si>
    <t>14.01.032</t>
  </si>
  <si>
    <t>VIDRO LISO FOSCO (DESPOLIDO) ESPESS 3 MM</t>
  </si>
  <si>
    <t>14.01.035</t>
  </si>
  <si>
    <t>VIDRO IMPRESSO INCOLOR (E=4MM)</t>
  </si>
  <si>
    <t>14.01.040</t>
  </si>
  <si>
    <t>VIDRO ARAMADO DE 7/8 MM</t>
  </si>
  <si>
    <t>FECHAMENTO EM VIDRO LAMINADO 5+5MM INC ACESS ALUM (CX/ELEVADOR)</t>
  </si>
  <si>
    <t>14.01.062</t>
  </si>
  <si>
    <t>VIDRO LISO INCOLOR LAMINADO 6MM (3+3MM) COM FILME PVB INCLUSIVE
GUARNIÇAO NEOPRENE USO EXCLUSIVO PADRAO CRECHE</t>
  </si>
  <si>
    <t>14.01.063</t>
  </si>
  <si>
    <t>VIDRO LISO INCOLOR 6MM INCLUSIVE GUARNIÇAO NEOPRENE USO EXCLUSIVO
PADRAO CRECHE</t>
  </si>
  <si>
    <t>14.01.099</t>
  </si>
  <si>
    <t>SERVICOS EM VIDROS</t>
  </si>
  <si>
    <t>14.02.001</t>
  </si>
  <si>
    <t>EP-01 ESPELHO</t>
  </si>
  <si>
    <t>14.02.099</t>
  </si>
  <si>
    <t>SERVICOS DE ESPELHOS</t>
  </si>
  <si>
    <t>14.60.001</t>
  </si>
  <si>
    <t>RETIRADA DE VIDRO INCLUSIVE RASPAGEM DE MASSA OU RETIRADA DE BAGUETES</t>
  </si>
  <si>
    <t>14.60.099</t>
  </si>
  <si>
    <t>14.70.001</t>
  </si>
  <si>
    <t>RECOLOCAÇÃO DE VIDRO INCLUSIVE EMASSAMENTO OU RECOLOCACAO DE
BAGUETES</t>
  </si>
  <si>
    <t>14.70.099</t>
  </si>
  <si>
    <t>RECOLOCACOES DE VIDRO</t>
  </si>
  <si>
    <t>14.80.001</t>
  </si>
  <si>
    <t>ESPELHO DE CRISTAL 6MM LAPIDADO INCLUSIVE FIXAÇÃO COM COLAADESIVA.</t>
  </si>
  <si>
    <t>14.80.099</t>
  </si>
  <si>
    <t>SERVICOS EM VIDROS - CONSERVACAO</t>
  </si>
  <si>
    <t>15.01.001</t>
  </si>
  <si>
    <t>OLEO EM ESTRUTURA METALICA</t>
  </si>
  <si>
    <t>15.01.002</t>
  </si>
  <si>
    <t>GRAFITE EM ESTRUTURA METALICA</t>
  </si>
  <si>
    <t>15.01.003</t>
  </si>
  <si>
    <t>PINTURA ALUMINIO EM ESTRUTURA METALICA</t>
  </si>
  <si>
    <t>15.01.004</t>
  </si>
  <si>
    <t>ESMALTE EM ESTRUTURA METALICA</t>
  </si>
  <si>
    <t>15.01.005</t>
  </si>
  <si>
    <t>PINTURA PARA ESTRUTURA DE ALUMINIO C/ TINTA ESMALTE AUTOMOTIVA</t>
  </si>
  <si>
    <t>15.01.006</t>
  </si>
  <si>
    <t>ESMALTE A BASE DE ÁGUA EM ESTRUTURA METÁLICA</t>
  </si>
  <si>
    <t>OLEO SEM APAREL E EMASS PREVIOS EM ESTRUT DE MAD APARENTE (GALPOES)</t>
  </si>
  <si>
    <t>15.01.012</t>
  </si>
  <si>
    <t>ESMALTE S/APAREL EMASS PREVIOS EM ESTRUTURA DE MADEIRA APARENTES</t>
  </si>
  <si>
    <t>15.01.013</t>
  </si>
  <si>
    <t>ESMALTE A BASE DE ÁGUA SEM APARELHAMENTO E EMASSAMENTO PRÉVIOS EM
ESTRUTURA DE MADEIRA</t>
  </si>
  <si>
    <t>15.01.014</t>
  </si>
  <si>
    <t>APLICAÇAO DE IMUNIZANTE CUPINICIDA EM MADEIRA.</t>
  </si>
  <si>
    <t>15.01.015</t>
  </si>
  <si>
    <t>VERNIZ SEM APARELHAMENTO E EMAS PREVIOS EM ESTRUT DE MADEIRA
APARENTE</t>
  </si>
  <si>
    <t>15.01.029</t>
  </si>
  <si>
    <t>SERVIÇO GALVANIZACAO A FOGO - ESTRUTURAS</t>
  </si>
  <si>
    <t>15.01.032</t>
  </si>
  <si>
    <t>PRIMER P/ GALVANIZADOS (GALVITE/SIMILAR) - ESTRUTURAS</t>
  </si>
  <si>
    <t>15.01.035</t>
  </si>
  <si>
    <t>FUNDO ANTI-OXIDANTE EM ESTRUTURAS</t>
  </si>
  <si>
    <t>15.01.099</t>
  </si>
  <si>
    <t>PINTURAS EM ESTRUTURAS</t>
  </si>
  <si>
    <t>15.02.003</t>
  </si>
  <si>
    <t>MASSA NIVELADORA PARA INTERIOR</t>
  </si>
  <si>
    <t>15.02.005</t>
  </si>
  <si>
    <t>TINTA LATEX ECONOMICA</t>
  </si>
  <si>
    <t>15.02.006</t>
  </si>
  <si>
    <t>LATEX COM MASSA NIVELADORA PARA INTERIOR</t>
  </si>
  <si>
    <t>15.02.010</t>
  </si>
  <si>
    <t>TINTA LATEX ECONOMICA EM ELEMENTO VAZADO</t>
  </si>
  <si>
    <t>15.02.014</t>
  </si>
  <si>
    <t>OLEO COM MASSA NIVELADORA</t>
  </si>
  <si>
    <t>15.02.015</t>
  </si>
  <si>
    <t>OLEO</t>
  </si>
  <si>
    <t>15.02.018</t>
  </si>
  <si>
    <t>ESMALTE A BASE DE AGUA</t>
  </si>
  <si>
    <t>15.02.019</t>
  </si>
  <si>
    <t>ESMALTE</t>
  </si>
  <si>
    <t>15.02.020</t>
  </si>
  <si>
    <t>MASSA NIVELADORA PARA INTERIOR (AREAS MOLHADAS)</t>
  </si>
  <si>
    <t>15.02.025</t>
  </si>
  <si>
    <t>TINTA LATEX STANDARD</t>
  </si>
  <si>
    <t>15.02.026</t>
  </si>
  <si>
    <t>TINTA LATEX STANDARD COM MASSA NIVELADORA</t>
  </si>
  <si>
    <t>15.02.040</t>
  </si>
  <si>
    <t>VERNIZ RETARDANTE DE CHAMA APLICADO EM SUPERFICIE DE MADEIRA
ACABAMENTO TRANSPARENTE COM DUAS DEMÃOS</t>
  </si>
  <si>
    <t>15.02.041</t>
  </si>
  <si>
    <t>VERNIZ SELANTE RESISTENTE À ABRASÃO APLICADO SOBRE VERNIZ RETARDANTE
EM SUPERFICIE DE MADEIRA ACABAMENTO TRANSPARENTE COM DUAS DEMÃOS</t>
  </si>
  <si>
    <t>15.02.050</t>
  </si>
  <si>
    <t>OLEO EM FORRO DE MADEIRA</t>
  </si>
  <si>
    <t>15.02.052</t>
  </si>
  <si>
    <t>ESMALTE EM FORRO DE MADEIRA</t>
  </si>
  <si>
    <t>15.02.053</t>
  </si>
  <si>
    <t>ESMALTE A BASE DE AGUA EM FORRO DE MADEIRA</t>
  </si>
  <si>
    <t>15.02.055</t>
  </si>
  <si>
    <t>ENVERNIZAMENTO EM FORRO DE MADEIRA</t>
  </si>
  <si>
    <t>15.02.061</t>
  </si>
  <si>
    <t>TINTA LATEX STANDARD EM SUPERFICIE DE GESSO</t>
  </si>
  <si>
    <t>15.02.062</t>
  </si>
  <si>
    <t>TINTA LATEX ECONOMICA EM SUPERFICIE DE GESSO</t>
  </si>
  <si>
    <t>15.02.080</t>
  </si>
  <si>
    <t>TINTA LATEX PARA PISO</t>
  </si>
  <si>
    <t>15.02.099</t>
  </si>
  <si>
    <t>PINTURAS EM FORROS/PAREDES INTERNAS</t>
  </si>
  <si>
    <t>15.03.002</t>
  </si>
  <si>
    <t>MASSA NIVELADORA A BASE DE AGUA EM ESQUADRIAS DE MADEIRA</t>
  </si>
  <si>
    <t>15.03.003</t>
  </si>
  <si>
    <t>ÓLEO SEM MASSA NIVELADORA EM ESQUADRIAS DE MADEIRA</t>
  </si>
  <si>
    <t>15.03.005</t>
  </si>
  <si>
    <t>OLEO EM MADEIRA SEM APARELHAMENTO E EMASS PREVIOS (PORTOES-CERCAS)</t>
  </si>
  <si>
    <t>15.03.006</t>
  </si>
  <si>
    <t>ESMALTE SEM MASSA NIVELADORA EM ESQUADRIAS DE MADEIRA</t>
  </si>
  <si>
    <t>15.03.008</t>
  </si>
  <si>
    <t>OLEO COM MASSA NIVELADORA EM ESQUADRIAS DE MADEIRA</t>
  </si>
  <si>
    <t>15.03.009</t>
  </si>
  <si>
    <t>ESMALTE EM CERCAS PORTOES E GRADIS</t>
  </si>
  <si>
    <t>15.03.010</t>
  </si>
  <si>
    <t>VERNIZ PLASTICO BASE POLIURET EM ESQUADRIAS E PECAS MADEIRA EXTERNA</t>
  </si>
  <si>
    <t>15.03.011</t>
  </si>
  <si>
    <t>ESMALTE COM MASSA NIVELADORA EM ESQUADRIAS DE MADEIRA</t>
  </si>
  <si>
    <t>15.03.012</t>
  </si>
  <si>
    <t>ENVERNIZAMENTO EM ESQUADRIAS DE MADEIRA</t>
  </si>
  <si>
    <t>15.03.020</t>
  </si>
  <si>
    <t>OLEO EM ESQUADRIAS DE FERRO</t>
  </si>
  <si>
    <t>15.03.021</t>
  </si>
  <si>
    <t>ESMALTE EM ESQUADRIAS DE FERRO</t>
  </si>
  <si>
    <t>15.03.022</t>
  </si>
  <si>
    <t>GRAFITE EM ESQUADRIAS DE FERRO</t>
  </si>
  <si>
    <t>15.03.024</t>
  </si>
  <si>
    <t>PINTURA ALUMINIO EM ESQUADRIAS DE FERRO</t>
  </si>
  <si>
    <t>15.03.025</t>
  </si>
  <si>
    <t>ESMALTE A BASE DE AGUA SEM MASSA NIVELADORA EM ESQUADRIAS DE
MADEIRA</t>
  </si>
  <si>
    <t>15.03.026</t>
  </si>
  <si>
    <t>ESMALTE A BASE DE AGUA COM MASSA NIVELADORA EM ESQUADRIAS DE
MADEIRA</t>
  </si>
  <si>
    <t>15.03.027</t>
  </si>
  <si>
    <t>ESMALTE A BASE DE AGUA EM CERCAS, PORTÕES E GRADIS</t>
  </si>
  <si>
    <t>15.03.028</t>
  </si>
  <si>
    <t>ESMALTE A BASE DE AGUA EM ESQUADRIAS DE FERRO</t>
  </si>
  <si>
    <t>49,13</t>
  </si>
  <si>
    <t>15.03.029</t>
  </si>
  <si>
    <t>SERVIÇO GALVANIZACAO A FOGO - ESQUADRIAS.</t>
  </si>
  <si>
    <t>15.03.032</t>
  </si>
  <si>
    <t>PRIMER P/ GALVANIZADOS (GALVIT/SIMILAR) - ESQUADRIAS</t>
  </si>
  <si>
    <t>15.03.035</t>
  </si>
  <si>
    <t>FUNDO ANTI-OXIDANTE EM ESQUADRIAS</t>
  </si>
  <si>
    <t>15.03.040</t>
  </si>
  <si>
    <t>OLEO EM RODAPES, BAGUETES E MOLDURAS DE MADEIRA</t>
  </si>
  <si>
    <t>15.03.041</t>
  </si>
  <si>
    <t>ESMALTE EM RODAPES, BAGUETES E MOLDURAS DE MADEIRA</t>
  </si>
  <si>
    <t>15.03.042</t>
  </si>
  <si>
    <t>ESMALTE A BASE DE AGUA EM RODAPES BAGUETES E MOLDURAS DE MADEIRA</t>
  </si>
  <si>
    <t>15.03.050</t>
  </si>
  <si>
    <t>ENVERNIZAMENTO DE RODAPES,BAGUETES OU MOLDURAS DE MADEIRA</t>
  </si>
  <si>
    <t>15.03.060</t>
  </si>
  <si>
    <t>FACE EXTERNA DE CALHAS/CONDUTORES COM TINTA SINTETICA (ESMALTE)</t>
  </si>
  <si>
    <t>15.03.061</t>
  </si>
  <si>
    <t>FACE INTERNA DE CALHAS COM TINTA BETUMINOSA</t>
  </si>
  <si>
    <t>15.03.062</t>
  </si>
  <si>
    <t>FACE APARENTE DE RUFOS/RINCOES COM TINTA BETUMINOSA</t>
  </si>
  <si>
    <t>15.03.063</t>
  </si>
  <si>
    <t>FACE EXTERNA DE CALHAS/CONDUTORES COM TINTA A OLEO</t>
  </si>
  <si>
    <t>15.03.064</t>
  </si>
  <si>
    <t>FACE EXTERNA DE CALHAS/CONDUTORES COM ESMALTE A BASE DE AGUA</t>
  </si>
  <si>
    <t>15.03.068</t>
  </si>
  <si>
    <t>PINTURA DUAS DEMÃOS ESMALTE FACE APARENTE DE TUBULAÇÃO Ø 3/4"</t>
  </si>
  <si>
    <t>15.03.069</t>
  </si>
  <si>
    <t>PINTURA DUAS DEMÃOS ESMALTE FACE APARENTE DE TUBULAÇÃO Ø1"</t>
  </si>
  <si>
    <t>15.03.072</t>
  </si>
  <si>
    <t>PINTURA DUAS DEMÃOS ESMALTE FACE APARENTE DE TUBULAÇÃO Ø1 1/4"</t>
  </si>
  <si>
    <t>15.03.073</t>
  </si>
  <si>
    <t>PINTURA DUAS DEMÃOS ESMALTE FACE APARENTE DE TUBULAÇÃO Ø1 1/2"</t>
  </si>
  <si>
    <t>15.03.074</t>
  </si>
  <si>
    <t>PINTURA DUAS DEMÃOS ESMALTE FACE APARENTE DE TUBULAÇÃO Ø 2"</t>
  </si>
  <si>
    <t>15.03.075</t>
  </si>
  <si>
    <t>PINTURA DUAS DEMÃOS ESMALTE FACE APARENTE DE TUBULAÇÃO Ø 2 1/2"</t>
  </si>
  <si>
    <t>15.03.076</t>
  </si>
  <si>
    <t>PINTURA DUAS DEMÃOS ESMALTE FACE APARENTE DE TUBULAÇÃO Ø 3"</t>
  </si>
  <si>
    <t>15.03.077</t>
  </si>
  <si>
    <t>PINTURA DUAS DEMÃOS ESMALTE FACE APARENTE DE TUBULAÇÃO Ø 4"</t>
  </si>
  <si>
    <t>15.03.079</t>
  </si>
  <si>
    <t>PINTURA DUAS DEMÃOS ESMALTE FACE APARENTE DE TUBULAÇÃO PVC Ø 2"</t>
  </si>
  <si>
    <t>15.03.080</t>
  </si>
  <si>
    <t>PINTURA DUAS DEMÃOS ESMALTE FACE APARENTE DE TUBULAÇÃO PVC Ø 3"</t>
  </si>
  <si>
    <t>15.03.081</t>
  </si>
  <si>
    <t>PINTURA DUAS DEMÃOS ESMALTE FACE APARENTE DE TUBULAÇÃO PVC Ø 4"</t>
  </si>
  <si>
    <t>15.03.082</t>
  </si>
  <si>
    <t>PINTURA DUAS DEMÃOS ESMALTE FACE APARENTE DE TUBULAÇÃO PVC Ø 6"</t>
  </si>
  <si>
    <t>15.03.099</t>
  </si>
  <si>
    <t>PINTURAS EM ESQUADRIAS</t>
  </si>
  <si>
    <t>15.04.001</t>
  </si>
  <si>
    <t>CAIACAO</t>
  </si>
  <si>
    <t>15.04.005</t>
  </si>
  <si>
    <t>TINTA LÁTEX ECONÔMICA</t>
  </si>
  <si>
    <t>15.04.006</t>
  </si>
  <si>
    <t>15.04.007</t>
  </si>
  <si>
    <t>MASSA NIVELADORA PARA EXTERIOR</t>
  </si>
  <si>
    <t>15.04.008</t>
  </si>
  <si>
    <t>LATEX EM ELEMENTO VAZADO</t>
  </si>
  <si>
    <t>15.04.009</t>
  </si>
  <si>
    <t>TRATAMENTO DE CONCRETO COM ESTUQUE E LIXAMENTO</t>
  </si>
  <si>
    <t>15.04.011</t>
  </si>
  <si>
    <t>TINTA MINERAL IMPERMEAVEL SEM NATA SELADORA</t>
  </si>
  <si>
    <t>15.04.012</t>
  </si>
  <si>
    <t>TINTA MINERAL IMPERMEAVEL C/ NATA SELADORA S/ BLOCO DE CONCRETO</t>
  </si>
  <si>
    <t>15.04.013</t>
  </si>
  <si>
    <t>HIDROFUGO A BASE DE SILICONE</t>
  </si>
  <si>
    <t>15.04.015</t>
  </si>
  <si>
    <t>ESMALTE EM SUPERFICIE REBOCADA SEM MASSA NIVELADORA</t>
  </si>
  <si>
    <t>15.04.020</t>
  </si>
  <si>
    <t>LIQUIDO IMUNIZANTE EM MADEIRA APARENTE</t>
  </si>
  <si>
    <t>15.04.030</t>
  </si>
  <si>
    <t>VERNIZ ACRILICO BASE SOLVENTE COM 1 DEMAO PRIMER +2 DEMAOS VERNIZ
ACRILICO BASE SOLVENTE</t>
  </si>
  <si>
    <t>15.04.031</t>
  </si>
  <si>
    <t>VERNIZ ACRILICO BASE AGUAAPLICAÇAO 3 DEMAOS</t>
  </si>
  <si>
    <t>15.04.040</t>
  </si>
  <si>
    <t>15.04.041</t>
  </si>
  <si>
    <t>15.04.073</t>
  </si>
  <si>
    <t>PINTURA PARA TELHAS DE ALUMINIO COM TINTA ESMALTE AUTOMOTIVA</t>
  </si>
  <si>
    <t>15.04.078</t>
  </si>
  <si>
    <t>SINALIZAÇÃO VISUAL DE DEGRAUS-PINTURA ACRÍLICA P/PISOS</t>
  </si>
  <si>
    <t>15.04.080</t>
  </si>
  <si>
    <t>PINTURA DE QUADRAS ESP-LINHAS DEMARCATORIAS (600M2)</t>
  </si>
  <si>
    <t>15.04.081</t>
  </si>
  <si>
    <t>PINTURA DE LINHAS DEMARCATORIAS DE QUADRA DE ESPORTES</t>
  </si>
  <si>
    <t>15.04.082</t>
  </si>
  <si>
    <t>15.04.099</t>
  </si>
  <si>
    <t>PINTURAS EM PAREDES EXTERNAS</t>
  </si>
  <si>
    <t>15.50.001</t>
  </si>
  <si>
    <t>RASPAGEM DE CAIACAO OU TINTA MINERAL IMPERMEAVEL</t>
  </si>
  <si>
    <t>15.50.002</t>
  </si>
  <si>
    <t>REMOCAO DE OLEO,ESMALTE,LATEX/ACRILICO EM PAREDES COM LIXAMENTO</t>
  </si>
  <si>
    <t>15.50.003</t>
  </si>
  <si>
    <t>REMOCAO DE OLEO,ESMALTE OU VERNIZ EM ESQ DE MADEIRA C/LIXAMENTO</t>
  </si>
  <si>
    <t>15.50.004</t>
  </si>
  <si>
    <t>REMOCAO DE OLEO,ESMALTE,ALUMIN OU GRAFITE EM ESQ DE FERRO C/LIXAMENT</t>
  </si>
  <si>
    <t>O M2</t>
  </si>
  <si>
    <t>15.50.010</t>
  </si>
  <si>
    <t>REMOÇAO DE OLEO,ESMALTE,VERNIZ EM RODAPES,BAGUETES E MOLD
C/LIXAMENTO</t>
  </si>
  <si>
    <t>15.50.011</t>
  </si>
  <si>
    <t>REMOCAO DE OLEO,ESMALTE,LATEX/ACRILICO EM PAREDES COM PRODUTO
QUIMICO</t>
  </si>
  <si>
    <t>15.50.012</t>
  </si>
  <si>
    <t>REMOCAO DE OLEO ESMALTE OU VERNIZ EM ESQ. DE MADEIRA C/PROD QUIMICO</t>
  </si>
  <si>
    <t>15.50.013</t>
  </si>
  <si>
    <t>REMOCAO DE OLEO,ESMALTE,ALUMIN OU GRAFITE EM ESQ DE FERRO C/PROD QUI</t>
  </si>
  <si>
    <t>M M2</t>
  </si>
  <si>
    <t>15.50.014</t>
  </si>
  <si>
    <t>REMOÇAO DE OLEO,ESMALTE,VERNIZ EM RODAPES,BAGUETES E MOLD
C/PROD.QUIMICO</t>
  </si>
  <si>
    <t>15.50.030</t>
  </si>
  <si>
    <t>REMOCAO DE PINTURA EM ESTRUTURA METALICA COM LIXAMENTO</t>
  </si>
  <si>
    <t>15.50.099</t>
  </si>
  <si>
    <t>REMOCOES</t>
  </si>
  <si>
    <t>15.80.010</t>
  </si>
  <si>
    <t>PINTURA EM AZULEJO</t>
  </si>
  <si>
    <t>15.80.011</t>
  </si>
  <si>
    <t>OLEO EM SUPERFICIE INCLUSIVE PREPARO E RETOQUE DE MASSA</t>
  </si>
  <si>
    <t>15.80.013</t>
  </si>
  <si>
    <t>ESMALTE EM ESQUADRIAS DE MADEIRA INCLUSIVE PREPARO E RETOQUES DE
MASSA</t>
  </si>
  <si>
    <t>15.80.018</t>
  </si>
  <si>
    <t>TINTA LATEX STANDARD INCLUSIVE PREPARO E RETOQUE DE MASSA NIVELADORA</t>
  </si>
  <si>
    <t>15.80.021</t>
  </si>
  <si>
    <t>OLEO EM ESQUADRIAS DE FERRO INCLUSIVE PREPARO E RETOQUES DE ZARCAO</t>
  </si>
  <si>
    <t>15.80.023</t>
  </si>
  <si>
    <t>OLEO EM RODAPES/BAGUETES/MOLD. MAD. INCL. PREPARO E RETOQUE DE MASSA</t>
  </si>
  <si>
    <t>15.80.024</t>
  </si>
  <si>
    <t>15.80.025</t>
  </si>
  <si>
    <t>REMOVEDOR DE PICHAÇÃO - POS PINTURA ANTIPICHAÇÃO</t>
  </si>
  <si>
    <t>15.80.026</t>
  </si>
  <si>
    <t>OLEO EM ESQUADRIAS DE MADEIRA INCLUSIVE PREPARO E RETOQUES DE MASSA</t>
  </si>
  <si>
    <t>15.80.029</t>
  </si>
  <si>
    <t>VERNIZ ANTIPICHAÇÃO 2 DEMAOS</t>
  </si>
  <si>
    <t>15.80.031</t>
  </si>
  <si>
    <t>VERNIZ EM ESQUADRIAS DE MADEIRA INCL PREPARO E RETOQUE DE MASSA</t>
  </si>
  <si>
    <t>15.80.032</t>
  </si>
  <si>
    <t>VERNIZ EM RODAPES/BAGUETES/MOLD. MAD. INCL. PREPARO E RETOQUE DE
MASSA</t>
  </si>
  <si>
    <t>15.80.036</t>
  </si>
  <si>
    <t>ESMALTE EM SUPERFICIE DE MADEIRA INCLUSIVE PREPARO E RETOQUE DE MASSA</t>
  </si>
  <si>
    <t>15.80.040</t>
  </si>
  <si>
    <t>PINTURA DE QUADRAS ESPORTIVAS - LINHAS DEMARCATORIAS</t>
  </si>
  <si>
    <t>15.80.042</t>
  </si>
  <si>
    <t>15.80.043</t>
  </si>
  <si>
    <t>15.80.044</t>
  </si>
  <si>
    <t>ESMALTE EM SUPERFICIE INCLUSIVE PREPARO E RETOQUE DE MASSA</t>
  </si>
  <si>
    <t>15.80.045</t>
  </si>
  <si>
    <t>ESMALTE EM ESQUADRIAS DE FERRO INCLUSIVE PREPARO E RETOQUES DE
ZARCAO</t>
  </si>
  <si>
    <t>15.80.046</t>
  </si>
  <si>
    <t>GRAFITE EM ESQUADRIAS DE FERRO INCL. PREPARO E RETOQUE DE ZARCAO</t>
  </si>
  <si>
    <t>15.80.047</t>
  </si>
  <si>
    <t>PINTURA EM LOUSA INCL. PREPARO E RETOQUE DE MASSA</t>
  </si>
  <si>
    <t>15.80.048</t>
  </si>
  <si>
    <t>ESMALTE EM FORRO DE MADEIRA INCLUSIVE PREPARO E RETOQUE DE MASSA</t>
  </si>
  <si>
    <t>15.80.050</t>
  </si>
  <si>
    <t>OLEO EM FORRO DE MADEIRA INCLUSIVE PREPARO E RETOQUE DE MASSA</t>
  </si>
  <si>
    <t>15.80.060</t>
  </si>
  <si>
    <t>ESMALTE EM ESTRUTURA METALICA INCLUSIVE PREPARO E RETOQUE DE ZARCAO</t>
  </si>
  <si>
    <t>15.80.061</t>
  </si>
  <si>
    <t>OLEO EM ESTRUTURA METALICA INCLUSIVE PREPARO E RETOQUE DE ZARCAO</t>
  </si>
  <si>
    <t>15.80.062</t>
  </si>
  <si>
    <t>GRAFITE EM ESTRUTURA METALICA INCLUSIVE PREPARO E RETOQUE DE ZARCAO</t>
  </si>
  <si>
    <t>15.80.070</t>
  </si>
  <si>
    <t>GALVANIZACAO A FRIO - PINTURA P/ ESTRUTURAS - CONSERVACAO</t>
  </si>
  <si>
    <t>15.80.071</t>
  </si>
  <si>
    <t>GALVANIZACAO A FRIO - PINTURA P/ ESQUADRIAS - CONSERVACAO</t>
  </si>
  <si>
    <t>15.80.072</t>
  </si>
  <si>
    <t>PRIMER P/ GALVANIZADOS (GALVIT/SIMILAR) - ESTRUTURAS - CONSERVACAO</t>
  </si>
  <si>
    <t>15.80.073</t>
  </si>
  <si>
    <t>PRIMER P/ GALVANIZADOS (GALVIT/SIMILAR) - ESQUADRIAS - CONSERVACAO</t>
  </si>
  <si>
    <t>15.80.075</t>
  </si>
  <si>
    <t>FUNDO ANTI-OXIDANTE EM ESTRUTURAS - CONSERVACAO</t>
  </si>
  <si>
    <t>15.80.076</t>
  </si>
  <si>
    <t>FUNDO ANTI-OXIDANTE EM ESQUADRIAS - CONSERVACAO</t>
  </si>
  <si>
    <t>15.80.080</t>
  </si>
  <si>
    <t>SERVIÇO GALVANIZACAO A FOGO - ESTRUTURAS / ESQUADRIAS.</t>
  </si>
  <si>
    <t>15.80.099</t>
  </si>
  <si>
    <t>SERVICOS DE PINTURA - CONSERVACAO</t>
  </si>
  <si>
    <t>16.01.008</t>
  </si>
  <si>
    <t>FD-07 FECHAM DIVISA/BL CONCRETO/REV CHAP GROSSO FACE EXT
H=185CM/SAPAT</t>
  </si>
  <si>
    <t>16.01.009</t>
  </si>
  <si>
    <t>FD-08 FECHAM DIVISA/BL CONCRETO/REV CHAP GROSSO FACE EXT
H=185CM/BROCA</t>
  </si>
  <si>
    <t>16.01.010</t>
  </si>
  <si>
    <t>FD-10 FECHAMENTO PARA DEVISAS/MOUROES</t>
  </si>
  <si>
    <t>16.01.011</t>
  </si>
  <si>
    <t>FD-11 FECHAMENTO DE DIVISAS - MOUROES C/ PLACAS PRE MOLDADAS</t>
  </si>
  <si>
    <t>16.01.012</t>
  </si>
  <si>
    <t>FD-12 FECHAMENTO DE DIVISAS - MOUROES C/ ARAMES E HIBISCOS</t>
  </si>
  <si>
    <t>16.01.013</t>
  </si>
  <si>
    <t>FD-13 FECHAMENTO DIV/BL CONCR/SEM REVESTIMENTO (H=185CM/SAPATA)</t>
  </si>
  <si>
    <t>16.01.014</t>
  </si>
  <si>
    <t>FD-14 FECHAMENTO DE DIVISA/BLOCO DE CONCRETO/ S/REVEST. H=185CM/BROCA</t>
  </si>
  <si>
    <t>16.01.015</t>
  </si>
  <si>
    <t>FD-15 FECHAMENTO DE DIVISA/BL CONCRETO/REVEST CHAP FINO
H=235CM/SAPATA</t>
  </si>
  <si>
    <t>16.01.016</t>
  </si>
  <si>
    <t>FD-16 FECHAMENTO DIVISA/BL CONCRETO/REVEST CHAPISCO FINO
H=235CM/BROCA</t>
  </si>
  <si>
    <t>16.01.021</t>
  </si>
  <si>
    <t>FD-21 FECHAMENTO DE DIVISA COM GRADIL ELETROFUNDIDO / SAPATA (H=185CM)</t>
  </si>
  <si>
    <t>16.01.022</t>
  </si>
  <si>
    <t>FD-22 FECHAMENTO DE DIVISA COM GRADIL ELETROFUNDIDO/SAPATA (H=235CM)</t>
  </si>
  <si>
    <t>16.01.028</t>
  </si>
  <si>
    <t>FD-23 FECHAMENTO DE DIVISA COM GRADIL ELETROFUNDIDO / BROCA (H=185CM)</t>
  </si>
  <si>
    <t>16.01.029</t>
  </si>
  <si>
    <t>FD-24 FECHAMENTO DE DIVISA COM GRADIL ELETROFUNDIDO / BROCA (H=235CM)</t>
  </si>
  <si>
    <t>16.01.030</t>
  </si>
  <si>
    <t>FD-25 FECHAMENTO DIVISA C/ GRADIL ELETROF / SAPATA (199X132.20CM)</t>
  </si>
  <si>
    <t>16.01.031</t>
  </si>
  <si>
    <t>FD-26 FECHAMENTO DIVISA C/ GRADIL ELETROF / BROCA (199X132.20CM)</t>
  </si>
  <si>
    <t>16.01.032</t>
  </si>
  <si>
    <t>FD-27 FECHAMENTO DIVISA C/ GRADIL ELETROF / SAPATA (59X211.40CM)</t>
  </si>
  <si>
    <t>16.01.033</t>
  </si>
  <si>
    <t>FD-28 FECHAMENTO DIVISA C/ GRADIL ELETROF / BROCA (59X211.40CM)</t>
  </si>
  <si>
    <t>16.01.045</t>
  </si>
  <si>
    <t>16.01.046</t>
  </si>
  <si>
    <t>PORTÃO EM CHAPA DE AÇO</t>
  </si>
  <si>
    <t>16.01.058</t>
  </si>
  <si>
    <t>GRADIL ELETROFUNDIDO GALV. COM PINTURA ELETROSTATICA 62X132MM BARRA
25X2MM</t>
  </si>
  <si>
    <t>16.01.060</t>
  </si>
  <si>
    <t>FD-29 FECHAMENTO DIVISA C/ ELEMENTO VAZADO / SAPATA (239X199CM)</t>
  </si>
  <si>
    <t>16.01.061</t>
  </si>
  <si>
    <t>FD-30 FECHAMENTO DIVISA C/ ELEMENTO VAZADO / BROCA (239X199CM)</t>
  </si>
  <si>
    <t>16.01.062</t>
  </si>
  <si>
    <t>FD-31 FECHAMENTO DIVISA C/ ELEMENTO VAZADO / SAPATA (39X199CM)</t>
  </si>
  <si>
    <t>16.01.063</t>
  </si>
  <si>
    <t>FD-32 FECHAMENTO DIVISA C/ ELEMENTO VAZADO / BROCA (39X199CM)</t>
  </si>
  <si>
    <t>16.01.064</t>
  </si>
  <si>
    <t>PT-29 PORTAO DE TELA PARA QUADRA</t>
  </si>
  <si>
    <t>16.01.065</t>
  </si>
  <si>
    <t>VERGA/CINTA EM BLOCO DE CONCRETO CANALETA 14X19X39CM</t>
  </si>
  <si>
    <t>16.01.066</t>
  </si>
  <si>
    <t>VERGA/CINTA EM BLOCO DE CONCRETO CANALETA 19X19X39CM</t>
  </si>
  <si>
    <t>16.01.067</t>
  </si>
  <si>
    <t>FD-33 FECHAMENTO DE DIVISA/BL.CONCRETO/REVEST. CHAPISCO GROSSO
H=235CM/SAPATA</t>
  </si>
  <si>
    <t>16.01.068</t>
  </si>
  <si>
    <t>FD-34 FECHAMENTO DE DIVISA/BL. CONCRETO/REVEST. CHAPISCO GROSSO
H=235CM/BROCA</t>
  </si>
  <si>
    <t>16.01.080</t>
  </si>
  <si>
    <t>PT-30 PORTAO GRADIL ELETROFUNDIDO / PILARETE DE CONCRETO (300X185CM)</t>
  </si>
  <si>
    <t>16.01.081</t>
  </si>
  <si>
    <t>PT-31 PORTAO GRADIL ELETROFUNDIDO / PILARETE DE CONCRETO (300X235CM)</t>
  </si>
  <si>
    <t>16.01.082</t>
  </si>
  <si>
    <t>PT-32 PORTAO GRADIL ELETROFUNDIDO / PILARETE DE CONCRETO (180X185CM)</t>
  </si>
  <si>
    <t>16.01.083</t>
  </si>
  <si>
    <t>PT-33 PORTAO GRADIL ELETROFUNDIDO / PILARETE DE CONCRETO (180X235CM)</t>
  </si>
  <si>
    <t>16.01.088</t>
  </si>
  <si>
    <t>PT-41 PORTAO EM CHAPA DE ACO (300X235CM)</t>
  </si>
  <si>
    <t>16.01.089</t>
  </si>
  <si>
    <t>PT-42 PORTAO EM CHAPA DE ACO (180X235CM)</t>
  </si>
  <si>
    <t>16.01.090</t>
  </si>
  <si>
    <t>FE-01 FECHAMENTO PARA SETORIZAÇAO 120&lt;H&lt;200 CM (ALAMBRADO)</t>
  </si>
  <si>
    <t>16.01.091</t>
  </si>
  <si>
    <t>FE-02 FECHAMENTO PARA SETORIZAÇAO (GRADIL ELETROFUNDIDO)</t>
  </si>
  <si>
    <t>16.01.092</t>
  </si>
  <si>
    <t>PT-50 PORTAO DE TELA PARA SETORIZAÇAO 120&lt;H&lt;200 CM</t>
  </si>
  <si>
    <t>16.01.093</t>
  </si>
  <si>
    <t>PT-34 PORTAO GRADIL ELETROFUNDIDO / PILARETE METALICO (300X185CM)</t>
  </si>
  <si>
    <t>16.01.094</t>
  </si>
  <si>
    <t>PT-35 PORTAO GRADIL ELETROFUNDIDO / PILARETE METALICO (300X235CM)</t>
  </si>
  <si>
    <t>16.01.095</t>
  </si>
  <si>
    <t>PT-36 PORTAO GRADIL ELETROFUNDIDO / PILARETE METALICO (180X185CM)</t>
  </si>
  <si>
    <t>16.01.098</t>
  </si>
  <si>
    <t>PT-37 PORTAO GRADIL ELETROFUNDIDO / PILARETE METALICO (180X235CM)</t>
  </si>
  <si>
    <t>16.01.099</t>
  </si>
  <si>
    <t>SERVICOS PARA FECHAMENTOS</t>
  </si>
  <si>
    <t>16.02.004</t>
  </si>
  <si>
    <t>PAVIMENTAÇÃO DE CONCRETO P/PISO PERMEAVEL DRENANTE (DIAGONAL)</t>
  </si>
  <si>
    <t>16.02.008</t>
  </si>
  <si>
    <t>16.02.009</t>
  </si>
  <si>
    <t>PLACA DE CONCRETO MOLDADA NO LOCAL - 90X90 CM</t>
  </si>
  <si>
    <t>PAVIMENTAÇÃO DE CONCRETO P/PISO PERMEAVEL DRENANTE (SEXTAVADO)</t>
  </si>
  <si>
    <t>16.02.014</t>
  </si>
  <si>
    <t>PAVIMENTAÇAO DE CONCRETO PARA PISO PERMEAVEL DRENANTE (GRAMA)</t>
  </si>
  <si>
    <t>16.02.015</t>
  </si>
  <si>
    <t>PAVIMENTACAO ASFALTICA</t>
  </si>
  <si>
    <t>16.02.018</t>
  </si>
  <si>
    <t>BORRACHA ASSENTADA C/ ARGAMASSA - PISO TATIL ALERTA</t>
  </si>
  <si>
    <t>16.02.022</t>
  </si>
  <si>
    <t>PAVIMENTACAO COM PEDRISCO COM ESPESS DE 5 CM</t>
  </si>
  <si>
    <t>16.02.023</t>
  </si>
  <si>
    <t>PAVIMENTACAO DE PEDRA MOSAICO PORTUGUES 2 COR/SOBRE BASE AREIA
GROSSA</t>
  </si>
  <si>
    <t>16.02.025</t>
  </si>
  <si>
    <t>GUIAS PRE-MOLDADAS TIPO PMSP</t>
  </si>
  <si>
    <t>16.02.026</t>
  </si>
  <si>
    <t>SARJETAS MOLDADAS NO LOCAL TIPO PMSP</t>
  </si>
  <si>
    <t>16.02.027</t>
  </si>
  <si>
    <t>GA-01 GUIA LEVE OU SEPARADOR DE PISOS</t>
  </si>
  <si>
    <t>16.02.028</t>
  </si>
  <si>
    <t>GA-02 GUIA E SARJETA</t>
  </si>
  <si>
    <t>16.02.029</t>
  </si>
  <si>
    <t>GA-03 GUIA E SARJETA TIPO PMSP</t>
  </si>
  <si>
    <t>16.02.031</t>
  </si>
  <si>
    <t>DEGRAU DE CONCRETO CAMURCADO</t>
  </si>
  <si>
    <t>16.02.033</t>
  </si>
  <si>
    <t>PEDRA MIRACEMA</t>
  </si>
  <si>
    <t>16.02.039</t>
  </si>
  <si>
    <t>PAVIMENTAÇÃO DE CONCRETO P/PISO PERMEAVEL DRENANTE (QUADRICULADO)</t>
  </si>
  <si>
    <t>16.02.040</t>
  </si>
  <si>
    <t>PAVIMENTACAO ARTICULADA BLOCO CONCRETO INTERTRAVADO E=6CM 35 Mpa
COR NATURAL SOBRE BASE AREIA GROSSA</t>
  </si>
  <si>
    <t>16.02.041</t>
  </si>
  <si>
    <t>PAVIMENTACAO ARTICULADA BLOCO CONCRETO INTERTRAVADO E=6CM 35 Mpa
COLORIDO SOBRE BASE AREIA GROSSA</t>
  </si>
  <si>
    <t>16.02.050</t>
  </si>
  <si>
    <t>PASTILHA NATURAL 2,5X2,5CM - DETALHES E REQUADROS</t>
  </si>
  <si>
    <t>16.02.051</t>
  </si>
  <si>
    <t>PASTILHA NATURAL 5,0X5,0CM - DETALHES E REQUADROS</t>
  </si>
  <si>
    <t>16.02.056</t>
  </si>
  <si>
    <t>LADRILHO HIDRAULICO 20X20CM LISO 1 COR</t>
  </si>
  <si>
    <t>16.02.061</t>
  </si>
  <si>
    <t>16.02.062</t>
  </si>
  <si>
    <t>16.02.063</t>
  </si>
  <si>
    <t>PAVIMENTACAO ARTICULADA BLOCO CONCRETO INTERTRAVADO E=8CM 50 Mpa
COR NATURAL SOBRE BASE AREIA GROSSA</t>
  </si>
  <si>
    <t>16.02.064</t>
  </si>
  <si>
    <t>16.02.066</t>
  </si>
  <si>
    <t>PISO DE CONCRETO ARMADO Fck 25MPa DESEMPENAMENTO MECÂNICO E=10CM</t>
  </si>
  <si>
    <t>16.02.067</t>
  </si>
  <si>
    <t>16.02.068</t>
  </si>
  <si>
    <t>DEGRAU DE CONCRETO ARMADO Fck 25MPa DESEMPENADO E=6CM INCLUSIVE
LASTRO DE BRITA</t>
  </si>
  <si>
    <t>16.02.069</t>
  </si>
  <si>
    <t>16.02.070</t>
  </si>
  <si>
    <t>LASTRO DE CONCRETO - 5CM</t>
  </si>
  <si>
    <t>16.02.071</t>
  </si>
  <si>
    <t>16.02.080</t>
  </si>
  <si>
    <t>16.02.090</t>
  </si>
  <si>
    <t>CIMENTADO DESEMPENADO COM JUNTA SECA E=3,5CM INCL ARG REG</t>
  </si>
  <si>
    <t>16.02.091</t>
  </si>
  <si>
    <t>CIMENTADO DESEMPENADO ALISADO C/ CORANTE E=3,5CM INCL ARG REG</t>
  </si>
  <si>
    <t>16.02.099</t>
  </si>
  <si>
    <t>REVESTIMENTOS P/ PISOS EXTERNOS</t>
  </si>
  <si>
    <t>16.02.100</t>
  </si>
  <si>
    <t>LASTRO DE BRITA E=5CM COM AGREGADO RECICLADO DA CONSTRUÇÃO CIVIL</t>
  </si>
  <si>
    <t>16.02.101</t>
  </si>
  <si>
    <t>LASTRO DE CONCRETO TRAÇO 1:4:8 E=5CM COM AGREGADO RECICLADO DA
CONSTRUÇAO CIVIL.</t>
  </si>
  <si>
    <t>16.02.105</t>
  </si>
  <si>
    <t>CIMENTADO DESEMPENADO COM JUNTA SECA E = 5 CM COM AGREGADO
RECICLADO DA CONSTRUÇAO CIVIL</t>
  </si>
  <si>
    <t>16.02.106</t>
  </si>
  <si>
    <t>CIMENTADO DESEMPENADO E ALISADO COM CORANTE E = 5 CM COM AGREGADO
RECICLADO DA CONSTRUÇAO CIVIL</t>
  </si>
  <si>
    <t>16.03.001</t>
  </si>
  <si>
    <t>CORTE DE MATO E GRAMA - ROÇAGEM MECANIZADA</t>
  </si>
  <si>
    <t>16.03.002</t>
  </si>
  <si>
    <t>GRAMA ESMERALDA EM PLACAS</t>
  </si>
  <si>
    <t>16.03.006</t>
  </si>
  <si>
    <t>GRAMA SAO CARLOS EM PLACAS</t>
  </si>
  <si>
    <t>FORRACAO - MARANTA</t>
  </si>
  <si>
    <t>16.03.012</t>
  </si>
  <si>
    <t>GRAMA PRETA EM MUDAS</t>
  </si>
  <si>
    <t>16.03.014</t>
  </si>
  <si>
    <t>AP-02 PROTETOR PARA ARVORES</t>
  </si>
  <si>
    <t>16.03.031</t>
  </si>
  <si>
    <t>ARVORE ORNAMENTAL H=1,50 A 2.00M - TIPUANA</t>
  </si>
  <si>
    <t>16.03.063</t>
  </si>
  <si>
    <t>PALMEIRA JERIVÁ H=1,50 A 2,00 M</t>
  </si>
  <si>
    <t>16.03.066</t>
  </si>
  <si>
    <t>ARBUSTO H=0.50 A 0.70M - AZALÉIA</t>
  </si>
  <si>
    <t>16.03.067</t>
  </si>
  <si>
    <t>ARBUSTO H=0.50 A 0.70M - BELA EMILIA</t>
  </si>
  <si>
    <t>16.03.075</t>
  </si>
  <si>
    <t>ARBUSTO COSTELA- DE -ADAO H=0.50 A 0.70 M</t>
  </si>
  <si>
    <t>16.03.076</t>
  </si>
  <si>
    <t>ARBUSTO GUAIMBÊ H=0.50 A 0.70 M</t>
  </si>
  <si>
    <t>16.03.077</t>
  </si>
  <si>
    <t>ARBUSTO PRIMAVERA H=0.50 A 0.70 M</t>
  </si>
  <si>
    <t>16.03.080</t>
  </si>
  <si>
    <t>ARBUSTO H=0,50 A 0,70 M - CALIANDRA</t>
  </si>
  <si>
    <t>16.03.083</t>
  </si>
  <si>
    <t>BAMBU H=1,00 A 2,00 M - BAMBUZINHO</t>
  </si>
  <si>
    <t>16.03.085</t>
  </si>
  <si>
    <t>FORRACAO - CURCULIGO</t>
  </si>
  <si>
    <t>16.03.087</t>
  </si>
  <si>
    <t>FORRACAO - LANTANA</t>
  </si>
  <si>
    <t>16.03.088</t>
  </si>
  <si>
    <t>FORRACAO - LIRIO AMARELO</t>
  </si>
  <si>
    <t>16.03.090</t>
  </si>
  <si>
    <t>ARBUSTO SANQUÉSIA H=0.50 A 0.70 M</t>
  </si>
  <si>
    <t>16.03.091</t>
  </si>
  <si>
    <t>FORRACAO - PILEIA</t>
  </si>
  <si>
    <t>16.03.092</t>
  </si>
  <si>
    <t>FORRACAO - CLOROFITO</t>
  </si>
  <si>
    <t>16.03.093</t>
  </si>
  <si>
    <t>FORRACAO - VEDELIA</t>
  </si>
  <si>
    <t>16.03.096</t>
  </si>
  <si>
    <t>FORRACAO - AGAPANTO</t>
  </si>
  <si>
    <t>16.03.099</t>
  </si>
  <si>
    <t>SERVIÇOS DE PAISAGISMO</t>
  </si>
  <si>
    <t>16.03.100</t>
  </si>
  <si>
    <t>ARBUSTO ALECRIM H=0,50M A 0,70M</t>
  </si>
  <si>
    <t>16.03.101</t>
  </si>
  <si>
    <t>FORRAÇÃO AZULZINHA</t>
  </si>
  <si>
    <t>16.03.102</t>
  </si>
  <si>
    <t>FORRAÇÃO BARLÉRIA</t>
  </si>
  <si>
    <t>16.03.103</t>
  </si>
  <si>
    <t>FORRAÇÃO BULBINE</t>
  </si>
  <si>
    <t>16.03.104</t>
  </si>
  <si>
    <t>ARBUSTO DICORISANDRA H=0,50 A 0,70M</t>
  </si>
  <si>
    <t>16.03.105</t>
  </si>
  <si>
    <t>FORRAÇÃO DINHEIRO-EM-PENCA</t>
  </si>
  <si>
    <t>16.03.106</t>
  </si>
  <si>
    <t>FORRAÇÃO GOTA DE ORVALHO</t>
  </si>
  <si>
    <t>16.03.107</t>
  </si>
  <si>
    <t>FORRAÇÃO GRAMA-AMENDOIM</t>
  </si>
  <si>
    <t>16.03.108</t>
  </si>
  <si>
    <t>FORRAÇÃO JIBÓIA-VERDE</t>
  </si>
  <si>
    <t>16.03.109</t>
  </si>
  <si>
    <t>FORRAÇÃO LAMBARI-ROXO</t>
  </si>
  <si>
    <t>16.03.110</t>
  </si>
  <si>
    <t>ARBUSTO MANJERICÃO H=0,50 A 0,70M</t>
  </si>
  <si>
    <t>16.03.111</t>
  </si>
  <si>
    <t>FORRAÇÃO OFIOPOGO</t>
  </si>
  <si>
    <t>16.03.112</t>
  </si>
  <si>
    <t>FORRAÇÃO PAPIRINHO</t>
  </si>
  <si>
    <t>16.03.113</t>
  </si>
  <si>
    <t>FORRAÇÃO SINGÔNIO</t>
  </si>
  <si>
    <t>16.03.114</t>
  </si>
  <si>
    <t>FORRAÇÃO TRAPOERABA</t>
  </si>
  <si>
    <t>16.03.150</t>
  </si>
  <si>
    <t>ÁRVORE ORNAMENTAL AROEIRA-DO-SERTÃO H=2,00M</t>
  </si>
  <si>
    <t>16.03.151</t>
  </si>
  <si>
    <t>ÁRVORE ORNAMENTAL CANELA-PRETA H=2,00M</t>
  </si>
  <si>
    <t>16.03.152</t>
  </si>
  <si>
    <t>ÁRVORE ORNAMENTAL CANELA-SASSAFRÁS H=2,00M</t>
  </si>
  <si>
    <t>16.03.153</t>
  </si>
  <si>
    <t>ÁRVORE ORNAMENTAL CASTANHA-DO-PARÁ H=2,00M</t>
  </si>
  <si>
    <t>16.03.154</t>
  </si>
  <si>
    <t>ÁRVORE ORNAMENTAL IMBUIA H=2,00M</t>
  </si>
  <si>
    <t>16.03.155</t>
  </si>
  <si>
    <t>ÁRVORE ORNAMENTAL JABORANDI H=2,00M</t>
  </si>
  <si>
    <t>16.03.156</t>
  </si>
  <si>
    <t>ÁRVORE ORNAMENTAL PEROBA ROSA H=2,00M</t>
  </si>
  <si>
    <t>16.03.157</t>
  </si>
  <si>
    <t>ÁRVORE ORNAMENTAL PINHEIRO-DO-PARANÁ H=2,00M</t>
  </si>
  <si>
    <t>16.03.170</t>
  </si>
  <si>
    <t>ÁRVORE PEITO DE POMBA H=0,50 A 1,00M. (NATIVA PIONEIRA-SP)</t>
  </si>
  <si>
    <t>16.03.171</t>
  </si>
  <si>
    <t>ÁRVORE TÁPIA H=0,50M A 1,00M. (NATIVA PIONEIRA-SP)</t>
  </si>
  <si>
    <t>16.03.172</t>
  </si>
  <si>
    <t>ÁRVORE CAPIXINGUI H=0,50M A 1,00M (NATIVA PIONEIRA-SP)</t>
  </si>
  <si>
    <t>16.03.173</t>
  </si>
  <si>
    <t>ÁRVORE INGÁ H=0,50M A 1,00M (NATIVA PIONEIRA-SP)</t>
  </si>
  <si>
    <t>16.03.174</t>
  </si>
  <si>
    <t>ÁRVORE FUMO BRAVO H=0,50M A 1,00M (NATIVA PIONEIRA-SP)</t>
  </si>
  <si>
    <t>16.03.175</t>
  </si>
  <si>
    <t>ÁRVORE MUTAMBO H=0,50M A 1,00M (NATIVA PIONEIRA-SP)</t>
  </si>
  <si>
    <t>16.03.176</t>
  </si>
  <si>
    <t>ÁRVORE AÇOITA CAVALO H=0,50M A 1,00M (NATIVA PIONEIRA-SP)</t>
  </si>
  <si>
    <t>16.03.177</t>
  </si>
  <si>
    <t>ÁRVORE PAU POLVORA H=0,50M A 1,00M (NATIVA PIONEIRA-SP)</t>
  </si>
  <si>
    <t>16.03.190</t>
  </si>
  <si>
    <t>ÁRVORE PEITO DE POMBA H=2,00M (NATIVA PIONEIRA-SP)</t>
  </si>
  <si>
    <t>16.03.191</t>
  </si>
  <si>
    <t>ÁRVORE TÁPIA H=2,00M (NATIVA PIONEIRA-SP)</t>
  </si>
  <si>
    <t>16.03.192</t>
  </si>
  <si>
    <t>ÁRVORE CAPIXINGUI H=2,00M (NATIVA PIONEIRA-SP)</t>
  </si>
  <si>
    <t>16.03.193</t>
  </si>
  <si>
    <t>ÁRVORE INGÁ H=2,00M (NATIVA PIONEIRA-SP)</t>
  </si>
  <si>
    <t>16.03.194</t>
  </si>
  <si>
    <t>ÁRVORE FUMO BRAVO H=2,00M (NATIVA PIONEIRA-SP)</t>
  </si>
  <si>
    <t>16.03.195</t>
  </si>
  <si>
    <t>ÁRVORE MUTAMBO H=2,00M (NATIVA PIONEIRA-SP)</t>
  </si>
  <si>
    <t>16.03.196</t>
  </si>
  <si>
    <t>ÁRVORE AÇOITA CAVALO H=2,00M (NATIVA PIONEIRA-SP)</t>
  </si>
  <si>
    <t>16.03.197</t>
  </si>
  <si>
    <t>ÁRVORE PAU POLVORA H=2,00M (NATIVA PIONEIRA-SP)</t>
  </si>
  <si>
    <t>16.03.200</t>
  </si>
  <si>
    <t>ÁRVORE ORNAMENTAL ALDRAGO H=2,00M</t>
  </si>
  <si>
    <t>16.03.201</t>
  </si>
  <si>
    <t>ÁRVORE ORNAMENTAL PAU-CIGARRA H=2,00M</t>
  </si>
  <si>
    <t>16.03.202</t>
  </si>
  <si>
    <t>ÁRVORE ORNAMENTAL ARAÇÁ H=2,00M</t>
  </si>
  <si>
    <t>16.03.203</t>
  </si>
  <si>
    <t>ÁRVORE ORNAMENTAL AROEIRA-SALSA H=2,00M</t>
  </si>
  <si>
    <t>16.03.204</t>
  </si>
  <si>
    <t>ÁRVORE ORNAMENTAL BICO-DE-PATO H=2,00M</t>
  </si>
  <si>
    <t>16.03.205</t>
  </si>
  <si>
    <t>ÁRVORE ORNAMENTAL CHUVA DE OURO H=2,00M</t>
  </si>
  <si>
    <t>16.03.206</t>
  </si>
  <si>
    <t>ÁRVORE ORNAMENTAL CANELEIRA H=2,00M</t>
  </si>
  <si>
    <t>16.03.207</t>
  </si>
  <si>
    <t>ÁRVORE ORNAMENTAL CAPUTUNA-PRETA (CHUPA FERRO) H=2,00M</t>
  </si>
  <si>
    <t>16.03.208</t>
  </si>
  <si>
    <t>ÁRVORE ORNAMENTAL CAROBA H=2,00M</t>
  </si>
  <si>
    <t>16.03.209</t>
  </si>
  <si>
    <t>ÁRVORE ORNAMENTAL CAROBA-BRANCA H=2,00M</t>
  </si>
  <si>
    <t>16.03.210</t>
  </si>
  <si>
    <t>ÁRVORE ORNAMENTAL CAROBÃO H=2,00M</t>
  </si>
  <si>
    <t>16.03.211</t>
  </si>
  <si>
    <t>ÁRVORE ORNAMENTAL CARVALHO-BRASILEIRO (CARVALHO DO BRASIL) H=2,00M</t>
  </si>
  <si>
    <t>16.03.212</t>
  </si>
  <si>
    <t>ÁRVORE ORNAMENTAL CÁSSIA-GRANDE H=2,00M</t>
  </si>
  <si>
    <t>16.03.213</t>
  </si>
  <si>
    <t>ÁRVORE ORNAMENTAL CEDRO-ROSA (CEDRO) H=2,00M</t>
  </si>
  <si>
    <t>16.03.214</t>
  </si>
  <si>
    <t>ÁRVORE ORNAMENTAL CHÁ-DE-BUGRE (CAPITÃO DO CAMPO) H=2,00M</t>
  </si>
  <si>
    <t>16.03.215</t>
  </si>
  <si>
    <t>ÁRVORE ORNAMENTAL DEDALEIRO H=2,00M</t>
  </si>
  <si>
    <t>16.03.216</t>
  </si>
  <si>
    <t>ÁRVORE ORNAMENTAL DIADEMA H=2,00M</t>
  </si>
  <si>
    <t>16.03.217</t>
  </si>
  <si>
    <t>ÁRVORE ORNAMENTAL EMBAÚBA H=2,00M</t>
  </si>
  <si>
    <t>16.03.218</t>
  </si>
  <si>
    <t>ÁRVORE ORNAMENTAL EMBIRUÇU H=2,00M</t>
  </si>
  <si>
    <t>16.03.219</t>
  </si>
  <si>
    <t>ÁRVORE ORNAMENTAL FEIJOA H=2,00M</t>
  </si>
  <si>
    <t>16.03.220</t>
  </si>
  <si>
    <t>ÁRVORE ORNAMENTAL GUANANDI H=2,00M</t>
  </si>
  <si>
    <t>16.03.221</t>
  </si>
  <si>
    <t>ÁRVORE ORNAMENTAL IPÊ-AMARELO-DA-SERRA H=2,00M</t>
  </si>
  <si>
    <t>16.03.222</t>
  </si>
  <si>
    <t>ÁRVORE ORNAMENTAL IPÊ-BRANCO H=2,00M</t>
  </si>
  <si>
    <t>16.03.223</t>
  </si>
  <si>
    <t>ÁRVORE ORNAMENTAL IPÊ-ROXO DE 7 FOLHAS H=2,00M</t>
  </si>
  <si>
    <t>16.03.224</t>
  </si>
  <si>
    <t>ÁRVORE ORNAMENTAL JACARANDÁ-PAULISTA H=2,00M</t>
  </si>
  <si>
    <t>16.03.225</t>
  </si>
  <si>
    <t>ÁRVORE ORNAMENTAL JEQUITIBÁ-BRANCO H=2,00M</t>
  </si>
  <si>
    <t>16.03.226</t>
  </si>
  <si>
    <t>ÁRVORE ORNAMENTAL JEQUITIBÁ-ROSA H=2,00M</t>
  </si>
  <si>
    <t>16.03.227</t>
  </si>
  <si>
    <t>ÁRVORE ORNAMENTAL MIRINDIBA (MIRINDIBA ROSA) H=2,00M</t>
  </si>
  <si>
    <t>16.03.228</t>
  </si>
  <si>
    <t>ÁRVORE ORNAMENTAL MULUNGU-DO-LITORAL (SUINÃ) H=2,00M</t>
  </si>
  <si>
    <t>16.03.229</t>
  </si>
  <si>
    <t>ÁRVORE ORNAMENTAL MULUNGU H=2,00M</t>
  </si>
  <si>
    <t>16.03.230</t>
  </si>
  <si>
    <t>ÁRVORE ORNAMENTAL PATA-DE-VACA-BRANCA (PATA-DE-VACA) H=2,00M</t>
  </si>
  <si>
    <t>16.03.231</t>
  </si>
  <si>
    <t>ÁRVORE ORNAMENTAL TARUMÃ H=2,00M</t>
  </si>
  <si>
    <t>16.03.232</t>
  </si>
  <si>
    <t>ÁRVORE ORNAMENTAL URUCUM H=2,00M</t>
  </si>
  <si>
    <t>ARBUSTO ALPÍNIA H=0,50 A 0,70M</t>
  </si>
  <si>
    <t>16.03.301</t>
  </si>
  <si>
    <t>ARBUSTO AVE-DO-PARAÍSO H=0,50 A 0,70M</t>
  </si>
  <si>
    <t>16.03.302</t>
  </si>
  <si>
    <t>ARBUSTO CLÚSIA H=0,50 A 0,70M</t>
  </si>
  <si>
    <t>16.03.303</t>
  </si>
  <si>
    <t>FORRAÇÃO FALSO-ÍRIS</t>
  </si>
  <si>
    <t>16.03.304</t>
  </si>
  <si>
    <t>ARBUSTO FILODENDRO H=0,50 A 0,70M</t>
  </si>
  <si>
    <t>16.03.305</t>
  </si>
  <si>
    <t>FORRAÇÃO FLOR-LEOPARDO</t>
  </si>
  <si>
    <t>16.03.306</t>
  </si>
  <si>
    <t>ARBUSTO GARDÊNIA H=0,50 A 0,70M</t>
  </si>
  <si>
    <t>16.03.307</t>
  </si>
  <si>
    <t>ARBUSTO GUAIMBÊ-DA-FOLHA-ONDULADA H=0,50 A 0,70M</t>
  </si>
  <si>
    <t>16.03.308</t>
  </si>
  <si>
    <t>ARBUSTO GUAIMBÊ-DE-BREJO H=0,50 A 0,70M</t>
  </si>
  <si>
    <t>16.03.309</t>
  </si>
  <si>
    <t>FORRAÇÃO HELICÔNIA-PAPAGAIO</t>
  </si>
  <si>
    <t>ARBUSTO IMBÊ H=0,50 A 0,70M</t>
  </si>
  <si>
    <t>16.03.311</t>
  </si>
  <si>
    <t>ARBUSTO JASMIM-AMARELO H=0,50 A 0,70M</t>
  </si>
  <si>
    <t>16.03.312</t>
  </si>
  <si>
    <t>ARBUSTO LANTERNA-CHINESA H=0,50 A 0,70M</t>
  </si>
  <si>
    <t>16.03.313</t>
  </si>
  <si>
    <t>ARBUSTO MANACÁ-DE-CHEIRO H=0,50 A 0,70M</t>
  </si>
  <si>
    <t>16.03.314</t>
  </si>
  <si>
    <t>ARBUSTO MARIA-PRETA H=0,50 A 0,70M</t>
  </si>
  <si>
    <t>16.03.315</t>
  </si>
  <si>
    <t>FORRAÇÃO MORÉIA-AMARELA</t>
  </si>
  <si>
    <t>16.03.316</t>
  </si>
  <si>
    <t>ARBUSTO MUSSAENDA H=0,50 A 0,70M</t>
  </si>
  <si>
    <t>16.03.317</t>
  </si>
  <si>
    <t>ARBUSTO MUSSAENDA-FRONDOSA H=0,50 A 0,70M</t>
  </si>
  <si>
    <t>16.03.318</t>
  </si>
  <si>
    <t>ARBUSTO PLEOMELE H=0,50 A 0,70M</t>
  </si>
  <si>
    <t>16.03.319</t>
  </si>
  <si>
    <t>ARBUSTO QUARESMEIRINHA H=0,50 A 0,70M</t>
  </si>
  <si>
    <t>ARBUSTO RESEDÁ H=0,50 A 0,70M</t>
  </si>
  <si>
    <t>16.03.321</t>
  </si>
  <si>
    <t>ARBUSTO SOMBRINHA-CHINESA H=0,50 A 0,70M</t>
  </si>
  <si>
    <t>16.03.322</t>
  </si>
  <si>
    <t>ARBUSTO TUMBÉRGIA H=0,50 A 0,70M</t>
  </si>
  <si>
    <t>16.03.350</t>
  </si>
  <si>
    <t>FRUTÍFERA ANGELIM-DOCE H=2,00M</t>
  </si>
  <si>
    <t>16.03.351</t>
  </si>
  <si>
    <t>FRUTÍFERA CEREJINHA (CEREJEIRA DO MATO) H=2,00M</t>
  </si>
  <si>
    <t>16.03.352</t>
  </si>
  <si>
    <t>FRUTÍFERA GENIPAPO (JENIPAPO) H=2,00M</t>
  </si>
  <si>
    <t>16.03.353</t>
  </si>
  <si>
    <t>FRUTÍFERA GOIABEIRA H=2,00M</t>
  </si>
  <si>
    <t>16.03.354</t>
  </si>
  <si>
    <t>FRUTÍFERA GRUMIXAMA H=2,00M</t>
  </si>
  <si>
    <t>16.03.355</t>
  </si>
  <si>
    <t>FRUTÍFERA GABIROBA H=2,00M</t>
  </si>
  <si>
    <t>16.03.356</t>
  </si>
  <si>
    <t>FRUTÍFERA JABUTICABEIRA H=2,00M</t>
  </si>
  <si>
    <t>PALMEIRA AÇAÍ H=1,50 A 2,00M</t>
  </si>
  <si>
    <t>16.03.401</t>
  </si>
  <si>
    <t>PALMEIRA GUARIROBA H=1,50 A 2,00M</t>
  </si>
  <si>
    <t>16.03.402</t>
  </si>
  <si>
    <t>PALMEIRA INDAIÁ H=1,50 A 2,00M</t>
  </si>
  <si>
    <t>16.03.403</t>
  </si>
  <si>
    <t>PALMEIRA PALMITO-JUÇARA (PALMITO) H=1,50 A 2,00M</t>
  </si>
  <si>
    <t>16.03.404</t>
  </si>
  <si>
    <t>PALMEIRA PUPUNHA H=1,50 A 2,00M</t>
  </si>
  <si>
    <t>16.03.430</t>
  </si>
  <si>
    <t>CIPÓ DE SÃO JOÃO H=0,50 A 0,70M</t>
  </si>
  <si>
    <t>16.03.431</t>
  </si>
  <si>
    <t>CUSPIDÁRIA H=0,50 A 0,70M</t>
  </si>
  <si>
    <t>16.03.432</t>
  </si>
  <si>
    <t>IPOMÉIA H=0,50 A 0,70M</t>
  </si>
  <si>
    <t>16.03.450</t>
  </si>
  <si>
    <t>TRANSPLANTE INTERNO DE ÁRVORE COM 2CM&lt;DAP&lt;3CM</t>
  </si>
  <si>
    <t>16.03.451</t>
  </si>
  <si>
    <t>TRANSPLANTE INTERNO DE ÁRVORE COM 3CM&lt;DAP&lt;5CM</t>
  </si>
  <si>
    <t>16.03.452</t>
  </si>
  <si>
    <t>TRANSPLANTE INTERNO DE ÁRVORE COM 5CM&lt;DAP&lt;7CM</t>
  </si>
  <si>
    <t>16.03.453</t>
  </si>
  <si>
    <t>TRANSPLANTE INTERNO DE ÁRVORE COM 7CM&lt;DAP&lt;15CM</t>
  </si>
  <si>
    <t>16.03.454</t>
  </si>
  <si>
    <t>TRANSPLANTE INTERNO DE ÁRVORE COM 15CM&lt;DAP&lt;30CM</t>
  </si>
  <si>
    <t>16.03.455</t>
  </si>
  <si>
    <t>TRANSPLANTE INTERNO DE ÁRVORE COM 30CM&lt;DAP&lt;45CM</t>
  </si>
  <si>
    <t>16.03.456</t>
  </si>
  <si>
    <t>TRANSPLANTE INTERNO DE ÁRVORE COM 45CM&lt;DAP&lt;60CM</t>
  </si>
  <si>
    <t>16.03.464</t>
  </si>
  <si>
    <t>PODA DE CONSERVAÇAO / ADEQUAÇAO PARA ARVORES COM ALTURA ATE 10M
TOPO DA COPA.</t>
  </si>
  <si>
    <t>16.03.465</t>
  </si>
  <si>
    <t>PODA DE CONSERVAÇAO / ADEQUAÇAO PARA ARVORES TOPO DA COPA COM
ALTURA SUPERIOR A 10M</t>
  </si>
  <si>
    <t>16.03.466</t>
  </si>
  <si>
    <t>TRANSPLANTE INTERNO DE ÁRVORE COM 15CM&lt;DAP&lt;30CM APLICAVEL
EXCLUSIVAMENTE PELA GOE/DOEV UMA UNIDADE-DIA.</t>
  </si>
  <si>
    <t>16.03.467</t>
  </si>
  <si>
    <t>TRANSPLANTE INTERNO DE ÁRVORE COM 30CM&lt;DAP&lt;45CM APLICAVEL
EXCLUSIVAMENTE PELA GOE/DOEV UMA UNIDADE-DIA.</t>
  </si>
  <si>
    <t>16.03.468</t>
  </si>
  <si>
    <t>TRANSPLANTE INTERNO DE ÁRVORE COM 45CM&lt;DAP&lt;60CM APLICAVEL
EXCLUSIVAMENTE PELA GOE/DOEV UMA UNIDADE-DIA.</t>
  </si>
  <si>
    <t>16.03.469</t>
  </si>
  <si>
    <t>TRANSPLANTE INTERNO DE ÁRVORE COM 60CM&lt;DAP&lt;100CM APLICAVEL
EXCLUSIVAMENTE PELA GOE/DOEV UMA UNIDADE-DIA.</t>
  </si>
  <si>
    <t>16.03.470</t>
  </si>
  <si>
    <t>FRUTÍFERA JAMBOLÃO H=0,50 A 1,00M</t>
  </si>
  <si>
    <t>16.03.471</t>
  </si>
  <si>
    <t>PALMEIRA INDAIÁ H=0,50 A 1,00M</t>
  </si>
  <si>
    <t>16.03.472</t>
  </si>
  <si>
    <t>ÁRVORE ORNAMENTAL ARAÇÁ H=0,50 A 1,00M</t>
  </si>
  <si>
    <t>16.03.482</t>
  </si>
  <si>
    <t>FRUTÍFERA UVAIA - DAP3</t>
  </si>
  <si>
    <t>16.03.483</t>
  </si>
  <si>
    <t>PALMEIRA GUARIROBA - DAP3</t>
  </si>
  <si>
    <t>16.03.484</t>
  </si>
  <si>
    <t>ÁRVORE ORNAMENTAL SUINÃ - DAP3</t>
  </si>
  <si>
    <t>16.03.485</t>
  </si>
  <si>
    <t>FRUTÍFERA PITANGUEIRA - DAP5</t>
  </si>
  <si>
    <t>16.03.486</t>
  </si>
  <si>
    <t>PALMEIRA JERIVÁ - DAP5</t>
  </si>
  <si>
    <t>16.03.487</t>
  </si>
  <si>
    <t>ÁRVORE ORNAMENTAL PAU-CIGARRA - DAP5</t>
  </si>
  <si>
    <t>16.03.488</t>
  </si>
  <si>
    <t>FRUTÍFERA ACEROLA H=2,00M</t>
  </si>
  <si>
    <t>16.03.489</t>
  </si>
  <si>
    <t>FRUTÍFERA AMOREIRA H=2,00M</t>
  </si>
  <si>
    <t>16.03.490</t>
  </si>
  <si>
    <t>FRUTÍFERA PITANGUEIRA H=2,00M</t>
  </si>
  <si>
    <t>16.03.491</t>
  </si>
  <si>
    <t>FRUTÍFERA UVAIA H=2,00M</t>
  </si>
  <si>
    <t>16.03.492</t>
  </si>
  <si>
    <t>ÁRVORE ORNAMENTAL ALECRIM DE CAMPINAS H=2,00M</t>
  </si>
  <si>
    <t>16.03.493</t>
  </si>
  <si>
    <t>ÁRVORE ORNAMENTAL FEDEGOSO (ALELUIA) H=2,00M</t>
  </si>
  <si>
    <t>16.03.494</t>
  </si>
  <si>
    <t>ÁRVORE ORNAMENTAL IPÊ-AMARELO H=2,00M</t>
  </si>
  <si>
    <t>16.03.495</t>
  </si>
  <si>
    <t>ÁRVORE ORNAMENTAL IPÊ-ROXO DE BOLA H=2,00M</t>
  </si>
  <si>
    <t>16.03.496</t>
  </si>
  <si>
    <t>ÁRVORE ORNAMENTAL JATOBÁ H=2,00M</t>
  </si>
  <si>
    <t>16.03.497</t>
  </si>
  <si>
    <t>ÁRVORE ORNAMENTAL MANACÁ-DA-SERRA H=2,00M</t>
  </si>
  <si>
    <t>16.03.498</t>
  </si>
  <si>
    <t>ÁRVORE ORNAMENTAL PAU-BRASIL H=2,00M</t>
  </si>
  <si>
    <t>16.03.500</t>
  </si>
  <si>
    <t>ÁRVORE ORNAMENTAL PAU-FERRO H=2,00M</t>
  </si>
  <si>
    <t>16.03.501</t>
  </si>
  <si>
    <t>ÁRVORE ORNAMENTAL QUARESMEIRA H=2,00M</t>
  </si>
  <si>
    <t>16.03.502</t>
  </si>
  <si>
    <t>ÁRVORE ORNAMENTAL SIBIPIRUNA H=2,00M</t>
  </si>
  <si>
    <t>16.03.503</t>
  </si>
  <si>
    <t>ÁRVORE ORNAMENTAL UNHA-DE-VACA H=2,00M</t>
  </si>
  <si>
    <t>16.03.508</t>
  </si>
  <si>
    <t>FRUTIFERA GOIABEIRA - DAP 7</t>
  </si>
  <si>
    <t>16.03.509</t>
  </si>
  <si>
    <t>PALMEIRA PUPUNHA - DAP 7</t>
  </si>
  <si>
    <t>16.03.510</t>
  </si>
  <si>
    <t>ARVORE ORNAMENTAL URUCUM - DAP 7</t>
  </si>
  <si>
    <t>16.04.001</t>
  </si>
  <si>
    <t>QE-02 POSTE PARA REDE DE VOLEIBOL</t>
  </si>
  <si>
    <t>16.04.002</t>
  </si>
  <si>
    <t>QE-03 TRAVE DE FUTEBOL DE SALAO (FUNDACAO DIRETA)</t>
  </si>
  <si>
    <t>16.04.007</t>
  </si>
  <si>
    <t>QE-12 QUADRA DE ESPORTES/PISO DE CONCRETO ARMADO/FUNDACAO DIRET-600
M2</t>
  </si>
  <si>
    <t>16.04.016</t>
  </si>
  <si>
    <t>QUADRA DE ESPORTES-PISO DE CONCRETO ARMADO-FUND. DIRETA</t>
  </si>
  <si>
    <t>16.04.019</t>
  </si>
  <si>
    <t>FQ-01 FECHAMENTO PARA QUADRA DE ESPORTES - FUNDO - BROCA</t>
  </si>
  <si>
    <t>16.04.020</t>
  </si>
  <si>
    <t>FQ-01 FECHAMENTO PARA QUADRA DE ESPORTES - FUNDO - SAPATA</t>
  </si>
  <si>
    <t>16.04.025</t>
  </si>
  <si>
    <t>QE-37 TABELA DE BASQUETE INCLUSIVE GALVANIZAÇÃO A FOGO E PINTURA
ESMALTE FUNDACAO BROCA Ø 25 CM</t>
  </si>
  <si>
    <t>16.04.031</t>
  </si>
  <si>
    <t>FQ-01 FECHAMENTO PARA QUADRA DE ESPORTES - LATERAIS - BROCA</t>
  </si>
  <si>
    <t>16.04.034</t>
  </si>
  <si>
    <t>FQ-02 ALAMBRADO SOBRE DIVISA</t>
  </si>
  <si>
    <t>16.04.036</t>
  </si>
  <si>
    <t>FQ-01 FECHAMENTO PARA QUADRA DE ESPORTES - LATERAIS - SAPATA</t>
  </si>
  <si>
    <t>16.04.037</t>
  </si>
  <si>
    <t>FQ-04 ALAMBRADO COM PERFIL E TELA SOLDADA-GALVANIZADOS</t>
  </si>
  <si>
    <t>16.04.043</t>
  </si>
  <si>
    <t>QE-23 ESPACO MULTIESPORTIVO/PISO DE CONCR. ARMADO/FUND. DIRET - 160 M2</t>
  </si>
  <si>
    <t>16.04.099</t>
  </si>
  <si>
    <t>SERVICOS DE QUADRAS DE ESPORTES</t>
  </si>
  <si>
    <t>16.05.004</t>
  </si>
  <si>
    <t>CA-05 CANALETA P/ AGUAS PLUVIAIS (L=60CM)</t>
  </si>
  <si>
    <t>16.05.005</t>
  </si>
  <si>
    <t>CA-06 CANALETA P/ AGUAS PLUVIAIS (L=90CM)</t>
  </si>
  <si>
    <t>16.05.012</t>
  </si>
  <si>
    <t>CA-11 CAIXA DE AREIA COM GRELHA</t>
  </si>
  <si>
    <t>16.05.030</t>
  </si>
  <si>
    <t>CA-20 CANALETA DE AGUAS PLUVIAIS EM CONCRETO (15CM)</t>
  </si>
  <si>
    <t>16.05.031</t>
  </si>
  <si>
    <t>CA-21 CANALETA DE AGUAS PLUVIAIS EM CONCRETO (20CM)</t>
  </si>
  <si>
    <t>16.05.032</t>
  </si>
  <si>
    <t>CA-22 CANALETA DE AGUAS PLUVIAIS EM CONCRETO (30CM)</t>
  </si>
  <si>
    <t>16.05.036</t>
  </si>
  <si>
    <t>CANALETA DE CONCRETO 1/2 CANA DN 30CM P/ AGUAS PLUVIAIS</t>
  </si>
  <si>
    <t>16.05.037</t>
  </si>
  <si>
    <t>CANALETA DE CONCRETO 1/2 CANA DN 40CM P/ AGUAS PLUVIAIS</t>
  </si>
  <si>
    <t>16.05.038</t>
  </si>
  <si>
    <t>CANALETA DE CONCRETO 1/2 CANA DN 50CM P/ AGUAS PLUVIAIS</t>
  </si>
  <si>
    <t>16.05.039</t>
  </si>
  <si>
    <t>CANALETA DE CONCRETO 1/2 CANA DN 60CM P/ AGUAS PLUVIAIS</t>
  </si>
  <si>
    <t>16.05.040</t>
  </si>
  <si>
    <t>TC-03 TAMPA DE CONCRETO P/ CANALETA AP (20CM)</t>
  </si>
  <si>
    <t>16.05.041</t>
  </si>
  <si>
    <t>TC-04 TAMPA DE CONCRETO P/ CANALETA AP (25CM)</t>
  </si>
  <si>
    <t>16.05.042</t>
  </si>
  <si>
    <t>TC-05 TAMPA DE CONCRETO P/ CANALETA AP (35CM)</t>
  </si>
  <si>
    <t>16.05.043</t>
  </si>
  <si>
    <t>TC-06 TAMPA EM GRELHA DE FERRO GALVANIZADO P/ CANALETA (20CM)</t>
  </si>
  <si>
    <t>16.05.044</t>
  </si>
  <si>
    <t>TC-07 TAMPA EM GRELHA DE FERRO GALVANIZADO P/ CANALETA (25CM)</t>
  </si>
  <si>
    <t>16.05.045</t>
  </si>
  <si>
    <t>TC-08 TAMPA EM GRELHA DE FERRO GALVANIZADO P/ CANALETA (35CM)</t>
  </si>
  <si>
    <t>16.05.046</t>
  </si>
  <si>
    <t>TC-09 TAMPA DE CONCRETO PRE-MOLDADA PERF. P/ CANALETA L=20CM</t>
  </si>
  <si>
    <t>16.05.047</t>
  </si>
  <si>
    <t>TC-10 TAMPA DE CONCRETO PRE-MOLDADA PERF. P/ CANALETA L=25CM</t>
  </si>
  <si>
    <t>16.05.048</t>
  </si>
  <si>
    <t>TC-11 TAMPA DE CONCRETO PRE-MOLDADA PERF. P/ CANALETA L=35CM</t>
  </si>
  <si>
    <t>16.05.050</t>
  </si>
  <si>
    <t>POÇO DE RETENÇÃO DE ÁGUA PLUVIAL Ø 2,50M COM FUNDO DE BRITA</t>
  </si>
  <si>
    <t>16.05.052</t>
  </si>
  <si>
    <t>TAMPA PRÉ-MOLDADA Ø 2,50M PARA POÇO DE RETENÇÃO DE A.P. COM TAMPA DE
INSPEÇÃO Ø 0,60M</t>
  </si>
  <si>
    <t>16.05.054</t>
  </si>
  <si>
    <t>POÇO DE RETENÇÃO DE ÁGUA PLUVIAL Ø 3,00M COM FUNDO DE BRITA</t>
  </si>
  <si>
    <t>16.05.056</t>
  </si>
  <si>
    <t>TAMPA PRÉ-MOLDADA Ø 3,00M PARA POÇO DE RETENÇÃO DE A.P. COM TAMPA DE
INSPEÇÃO Ø 0,60M</t>
  </si>
  <si>
    <t>16.05.057</t>
  </si>
  <si>
    <t>CONCRETO CICLOPICO COM BRITA 4 COM 30% DE RACHAO FCK 15MPa</t>
  </si>
  <si>
    <t>16.05.058</t>
  </si>
  <si>
    <t>POÇO DE RETENÇÃO DE ÁGUA PLUVIAL Ø 2,50M COM FUNDO DE CONCRETO</t>
  </si>
  <si>
    <t>16.05.059</t>
  </si>
  <si>
    <t>LASTRO DE PEDRA RACHAO TAMANHO DE 10 A 15 CM.</t>
  </si>
  <si>
    <t>16.05.060</t>
  </si>
  <si>
    <t>POÇO DE RETENÇÃO DE ÁGUA PLUVIAL Ø 3,00M COM FUNDO DE CONCRETO</t>
  </si>
  <si>
    <t>16.05.064</t>
  </si>
  <si>
    <t>TUBO PVC OCRE JUNTA ELASTICA DN 100 INCLUSIVE CONEXOES - ENTERRADO</t>
  </si>
  <si>
    <t>16.05.065</t>
  </si>
  <si>
    <t>TUBO PVC OCRE JUNTA ELASTICA DN 150 INCLUSIVE CONEXOES - ENTERRADO</t>
  </si>
  <si>
    <t>16.05.066</t>
  </si>
  <si>
    <t>TUBO PVC OCRE JUNTA ELASTICA DN 200 INCLUSIVE CONEXOES - ENTERRADO</t>
  </si>
  <si>
    <t>16.05.067</t>
  </si>
  <si>
    <t>TUBO PVC OCRE JUNTA ELASTICA DN 250 INCLUSIVE CONEXOES - ENTERRADO</t>
  </si>
  <si>
    <t>16.05.068</t>
  </si>
  <si>
    <t>TUBO PVC OCRE JUNTA ELASTICA DN 300 INCLUSIVE CONEXOES - ENTERRADO</t>
  </si>
  <si>
    <t>16.05.070</t>
  </si>
  <si>
    <t>CAIXA DE ALVENARIA - ESCAVACAO MANUAL COM APILOAMENTO DO FUNDO</t>
  </si>
  <si>
    <t>16.05.071</t>
  </si>
  <si>
    <t>CAIXA DE ALVENARIA - LASTRO DE CONCRETO</t>
  </si>
  <si>
    <t>16.05.072</t>
  </si>
  <si>
    <t>CAIXA DE ALVENARIA - PAREDE DE 1/2 TIJOLO REVESTIDO</t>
  </si>
  <si>
    <t>16.05.073</t>
  </si>
  <si>
    <t>CAIXA DE ALVENARIA - PAREDE DE 1 TIJOLO REVESTIDO</t>
  </si>
  <si>
    <t>16.05.074</t>
  </si>
  <si>
    <t>CAIXA DE ALVENARIA - TAMPA DE CONCRETO</t>
  </si>
  <si>
    <t>16.05.075</t>
  </si>
  <si>
    <t>CA-10 CAIXA DE AREIA 50X50 CM PARA AGUAS PLUVIAIS</t>
  </si>
  <si>
    <t>457,70</t>
  </si>
  <si>
    <t>16.05.076</t>
  </si>
  <si>
    <t>GRELHA FERRO PERF. - 1,00X0,40 M</t>
  </si>
  <si>
    <t>16.05.077</t>
  </si>
  <si>
    <t>GRELHA FERRO PERF. 1,00X0,50 M</t>
  </si>
  <si>
    <t>16.05.078</t>
  </si>
  <si>
    <t>ESCAVAÇÃO POÇO DE RETENÇÃO DE ÁGUAS PLUVIAIS ATÉ 3,50 METROS DE
PROFUNDIDADE COM RETROESCAVADEIRA COM CACAMBA FRONTRAL-85HP</t>
  </si>
  <si>
    <t>16.05.080</t>
  </si>
  <si>
    <t>BOMBA SUBMERSA POTENCIA 1CV, TRIFASICA VAZAO 7M3/HORA ALTURA
MANOMETRICA 10 MCA RESERVATORIO RETENÇÃO AGUA PLUVIAL</t>
  </si>
  <si>
    <t>16.05.081</t>
  </si>
  <si>
    <t>AUTOMÁTICO DE BÓIA, EM POLIPROPILENO, (ELETRICO 16A) CONTATO ISENTO DE
MERCÚRIO RESERVATORIO RETENÇÃO AGUA PLUVIAL</t>
  </si>
  <si>
    <t>16.05.082</t>
  </si>
  <si>
    <t>TUBO ACO GALVANIZ NBR5580-CL MEDIA, DN80MM (3") INCL CONEXOES
RESERVATORIO RETENÇÃO AGUA PLUVIAL</t>
  </si>
  <si>
    <t>16.05.083</t>
  </si>
  <si>
    <t>REGISTRO DE GAVETA BRUTO DN 80MM (3") RESERVATORIO RETENÇÃO AGUA
PLUVIAL</t>
  </si>
  <si>
    <t>16.05.084</t>
  </si>
  <si>
    <t>VALVULA DE RETENCAO VERTICAL DN80MM (3") RESERVATORIO RETENÇÃO AGUA
PLUVIAL</t>
  </si>
  <si>
    <t>16.05.085</t>
  </si>
  <si>
    <t>CORRENTE ELO CURTO GALVANIZADO 4MM CARGA TRABALHO 100KG
RESERVATORIO RETENÇÃO AGUA PLUVIAL</t>
  </si>
  <si>
    <t>16.05.099</t>
  </si>
  <si>
    <t>ÁGUAS PLUVIAIS E DRENAGEM DE ACABAMENTO</t>
  </si>
  <si>
    <t>16.06.022</t>
  </si>
  <si>
    <t>MB-03 MASTRO PARA BANDEIRAS</t>
  </si>
  <si>
    <t>16.06.023</t>
  </si>
  <si>
    <t>AL-01 ABRIGO PARA LIXO</t>
  </si>
  <si>
    <t>16.06.024</t>
  </si>
  <si>
    <t>AL-02 ABRIGO PARA RESÍDUOS RECICLÁVEIS</t>
  </si>
  <si>
    <t>16.06.045</t>
  </si>
  <si>
    <t>LOCAÇÃO MENSAL CONTAINER DE 6M C/1 V.SANIT. 1 LAVABO E 1 PONTO
P/CHUVEIRO,INCLUSIVE SUPORTE AR COND.</t>
  </si>
  <si>
    <t>16.06.046</t>
  </si>
  <si>
    <t>LOCAÇÃO MENSAL DE CONTAINER 6,00M COM JANELAS DE VENTILAÇÃO.</t>
  </si>
  <si>
    <t>16.06.047</t>
  </si>
  <si>
    <t>LOCAÇÃO MENSAL DE CONTAINER 4,00M COM 2 VASOS SANITARIOS, 1 LAVABO, 1
MICTÓRIO E 4 PONTOS CHUV.</t>
  </si>
  <si>
    <t>16.06.048</t>
  </si>
  <si>
    <t>LOCAÇÃO MENSAL INCLUSIVE FRETE BEBEDOURO ELÉTRICO TEMPERATURA
NATURAL OU GELADA.</t>
  </si>
  <si>
    <t>16.06.049</t>
  </si>
  <si>
    <t>LOCAÇÃO MENSAL INCLUSIVE FRETE DE APARELHO DE AR CONDICIONADO ATÉ
10000 BTU.</t>
  </si>
  <si>
    <t>16.06.050</t>
  </si>
  <si>
    <t>CANTEIRO DE OBRAS - LARG 2,20M</t>
  </si>
  <si>
    <t>16.06.051</t>
  </si>
  <si>
    <t>CANTEIRO DE OBRAS - LARG 3.30M</t>
  </si>
  <si>
    <t>16.06.052</t>
  </si>
  <si>
    <t>LOCAÇÃO MENSAL DE ESTRUTURA DE COBERTURA IMPERMEÁVEL (TENDA)
INCLUSIVE MONTAGEM E FRETE.</t>
  </si>
  <si>
    <t>16.06.058</t>
  </si>
  <si>
    <t>TAPUME H=225CM APOIADO NO TERRENO E PINTURA LATEX FACE EXTERNA COM
LOGOTIPO</t>
  </si>
  <si>
    <t>16.06.059</t>
  </si>
  <si>
    <t>TAPUME H=225CM ENGASTADO NO TERRENO E PINTURA LATEX FACE EXTERNA CO
LOGOTIPO</t>
  </si>
  <si>
    <t>M M</t>
  </si>
  <si>
    <t>16.06.065</t>
  </si>
  <si>
    <t>ANDAIME - FACHADA - ALUGUEL MENSAL</t>
  </si>
  <si>
    <t>16.06.066</t>
  </si>
  <si>
    <t>ANDAIME - TORRE - ALUGUEL MENSAL</t>
  </si>
  <si>
    <t>16.06.077</t>
  </si>
  <si>
    <t>MANUTENÇÃO MENSAL DE PLACAS DE OBRA</t>
  </si>
  <si>
    <t>16.06.078</t>
  </si>
  <si>
    <t>FORNECIMENTO E INSTALAÇAO DE PLACA DE IDENTIFICAÇAO DE OBRA INCLUSO
SUPORTE ESTRUTURA DE MADEIRA.</t>
  </si>
  <si>
    <t>16.06.081</t>
  </si>
  <si>
    <t>TRANSPORTE COM UTILITARIO ATE 3 T</t>
  </si>
  <si>
    <t>16.06.085</t>
  </si>
  <si>
    <t>INSTALAÇÃO CH-01 CHUVEIRO E LAVA OLHOS / FACE</t>
  </si>
  <si>
    <t>16.06.086</t>
  </si>
  <si>
    <t>INSTALAÇÃO DE QUADRO BRANCO (QB-01)</t>
  </si>
  <si>
    <t>16.06.087</t>
  </si>
  <si>
    <t>INSTALACÃO DE FAIXAS DE PROTECAO (FP-03/FP-04) POR REGUA</t>
  </si>
  <si>
    <t>16.06.088</t>
  </si>
  <si>
    <t>INSTALACÃO DE FAIXAS DE EXPOSICAO (FP-05) POR REGUA</t>
  </si>
  <si>
    <t>16.06.090</t>
  </si>
  <si>
    <t>INSTALACÃO DE LOUSA (LG-07)</t>
  </si>
  <si>
    <t>16.06.091</t>
  </si>
  <si>
    <t>INSTALACÃO DE MURAL (MR-02)</t>
  </si>
  <si>
    <t>16.06.092</t>
  </si>
  <si>
    <t>INSTALACÃO DE FOGAO INDUSTRIAL</t>
  </si>
  <si>
    <t>16.06.093</t>
  </si>
  <si>
    <t>INSTALACÃO DE SUPORTE TV/VIDEO</t>
  </si>
  <si>
    <t>16.06.099</t>
  </si>
  <si>
    <t>SERVICOS DE COMPLEMENTOS EXTERNOS</t>
  </si>
  <si>
    <t>16.06.101</t>
  </si>
  <si>
    <t>INSTALAÇÃO DE VENTILADOR DE PAREDE VN-02</t>
  </si>
  <si>
    <t>16.06.103</t>
  </si>
  <si>
    <t>INSTALAÇÃO DO BALCAO TERMICO BT-02</t>
  </si>
  <si>
    <t>16.06.106</t>
  </si>
  <si>
    <t>TRANSPORTE C/CAMINHAO ATE 6T. DIST.ATE 100KM C/MOTORISTA E 2 AJUDANTES.</t>
  </si>
  <si>
    <t>16.06.107</t>
  </si>
  <si>
    <t>TRANSPORTE C/CAMINHAO ATE 6T. DIST. DE 101KM ATE 300KM C/MOTORISTA E 2
AJUDANTES.</t>
  </si>
  <si>
    <t>16.06.108</t>
  </si>
  <si>
    <t>TRANSPORTE C/CAMINHAO ATE 6T. DIST. DE 301KM ATE 500KM C/MOTORISTA E 2
AJUDANTES.</t>
  </si>
  <si>
    <t>16.06.109</t>
  </si>
  <si>
    <t>TRANSPORTE C/CAMINHAO ATE 6T. DIST. DE 501KM ATE 700KM C/MOTORISTA E 2
AJUDANTES.</t>
  </si>
  <si>
    <t>16.07.011</t>
  </si>
  <si>
    <t>BL-01 BICICLETÁRIO SOBRE LAJE DE CONCRETO ARMADO</t>
  </si>
  <si>
    <t>16.07.012</t>
  </si>
  <si>
    <t>BL-02 BICICLETÁRIO SOBRE CIMENTADO OU BLOCO INTERTRAVADO</t>
  </si>
  <si>
    <t>16.07.015</t>
  </si>
  <si>
    <t>AM-01 AMARELINHA</t>
  </si>
  <si>
    <t>16.07.022</t>
  </si>
  <si>
    <t>BC-24 BANCO DE CONCRETO PRE-FABRICADO (L=115CM)</t>
  </si>
  <si>
    <t>16.07.023</t>
  </si>
  <si>
    <t>BC-25 BANCO DE CONCRETO PRE-FABRICADO (L=216CM)</t>
  </si>
  <si>
    <t>16.07.024</t>
  </si>
  <si>
    <t>BC-26 BANCO PUFE PRE FABRICADO DE CONCRETO Ø 60CM</t>
  </si>
  <si>
    <t>16.07.025</t>
  </si>
  <si>
    <t>BC-27 BANCO DE CONCRETO PRE-FABRICADO (L=220CM)</t>
  </si>
  <si>
    <t>16.07.031</t>
  </si>
  <si>
    <t>CR-01 CARACOL</t>
  </si>
  <si>
    <t>16.07.037</t>
  </si>
  <si>
    <t>FL-07 FLOREIRA PRE FABRICADO DE CONCRETO Ø 60CM</t>
  </si>
  <si>
    <t>16.07.038</t>
  </si>
  <si>
    <t>FL-08 FLOREIRA PRE FABRICADO DE CONCRETO Ø 56,50CM H=42,90CM</t>
  </si>
  <si>
    <t>16.07.040</t>
  </si>
  <si>
    <t>BANCO COM ASSENTO DE CONCRETO ARMADO LISO DESEMPENADO COM PINTURA
VERNIZ ACRÍLICO FUNDAÇÃO SAPATA ISOLADA E PILARETE BLOCO CONCRETO
REVESTIDO</t>
  </si>
  <si>
    <t>16.07.043</t>
  </si>
  <si>
    <t>OC-01 OBSTACULO PRE FABRICADO DE CONCRETO TIPO FRADE Ø30 H=60CM BASE
FIXADA COM ARGAMASSA TRAÇO 1:3 (30X30X10H)</t>
  </si>
  <si>
    <t>16.07.045</t>
  </si>
  <si>
    <t>OC-01 OBSTACULO PRE FABRICADO DE CONCRETO TIPO PRISMA 15X50X10CM BASE
FIXADA COM TARUGO Ø 12,5MM E ARGAMASSA COLANTE AClll.</t>
  </si>
  <si>
    <t>16.07.046</t>
  </si>
  <si>
    <t>OC-01 OBSTACULO PRE FABRICADO DE CONCRETO TIPO BOLA Ø35CM H=33CM
INCLUSIVE BARRA ROSCADA Ø 20MM</t>
  </si>
  <si>
    <t>16.07.081</t>
  </si>
  <si>
    <t>RV-01 ROSA DOS VENTOS R=180CM</t>
  </si>
  <si>
    <t>16.08.024</t>
  </si>
  <si>
    <t>16.08.025</t>
  </si>
  <si>
    <t>16.08.026</t>
  </si>
  <si>
    <t>CI-02 CAIXA DE INSPEÇÃO 80X80CM PARA ESGOTO</t>
  </si>
  <si>
    <t>16.08.027</t>
  </si>
  <si>
    <t>CG-01 CAIXA DE GORDURA EM ALVENARIA</t>
  </si>
  <si>
    <t>16.08.028</t>
  </si>
  <si>
    <t>CI-01 CAIXA DE INSPECAO 60X60CM PARA ESGOTO</t>
  </si>
  <si>
    <t>16.08.034</t>
  </si>
  <si>
    <t>FS-05 FOSSA SEPTICA ANEIS CONCR. DN=1,4M H=1,5M</t>
  </si>
  <si>
    <t>16.08.037</t>
  </si>
  <si>
    <t>16.08.038</t>
  </si>
  <si>
    <t>16.08.039</t>
  </si>
  <si>
    <t>16.08.040</t>
  </si>
  <si>
    <t>16.08.041</t>
  </si>
  <si>
    <t>16.08.050</t>
  </si>
  <si>
    <t>FA-01 FILTRO ANAEROBICO DN=1,40M H=2,00M</t>
  </si>
  <si>
    <t>16.08.051</t>
  </si>
  <si>
    <t>FA-02 FILTRO ANAEROBICO DN=2,00M H=2,00M</t>
  </si>
  <si>
    <t>16.08.060</t>
  </si>
  <si>
    <t>CD-01 CAIXA DE DISTRIBUICAO /2 CAMARAS</t>
  </si>
  <si>
    <t>16.08.061</t>
  </si>
  <si>
    <t>CD-02 CAIXA DE DISTRIBUICAO /3 CAMARAS</t>
  </si>
  <si>
    <t>16.08.062</t>
  </si>
  <si>
    <t>CD-03 CAIXA DE DISTRIBUICAO /4 CAMARAS</t>
  </si>
  <si>
    <t>16.08.065</t>
  </si>
  <si>
    <t>FS-06-01 FOSSA SEPTICA L=3,00M VOL. UTIL = 7,56M3</t>
  </si>
  <si>
    <t>16.08.066</t>
  </si>
  <si>
    <t>FS-06-02 FOSSA SEPTICA L=3,80M VOL. UTIL = 9,58M3</t>
  </si>
  <si>
    <t>16.08.067</t>
  </si>
  <si>
    <t>FS-06-03 FOSSA SEPTICA L=5,40M VOL. UTIL = 13,61M3</t>
  </si>
  <si>
    <t>16.08.068</t>
  </si>
  <si>
    <t>FS-07-01 FOSSA SEPTICA L=4,80M VOL. UTIL = 20,74M3</t>
  </si>
  <si>
    <t>16.08.069</t>
  </si>
  <si>
    <t>FS-07-02 FOSSA SEPTICA L=5,80M VOL. UTIL = 25,06M3</t>
  </si>
  <si>
    <t>16.08.070</t>
  </si>
  <si>
    <t>FS-07-03 FOSSA SEPTICA L=6,40M VOL. UTIL = 29,38M3</t>
  </si>
  <si>
    <t>16.08.071</t>
  </si>
  <si>
    <t>FS-08-01 FOSSA SEPTICA ANEIS CONCRETO DN=2,4M H=2,0M</t>
  </si>
  <si>
    <t>16.08.072</t>
  </si>
  <si>
    <t>FS-08-02 FOSSA SEPTICA ANEIS CONCRETO DN=2,4M H=2,5M</t>
  </si>
  <si>
    <t>16.08.073</t>
  </si>
  <si>
    <t>FS-08-03 FOSSA SEPTICA ANEIS CONCRETO DN=2,4M H=3,0M</t>
  </si>
  <si>
    <t>16.08.074</t>
  </si>
  <si>
    <t>FS-09-01 FOSSA SEPTICA ANEIS CONCRETO DN=3,0M H=2,5M</t>
  </si>
  <si>
    <t>16.08.075</t>
  </si>
  <si>
    <t>FS-09-02 FOSSA SEPTICA ANEIS CONCRETO DN=3,0M H=3,0M</t>
  </si>
  <si>
    <t>16.08.099</t>
  </si>
  <si>
    <t>REDE E TRATAMENTO DE ESGOTO</t>
  </si>
  <si>
    <t>16.09.003</t>
  </si>
  <si>
    <t>SM-03 SUMIDOURO - TAMPA DE CONCRETO DN=2,40M</t>
  </si>
  <si>
    <t>16.09.004</t>
  </si>
  <si>
    <t>SM-04 SUMIDOURO - TAMPA DE CONCRETO DN=3,00M</t>
  </si>
  <si>
    <t>16.09.007</t>
  </si>
  <si>
    <t>SM-03 SUMIDOURO - POCO</t>
  </si>
  <si>
    <t>16.09.008</t>
  </si>
  <si>
    <t>SM-04 SUMIDOURO - POCO</t>
  </si>
  <si>
    <t>16.09.099</t>
  </si>
  <si>
    <t>SERVICOS DE POCO ABSORVENTE</t>
  </si>
  <si>
    <t>16.10.099</t>
  </si>
  <si>
    <t>SERVICOS DE POCO DE AGUA POTAVEL</t>
  </si>
  <si>
    <t>16.11.005</t>
  </si>
  <si>
    <t>LIMPEZA DA OBRA</t>
  </si>
  <si>
    <t>16.11.012</t>
  </si>
  <si>
    <t>LIMPEZA DE APARELHOS SANITARIOS</t>
  </si>
  <si>
    <t>16.11.013</t>
  </si>
  <si>
    <t>LIMPEZA DE REVESTIMENTOS HIDRAULICOS</t>
  </si>
  <si>
    <t>16.11.014</t>
  </si>
  <si>
    <t>LIMPEZA DE VIDROS</t>
  </si>
  <si>
    <t>16.11.020</t>
  </si>
  <si>
    <t>LIMPEZA DE FACHADA POR HIDROJATEAMENTO</t>
  </si>
  <si>
    <t>16.11.025</t>
  </si>
  <si>
    <t>REMOÇÃO DE RESÍDUOS ( PODA / ENTULHO) PARA ÁREA DE TRANSBORDO E
TRIAGEM (ATT)</t>
  </si>
  <si>
    <t>16.11.030</t>
  </si>
  <si>
    <t>TRANSPORTE POR CAMINHÃO PARA ÁREA DE TRANSBORDO DE RESÍDUOS DE
OBRA</t>
  </si>
  <si>
    <t>16.11.099</t>
  </si>
  <si>
    <t>SERVICOS DE LIMPEZA</t>
  </si>
  <si>
    <t>16.13.001</t>
  </si>
  <si>
    <t>16.13.002</t>
  </si>
  <si>
    <t>16.13.007</t>
  </si>
  <si>
    <t>16.13.010</t>
  </si>
  <si>
    <t>16.13.015</t>
  </si>
  <si>
    <t>16.13.025</t>
  </si>
  <si>
    <t>16.13.026</t>
  </si>
  <si>
    <t>16.13.030</t>
  </si>
  <si>
    <t>ESCORAMENTO DE VALAS CONTINUO ATé 2,00M</t>
  </si>
  <si>
    <t>16.13.035</t>
  </si>
  <si>
    <t>ESCORAMENTO DE VALAS DESCONTINUO ATé 2,00M</t>
  </si>
  <si>
    <t>16.13.099</t>
  </si>
  <si>
    <t>SERVICOS EM TERRA - MUROS DE ARRIMO</t>
  </si>
  <si>
    <t>16.14.006</t>
  </si>
  <si>
    <t>16.14.009</t>
  </si>
  <si>
    <t>FORMAS PLANAS PLASTIFICADAS PARA CONCRETO APARENTE</t>
  </si>
  <si>
    <t>16.14.011</t>
  </si>
  <si>
    <t>ACO CA 50 (A OU B) FYK = 500 M PA</t>
  </si>
  <si>
    <t>16.14.012</t>
  </si>
  <si>
    <t>ACO CA 60 (A OU B) FYK = 600 M PA</t>
  </si>
  <si>
    <t>16.14.013</t>
  </si>
  <si>
    <t>TELA ARMADURA (MALHA ACO CA 60 FYK = 600 M PA)</t>
  </si>
  <si>
    <t>16.14.034</t>
  </si>
  <si>
    <t>16.14.038</t>
  </si>
  <si>
    <t>16.14.039</t>
  </si>
  <si>
    <t>16.14.044</t>
  </si>
  <si>
    <t>16.14.048</t>
  </si>
  <si>
    <t>CONCRETO DOSADO BOMBEADO E LANCADO FCK=25 MPA</t>
  </si>
  <si>
    <t>16.14.049</t>
  </si>
  <si>
    <t>16.14.055</t>
  </si>
  <si>
    <t>16.14.099</t>
  </si>
  <si>
    <t>SERVICOS EM CONCRETO ARMADO - MUROS DE ARRIMO</t>
  </si>
  <si>
    <t>16.15.003</t>
  </si>
  <si>
    <t>VERGA / CINTA EM BLOCO DE CONCRETO CANALETA 14X19X39 CM</t>
  </si>
  <si>
    <t>16.15.004</t>
  </si>
  <si>
    <t>VERGA / CINTA EM BLOCO DE CONCRETO CANALETA 19X19X39 CM</t>
  </si>
  <si>
    <t>16.15.005</t>
  </si>
  <si>
    <t>ALVENARIA AUTO PORTANTE BLOCO DE CONCRETO ESTRUTURAL DE 14X19X39 CM
CLASSE A</t>
  </si>
  <si>
    <t>16.15.006</t>
  </si>
  <si>
    <t>ALVENARIA AUTO PORTANTE BLOCO DE CONCRETO ESTRUTURAL DE 19X19X39 CM
CLASSE A</t>
  </si>
  <si>
    <t>16.15.029</t>
  </si>
  <si>
    <t>IMPERMEAB COM ARGAM CIM/AREIA 1:3 COM HIDROFOGO</t>
  </si>
  <si>
    <t>16.15.030</t>
  </si>
  <si>
    <t>IMPERM COM TINTA BETUMINOSA / COM REG. EM ARGAMASSA CIM AREIA 1:3</t>
  </si>
  <si>
    <t>16.15.031</t>
  </si>
  <si>
    <t>IMPERMEABILIZACAO POR CRISTALIZACAO - MUROS DE ARRIMO</t>
  </si>
  <si>
    <t>16.15.034</t>
  </si>
  <si>
    <t>16.15.040</t>
  </si>
  <si>
    <t>DRENAGEM COM PEDRA BRITADA</t>
  </si>
  <si>
    <t>16.15.041</t>
  </si>
  <si>
    <t>DRENAGEM COM AREIA GROSSA</t>
  </si>
  <si>
    <t>16.15.049</t>
  </si>
  <si>
    <t>MURO EM GABIAO COM TELA GALVANIZADA 8/10CM - FIO DIAM 2,7MM</t>
  </si>
  <si>
    <t>16.15.099</t>
  </si>
  <si>
    <t>OUTROS SERVICOS - MUROS DE ARRIMO</t>
  </si>
  <si>
    <t>FORNEC.E MONT.DO CONJ.DE ESTRUT.PRÉ-FABR.DE MADEIRA DESMONTÁVEL.-
PROJ.REF.1201040-PD.ÍNDIO</t>
  </si>
  <si>
    <t>16.18.015</t>
  </si>
  <si>
    <t>LOCAÇÃO MENSAL SANITÁRIO QUÍMICO COM DUAS HIGIENIZAÇÕES NA SEMANA,
INCLUSO COLETA DE EFLUENTES</t>
  </si>
  <si>
    <t>16.18.020</t>
  </si>
  <si>
    <t>SERVIÇO DE HIGIENIZAÇÃO EXTRA PARA SANITÁRIO QUÍMICO, INCLUSO COLETA DE
EFLUENTES</t>
  </si>
  <si>
    <t>16.18.021</t>
  </si>
  <si>
    <t>ESPÍCULAS EM POLICARBONATO PEÇA 33x11,8 CM ARCO DE 100 GRAUS
IMPEDIMENTO AO POUSO DE AVES FIXAÇÃO COM PARAFUSO</t>
  </si>
  <si>
    <t>16.18.022</t>
  </si>
  <si>
    <t>ESPÍCULAS EM POLICARBONATO PEÇA 33x11,8 CM ARCO DE 100 GRAUS
IMPEDIMENTO AO POUSO DE AVES FIXAÇÃO COM SILICONE</t>
  </si>
  <si>
    <t>16.18.070</t>
  </si>
  <si>
    <t>SI-01 PLACA DE SINALIZAÇÃO DE AMBIENTE 200X200MM (PORTA)</t>
  </si>
  <si>
    <t>16.18.071</t>
  </si>
  <si>
    <t>SI-02 PLACA DE SINALIZAÇÃO DE AMBIENTE 200X200MM (PAREDE INTERNA)</t>
  </si>
  <si>
    <t>16.18.072</t>
  </si>
  <si>
    <t>SI-03 PLACA DE SINALIZAÇÃO DE AMBIENTE 200X200MM (PAREDE INTERNA)</t>
  </si>
  <si>
    <t>16.18.073</t>
  </si>
  <si>
    <t>SI-04 PLACA DE SINALIZAÇÃO DE AMBIENTE 700X200MM (PORTA)</t>
  </si>
  <si>
    <t>16.18.074</t>
  </si>
  <si>
    <t>SI-05 PLACA DE SINALIZAÇÃO DE AMBIENTE 700X200MM (PAREDE INTERNA)</t>
  </si>
  <si>
    <t>16.18.075</t>
  </si>
  <si>
    <t>SI-06 PLACA DE SINALIZAÇÃO DE AMBIENTE 700X200MM (PAREDE INTERNA)</t>
  </si>
  <si>
    <t>16.18.076</t>
  </si>
  <si>
    <t>SI-07 PLACA DE SINALIZAÇÃO DE AMBIENTE 500X60MM (PAREDE INTERNA) /
BRAILLE</t>
  </si>
  <si>
    <t>16.18.077</t>
  </si>
  <si>
    <t>SI-08 PLACA DE SINALIZAÇÃO DE CORRIMÃO 30X30MM (METÁLICA/BRAILLE)</t>
  </si>
  <si>
    <t>16.18.078</t>
  </si>
  <si>
    <t>SI-09 PLACA DE SINALIZAÇÃO DE AMBIENTE 500X500MM (PAREDE EXTERNA)</t>
  </si>
  <si>
    <t>16.18.079</t>
  </si>
  <si>
    <t>SI-10 PLACA DE SINALIZAÇÃO DE AMBIENTE 500X700MM (PAREDE EXTERNA)</t>
  </si>
  <si>
    <t>16.18.080</t>
  </si>
  <si>
    <t>SI-11 SINALIZAÇÃO HORIZONTAL PARA VAGA ACESSIVEL</t>
  </si>
  <si>
    <t>16.18.081</t>
  </si>
  <si>
    <t>SI-12 TOTEM DE IDENTIFICAÇÃO</t>
  </si>
  <si>
    <t>16.18.082</t>
  </si>
  <si>
    <t>SI-13 SINALIZAÇÃO DE AMBIENTE 540X200MM PAREDE EXTERNA/PORTA</t>
  </si>
  <si>
    <t>16.18.083</t>
  </si>
  <si>
    <t>SI-14 SINALIZAÇÃO DE AMBIENTE 300X300MM PAREDE EXTERNA</t>
  </si>
  <si>
    <t>16.18.084</t>
  </si>
  <si>
    <t>SI-15 SINALIZAÇÃO DE AMBIENTE 200X200MM PAREDE EXTERNA</t>
  </si>
  <si>
    <t>16.18.085</t>
  </si>
  <si>
    <t>SI-16 SINALIZAÇÃO DE AMBIENTE 700X200MM PAREDE EXTERNA</t>
  </si>
  <si>
    <t>16.18.086</t>
  </si>
  <si>
    <t>SI-17 SINALIZAÇÃO DE AMBIENTE 200X200MM PAREDE EXTERNA</t>
  </si>
  <si>
    <t>16.18.099</t>
  </si>
  <si>
    <t>SERVICOS - CIVIL</t>
  </si>
  <si>
    <t>16.19.099</t>
  </si>
  <si>
    <t>SERVIÇOS - HIDRÁULICA</t>
  </si>
  <si>
    <t>16.20.022</t>
  </si>
  <si>
    <t>ELEVADOR 2 PARADAS MAQ CONJUGADA PORTA UNILATERAL (ACESSIB)</t>
  </si>
  <si>
    <t>16.20.023</t>
  </si>
  <si>
    <t>ELEVADOR 3 PARADAS MAQ CONJUGADA PORTA UNILATERAL (ACESSIB)</t>
  </si>
  <si>
    <t>16.20.024</t>
  </si>
  <si>
    <t>ELEVADOR 4 PARADAS MAQUINA CONJUGADA COM PORTAS UNILATERAIS</t>
  </si>
  <si>
    <t>16.20.025</t>
  </si>
  <si>
    <t>ELEVADOR 5 PARADAS MAQUINA CONJUGADA COM PORTAS BILATERAIS</t>
  </si>
  <si>
    <t>16.20.026</t>
  </si>
  <si>
    <t>ELEVADOR 5 PARADAS MAQUINA CONJUGADA COM PORTAS UNILATERAIS</t>
  </si>
  <si>
    <t>16.20.029</t>
  </si>
  <si>
    <t>ELEVADOR 4 PARADAS MAQUINA CONJUGADA COM PORTAS BILATERAIS</t>
  </si>
  <si>
    <t>16.20.033</t>
  </si>
  <si>
    <t>ELEVADOR 3 PARADAS MAQUINA CONJUGADA COM PORTAS BILATERAIS</t>
  </si>
  <si>
    <t>16.20.042</t>
  </si>
  <si>
    <t>MANUTENCAO INTEGRAL P/ ELEVADOR NOVO 2 PARADAS - MENSAL</t>
  </si>
  <si>
    <t>16.20.043</t>
  </si>
  <si>
    <t>MANUTENCAO INTEGRAL P/ ELEVADOR NOVO 3 PARADAS - MENSAL</t>
  </si>
  <si>
    <t>16.20.044</t>
  </si>
  <si>
    <t>MANUTENCAO INTEGRAL P/ ELEVADOR NOVO 4 PARADAS - MENSAL</t>
  </si>
  <si>
    <t>16.20.045</t>
  </si>
  <si>
    <t>MANUTENCAO INTEGRAL P/ ELEVADOR NOVO 5 PARADAS - MENSAL</t>
  </si>
  <si>
    <t>16.20.099</t>
  </si>
  <si>
    <t>SERVICOS - ELETRICA</t>
  </si>
  <si>
    <t>16.20.103</t>
  </si>
  <si>
    <t>ELETRODUTO GALV.QUENTE D=100 CABINE PRIMARIA NBR 5598 BSP RIR
(INCL.CONEX.E FIXAÇOES EM POSTE)</t>
  </si>
  <si>
    <t>16.20.113</t>
  </si>
  <si>
    <t>ELETRODUTO CORRUGADO ESPIRAL ENTERRADO PEAD D=100 CABINE PRIMÁRIA
NBR 13897</t>
  </si>
  <si>
    <t>16.30.010</t>
  </si>
  <si>
    <t>16.30.012</t>
  </si>
  <si>
    <t>16.30.013</t>
  </si>
  <si>
    <t>CANTEIRO DE OBRAS - LARG 3,30M</t>
  </si>
  <si>
    <t>16.30.016</t>
  </si>
  <si>
    <t>16.30.017</t>
  </si>
  <si>
    <t>16.31.018</t>
  </si>
  <si>
    <t>TAXA DE MOBILIZAÇÃO DE EQUIPAMENTO-ESTACA RAIZ</t>
  </si>
  <si>
    <t>16.31.024</t>
  </si>
  <si>
    <t>ESTACA REACAO PARA 20T CRAVADA ALEM 5,00M DE PROFUNDIDADE</t>
  </si>
  <si>
    <t>16.31.025</t>
  </si>
  <si>
    <t>ESTACA REACAO P/20T CRAVADA ATE 5,00 M DE PROFUNDIDADE</t>
  </si>
  <si>
    <t>16.31.026</t>
  </si>
  <si>
    <t>ESTACA REACAO PARA 30T CRAVADA ALEM 5,00M DE PROFUNDIDADE</t>
  </si>
  <si>
    <t>16.31.027</t>
  </si>
  <si>
    <t>ESTACA REACAO P/30T CRAVADA ATE 5,00M DE PROFUNDIDADE</t>
  </si>
  <si>
    <t>16.31.030</t>
  </si>
  <si>
    <t>REFORÇO DE FUNDAÇOES ESTACA RAIZ DN 160MM PERFURAÇÃO EM SOLO</t>
  </si>
  <si>
    <t>16.31.031</t>
  </si>
  <si>
    <t>REFORÇO DE FUNDAÇOES ESTACA RAIZ DN 200MM PERFURAÇÃO EM SOLO</t>
  </si>
  <si>
    <t>16.32.034</t>
  </si>
  <si>
    <t>JATEAMENTO ABRASIVO COM ÓXIDO DE ALUMÍNIO</t>
  </si>
  <si>
    <t>16.35.001</t>
  </si>
  <si>
    <t>DEFINICAO E DEMARCACAO DA AREA DE REPARO, COM DISCO DE CORTE</t>
  </si>
  <si>
    <t>16.35.002</t>
  </si>
  <si>
    <t>ESCARIFICACAO MANUAL (CORTE DE CONCRETO) ATE 3CM DE PROFUNDIDADE</t>
  </si>
  <si>
    <t>16.35.003</t>
  </si>
  <si>
    <t>ESCARIFICACAO COM DISCO DE DESBASTE ATE 0,5CM DE PROFUNDIDADE</t>
  </si>
  <si>
    <t>16.35.004</t>
  </si>
  <si>
    <t>ESCARIFICACAO MECANICA,CORTE DE CONCRETO ATE 3,0CM PROFUNDIDADE</t>
  </si>
  <si>
    <t>16.35.005</t>
  </si>
  <si>
    <t>DEMOLICAO C/MARTELETES PNEUMATICOS ATE 5,0CM DE PROFUNDIDADE</t>
  </si>
  <si>
    <t>16.35.006</t>
  </si>
  <si>
    <t>ESCARIFICACAO MECANICA,CORTE CONCRETO C/REBARBADORES ELETR ATE 5,0C</t>
  </si>
  <si>
    <t>16.35.007</t>
  </si>
  <si>
    <t>LIXAMENTO ELETRICO DE ARMADURA C/ESCOVA CIRCULAR</t>
  </si>
  <si>
    <t>16.35.008</t>
  </si>
  <si>
    <t>ESCOVAMENTO MANUAL</t>
  </si>
  <si>
    <t>16.35.009</t>
  </si>
  <si>
    <t>PISTOLA DE AGULHA</t>
  </si>
  <si>
    <t>16.35.011</t>
  </si>
  <si>
    <t>QUEIMA CONTROLADA</t>
  </si>
  <si>
    <t>16.35.012</t>
  </si>
  <si>
    <t>APLICACAO DE SOLVENTE EM SUBSTRATO IMPREGNADOS</t>
  </si>
  <si>
    <t>16.35.013</t>
  </si>
  <si>
    <t>FREZAMENTO MECANICO COM MAQUINA DE DESBASTE</t>
  </si>
  <si>
    <t>16.35.014</t>
  </si>
  <si>
    <t>LIMPEZA DO SUBSTRATO COM APLICACAO DE JATO DE AGUA FRIA</t>
  </si>
  <si>
    <t>16.35.015</t>
  </si>
  <si>
    <t>LIMPEZA DO SUBSTRATO COM APLICACAO DE JATO DE AGUA QUENTE</t>
  </si>
  <si>
    <t>16.35.016</t>
  </si>
  <si>
    <t>LIMPEZA DO SUBSTRATO, LAVAGEM COM SOLUCOES ACIDAS, PISOS E PAREDES</t>
  </si>
  <si>
    <t>16.35.017</t>
  </si>
  <si>
    <t>LIMPEZA DO SUBSTRATO,LAVAGEM COM SOLUCOES ALCALINAS,PISOS E PAREDES</t>
  </si>
  <si>
    <t>16.35.018</t>
  </si>
  <si>
    <t>LIMPEZA PARA REMOCAO DE OLEOS E GRAXAS IMPREGNADOS SUPERFICIALMENTE</t>
  </si>
  <si>
    <t>16.35.019</t>
  </si>
  <si>
    <t>LIMPEZA DO SUBSTRATO, COM JATO DE AR COMPRIMIDO</t>
  </si>
  <si>
    <t>16.35.020</t>
  </si>
  <si>
    <t>LIMPEZA DO SUBSTRATO COM UTILIZACAO DE SOLVENTE VOLATEIS</t>
  </si>
  <si>
    <t>16.35.021</t>
  </si>
  <si>
    <t>PREPARACAO DO SUBSTRATOS POR SATURACAO COM AGUA</t>
  </si>
  <si>
    <t>16.35.022</t>
  </si>
  <si>
    <t>PREPARACAO DO SUBSTRATO POR APICOAMENTO MANUAL DA SUPERFICIE</t>
  </si>
  <si>
    <t>16.36.001</t>
  </si>
  <si>
    <t>REPAROS SUPERF ARGAM MONOCOMP CIMENTO C/POLÍMEROS (1,0&lt;ESP&lt;3.0CM)</t>
  </si>
  <si>
    <t>16.36.002</t>
  </si>
  <si>
    <t>REPAROS SUPERF ARGAM BICOMP CIMENTO C/POLÍMERO ACRILICO (1,0&lt;ESP&lt;3.0C</t>
  </si>
  <si>
    <t>16.36.003</t>
  </si>
  <si>
    <t>REPAROS SUPERF ARGAM BICOMP CIMENTO C/POLÍMERO ACRILICO E FIBRA SINT
(1,0&lt;ESP&lt;3,0CM)</t>
  </si>
  <si>
    <t>16.36.005</t>
  </si>
  <si>
    <t>REPAROS SUPERF LOCALIZ, ARGAM POLIMERICA BASE EPOXI (0,5&lt;ESP&lt;1,5CM)</t>
  </si>
  <si>
    <t>16.36.006</t>
  </si>
  <si>
    <t>REPAROS SUPERF LOCALIZ,ARGAM POLIMERICA BASE POLIESTER (0,5&lt;ESP&lt;1,5CM)</t>
  </si>
  <si>
    <t>16.37.001</t>
  </si>
  <si>
    <t>REPAROS SUPERF ARGAM MONOCOMP CIMENTO C/POLÍMEROS (1,0&lt;ESP&lt;5,0CM)</t>
  </si>
  <si>
    <t>16.37.002</t>
  </si>
  <si>
    <t>REPAROS SUPERF ARGAM BICOMP CIMENTO C/POLÍMERO ACRILICO (1,0&lt;ESP&lt;5,0C</t>
  </si>
  <si>
    <t>16.37.003</t>
  </si>
  <si>
    <t>REPAROS SUPERF ARGAM BICOMP CIMENTO C/POLÍMERO ACRILICO E FIBRA SINT
(1,0&lt;ESP&lt;5,0CM)</t>
  </si>
  <si>
    <t>16.37.005</t>
  </si>
  <si>
    <t>REPAROS SUPERF COM ARGAMASSA MONOCOMP CIMENTO C/POLÍMEROS
PROJETADA (1,0&lt;ESP&lt;7,0CM)</t>
  </si>
  <si>
    <t>16.37.006</t>
  </si>
  <si>
    <t>REPAROS SUPERF COM ARGAM BICOMP CIMENTO C/POLÍMERO ACRILICO
PROJETADA (1,0&lt;ESP&lt;7,0CM)</t>
  </si>
  <si>
    <t>16.37.007</t>
  </si>
  <si>
    <t>REPAROS SUPERF COM ARGAM BICOMP CIMENTO C/POLÍMERO ACRILICO E FIBRA
SINT PROJETADA (1,0&lt;ESP&lt;7,0CM)</t>
  </si>
  <si>
    <t>16.37.009</t>
  </si>
  <si>
    <t>REPAROS SUPERF ESTUCAM CORRETIVO ARGAM MONOCOMP C/POLÍMEROS
ESP&lt;5MM</t>
  </si>
  <si>
    <t>16.37.010</t>
  </si>
  <si>
    <t>REPAROS SUPERF ESTUCAM CORRETIVO ARGAM BICOMP CIMENTO C/POLÍMERO
ACRILICO ESP&lt;5MM</t>
  </si>
  <si>
    <t>16.37.011</t>
  </si>
  <si>
    <t>REPAROS SUPERF ESTUCAM CORRETIVO ARGAM BICOMP CIMENTO C/POLÍMERO
ACRILICO E FIBRA SINT ESP&lt;5MM</t>
  </si>
  <si>
    <t>16.38.001</t>
  </si>
  <si>
    <t>REPAROS DE JUNTAS C/ARGAM MONOCOMP CIMENTO C/POLÍMEROS</t>
  </si>
  <si>
    <t>16.38.002</t>
  </si>
  <si>
    <t>REPAROS DE JUNTAS C/ARGAM BICOMP CIMENTO C/POLÍMERO ACRILICO</t>
  </si>
  <si>
    <t>16.38.003</t>
  </si>
  <si>
    <t>REPAROS DE JUNTAS C/ARGAM BICOMP CIMENTO C/ POLÍMERO ACRILICO E FIBRA
SINT</t>
  </si>
  <si>
    <t>16.38.005</t>
  </si>
  <si>
    <t>REPAROS EM JUNTAS, C/ARGAM BASE EPOXI P/ESP ATE 1,5CM</t>
  </si>
  <si>
    <t>16.38.006</t>
  </si>
  <si>
    <t>JUNTAS C/ELASTOMEROS POLISSULFETOS OU BOR SILICONE SEC TRANSV 2X2CM</t>
  </si>
  <si>
    <t>D3</t>
  </si>
  <si>
    <t>16.39.001</t>
  </si>
  <si>
    <t>REPAROS PROFUNDOS COM GRAUTE BASE CIMENTO (3,0&lt;ESP&lt;5,0CM)</t>
  </si>
  <si>
    <t>16.39.002</t>
  </si>
  <si>
    <t>REPAROS PROFUNDOS, MICROCONCRETO COM POLIMEROS (5,0&lt;ESP&lt;30,0CM)</t>
  </si>
  <si>
    <t>16.39.003</t>
  </si>
  <si>
    <t>REPAROS PROF EXEC C/ARGAM SECA DRY PACK ISENTA RETR(3,0&lt;ESP&lt;10,0CM)</t>
  </si>
  <si>
    <t>16.39.004</t>
  </si>
  <si>
    <t>FORMAS PARA REPAROS PROFUNDOS (ESP&gt;3,0CM)</t>
  </si>
  <si>
    <t>16.39.005</t>
  </si>
  <si>
    <t>APLICACAO DE MEMBRANA DE CURA QUIMICA EM REPAROS ESTRUTURAIS</t>
  </si>
  <si>
    <t>16.40.001</t>
  </si>
  <si>
    <t>PROTECAO DE ARMADURAS COM TINTA DE ALTO TEOR DE ZINCO</t>
  </si>
  <si>
    <t>16.40.002</t>
  </si>
  <si>
    <t>ARGAMASSA OU CONCRETO DE REPARO COM INIBIDORES DE CORROSAO</t>
  </si>
  <si>
    <t>16.41.001</t>
  </si>
  <si>
    <t>EMENDA POR TRASPASSE, PARA RECONSTITUICAO DA SECAO DA ARMADURA</t>
  </si>
  <si>
    <t>16.41.002</t>
  </si>
  <si>
    <t>EMENDAS POR SOLDA DE TOPO, P/RECONSTITUICAO DA SECAO DA ARMADURA</t>
  </si>
  <si>
    <t>16.42.001</t>
  </si>
  <si>
    <t>REPARO ESTRUTURAL POR INJECAO RESINA BASE EPOXI EM FISSURAS 0,3A9,0MM</t>
  </si>
  <si>
    <t>16.42.002</t>
  </si>
  <si>
    <t>REPARO ESTRUTURAL C/APLICACAO DE GRAUTE BASE EPOXI TRINCAS DE 10A40MM</t>
  </si>
  <si>
    <t>16.42.003</t>
  </si>
  <si>
    <t>REPARO ESTR VIGAS LAJES PILARES C/APLIC GRAUTE BASE EPOXI VAOS 35A70MM</t>
  </si>
  <si>
    <t>16.42.004</t>
  </si>
  <si>
    <t>TRATAMENTO DE MICRO FISSURAS POR SILICATACAO OU FLUORSILICATACAO</t>
  </si>
  <si>
    <t>16.43.001</t>
  </si>
  <si>
    <t>FUROS EM CONCRETO COM D=1" E PROFUNDIDADE 5CM</t>
  </si>
  <si>
    <t>16.43.002</t>
  </si>
  <si>
    <t>FUROS EM CONCRETO COM D=1" E PROFUNDIDADE 15CM</t>
  </si>
  <si>
    <t>16.43.003</t>
  </si>
  <si>
    <t>FUROS EM CONCRETO COM D=1" E PROFUNDIDADE 30CM</t>
  </si>
  <si>
    <t>16.43.004</t>
  </si>
  <si>
    <t>FUROS EM CONCRETO COM D=3/4" E PROFUNDIDADE 5CM</t>
  </si>
  <si>
    <t>16.43.005</t>
  </si>
  <si>
    <t>FUROS EM CONCRETO COM D=3/4" E PROFUNDIDADE 15CM</t>
  </si>
  <si>
    <t>16.43.006</t>
  </si>
  <si>
    <t>FUROS EM CONCRETO COM D=3/4" E PROFUNDIDADE 30CM</t>
  </si>
  <si>
    <t>16.43.007</t>
  </si>
  <si>
    <t>FUROS EM CONCRETO COM D=1/2" E PROFUNDIDADE 5CM</t>
  </si>
  <si>
    <t>16.43.008</t>
  </si>
  <si>
    <t>FUROS EM CONCRETO COM D=1/2" E PROFUNDIDADE 15CM</t>
  </si>
  <si>
    <t>16.43.009</t>
  </si>
  <si>
    <t>FUROS EM CONCRETO COM D=1/2" E PROFUNDIDADE 30CM</t>
  </si>
  <si>
    <t>16.43.010</t>
  </si>
  <si>
    <t>FUROS EM CONCRETO COM D=3/8" E PROFUNDIDADE 5CM</t>
  </si>
  <si>
    <t>16.43.011</t>
  </si>
  <si>
    <t>FUROS EM CONCRETO COM D=3/8" E PROFUNDIDADE 15CM</t>
  </si>
  <si>
    <t>16.43.012</t>
  </si>
  <si>
    <t>FUROS EM CONCRETO COM D=3/8" E PROFUNDIDADE 30CM</t>
  </si>
  <si>
    <t>16.43.013</t>
  </si>
  <si>
    <t>FURO EM CONCRETO COM D=3/8"</t>
  </si>
  <si>
    <t>16.43.014</t>
  </si>
  <si>
    <t>FURO EM CONCRETO COM D=1/2"</t>
  </si>
  <si>
    <t>16.43.015</t>
  </si>
  <si>
    <t>FURO EM CONCRETO COM D=5/8"</t>
  </si>
  <si>
    <t>16.43.016</t>
  </si>
  <si>
    <t>FURO EM CONCRETO COM D=3/4"</t>
  </si>
  <si>
    <t>16.43.017</t>
  </si>
  <si>
    <t>FURO EM CONCRETO COM D=1"</t>
  </si>
  <si>
    <t>16.43.020</t>
  </si>
  <si>
    <t>TAXA DE MOBILIZAÇÃO EQUIP. FUROS EM CONCRETO</t>
  </si>
  <si>
    <t>16.43.099</t>
  </si>
  <si>
    <t>SERVIÇOS DE FUROS EM CONCRETO</t>
  </si>
  <si>
    <t>16.44.001</t>
  </si>
  <si>
    <t>FORNECIMENTO E COLOCACAO DE CHUMBADORES QUIMICOS D=3/4"</t>
  </si>
  <si>
    <t>16.44.002</t>
  </si>
  <si>
    <t>FORNECIMENTO E COLOCACAO DE CHUMBADORES QUIMICOS D=1/2"</t>
  </si>
  <si>
    <t>16.44.003</t>
  </si>
  <si>
    <t>FORNECIMENTO E COLOCACAO DE CHUMBADORES QUIMICOS D=3/8"</t>
  </si>
  <si>
    <t>16.44.099</t>
  </si>
  <si>
    <t>SERVIÇOS DE FORNECIMENTO E COLOCACAO DE CHUMBADORES QUIMICOS</t>
  </si>
  <si>
    <t>16.45.001</t>
  </si>
  <si>
    <t>FORNECIMENTO E COLOCACAO DE CHUMBADORES EXPANSIVEIS D=3/4"</t>
  </si>
  <si>
    <t>16.45.002</t>
  </si>
  <si>
    <t>FORNECIMENTO E COLOCACAO DE CHUMBADORES EXPANSIVEIS D=1/2"</t>
  </si>
  <si>
    <t>16.45.003</t>
  </si>
  <si>
    <t>FORNECIMENTO E COLOCACAO DE CHUMBADORES EXPANSIVEIS D=3/8"</t>
  </si>
  <si>
    <t>16.45.010</t>
  </si>
  <si>
    <t>PINOS WALSIWA PARA FIXACAO DE ARMADURAS</t>
  </si>
  <si>
    <t>16.46.001</t>
  </si>
  <si>
    <t>ANCORAGEM DE BARRAS DE ACO, COM RESINA BASE DE POLIESTER</t>
  </si>
  <si>
    <t>16.46.002</t>
  </si>
  <si>
    <t>ANCORAGEM DE BARRAS DE ACO COM RESINA BASE EPOXI</t>
  </si>
  <si>
    <t>16.47.001</t>
  </si>
  <si>
    <t>PREPARACAO DE PONTE DE ADERENCIA COM ADESIVO ACRILICO</t>
  </si>
  <si>
    <t>16.47.002</t>
  </si>
  <si>
    <t>PREPARACAO DE PONTE DE ADERENCIA COM ADESIVO BASE EPOXI</t>
  </si>
  <si>
    <t>16.48.001</t>
  </si>
  <si>
    <t>LIXAMENTO MANUAL</t>
  </si>
  <si>
    <t>16.48.002</t>
  </si>
  <si>
    <t>LIXAMENTO GROSSO OU FINO COM LIXADEIRA ELETRICA</t>
  </si>
  <si>
    <t>16.48.003</t>
  </si>
  <si>
    <t>APLICACAO MANUAL DE ESTUQUE E PREPARO DE PASTA</t>
  </si>
  <si>
    <t>16.48.004</t>
  </si>
  <si>
    <t>POLIMENTO DO ESTUQUE, LIXAMENTO MANUAL</t>
  </si>
  <si>
    <t>16.48.005</t>
  </si>
  <si>
    <t>APLICACAO PINTURA HIDROFUGANTE UMA DEMAO,SILICONE BASE AGUA</t>
  </si>
  <si>
    <t>16.48.006</t>
  </si>
  <si>
    <t>APLICACAO PINTURA HIDROFUGANTE EM DUAS DEMAOS,SILICONE BASE SOLVENTE</t>
  </si>
  <si>
    <t>16.48.007</t>
  </si>
  <si>
    <t>APLICAÇAO PINTURA HIDROF. DUAS DEMAOS, SILOXANO OLIGOMERICO BASE
SOLVENTE</t>
  </si>
  <si>
    <t>16.48.008</t>
  </si>
  <si>
    <t>APLICAÇAO PINTURA HIDROF. DUAS DEMAOS, SILOXANO POLIMERICO BASE
SOLVENTE</t>
  </si>
  <si>
    <t>16.48.009</t>
  </si>
  <si>
    <t>APLICACAO PINTURA IMPERM DUAS DEMAOS VERNIZ EPOXI BICOMPONENTE</t>
  </si>
  <si>
    <t>16.48.010</t>
  </si>
  <si>
    <t>APLICACAO PINTURA IMPERM DUAS DEMAOS VERNIZ POLIUR ALIF BICOMPONENTES</t>
  </si>
  <si>
    <t>16.48.011</t>
  </si>
  <si>
    <t>APLICACAO PINTURA IMPERM DUAS DEMAOS VERNIZ POLIUR ALIF
MONOCOMPONENTE</t>
  </si>
  <si>
    <t>16.48.012</t>
  </si>
  <si>
    <t>APLICACAO PINTURA IMPERM DUAS DEMAOS VERNIZ ACRILICO BASE SOLVENTE</t>
  </si>
  <si>
    <t>16.48.013</t>
  </si>
  <si>
    <t>APLICACAO PINTURA IMPERM PRIMER DUAS DEMAOS VERNIZ ACRILICO BASE AGUA</t>
  </si>
  <si>
    <t>16.48.014</t>
  </si>
  <si>
    <t>APLICACAO PINTURA IMPERM DUAS DEMAOS,BORRACHA CLORADA BASE
SOLVENTE</t>
  </si>
  <si>
    <t>16.48.015</t>
  </si>
  <si>
    <t>APLICACAO PINTURA IMPERM DUAS DEMAOS SITEMA DUPLO EPOXI POLIURETANO</t>
  </si>
  <si>
    <t>16.48.016</t>
  </si>
  <si>
    <t>APLICACAO PINTURA IMPERM DUAS DEMAOS SISTEMA DUPLO SILANO SILOXANO</t>
  </si>
  <si>
    <t>16.48.031</t>
  </si>
  <si>
    <t>PREPARACAO SUPERF C/ JATEAMENTO ABRAS PAD SA 2X1/2" APLIC FUNDO PRIMER</t>
  </si>
  <si>
    <t>16.48.035</t>
  </si>
  <si>
    <t>PINTURA INTUMESCENTE P/ REVESTIMENTO CONTRA FOGO EM ESTR METALICA</t>
  </si>
  <si>
    <t>16.48.040</t>
  </si>
  <si>
    <t>ARGAMASSA PROJETADA P/ REVESTIMENTO CONTRA FOGO EM ESTR METALICA</t>
  </si>
  <si>
    <t>16.49.001</t>
  </si>
  <si>
    <t>APARELHO DE APOIO DE NEOPRENE FRETADO</t>
  </si>
  <si>
    <t>16.50.001</t>
  </si>
  <si>
    <t>DEMOLIÇÃO DE TUBO DE F.G. P/ SUST DE TELA ALAMBR INCL BASE FIXAÇÃO</t>
  </si>
  <si>
    <t>16.50.002</t>
  </si>
  <si>
    <t>DEMOLIÇÃO DE TELA DE ARAME GALVANIZADO</t>
  </si>
  <si>
    <t>16.50.010</t>
  </si>
  <si>
    <t>DEMOLICAO DE PISO DE CONCRETO SIMPLES CAPEADO</t>
  </si>
  <si>
    <t>16.50.015</t>
  </si>
  <si>
    <t>DEMOLICAO DE PISO DE CONCRETO COM RETRO ESCAVADEIRA</t>
  </si>
  <si>
    <t>16.50.099</t>
  </si>
  <si>
    <t>16.80.002</t>
  </si>
  <si>
    <t>TELA DE ARAME GALVANIZADO N.10 MALHA 2"</t>
  </si>
  <si>
    <t>16.80.006</t>
  </si>
  <si>
    <t>FERRO TRABALHADO (GRADIL)</t>
  </si>
  <si>
    <t>16.80.007</t>
  </si>
  <si>
    <t>PINGADEIRA PARA MUROS DE ALVENARIA</t>
  </si>
  <si>
    <t>16.80.008</t>
  </si>
  <si>
    <t>QUADRA DE ESPORTES - PISO DE CONCRETO NAO ARMADO</t>
  </si>
  <si>
    <t>16.80.009</t>
  </si>
  <si>
    <t>QUADRA DE ESPORTES - PISO DE CONCRETO ARMADO</t>
  </si>
  <si>
    <t>16.80.010</t>
  </si>
  <si>
    <t>TELA DE ARAME GALVANIZADO N.12 MALHA 2"</t>
  </si>
  <si>
    <t>16.80.012</t>
  </si>
  <si>
    <t>TUBO DE F.G. 2" P/ SUSTENT TELA DE ALAMBRADO EXCL BASE-MONTANTE</t>
  </si>
  <si>
    <t>16.80.013</t>
  </si>
  <si>
    <t>PISO DE CONCRETO DESEMPENADO C/ REQUADRO 1.80CM E=6CM</t>
  </si>
  <si>
    <t>16.80.014</t>
  </si>
  <si>
    <t>16.80.015</t>
  </si>
  <si>
    <t>16.80.016</t>
  </si>
  <si>
    <t>16.80.017</t>
  </si>
  <si>
    <t>16.80.018</t>
  </si>
  <si>
    <t>16.80.019</t>
  </si>
  <si>
    <t>16.80.022</t>
  </si>
  <si>
    <t>CESTO PARA TABELA DE BASQUETE</t>
  </si>
  <si>
    <t>16.80.023</t>
  </si>
  <si>
    <t>16.80.024</t>
  </si>
  <si>
    <t>TABELA DE BASQUETE COM ARO E CESTO</t>
  </si>
  <si>
    <t>16.80.025</t>
  </si>
  <si>
    <t>TUBO DE F.G. 1 1/4" P/ SUSTENT.TELA DE ALAMBRADO EXCL BASE-TRAVAMENTO</t>
  </si>
  <si>
    <t>16.80.026</t>
  </si>
  <si>
    <t>TRELIÇA METÁLICA GALV. A FOGO P/TABELA DE BASQUETE MOD.QE-37 A QE-40</t>
  </si>
  <si>
    <t>16.80.031</t>
  </si>
  <si>
    <t>CONCRETO ESTRUTURAL Fck 20Mpa PREPARADO NO LOCAL, LANÇADO E
ADENSADO</t>
  </si>
  <si>
    <t>16.80.070</t>
  </si>
  <si>
    <t>SUMIDOURO - COROAMENTO, INCLUSIVE ESCAVACAO</t>
  </si>
  <si>
    <t>16.80.071</t>
  </si>
  <si>
    <t>SUMIDOURO - ESCAVACAO</t>
  </si>
  <si>
    <t>16.80.072</t>
  </si>
  <si>
    <t>SUMIDOURO - BRITA</t>
  </si>
  <si>
    <t>16.80.084</t>
  </si>
  <si>
    <t>DUTO COLETOR DE ENTULHO - LOCAÇÃO MENSAL</t>
  </si>
  <si>
    <t>16.80.086</t>
  </si>
  <si>
    <t>16.80.087</t>
  </si>
  <si>
    <t>16.80.088</t>
  </si>
  <si>
    <t>16.80.089</t>
  </si>
  <si>
    <t>LIMPEZA DE CAIXA D'AGUA ATE 1000 LITROS</t>
  </si>
  <si>
    <t>16.80.090</t>
  </si>
  <si>
    <t>LIMPEZA DE CAIXAS D'AGUA ATE 10.000 LITROS</t>
  </si>
  <si>
    <t>16.80.091</t>
  </si>
  <si>
    <t>LIMPEZA DE CAIXAS D'AGUA ACIMA DE 10.000 LITROS</t>
  </si>
  <si>
    <t>16.80.092</t>
  </si>
  <si>
    <t>LIMPEZA DE CAIXILHOS METALICOS</t>
  </si>
  <si>
    <t>16.80.093</t>
  </si>
  <si>
    <t>LIMPEZA DE CAIXA DE INSPECAO</t>
  </si>
  <si>
    <t>16.80.094</t>
  </si>
  <si>
    <t>LIMPEZA DE FOSSA SEPTICA</t>
  </si>
  <si>
    <t>16.80.095</t>
  </si>
  <si>
    <t>LIMPEZA DE SUMIDOURO POR VIAGEM DE 7 M3</t>
  </si>
  <si>
    <t>16.80.097</t>
  </si>
  <si>
    <t>CAÇAMBA DE 4M3 PARA RETIRADA DE ENTULHO</t>
  </si>
  <si>
    <t>16.80.098</t>
  </si>
  <si>
    <t>RETIRADA DE ENTULHO</t>
  </si>
  <si>
    <t>16.80.099</t>
  </si>
  <si>
    <t>SERVICOS COMPLEMENTARES - CONSERVACAO</t>
  </si>
  <si>
    <t>16.80.100</t>
  </si>
  <si>
    <t>16.80.104</t>
  </si>
  <si>
    <t>16.85.048</t>
  </si>
  <si>
    <t>LAJE DE PROTECAO DE 2,00X2,00 M</t>
  </si>
  <si>
    <t>16.85.049</t>
  </si>
  <si>
    <t>ABRIGO DE POCO EM ALVENARIA DE 1,00X1,00X0,60 M C/ TAMPA METALICA</t>
  </si>
  <si>
    <t>16.85.060</t>
  </si>
  <si>
    <t>CJ MOTOR BOMBA SUBMERSO 1HP EXTR 700 A 2000 L/H A M 120 A 80MCA</t>
  </si>
  <si>
    <t>16.85.061</t>
  </si>
  <si>
    <t>CJ MOTOR BOMBA SUBMERSO 1,5HP EXTR 1700 A 2600 L/H A M 140 A 80 MCA</t>
  </si>
  <si>
    <t>16.85.062</t>
  </si>
  <si>
    <t>CJ MOTOR BOMBA SUBMERSO 2HP EXTR 2200 A 4000 L/H A M 160 A 100MCA</t>
  </si>
  <si>
    <t>16.85.063</t>
  </si>
  <si>
    <t>CJ MOTOR BOMBA SUBMERSO 3HP EXTR 2600 A 4900 L/H A M 160 A 100MCA</t>
  </si>
  <si>
    <t>16.85.064</t>
  </si>
  <si>
    <t>CJ MOTOR BOMBA SUBMERSO 5HP EXTR 3000 A 5700 L/H A M 180 A 100MCA</t>
  </si>
  <si>
    <t>16.85.080</t>
  </si>
  <si>
    <t>CABO COBRE FLEXÍVEL MULTIPOLAR PP 3x16 mm2 0,6/1KV</t>
  </si>
  <si>
    <t>16.85.081</t>
  </si>
  <si>
    <t>CABO COBRE FLEXÍVEL MULTIPOLAR PP 3x10 mm2 0,6/1KV</t>
  </si>
  <si>
    <t>16.85.082</t>
  </si>
  <si>
    <t>CABO COBRE FLEXÍVEL MULTIPOLAR PP 3x6 mm2 0,6/1KV</t>
  </si>
  <si>
    <t>16.85.083</t>
  </si>
  <si>
    <t>CABO COBRE FLEXÍVEL MULTIPOLAR PP 3x4 mm2 0,6/1KV</t>
  </si>
  <si>
    <t>16.85.084</t>
  </si>
  <si>
    <t>CABO COBRE FLEXÍVEL MULTIPOLAR PP 3x2,5 mm2 0,6/1KV</t>
  </si>
  <si>
    <t>16.85.085</t>
  </si>
  <si>
    <t>CABO COBRE FLEXÍVEL MULTIPOLAR PP 3x1,5 mm2 0,6/1KV</t>
  </si>
  <si>
    <t>16.85.099</t>
  </si>
  <si>
    <t>SERVIÇOS POÇO TUBULAR PROFUNDO - CONSERVACAO</t>
  </si>
  <si>
    <t>Cobertura em chapas zincadas com espessura de 0,43 mm - utilização 2 vezes</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</si>
  <si>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</si>
  <si>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</si>
  <si>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</si>
  <si>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</si>
  <si>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pré-misturado a frio com capacidade de 60 t/h</t>
  </si>
  <si>
    <t>Muro em alvenaria de blocos de concreto com espessura de 0,20 m h = 1,0 m</t>
  </si>
  <si>
    <t>Rampa para acesso do misturador de agregados para centrais de 30 m³ e 40 m³ - inclusive demolição</t>
  </si>
  <si>
    <t>Rampa para acesso do misturador de agregados para central de 150 m³ - inclusive demolição</t>
  </si>
  <si>
    <t>1600965</t>
  </si>
  <si>
    <t>1608148</t>
  </si>
  <si>
    <t>1608021</t>
  </si>
  <si>
    <t>1608024</t>
  </si>
  <si>
    <t>1608026</t>
  </si>
  <si>
    <t>1608142</t>
  </si>
  <si>
    <t>1608143</t>
  </si>
  <si>
    <t>1608144</t>
  </si>
  <si>
    <t>1608145</t>
  </si>
  <si>
    <t>1608146</t>
  </si>
  <si>
    <t>1608147</t>
  </si>
  <si>
    <t>1608019</t>
  </si>
  <si>
    <t>1608020</t>
  </si>
  <si>
    <t>1608025</t>
  </si>
  <si>
    <t>Escoramento metálico com quadro tubular contraventado - capacidade de carga até 3,8 t/m² - quadro de 1,0 x 1,0 x 1,25 m - utilização de 50 vezes - fornecimento, instalação e retirada</t>
  </si>
  <si>
    <t>Limpeza de aparelhos de apoio em obras de arte especiais - exclusa a plataforma</t>
  </si>
  <si>
    <t>Pingadeira de elastômero perfil 40 x 40 mm com aba inclinada e fixada com adesivo estrutural e pinos - fornecimento e instalação - exclusa a plataforma</t>
  </si>
  <si>
    <t>Concreto asfáltico - faixa A - areia extraída e brita produzida</t>
  </si>
  <si>
    <t>Concreto asfáltico - faixa B - areia extraída e brita produzida</t>
  </si>
  <si>
    <t>Concreto asfáltico - faixa C - areia extraída e brita produzida</t>
  </si>
  <si>
    <t>Concreto asfáltico com asfalto polímero - faixa A - areia extraída e brita produzida</t>
  </si>
  <si>
    <t>Concreto asfáltico com asfalto polímero - faixa B - areia extraída e brita produzida</t>
  </si>
  <si>
    <t>Concreto asfáltico com asfalto polímero - faixa C - areia extraída e brita produzida</t>
  </si>
  <si>
    <t>Pré-misturado a frio - faixa A - areia extraída e brita produzida</t>
  </si>
  <si>
    <t>Pré-misturado a frio - faixa B - areia extraída e brita produzida</t>
  </si>
  <si>
    <t>Pré-misturado a frio - faixa C - areia extraída e brita produzida</t>
  </si>
  <si>
    <t>Pré-misturado a frio - faixa D - areia extraída e brita produzida</t>
  </si>
  <si>
    <t>Pré-misturado a frio com emulsão asfáltica com polímero - faixa A - areia extraída e brita produzida</t>
  </si>
  <si>
    <t>Pré-misturado a frio com emulsão asfáltica com polímero - faixa B - areia extraída e brita produzida</t>
  </si>
  <si>
    <t>Pré-misturado a frio com emulsão asfáltica com polímero - faixa C - areia extraída e brita produzida</t>
  </si>
  <si>
    <t>Pré-misturado a frio com emulsão asfáltica com polímero - faixa D - areia extraída e brita produzida</t>
  </si>
  <si>
    <t>Pré-misturado a quente com asfalto polímero - faixa I - camada porosa de atrito - areia extraída e brita produzida</t>
  </si>
  <si>
    <t>Pré-misturado a quente com asfalto polímero - faixa II - camada porosa de atrito - areia extraída e brita produzida</t>
  </si>
  <si>
    <t>Pré-misturado a quente com asfalto polímero - faixa III - camada porosa de atrito - areia extraída e brita produzida</t>
  </si>
  <si>
    <t>Pré-misturado a quente com asfalto polímero - faixa IV - camada porosa de atrito - areia extraída e brita produzida</t>
  </si>
  <si>
    <t>Pré-misturado a quente com asfalto polímero - faixa V - camada porosa de atrito - areia extraída e brita produzida</t>
  </si>
  <si>
    <t>4816023</t>
  </si>
  <si>
    <t>Operação de mergulho autônomo em profundidade de até 20 m</t>
  </si>
  <si>
    <t>4816025</t>
  </si>
  <si>
    <t>Operação de mergulho dependente em profundidade de 30 a 50 m - inclusive descompressão</t>
  </si>
  <si>
    <t>4816024</t>
  </si>
  <si>
    <t>Operação de mergulho dependente em profundidade de até 30 m - inclusive descompressão</t>
  </si>
  <si>
    <t>4816011</t>
  </si>
  <si>
    <t>Recarga de cilindro com ar respirável para atividades de mergulho</t>
  </si>
  <si>
    <t>4915775</t>
  </si>
  <si>
    <t>Roçada mecanizada com roçadeira articulada</t>
  </si>
  <si>
    <t>Roçada mecanizada com roçadeira de arraste</t>
  </si>
  <si>
    <t>5,87</t>
  </si>
  <si>
    <t>17,32</t>
  </si>
  <si>
    <t>1,69</t>
  </si>
  <si>
    <t>14,49</t>
  </si>
  <si>
    <t>6,72</t>
  </si>
  <si>
    <t>26,14</t>
  </si>
  <si>
    <t>22,93</t>
  </si>
  <si>
    <t>17,36</t>
  </si>
  <si>
    <t>14,91</t>
  </si>
  <si>
    <t>10,39</t>
  </si>
  <si>
    <t>18,19</t>
  </si>
  <si>
    <t>24,92</t>
  </si>
  <si>
    <t>23,43</t>
  </si>
  <si>
    <t>17,27</t>
  </si>
  <si>
    <t>20,44</t>
  </si>
  <si>
    <t>20,63</t>
  </si>
  <si>
    <t>7,14</t>
  </si>
  <si>
    <t>10,13</t>
  </si>
  <si>
    <t>4,23</t>
  </si>
  <si>
    <t>27,15</t>
  </si>
  <si>
    <t>15,53</t>
  </si>
  <si>
    <t>8,15</t>
  </si>
  <si>
    <t>4,69</t>
  </si>
  <si>
    <t>7,88</t>
  </si>
  <si>
    <t>58,49</t>
  </si>
  <si>
    <t>18,88</t>
  </si>
  <si>
    <t>10,31</t>
  </si>
  <si>
    <t>12,02</t>
  </si>
  <si>
    <t>14,70</t>
  </si>
  <si>
    <t>23,03</t>
  </si>
  <si>
    <t>12,46</t>
  </si>
  <si>
    <t>29,53</t>
  </si>
  <si>
    <t>76,12</t>
  </si>
  <si>
    <t>161,01</t>
  </si>
  <si>
    <t>92,76</t>
  </si>
  <si>
    <t>21,22</t>
  </si>
  <si>
    <t>9,71</t>
  </si>
  <si>
    <t>10,62</t>
  </si>
  <si>
    <t>22,57</t>
  </si>
  <si>
    <t>22,71</t>
  </si>
  <si>
    <t>29,46</t>
  </si>
  <si>
    <t>42,87</t>
  </si>
  <si>
    <t>43,11</t>
  </si>
  <si>
    <t>18,29</t>
  </si>
  <si>
    <t>19,71</t>
  </si>
  <si>
    <t>27,45</t>
  </si>
  <si>
    <t>56,68</t>
  </si>
  <si>
    <t>28,78</t>
  </si>
  <si>
    <t>31,73</t>
  </si>
  <si>
    <t>10,19</t>
  </si>
  <si>
    <t>2,93</t>
  </si>
  <si>
    <t>43,93</t>
  </si>
  <si>
    <t>51,43</t>
  </si>
  <si>
    <t>9,52</t>
  </si>
  <si>
    <t>24,80</t>
  </si>
  <si>
    <t>113,90</t>
  </si>
  <si>
    <t>5,49</t>
  </si>
  <si>
    <t>5,21</t>
  </si>
  <si>
    <t>16,61</t>
  </si>
  <si>
    <t>2,75</t>
  </si>
  <si>
    <t>1,00</t>
  </si>
  <si>
    <t>46,49</t>
  </si>
  <si>
    <t>26,91</t>
  </si>
  <si>
    <t>11,26</t>
  </si>
  <si>
    <t>26,60</t>
  </si>
  <si>
    <t>13,67</t>
  </si>
  <si>
    <t>29,23</t>
  </si>
  <si>
    <t>209,91</t>
  </si>
  <si>
    <t>3,39</t>
  </si>
  <si>
    <t>32,50</t>
  </si>
  <si>
    <t>ESCAVAÇÃO MECÂNICA, CARGA E REMOÇÃO DE TERRA ATÉ A DISTÂNCIA MÉDIA DE 1,0KM, COM CAMINHÃO BASCULANTE DE 17M3</t>
  </si>
  <si>
    <t>CARGA E REMOÇÃO DE TERRA ATÉ A DISTÂNCIA MÉDIA DE 1,0KM, COM CAMINHÃO BASCULANTE DE 17M3</t>
  </si>
  <si>
    <t>REMOÇÃO DE TERRA ALÉM DO PRIMEIRO KM, COM CAMINHÃO DE 17M3</t>
  </si>
  <si>
    <t>18,03</t>
  </si>
  <si>
    <t>67,32</t>
  </si>
  <si>
    <t>3,67</t>
  </si>
  <si>
    <t>81,07</t>
  </si>
  <si>
    <t>44,26</t>
  </si>
  <si>
    <t>42,57</t>
  </si>
  <si>
    <t>28,66</t>
  </si>
  <si>
    <t>34,01</t>
  </si>
  <si>
    <t>57,86</t>
  </si>
  <si>
    <t>53,35</t>
  </si>
  <si>
    <t>329,98</t>
  </si>
  <si>
    <t>44,32</t>
  </si>
  <si>
    <t>13,68</t>
  </si>
  <si>
    <t>11,13</t>
  </si>
  <si>
    <t>14,89</t>
  </si>
  <si>
    <t>12,95</t>
  </si>
  <si>
    <t>21,37</t>
  </si>
  <si>
    <t>71,48</t>
  </si>
  <si>
    <t>18,85</t>
  </si>
  <si>
    <t>23,13</t>
  </si>
  <si>
    <t>32,53</t>
  </si>
  <si>
    <t>41,26</t>
  </si>
  <si>
    <t>14,39</t>
  </si>
  <si>
    <t>13,42</t>
  </si>
  <si>
    <t>30,57</t>
  </si>
  <si>
    <t>37,04</t>
  </si>
  <si>
    <t>37,87</t>
  </si>
  <si>
    <t>25,07</t>
  </si>
  <si>
    <t>63,04</t>
  </si>
  <si>
    <t>44,54</t>
  </si>
  <si>
    <t>12,30</t>
  </si>
  <si>
    <t>15,31</t>
  </si>
  <si>
    <t>22,17</t>
  </si>
  <si>
    <t>22,07</t>
  </si>
  <si>
    <t>75,37</t>
  </si>
  <si>
    <t>11,39</t>
  </si>
  <si>
    <t>33,13</t>
  </si>
  <si>
    <t>57,39</t>
  </si>
  <si>
    <t>30,41</t>
  </si>
  <si>
    <t>24,04</t>
  </si>
  <si>
    <t>34,79</t>
  </si>
  <si>
    <t>53,56</t>
  </si>
  <si>
    <t>41,24</t>
  </si>
  <si>
    <t>19,80</t>
  </si>
  <si>
    <t>13,73</t>
  </si>
  <si>
    <t>15,47</t>
  </si>
  <si>
    <t>8,34</t>
  </si>
  <si>
    <t>11,41</t>
  </si>
  <si>
    <t>8,55</t>
  </si>
  <si>
    <t>78,21</t>
  </si>
  <si>
    <t>74,43</t>
  </si>
  <si>
    <t>69,65</t>
  </si>
  <si>
    <t>81,97</t>
  </si>
  <si>
    <t>26,46</t>
  </si>
  <si>
    <t>52,80</t>
  </si>
  <si>
    <t>34,86</t>
  </si>
  <si>
    <t>2,44</t>
  </si>
  <si>
    <t>110,12</t>
  </si>
  <si>
    <t>90,96</t>
  </si>
  <si>
    <t>31,65</t>
  </si>
  <si>
    <t>4,12</t>
  </si>
  <si>
    <t>34,51</t>
  </si>
  <si>
    <t>32,61</t>
  </si>
  <si>
    <t>149,81</t>
  </si>
  <si>
    <t>20,68</t>
  </si>
  <si>
    <t>19,59</t>
  </si>
  <si>
    <t>31,90</t>
  </si>
  <si>
    <t>12,23</t>
  </si>
  <si>
    <t>39,96</t>
  </si>
  <si>
    <t>27,33</t>
  </si>
  <si>
    <t>28,29</t>
  </si>
  <si>
    <t>18,57</t>
  </si>
  <si>
    <t>75,65</t>
  </si>
  <si>
    <t>21,57</t>
  </si>
  <si>
    <t>24,42</t>
  </si>
  <si>
    <t>49,30</t>
  </si>
  <si>
    <t>31,70</t>
  </si>
  <si>
    <t>91,90</t>
  </si>
  <si>
    <t>24,06</t>
  </si>
  <si>
    <t>78,03</t>
  </si>
  <si>
    <t>65,24</t>
  </si>
  <si>
    <t>128,64</t>
  </si>
  <si>
    <t>TAXA DE MOBILIZACÃO DE EQUIPAMENTO PARA ESTACA TIPO HELICE SEGMENTADA</t>
  </si>
  <si>
    <t>109,18</t>
  </si>
  <si>
    <t>04.02.011</t>
  </si>
  <si>
    <t>ELEMENTO VAZADO DE CONCRETO TIPO QUADRICULADO 25 FUROS 39X39X8CM
NEOREX 19C</t>
  </si>
  <si>
    <t>334,75</t>
  </si>
  <si>
    <t>05.01.032</t>
  </si>
  <si>
    <t>PM-84 PORTA SARRAFEADO MACIÇO P/BOXES L=82CM-COMPLETA</t>
  </si>
  <si>
    <t>05.05.106</t>
  </si>
  <si>
    <t>CC-07 CUBA INOX (60X50X30CM) TORNEIRA DE PAREDE COM MISTURADOR
INCLUSIVE VÁLVULA AMERICANA-GRANITO</t>
  </si>
  <si>
    <t>188,40</t>
  </si>
  <si>
    <t>82,64</t>
  </si>
  <si>
    <t>RETIRADA DE ESTRUT DE MADEIRA EM TESOURA,PARA TELHA DE FIBRO-CIM SOBRE
VAO LIVRE</t>
  </si>
  <si>
    <t>144,29</t>
  </si>
  <si>
    <t>243,13</t>
  </si>
  <si>
    <t>260,67</t>
  </si>
  <si>
    <t>74,00</t>
  </si>
  <si>
    <t>235,11</t>
  </si>
  <si>
    <t>120,13</t>
  </si>
  <si>
    <t>368,85</t>
  </si>
  <si>
    <t>388,58</t>
  </si>
  <si>
    <t>91,62</t>
  </si>
  <si>
    <t>142,29</t>
  </si>
  <si>
    <t>2 INTERRUPTORES DE 1 TECLA EM CAIXA 4X4 - ELETROD PVC Ø 25MM FLEXIVEL NB
15465</t>
  </si>
  <si>
    <t>R UN</t>
  </si>
  <si>
    <t>3 INTERRUPTORES DE 1 TECLA EM CAIXA 4X4 - ELETROD PVC Ø 25MM FLEXIVEL NB
15465</t>
  </si>
  <si>
    <t>227,49</t>
  </si>
  <si>
    <t>476,95</t>
  </si>
  <si>
    <t>58,92</t>
  </si>
  <si>
    <t>89,69</t>
  </si>
  <si>
    <t>47,07</t>
  </si>
  <si>
    <t>42,34</t>
  </si>
  <si>
    <t>108,91</t>
  </si>
  <si>
    <t>500,93</t>
  </si>
  <si>
    <t>209,43</t>
  </si>
  <si>
    <t>83,48</t>
  </si>
  <si>
    <t>ALUMINIO EM ESQUADRIAS DE FERRO INCLUSIVE PREPARO E RETOQUE DE ZARCAO</t>
  </si>
  <si>
    <t>TINTA LATEX ECONOMICA INCLUSIVE PREPARO E RETOQUE DE MASSA NIVELADORA</t>
  </si>
  <si>
    <t>1225,01</t>
  </si>
  <si>
    <t>78,50</t>
  </si>
  <si>
    <t>109,94</t>
  </si>
  <si>
    <t>65,91</t>
  </si>
  <si>
    <t>16.18.055</t>
  </si>
  <si>
    <t>271,46</t>
  </si>
  <si>
    <t>93,49</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</si>
  <si>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</si>
  <si>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</si>
  <si>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</si>
  <si>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</si>
  <si>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</si>
  <si>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</si>
  <si>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</si>
  <si>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</si>
  <si>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</si>
  <si>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</si>
  <si>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</si>
  <si>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</si>
  <si>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</si>
  <si>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</si>
  <si>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</si>
  <si>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</si>
  <si>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</si>
  <si>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</si>
  <si>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</si>
  <si>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</si>
  <si>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</si>
  <si>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</si>
  <si>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</si>
  <si>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</si>
  <si>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</si>
  <si>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</si>
  <si>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</si>
  <si>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</si>
  <si>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2003291</t>
  </si>
  <si>
    <t>Sarjeta triangular de canteiro central de grama - STCG 100-25 - escavação mecânica</t>
  </si>
  <si>
    <t>2003292</t>
  </si>
  <si>
    <t>Sarjeta triangular de canteiro central de grama - STCG 140-35 - escavação mecânica</t>
  </si>
  <si>
    <t>2003293</t>
  </si>
  <si>
    <t>Sarjeta triangular de canteiro central de grama - STCG 200-25 - escavação mecânica</t>
  </si>
  <si>
    <t>2003294</t>
  </si>
  <si>
    <t>Sarjeta triangular de canteiro central de grama - STCG 300-37,5 - escavação mecânica</t>
  </si>
  <si>
    <t>2003257</t>
  </si>
  <si>
    <t>Sarjeta triangular de concreto - STC 100-20 - escavação mecânica - areia e brita comerciais</t>
  </si>
  <si>
    <t>2003258</t>
  </si>
  <si>
    <t>Sarjeta triangular de concreto - STC 100-20 - escavação mecânica - areia extraída e brita produzida</t>
  </si>
  <si>
    <t>2003259</t>
  </si>
  <si>
    <t>Sarjeta triangular de concreto - STC 100-20 moldada no local com extrusora e concreto usinado - escavação mecânica - areia e brita comerciais</t>
  </si>
  <si>
    <t>2003260</t>
  </si>
  <si>
    <t>Sarjeta triangular de concreto - STC 100-20 moldada no local com extrusora e concreto usinado - escavação mecânica - areia extraída e brita produzida</t>
  </si>
  <si>
    <t>2003281</t>
  </si>
  <si>
    <t>Sarjeta triangular de concreto - STC 100-21 - escavação mecânica - areia e brita comerciais</t>
  </si>
  <si>
    <t>2003282</t>
  </si>
  <si>
    <t>Sarjeta triangular de concreto - STC 100-21 - escavação mecânica - areia extraída e brita produzida</t>
  </si>
  <si>
    <t>2003283</t>
  </si>
  <si>
    <t>Sarjeta triangular de concreto - STC 100-21 moldada no local com extrusora e concreto usinado - escavação mecânica - areia e brita comerciais</t>
  </si>
  <si>
    <t>2003284</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</si>
  <si>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</si>
  <si>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</si>
  <si>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</si>
  <si>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</si>
  <si>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</si>
  <si>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</si>
  <si>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</si>
  <si>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</si>
  <si>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</si>
  <si>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2003277</t>
  </si>
  <si>
    <t>Sarjeta triangular de concreto - STC 125-27 - escavação mecânica - areia e brita comerciais</t>
  </si>
  <si>
    <t>2003278</t>
  </si>
  <si>
    <t>Sarjeta triangular de concreto - STC 125-27 - escavação mecânica - areia extraída e brita produzida</t>
  </si>
  <si>
    <t>2003279</t>
  </si>
  <si>
    <t>Sarjeta triangular de concreto - STC 125-27 moldada no local com extrusora e concreto usinado - escavação mecânica - areia e brita comerciais</t>
  </si>
  <si>
    <t>2003280</t>
  </si>
  <si>
    <t>Sarjeta triangular de concreto - STC 125-27 moldada no local com extrusora e concreto usinado - escavação mecânica - areia extraída e brita produzida</t>
  </si>
  <si>
    <t>2003253</t>
  </si>
  <si>
    <t>Sarjeta triangular de concreto - STC 150-30 - escavação mecânica - areia e brita comerciais</t>
  </si>
  <si>
    <t>2003254</t>
  </si>
  <si>
    <t>Sarjeta triangular de concreto - STC 150-30 - escavação mecânica - areia extraída e brita produzida</t>
  </si>
  <si>
    <t>2003255</t>
  </si>
  <si>
    <t>Sarjeta triangular de concreto - STC 150-30 moldada no local com extrusora e concreto usinado - escavação mecânica - areia e brita comerciais</t>
  </si>
  <si>
    <t>2003256</t>
  </si>
  <si>
    <t>Sarjeta triangular de concreto - STC 150-30 moldada no local com extrusora e concreto usinado - escavação mecânica - areia extraída e brita produzida</t>
  </si>
  <si>
    <t>2003273</t>
  </si>
  <si>
    <t>Sarjeta triangular de concreto - STC 150-32 - escavação mecânica - areia e brita comerciais</t>
  </si>
  <si>
    <t>2003274</t>
  </si>
  <si>
    <t>Sarjeta triangular de concreto - STC 150-32 - escavação mecânica - areia extraída e brita produzida</t>
  </si>
  <si>
    <t>2003275</t>
  </si>
  <si>
    <t>Sarjeta triangular de concreto - STC 150-32 moldada no local com extrusora e concreto usinado - escavação mecânica - areia e brita comerciais</t>
  </si>
  <si>
    <t>2003276</t>
  </si>
  <si>
    <t>Sarjeta triangular de concreto - STC 150-32 moldada no local com extrusora e concreto usinado - escavação mecânica - areia extraída e brita produzida</t>
  </si>
  <si>
    <t>2003269</t>
  </si>
  <si>
    <t>Sarjeta triangular de concreto - STC 73-15 - escavação mecânica - areia e brita comerciais</t>
  </si>
  <si>
    <t>2003270</t>
  </si>
  <si>
    <t>Sarjeta triangular de concreto - STC 73-15 - escavação mecânica - areia extraída e brita produzida</t>
  </si>
  <si>
    <t>2003271</t>
  </si>
  <si>
    <t>Sarjeta triangular de concreto - STC 73-15 moldada no local com extrusora e concreto usinado - escavação mecânica - areia e brita comerciais</t>
  </si>
  <si>
    <t>2003272</t>
  </si>
  <si>
    <t>Sarjeta triangular de concreto - STC 73-15 moldada no local com extrusora e concreto usinado - escavação mecânica - areia extraída e brita produzida</t>
  </si>
  <si>
    <t>2003261</t>
  </si>
  <si>
    <t>Sarjeta triangular de concreto - STC 80-15 - escavação mecânica - areia e brita comerciais</t>
  </si>
  <si>
    <t>2003262</t>
  </si>
  <si>
    <t>Sarjeta triangular de concreto - STC 80-15 - escavação mecânica - areia extraída e brita produzida</t>
  </si>
  <si>
    <t>2003263</t>
  </si>
  <si>
    <t>Sarjeta triangular de concreto - STC 80-15 moldada no local com extrusora e concreto usinado - escavação mecânica - areia e brita comerciais</t>
  </si>
  <si>
    <t>2003264</t>
  </si>
  <si>
    <t>Sarjeta triangular de concreto - STC 80-15 moldada no local com extrusora e concreto usinado - escavação mecânica - areia extraída e brita produzida</t>
  </si>
  <si>
    <t>2003285</t>
  </si>
  <si>
    <t>Sarjeta triangular de concreto - STC 80-17 - escavação mecânica - areia e brita comerciais</t>
  </si>
  <si>
    <t>2003286</t>
  </si>
  <si>
    <t>Sarjeta triangular de concreto - STC 80-17 - escavação mecânica - areia extraída e brita produzida</t>
  </si>
  <si>
    <t>2003287</t>
  </si>
  <si>
    <t>Sarjeta triangular de concreto - STC 80-17 moldada no local com extrusora e concreto usinado - escavação mecânica - areia e brita comerciais</t>
  </si>
  <si>
    <t>2003288</t>
  </si>
  <si>
    <t>Sarjeta triangular de concreto - STC 80-17 moldada no local com extrusora e concreto usinado - escavação mecânica - areia extraída e brita produzida</t>
  </si>
  <si>
    <t>2003265</t>
  </si>
  <si>
    <t>Sarjeta triangular de concreto - STC 88-20 - escavação mecânica - areia e brita comerciais</t>
  </si>
  <si>
    <t>2003266</t>
  </si>
  <si>
    <t>Sarjeta triangular de concreto - STC 88-20 - escavação mecânica - areia extraída e brita produzida</t>
  </si>
  <si>
    <t>2003267</t>
  </si>
  <si>
    <t>Sarjeta triangular de concreto - STC 88-20 moldada no local com extrusora e concreto usinado - escavação mecânica - areia e brita comerciais</t>
  </si>
  <si>
    <t>2003268</t>
  </si>
  <si>
    <t>Sarjeta triangular de concreto - STC 88-20 moldada no local com extrusora e concreto usinado - escavação mecânica - areia extraída e brita produzida</t>
  </si>
  <si>
    <t>2003289</t>
  </si>
  <si>
    <t>Sarjeta triangular de grama - STG 100-20 - escavação mecânica</t>
  </si>
  <si>
    <t>Sarjeta triangular de grama - STG 125-25 - escavação mecânica</t>
  </si>
  <si>
    <t>2003290</t>
  </si>
  <si>
    <t>Sarjeta triangular de grama - STG 80-15 - escavação mecânica</t>
  </si>
  <si>
    <t>2003300</t>
  </si>
  <si>
    <t>Sarjeta triangular sem revestimento - STT 100-20 - escavação mecânica</t>
  </si>
  <si>
    <t>2003299</t>
  </si>
  <si>
    <t>Sarjeta triangular sem revestimento - STT 125-25 - escavação mecânica</t>
  </si>
  <si>
    <t>2003301</t>
  </si>
  <si>
    <t>Sarjeta triangular sem revestimento - STT 80-15 - escavação mecânica</t>
  </si>
  <si>
    <t>2003298</t>
  </si>
  <si>
    <t>Valeta de proteção de aterro sem revestimento - VPAT 120-30 - escavação mecânica</t>
  </si>
  <si>
    <t>2003297</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</si>
  <si>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</si>
  <si>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</si>
  <si>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</si>
  <si>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</si>
  <si>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</si>
  <si>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</si>
  <si>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</si>
  <si>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2003296</t>
  </si>
  <si>
    <t>Valeta de proteção de corte sem revestimento - VPCT 120-30 - escavação mecânica</t>
  </si>
  <si>
    <t>2003295</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</si>
  <si>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</si>
  <si>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</si>
  <si>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</si>
  <si>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</si>
  <si>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</si>
  <si>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</si>
  <si>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</si>
  <si>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4805756</t>
  </si>
  <si>
    <t>Apiloamento manual de superfície com espessura de 15 cm</t>
  </si>
  <si>
    <t>Protensão de tirante permanente protendido de aço D = 32 mm, tensão de escoamento = 950 MPa e tensão de ruptura = 1.050 MPa - inclusive ancoragem e grauteamento da cabeça</t>
  </si>
  <si>
    <t>29,97</t>
  </si>
  <si>
    <t>100,22</t>
  </si>
  <si>
    <t>7,27</t>
  </si>
  <si>
    <t>8,61</t>
  </si>
  <si>
    <t>207,54</t>
  </si>
  <si>
    <t>84,15</t>
  </si>
  <si>
    <t>128,16</t>
  </si>
  <si>
    <t>145,93</t>
  </si>
  <si>
    <t>19,90</t>
  </si>
  <si>
    <t>756,57</t>
  </si>
  <si>
    <t>33,84</t>
  </si>
  <si>
    <t>14,84</t>
  </si>
  <si>
    <t>8,83</t>
  </si>
  <si>
    <t>55,13</t>
  </si>
  <si>
    <t>66,20</t>
  </si>
  <si>
    <t>48,21</t>
  </si>
  <si>
    <t>42,53</t>
  </si>
  <si>
    <t>5,51</t>
  </si>
  <si>
    <t>6,08</t>
  </si>
  <si>
    <t>20,45</t>
  </si>
  <si>
    <t>67,97</t>
  </si>
  <si>
    <t>527,19</t>
  </si>
  <si>
    <t>20,10</t>
  </si>
  <si>
    <t>40,92</t>
  </si>
  <si>
    <t>44,09</t>
  </si>
  <si>
    <t>33,14</t>
  </si>
  <si>
    <t>88,75</t>
  </si>
  <si>
    <t>85,58</t>
  </si>
  <si>
    <t>90,00</t>
  </si>
  <si>
    <t>95,56</t>
  </si>
  <si>
    <t>496,41</t>
  </si>
  <si>
    <t>62,54</t>
  </si>
  <si>
    <t>51,94</t>
  </si>
  <si>
    <t>58,70</t>
  </si>
  <si>
    <t>31,42</t>
  </si>
  <si>
    <t>15,69</t>
  </si>
  <si>
    <t>215,70</t>
  </si>
  <si>
    <t>219,45</t>
  </si>
  <si>
    <t>202,82</t>
  </si>
  <si>
    <t>17,91</t>
  </si>
  <si>
    <t>584,32</t>
  </si>
  <si>
    <t>48,24</t>
  </si>
  <si>
    <t>136,40</t>
  </si>
  <si>
    <t>112,93</t>
  </si>
  <si>
    <t>44,74</t>
  </si>
  <si>
    <t>68,79</t>
  </si>
  <si>
    <t>6,56</t>
  </si>
  <si>
    <t>18,16</t>
  </si>
  <si>
    <t>26,50</t>
  </si>
  <si>
    <t>32,17</t>
  </si>
  <si>
    <t>70,49</t>
  </si>
  <si>
    <t>13,78</t>
  </si>
  <si>
    <t>23,91</t>
  </si>
  <si>
    <t>60,81</t>
  </si>
  <si>
    <t>44,97</t>
  </si>
  <si>
    <t>81,03</t>
  </si>
  <si>
    <t>58,80</t>
  </si>
  <si>
    <t>116,18</t>
  </si>
  <si>
    <t>107,41</t>
  </si>
  <si>
    <t>98,17</t>
  </si>
  <si>
    <t>53,93</t>
  </si>
  <si>
    <t>19,93</t>
  </si>
  <si>
    <t>47,77</t>
  </si>
  <si>
    <t>55,75</t>
  </si>
  <si>
    <t>55,79</t>
  </si>
  <si>
    <t>56,72</t>
  </si>
  <si>
    <t>26,28</t>
  </si>
  <si>
    <t>66,23</t>
  </si>
  <si>
    <t>102,47</t>
  </si>
  <si>
    <t>56,51</t>
  </si>
  <si>
    <t>12,66</t>
  </si>
  <si>
    <t>76,16</t>
  </si>
  <si>
    <t>65,64</t>
  </si>
  <si>
    <t>21,11</t>
  </si>
  <si>
    <t>26,53</t>
  </si>
  <si>
    <t>67,01</t>
  </si>
  <si>
    <t>116,73</t>
  </si>
  <si>
    <t>89,48</t>
  </si>
  <si>
    <t>370,56</t>
  </si>
  <si>
    <t>64,55</t>
  </si>
  <si>
    <t>17,24</t>
  </si>
  <si>
    <t>21,23</t>
  </si>
  <si>
    <t>22,68</t>
  </si>
  <si>
    <t>38,66</t>
  </si>
  <si>
    <t>49,20</t>
  </si>
  <si>
    <t>228,74</t>
  </si>
  <si>
    <t>31,77</t>
  </si>
  <si>
    <t>21,32</t>
  </si>
  <si>
    <t>21,73</t>
  </si>
  <si>
    <t>302,30</t>
  </si>
  <si>
    <t>250,73</t>
  </si>
  <si>
    <t>786,33</t>
  </si>
  <si>
    <t>4,98</t>
  </si>
  <si>
    <t>409,10</t>
  </si>
  <si>
    <t>88,72</t>
  </si>
  <si>
    <t>128,32</t>
  </si>
  <si>
    <t>31,13</t>
  </si>
  <si>
    <t>36,47</t>
  </si>
  <si>
    <t>19,61</t>
  </si>
  <si>
    <t>188,25</t>
  </si>
  <si>
    <t>22,78</t>
  </si>
  <si>
    <t>7,42</t>
  </si>
  <si>
    <t>7,55</t>
  </si>
  <si>
    <t>116,80</t>
  </si>
  <si>
    <t>87,87</t>
  </si>
  <si>
    <t>54,94</t>
  </si>
  <si>
    <t>149,67</t>
  </si>
  <si>
    <t>231,66</t>
  </si>
  <si>
    <t>128,31</t>
  </si>
  <si>
    <t>134,46</t>
  </si>
  <si>
    <t>91,71</t>
  </si>
  <si>
    <t>19,75</t>
  </si>
  <si>
    <t>27,10</t>
  </si>
  <si>
    <t>58,18</t>
  </si>
  <si>
    <t>68,83</t>
  </si>
  <si>
    <t>59,14</t>
  </si>
  <si>
    <t>156,48</t>
  </si>
  <si>
    <t>57,64</t>
  </si>
  <si>
    <t>7,95</t>
  </si>
  <si>
    <t>114,37</t>
  </si>
  <si>
    <t>84,02</t>
  </si>
  <si>
    <t>118,10</t>
  </si>
  <si>
    <t>70,24</t>
  </si>
  <si>
    <t>35,48</t>
  </si>
  <si>
    <t>32,20</t>
  </si>
  <si>
    <t>335,29</t>
  </si>
  <si>
    <t>69,25</t>
  </si>
  <si>
    <t>62,56</t>
  </si>
  <si>
    <t>25,78</t>
  </si>
  <si>
    <t>31,41</t>
  </si>
  <si>
    <t>40,06</t>
  </si>
  <si>
    <t>28,31</t>
  </si>
  <si>
    <t>132,18</t>
  </si>
  <si>
    <t>105,84</t>
  </si>
  <si>
    <t>43,31</t>
  </si>
  <si>
    <t>69,37</t>
  </si>
  <si>
    <t>4,70</t>
  </si>
  <si>
    <t>10,48</t>
  </si>
  <si>
    <t>102,85</t>
  </si>
  <si>
    <t>25,87</t>
  </si>
  <si>
    <t>6,93</t>
  </si>
  <si>
    <t>34,54</t>
  </si>
  <si>
    <t>24,84</t>
  </si>
  <si>
    <t>49,58</t>
  </si>
  <si>
    <t>59,41</t>
  </si>
  <si>
    <t>27,18</t>
  </si>
  <si>
    <t>48,73</t>
  </si>
  <si>
    <t>20,64</t>
  </si>
  <si>
    <t>64,63</t>
  </si>
  <si>
    <t>50,75</t>
  </si>
  <si>
    <t>177,48</t>
  </si>
  <si>
    <t>301,54</t>
  </si>
  <si>
    <t>30,99</t>
  </si>
  <si>
    <t>11,19</t>
  </si>
  <si>
    <t>17,25</t>
  </si>
  <si>
    <t>13,02</t>
  </si>
  <si>
    <t>299,86</t>
  </si>
  <si>
    <t>16,30</t>
  </si>
  <si>
    <t>326,78</t>
  </si>
  <si>
    <t>47,58</t>
  </si>
  <si>
    <t>101,67</t>
  </si>
  <si>
    <t>29,36</t>
  </si>
  <si>
    <t>27,65</t>
  </si>
  <si>
    <t>13,74</t>
  </si>
  <si>
    <t>125,64</t>
  </si>
  <si>
    <t>412,08</t>
  </si>
  <si>
    <t>177,88</t>
  </si>
  <si>
    <t>110,69</t>
  </si>
  <si>
    <t>21,17</t>
  </si>
  <si>
    <t>123,67</t>
  </si>
  <si>
    <t>51,89</t>
  </si>
  <si>
    <t>255,42</t>
  </si>
  <si>
    <t>50,77</t>
  </si>
  <si>
    <t>26,56</t>
  </si>
  <si>
    <t>27,89</t>
  </si>
  <si>
    <t>581,43</t>
  </si>
  <si>
    <t>476,54</t>
  </si>
  <si>
    <t>26,79</t>
  </si>
  <si>
    <t>97,80</t>
  </si>
  <si>
    <t>52,59</t>
  </si>
  <si>
    <t>127,96</t>
  </si>
  <si>
    <t>48,29</t>
  </si>
  <si>
    <t>166,16</t>
  </si>
  <si>
    <t>14,76</t>
  </si>
  <si>
    <t>271,37</t>
  </si>
  <si>
    <t>228,70</t>
  </si>
  <si>
    <t>331,60</t>
  </si>
  <si>
    <t>57,25</t>
  </si>
  <si>
    <t>416,38</t>
  </si>
  <si>
    <t>34,65</t>
  </si>
  <si>
    <t>60,28</t>
  </si>
  <si>
    <t>5,98</t>
  </si>
  <si>
    <t>38,50</t>
  </si>
  <si>
    <t>159,23</t>
  </si>
  <si>
    <t>115,81</t>
  </si>
  <si>
    <t>40,46</t>
  </si>
  <si>
    <t>124,95</t>
  </si>
  <si>
    <t>25,36</t>
  </si>
  <si>
    <t>49,52</t>
  </si>
  <si>
    <t>314,87</t>
  </si>
  <si>
    <t>36,27</t>
  </si>
  <si>
    <t>10,97</t>
  </si>
  <si>
    <t>201,76</t>
  </si>
  <si>
    <t>49,73</t>
  </si>
  <si>
    <t>95,90</t>
  </si>
  <si>
    <t>134,27</t>
  </si>
  <si>
    <t>155,02</t>
  </si>
  <si>
    <t>225,67</t>
  </si>
  <si>
    <t>168,37</t>
  </si>
  <si>
    <t>63,21</t>
  </si>
  <si>
    <t>86,49</t>
  </si>
  <si>
    <t>76,31</t>
  </si>
  <si>
    <t>72,66</t>
  </si>
  <si>
    <t>92,82</t>
  </si>
  <si>
    <t>7,46</t>
  </si>
  <si>
    <t>2,94</t>
  </si>
  <si>
    <t>26,47</t>
  </si>
  <si>
    <t>47,23</t>
  </si>
  <si>
    <t>38,15</t>
  </si>
  <si>
    <t>147,25</t>
  </si>
  <si>
    <t>32,43</t>
  </si>
  <si>
    <t>30,03</t>
  </si>
  <si>
    <t>58,88</t>
  </si>
  <si>
    <t>44,75</t>
  </si>
  <si>
    <t>56,00</t>
  </si>
  <si>
    <t>39,32</t>
  </si>
  <si>
    <t>78,46</t>
  </si>
  <si>
    <t>26,98</t>
  </si>
  <si>
    <t>142,30</t>
  </si>
  <si>
    <t>183,09</t>
  </si>
  <si>
    <t>12,07</t>
  </si>
  <si>
    <t>71,17</t>
  </si>
  <si>
    <t>96,89</t>
  </si>
  <si>
    <t>85,18</t>
  </si>
  <si>
    <t>98,68</t>
  </si>
  <si>
    <t>27,54</t>
  </si>
  <si>
    <t>71,90</t>
  </si>
  <si>
    <t>80,25</t>
  </si>
  <si>
    <t>18,42</t>
  </si>
  <si>
    <t>32,34</t>
  </si>
  <si>
    <t>55,19</t>
  </si>
  <si>
    <t>197,36</t>
  </si>
  <si>
    <t>308,93</t>
  </si>
  <si>
    <t>154,76</t>
  </si>
  <si>
    <t>45,89</t>
  </si>
  <si>
    <t>232,66</t>
  </si>
  <si>
    <t>90,14</t>
  </si>
  <si>
    <t>80,48</t>
  </si>
  <si>
    <t>40,40</t>
  </si>
  <si>
    <t>223,65</t>
  </si>
  <si>
    <t>10,09</t>
  </si>
  <si>
    <t>19,20</t>
  </si>
  <si>
    <t>50,12</t>
  </si>
  <si>
    <t>144,98</t>
  </si>
  <si>
    <t>82,79</t>
  </si>
  <si>
    <t>18,43</t>
  </si>
  <si>
    <t>18,81</t>
  </si>
  <si>
    <t>33,64</t>
  </si>
  <si>
    <t>27,59</t>
  </si>
  <si>
    <t>49,19</t>
  </si>
  <si>
    <t>91,99</t>
  </si>
  <si>
    <t>103,06</t>
  </si>
  <si>
    <t>124,47</t>
  </si>
  <si>
    <t>170,41</t>
  </si>
  <si>
    <t>56,55</t>
  </si>
  <si>
    <t>157,17</t>
  </si>
  <si>
    <t>63,87</t>
  </si>
  <si>
    <t>144,22</t>
  </si>
  <si>
    <t>79,88</t>
  </si>
  <si>
    <t>16,54</t>
  </si>
  <si>
    <t>28,53</t>
  </si>
  <si>
    <t>7,35</t>
  </si>
  <si>
    <t>45,49</t>
  </si>
  <si>
    <t>66,54</t>
  </si>
  <si>
    <t>64,39</t>
  </si>
  <si>
    <t>63,20</t>
  </si>
  <si>
    <t>125,85</t>
  </si>
  <si>
    <t>63,52</t>
  </si>
  <si>
    <t>17,21</t>
  </si>
  <si>
    <t>49,71</t>
  </si>
  <si>
    <t>81,74</t>
  </si>
  <si>
    <t>43,51</t>
  </si>
  <si>
    <t>26,13</t>
  </si>
  <si>
    <t>28,15</t>
  </si>
  <si>
    <t>18,00</t>
  </si>
  <si>
    <t>157,27</t>
  </si>
  <si>
    <t>86,13</t>
  </si>
  <si>
    <t>245,14</t>
  </si>
  <si>
    <t>24,48</t>
  </si>
  <si>
    <t>214,19</t>
  </si>
  <si>
    <t>14,26</t>
  </si>
  <si>
    <t>29,56</t>
  </si>
  <si>
    <t>344,86</t>
  </si>
  <si>
    <t>86,39</t>
  </si>
  <si>
    <t>38,55</t>
  </si>
  <si>
    <t>23,67</t>
  </si>
  <si>
    <t>109,06</t>
  </si>
  <si>
    <t>16,59</t>
  </si>
  <si>
    <t>40,17</t>
  </si>
  <si>
    <t>81,40</t>
  </si>
  <si>
    <t>37,32</t>
  </si>
  <si>
    <t>87,74</t>
  </si>
  <si>
    <t>42,82</t>
  </si>
  <si>
    <t>48,74</t>
  </si>
  <si>
    <t>8,79</t>
  </si>
  <si>
    <t>450,12</t>
  </si>
  <si>
    <t>831,89</t>
  </si>
  <si>
    <t>74,39</t>
  </si>
  <si>
    <t>128,42</t>
  </si>
  <si>
    <t>164,26</t>
  </si>
  <si>
    <t>23,30</t>
  </si>
  <si>
    <t>12,75</t>
  </si>
  <si>
    <t>22,86</t>
  </si>
  <si>
    <t>6,11</t>
  </si>
  <si>
    <t>5,57</t>
  </si>
  <si>
    <t>62,27</t>
  </si>
  <si>
    <t>58,57</t>
  </si>
  <si>
    <t>130,44</t>
  </si>
  <si>
    <t>150,97</t>
  </si>
  <si>
    <t>69,60</t>
  </si>
  <si>
    <t>101,95</t>
  </si>
  <si>
    <t>34,96</t>
  </si>
  <si>
    <t>401,61</t>
  </si>
  <si>
    <t>205,62</t>
  </si>
  <si>
    <t>98,06</t>
  </si>
  <si>
    <t>71,25</t>
  </si>
  <si>
    <t>77,20</t>
  </si>
  <si>
    <t>42,18</t>
  </si>
  <si>
    <t>72,71</t>
  </si>
  <si>
    <t>20,72</t>
  </si>
  <si>
    <t>30,06</t>
  </si>
  <si>
    <t>60,02</t>
  </si>
  <si>
    <t>191,59</t>
  </si>
  <si>
    <t>86,20</t>
  </si>
  <si>
    <t>81,38</t>
  </si>
  <si>
    <t>76,21</t>
  </si>
  <si>
    <t>80,41</t>
  </si>
  <si>
    <t>140,07</t>
  </si>
  <si>
    <t>64,82</t>
  </si>
  <si>
    <t>83,87</t>
  </si>
  <si>
    <t>50,23</t>
  </si>
  <si>
    <t>33,07</t>
  </si>
  <si>
    <t>401,31</t>
  </si>
  <si>
    <t>72,45</t>
  </si>
  <si>
    <t>129,88</t>
  </si>
  <si>
    <t>124,40</t>
  </si>
  <si>
    <t>31,43</t>
  </si>
  <si>
    <t>31,38</t>
  </si>
  <si>
    <t>33,18</t>
  </si>
  <si>
    <t>20,27</t>
  </si>
  <si>
    <t>32,38</t>
  </si>
  <si>
    <t>2,23</t>
  </si>
  <si>
    <t>11,32</t>
  </si>
  <si>
    <t>69,68</t>
  </si>
  <si>
    <t>45,59</t>
  </si>
  <si>
    <t>18,08</t>
  </si>
  <si>
    <t>3,31</t>
  </si>
  <si>
    <t>27,48</t>
  </si>
  <si>
    <t>137,12</t>
  </si>
  <si>
    <t>119,79</t>
  </si>
  <si>
    <t>128,10</t>
  </si>
  <si>
    <t>24,83</t>
  </si>
  <si>
    <t>35,35</t>
  </si>
  <si>
    <t>106,42</t>
  </si>
  <si>
    <t>166,61</t>
  </si>
  <si>
    <t>92,16</t>
  </si>
  <si>
    <t>39,14</t>
  </si>
  <si>
    <t>61,15</t>
  </si>
  <si>
    <t>555,42</t>
  </si>
  <si>
    <t>113,69</t>
  </si>
  <si>
    <t>12,65</t>
  </si>
  <si>
    <t>55,94</t>
  </si>
  <si>
    <t>39,76</t>
  </si>
  <si>
    <t>9,99</t>
  </si>
  <si>
    <t>154,68</t>
  </si>
  <si>
    <t>68,18</t>
  </si>
  <si>
    <t>93,59</t>
  </si>
  <si>
    <t>15,38</t>
  </si>
  <si>
    <t>136,83</t>
  </si>
  <si>
    <t>8,27</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</si>
  <si>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</si>
  <si>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</si>
  <si>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</si>
  <si>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</si>
  <si>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</si>
  <si>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</si>
  <si>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</si>
  <si>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</si>
  <si>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</si>
  <si>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</si>
  <si>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</si>
  <si>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</si>
  <si>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</si>
  <si>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31,98</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</si>
  <si>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</si>
  <si>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</si>
  <si>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</si>
  <si>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MECANICA REBOCAVEL COM ESCOVA CILINDRICA LARGURA UTIL DE VARRIMENTO = 2,44M</t>
  </si>
  <si>
    <t>VASSOURA 40 CM COM CABO</t>
  </si>
  <si>
    <t>VEDACAO DE CALHA, EM BORRACHA COR PRETA, MEDIDA ENTRE 119 E 170 MM, PARA DRENAGEM PLUVIAL PREDIAL</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</si>
  <si>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</si>
  <si>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</si>
  <si>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</si>
  <si>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</si>
  <si>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</si>
  <si>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</si>
  <si>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</si>
  <si>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</si>
  <si>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</si>
  <si>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</si>
  <si>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</si>
  <si>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</si>
  <si>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</si>
  <si>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</si>
  <si>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</si>
  <si>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</si>
  <si>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</si>
  <si>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</si>
  <si>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</si>
  <si>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</si>
  <si>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</si>
  <si>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</si>
  <si>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</si>
  <si>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</si>
  <si>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</si>
  <si>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</si>
  <si>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</si>
  <si>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</si>
  <si>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</si>
  <si>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</si>
  <si>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</si>
  <si>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</si>
  <si>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</si>
  <si>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</si>
  <si>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</si>
  <si>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</si>
  <si>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</si>
  <si>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</si>
  <si>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</si>
  <si>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VIGIA DIURNO (MENSALISTA)</t>
  </si>
  <si>
    <t>LS 71,27</t>
  </si>
  <si>
    <t>Data Base 07/2023</t>
  </si>
  <si>
    <t>BDI 19,5</t>
  </si>
  <si>
    <t>892,02</t>
  </si>
  <si>
    <t>2677,88</t>
  </si>
  <si>
    <t>4673,36</t>
  </si>
  <si>
    <t>9174,09</t>
  </si>
  <si>
    <t>12903,06</t>
  </si>
  <si>
    <t>110,46</t>
  </si>
  <si>
    <t>622,73</t>
  </si>
  <si>
    <t>2139,29</t>
  </si>
  <si>
    <t>3865,48</t>
  </si>
  <si>
    <t>8096,92</t>
  </si>
  <si>
    <t>11556,59</t>
  </si>
  <si>
    <t>23113,19</t>
  </si>
  <si>
    <t>34669,79</t>
  </si>
  <si>
    <t>2385,75</t>
  </si>
  <si>
    <t>3057,57</t>
  </si>
  <si>
    <t>4038,00</t>
  </si>
  <si>
    <t>4479,84</t>
  </si>
  <si>
    <t>635,89</t>
  </si>
  <si>
    <t>116,08</t>
  </si>
  <si>
    <t>127,04</t>
  </si>
  <si>
    <t>82,95</t>
  </si>
  <si>
    <t>42,31</t>
  </si>
  <si>
    <t>86,69</t>
  </si>
  <si>
    <t>04/08/2023 10:54:14</t>
  </si>
  <si>
    <t>136,52</t>
  </si>
  <si>
    <t>137,52</t>
  </si>
  <si>
    <t>170,82</t>
  </si>
  <si>
    <t>217,25</t>
  </si>
  <si>
    <t>233,54</t>
  </si>
  <si>
    <t>360,35</t>
  </si>
  <si>
    <t>237,74</t>
  </si>
  <si>
    <t>378,99</t>
  </si>
  <si>
    <t>238,58</t>
  </si>
  <si>
    <t>134,64</t>
  </si>
  <si>
    <t>224,91</t>
  </si>
  <si>
    <t>475,59</t>
  </si>
  <si>
    <t>701,73</t>
  </si>
  <si>
    <t>1003,82</t>
  </si>
  <si>
    <t>72,65</t>
  </si>
  <si>
    <t>80,67</t>
  </si>
  <si>
    <t>68,65</t>
  </si>
  <si>
    <t>86,38</t>
  </si>
  <si>
    <t>73,59</t>
  </si>
  <si>
    <t>238,38</t>
  </si>
  <si>
    <t>121,23</t>
  </si>
  <si>
    <t>177,43</t>
  </si>
  <si>
    <t>367,99</t>
  </si>
  <si>
    <t>261,88</t>
  </si>
  <si>
    <t>625,81</t>
  </si>
  <si>
    <t>392,94</t>
  </si>
  <si>
    <t>15,58</t>
  </si>
  <si>
    <t>85,87</t>
  </si>
  <si>
    <t>85,23</t>
  </si>
  <si>
    <t>112,91</t>
  </si>
  <si>
    <t>140,09</t>
  </si>
  <si>
    <t>79,70</t>
  </si>
  <si>
    <t>98,16</t>
  </si>
  <si>
    <t>121,13</t>
  </si>
  <si>
    <t>146,50</t>
  </si>
  <si>
    <t>201,77</t>
  </si>
  <si>
    <t>271,04</t>
  </si>
  <si>
    <t>354,52</t>
  </si>
  <si>
    <t>448,92</t>
  </si>
  <si>
    <t>549,50</t>
  </si>
  <si>
    <t>68,07</t>
  </si>
  <si>
    <t>14162,62</t>
  </si>
  <si>
    <t>2675,12</t>
  </si>
  <si>
    <t>24930,74</t>
  </si>
  <si>
    <t>40630,01</t>
  </si>
  <si>
    <t>642,62</t>
  </si>
  <si>
    <t>6811,50</t>
  </si>
  <si>
    <t>2976,67</t>
  </si>
  <si>
    <t>70,71</t>
  </si>
  <si>
    <t>113,36</t>
  </si>
  <si>
    <t>163,59</t>
  </si>
  <si>
    <t>221,37</t>
  </si>
  <si>
    <t>292,86</t>
  </si>
  <si>
    <t>123,09</t>
  </si>
  <si>
    <t>138,79</t>
  </si>
  <si>
    <t>164,75</t>
  </si>
  <si>
    <t>238,27</t>
  </si>
  <si>
    <t>279,80</t>
  </si>
  <si>
    <t>293,52</t>
  </si>
  <si>
    <t>323,26</t>
  </si>
  <si>
    <t>374,11</t>
  </si>
  <si>
    <t>617,03</t>
  </si>
  <si>
    <t>581,57</t>
  </si>
  <si>
    <t>616,19</t>
  </si>
  <si>
    <t>632,26</t>
  </si>
  <si>
    <t>630,99</t>
  </si>
  <si>
    <t>655,68</t>
  </si>
  <si>
    <t>682,10</t>
  </si>
  <si>
    <t>6541,51</t>
  </si>
  <si>
    <t>124,56</t>
  </si>
  <si>
    <t>225,63</t>
  </si>
  <si>
    <t>102,05</t>
  </si>
  <si>
    <t>132,38</t>
  </si>
  <si>
    <t>202,39</t>
  </si>
  <si>
    <t>239,19</t>
  </si>
  <si>
    <t>138,57</t>
  </si>
  <si>
    <t>203,21</t>
  </si>
  <si>
    <t>47,26</t>
  </si>
  <si>
    <t>118,28</t>
  </si>
  <si>
    <t>182,05</t>
  </si>
  <si>
    <t>218,87</t>
  </si>
  <si>
    <t>282,29</t>
  </si>
  <si>
    <t>256,68</t>
  </si>
  <si>
    <t>285,52</t>
  </si>
  <si>
    <t>450,25</t>
  </si>
  <si>
    <t>546,16</t>
  </si>
  <si>
    <t>71,76</t>
  </si>
  <si>
    <t>98,34</t>
  </si>
  <si>
    <t>167,26</t>
  </si>
  <si>
    <t>274,59</t>
  </si>
  <si>
    <t>463,59</t>
  </si>
  <si>
    <t>214,85</t>
  </si>
  <si>
    <t>212,86</t>
  </si>
  <si>
    <t>231,13</t>
  </si>
  <si>
    <t>238,28</t>
  </si>
  <si>
    <t>249,83</t>
  </si>
  <si>
    <t>262,66</t>
  </si>
  <si>
    <t>264,26</t>
  </si>
  <si>
    <t>267,42</t>
  </si>
  <si>
    <t>274,33</t>
  </si>
  <si>
    <t>279,38</t>
  </si>
  <si>
    <t>175,12</t>
  </si>
  <si>
    <t>206,23</t>
  </si>
  <si>
    <t>206,01</t>
  </si>
  <si>
    <t>230,59</t>
  </si>
  <si>
    <t>230,58</t>
  </si>
  <si>
    <t>266,24</t>
  </si>
  <si>
    <t>290,10</t>
  </si>
  <si>
    <t>270,23</t>
  </si>
  <si>
    <t>335,60</t>
  </si>
  <si>
    <t>359,77</t>
  </si>
  <si>
    <t>260,14</t>
  </si>
  <si>
    <t>305,34</t>
  </si>
  <si>
    <t>325,93</t>
  </si>
  <si>
    <t>358,60</t>
  </si>
  <si>
    <t>496,65</t>
  </si>
  <si>
    <t>1025,45</t>
  </si>
  <si>
    <t>374,14</t>
  </si>
  <si>
    <t>425,09</t>
  </si>
  <si>
    <t>446,55</t>
  </si>
  <si>
    <t>259,64</t>
  </si>
  <si>
    <t>320,46</t>
  </si>
  <si>
    <t>280,46</t>
  </si>
  <si>
    <t>359,66</t>
  </si>
  <si>
    <t>314,61</t>
  </si>
  <si>
    <t>416,06</t>
  </si>
  <si>
    <t>360,15</t>
  </si>
  <si>
    <t>383,28</t>
  </si>
  <si>
    <t>7523,51</t>
  </si>
  <si>
    <t>186,16</t>
  </si>
  <si>
    <t>692,11</t>
  </si>
  <si>
    <t>48,51</t>
  </si>
  <si>
    <t>65,85</t>
  </si>
  <si>
    <t>71,06</t>
  </si>
  <si>
    <t>228,78</t>
  </si>
  <si>
    <t>143,64</t>
  </si>
  <si>
    <t>199,44</t>
  </si>
  <si>
    <t>290,13</t>
  </si>
  <si>
    <t>518,21</t>
  </si>
  <si>
    <t>183,67</t>
  </si>
  <si>
    <t>148,25</t>
  </si>
  <si>
    <t>261,81</t>
  </si>
  <si>
    <t>77,47</t>
  </si>
  <si>
    <t>93,09</t>
  </si>
  <si>
    <t>100,69</t>
  </si>
  <si>
    <t>167,20</t>
  </si>
  <si>
    <t>102,67</t>
  </si>
  <si>
    <t>127,41</t>
  </si>
  <si>
    <t>44,31</t>
  </si>
  <si>
    <t>113,84</t>
  </si>
  <si>
    <t>161,46</t>
  </si>
  <si>
    <t>212,35</t>
  </si>
  <si>
    <t>110,74</t>
  </si>
  <si>
    <t>99,78</t>
  </si>
  <si>
    <t>82,45</t>
  </si>
  <si>
    <t>197,22</t>
  </si>
  <si>
    <t>188,71</t>
  </si>
  <si>
    <t>773,81</t>
  </si>
  <si>
    <t>106,84</t>
  </si>
  <si>
    <t>161,02</t>
  </si>
  <si>
    <t>511,96</t>
  </si>
  <si>
    <t>630,24</t>
  </si>
  <si>
    <t>2125,92</t>
  </si>
  <si>
    <t>440,67</t>
  </si>
  <si>
    <t>661,46</t>
  </si>
  <si>
    <t>217,49</t>
  </si>
  <si>
    <t>864,16</t>
  </si>
  <si>
    <t>282,45</t>
  </si>
  <si>
    <t>171,88</t>
  </si>
  <si>
    <t>261,76</t>
  </si>
  <si>
    <t>184,57</t>
  </si>
  <si>
    <t>263,49</t>
  </si>
  <si>
    <t>216,30</t>
  </si>
  <si>
    <t>52,23</t>
  </si>
  <si>
    <t>40,36</t>
  </si>
  <si>
    <t>303,76</t>
  </si>
  <si>
    <t>697,99</t>
  </si>
  <si>
    <t>161,29</t>
  </si>
  <si>
    <t>137,43</t>
  </si>
  <si>
    <t>205,09</t>
  </si>
  <si>
    <t>3040,30</t>
  </si>
  <si>
    <t>3170,95</t>
  </si>
  <si>
    <t>1239,47</t>
  </si>
  <si>
    <t>1314,12</t>
  </si>
  <si>
    <t>1847,39</t>
  </si>
  <si>
    <t>1975,21</t>
  </si>
  <si>
    <t>2079,57</t>
  </si>
  <si>
    <t>1933,07</t>
  </si>
  <si>
    <t>1233,82</t>
  </si>
  <si>
    <t>3267,92</t>
  </si>
  <si>
    <t>3378,33</t>
  </si>
  <si>
    <t>3550,95</t>
  </si>
  <si>
    <t>613,42</t>
  </si>
  <si>
    <t>711,75</t>
  </si>
  <si>
    <t>731,96</t>
  </si>
  <si>
    <t>2156,44</t>
  </si>
  <si>
    <t>2230,47</t>
  </si>
  <si>
    <t>2366,70</t>
  </si>
  <si>
    <t>2272,62</t>
  </si>
  <si>
    <t>2304,55</t>
  </si>
  <si>
    <t>2405,49</t>
  </si>
  <si>
    <t>1278,03</t>
  </si>
  <si>
    <t>2689,84</t>
  </si>
  <si>
    <t>3836,39</t>
  </si>
  <si>
    <t>3602,30</t>
  </si>
  <si>
    <t>2400,31</t>
  </si>
  <si>
    <t>2450,15</t>
  </si>
  <si>
    <t>2569,01</t>
  </si>
  <si>
    <t>1288,83</t>
  </si>
  <si>
    <t>1302,29</t>
  </si>
  <si>
    <t>1384,76</t>
  </si>
  <si>
    <t>2971,86</t>
  </si>
  <si>
    <t>4563,78</t>
  </si>
  <si>
    <t>1858,49</t>
  </si>
  <si>
    <t>3476,64</t>
  </si>
  <si>
    <t>5071,97</t>
  </si>
  <si>
    <t>3859,65</t>
  </si>
  <si>
    <t>2945,64</t>
  </si>
  <si>
    <t>3165,18</t>
  </si>
  <si>
    <t>1952,85</t>
  </si>
  <si>
    <t>1595,15</t>
  </si>
  <si>
    <t>4316,98</t>
  </si>
  <si>
    <t>1149,93</t>
  </si>
  <si>
    <t>510,31</t>
  </si>
  <si>
    <t>1877,56</t>
  </si>
  <si>
    <t>755,80</t>
  </si>
  <si>
    <t>2041,25</t>
  </si>
  <si>
    <t>2346,27</t>
  </si>
  <si>
    <t>3652,16</t>
  </si>
  <si>
    <t>1730,41</t>
  </si>
  <si>
    <t>2034,09</t>
  </si>
  <si>
    <t>3071,64</t>
  </si>
  <si>
    <t>1080,82</t>
  </si>
  <si>
    <t>1773,93</t>
  </si>
  <si>
    <t>5014,98</t>
  </si>
  <si>
    <t>2868,06</t>
  </si>
  <si>
    <t>248,74</t>
  </si>
  <si>
    <t>1173,13</t>
  </si>
  <si>
    <t>4122,32</t>
  </si>
  <si>
    <t>854,21</t>
  </si>
  <si>
    <t>1380,58</t>
  </si>
  <si>
    <t>4357,33</t>
  </si>
  <si>
    <t>1945,98</t>
  </si>
  <si>
    <t>50,69</t>
  </si>
  <si>
    <t>5674,12</t>
  </si>
  <si>
    <t>5229,40</t>
  </si>
  <si>
    <t>4677,26</t>
  </si>
  <si>
    <t>9896,41</t>
  </si>
  <si>
    <t>3312,63</t>
  </si>
  <si>
    <t>2671,52</t>
  </si>
  <si>
    <t>3491,19</t>
  </si>
  <si>
    <t>3002,86</t>
  </si>
  <si>
    <t>5848,74</t>
  </si>
  <si>
    <t>3483,59</t>
  </si>
  <si>
    <t>3955,67</t>
  </si>
  <si>
    <t>484,02</t>
  </si>
  <si>
    <t>48,92</t>
  </si>
  <si>
    <t>56,31</t>
  </si>
  <si>
    <t>188,90</t>
  </si>
  <si>
    <t>674,68</t>
  </si>
  <si>
    <t>626,28</t>
  </si>
  <si>
    <t>685,94</t>
  </si>
  <si>
    <t>739,23</t>
  </si>
  <si>
    <t>172,30</t>
  </si>
  <si>
    <t>292,19</t>
  </si>
  <si>
    <t>293,35</t>
  </si>
  <si>
    <t>414,03</t>
  </si>
  <si>
    <t>415,52</t>
  </si>
  <si>
    <t>275,14</t>
  </si>
  <si>
    <t>33,96</t>
  </si>
  <si>
    <t>14,59</t>
  </si>
  <si>
    <t>22,21</t>
  </si>
  <si>
    <t>3167,86</t>
  </si>
  <si>
    <t>241,41</t>
  </si>
  <si>
    <t>1714,55</t>
  </si>
  <si>
    <t>2249,16</t>
  </si>
  <si>
    <t>392,36</t>
  </si>
  <si>
    <t>184,80</t>
  </si>
  <si>
    <t>148,08</t>
  </si>
  <si>
    <t>158,52</t>
  </si>
  <si>
    <t>146,49</t>
  </si>
  <si>
    <t>502,14</t>
  </si>
  <si>
    <t>26,84</t>
  </si>
  <si>
    <t>36,91</t>
  </si>
  <si>
    <t>83,09</t>
  </si>
  <si>
    <t>334,47</t>
  </si>
  <si>
    <t>347,69</t>
  </si>
  <si>
    <t>375,15</t>
  </si>
  <si>
    <t>314,63</t>
  </si>
  <si>
    <t>320,27</t>
  </si>
  <si>
    <t>394,92</t>
  </si>
  <si>
    <t>1106,53</t>
  </si>
  <si>
    <t>1148,68</t>
  </si>
  <si>
    <t>1253,04</t>
  </si>
  <si>
    <t>967,96</t>
  </si>
  <si>
    <t>209,32</t>
  </si>
  <si>
    <t>160,28</t>
  </si>
  <si>
    <t>105,66</t>
  </si>
  <si>
    <t>54,63</t>
  </si>
  <si>
    <t>16,39</t>
  </si>
  <si>
    <t>396,61</t>
  </si>
  <si>
    <t>802,12</t>
  </si>
  <si>
    <t>1585,45</t>
  </si>
  <si>
    <t>2251,33</t>
  </si>
  <si>
    <t>1793,32</t>
  </si>
  <si>
    <t>3587,75</t>
  </si>
  <si>
    <t>4439,56</t>
  </si>
  <si>
    <t>1253,23</t>
  </si>
  <si>
    <t>2655,67</t>
  </si>
  <si>
    <t>1026,25</t>
  </si>
  <si>
    <t>2977,77</t>
  </si>
  <si>
    <t>5957,21</t>
  </si>
  <si>
    <t>1048,39</t>
  </si>
  <si>
    <t>1299,66</t>
  </si>
  <si>
    <t>4404,02</t>
  </si>
  <si>
    <t>5111,45</t>
  </si>
  <si>
    <t>4103,77</t>
  </si>
  <si>
    <t>1645,78</t>
  </si>
  <si>
    <t>1493,97</t>
  </si>
  <si>
    <t>1202,64</t>
  </si>
  <si>
    <t>8068,85</t>
  </si>
  <si>
    <t>373,58</t>
  </si>
  <si>
    <t>3571,92</t>
  </si>
  <si>
    <t>1150,35</t>
  </si>
  <si>
    <t>1176,99</t>
  </si>
  <si>
    <t>1305,41</t>
  </si>
  <si>
    <t>1493,55</t>
  </si>
  <si>
    <t>2514,17</t>
  </si>
  <si>
    <t>2933,60</t>
  </si>
  <si>
    <t>1437,42</t>
  </si>
  <si>
    <t>1656,86</t>
  </si>
  <si>
    <t>745,66</t>
  </si>
  <si>
    <t>829,80</t>
  </si>
  <si>
    <t>3972,75</t>
  </si>
  <si>
    <t>3306,47</t>
  </si>
  <si>
    <t>1801,72</t>
  </si>
  <si>
    <t>1364,03</t>
  </si>
  <si>
    <t>2009,24</t>
  </si>
  <si>
    <t>1545,75</t>
  </si>
  <si>
    <t>1684,00</t>
  </si>
  <si>
    <t>1232,79</t>
  </si>
  <si>
    <t>302,10</t>
  </si>
  <si>
    <t>577,48</t>
  </si>
  <si>
    <t>412,40</t>
  </si>
  <si>
    <t>784,90</t>
  </si>
  <si>
    <t>336,49</t>
  </si>
  <si>
    <t>3070,62</t>
  </si>
  <si>
    <t>10534,18</t>
  </si>
  <si>
    <t>5537,09</t>
  </si>
  <si>
    <t>6024,91</t>
  </si>
  <si>
    <t>6484,27</t>
  </si>
  <si>
    <t>4792,30</t>
  </si>
  <si>
    <t>2283,38</t>
  </si>
  <si>
    <t>6458,91</t>
  </si>
  <si>
    <t>5027,71</t>
  </si>
  <si>
    <t>4109,50</t>
  </si>
  <si>
    <t>8570,53</t>
  </si>
  <si>
    <t>4980,94</t>
  </si>
  <si>
    <t>3274,31</t>
  </si>
  <si>
    <t>3874,43</t>
  </si>
  <si>
    <t>4186,78</t>
  </si>
  <si>
    <t>6752,65</t>
  </si>
  <si>
    <t>4133,63</t>
  </si>
  <si>
    <t>7974,04</t>
  </si>
  <si>
    <t>3216,66</t>
  </si>
  <si>
    <t>7697,66</t>
  </si>
  <si>
    <t>4493,65</t>
  </si>
  <si>
    <t>965,21</t>
  </si>
  <si>
    <t>10728,93</t>
  </si>
  <si>
    <t>16660,33</t>
  </si>
  <si>
    <t>14205,77</t>
  </si>
  <si>
    <t>17929,77</t>
  </si>
  <si>
    <t>55839,37</t>
  </si>
  <si>
    <t>29039,04</t>
  </si>
  <si>
    <t>19603,60</t>
  </si>
  <si>
    <t>1298,12</t>
  </si>
  <si>
    <t>3445,26</t>
  </si>
  <si>
    <t>168,27</t>
  </si>
  <si>
    <t>155,66</t>
  </si>
  <si>
    <t>215,28</t>
  </si>
  <si>
    <t>7592,62</t>
  </si>
  <si>
    <t>15123,59</t>
  </si>
  <si>
    <t>15905,88</t>
  </si>
  <si>
    <t>5179,23</t>
  </si>
  <si>
    <t>1191,57</t>
  </si>
  <si>
    <t>912,05</t>
  </si>
  <si>
    <t>1163,21</t>
  </si>
  <si>
    <t>2375,41</t>
  </si>
  <si>
    <t>568,41</t>
  </si>
  <si>
    <t>1018,91</t>
  </si>
  <si>
    <t>1802,18</t>
  </si>
  <si>
    <t>1284,96</t>
  </si>
  <si>
    <t>1024,24</t>
  </si>
  <si>
    <t>972,11</t>
  </si>
  <si>
    <t>583,21</t>
  </si>
  <si>
    <t>450,74</t>
  </si>
  <si>
    <t>727,26</t>
  </si>
  <si>
    <t>811,60</t>
  </si>
  <si>
    <t>1192,16</t>
  </si>
  <si>
    <t>1422,76</t>
  </si>
  <si>
    <t>295,47</t>
  </si>
  <si>
    <t>1338,15</t>
  </si>
  <si>
    <t>1259,27</t>
  </si>
  <si>
    <t>3841,53</t>
  </si>
  <si>
    <t>2231,91</t>
  </si>
  <si>
    <t>2278,64</t>
  </si>
  <si>
    <t>2269,54</t>
  </si>
  <si>
    <t>2073,62</t>
  </si>
  <si>
    <t>2032,75</t>
  </si>
  <si>
    <t>2023,65</t>
  </si>
  <si>
    <t>5957,45</t>
  </si>
  <si>
    <t>6048,28</t>
  </si>
  <si>
    <t>381,92</t>
  </si>
  <si>
    <t>853,03</t>
  </si>
  <si>
    <t>1054,73</t>
  </si>
  <si>
    <t>1296,48</t>
  </si>
  <si>
    <t>269,05</t>
  </si>
  <si>
    <t>703,90</t>
  </si>
  <si>
    <t>170,76</t>
  </si>
  <si>
    <t>73,06</t>
  </si>
  <si>
    <t>672,72</t>
  </si>
  <si>
    <t>810,13</t>
  </si>
  <si>
    <t>872,53</t>
  </si>
  <si>
    <t>375,22</t>
  </si>
  <si>
    <t>991,86</t>
  </si>
  <si>
    <t>582,45</t>
  </si>
  <si>
    <t>1767,09</t>
  </si>
  <si>
    <t>1966,94</t>
  </si>
  <si>
    <t>1147,84</t>
  </si>
  <si>
    <t>1207,87</t>
  </si>
  <si>
    <t>988,69</t>
  </si>
  <si>
    <t>1137,08</t>
  </si>
  <si>
    <t>682,42</t>
  </si>
  <si>
    <t>7656,26</t>
  </si>
  <si>
    <t>40,76</t>
  </si>
  <si>
    <t>53,00</t>
  </si>
  <si>
    <t>1180,54</t>
  </si>
  <si>
    <t>461,88</t>
  </si>
  <si>
    <t>1246,29</t>
  </si>
  <si>
    <t>449,89</t>
  </si>
  <si>
    <t>887,67</t>
  </si>
  <si>
    <t>861,98</t>
  </si>
  <si>
    <t>263,57</t>
  </si>
  <si>
    <t>425,10</t>
  </si>
  <si>
    <t>114,12</t>
  </si>
  <si>
    <t>1212,40</t>
  </si>
  <si>
    <t>368,64</t>
  </si>
  <si>
    <t>877,34</t>
  </si>
  <si>
    <t>1833,71</t>
  </si>
  <si>
    <t>50,20</t>
  </si>
  <si>
    <t>211,70</t>
  </si>
  <si>
    <t>225,29</t>
  </si>
  <si>
    <t>238,88</t>
  </si>
  <si>
    <t>150,71</t>
  </si>
  <si>
    <t>164,29</t>
  </si>
  <si>
    <t>194,29</t>
  </si>
  <si>
    <t>118,98</t>
  </si>
  <si>
    <t>38,31</t>
  </si>
  <si>
    <t>25,93</t>
  </si>
  <si>
    <t>61,75</t>
  </si>
  <si>
    <t>7216,27</t>
  </si>
  <si>
    <t>130,77</t>
  </si>
  <si>
    <t>106,34</t>
  </si>
  <si>
    <t>91,51</t>
  </si>
  <si>
    <t>159,43</t>
  </si>
  <si>
    <t>100,38</t>
  </si>
  <si>
    <t>130,93</t>
  </si>
  <si>
    <t>144,96</t>
  </si>
  <si>
    <t>168,49</t>
  </si>
  <si>
    <t>161,91</t>
  </si>
  <si>
    <t>126,84</t>
  </si>
  <si>
    <t>142,93</t>
  </si>
  <si>
    <t>293,77</t>
  </si>
  <si>
    <t>409,18</t>
  </si>
  <si>
    <t>194,20</t>
  </si>
  <si>
    <t>209,04</t>
  </si>
  <si>
    <t>07.03.140</t>
  </si>
  <si>
    <t>TELHA GALVALUME / ACO GALV PINT 1 FACE PO/COIL-COATING TRAPEZ H=40MM
E=0,80MM</t>
  </si>
  <si>
    <t>182,64</t>
  </si>
  <si>
    <t>37,46</t>
  </si>
  <si>
    <t>100,25</t>
  </si>
  <si>
    <t>172,22</t>
  </si>
  <si>
    <t>70,17</t>
  </si>
  <si>
    <t>173,97</t>
  </si>
  <si>
    <t>177,04</t>
  </si>
  <si>
    <t>802,76</t>
  </si>
  <si>
    <t>78,36</t>
  </si>
  <si>
    <t>102,86</t>
  </si>
  <si>
    <t>78,17</t>
  </si>
  <si>
    <t>86,07</t>
  </si>
  <si>
    <t>71,18</t>
  </si>
  <si>
    <t>71,30</t>
  </si>
  <si>
    <t>148,76</t>
  </si>
  <si>
    <t>204,34</t>
  </si>
  <si>
    <t>183,66</t>
  </si>
  <si>
    <t>182,54</t>
  </si>
  <si>
    <t>24,46</t>
  </si>
  <si>
    <t>5,15</t>
  </si>
  <si>
    <t>304,79</t>
  </si>
  <si>
    <t>169,67</t>
  </si>
  <si>
    <t>69,40</t>
  </si>
  <si>
    <t>149,47</t>
  </si>
  <si>
    <t>330,77</t>
  </si>
  <si>
    <t>342,75</t>
  </si>
  <si>
    <t>133,65</t>
  </si>
  <si>
    <t>214,69</t>
  </si>
  <si>
    <t>187,66</t>
  </si>
  <si>
    <t>76,58</t>
  </si>
  <si>
    <t>176,41</t>
  </si>
  <si>
    <t>160,50</t>
  </si>
  <si>
    <t>136,28</t>
  </si>
  <si>
    <t>296,04</t>
  </si>
  <si>
    <t>329,27</t>
  </si>
  <si>
    <t>59,37</t>
  </si>
  <si>
    <t>1186,51</t>
  </si>
  <si>
    <t>135,26</t>
  </si>
  <si>
    <t>106,18</t>
  </si>
  <si>
    <t>109,23</t>
  </si>
  <si>
    <t>5,47</t>
  </si>
  <si>
    <t>1926,71</t>
  </si>
  <si>
    <t>1993,75</t>
  </si>
  <si>
    <t>10716,20</t>
  </si>
  <si>
    <t>14537,10</t>
  </si>
  <si>
    <t>23981,93</t>
  </si>
  <si>
    <t>28616,57</t>
  </si>
  <si>
    <t>2300,47</t>
  </si>
  <si>
    <t>3337,80</t>
  </si>
  <si>
    <t>860,20</t>
  </si>
  <si>
    <t>175,72</t>
  </si>
  <si>
    <t>210,39</t>
  </si>
  <si>
    <t>276,05</t>
  </si>
  <si>
    <t>134,16</t>
  </si>
  <si>
    <t>188,68</t>
  </si>
  <si>
    <t>222,30</t>
  </si>
  <si>
    <t>332,43</t>
  </si>
  <si>
    <t>403,56</t>
  </si>
  <si>
    <t>86,03</t>
  </si>
  <si>
    <t>129,43</t>
  </si>
  <si>
    <t>154,97</t>
  </si>
  <si>
    <t>221,10</t>
  </si>
  <si>
    <t>285,31</t>
  </si>
  <si>
    <t>312,19</t>
  </si>
  <si>
    <t>425,26</t>
  </si>
  <si>
    <t>838,69</t>
  </si>
  <si>
    <t>23,89</t>
  </si>
  <si>
    <t>49,93</t>
  </si>
  <si>
    <t>76,70</t>
  </si>
  <si>
    <t>110,33</t>
  </si>
  <si>
    <t>83,02</t>
  </si>
  <si>
    <t>105,86</t>
  </si>
  <si>
    <t>129,33</t>
  </si>
  <si>
    <t>150,99</t>
  </si>
  <si>
    <t>196,66</t>
  </si>
  <si>
    <t>459,57</t>
  </si>
  <si>
    <t>708,12</t>
  </si>
  <si>
    <t>1186,10</t>
  </si>
  <si>
    <t>105,93</t>
  </si>
  <si>
    <t>114,04</t>
  </si>
  <si>
    <t>139,54</t>
  </si>
  <si>
    <t>133,72</t>
  </si>
  <si>
    <t>171,03</t>
  </si>
  <si>
    <t>253,50</t>
  </si>
  <si>
    <t>240,60</t>
  </si>
  <si>
    <t>568,70</t>
  </si>
  <si>
    <t>598,02</t>
  </si>
  <si>
    <t>542,87</t>
  </si>
  <si>
    <t>387,43</t>
  </si>
  <si>
    <t>451,49</t>
  </si>
  <si>
    <t>459,69</t>
  </si>
  <si>
    <t>157,67</t>
  </si>
  <si>
    <t>83,31</t>
  </si>
  <si>
    <t>165,07</t>
  </si>
  <si>
    <t>43612,26</t>
  </si>
  <si>
    <t>107571,15</t>
  </si>
  <si>
    <t>266,56</t>
  </si>
  <si>
    <t>963,12</t>
  </si>
  <si>
    <t>704,24</t>
  </si>
  <si>
    <t>1216,93</t>
  </si>
  <si>
    <t>145,50</t>
  </si>
  <si>
    <t>1895,39</t>
  </si>
  <si>
    <t>47,71</t>
  </si>
  <si>
    <t>74,41</t>
  </si>
  <si>
    <t>148,88</t>
  </si>
  <si>
    <t>663,44</t>
  </si>
  <si>
    <t>801,41</t>
  </si>
  <si>
    <t>1342,72</t>
  </si>
  <si>
    <t>678,83</t>
  </si>
  <si>
    <t>788,48</t>
  </si>
  <si>
    <t>232,45</t>
  </si>
  <si>
    <t>257,58</t>
  </si>
  <si>
    <t>316,84</t>
  </si>
  <si>
    <t>710,06</t>
  </si>
  <si>
    <t>2985,44</t>
  </si>
  <si>
    <t>3018,59</t>
  </si>
  <si>
    <t>1690,14</t>
  </si>
  <si>
    <t>1948,78</t>
  </si>
  <si>
    <t>2131,28</t>
  </si>
  <si>
    <t>2581,68</t>
  </si>
  <si>
    <t>2834,28</t>
  </si>
  <si>
    <t>3757,01</t>
  </si>
  <si>
    <t>4809,81</t>
  </si>
  <si>
    <t>5653,48</t>
  </si>
  <si>
    <t>7324,47</t>
  </si>
  <si>
    <t>10441,12</t>
  </si>
  <si>
    <t>234,02</t>
  </si>
  <si>
    <t>363,76</t>
  </si>
  <si>
    <t>471,83</t>
  </si>
  <si>
    <t>555,84</t>
  </si>
  <si>
    <t>45,21</t>
  </si>
  <si>
    <t>197,15</t>
  </si>
  <si>
    <t>67,63</t>
  </si>
  <si>
    <t>88,44</t>
  </si>
  <si>
    <t>142,14</t>
  </si>
  <si>
    <t>111,19</t>
  </si>
  <si>
    <t>80,55</t>
  </si>
  <si>
    <t>119,40</t>
  </si>
  <si>
    <t>692,45</t>
  </si>
  <si>
    <t>82,14</t>
  </si>
  <si>
    <t>185,40</t>
  </si>
  <si>
    <t>251,80</t>
  </si>
  <si>
    <t>331,39</t>
  </si>
  <si>
    <t>511,50</t>
  </si>
  <si>
    <t>1015,67</t>
  </si>
  <si>
    <t>1510,46</t>
  </si>
  <si>
    <t>177,27</t>
  </si>
  <si>
    <t>233,73</t>
  </si>
  <si>
    <t>286,05</t>
  </si>
  <si>
    <t>70,39</t>
  </si>
  <si>
    <t>90,89</t>
  </si>
  <si>
    <t>74,45</t>
  </si>
  <si>
    <t>79,78</t>
  </si>
  <si>
    <t>110,30</t>
  </si>
  <si>
    <t>258,22</t>
  </si>
  <si>
    <t>96,68</t>
  </si>
  <si>
    <t>130,96</t>
  </si>
  <si>
    <t>212,99</t>
  </si>
  <si>
    <t>122,45</t>
  </si>
  <si>
    <t>62,65</t>
  </si>
  <si>
    <t>90,18</t>
  </si>
  <si>
    <t>159,01</t>
  </si>
  <si>
    <t>18,07</t>
  </si>
  <si>
    <t>44,34</t>
  </si>
  <si>
    <t>185,82</t>
  </si>
  <si>
    <t>253,49</t>
  </si>
  <si>
    <t>300,10</t>
  </si>
  <si>
    <t>135,37</t>
  </si>
  <si>
    <t>189,66</t>
  </si>
  <si>
    <t>306,29</t>
  </si>
  <si>
    <t>129,64</t>
  </si>
  <si>
    <t>186,44</t>
  </si>
  <si>
    <t>208,28</t>
  </si>
  <si>
    <t>285,19</t>
  </si>
  <si>
    <t>455,16</t>
  </si>
  <si>
    <t>637,43</t>
  </si>
  <si>
    <t>114,51</t>
  </si>
  <si>
    <t>379,14</t>
  </si>
  <si>
    <t>20497,64</t>
  </si>
  <si>
    <t>5046,85</t>
  </si>
  <si>
    <t>7053,30</t>
  </si>
  <si>
    <t>2839,18</t>
  </si>
  <si>
    <t>4342,01</t>
  </si>
  <si>
    <t>4454,80</t>
  </si>
  <si>
    <t>15738,15</t>
  </si>
  <si>
    <t>3878,37</t>
  </si>
  <si>
    <t>5674,45</t>
  </si>
  <si>
    <t>560,47</t>
  </si>
  <si>
    <t>755,07</t>
  </si>
  <si>
    <t>4751,69</t>
  </si>
  <si>
    <t>1356,06</t>
  </si>
  <si>
    <t>1760,72</t>
  </si>
  <si>
    <t>1003,09</t>
  </si>
  <si>
    <t>3470,16</t>
  </si>
  <si>
    <t>2356,28</t>
  </si>
  <si>
    <t>2956,18</t>
  </si>
  <si>
    <t>2355,35</t>
  </si>
  <si>
    <t>351,31</t>
  </si>
  <si>
    <t>735,52</t>
  </si>
  <si>
    <t>1214,21</t>
  </si>
  <si>
    <t>592,79</t>
  </si>
  <si>
    <t>1570,41</t>
  </si>
  <si>
    <t>109,26</t>
  </si>
  <si>
    <t>3125,05</t>
  </si>
  <si>
    <t>3569,77</t>
  </si>
  <si>
    <t>2005,04</t>
  </si>
  <si>
    <t>1476,78</t>
  </si>
  <si>
    <t>114,94</t>
  </si>
  <si>
    <t>54,77</t>
  </si>
  <si>
    <t>414,70</t>
  </si>
  <si>
    <t>542,80</t>
  </si>
  <si>
    <t>3581,73</t>
  </si>
  <si>
    <t>1919,33</t>
  </si>
  <si>
    <t>4100,77</t>
  </si>
  <si>
    <t>435,01</t>
  </si>
  <si>
    <t>3987,42</t>
  </si>
  <si>
    <t>3050,47</t>
  </si>
  <si>
    <t>1539,23</t>
  </si>
  <si>
    <t>1374,45</t>
  </si>
  <si>
    <t>1185,48</t>
  </si>
  <si>
    <t>233,82</t>
  </si>
  <si>
    <t>578,66</t>
  </si>
  <si>
    <t>956,72</t>
  </si>
  <si>
    <t>3567,30</t>
  </si>
  <si>
    <t>1623,02</t>
  </si>
  <si>
    <t>1332,64</t>
  </si>
  <si>
    <t>467,37</t>
  </si>
  <si>
    <t>649,32</t>
  </si>
  <si>
    <t>662,56</t>
  </si>
  <si>
    <t>71,73</t>
  </si>
  <si>
    <t>570,00</t>
  </si>
  <si>
    <t>78,49</t>
  </si>
  <si>
    <t>563,17</t>
  </si>
  <si>
    <t>748,54</t>
  </si>
  <si>
    <t>680,44</t>
  </si>
  <si>
    <t>638,84</t>
  </si>
  <si>
    <t>676,53</t>
  </si>
  <si>
    <t>302,91</t>
  </si>
  <si>
    <t>122,30</t>
  </si>
  <si>
    <t>178,96</t>
  </si>
  <si>
    <t>67,11</t>
  </si>
  <si>
    <t>124,13</t>
  </si>
  <si>
    <t>20,38</t>
  </si>
  <si>
    <t>163,07</t>
  </si>
  <si>
    <t>212,00</t>
  </si>
  <si>
    <t>101,92</t>
  </si>
  <si>
    <t>308,48</t>
  </si>
  <si>
    <t>376,06</t>
  </si>
  <si>
    <t>514,63</t>
  </si>
  <si>
    <t>95,83</t>
  </si>
  <si>
    <t>148,89</t>
  </si>
  <si>
    <t>28,71</t>
  </si>
  <si>
    <t>67,37</t>
  </si>
  <si>
    <t>346,53</t>
  </si>
  <si>
    <t>132,87</t>
  </si>
  <si>
    <t>150,90</t>
  </si>
  <si>
    <t>1760,60</t>
  </si>
  <si>
    <t>495,81</t>
  </si>
  <si>
    <t>77,98</t>
  </si>
  <si>
    <t>41,33</t>
  </si>
  <si>
    <t>734,28</t>
  </si>
  <si>
    <t>262,19</t>
  </si>
  <si>
    <t>194,03</t>
  </si>
  <si>
    <t>37,37</t>
  </si>
  <si>
    <t>4,59</t>
  </si>
  <si>
    <t>83,84</t>
  </si>
  <si>
    <t>556,54</t>
  </si>
  <si>
    <t>636,20</t>
  </si>
  <si>
    <t>662,86</t>
  </si>
  <si>
    <t>318,62</t>
  </si>
  <si>
    <t>459,08</t>
  </si>
  <si>
    <t>436,02</t>
  </si>
  <si>
    <t>981,69</t>
  </si>
  <si>
    <t>425,82</t>
  </si>
  <si>
    <t>86,79</t>
  </si>
  <si>
    <t>117,34</t>
  </si>
  <si>
    <t>648,04</t>
  </si>
  <si>
    <t>2702,72</t>
  </si>
  <si>
    <t>2891,04</t>
  </si>
  <si>
    <t>274,10</t>
  </si>
  <si>
    <t>447,52</t>
  </si>
  <si>
    <t>1479,55</t>
  </si>
  <si>
    <t>530,83</t>
  </si>
  <si>
    <t>836,22</t>
  </si>
  <si>
    <t>72201,37</t>
  </si>
  <si>
    <t>77964,83</t>
  </si>
  <si>
    <t>98581,45</t>
  </si>
  <si>
    <t>110547,58</t>
  </si>
  <si>
    <t>69408,96</t>
  </si>
  <si>
    <t>76553,94</t>
  </si>
  <si>
    <t>97946,02</t>
  </si>
  <si>
    <t>109912,15</t>
  </si>
  <si>
    <t>72187,85</t>
  </si>
  <si>
    <t>78072,02</t>
  </si>
  <si>
    <t>98728,60</t>
  </si>
  <si>
    <t>110694,73</t>
  </si>
  <si>
    <t>48756,37</t>
  </si>
  <si>
    <t>53601,86</t>
  </si>
  <si>
    <t>67469,05</t>
  </si>
  <si>
    <t>72797,28</t>
  </si>
  <si>
    <t>76372,94</t>
  </si>
  <si>
    <t>174084,10</t>
  </si>
  <si>
    <t>178929,58</t>
  </si>
  <si>
    <t>192648,40</t>
  </si>
  <si>
    <t>197976,63</t>
  </si>
  <si>
    <t>2118,42</t>
  </si>
  <si>
    <t>7587,22</t>
  </si>
  <si>
    <t>8261,69</t>
  </si>
  <si>
    <t>8951,00</t>
  </si>
  <si>
    <t>150,61</t>
  </si>
  <si>
    <t>250,83</t>
  </si>
  <si>
    <t>3466,88</t>
  </si>
  <si>
    <t>7794,85</t>
  </si>
  <si>
    <t>9648,37</t>
  </si>
  <si>
    <t>6283,29</t>
  </si>
  <si>
    <t>5839,63</t>
  </si>
  <si>
    <t>2698,77</t>
  </si>
  <si>
    <t>3393,92</t>
  </si>
  <si>
    <t>6933,72</t>
  </si>
  <si>
    <t>1020,10</t>
  </si>
  <si>
    <t>1345,70</t>
  </si>
  <si>
    <t>1584,79</t>
  </si>
  <si>
    <t>1809,47</t>
  </si>
  <si>
    <t>2410,30</t>
  </si>
  <si>
    <t>3186,49</t>
  </si>
  <si>
    <t>3682,59</t>
  </si>
  <si>
    <t>4741,96</t>
  </si>
  <si>
    <t>5620,18</t>
  </si>
  <si>
    <t>6396,98</t>
  </si>
  <si>
    <t>1249,97</t>
  </si>
  <si>
    <t>1478,04</t>
  </si>
  <si>
    <t>1784,51</t>
  </si>
  <si>
    <t>2075,76</t>
  </si>
  <si>
    <t>2833,51</t>
  </si>
  <si>
    <t>3770,59</t>
  </si>
  <si>
    <t>4412,96</t>
  </si>
  <si>
    <t>5662,27</t>
  </si>
  <si>
    <t>6781,94</t>
  </si>
  <si>
    <t>7793,84</t>
  </si>
  <si>
    <t>105,82</t>
  </si>
  <si>
    <t>142,73</t>
  </si>
  <si>
    <t>122,92</t>
  </si>
  <si>
    <t>158,18</t>
  </si>
  <si>
    <t>562,44</t>
  </si>
  <si>
    <t>944,45</t>
  </si>
  <si>
    <t>743,41</t>
  </si>
  <si>
    <t>740,89</t>
  </si>
  <si>
    <t>381,38</t>
  </si>
  <si>
    <t>397,01</t>
  </si>
  <si>
    <t>1723,25</t>
  </si>
  <si>
    <t>93,43</t>
  </si>
  <si>
    <t>125,99</t>
  </si>
  <si>
    <t>155,25</t>
  </si>
  <si>
    <t>190,23</t>
  </si>
  <si>
    <t>291,56</t>
  </si>
  <si>
    <t>446,95</t>
  </si>
  <si>
    <t>11,99</t>
  </si>
  <si>
    <t>153,90</t>
  </si>
  <si>
    <t>198,27</t>
  </si>
  <si>
    <t>247,31</t>
  </si>
  <si>
    <t>293,73</t>
  </si>
  <si>
    <t>364,59</t>
  </si>
  <si>
    <t>459,51</t>
  </si>
  <si>
    <t>35,95</t>
  </si>
  <si>
    <t>77,18</t>
  </si>
  <si>
    <t>97,11</t>
  </si>
  <si>
    <t>23,76</t>
  </si>
  <si>
    <t>1643,99</t>
  </si>
  <si>
    <t>641,63</t>
  </si>
  <si>
    <t>1678,40</t>
  </si>
  <si>
    <t>2328,58</t>
  </si>
  <si>
    <t>4936,34</t>
  </si>
  <si>
    <t>574,92</t>
  </si>
  <si>
    <t>645,91</t>
  </si>
  <si>
    <t>617,50</t>
  </si>
  <si>
    <t>640,71</t>
  </si>
  <si>
    <t>298,42</t>
  </si>
  <si>
    <t>470,08</t>
  </si>
  <si>
    <t>694,43</t>
  </si>
  <si>
    <t>372,63</t>
  </si>
  <si>
    <t>418,47</t>
  </si>
  <si>
    <t>78,79</t>
  </si>
  <si>
    <t>91,63</t>
  </si>
  <si>
    <t>151,90</t>
  </si>
  <si>
    <t>168,03</t>
  </si>
  <si>
    <t>410,61</t>
  </si>
  <si>
    <t>79,32</t>
  </si>
  <si>
    <t>116,23</t>
  </si>
  <si>
    <t>350,80</t>
  </si>
  <si>
    <t>65,59</t>
  </si>
  <si>
    <t>126,55</t>
  </si>
  <si>
    <t>163,54</t>
  </si>
  <si>
    <t>168,79</t>
  </si>
  <si>
    <t>55,41</t>
  </si>
  <si>
    <t>74,17</t>
  </si>
  <si>
    <t>96,87</t>
  </si>
  <si>
    <t>109,80</t>
  </si>
  <si>
    <t>413,43</t>
  </si>
  <si>
    <t>703,71</t>
  </si>
  <si>
    <t>774,07</t>
  </si>
  <si>
    <t>1061,95</t>
  </si>
  <si>
    <t>94,65</t>
  </si>
  <si>
    <t>130,50</t>
  </si>
  <si>
    <t>1900,69</t>
  </si>
  <si>
    <t>1904,79</t>
  </si>
  <si>
    <t>1920,41</t>
  </si>
  <si>
    <t>1720,82</t>
  </si>
  <si>
    <t>1965,18</t>
  </si>
  <si>
    <t>2098,82</t>
  </si>
  <si>
    <t>1824,67</t>
  </si>
  <si>
    <t>1860,59</t>
  </si>
  <si>
    <t>1893,18</t>
  </si>
  <si>
    <t>921,65</t>
  </si>
  <si>
    <t>949,26</t>
  </si>
  <si>
    <t>953,15</t>
  </si>
  <si>
    <t>1031,22</t>
  </si>
  <si>
    <t>1332,54</t>
  </si>
  <si>
    <t>914,67</t>
  </si>
  <si>
    <t>942,29</t>
  </si>
  <si>
    <t>887,73</t>
  </si>
  <si>
    <t>1258,53</t>
  </si>
  <si>
    <t>38,29</t>
  </si>
  <si>
    <t>59,35</t>
  </si>
  <si>
    <t>92,52</t>
  </si>
  <si>
    <t>133,02</t>
  </si>
  <si>
    <t>184,29</t>
  </si>
  <si>
    <t>471,14</t>
  </si>
  <si>
    <t>767,22</t>
  </si>
  <si>
    <t>746,78</t>
  </si>
  <si>
    <t>434,59</t>
  </si>
  <si>
    <t>82,75</t>
  </si>
  <si>
    <t>145,92</t>
  </si>
  <si>
    <t>293,53</t>
  </si>
  <si>
    <t>594,78</t>
  </si>
  <si>
    <t>223,35</t>
  </si>
  <si>
    <t>390,33</t>
  </si>
  <si>
    <t>213,16</t>
  </si>
  <si>
    <t>276,50</t>
  </si>
  <si>
    <t>289,34</t>
  </si>
  <si>
    <t>247,45</t>
  </si>
  <si>
    <t>351,54</t>
  </si>
  <si>
    <t>271,87</t>
  </si>
  <si>
    <t>330,52</t>
  </si>
  <si>
    <t>286,37</t>
  </si>
  <si>
    <t>117,01</t>
  </si>
  <si>
    <t>178,09</t>
  </si>
  <si>
    <t>191,05</t>
  </si>
  <si>
    <t>224,54</t>
  </si>
  <si>
    <t>160,56</t>
  </si>
  <si>
    <t>222,15</t>
  </si>
  <si>
    <t>265,15</t>
  </si>
  <si>
    <t>238,19</t>
  </si>
  <si>
    <t>142,13</t>
  </si>
  <si>
    <t>214,88</t>
  </si>
  <si>
    <t>193,54</t>
  </si>
  <si>
    <t>297,16</t>
  </si>
  <si>
    <t>417,29</t>
  </si>
  <si>
    <t>295,84</t>
  </si>
  <si>
    <t>152,77</t>
  </si>
  <si>
    <t>129,56</t>
  </si>
  <si>
    <t>190,64</t>
  </si>
  <si>
    <t>203,60</t>
  </si>
  <si>
    <t>950,87</t>
  </si>
  <si>
    <t>173,11</t>
  </si>
  <si>
    <t>266,50</t>
  </si>
  <si>
    <t>277,70</t>
  </si>
  <si>
    <t>190,03</t>
  </si>
  <si>
    <t>963,42</t>
  </si>
  <si>
    <t>216,25</t>
  </si>
  <si>
    <t>123,06</t>
  </si>
  <si>
    <t>212,51</t>
  </si>
  <si>
    <t>151,73</t>
  </si>
  <si>
    <t>267,99</t>
  </si>
  <si>
    <t>236,30</t>
  </si>
  <si>
    <t>125,03</t>
  </si>
  <si>
    <t>169,82</t>
  </si>
  <si>
    <t>103,38</t>
  </si>
  <si>
    <t>1028,08</t>
  </si>
  <si>
    <t>1612,27</t>
  </si>
  <si>
    <t>224,25</t>
  </si>
  <si>
    <t>373,17</t>
  </si>
  <si>
    <t>651,46</t>
  </si>
  <si>
    <t>645,44</t>
  </si>
  <si>
    <t>690,41</t>
  </si>
  <si>
    <t>286,85</t>
  </si>
  <si>
    <t>949,18</t>
  </si>
  <si>
    <t>1026,17</t>
  </si>
  <si>
    <t>343,11</t>
  </si>
  <si>
    <t>558,70</t>
  </si>
  <si>
    <t>207,82</t>
  </si>
  <si>
    <t>351,88</t>
  </si>
  <si>
    <t>187,63</t>
  </si>
  <si>
    <t>409,81</t>
  </si>
  <si>
    <t>331,90</t>
  </si>
  <si>
    <t>239,42</t>
  </si>
  <si>
    <t>446,72</t>
  </si>
  <si>
    <t>497,59</t>
  </si>
  <si>
    <t>610,57</t>
  </si>
  <si>
    <t>197,97</t>
  </si>
  <si>
    <t>268,50</t>
  </si>
  <si>
    <t>389,10</t>
  </si>
  <si>
    <t>459,63</t>
  </si>
  <si>
    <t>376,55</t>
  </si>
  <si>
    <t>445,40</t>
  </si>
  <si>
    <t>382,43</t>
  </si>
  <si>
    <t>326,77</t>
  </si>
  <si>
    <t>484,82</t>
  </si>
  <si>
    <t>235,67</t>
  </si>
  <si>
    <t>334,31</t>
  </si>
  <si>
    <t>268,46</t>
  </si>
  <si>
    <t>335,33</t>
  </si>
  <si>
    <t>271,72</t>
  </si>
  <si>
    <t>358,42</t>
  </si>
  <si>
    <t>555,95</t>
  </si>
  <si>
    <t>258,09</t>
  </si>
  <si>
    <t>318,92</t>
  </si>
  <si>
    <t>442,98</t>
  </si>
  <si>
    <t>1370,79</t>
  </si>
  <si>
    <t>426,42</t>
  </si>
  <si>
    <t>425,05</t>
  </si>
  <si>
    <t>320,23</t>
  </si>
  <si>
    <t>369,08</t>
  </si>
  <si>
    <t>417,89</t>
  </si>
  <si>
    <t>478,72</t>
  </si>
  <si>
    <t>62,22</t>
  </si>
  <si>
    <t>1937,11</t>
  </si>
  <si>
    <t>453,50</t>
  </si>
  <si>
    <t>942,68</t>
  </si>
  <si>
    <t>194,21</t>
  </si>
  <si>
    <t>228,82</t>
  </si>
  <si>
    <t>230,09</t>
  </si>
  <si>
    <t>204,99</t>
  </si>
  <si>
    <t>248,73</t>
  </si>
  <si>
    <t>368,07</t>
  </si>
  <si>
    <t>370,16</t>
  </si>
  <si>
    <t>95,03</t>
  </si>
  <si>
    <t>352,34</t>
  </si>
  <si>
    <t>3362,63</t>
  </si>
  <si>
    <t>2808,85</t>
  </si>
  <si>
    <t>1004,49</t>
  </si>
  <si>
    <t>6616,88</t>
  </si>
  <si>
    <t>3551,98</t>
  </si>
  <si>
    <t>3416,66</t>
  </si>
  <si>
    <t>4154,82</t>
  </si>
  <si>
    <t>4318,92</t>
  </si>
  <si>
    <t>3020,84</t>
  </si>
  <si>
    <t>397,07</t>
  </si>
  <si>
    <t>242,90</t>
  </si>
  <si>
    <t>269,63</t>
  </si>
  <si>
    <t>1071,67</t>
  </si>
  <si>
    <t>2725,87</t>
  </si>
  <si>
    <t>3612,08</t>
  </si>
  <si>
    <t>4470,97</t>
  </si>
  <si>
    <t>1732,71</t>
  </si>
  <si>
    <t>1044,57</t>
  </si>
  <si>
    <t>1174,92</t>
  </si>
  <si>
    <t>1508,22</t>
  </si>
  <si>
    <t>38,46</t>
  </si>
  <si>
    <t>410,42</t>
  </si>
  <si>
    <t>328,84</t>
  </si>
  <si>
    <t>86,65</t>
  </si>
  <si>
    <t>3283,22</t>
  </si>
  <si>
    <t>113,83</t>
  </si>
  <si>
    <t>59,16</t>
  </si>
  <si>
    <t>29,58</t>
  </si>
  <si>
    <t>118,33</t>
  </si>
  <si>
    <t>148,38</t>
  </si>
  <si>
    <t>266,72</t>
  </si>
  <si>
    <t>296,30</t>
  </si>
  <si>
    <t>203,84</t>
  </si>
  <si>
    <t>81,53</t>
  </si>
  <si>
    <t>47,98</t>
  </si>
  <si>
    <t>326,15</t>
  </si>
  <si>
    <t>192,53</t>
  </si>
  <si>
    <t>356,20</t>
  </si>
  <si>
    <t>593,53</t>
  </si>
  <si>
    <t>280,55</t>
  </si>
  <si>
    <t>252,55</t>
  </si>
  <si>
    <t>160,02</t>
  </si>
  <si>
    <t>1173,85</t>
  </si>
  <si>
    <t>568,88</t>
  </si>
  <si>
    <t>564,81</t>
  </si>
  <si>
    <t>92,18</t>
  </si>
  <si>
    <t>82,33</t>
  </si>
  <si>
    <t>176,28</t>
  </si>
  <si>
    <t>517,84</t>
  </si>
  <si>
    <t>402,30</t>
  </si>
  <si>
    <t>203,74</t>
  </si>
  <si>
    <t>253,93</t>
  </si>
  <si>
    <t>84,19</t>
  </si>
  <si>
    <t>2758,30</t>
  </si>
  <si>
    <t>553,09</t>
  </si>
  <si>
    <t>541,25</t>
  </si>
  <si>
    <t>1635,43</t>
  </si>
  <si>
    <t>3346,56</t>
  </si>
  <si>
    <t>19319,31</t>
  </si>
  <si>
    <t>1797,89</t>
  </si>
  <si>
    <t>796,43</t>
  </si>
  <si>
    <t>4153,09</t>
  </si>
  <si>
    <t>245,74</t>
  </si>
  <si>
    <t>690,92</t>
  </si>
  <si>
    <t>709,93</t>
  </si>
  <si>
    <t>273,24</t>
  </si>
  <si>
    <t>493,00</t>
  </si>
  <si>
    <t>1075,83</t>
  </si>
  <si>
    <t>15236,58</t>
  </si>
  <si>
    <t>27373,78</t>
  </si>
  <si>
    <t>30084,36</t>
  </si>
  <si>
    <t>29935,98</t>
  </si>
  <si>
    <t>36960,63</t>
  </si>
  <si>
    <t>50714,89</t>
  </si>
  <si>
    <t>59960,87</t>
  </si>
  <si>
    <t>78571,87</t>
  </si>
  <si>
    <t>236,67</t>
  </si>
  <si>
    <t>946,39</t>
  </si>
  <si>
    <t>79,90</t>
  </si>
  <si>
    <t>1837,13</t>
  </si>
  <si>
    <t>50,86</t>
  </si>
  <si>
    <t>34,06</t>
  </si>
  <si>
    <t>33,77</t>
  </si>
  <si>
    <t>75,09</t>
  </si>
  <si>
    <t>331,68</t>
  </si>
  <si>
    <t>355,03</t>
  </si>
  <si>
    <t>551,73</t>
  </si>
  <si>
    <t>1324,38</t>
  </si>
  <si>
    <t>2440,22</t>
  </si>
  <si>
    <t>497,18</t>
  </si>
  <si>
    <t>1916,70</t>
  </si>
  <si>
    <t>2301,42</t>
  </si>
  <si>
    <t>83,41</t>
  </si>
  <si>
    <t>45,13</t>
  </si>
  <si>
    <t>112,13</t>
  </si>
  <si>
    <t>136,62</t>
  </si>
  <si>
    <t>645,71</t>
  </si>
  <si>
    <t>152,07</t>
  </si>
  <si>
    <t>2373,43</t>
  </si>
  <si>
    <t>329,67</t>
  </si>
  <si>
    <t>337,97</t>
  </si>
  <si>
    <t>426,13</t>
  </si>
  <si>
    <t>370,57</t>
  </si>
  <si>
    <t>398,19</t>
  </si>
  <si>
    <t>402,07</t>
  </si>
  <si>
    <t>480,14</t>
  </si>
  <si>
    <t>189,19</t>
  </si>
  <si>
    <t>174,68</t>
  </si>
  <si>
    <t>155,21</t>
  </si>
  <si>
    <t>156,32</t>
  </si>
  <si>
    <t>395,00</t>
  </si>
  <si>
    <t>101,58</t>
  </si>
  <si>
    <t>66,85</t>
  </si>
  <si>
    <t>196,11</t>
  </si>
  <si>
    <t>211,30</t>
  </si>
  <si>
    <t>122,51</t>
  </si>
  <si>
    <t>186,53</t>
  </si>
  <si>
    <t>72,89</t>
  </si>
  <si>
    <t>130,61</t>
  </si>
  <si>
    <t>294,48</t>
  </si>
  <si>
    <t>277,91</t>
  </si>
  <si>
    <t>276,55</t>
  </si>
  <si>
    <t>192,75</t>
  </si>
  <si>
    <t>220,58</t>
  </si>
  <si>
    <t>90,59</t>
  </si>
  <si>
    <t>50,08</t>
  </si>
  <si>
    <t>87,86</t>
  </si>
  <si>
    <t>32,57</t>
  </si>
  <si>
    <t>100,81</t>
  </si>
  <si>
    <t>408,70</t>
  </si>
  <si>
    <t>519,04</t>
  </si>
  <si>
    <t>141,68</t>
  </si>
  <si>
    <t>347,51</t>
  </si>
  <si>
    <t>309,34</t>
  </si>
  <si>
    <t>385,77</t>
  </si>
  <si>
    <t>431,19</t>
  </si>
  <si>
    <t>232,24</t>
  </si>
  <si>
    <t>214,73</t>
  </si>
  <si>
    <t>463,32</t>
  </si>
  <si>
    <t>1892,46</t>
  </si>
  <si>
    <t>2467,90</t>
  </si>
  <si>
    <t>5095,54</t>
  </si>
  <si>
    <t>1990,01</t>
  </si>
  <si>
    <t>68,24</t>
  </si>
  <si>
    <t>82,01</t>
  </si>
  <si>
    <t>114,00</t>
  </si>
  <si>
    <t>27,72</t>
  </si>
  <si>
    <t>1259,04</t>
  </si>
  <si>
    <t>1418,59</t>
  </si>
  <si>
    <t>1533,69</t>
  </si>
  <si>
    <t>1560,82</t>
  </si>
  <si>
    <t>1823,36</t>
  </si>
  <si>
    <t>4395,27</t>
  </si>
  <si>
    <t>46,92</t>
  </si>
  <si>
    <t>325,39</t>
  </si>
  <si>
    <t>53,95</t>
  </si>
  <si>
    <t>101,28</t>
  </si>
  <si>
    <t>152,79</t>
  </si>
  <si>
    <t>187,68</t>
  </si>
  <si>
    <t>938,27</t>
  </si>
  <si>
    <t>756,27</t>
  </si>
  <si>
    <t>118,86</t>
  </si>
  <si>
    <t>31,82</t>
  </si>
  <si>
    <t>32,86</t>
  </si>
  <si>
    <t>199,32</t>
  </si>
  <si>
    <t>229,78</t>
  </si>
  <si>
    <t>144,53</t>
  </si>
  <si>
    <t>244,29</t>
  </si>
  <si>
    <t>354,09</t>
  </si>
  <si>
    <t>66,36</t>
  </si>
  <si>
    <t>173,31</t>
  </si>
  <si>
    <t>121,42</t>
  </si>
  <si>
    <t>94,98</t>
  </si>
  <si>
    <t>193,56</t>
  </si>
  <si>
    <t>526,54</t>
  </si>
  <si>
    <t>137,71</t>
  </si>
  <si>
    <t>156,62</t>
  </si>
  <si>
    <t>151,59</t>
  </si>
  <si>
    <t>686,07</t>
  </si>
  <si>
    <t>984,82</t>
  </si>
  <si>
    <t>165,52</t>
  </si>
  <si>
    <t>31,18</t>
  </si>
  <si>
    <t>34,14</t>
  </si>
  <si>
    <t>68,06</t>
  </si>
  <si>
    <t>148,65</t>
  </si>
  <si>
    <t>237,02</t>
  </si>
  <si>
    <t>195,98</t>
  </si>
  <si>
    <t>79,11</t>
  </si>
  <si>
    <t>25,06</t>
  </si>
  <si>
    <t>45,01</t>
  </si>
  <si>
    <t>209,70</t>
  </si>
  <si>
    <t>161,66</t>
  </si>
  <si>
    <t>110,29</t>
  </si>
  <si>
    <t>118,01</t>
  </si>
  <si>
    <t>40,26</t>
  </si>
  <si>
    <t>471,72</t>
  </si>
  <si>
    <t>335,64</t>
  </si>
  <si>
    <t>323,12</t>
  </si>
  <si>
    <t>175,40</t>
  </si>
  <si>
    <t>249,38</t>
  </si>
  <si>
    <t>170,02</t>
  </si>
  <si>
    <t>221,30</t>
  </si>
  <si>
    <t>33,11</t>
  </si>
  <si>
    <t>47,21</t>
  </si>
  <si>
    <t>42,79</t>
  </si>
  <si>
    <t>649,63</t>
  </si>
  <si>
    <t>33,00</t>
  </si>
  <si>
    <t>62,83</t>
  </si>
  <si>
    <t>195,47</t>
  </si>
  <si>
    <t>186,60</t>
  </si>
  <si>
    <t>302,16</t>
  </si>
  <si>
    <t>45,85</t>
  </si>
  <si>
    <t>307,52</t>
  </si>
  <si>
    <t>130,30</t>
  </si>
  <si>
    <t>164,50</t>
  </si>
  <si>
    <t>245,64</t>
  </si>
  <si>
    <t>515,04</t>
  </si>
  <si>
    <t>162,30</t>
  </si>
  <si>
    <t>196,05</t>
  </si>
  <si>
    <t>118,74</t>
  </si>
  <si>
    <t>107,51</t>
  </si>
  <si>
    <t>734,71</t>
  </si>
  <si>
    <t>595,24</t>
  </si>
  <si>
    <t>141,34</t>
  </si>
  <si>
    <t>14,14</t>
  </si>
  <si>
    <t>285,04</t>
  </si>
  <si>
    <t>246,04</t>
  </si>
  <si>
    <t>223,14</t>
  </si>
  <si>
    <t>203,97</t>
  </si>
  <si>
    <t>986,58</t>
  </si>
  <si>
    <t>298,61</t>
  </si>
  <si>
    <t>317,12</t>
  </si>
  <si>
    <t>318,47</t>
  </si>
  <si>
    <t>1008,05</t>
  </si>
  <si>
    <t>364,20</t>
  </si>
  <si>
    <t>152,64</t>
  </si>
  <si>
    <t>94,00</t>
  </si>
  <si>
    <t>120,37</t>
  </si>
  <si>
    <t>232,08</t>
  </si>
  <si>
    <t>75,35</t>
  </si>
  <si>
    <t>196,18</t>
  </si>
  <si>
    <t>278,16</t>
  </si>
  <si>
    <t>63,24</t>
  </si>
  <si>
    <t>62,84</t>
  </si>
  <si>
    <t>62,34</t>
  </si>
  <si>
    <t>62,64</t>
  </si>
  <si>
    <t>34,82</t>
  </si>
  <si>
    <t>150,21</t>
  </si>
  <si>
    <t>171,52</t>
  </si>
  <si>
    <t>165,65</t>
  </si>
  <si>
    <t>214,52</t>
  </si>
  <si>
    <t>276,39</t>
  </si>
  <si>
    <t>289,17</t>
  </si>
  <si>
    <t>338,06</t>
  </si>
  <si>
    <t>8,96</t>
  </si>
  <si>
    <t>808,65</t>
  </si>
  <si>
    <t>501,31</t>
  </si>
  <si>
    <t>193,48</t>
  </si>
  <si>
    <t>313,48</t>
  </si>
  <si>
    <t>20,46</t>
  </si>
  <si>
    <t>766,34</t>
  </si>
  <si>
    <t>625,21</t>
  </si>
  <si>
    <t>597,97</t>
  </si>
  <si>
    <t>739,10</t>
  </si>
  <si>
    <t>641,44</t>
  </si>
  <si>
    <t>78,72</t>
  </si>
  <si>
    <t>73,00</t>
  </si>
  <si>
    <t>34,21</t>
  </si>
  <si>
    <t>48,93</t>
  </si>
  <si>
    <t>108,62</t>
  </si>
  <si>
    <t>348,16</t>
  </si>
  <si>
    <t>146,60</t>
  </si>
  <si>
    <t>133,50</t>
  </si>
  <si>
    <t>672,17</t>
  </si>
  <si>
    <t>146,19</t>
  </si>
  <si>
    <t>162,67</t>
  </si>
  <si>
    <t>187,81</t>
  </si>
  <si>
    <t>264,10</t>
  </si>
  <si>
    <t>155,77</t>
  </si>
  <si>
    <t>496,59</t>
  </si>
  <si>
    <t>1543,66</t>
  </si>
  <si>
    <t>261,24</t>
  </si>
  <si>
    <t>170,08</t>
  </si>
  <si>
    <t>546,51</t>
  </si>
  <si>
    <t>322,07</t>
  </si>
  <si>
    <t>22,32</t>
  </si>
  <si>
    <t>46,80</t>
  </si>
  <si>
    <t>31,66</t>
  </si>
  <si>
    <t>34,63</t>
  </si>
  <si>
    <t>39,84</t>
  </si>
  <si>
    <t>42,73</t>
  </si>
  <si>
    <t>43,75</t>
  </si>
  <si>
    <t>35,80</t>
  </si>
  <si>
    <t>63,29</t>
  </si>
  <si>
    <t>30,52</t>
  </si>
  <si>
    <t>31,79</t>
  </si>
  <si>
    <t>38,98</t>
  </si>
  <si>
    <t>19,86</t>
  </si>
  <si>
    <t>1315,77</t>
  </si>
  <si>
    <t>24,09</t>
  </si>
  <si>
    <t>16,41</t>
  </si>
  <si>
    <t>28,76</t>
  </si>
  <si>
    <t>780,08</t>
  </si>
  <si>
    <t>20,04</t>
  </si>
  <si>
    <t>20,75</t>
  </si>
  <si>
    <t>68,28</t>
  </si>
  <si>
    <t>99,55</t>
  </si>
  <si>
    <t>25,74</t>
  </si>
  <si>
    <t>573,64</t>
  </si>
  <si>
    <t>683,91</t>
  </si>
  <si>
    <t>268,90</t>
  </si>
  <si>
    <t>226,79</t>
  </si>
  <si>
    <t>552,55</t>
  </si>
  <si>
    <t>662,68</t>
  </si>
  <si>
    <t>725,72</t>
  </si>
  <si>
    <t>843,59</t>
  </si>
  <si>
    <t>1138,01</t>
  </si>
  <si>
    <t>1259,63</t>
  </si>
  <si>
    <t>1233,16</t>
  </si>
  <si>
    <t>1354,79</t>
  </si>
  <si>
    <t>956,06</t>
  </si>
  <si>
    <t>1054,80</t>
  </si>
  <si>
    <t>1058,37</t>
  </si>
  <si>
    <t>1171,17</t>
  </si>
  <si>
    <t>928,44</t>
  </si>
  <si>
    <t>1302,98</t>
  </si>
  <si>
    <t>956,40</t>
  </si>
  <si>
    <t>1020,87</t>
  </si>
  <si>
    <t>888,15</t>
  </si>
  <si>
    <t>957,78</t>
  </si>
  <si>
    <t>1145,45</t>
  </si>
  <si>
    <t>733,89</t>
  </si>
  <si>
    <t>853,33</t>
  </si>
  <si>
    <t>7256,78</t>
  </si>
  <si>
    <t>8921,85</t>
  </si>
  <si>
    <t>7053,18</t>
  </si>
  <si>
    <t>6316,68</t>
  </si>
  <si>
    <t>11578,21</t>
  </si>
  <si>
    <t>7745,36</t>
  </si>
  <si>
    <t>962,66</t>
  </si>
  <si>
    <t>467,88</t>
  </si>
  <si>
    <t>1302,40</t>
  </si>
  <si>
    <t>6152,60</t>
  </si>
  <si>
    <t>7810,53</t>
  </si>
  <si>
    <t>5997,19</t>
  </si>
  <si>
    <t>5261,61</t>
  </si>
  <si>
    <t>179,88</t>
  </si>
  <si>
    <t>92,01</t>
  </si>
  <si>
    <t>143,52</t>
  </si>
  <si>
    <t>74,71</t>
  </si>
  <si>
    <t>225,61</t>
  </si>
  <si>
    <t>95,04</t>
  </si>
  <si>
    <t>88,29</t>
  </si>
  <si>
    <t>142,15</t>
  </si>
  <si>
    <t>92,75</t>
  </si>
  <si>
    <t>111,16</t>
  </si>
  <si>
    <t>173,79</t>
  </si>
  <si>
    <t>152,36</t>
  </si>
  <si>
    <t>176,86</t>
  </si>
  <si>
    <t>511,93</t>
  </si>
  <si>
    <t>375,85</t>
  </si>
  <si>
    <t>192,55</t>
  </si>
  <si>
    <t>120,41</t>
  </si>
  <si>
    <t>98,82</t>
  </si>
  <si>
    <t>67,05</t>
  </si>
  <si>
    <t>18,02</t>
  </si>
  <si>
    <t>280,90</t>
  </si>
  <si>
    <t>78,13</t>
  </si>
  <si>
    <t>175,94</t>
  </si>
  <si>
    <t>371,34</t>
  </si>
  <si>
    <t>68,57</t>
  </si>
  <si>
    <t>35,74</t>
  </si>
  <si>
    <t>135,63</t>
  </si>
  <si>
    <t>63,75</t>
  </si>
  <si>
    <t>84,38</t>
  </si>
  <si>
    <t>53,80</t>
  </si>
  <si>
    <t>57,57</t>
  </si>
  <si>
    <t>126,02</t>
  </si>
  <si>
    <t>168,36</t>
  </si>
  <si>
    <t>232,90</t>
  </si>
  <si>
    <t>128,75</t>
  </si>
  <si>
    <t>168,77</t>
  </si>
  <si>
    <t>94,53</t>
  </si>
  <si>
    <t>64,67</t>
  </si>
  <si>
    <t>282,98</t>
  </si>
  <si>
    <t>299,22</t>
  </si>
  <si>
    <t>1176,38</t>
  </si>
  <si>
    <t>117,03</t>
  </si>
  <si>
    <t>215,83</t>
  </si>
  <si>
    <t>782,15</t>
  </si>
  <si>
    <t>281,06</t>
  </si>
  <si>
    <t>141,39</t>
  </si>
  <si>
    <t>791,00</t>
  </si>
  <si>
    <t>284,58</t>
  </si>
  <si>
    <t>295,49</t>
  </si>
  <si>
    <t>330,82</t>
  </si>
  <si>
    <t>361,43</t>
  </si>
  <si>
    <t>322,96</t>
  </si>
  <si>
    <t>376,35</t>
  </si>
  <si>
    <t>329,09</t>
  </si>
  <si>
    <t>373,72</t>
  </si>
  <si>
    <t>41,37</t>
  </si>
  <si>
    <t>29,30</t>
  </si>
  <si>
    <t>162,08</t>
  </si>
  <si>
    <t>125,29</t>
  </si>
  <si>
    <t>143,81</t>
  </si>
  <si>
    <t>339,70</t>
  </si>
  <si>
    <t>307,48</t>
  </si>
  <si>
    <t>313,85</t>
  </si>
  <si>
    <t>364,92</t>
  </si>
  <si>
    <t>321,42</t>
  </si>
  <si>
    <t>350,56</t>
  </si>
  <si>
    <t>324,43</t>
  </si>
  <si>
    <t>307,79</t>
  </si>
  <si>
    <t>347,03</t>
  </si>
  <si>
    <t>327,63</t>
  </si>
  <si>
    <t>339,62</t>
  </si>
  <si>
    <t>315,40</t>
  </si>
  <si>
    <t>330,39</t>
  </si>
  <si>
    <t>287,15</t>
  </si>
  <si>
    <t>322,16</t>
  </si>
  <si>
    <t>317,51</t>
  </si>
  <si>
    <t>526,84</t>
  </si>
  <si>
    <t>325,66</t>
  </si>
  <si>
    <t>291,50</t>
  </si>
  <si>
    <t>318,98</t>
  </si>
  <si>
    <t>288,81</t>
  </si>
  <si>
    <t>332,32</t>
  </si>
  <si>
    <t>340,71</t>
  </si>
  <si>
    <t>350,06</t>
  </si>
  <si>
    <t>313,24</t>
  </si>
  <si>
    <t>101,55</t>
  </si>
  <si>
    <t>308,38</t>
  </si>
  <si>
    <t>232,47</t>
  </si>
  <si>
    <t>155,23</t>
  </si>
  <si>
    <t>56,49</t>
  </si>
  <si>
    <t>79,19</t>
  </si>
  <si>
    <t>588,62</t>
  </si>
  <si>
    <t>52,48</t>
  </si>
  <si>
    <t>134,65</t>
  </si>
  <si>
    <t>51,23</t>
  </si>
  <si>
    <t>619,02</t>
  </si>
  <si>
    <t>79,56</t>
  </si>
  <si>
    <t>89,41</t>
  </si>
  <si>
    <t>171,98</t>
  </si>
  <si>
    <t>79,60</t>
  </si>
  <si>
    <t>57,26</t>
  </si>
  <si>
    <t>311,85</t>
  </si>
  <si>
    <t>618,53</t>
  </si>
  <si>
    <t>328,41</t>
  </si>
  <si>
    <t>381,56</t>
  </si>
  <si>
    <t>425,90</t>
  </si>
  <si>
    <t>362,86</t>
  </si>
  <si>
    <t>623,73</t>
  </si>
  <si>
    <t>388,33</t>
  </si>
  <si>
    <t>315,10</t>
  </si>
  <si>
    <t>530,30</t>
  </si>
  <si>
    <t>379,00</t>
  </si>
  <si>
    <t>468,09</t>
  </si>
  <si>
    <t>80,23</t>
  </si>
  <si>
    <t>292,48</t>
  </si>
  <si>
    <t>332,31</t>
  </si>
  <si>
    <t>365,58</t>
  </si>
  <si>
    <t>884,15</t>
  </si>
  <si>
    <t>890,11</t>
  </si>
  <si>
    <t>2268,98</t>
  </si>
  <si>
    <t>3712,38</t>
  </si>
  <si>
    <t>220,92</t>
  </si>
  <si>
    <t>1874,74</t>
  </si>
  <si>
    <t>2735,67</t>
  </si>
  <si>
    <t>5101,92</t>
  </si>
  <si>
    <t>6283,97</t>
  </si>
  <si>
    <t>17707,33</t>
  </si>
  <si>
    <t>75,22</t>
  </si>
  <si>
    <t>332,97</t>
  </si>
  <si>
    <t>322,78</t>
  </si>
  <si>
    <t>770,71</t>
  </si>
  <si>
    <t>588,72</t>
  </si>
  <si>
    <t>758,99</t>
  </si>
  <si>
    <t>350,25</t>
  </si>
  <si>
    <t>486,91</t>
  </si>
  <si>
    <t>301,98</t>
  </si>
  <si>
    <t>307,60</t>
  </si>
  <si>
    <t>313,35</t>
  </si>
  <si>
    <t>313,79</t>
  </si>
  <si>
    <t>304,40</t>
  </si>
  <si>
    <t>268,53</t>
  </si>
  <si>
    <t>299,21</t>
  </si>
  <si>
    <t>297,43</t>
  </si>
  <si>
    <t>311,50</t>
  </si>
  <si>
    <t>943,35</t>
  </si>
  <si>
    <t>936,73</t>
  </si>
  <si>
    <t>993,18</t>
  </si>
  <si>
    <t>1986,02</t>
  </si>
  <si>
    <t>95537,90</t>
  </si>
  <si>
    <t>155,46</t>
  </si>
  <si>
    <t>1449,90</t>
  </si>
  <si>
    <t>1323,52</t>
  </si>
  <si>
    <t>1021,94</t>
  </si>
  <si>
    <t>209,13</t>
  </si>
  <si>
    <t>877,00</t>
  </si>
  <si>
    <t>222,74</t>
  </si>
  <si>
    <t>25952,41</t>
  </si>
  <si>
    <t>73,60</t>
  </si>
  <si>
    <t>658,77</t>
  </si>
  <si>
    <t>162,79</t>
  </si>
  <si>
    <t>166,11</t>
  </si>
  <si>
    <t>172,83</t>
  </si>
  <si>
    <t>144,28</t>
  </si>
  <si>
    <t>174,56</t>
  </si>
  <si>
    <t>709,39</t>
  </si>
  <si>
    <t>796,13</t>
  </si>
  <si>
    <t>931,54</t>
  </si>
  <si>
    <t>100,27</t>
  </si>
  <si>
    <t>114,01</t>
  </si>
  <si>
    <t>203,72</t>
  </si>
  <si>
    <t>3614,26</t>
  </si>
  <si>
    <t>1038,79</t>
  </si>
  <si>
    <t>5212,51</t>
  </si>
  <si>
    <t>1928,25</t>
  </si>
  <si>
    <t>571,99</t>
  </si>
  <si>
    <t>4238,00</t>
  </si>
  <si>
    <t>297,89</t>
  </si>
  <si>
    <t>6123,51</t>
  </si>
  <si>
    <t>254,55</t>
  </si>
  <si>
    <t>335,27</t>
  </si>
  <si>
    <t>528,63</t>
  </si>
  <si>
    <t>880,31</t>
  </si>
  <si>
    <t>229,21</t>
  </si>
  <si>
    <t>388,03</t>
  </si>
  <si>
    <t>914,55</t>
  </si>
  <si>
    <t>1036,43</t>
  </si>
  <si>
    <t>3085,71</t>
  </si>
  <si>
    <t>74,26</t>
  </si>
  <si>
    <t>277,53</t>
  </si>
  <si>
    <t>681,30</t>
  </si>
  <si>
    <t>643,21</t>
  </si>
  <si>
    <t>11974,86</t>
  </si>
  <si>
    <t>6425,68</t>
  </si>
  <si>
    <t>157,34</t>
  </si>
  <si>
    <t>442,16</t>
  </si>
  <si>
    <t>454,43</t>
  </si>
  <si>
    <t>412,18</t>
  </si>
  <si>
    <t>507,38</t>
  </si>
  <si>
    <t>105,81</t>
  </si>
  <si>
    <t>407,80</t>
  </si>
  <si>
    <t>58,77</t>
  </si>
  <si>
    <t>1620,95</t>
  </si>
  <si>
    <t>1695,34</t>
  </si>
  <si>
    <t>209,24</t>
  </si>
  <si>
    <t>850,45</t>
  </si>
  <si>
    <t>1326,30</t>
  </si>
  <si>
    <t>419,71</t>
  </si>
  <si>
    <t>2224,81</t>
  </si>
  <si>
    <t>892,63</t>
  </si>
  <si>
    <t>1479,24</t>
  </si>
  <si>
    <t>356,39</t>
  </si>
  <si>
    <t>259,77</t>
  </si>
  <si>
    <t>419,42</t>
  </si>
  <si>
    <t>236,73</t>
  </si>
  <si>
    <t>1214,57</t>
  </si>
  <si>
    <t>1642,80</t>
  </si>
  <si>
    <t>641,97</t>
  </si>
  <si>
    <t>6274,97</t>
  </si>
  <si>
    <t>250,26</t>
  </si>
  <si>
    <t>365,91</t>
  </si>
  <si>
    <t>7772,38</t>
  </si>
  <si>
    <t>12583,28</t>
  </si>
  <si>
    <t>671,35</t>
  </si>
  <si>
    <t>912,14</t>
  </si>
  <si>
    <t>1147,78</t>
  </si>
  <si>
    <t>20079,77</t>
  </si>
  <si>
    <t>22797,96</t>
  </si>
  <si>
    <t>29388,25</t>
  </si>
  <si>
    <t>29581,11</t>
  </si>
  <si>
    <t>33634,86</t>
  </si>
  <si>
    <t>37041,54</t>
  </si>
  <si>
    <t>15403,38</t>
  </si>
  <si>
    <t>18228,56</t>
  </si>
  <si>
    <t>20801,33</t>
  </si>
  <si>
    <t>25999,79</t>
  </si>
  <si>
    <t>30409,16</t>
  </si>
  <si>
    <t>1348,12</t>
  </si>
  <si>
    <t>2419,16</t>
  </si>
  <si>
    <t>3354,60</t>
  </si>
  <si>
    <t>4818,27</t>
  </si>
  <si>
    <t>229,25</t>
  </si>
  <si>
    <t>33,86</t>
  </si>
  <si>
    <t>36,50</t>
  </si>
  <si>
    <t>87,97</t>
  </si>
  <si>
    <t>742,41</t>
  </si>
  <si>
    <t>1369,01</t>
  </si>
  <si>
    <t>33,36</t>
  </si>
  <si>
    <t>2498,74</t>
  </si>
  <si>
    <t>112,69</t>
  </si>
  <si>
    <t>115,01</t>
  </si>
  <si>
    <t>169,62</t>
  </si>
  <si>
    <t>260,40</t>
  </si>
  <si>
    <t>262,71</t>
  </si>
  <si>
    <t>414,60</t>
  </si>
  <si>
    <t>358,18</t>
  </si>
  <si>
    <t>728,05</t>
  </si>
  <si>
    <t>1004,81</t>
  </si>
  <si>
    <t>399,54</t>
  </si>
  <si>
    <t>14266,51</t>
  </si>
  <si>
    <t>240,80</t>
  </si>
  <si>
    <t>274,02</t>
  </si>
  <si>
    <t>118,24</t>
  </si>
  <si>
    <t>411,21</t>
  </si>
  <si>
    <t>117,62</t>
  </si>
  <si>
    <t>124233,63</t>
  </si>
  <si>
    <t>150689,50</t>
  </si>
  <si>
    <t>162281,00</t>
  </si>
  <si>
    <t>185464,00</t>
  </si>
  <si>
    <t>173872,50</t>
  </si>
  <si>
    <t>155694,51</t>
  </si>
  <si>
    <t>142795,68</t>
  </si>
  <si>
    <t>1328,38</t>
  </si>
  <si>
    <t>1275,06</t>
  </si>
  <si>
    <t>1333,02</t>
  </si>
  <si>
    <t>1494,01</t>
  </si>
  <si>
    <t>279,21</t>
  </si>
  <si>
    <t>506,36</t>
  </si>
  <si>
    <t>520,60</t>
  </si>
  <si>
    <t>3085,10</t>
  </si>
  <si>
    <t>533,14</t>
  </si>
  <si>
    <t>3265,45</t>
  </si>
  <si>
    <t>183,99</t>
  </si>
  <si>
    <t>124,62</t>
  </si>
  <si>
    <t>207,70</t>
  </si>
  <si>
    <t>251,92</t>
  </si>
  <si>
    <t>423,43</t>
  </si>
  <si>
    <t>464,44</t>
  </si>
  <si>
    <t>948,29</t>
  </si>
  <si>
    <t>528,77</t>
  </si>
  <si>
    <t>333,62</t>
  </si>
  <si>
    <t>608,03</t>
  </si>
  <si>
    <t>673,65</t>
  </si>
  <si>
    <t>538,94</t>
  </si>
  <si>
    <t>1019,16</t>
  </si>
  <si>
    <t>1134,00</t>
  </si>
  <si>
    <t>86,12</t>
  </si>
  <si>
    <t>94,33</t>
  </si>
  <si>
    <t>283,49</t>
  </si>
  <si>
    <t>455,00</t>
  </si>
  <si>
    <t>496,01</t>
  </si>
  <si>
    <t>979,86</t>
  </si>
  <si>
    <t>294,20</t>
  </si>
  <si>
    <t>5040,15</t>
  </si>
  <si>
    <t>5291,75</t>
  </si>
  <si>
    <t>6915,38</t>
  </si>
  <si>
    <t>1426,05</t>
  </si>
  <si>
    <t>500,59</t>
  </si>
  <si>
    <t>351,73</t>
  </si>
  <si>
    <t>510,67</t>
  </si>
  <si>
    <t>64,30</t>
  </si>
  <si>
    <t>102,28</t>
  </si>
  <si>
    <t>125,60</t>
  </si>
  <si>
    <t>365,52</t>
  </si>
  <si>
    <t>90,66</t>
  </si>
  <si>
    <t>39,20</t>
  </si>
  <si>
    <t>111,12</t>
  </si>
  <si>
    <t>169,24</t>
  </si>
  <si>
    <t>18,90</t>
  </si>
  <si>
    <t>57,97</t>
  </si>
  <si>
    <t>78,10</t>
  </si>
  <si>
    <t>121,89</t>
  </si>
  <si>
    <t>194,98</t>
  </si>
  <si>
    <t>154,30</t>
  </si>
  <si>
    <t>113,95</t>
  </si>
  <si>
    <t>92,26</t>
  </si>
  <si>
    <t>80,74</t>
  </si>
  <si>
    <t>103,73</t>
  </si>
  <si>
    <t>305,47</t>
  </si>
  <si>
    <t>1045,46</t>
  </si>
  <si>
    <t>89,22</t>
  </si>
  <si>
    <t>1016,88</t>
  </si>
  <si>
    <t>704,17</t>
  </si>
  <si>
    <t>1867,50</t>
  </si>
  <si>
    <t>368,15</t>
  </si>
  <si>
    <t>197,57</t>
  </si>
  <si>
    <t>147,19</t>
  </si>
  <si>
    <t>331,19</t>
  </si>
  <si>
    <t>227,38</t>
  </si>
  <si>
    <t>1810,55</t>
  </si>
  <si>
    <t>706,44</t>
  </si>
  <si>
    <t>101,46</t>
  </si>
  <si>
    <t>367,47</t>
  </si>
  <si>
    <t>1915,79</t>
  </si>
  <si>
    <t>3966,34</t>
  </si>
  <si>
    <t>4468,40</t>
  </si>
  <si>
    <t>4482,15</t>
  </si>
  <si>
    <t>5132,08</t>
  </si>
  <si>
    <t>6703,85</t>
  </si>
  <si>
    <t>37,39</t>
  </si>
  <si>
    <t>VIGA APARELHADA *6 X 12* CM, EM MACARANDUBA/MASSARANDUBA, ANGELIM OU EQUIVALENTE DA REGIAO</t>
  </si>
  <si>
    <t>VIGA APARELHADA *6 X 16* CM, EM MACARANDUBA/MASSARANDUBA, ANGELIM OU EQUIVALENTE DA REGIAO</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</si>
  <si>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</si>
  <si>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</si>
  <si>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</si>
  <si>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</si>
  <si>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São Paulo - Abril/2023</t>
  </si>
  <si>
    <t>Corpo de BTCC 3,00 x 3,00 m - moldado no local - altura do aterro 1,00 a 2,50 m - areia e brita comerciais</t>
  </si>
  <si>
    <t>Bacia de contenção para tanque de emulsão de 30.000 l - inclusive demolição</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</si>
  <si>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</si>
  <si>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</si>
  <si>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</si>
  <si>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</si>
  <si>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</si>
  <si>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</si>
  <si>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</si>
  <si>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mecânica de alvenaria com carregadeira de pneus</t>
  </si>
  <si>
    <t>Demolição mecânica de alvenaria com escavadeira hidráulica</t>
  </si>
  <si>
    <t>Demolição mecânica de concreto armado com escavadeira hidráulica</t>
  </si>
  <si>
    <t>Envelope de brita para tubos com diâmetro externo de 75 a 110 mm - L = 15 cm e H = 15 cm</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</si>
  <si>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</si>
  <si>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</si>
  <si>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</si>
  <si>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</si>
  <si>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3807752</t>
  </si>
  <si>
    <t>Corte linear em superfície de concreto para fixação de barras de aço de 10 mm - L = 12 mm e H = 12 mm</t>
  </si>
  <si>
    <t>3807753</t>
  </si>
  <si>
    <t>Corte linear em superfície de concreto para fixação de barras de aço de 12,5 mm - L = 15 mm e H = 15 mm</t>
  </si>
  <si>
    <t>3807750</t>
  </si>
  <si>
    <t>Corte linear em superfície de concreto para fixação de barras de aço de 6,3 mm - L = 8 mm e H = 8 mm</t>
  </si>
  <si>
    <t>3807751</t>
  </si>
  <si>
    <t>Corte linear em superfície de concreto para fixação de barras de aço de 8 mm - L = 10 mm e H = 10 mm</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</si>
  <si>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</si>
  <si>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</si>
  <si>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</si>
  <si>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</si>
  <si>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</si>
  <si>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</si>
  <si>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Reciclagem de revestimento asfáltico em usina com adição de espuma asfáltica, pó de pedra comercial e cimento</t>
  </si>
  <si>
    <t>4800400</t>
  </si>
  <si>
    <t>4800412</t>
  </si>
  <si>
    <t>Desmatamento, destocamento e limpeza de área com árvores de diâmetro até 0,15 m</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</si>
  <si>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</si>
  <si>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</si>
  <si>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</si>
  <si>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</si>
  <si>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ESCAVAÇÃO MECÂNICA, CARGA E REMOÇÃO DE TERRA ATÉ A DISTÂNCIA MÉDIA DE 1,0KM, COM CAMINHÃO BASCULANTE DE 10M3</t>
  </si>
  <si>
    <t>CARGA E REMOÇÃO DE TERRA ATÉ A DISTÂNCIA MÉDIA DE 1,0KM, COM CAMINHÃO BASCULANTE DE 10M3</t>
  </si>
  <si>
    <t>REMOÇÃO DE TERRA ALÉM DO PRIMEIRO KM, COM CAMINHÃO DE 10M3</t>
  </si>
  <si>
    <t>M3xKM</t>
  </si>
  <si>
    <t>MICROREVESTIMENTO A QUENTE DE MISTURA ASFÁLTICA  TIPO SMA COM POLÍMERO E FIBRA (SEM TRANSPORTE), ESPESSURA INDICADA 1,5 À 2,5CM</t>
  </si>
  <si>
    <t>ESCAVAÇÃO MECÂNICA, CARGA E REMOÇÃO DE TERRA ATÉ A DISTÂNCIA MÉDIA DE 1,0KM COM CAMINHÃO BASCULANTE DE 14 M3</t>
  </si>
  <si>
    <t>CARGA E REMOÇÃO DE TERRA ATÉ A DISTÂNCIA MÉDIA DE 1,0KM COM CAMINHÃO BASCULANTE DE 14 M3</t>
  </si>
  <si>
    <t>REMOÇÃO DE TERRA ALÉM DO PRIMEIRO KM COM CAMINHÃO DE 14 M3</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</si>
  <si>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</si>
  <si>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</si>
  <si>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</si>
  <si>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</si>
  <si>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REMANEJAMENTO DE PLACAS DE SINALIZAÇÃO VERTICAL VIÁRIA</t>
  </si>
  <si>
    <t>RETIRADA DE PLACAS DE SINALIZAÇÃO VERTICAL VIÁRIA</t>
  </si>
  <si>
    <t>DEMOLIÇÃO DE PAVIMENTO RÍGIDO DE CONCRETO ARMADO</t>
  </si>
  <si>
    <t>CANTEIRO AVANÇADO PARA ABRIGO TIPO BRT COM VIGILÂNCIA E TAPUME METÁLICO COM REAPROVEITAMENTO DE 3 USOS DO MATERIAL</t>
  </si>
  <si>
    <t>MÊS</t>
  </si>
  <si>
    <t>CARGA DE PNEUS EM CAMINHÃO</t>
  </si>
  <si>
    <t>TON</t>
  </si>
  <si>
    <t>FORNECIMENTO E APLICAÇÃO DE AÇO CA-50 - DIÂMETRO &lt; 1/2"</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</si>
  <si>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</si>
  <si>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</si>
  <si>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</si>
  <si>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</si>
  <si>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CORTE E REMOÇÃO SUPERFICIAL DE CONCRETO ATÉ 3 CM DE PROFUNDIDADE</t>
  </si>
  <si>
    <t>LIXAMENTO MANUAL DE SUPERFÍCIE DE CONCRETO</t>
  </si>
  <si>
    <t>PINTURA COM SELADOR PARA TINTA ACRILICA</t>
  </si>
  <si>
    <t>LÂMPADA COMPACTA DE LED 6 W, BASE E27 - FORNECIMENTO E INSTALAÇÃO. AF_09/2024</t>
  </si>
  <si>
    <t>ENSAIO DE CARACTERIZAÇÃO DE RESÍDUOS SÓLIDOS CONFORME NBR 10.004</t>
  </si>
  <si>
    <t>ENSAIOS DE LABORATÓRIO - GRANULOMETRIA COM SEDIMENTAÇÃO</t>
  </si>
  <si>
    <t>FORNECIMENTO DE MATERIAL PARA ATERRO, ATÉ 1 KM</t>
  </si>
  <si>
    <t>FORNECIMENTO E ASSENTAMENTO DE MINI GUIAS</t>
  </si>
  <si>
    <t>REVESTIMENTO DE PRÉ-MISTURADO À FRIO (SEM TRANSPORTE)</t>
  </si>
  <si>
    <t>PAINEL DE MENSAGEM VARIÁVEL MÓVEL 1800 x 2800 MM</t>
  </si>
  <si>
    <t>PAINEL DE MENSAGEM VARIÁVEL MÓVEL 900 x 1800 MM</t>
  </si>
  <si>
    <t>ANCORAGEM ATIVA SÉRIE V-10 - Ø= 12,7 MM</t>
  </si>
  <si>
    <t>ANCORAGEM ATIVA SÉRIE V-19 - Ø= 12,7 MM</t>
  </si>
  <si>
    <t xml:space="preserve"> ANCORAGEM ATIVA SÉRIE V-19 - Ø= 15,2 MM</t>
  </si>
  <si>
    <t xml:space="preserve"> ANCORAGEM PASSIVA TIPO LAÇO SÉRIE V-19 - Ø= 12,7 MM</t>
  </si>
  <si>
    <t>FURAÇÃO EM CONCRETO ARMADO - DIÂMETRO 2 1/2"</t>
  </si>
  <si>
    <t>ARGAMASSA CIMENTÍCIA COM POLÍMERO INCORPORADO</t>
  </si>
  <si>
    <t xml:space="preserve"> REPARO SUPERFICIAL DO CONCRETO COM ARGAMASSA INDUSTRIALIZADA POLIMÉRICA BICOMPONENTE</t>
  </si>
  <si>
    <t>FORNECIMENTO E INSTALAÇÃO DE FIBRA DE CARBONO PARA REFORÇO ESTRUTURAL DE ALTA RESISTÊNCIA</t>
  </si>
  <si>
    <t>ESTUCAMENTO COM ARGAMASSA POLIMÉRICA RESISTENTE A SULFATOS</t>
  </si>
  <si>
    <t>PLANO DE TRABALHO</t>
  </si>
  <si>
    <t>SINAPI - Sistema Nacional de Pesquisa de Custos e Índices da Construção Civil</t>
  </si>
  <si>
    <t>Mês de Referência:</t>
  </si>
  <si>
    <t>Encargos sociais sobre a mão de obra:</t>
  </si>
  <si>
    <t>Data de emissão:</t>
  </si>
  <si>
    <t>(SEM DESONERAÇÃO)</t>
  </si>
  <si>
    <t>AL</t>
  </si>
  <si>
    <t>AM</t>
  </si>
  <si>
    <t>AP</t>
  </si>
  <si>
    <t>BA</t>
  </si>
  <si>
    <t>CE</t>
  </si>
  <si>
    <t>ES</t>
  </si>
  <si>
    <t>GO</t>
  </si>
  <si>
    <t>MA</t>
  </si>
  <si>
    <t>MG</t>
  </si>
  <si>
    <t>MS</t>
  </si>
  <si>
    <t>MT</t>
  </si>
  <si>
    <t>PA</t>
  </si>
  <si>
    <t>PB</t>
  </si>
  <si>
    <t>PE</t>
  </si>
  <si>
    <t>PI</t>
  </si>
  <si>
    <t>RJ</t>
  </si>
  <si>
    <t>RN</t>
  </si>
  <si>
    <t>RO</t>
  </si>
  <si>
    <t>RR</t>
  </si>
  <si>
    <t>RS</t>
  </si>
  <si>
    <t>SC</t>
  </si>
  <si>
    <t>SE</t>
  </si>
  <si>
    <t>SP</t>
  </si>
  <si>
    <t>TO</t>
  </si>
  <si>
    <t>Localidade</t>
  </si>
  <si>
    <t>RIO BRANCO</t>
  </si>
  <si>
    <t>MACEIO</t>
  </si>
  <si>
    <t>MANAUS</t>
  </si>
  <si>
    <t>MACAPA</t>
  </si>
  <si>
    <t>SALVADOR</t>
  </si>
  <si>
    <t>FORTALEZA</t>
  </si>
  <si>
    <t>BRASILIA</t>
  </si>
  <si>
    <t>VITORIA</t>
  </si>
  <si>
    <t>GOIANIA</t>
  </si>
  <si>
    <t>SAO LUIS</t>
  </si>
  <si>
    <t>BELO HORIZONTE</t>
  </si>
  <si>
    <t>CAMPO GRANDE</t>
  </si>
  <si>
    <t>CUIABA</t>
  </si>
  <si>
    <t>BELEM</t>
  </si>
  <si>
    <t>JOAO PESSOA</t>
  </si>
  <si>
    <t>RECIFE</t>
  </si>
  <si>
    <t>TERESINA</t>
  </si>
  <si>
    <t>CURITIBA</t>
  </si>
  <si>
    <t>RIO DE JANEIRO</t>
  </si>
  <si>
    <t>NATAL</t>
  </si>
  <si>
    <t>PORTO VELHO</t>
  </si>
  <si>
    <t>BOA VISTA</t>
  </si>
  <si>
    <t>PORTO ALEGRE</t>
  </si>
  <si>
    <t>FLORIANOPOLIS</t>
  </si>
  <si>
    <t>ARACAJU</t>
  </si>
  <si>
    <t>SAO PAULO</t>
  </si>
  <si>
    <t>PALMAS</t>
  </si>
  <si>
    <t>Horista</t>
  </si>
  <si>
    <t>Mensalista</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</si>
  <si>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</si>
  <si>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</si>
  <si>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</si>
  <si>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</si>
  <si>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</si>
  <si>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</si>
  <si>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Classificação</t>
  </si>
  <si>
    <t>Código do
Insumo</t>
  </si>
  <si>
    <t>Descrição do Insumo</t>
  </si>
  <si>
    <t>Origem de
Preço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</si>
  <si>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</si>
  <si>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</si>
  <si>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</si>
  <si>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</si>
  <si>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</si>
  <si>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</si>
  <si>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</si>
  <si>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</si>
  <si>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</si>
  <si>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</si>
  <si>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</si>
  <si>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</si>
  <si>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</si>
  <si>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</si>
  <si>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</si>
  <si>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</si>
  <si>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</si>
  <si>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</si>
  <si>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</si>
  <si>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</si>
  <si>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</si>
  <si>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</si>
  <si>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</si>
  <si>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</si>
  <si>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</si>
  <si>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</si>
  <si>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</si>
  <si>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</si>
  <si>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</si>
  <si>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</si>
  <si>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</si>
  <si>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</si>
  <si>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</si>
  <si>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</si>
  <si>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</si>
  <si>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</si>
  <si>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</si>
  <si>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</si>
  <si>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</si>
  <si>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</si>
  <si>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</si>
  <si>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</si>
  <si>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</si>
  <si>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</si>
  <si>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</si>
  <si>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</si>
  <si>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</si>
  <si>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</si>
  <si>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</si>
  <si>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</si>
  <si>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</si>
  <si>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</si>
  <si>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</si>
  <si>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</si>
  <si>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</si>
  <si>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</si>
  <si>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</si>
  <si>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</si>
  <si>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</si>
  <si>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</si>
  <si>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</si>
  <si>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</si>
  <si>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</si>
  <si>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</si>
  <si>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</si>
  <si>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</si>
  <si>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</si>
  <si>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</si>
  <si>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</si>
  <si>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</si>
  <si>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</si>
  <si>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</si>
  <si>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</si>
  <si>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</si>
  <si>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</si>
  <si>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</si>
  <si>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</si>
  <si>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</si>
  <si>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</si>
  <si>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</si>
  <si>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</si>
  <si>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</si>
  <si>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</si>
  <si>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</si>
  <si>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</si>
  <si>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</si>
  <si>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</si>
  <si>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</si>
  <si>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</si>
  <si>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</si>
  <si>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</si>
  <si>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</si>
  <si>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</si>
  <si>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</si>
  <si>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</si>
  <si>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</si>
  <si>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</si>
  <si>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</si>
  <si>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</si>
  <si>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</si>
  <si>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</si>
  <si>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</si>
  <si>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</si>
  <si>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</si>
  <si>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</si>
  <si>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</si>
  <si>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</si>
  <si>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</si>
  <si>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</si>
  <si>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</si>
  <si>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</si>
  <si>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</si>
  <si>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</si>
  <si>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</si>
  <si>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</si>
  <si>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</si>
  <si>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</si>
  <si>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</si>
  <si>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</si>
  <si>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</si>
  <si>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</si>
  <si>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</si>
  <si>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</si>
  <si>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</si>
  <si>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</si>
  <si>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</si>
  <si>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</si>
  <si>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</si>
  <si>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</si>
  <si>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</si>
  <si>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</si>
  <si>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</si>
  <si>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</si>
  <si>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</si>
  <si>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</si>
  <si>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</si>
  <si>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</si>
  <si>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</si>
  <si>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</si>
  <si>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</si>
  <si>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</si>
  <si>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</si>
  <si>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MAO DE OBRA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</si>
  <si>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</si>
  <si>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</si>
  <si>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</si>
  <si>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</si>
  <si>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</si>
  <si>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</si>
  <si>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</si>
  <si>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</si>
  <si>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</si>
  <si>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</si>
  <si>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</si>
  <si>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</si>
  <si>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</si>
  <si>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</si>
  <si>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</si>
  <si>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</si>
  <si>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</si>
  <si>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</si>
  <si>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</si>
  <si>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</si>
  <si>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</si>
  <si>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</si>
  <si>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</si>
  <si>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</si>
  <si>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</si>
  <si>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</si>
  <si>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</si>
  <si>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</si>
  <si>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</si>
  <si>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</si>
  <si>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</si>
  <si>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</si>
  <si>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</si>
  <si>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</si>
  <si>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</si>
  <si>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</si>
  <si>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</si>
  <si>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</si>
  <si>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</si>
  <si>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</si>
  <si>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</si>
  <si>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</si>
  <si>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</si>
  <si>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</si>
  <si>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</si>
  <si>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</si>
  <si>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</si>
  <si>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</si>
  <si>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</si>
  <si>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</si>
  <si>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</si>
  <si>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</si>
  <si>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</si>
  <si>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</si>
  <si>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</si>
  <si>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</si>
  <si>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</si>
  <si>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</si>
  <si>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</si>
  <si>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</si>
  <si>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</si>
  <si>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</si>
  <si>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</si>
  <si>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</si>
  <si>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</si>
  <si>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</si>
  <si>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</si>
  <si>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</si>
  <si>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</si>
  <si>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</si>
  <si>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</si>
  <si>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</si>
  <si>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</si>
  <si>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</si>
  <si>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</si>
  <si>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</si>
  <si>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</si>
  <si>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</si>
  <si>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</si>
  <si>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</si>
  <si>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</si>
  <si>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</si>
  <si>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</si>
  <si>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</si>
  <si>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</si>
  <si>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</si>
  <si>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</si>
  <si>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</si>
  <si>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</si>
  <si>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</si>
  <si>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</si>
  <si>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</si>
  <si>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</si>
  <si>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</si>
  <si>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</si>
  <si>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</si>
  <si>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</si>
  <si>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</si>
  <si>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</si>
  <si>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</si>
  <si>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</si>
  <si>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</si>
  <si>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</si>
  <si>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</si>
  <si>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</si>
  <si>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</si>
  <si>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</si>
  <si>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</si>
  <si>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</si>
  <si>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</si>
  <si>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</si>
  <si>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</si>
  <si>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</si>
  <si>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</si>
  <si>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</si>
  <si>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</si>
  <si>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</si>
  <si>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</si>
  <si>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</si>
  <si>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</si>
  <si>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</si>
  <si>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</si>
  <si>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</si>
  <si>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</si>
  <si>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</si>
  <si>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</si>
  <si>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</si>
  <si>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</si>
  <si>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</si>
  <si>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</si>
  <si>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</si>
  <si>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</si>
  <si>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</si>
  <si>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</si>
  <si>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</si>
  <si>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</si>
  <si>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</si>
  <si>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</si>
  <si>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</si>
  <si>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</si>
  <si>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</si>
  <si>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</si>
  <si>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</si>
  <si>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</si>
  <si>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</si>
  <si>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</si>
  <si>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</si>
  <si>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</si>
  <si>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</si>
  <si>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</si>
  <si>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</si>
  <si>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</si>
  <si>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</si>
  <si>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</si>
  <si>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</si>
  <si>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</si>
  <si>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</si>
  <si>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</si>
  <si>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</si>
  <si>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</si>
  <si>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</si>
  <si>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</si>
  <si>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</si>
  <si>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</si>
  <si>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</si>
  <si>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</si>
  <si>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</si>
  <si>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</si>
  <si>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</si>
  <si>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</si>
  <si>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</si>
  <si>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</si>
  <si>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</si>
  <si>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</si>
  <si>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</si>
  <si>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</si>
  <si>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</si>
  <si>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</si>
  <si>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</si>
  <si>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</si>
  <si>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</si>
  <si>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</si>
  <si>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</si>
  <si>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</si>
  <si>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</si>
  <si>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</si>
  <si>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</si>
  <si>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</si>
  <si>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</si>
  <si>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</si>
  <si>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</si>
  <si>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</si>
  <si>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</si>
  <si>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</si>
  <si>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</si>
  <si>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</si>
  <si>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</si>
  <si>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</si>
  <si>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</si>
  <si>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</si>
  <si>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</si>
  <si>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</si>
  <si>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</si>
  <si>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</si>
  <si>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</si>
  <si>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</si>
  <si>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</si>
  <si>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</si>
  <si>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</si>
  <si>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</si>
  <si>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</si>
  <si>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</si>
  <si>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</si>
  <si>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</si>
  <si>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</si>
  <si>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</si>
  <si>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</si>
  <si>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</si>
  <si>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</si>
  <si>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</si>
  <si>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</si>
  <si>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</si>
  <si>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</si>
  <si>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</si>
  <si>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</si>
  <si>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</si>
  <si>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</si>
  <si>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</si>
  <si>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</si>
  <si>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</si>
  <si>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</si>
  <si>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</si>
  <si>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</si>
  <si>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</si>
  <si>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</si>
  <si>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</si>
  <si>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</si>
  <si>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</si>
  <si>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</si>
  <si>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</si>
  <si>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</si>
  <si>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</si>
  <si>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</si>
  <si>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</si>
  <si>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</si>
  <si>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</si>
  <si>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</si>
  <si>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</si>
  <si>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</si>
  <si>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</si>
  <si>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</si>
  <si>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</si>
  <si>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</si>
  <si>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</si>
  <si>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</si>
  <si>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</si>
  <si>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</si>
  <si>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</si>
  <si>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</si>
  <si>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</si>
  <si>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</si>
  <si>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</si>
  <si>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</si>
  <si>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</si>
  <si>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</si>
  <si>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</si>
  <si>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</si>
  <si>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</si>
  <si>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</si>
  <si>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</si>
  <si>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</si>
  <si>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</si>
  <si>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</si>
  <si>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</si>
  <si>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</si>
  <si>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</si>
  <si>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</si>
  <si>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</si>
  <si>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</si>
  <si>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</si>
  <si>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</si>
  <si>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</si>
  <si>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</si>
  <si>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</si>
  <si>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</si>
  <si>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</si>
  <si>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</si>
  <si>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</si>
  <si>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</si>
  <si>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</si>
  <si>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</si>
  <si>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</si>
  <si>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</si>
  <si>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</si>
  <si>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</si>
  <si>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</si>
  <si>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</si>
  <si>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</si>
  <si>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</si>
  <si>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</si>
  <si>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</si>
  <si>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</si>
  <si>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</si>
  <si>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</si>
  <si>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</si>
  <si>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</si>
  <si>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</si>
  <si>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</si>
  <si>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</si>
  <si>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</si>
  <si>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</si>
  <si>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</si>
  <si>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</si>
  <si>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</si>
  <si>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</si>
  <si>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</si>
  <si>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</si>
  <si>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</si>
  <si>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</si>
  <si>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</si>
  <si>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</si>
  <si>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</si>
  <si>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</si>
  <si>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</si>
  <si>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</si>
  <si>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</si>
  <si>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</si>
  <si>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</si>
  <si>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</si>
  <si>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</si>
  <si>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</si>
  <si>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</si>
  <si>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</si>
  <si>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</si>
  <si>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</si>
  <si>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</si>
  <si>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</si>
  <si>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</si>
  <si>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</si>
  <si>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</si>
  <si>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</si>
  <si>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</si>
  <si>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</si>
  <si>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</si>
  <si>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</si>
  <si>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</si>
  <si>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</si>
  <si>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</si>
  <si>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</si>
  <si>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</si>
  <si>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</si>
  <si>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</si>
  <si>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</si>
  <si>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</si>
  <si>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</si>
  <si>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</si>
  <si>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</si>
  <si>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</si>
  <si>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</si>
  <si>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</si>
  <si>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</si>
  <si>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</si>
  <si>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</si>
  <si>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</si>
  <si>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</si>
  <si>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</si>
  <si>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</si>
  <si>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</si>
  <si>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</si>
  <si>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</si>
  <si>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</si>
  <si>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</si>
  <si>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</si>
  <si>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</si>
  <si>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</si>
  <si>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</si>
  <si>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</si>
  <si>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</si>
  <si>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</si>
  <si>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</si>
  <si>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</si>
  <si>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</si>
  <si>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</si>
  <si>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</si>
  <si>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</si>
  <si>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</si>
  <si>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</si>
  <si>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</si>
  <si>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</si>
  <si>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</si>
  <si>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</si>
  <si>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</si>
  <si>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</si>
  <si>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</si>
  <si>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</si>
  <si>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</si>
  <si>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</si>
  <si>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</si>
  <si>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</si>
  <si>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</si>
  <si>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</si>
  <si>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</si>
  <si>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</si>
  <si>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</si>
  <si>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</si>
  <si>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</si>
  <si>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</si>
  <si>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</si>
  <si>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</si>
  <si>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</si>
  <si>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</si>
  <si>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</si>
  <si>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</si>
  <si>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</si>
  <si>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</si>
  <si>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</si>
  <si>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</si>
  <si>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</si>
  <si>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</si>
  <si>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</si>
  <si>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</si>
  <si>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</si>
  <si>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</si>
  <si>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</si>
  <si>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</si>
  <si>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</si>
  <si>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</si>
  <si>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</si>
  <si>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</si>
  <si>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</si>
  <si>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</si>
  <si>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</si>
  <si>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</si>
  <si>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</si>
  <si>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</si>
  <si>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</si>
  <si>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</si>
  <si>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</si>
  <si>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</si>
  <si>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</si>
  <si>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</si>
  <si>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</si>
  <si>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</si>
  <si>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</si>
  <si>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</si>
  <si>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</si>
  <si>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</si>
  <si>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</si>
  <si>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</si>
  <si>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</si>
  <si>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</si>
  <si>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</si>
  <si>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</si>
  <si>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</si>
  <si>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</si>
  <si>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</si>
  <si>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</si>
  <si>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</si>
  <si>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</si>
  <si>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</si>
  <si>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</si>
  <si>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</si>
  <si>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</si>
  <si>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</si>
  <si>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</si>
  <si>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</si>
  <si>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</si>
  <si>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</si>
  <si>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</si>
  <si>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</si>
  <si>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</si>
  <si>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</si>
  <si>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</si>
  <si>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</si>
  <si>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</si>
  <si>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</si>
  <si>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</si>
  <si>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</si>
  <si>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</si>
  <si>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</si>
  <si>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</si>
  <si>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</si>
  <si>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</si>
  <si>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</si>
  <si>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</si>
  <si>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</si>
  <si>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</si>
  <si>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</si>
  <si>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</si>
  <si>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</si>
  <si>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</si>
  <si>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</si>
  <si>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</si>
  <si>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</si>
  <si>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</si>
  <si>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</si>
  <si>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</si>
  <si>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</si>
  <si>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</si>
  <si>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</si>
  <si>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</si>
  <si>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</si>
  <si>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</si>
  <si>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</si>
  <si>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</si>
  <si>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</si>
  <si>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</si>
  <si>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</si>
  <si>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</si>
  <si>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</si>
  <si>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</si>
  <si>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</si>
  <si>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</si>
  <si>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</si>
  <si>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</si>
  <si>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</si>
  <si>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</si>
  <si>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</si>
  <si>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</si>
  <si>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</si>
  <si>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</si>
  <si>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</si>
  <si>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</si>
  <si>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</si>
  <si>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</si>
  <si>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</si>
  <si>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</si>
  <si>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</si>
  <si>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</si>
  <si>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</si>
  <si>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</si>
  <si>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</si>
  <si>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</si>
  <si>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</si>
  <si>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</si>
  <si>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</si>
  <si>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</si>
  <si>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</si>
  <si>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</si>
  <si>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</si>
  <si>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</si>
  <si>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</si>
  <si>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</si>
  <si>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</si>
  <si>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</si>
  <si>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</si>
  <si>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</si>
  <si>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</si>
  <si>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</si>
  <si>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</si>
  <si>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</si>
  <si>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</si>
  <si>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</si>
  <si>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</si>
  <si>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</si>
  <si>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</si>
  <si>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</si>
  <si>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</si>
  <si>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</si>
  <si>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</si>
  <si>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</si>
  <si>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</si>
  <si>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</si>
  <si>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</si>
  <si>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</si>
  <si>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</si>
  <si>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</si>
  <si>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</si>
  <si>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</si>
  <si>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</si>
  <si>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</si>
  <si>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</si>
  <si>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</si>
  <si>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</si>
  <si>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</si>
  <si>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</si>
  <si>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</si>
  <si>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</si>
  <si>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</si>
  <si>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</si>
  <si>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</si>
  <si>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</si>
  <si>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</si>
  <si>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</si>
  <si>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</si>
  <si>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</si>
  <si>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</si>
  <si>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</si>
  <si>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</si>
  <si>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</si>
  <si>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</si>
  <si>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</si>
  <si>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</si>
  <si>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</si>
  <si>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</si>
  <si>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</si>
  <si>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</si>
  <si>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</si>
  <si>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</si>
  <si>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</si>
  <si>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</si>
  <si>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</si>
  <si>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</si>
  <si>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</si>
  <si>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</si>
  <si>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</si>
  <si>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</si>
  <si>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</si>
  <si>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</si>
  <si>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</si>
  <si>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</si>
  <si>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</si>
  <si>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</si>
  <si>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</si>
  <si>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</si>
  <si>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</si>
  <si>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</si>
  <si>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</si>
  <si>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</si>
  <si>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</si>
  <si>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</si>
  <si>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</si>
  <si>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</si>
  <si>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</si>
  <si>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</si>
  <si>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</si>
  <si>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</si>
  <si>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</si>
  <si>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</si>
  <si>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</si>
  <si>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</si>
  <si>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</si>
  <si>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</si>
  <si>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</si>
  <si>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</si>
  <si>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</si>
  <si>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</si>
  <si>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</si>
  <si>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</si>
  <si>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</si>
  <si>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</si>
  <si>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</si>
  <si>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</si>
  <si>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</si>
  <si>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</si>
  <si>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</si>
  <si>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</si>
  <si>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</si>
  <si>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</si>
  <si>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</si>
  <si>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</si>
  <si>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</si>
  <si>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</si>
  <si>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</si>
  <si>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</si>
  <si>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</si>
  <si>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</si>
  <si>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</si>
  <si>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</si>
  <si>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</si>
  <si>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</si>
  <si>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</si>
  <si>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</si>
  <si>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</si>
  <si>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</si>
  <si>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</si>
  <si>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</si>
  <si>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</si>
  <si>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</si>
  <si>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</si>
  <si>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</si>
  <si>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</si>
  <si>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</si>
  <si>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</si>
  <si>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</si>
  <si>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</si>
  <si>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</si>
  <si>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</si>
  <si>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</si>
  <si>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</si>
  <si>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</si>
  <si>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</si>
  <si>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</si>
  <si>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</si>
  <si>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</si>
  <si>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</si>
  <si>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</si>
  <si>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</si>
  <si>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</si>
  <si>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</si>
  <si>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</si>
  <si>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</si>
  <si>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</si>
  <si>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</si>
  <si>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</si>
  <si>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</si>
  <si>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</si>
  <si>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</si>
  <si>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</si>
  <si>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</si>
  <si>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</si>
  <si>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</si>
  <si>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</si>
  <si>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</si>
  <si>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</si>
  <si>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</si>
  <si>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</si>
  <si>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</si>
  <si>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</si>
  <si>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</si>
  <si>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</si>
  <si>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</si>
  <si>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</si>
  <si>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</si>
  <si>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</si>
  <si>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</si>
  <si>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</si>
  <si>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</si>
  <si>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</si>
  <si>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</si>
  <si>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</si>
  <si>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</si>
  <si>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</si>
  <si>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</si>
  <si>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</si>
  <si>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</si>
  <si>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</si>
  <si>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</si>
  <si>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</si>
  <si>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</si>
  <si>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</si>
  <si>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</si>
  <si>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</si>
  <si>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</si>
  <si>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</si>
  <si>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</si>
  <si>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</si>
  <si>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</si>
  <si>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</si>
  <si>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</si>
  <si>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</si>
  <si>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</si>
  <si>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</si>
  <si>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</si>
  <si>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</si>
  <si>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</si>
  <si>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</si>
  <si>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</si>
  <si>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</si>
  <si>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</si>
  <si>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</si>
  <si>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</si>
  <si>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</si>
  <si>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</si>
  <si>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</si>
  <si>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</si>
  <si>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</si>
  <si>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</si>
  <si>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</si>
  <si>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</si>
  <si>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</si>
  <si>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</si>
  <si>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</si>
  <si>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</si>
  <si>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</si>
  <si>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</si>
  <si>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</si>
  <si>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</si>
  <si>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</si>
  <si>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</si>
  <si>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</si>
  <si>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</si>
  <si>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</si>
  <si>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</si>
  <si>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</si>
  <si>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</si>
  <si>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</si>
  <si>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</si>
  <si>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</si>
  <si>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</si>
  <si>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</si>
  <si>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</si>
  <si>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</si>
  <si>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</si>
  <si>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</si>
  <si>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</si>
  <si>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</si>
  <si>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</si>
  <si>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</si>
  <si>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</si>
  <si>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</si>
  <si>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</si>
  <si>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</si>
  <si>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</si>
  <si>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</si>
  <si>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</si>
  <si>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</si>
  <si>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</si>
  <si>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</si>
  <si>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</si>
  <si>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</si>
  <si>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</si>
  <si>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</si>
  <si>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SERVIÇOS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</si>
  <si>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</si>
  <si>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</si>
  <si>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</si>
  <si>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</si>
  <si>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</si>
  <si>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</si>
  <si>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</si>
  <si>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</si>
  <si>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</si>
  <si>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</si>
  <si>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</si>
  <si>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</si>
  <si>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</si>
  <si>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</si>
  <si>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</si>
  <si>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</si>
  <si>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</si>
  <si>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</si>
  <si>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</si>
  <si>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</si>
  <si>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</si>
  <si>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</si>
  <si>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</si>
  <si>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</si>
  <si>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</si>
  <si>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</si>
  <si>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</si>
  <si>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</si>
  <si>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</si>
  <si>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</si>
  <si>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</si>
  <si>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</si>
  <si>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</si>
  <si>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</si>
  <si>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</si>
  <si>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</si>
  <si>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</si>
  <si>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</si>
  <si>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</si>
  <si>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</si>
  <si>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</si>
  <si>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</si>
  <si>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</si>
  <si>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</si>
  <si>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</si>
  <si>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</si>
  <si>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</si>
  <si>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</si>
  <si>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</si>
  <si>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</si>
  <si>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</si>
  <si>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</si>
  <si>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</si>
  <si>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</si>
  <si>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</si>
  <si>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</si>
  <si>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</si>
  <si>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</si>
  <si>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</si>
  <si>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</si>
  <si>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</si>
  <si>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</si>
  <si>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</si>
  <si>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</si>
  <si>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</si>
  <si>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</si>
  <si>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</si>
  <si>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</si>
  <si>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</si>
  <si>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</si>
  <si>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</si>
  <si>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</si>
  <si>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</si>
  <si>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</si>
  <si>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</si>
  <si>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</si>
  <si>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</si>
  <si>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</si>
  <si>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</si>
  <si>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</si>
  <si>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</si>
  <si>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</si>
  <si>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</si>
  <si>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</si>
  <si>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</si>
  <si>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</si>
  <si>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</si>
  <si>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</si>
  <si>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</si>
  <si>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</si>
  <si>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</si>
  <si>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</si>
  <si>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</si>
  <si>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</si>
  <si>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</si>
  <si>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</si>
  <si>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</si>
  <si>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</si>
  <si>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</si>
  <si>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</si>
  <si>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</si>
  <si>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</si>
  <si>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</si>
  <si>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</si>
  <si>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</si>
  <si>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</si>
  <si>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</si>
  <si>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</si>
  <si>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</si>
  <si>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</si>
  <si>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</si>
  <si>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</si>
  <si>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</si>
  <si>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</si>
  <si>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</si>
  <si>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</si>
  <si>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</si>
  <si>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</si>
  <si>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</si>
  <si>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</si>
  <si>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</si>
  <si>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</si>
  <si>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</si>
  <si>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</si>
  <si>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</si>
  <si>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</si>
  <si>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</si>
  <si>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</si>
  <si>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</si>
  <si>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</si>
  <si>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</si>
  <si>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</si>
  <si>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</si>
  <si>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</si>
  <si>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</si>
  <si>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</si>
  <si>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</si>
  <si>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</si>
  <si>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</si>
  <si>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</si>
  <si>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</si>
  <si>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</si>
  <si>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</si>
  <si>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</si>
  <si>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</si>
  <si>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</si>
  <si>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</si>
  <si>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</si>
  <si>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</si>
  <si>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</si>
  <si>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</si>
  <si>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</si>
  <si>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</si>
  <si>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</si>
  <si>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</si>
  <si>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</si>
  <si>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</si>
  <si>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</si>
  <si>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</si>
  <si>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</si>
  <si>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</si>
  <si>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</si>
  <si>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</si>
  <si>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</si>
  <si>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</si>
  <si>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</si>
  <si>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</si>
  <si>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</si>
  <si>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</si>
  <si>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</si>
  <si>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</si>
  <si>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</si>
  <si>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</si>
  <si>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</si>
  <si>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</si>
  <si>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</si>
  <si>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</si>
  <si>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</si>
  <si>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</si>
  <si>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</si>
  <si>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</si>
  <si>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</si>
  <si>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</si>
  <si>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</si>
  <si>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</si>
  <si>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</si>
  <si>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</si>
  <si>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</si>
  <si>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</si>
  <si>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</si>
  <si>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</si>
  <si>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</si>
  <si>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</si>
  <si>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</si>
  <si>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</si>
  <si>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</si>
  <si>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</si>
  <si>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</si>
  <si>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</si>
  <si>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</si>
  <si>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</si>
  <si>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</si>
  <si>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</si>
  <si>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</si>
  <si>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</si>
  <si>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</si>
  <si>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</si>
  <si>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</si>
  <si>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</si>
  <si>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</si>
  <si>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</si>
  <si>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</si>
  <si>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</si>
  <si>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</si>
  <si>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</si>
  <si>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</si>
  <si>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</si>
  <si>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</si>
  <si>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</si>
  <si>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</si>
  <si>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</si>
  <si>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</si>
  <si>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</si>
  <si>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</si>
  <si>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</si>
  <si>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</si>
  <si>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</si>
  <si>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</si>
  <si>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</si>
  <si>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</si>
  <si>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</si>
  <si>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</si>
  <si>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</si>
  <si>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</si>
  <si>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</si>
  <si>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</si>
  <si>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</si>
  <si>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</si>
  <si>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</si>
  <si>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</si>
  <si>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</si>
  <si>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</si>
  <si>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</si>
  <si>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</si>
  <si>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</si>
  <si>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</si>
  <si>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</si>
  <si>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</si>
  <si>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</si>
  <si>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</si>
  <si>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</si>
  <si>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</si>
  <si>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</si>
  <si>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</si>
  <si>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</si>
  <si>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</si>
  <si>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</si>
  <si>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</si>
  <si>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</si>
  <si>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</si>
  <si>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</si>
  <si>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</si>
  <si>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</si>
  <si>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</si>
  <si>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</si>
  <si>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</si>
  <si>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</si>
  <si>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</si>
  <si>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</si>
  <si>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</si>
  <si>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</si>
  <si>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</si>
  <si>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</si>
  <si>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</si>
  <si>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</si>
  <si>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</si>
  <si>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</si>
  <si>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</si>
  <si>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</si>
  <si>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</si>
  <si>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</si>
  <si>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</si>
  <si>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</si>
  <si>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</si>
  <si>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</si>
  <si>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</si>
  <si>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</si>
  <si>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</si>
  <si>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</si>
  <si>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</si>
  <si>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</si>
  <si>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</si>
  <si>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</si>
  <si>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</si>
  <si>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</si>
  <si>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</si>
  <si>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</si>
  <si>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</si>
  <si>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</si>
  <si>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</si>
  <si>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</si>
  <si>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</si>
  <si>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</si>
  <si>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</si>
  <si>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</si>
  <si>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</si>
  <si>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</si>
  <si>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</si>
  <si>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</si>
  <si>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</si>
  <si>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</si>
  <si>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</si>
  <si>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</si>
  <si>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</si>
  <si>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</si>
  <si>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</si>
  <si>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</si>
  <si>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</si>
  <si>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</si>
  <si>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</si>
  <si>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</si>
  <si>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</si>
  <si>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</si>
  <si>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</si>
  <si>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</si>
  <si>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</si>
  <si>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</si>
  <si>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</si>
  <si>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</si>
  <si>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</si>
  <si>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</si>
  <si>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</si>
  <si>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</si>
  <si>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</si>
  <si>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</si>
  <si>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</si>
  <si>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</si>
  <si>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</si>
  <si>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</si>
  <si>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</si>
  <si>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</si>
  <si>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</si>
  <si>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</si>
  <si>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</si>
  <si>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</si>
  <si>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</si>
  <si>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</si>
  <si>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</si>
  <si>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</si>
  <si>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</si>
  <si>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</si>
  <si>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</si>
  <si>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</si>
  <si>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</si>
  <si>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</si>
  <si>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</si>
  <si>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</si>
  <si>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</si>
  <si>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</si>
  <si>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</si>
  <si>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</si>
  <si>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</si>
  <si>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</si>
  <si>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</si>
  <si>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</si>
  <si>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</si>
  <si>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</si>
  <si>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</si>
  <si>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</si>
  <si>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</si>
  <si>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</si>
  <si>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</si>
  <si>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</si>
  <si>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</si>
  <si>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</si>
  <si>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</si>
  <si>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</si>
  <si>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</si>
  <si>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</si>
  <si>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</si>
  <si>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</si>
  <si>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</si>
  <si>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</si>
  <si>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</si>
  <si>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</si>
  <si>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</si>
  <si>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</si>
  <si>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</si>
  <si>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</si>
  <si>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</si>
  <si>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</si>
  <si>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</si>
  <si>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</si>
  <si>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</si>
  <si>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</si>
  <si>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</si>
  <si>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</si>
  <si>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</si>
  <si>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</si>
  <si>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</si>
  <si>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</si>
  <si>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</si>
  <si>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</si>
  <si>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</si>
  <si>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</si>
  <si>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</si>
  <si>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</si>
  <si>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</si>
  <si>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</si>
  <si>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</si>
  <si>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</si>
  <si>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</si>
  <si>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</si>
  <si>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</si>
  <si>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</si>
  <si>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</si>
  <si>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</si>
  <si>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</si>
  <si>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</si>
  <si>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</si>
  <si>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</si>
  <si>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</si>
  <si>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</si>
  <si>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</si>
  <si>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</si>
  <si>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</si>
  <si>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</si>
  <si>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</si>
  <si>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</si>
  <si>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</si>
  <si>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</si>
  <si>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</si>
  <si>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</si>
  <si>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</si>
  <si>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</si>
  <si>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</si>
  <si>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</si>
  <si>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</si>
  <si>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</si>
  <si>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</si>
  <si>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</si>
  <si>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</si>
  <si>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</si>
  <si>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</si>
  <si>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</si>
  <si>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</si>
  <si>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</si>
  <si>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</si>
  <si>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</si>
  <si>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</si>
  <si>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</si>
  <si>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</si>
  <si>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</si>
  <si>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</si>
  <si>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</si>
  <si>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</si>
  <si>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</si>
  <si>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</si>
  <si>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</si>
  <si>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</si>
  <si>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</si>
  <si>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</si>
  <si>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</si>
  <si>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</si>
  <si>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</si>
  <si>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</si>
  <si>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</si>
  <si>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</si>
  <si>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</si>
  <si>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</si>
  <si>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</si>
  <si>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</si>
  <si>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</si>
  <si>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</si>
  <si>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</si>
  <si>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</si>
  <si>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</si>
  <si>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</si>
  <si>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</si>
  <si>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</si>
  <si>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</si>
  <si>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</si>
  <si>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</si>
  <si>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</si>
  <si>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</si>
  <si>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</si>
  <si>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</si>
  <si>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</si>
  <si>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</si>
  <si>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</si>
  <si>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</si>
  <si>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</si>
  <si>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</si>
  <si>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</si>
  <si>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</si>
  <si>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</si>
  <si>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</si>
  <si>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</si>
  <si>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</si>
  <si>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</si>
  <si>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</si>
  <si>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</si>
  <si>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</si>
  <si>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</si>
  <si>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</si>
  <si>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</si>
  <si>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</si>
  <si>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</si>
  <si>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</si>
  <si>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</si>
  <si>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</si>
  <si>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</si>
  <si>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</si>
  <si>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</si>
  <si>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</si>
  <si>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</si>
  <si>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</si>
  <si>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</si>
  <si>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</si>
  <si>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</si>
  <si>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</si>
  <si>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</si>
  <si>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</si>
  <si>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</si>
  <si>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</si>
  <si>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</si>
  <si>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</si>
  <si>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</si>
  <si>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</si>
  <si>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</si>
  <si>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</si>
  <si>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</si>
  <si>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</si>
  <si>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</si>
  <si>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</si>
  <si>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</si>
  <si>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</si>
  <si>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</si>
  <si>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</si>
  <si>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</si>
  <si>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</si>
  <si>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</si>
  <si>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</si>
  <si>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</si>
  <si>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</si>
  <si>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</si>
  <si>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</si>
  <si>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</si>
  <si>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</si>
  <si>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</si>
  <si>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</si>
  <si>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</si>
  <si>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</si>
  <si>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</si>
  <si>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</si>
  <si>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</si>
  <si>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</si>
  <si>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</si>
  <si>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</si>
  <si>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</si>
  <si>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</si>
  <si>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</si>
  <si>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</si>
  <si>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</si>
  <si>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</si>
  <si>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</si>
  <si>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</si>
  <si>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</si>
  <si>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</si>
  <si>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</si>
  <si>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</si>
  <si>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</si>
  <si>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</si>
  <si>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</si>
  <si>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</si>
  <si>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</si>
  <si>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</si>
  <si>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</si>
  <si>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</si>
  <si>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</si>
  <si>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</si>
  <si>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</si>
  <si>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</si>
  <si>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</si>
  <si>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</si>
  <si>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</si>
  <si>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</si>
  <si>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</si>
  <si>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</si>
  <si>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</si>
  <si>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</si>
  <si>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</si>
  <si>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</si>
  <si>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</si>
  <si>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</si>
  <si>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</si>
  <si>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</si>
  <si>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</si>
  <si>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</si>
  <si>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</si>
  <si>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</si>
  <si>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</si>
  <si>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</si>
  <si>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</si>
  <si>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</si>
  <si>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</si>
  <si>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</si>
  <si>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</si>
  <si>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</si>
  <si>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</si>
  <si>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</si>
  <si>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</si>
  <si>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</si>
  <si>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</si>
  <si>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</si>
  <si>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</si>
  <si>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</si>
  <si>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</si>
  <si>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</si>
  <si>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</si>
  <si>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</si>
  <si>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</si>
  <si>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</si>
  <si>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</si>
  <si>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</si>
  <si>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</si>
  <si>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</si>
  <si>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</si>
  <si>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</si>
  <si>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</si>
  <si>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</si>
  <si>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</si>
  <si>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</si>
  <si>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</si>
  <si>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</si>
  <si>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</si>
  <si>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</si>
  <si>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</si>
  <si>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</si>
  <si>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</si>
  <si>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</si>
  <si>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</si>
  <si>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</si>
  <si>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</si>
  <si>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</si>
  <si>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</si>
  <si>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</si>
  <si>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</si>
  <si>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</si>
  <si>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</si>
  <si>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</si>
  <si>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</si>
  <si>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</si>
  <si>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</si>
  <si>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</si>
  <si>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</si>
  <si>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</si>
  <si>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</si>
  <si>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</si>
  <si>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</si>
  <si>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</si>
  <si>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</si>
  <si>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</si>
  <si>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</si>
  <si>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</si>
  <si>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</si>
  <si>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</si>
  <si>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</si>
  <si>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</si>
  <si>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</si>
  <si>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</si>
  <si>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</si>
  <si>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</si>
  <si>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</si>
  <si>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</si>
  <si>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</si>
  <si>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</si>
  <si>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</si>
  <si>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</si>
  <si>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</si>
  <si>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</si>
  <si>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</si>
  <si>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</si>
  <si>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</si>
  <si>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</si>
  <si>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</si>
  <si>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</si>
  <si>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</si>
  <si>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</si>
  <si>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</si>
  <si>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</si>
  <si>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</si>
  <si>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</si>
  <si>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</si>
  <si>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</si>
  <si>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</si>
  <si>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</si>
  <si>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</si>
  <si>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</si>
  <si>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</si>
  <si>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</si>
  <si>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</si>
  <si>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</si>
  <si>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</si>
  <si>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</si>
  <si>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</si>
  <si>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</si>
  <si>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</si>
  <si>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</si>
  <si>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</si>
  <si>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</si>
  <si>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</si>
  <si>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</si>
  <si>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</si>
  <si>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</si>
  <si>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</si>
  <si>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</si>
  <si>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</si>
  <si>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</si>
  <si>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</si>
  <si>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</si>
  <si>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</si>
  <si>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</si>
  <si>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</si>
  <si>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</si>
  <si>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</si>
  <si>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</si>
  <si>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</si>
  <si>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</si>
  <si>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</si>
  <si>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</si>
  <si>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</si>
  <si>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</si>
  <si>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</si>
  <si>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</si>
  <si>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</si>
  <si>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</si>
  <si>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</si>
  <si>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</si>
  <si>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</si>
  <si>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</si>
  <si>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</si>
  <si>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</si>
  <si>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</si>
  <si>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</si>
  <si>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</si>
  <si>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</si>
  <si>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</si>
  <si>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</si>
  <si>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</si>
  <si>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</si>
  <si>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</si>
  <si>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</si>
  <si>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</si>
  <si>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</si>
  <si>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</si>
  <si>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</si>
  <si>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</si>
  <si>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</si>
  <si>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</si>
  <si>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</si>
  <si>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</si>
  <si>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</si>
  <si>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</si>
  <si>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</si>
  <si>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</si>
  <si>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</si>
  <si>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</si>
  <si>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</si>
  <si>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</si>
  <si>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</si>
  <si>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</si>
  <si>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</si>
  <si>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</si>
  <si>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</si>
  <si>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</si>
  <si>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</si>
  <si>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</si>
  <si>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</si>
  <si>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</si>
  <si>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</si>
  <si>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</si>
  <si>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</si>
  <si>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</si>
  <si>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</si>
  <si>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</si>
  <si>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</si>
  <si>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</si>
  <si>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</si>
  <si>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</si>
  <si>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</si>
  <si>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</si>
  <si>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</si>
  <si>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</si>
  <si>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</si>
  <si>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</si>
  <si>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</si>
  <si>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</si>
  <si>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</si>
  <si>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</si>
  <si>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</si>
  <si>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</si>
  <si>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</si>
  <si>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</si>
  <si>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</si>
  <si>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</si>
  <si>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</si>
  <si>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</si>
  <si>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</si>
  <si>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</si>
  <si>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</si>
  <si>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</si>
  <si>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</si>
  <si>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</si>
  <si>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</si>
  <si>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</si>
  <si>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</si>
  <si>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</si>
  <si>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</si>
  <si>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</si>
  <si>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</si>
  <si>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</si>
  <si>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</si>
  <si>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</si>
  <si>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</si>
  <si>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</si>
  <si>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</si>
  <si>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</si>
  <si>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</si>
  <si>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</si>
  <si>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</si>
  <si>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</si>
  <si>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</si>
  <si>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</si>
  <si>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</si>
  <si>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</si>
  <si>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</si>
  <si>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</si>
  <si>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</si>
  <si>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</si>
  <si>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</si>
  <si>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</si>
  <si>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</si>
  <si>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</si>
  <si>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</si>
  <si>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</si>
  <si>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</si>
  <si>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</si>
  <si>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</si>
  <si>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</si>
  <si>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</si>
  <si>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</si>
  <si>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</si>
  <si>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</si>
  <si>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</si>
  <si>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</si>
  <si>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</si>
  <si>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</si>
  <si>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</si>
  <si>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</si>
  <si>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</si>
  <si>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</si>
  <si>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</si>
  <si>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</si>
  <si>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</si>
  <si>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</si>
  <si>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</si>
  <si>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</si>
  <si>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</si>
  <si>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</si>
  <si>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</si>
  <si>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</si>
  <si>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</si>
  <si>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</si>
  <si>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</si>
  <si>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</si>
  <si>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</si>
  <si>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</si>
  <si>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</si>
  <si>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</si>
  <si>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</si>
  <si>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</si>
  <si>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</si>
  <si>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</si>
  <si>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</si>
  <si>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</si>
  <si>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</si>
  <si>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</si>
  <si>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</si>
  <si>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</si>
  <si>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</si>
  <si>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</si>
  <si>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</si>
  <si>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</si>
  <si>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</si>
  <si>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</si>
  <si>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</si>
  <si>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</si>
  <si>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</si>
  <si>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</si>
  <si>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</si>
  <si>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</si>
  <si>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</si>
  <si>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</si>
  <si>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</si>
  <si>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</si>
  <si>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</si>
  <si>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</si>
  <si>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</si>
  <si>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</si>
  <si>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</si>
  <si>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</si>
  <si>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</si>
  <si>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</si>
  <si>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</si>
  <si>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</si>
  <si>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</si>
  <si>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</si>
  <si>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</si>
  <si>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</si>
  <si>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</si>
  <si>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</si>
  <si>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</si>
  <si>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</si>
  <si>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</si>
  <si>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</si>
  <si>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</si>
  <si>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</si>
  <si>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</si>
  <si>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</si>
  <si>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</si>
  <si>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</si>
  <si>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</si>
  <si>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</si>
  <si>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</si>
  <si>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</si>
  <si>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</si>
  <si>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</si>
  <si>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</si>
  <si>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</si>
  <si>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</si>
  <si>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</si>
  <si>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</si>
  <si>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</si>
  <si>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</si>
  <si>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</si>
  <si>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</si>
  <si>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</si>
  <si>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</si>
  <si>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</si>
  <si>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</si>
  <si>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</si>
  <si>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</si>
  <si>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</si>
  <si>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</si>
  <si>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</si>
  <si>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</si>
  <si>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</si>
  <si>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</si>
  <si>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</si>
  <si>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</si>
  <si>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</si>
  <si>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</si>
  <si>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</si>
  <si>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</si>
  <si>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</si>
  <si>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</si>
  <si>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</si>
  <si>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</si>
  <si>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</si>
  <si>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</si>
  <si>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</si>
  <si>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</si>
  <si>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</si>
  <si>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</si>
  <si>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</si>
  <si>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</si>
  <si>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</si>
  <si>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</si>
  <si>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</si>
  <si>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</si>
  <si>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</si>
  <si>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</si>
  <si>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</si>
  <si>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</si>
  <si>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</si>
  <si>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</si>
  <si>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</si>
  <si>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</si>
  <si>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</si>
  <si>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</si>
  <si>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</si>
  <si>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</si>
  <si>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</si>
  <si>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</si>
  <si>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</si>
  <si>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</si>
  <si>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</si>
  <si>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</si>
  <si>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</si>
  <si>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</si>
  <si>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</si>
  <si>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</si>
  <si>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</si>
  <si>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</si>
  <si>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</si>
  <si>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</si>
  <si>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</si>
  <si>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</si>
  <si>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</si>
  <si>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</si>
  <si>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</si>
  <si>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</si>
  <si>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</si>
  <si>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</si>
  <si>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</si>
  <si>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</si>
  <si>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</si>
  <si>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</si>
  <si>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</si>
  <si>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</si>
  <si>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</si>
  <si>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</si>
  <si>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</si>
  <si>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</si>
  <si>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</si>
  <si>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</si>
  <si>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</si>
  <si>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</si>
  <si>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</si>
  <si>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</si>
  <si>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</si>
  <si>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</si>
  <si>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</si>
  <si>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</si>
  <si>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</si>
  <si>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</si>
  <si>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</si>
  <si>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</si>
  <si>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</si>
  <si>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</si>
  <si>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</si>
  <si>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</si>
  <si>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</si>
  <si>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</si>
  <si>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</si>
  <si>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</si>
  <si>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</si>
  <si>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</si>
  <si>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</si>
  <si>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</si>
  <si>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</si>
  <si>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</si>
  <si>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</si>
  <si>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</si>
  <si>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</si>
  <si>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</si>
  <si>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</si>
  <si>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</si>
  <si>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</si>
  <si>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</si>
  <si>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</si>
  <si>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</si>
  <si>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</si>
  <si>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</si>
  <si>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</si>
  <si>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</si>
  <si>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</si>
  <si>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</si>
  <si>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</si>
  <si>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</si>
  <si>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</si>
  <si>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</si>
  <si>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</si>
  <si>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</si>
  <si>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</si>
  <si>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</si>
  <si>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</si>
  <si>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</si>
  <si>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</si>
  <si>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</si>
  <si>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</si>
  <si>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</si>
  <si>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</si>
  <si>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</si>
  <si>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</si>
  <si>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</si>
  <si>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</si>
  <si>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</si>
  <si>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</si>
  <si>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</si>
  <si>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</si>
  <si>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</si>
  <si>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</si>
  <si>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</si>
  <si>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</si>
  <si>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</si>
  <si>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</si>
  <si>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</si>
  <si>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</si>
  <si>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</si>
  <si>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</si>
  <si>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</si>
  <si>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</si>
  <si>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</si>
  <si>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</si>
  <si>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</si>
  <si>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</si>
  <si>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</si>
  <si>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</si>
  <si>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</si>
  <si>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</si>
  <si>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</si>
  <si>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</si>
  <si>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</si>
  <si>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</si>
  <si>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</si>
  <si>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</si>
  <si>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</si>
  <si>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</si>
  <si>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</si>
  <si>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</si>
  <si>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</si>
  <si>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</si>
  <si>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</si>
  <si>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</si>
  <si>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</si>
  <si>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</si>
  <si>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</si>
  <si>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</si>
  <si>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</si>
  <si>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</si>
  <si>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</si>
  <si>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</si>
  <si>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</si>
  <si>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</si>
  <si>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</si>
  <si>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</si>
  <si>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</si>
  <si>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</si>
  <si>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</si>
  <si>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</si>
  <si>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</si>
  <si>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</si>
  <si>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</si>
  <si>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</si>
  <si>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</si>
  <si>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</si>
  <si>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</si>
  <si>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</si>
  <si>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</si>
  <si>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</si>
  <si>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</si>
  <si>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</si>
  <si>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</si>
  <si>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</si>
  <si>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</si>
  <si>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</si>
  <si>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</si>
  <si>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</si>
  <si>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</si>
  <si>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</si>
  <si>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</si>
  <si>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</si>
  <si>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</si>
  <si>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</si>
  <si>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</si>
  <si>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</si>
  <si>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</si>
  <si>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</si>
  <si>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</si>
  <si>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</si>
  <si>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</si>
  <si>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</si>
  <si>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</si>
  <si>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</si>
  <si>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</si>
  <si>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</si>
  <si>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</si>
  <si>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</si>
  <si>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</si>
  <si>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</si>
  <si>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</si>
  <si>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</si>
  <si>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</si>
  <si>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</si>
  <si>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</si>
  <si>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</si>
  <si>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</si>
  <si>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</si>
  <si>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</si>
  <si>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</si>
  <si>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</si>
  <si>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</si>
  <si>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</si>
  <si>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</si>
  <si>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</si>
  <si>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</si>
  <si>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</si>
  <si>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</si>
  <si>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</si>
  <si>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</si>
  <si>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</si>
  <si>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</si>
  <si>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</si>
  <si>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</si>
  <si>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</si>
  <si>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</si>
  <si>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</si>
  <si>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</si>
  <si>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</si>
  <si>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</si>
  <si>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</si>
  <si>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</si>
  <si>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</si>
  <si>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</si>
  <si>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</si>
  <si>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</si>
  <si>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</si>
  <si>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</si>
  <si>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</si>
  <si>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</si>
  <si>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</si>
  <si>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</si>
  <si>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</si>
  <si>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</si>
  <si>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</si>
  <si>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</si>
  <si>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</si>
  <si>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</si>
  <si>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</si>
  <si>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</si>
  <si>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</si>
  <si>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</si>
  <si>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</si>
  <si>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</si>
  <si>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</si>
  <si>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</si>
  <si>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</si>
  <si>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</si>
  <si>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</si>
  <si>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</si>
  <si>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</si>
  <si>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</si>
  <si>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</si>
  <si>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</si>
  <si>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</si>
  <si>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</si>
  <si>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</si>
  <si>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</si>
  <si>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</si>
  <si>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</si>
  <si>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</si>
  <si>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</si>
  <si>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</si>
  <si>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</si>
  <si>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</si>
  <si>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</si>
  <si>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</si>
  <si>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</si>
  <si>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</si>
  <si>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</si>
  <si>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</si>
  <si>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</si>
  <si>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</si>
  <si>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</si>
  <si>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</si>
  <si>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</si>
  <si>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</si>
  <si>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</si>
  <si>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</si>
  <si>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</si>
  <si>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</si>
  <si>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</si>
  <si>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</si>
  <si>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</si>
  <si>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</si>
  <si>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</si>
  <si>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</si>
  <si>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</si>
  <si>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</si>
  <si>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</si>
  <si>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</si>
  <si>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</si>
  <si>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</si>
  <si>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</si>
  <si>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</si>
  <si>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</si>
  <si>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</si>
  <si>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</si>
  <si>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</si>
  <si>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</si>
  <si>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</si>
  <si>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</si>
  <si>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</si>
  <si>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</si>
  <si>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</si>
  <si>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</si>
  <si>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</si>
  <si>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</si>
  <si>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</si>
  <si>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</si>
  <si>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</si>
  <si>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</si>
  <si>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</si>
  <si>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</si>
  <si>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</si>
  <si>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</si>
  <si>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</si>
  <si>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</si>
  <si>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</si>
  <si>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</si>
  <si>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</si>
  <si>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</si>
  <si>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</si>
  <si>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</si>
  <si>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</si>
  <si>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</si>
  <si>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</si>
  <si>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</si>
  <si>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</si>
  <si>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</si>
  <si>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</si>
  <si>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</si>
  <si>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</si>
  <si>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</si>
  <si>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</si>
  <si>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</si>
  <si>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</si>
  <si>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</si>
  <si>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</si>
  <si>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</si>
  <si>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</si>
  <si>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</si>
  <si>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</si>
  <si>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</si>
  <si>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</si>
  <si>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</si>
  <si>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</si>
  <si>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</si>
  <si>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</si>
  <si>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</si>
  <si>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</si>
  <si>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</si>
  <si>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</si>
  <si>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</si>
  <si>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</si>
  <si>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</si>
  <si>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</si>
  <si>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</si>
  <si>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</si>
  <si>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</si>
  <si>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</si>
  <si>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</si>
  <si>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</si>
  <si>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</si>
  <si>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</si>
  <si>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</si>
  <si>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</si>
  <si>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</si>
  <si>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</si>
  <si>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</si>
  <si>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</si>
  <si>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</si>
  <si>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</si>
  <si>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</si>
  <si>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</si>
  <si>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</si>
  <si>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</si>
  <si>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</si>
  <si>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</si>
  <si>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</si>
  <si>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</si>
  <si>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</si>
  <si>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</si>
  <si>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</si>
  <si>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</si>
  <si>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</si>
  <si>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</si>
  <si>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</si>
  <si>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</si>
  <si>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</si>
  <si>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</si>
  <si>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</si>
  <si>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</si>
  <si>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</si>
  <si>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</si>
  <si>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</si>
  <si>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</si>
  <si>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</si>
  <si>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</si>
  <si>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</si>
  <si>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</si>
  <si>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</si>
  <si>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</si>
  <si>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</si>
  <si>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</si>
  <si>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</si>
  <si>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</si>
  <si>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</si>
  <si>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</si>
  <si>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</si>
  <si>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</si>
  <si>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</si>
  <si>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</si>
  <si>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</si>
  <si>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</si>
  <si>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</si>
  <si>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</si>
  <si>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</si>
  <si>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</si>
  <si>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</si>
  <si>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</si>
  <si>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</si>
  <si>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</si>
  <si>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</si>
  <si>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</si>
  <si>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</si>
  <si>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</si>
  <si>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</si>
  <si>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</si>
  <si>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</si>
  <si>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</si>
  <si>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</si>
  <si>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</si>
  <si>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</si>
  <si>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</si>
  <si>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</si>
  <si>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</si>
  <si>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</si>
  <si>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</si>
  <si>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</si>
  <si>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</si>
  <si>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</si>
  <si>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</si>
  <si>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</si>
  <si>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</si>
  <si>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</si>
  <si>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</si>
  <si>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</si>
  <si>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</si>
  <si>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</si>
  <si>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</si>
  <si>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</si>
  <si>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</si>
  <si>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</si>
  <si>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</si>
  <si>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</si>
  <si>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</si>
  <si>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</si>
  <si>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</si>
  <si>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</si>
  <si>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</si>
  <si>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</si>
  <si>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</si>
  <si>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</si>
  <si>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</si>
  <si>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</si>
  <si>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</si>
  <si>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</si>
  <si>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</si>
  <si>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</si>
  <si>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</si>
  <si>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</si>
  <si>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</si>
  <si>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</si>
  <si>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</si>
  <si>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</si>
  <si>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</si>
  <si>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</si>
  <si>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</si>
  <si>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</si>
  <si>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</si>
  <si>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</si>
  <si>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</si>
  <si>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</si>
  <si>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</si>
  <si>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</si>
  <si>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</si>
  <si>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</si>
  <si>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</si>
  <si>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</si>
  <si>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</si>
  <si>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</si>
  <si>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</si>
  <si>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</si>
  <si>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</si>
  <si>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</si>
  <si>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</si>
  <si>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</si>
  <si>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</si>
  <si>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</si>
  <si>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</si>
  <si>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</si>
  <si>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</si>
  <si>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</si>
  <si>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</si>
  <si>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</si>
  <si>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</si>
  <si>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</si>
  <si>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</si>
  <si>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</si>
  <si>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</si>
  <si>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</si>
  <si>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</si>
  <si>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</si>
  <si>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</si>
  <si>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</si>
  <si>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</si>
  <si>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</si>
  <si>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</si>
  <si>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</si>
  <si>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</si>
  <si>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</si>
  <si>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</si>
  <si>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</si>
  <si>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</si>
  <si>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</si>
  <si>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</si>
  <si>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</si>
  <si>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</si>
  <si>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</si>
  <si>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</si>
  <si>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</si>
  <si>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</si>
  <si>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</si>
  <si>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</si>
  <si>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</si>
  <si>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</si>
  <si>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</si>
  <si>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</si>
  <si>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</si>
  <si>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</si>
  <si>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</si>
  <si>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</si>
  <si>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</si>
  <si>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</si>
  <si>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</si>
  <si>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</si>
  <si>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</si>
  <si>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</si>
  <si>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</si>
  <si>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</si>
  <si>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</si>
  <si>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</si>
  <si>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</si>
  <si>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</si>
  <si>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</si>
  <si>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</si>
  <si>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</si>
  <si>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</si>
  <si>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</si>
  <si>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</si>
  <si>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</si>
  <si>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</si>
  <si>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</si>
  <si>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</si>
  <si>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</si>
  <si>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</si>
  <si>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</si>
  <si>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</si>
  <si>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</si>
  <si>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</si>
  <si>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</si>
  <si>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</si>
  <si>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</si>
  <si>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</si>
  <si>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</si>
  <si>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</si>
  <si>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</si>
  <si>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</si>
  <si>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</si>
  <si>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</si>
  <si>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</si>
  <si>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</si>
  <si>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</si>
  <si>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</si>
  <si>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</si>
  <si>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</si>
  <si>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</si>
  <si>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</si>
  <si>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</si>
  <si>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</si>
  <si>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</si>
  <si>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</si>
  <si>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</si>
  <si>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</si>
  <si>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</si>
  <si>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</si>
  <si>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</si>
  <si>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</si>
  <si>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</si>
  <si>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</si>
  <si>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</si>
  <si>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</si>
  <si>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</si>
  <si>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</si>
  <si>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</si>
  <si>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</si>
  <si>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</si>
  <si>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</si>
  <si>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</si>
  <si>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</si>
  <si>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</si>
  <si>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</si>
  <si>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</si>
  <si>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</si>
  <si>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</si>
  <si>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</si>
  <si>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</si>
  <si>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</si>
  <si>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</si>
  <si>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</si>
  <si>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</si>
  <si>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</si>
  <si>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</si>
  <si>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</si>
  <si>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</si>
  <si>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</si>
  <si>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</si>
  <si>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</si>
  <si>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</si>
  <si>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</si>
  <si>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</si>
  <si>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</si>
  <si>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</si>
  <si>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</si>
  <si>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</si>
  <si>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</si>
  <si>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</si>
  <si>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</si>
  <si>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</si>
  <si>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</si>
  <si>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</si>
  <si>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</si>
  <si>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</si>
  <si>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</si>
  <si>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</si>
  <si>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</si>
  <si>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</si>
  <si>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</si>
  <si>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</si>
  <si>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</si>
  <si>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</si>
  <si>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</si>
  <si>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</si>
  <si>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</si>
  <si>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</si>
  <si>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</si>
  <si>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</si>
  <si>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</si>
  <si>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</si>
  <si>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</si>
  <si>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</si>
  <si>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</si>
  <si>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</si>
  <si>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</si>
  <si>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</si>
  <si>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</si>
  <si>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</si>
  <si>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</si>
  <si>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</si>
  <si>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</si>
  <si>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</si>
  <si>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</si>
  <si>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</si>
  <si>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</si>
  <si>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</si>
  <si>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</si>
  <si>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</si>
  <si>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</si>
  <si>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</si>
  <si>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</si>
  <si>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</si>
  <si>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</si>
  <si>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</si>
  <si>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</si>
  <si>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</si>
  <si>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</si>
  <si>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</si>
  <si>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</si>
  <si>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</si>
  <si>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</si>
  <si>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</si>
  <si>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</si>
  <si>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</si>
  <si>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</si>
  <si>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</si>
  <si>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</si>
  <si>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</si>
  <si>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</si>
  <si>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</si>
  <si>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</si>
  <si>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</si>
  <si>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</si>
  <si>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</si>
  <si>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</si>
  <si>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</si>
  <si>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</si>
  <si>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</si>
  <si>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</si>
  <si>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</si>
  <si>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</si>
  <si>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</si>
  <si>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</si>
  <si>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</si>
  <si>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</si>
  <si>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</si>
  <si>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</si>
  <si>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</si>
  <si>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</si>
  <si>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</si>
  <si>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</si>
  <si>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</si>
  <si>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</si>
  <si>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</si>
  <si>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</si>
  <si>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</si>
  <si>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</si>
  <si>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</si>
  <si>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</si>
  <si>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</si>
  <si>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</si>
  <si>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</si>
  <si>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</si>
  <si>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</si>
  <si>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</si>
  <si>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</si>
  <si>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</si>
  <si>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</si>
  <si>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</si>
  <si>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</si>
  <si>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</si>
  <si>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</si>
  <si>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</si>
  <si>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</si>
  <si>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</si>
  <si>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</si>
  <si>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</si>
  <si>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</si>
  <si>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</si>
  <si>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</si>
  <si>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</si>
  <si>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</si>
  <si>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</si>
  <si>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</si>
  <si>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</si>
  <si>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</si>
  <si>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</si>
  <si>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</si>
  <si>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</si>
  <si>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</si>
  <si>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</si>
  <si>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</si>
  <si>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</si>
  <si>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</si>
  <si>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</si>
  <si>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</si>
  <si>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</si>
  <si>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</si>
  <si>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</si>
  <si>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</si>
  <si>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</si>
  <si>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</si>
  <si>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</si>
  <si>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</si>
  <si>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</si>
  <si>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</si>
  <si>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</si>
  <si>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</si>
  <si>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</si>
  <si>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</si>
  <si>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</si>
  <si>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</si>
  <si>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</si>
  <si>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</si>
  <si>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</si>
  <si>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</si>
  <si>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</si>
  <si>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</si>
  <si>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</si>
  <si>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</si>
  <si>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</si>
  <si>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</si>
  <si>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</si>
  <si>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</si>
  <si>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</si>
  <si>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</si>
  <si>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</si>
  <si>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</si>
  <si>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</si>
  <si>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</si>
  <si>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</si>
  <si>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</si>
  <si>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</si>
  <si>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</si>
  <si>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</si>
  <si>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</si>
  <si>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</si>
  <si>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</si>
  <si>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</si>
  <si>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</si>
  <si>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</si>
  <si>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</si>
  <si>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</si>
  <si>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</si>
  <si>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</si>
  <si>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</si>
  <si>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</si>
  <si>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</si>
  <si>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</si>
  <si>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</si>
  <si>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</si>
  <si>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</si>
  <si>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</si>
  <si>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</si>
  <si>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</si>
  <si>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</si>
  <si>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</si>
  <si>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</si>
  <si>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</si>
  <si>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</si>
  <si>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</si>
  <si>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</si>
  <si>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</si>
  <si>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</si>
  <si>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</si>
  <si>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</si>
  <si>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</si>
  <si>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</si>
  <si>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</si>
  <si>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</si>
  <si>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</si>
  <si>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</si>
  <si>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</si>
  <si>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</si>
  <si>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</si>
  <si>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</si>
  <si>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</si>
  <si>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</si>
  <si>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</si>
  <si>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</si>
  <si>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</si>
  <si>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</si>
  <si>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</si>
  <si>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</si>
  <si>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</si>
  <si>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</si>
  <si>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</si>
  <si>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</si>
  <si>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</si>
  <si>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</si>
  <si>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</si>
  <si>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</si>
  <si>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</si>
  <si>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</si>
  <si>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</si>
  <si>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</si>
  <si>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</si>
  <si>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</si>
  <si>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</si>
  <si>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</si>
  <si>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</si>
  <si>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</si>
  <si>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</si>
  <si>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</si>
  <si>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</si>
  <si>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</si>
  <si>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</si>
  <si>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</si>
  <si>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</si>
  <si>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</si>
  <si>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</si>
  <si>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</si>
  <si>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</si>
  <si>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</si>
  <si>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</si>
  <si>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</si>
  <si>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</si>
  <si>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</si>
  <si>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</si>
  <si>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</si>
  <si>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</si>
  <si>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</si>
  <si>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</si>
  <si>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</si>
  <si>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</si>
  <si>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</si>
  <si>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</si>
  <si>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</si>
  <si>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</si>
  <si>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</si>
  <si>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</si>
  <si>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</si>
  <si>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</si>
  <si>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</si>
  <si>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</si>
  <si>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</si>
  <si>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</si>
  <si>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</si>
  <si>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</si>
  <si>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</si>
  <si>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</si>
  <si>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</si>
  <si>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</si>
  <si>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</si>
  <si>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</si>
  <si>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</si>
  <si>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</si>
  <si>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</si>
  <si>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</si>
  <si>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</si>
  <si>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</si>
  <si>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</si>
  <si>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</si>
  <si>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</si>
  <si>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</si>
  <si>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</si>
  <si>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</si>
  <si>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</si>
  <si>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</si>
  <si>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</si>
  <si>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</si>
  <si>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</si>
  <si>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</si>
  <si>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</si>
  <si>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</si>
  <si>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</si>
  <si>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</si>
  <si>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</si>
  <si>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</si>
  <si>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</si>
  <si>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</si>
  <si>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</si>
  <si>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</si>
  <si>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</si>
  <si>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</si>
  <si>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</si>
  <si>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</si>
  <si>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</si>
  <si>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</si>
  <si>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</si>
  <si>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</si>
  <si>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</si>
  <si>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</si>
  <si>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</si>
  <si>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</si>
  <si>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</si>
  <si>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</si>
  <si>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</si>
  <si>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</si>
  <si>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</si>
  <si>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</si>
  <si>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</si>
  <si>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</si>
  <si>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</si>
  <si>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</si>
  <si>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</si>
  <si>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</si>
  <si>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</si>
  <si>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</si>
  <si>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</si>
  <si>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</si>
  <si>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</si>
  <si>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</si>
  <si>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</si>
  <si>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</si>
  <si>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</si>
  <si>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</si>
  <si>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</si>
  <si>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</si>
  <si>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</si>
  <si>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</si>
  <si>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</si>
  <si>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</si>
  <si>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</si>
  <si>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</si>
  <si>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</si>
  <si>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</si>
  <si>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</si>
  <si>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</si>
  <si>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</si>
  <si>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</si>
  <si>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</si>
  <si>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</si>
  <si>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</si>
  <si>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</si>
  <si>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</si>
  <si>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</si>
  <si>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</si>
  <si>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</si>
  <si>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</si>
  <si>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</si>
  <si>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</si>
  <si>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</si>
  <si>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</si>
  <si>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</si>
  <si>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</si>
  <si>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</si>
  <si>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</si>
  <si>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</si>
  <si>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</si>
  <si>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</si>
  <si>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</si>
  <si>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</si>
  <si>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</si>
  <si>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</si>
  <si>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</si>
  <si>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</si>
  <si>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</si>
  <si>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</si>
  <si>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</si>
  <si>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</si>
  <si>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</si>
  <si>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</si>
  <si>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</si>
  <si>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</si>
  <si>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</si>
  <si>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</si>
  <si>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</si>
  <si>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</si>
  <si>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</si>
  <si>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</si>
  <si>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</si>
  <si>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</si>
  <si>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</si>
  <si>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</si>
  <si>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</si>
  <si>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</si>
  <si>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</si>
  <si>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</si>
  <si>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</si>
  <si>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</si>
  <si>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</si>
  <si>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</si>
  <si>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</si>
  <si>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</si>
  <si>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</si>
  <si>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</si>
  <si>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</si>
  <si>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</si>
  <si>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</si>
  <si>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</si>
  <si>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</si>
  <si>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</si>
  <si>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</si>
  <si>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</si>
  <si>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</si>
  <si>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</si>
  <si>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</si>
  <si>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</si>
  <si>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</si>
  <si>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</si>
  <si>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</si>
  <si>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</si>
  <si>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</si>
  <si>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</si>
  <si>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</si>
  <si>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</si>
  <si>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</si>
  <si>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</si>
  <si>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</si>
  <si>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</si>
  <si>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</si>
  <si>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</si>
  <si>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</si>
  <si>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</si>
  <si>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</si>
  <si>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</si>
  <si>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</si>
  <si>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</si>
  <si>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</si>
  <si>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</si>
  <si>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</si>
  <si>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</si>
  <si>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</si>
  <si>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</si>
  <si>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</si>
  <si>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</si>
  <si>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</si>
  <si>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</si>
  <si>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</si>
  <si>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</si>
  <si>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</si>
  <si>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</si>
  <si>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</si>
  <si>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</si>
  <si>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</si>
  <si>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</si>
  <si>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</si>
  <si>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</si>
  <si>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</si>
  <si>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</si>
  <si>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</si>
  <si>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</si>
  <si>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</si>
  <si>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</si>
  <si>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</si>
  <si>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</si>
  <si>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</si>
  <si>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</si>
  <si>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</si>
  <si>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</si>
  <si>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</si>
  <si>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</si>
  <si>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</si>
  <si>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</si>
  <si>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</si>
  <si>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</si>
  <si>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</si>
  <si>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</si>
  <si>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</si>
  <si>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</si>
  <si>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</si>
  <si>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</si>
  <si>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</si>
  <si>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</si>
  <si>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</si>
  <si>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</si>
  <si>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</si>
  <si>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</si>
  <si>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</si>
  <si>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</si>
  <si>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</si>
  <si>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</si>
  <si>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</si>
  <si>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</si>
  <si>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</si>
  <si>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</si>
  <si>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</si>
  <si>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</si>
  <si>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</si>
  <si>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</si>
  <si>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</si>
  <si>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</si>
  <si>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</si>
  <si>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</si>
  <si>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</si>
  <si>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</si>
  <si>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</si>
  <si>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</si>
  <si>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</si>
  <si>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</si>
  <si>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</si>
  <si>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</si>
  <si>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</si>
  <si>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</si>
  <si>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</si>
  <si>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</si>
  <si>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</si>
  <si>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</si>
  <si>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</si>
  <si>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</si>
  <si>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</si>
  <si>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</si>
  <si>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</si>
  <si>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</si>
  <si>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</si>
  <si>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</si>
  <si>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</si>
  <si>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</si>
  <si>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</si>
  <si>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</si>
  <si>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</si>
  <si>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</si>
  <si>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</si>
  <si>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</si>
  <si>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</si>
  <si>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</si>
  <si>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</si>
  <si>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</si>
  <si>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</si>
  <si>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</si>
  <si>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</si>
  <si>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</si>
  <si>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</si>
  <si>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</si>
  <si>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</si>
  <si>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</si>
  <si>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</si>
  <si>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</si>
  <si>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</si>
  <si>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</si>
  <si>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</si>
  <si>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</si>
  <si>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</si>
  <si>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</si>
  <si>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</si>
  <si>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</si>
  <si>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</si>
  <si>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</si>
  <si>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</si>
  <si>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</si>
  <si>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</si>
  <si>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</si>
  <si>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</si>
  <si>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</si>
  <si>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</si>
  <si>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</si>
  <si>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</si>
  <si>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</si>
  <si>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</si>
  <si>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</si>
  <si>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</si>
  <si>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</si>
  <si>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</si>
  <si>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</si>
  <si>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</si>
  <si>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</si>
  <si>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</si>
  <si>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</si>
  <si>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</si>
  <si>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</si>
  <si>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</si>
  <si>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</si>
  <si>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</si>
  <si>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</si>
  <si>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</si>
  <si>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</si>
  <si>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</si>
  <si>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</si>
  <si>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</si>
  <si>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</si>
  <si>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</si>
  <si>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</si>
  <si>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</si>
  <si>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</si>
  <si>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</si>
  <si>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</si>
  <si>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</si>
  <si>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</si>
  <si>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</si>
  <si>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</si>
  <si>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</si>
  <si>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</si>
  <si>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</si>
  <si>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</si>
  <si>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</si>
  <si>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</si>
  <si>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</si>
  <si>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</si>
  <si>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</si>
  <si>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</si>
  <si>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</si>
  <si>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</si>
  <si>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</si>
  <si>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</si>
  <si>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</si>
  <si>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</si>
  <si>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</si>
  <si>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</si>
  <si>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</si>
  <si>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</si>
  <si>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</si>
  <si>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</si>
  <si>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</si>
  <si>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</si>
  <si>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</si>
  <si>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</si>
  <si>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</si>
  <si>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</si>
  <si>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</si>
  <si>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</si>
  <si>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</si>
  <si>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</si>
  <si>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</si>
  <si>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</si>
  <si>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</si>
  <si>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</si>
  <si>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</si>
  <si>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</si>
  <si>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</si>
  <si>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</si>
  <si>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</si>
  <si>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</si>
  <si>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</si>
  <si>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</si>
  <si>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</si>
  <si>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</si>
  <si>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</si>
  <si>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</si>
  <si>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</si>
  <si>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</si>
  <si>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</si>
  <si>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</si>
  <si>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</si>
  <si>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</si>
  <si>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</si>
  <si>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</si>
  <si>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</si>
  <si>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</si>
  <si>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</si>
  <si>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</si>
  <si>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</si>
  <si>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</si>
  <si>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</si>
  <si>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</si>
  <si>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</si>
  <si>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</si>
  <si>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</si>
  <si>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</si>
  <si>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</si>
  <si>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</si>
  <si>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</si>
  <si>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</si>
  <si>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</si>
  <si>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</si>
  <si>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</si>
  <si>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</si>
  <si>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</si>
  <si>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</si>
  <si>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</si>
  <si>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</si>
  <si>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</si>
  <si>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</si>
  <si>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</si>
  <si>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</si>
  <si>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</si>
  <si>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</si>
  <si>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</si>
  <si>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</si>
  <si>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</si>
  <si>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</si>
  <si>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</si>
  <si>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</si>
  <si>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</si>
  <si>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</si>
  <si>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</si>
  <si>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</si>
  <si>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</si>
  <si>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</si>
  <si>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</si>
  <si>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</si>
  <si>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</si>
  <si>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</si>
  <si>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</si>
  <si>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</si>
  <si>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</si>
  <si>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</si>
  <si>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</si>
  <si>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</si>
  <si>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</si>
  <si>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</si>
  <si>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</si>
  <si>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</si>
  <si>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</si>
  <si>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</si>
  <si>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</si>
  <si>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</si>
  <si>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</si>
  <si>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</si>
  <si>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</si>
  <si>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</si>
  <si>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</si>
  <si>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</si>
  <si>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</si>
  <si>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</si>
  <si>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</si>
  <si>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</si>
  <si>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</si>
  <si>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</si>
  <si>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</si>
  <si>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</si>
  <si>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</si>
  <si>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</si>
  <si>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</si>
  <si>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</si>
  <si>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</si>
  <si>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</si>
  <si>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</si>
  <si>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</si>
  <si>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</si>
  <si>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</si>
  <si>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</si>
  <si>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</si>
  <si>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</si>
  <si>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</si>
  <si>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</si>
  <si>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</si>
  <si>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</si>
  <si>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</si>
  <si>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</si>
  <si>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</si>
  <si>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</si>
  <si>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</si>
  <si>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</si>
  <si>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</si>
  <si>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</si>
  <si>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</si>
  <si>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</si>
  <si>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</si>
  <si>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</si>
  <si>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</si>
  <si>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</si>
  <si>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</si>
  <si>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</si>
  <si>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</si>
  <si>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</si>
  <si>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</si>
  <si>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</si>
  <si>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</si>
  <si>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</si>
  <si>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</si>
  <si>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</si>
  <si>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</si>
  <si>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</si>
  <si>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</si>
  <si>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</si>
  <si>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</si>
  <si>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</si>
  <si>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</si>
  <si>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</si>
  <si>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</si>
  <si>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</si>
  <si>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</si>
  <si>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</si>
  <si>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</si>
  <si>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</si>
  <si>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</si>
  <si>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</si>
  <si>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</si>
  <si>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</si>
  <si>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</si>
  <si>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</si>
  <si>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</si>
  <si>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</si>
  <si>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</si>
  <si>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</si>
  <si>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</si>
  <si>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</si>
  <si>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</si>
  <si>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</si>
  <si>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</si>
  <si>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</si>
  <si>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</si>
  <si>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</si>
  <si>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</si>
  <si>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</si>
  <si>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</si>
  <si>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</si>
  <si>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</si>
  <si>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</si>
  <si>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</si>
  <si>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</si>
  <si>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</si>
  <si>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</si>
  <si>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</si>
  <si>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</si>
  <si>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</si>
  <si>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</si>
  <si>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</si>
  <si>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</si>
  <si>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</si>
  <si>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</si>
  <si>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</si>
  <si>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</si>
  <si>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</si>
  <si>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</si>
  <si>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</si>
  <si>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</si>
  <si>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</si>
  <si>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</si>
  <si>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</si>
  <si>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</si>
  <si>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</si>
  <si>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</si>
  <si>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</si>
  <si>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</si>
  <si>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</si>
  <si>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</si>
  <si>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</si>
  <si>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</si>
  <si>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</si>
  <si>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</si>
  <si>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</si>
  <si>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</si>
  <si>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</si>
  <si>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</si>
  <si>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</si>
  <si>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</si>
  <si>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</si>
  <si>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</si>
  <si>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</si>
  <si>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</si>
  <si>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</si>
  <si>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</si>
  <si>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</si>
  <si>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</si>
  <si>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</si>
  <si>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</si>
  <si>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</si>
  <si>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</si>
  <si>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</si>
  <si>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</si>
  <si>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</si>
  <si>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</si>
  <si>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</si>
  <si>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</si>
  <si>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</si>
  <si>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</si>
  <si>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</si>
  <si>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</si>
  <si>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</si>
  <si>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</si>
  <si>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</si>
  <si>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</si>
  <si>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</si>
  <si>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</si>
  <si>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</si>
  <si>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</si>
  <si>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</si>
  <si>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</si>
  <si>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</si>
  <si>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</si>
  <si>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</si>
  <si>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</si>
  <si>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</si>
  <si>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</si>
  <si>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</si>
  <si>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</si>
  <si>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</si>
  <si>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</si>
  <si>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</si>
  <si>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</si>
  <si>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</si>
  <si>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</si>
  <si>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</si>
  <si>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</si>
  <si>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</si>
  <si>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</si>
  <si>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</si>
  <si>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</si>
  <si>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</si>
  <si>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</si>
  <si>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</si>
  <si>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</si>
  <si>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</si>
  <si>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</si>
  <si>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</si>
  <si>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</si>
  <si>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</si>
  <si>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</si>
  <si>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</si>
  <si>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</si>
  <si>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</si>
  <si>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</si>
  <si>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</si>
  <si>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</si>
  <si>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</si>
  <si>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</si>
  <si>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</si>
  <si>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</si>
  <si>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</si>
  <si>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</si>
  <si>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</si>
  <si>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</si>
  <si>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</si>
  <si>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</si>
  <si>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</si>
  <si>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</si>
  <si>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</si>
  <si>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</si>
  <si>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</si>
  <si>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</si>
  <si>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</si>
  <si>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</si>
  <si>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</si>
  <si>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</si>
  <si>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</si>
  <si>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</si>
  <si>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</si>
  <si>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</si>
  <si>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</si>
  <si>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</si>
  <si>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</si>
  <si>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</si>
  <si>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</si>
  <si>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</si>
  <si>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</si>
  <si>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</si>
  <si>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</si>
  <si>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</si>
  <si>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</si>
  <si>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</si>
  <si>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</si>
  <si>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</si>
  <si>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</si>
  <si>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</si>
  <si>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</si>
  <si>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</si>
  <si>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</si>
  <si>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</si>
  <si>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</si>
  <si>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</si>
  <si>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</si>
  <si>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</si>
  <si>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</si>
  <si>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</si>
  <si>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</si>
  <si>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</si>
  <si>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</si>
  <si>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</si>
  <si>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</si>
  <si>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</si>
  <si>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</si>
  <si>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</si>
  <si>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</si>
  <si>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</si>
  <si>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</si>
  <si>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</si>
  <si>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</si>
  <si>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</si>
  <si>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</si>
  <si>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</si>
  <si>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</si>
  <si>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</si>
  <si>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</si>
  <si>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</si>
  <si>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</si>
  <si>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</si>
  <si>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</si>
  <si>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</si>
  <si>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</si>
  <si>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</si>
  <si>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</si>
  <si>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</si>
  <si>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</si>
  <si>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</si>
  <si>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</si>
  <si>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</si>
  <si>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</si>
  <si>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</si>
  <si>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</si>
  <si>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</si>
  <si>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</si>
  <si>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</si>
  <si>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</si>
  <si>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</si>
  <si>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</si>
  <si>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</si>
  <si>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</si>
  <si>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</si>
  <si>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</si>
  <si>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</si>
  <si>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</si>
  <si>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</si>
  <si>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</si>
  <si>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</si>
  <si>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</si>
  <si>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</si>
  <si>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</si>
  <si>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</si>
  <si>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</si>
  <si>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</si>
  <si>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</si>
  <si>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</si>
  <si>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</si>
  <si>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</si>
  <si>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</si>
  <si>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</si>
  <si>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</si>
  <si>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</si>
  <si>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</si>
  <si>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</si>
  <si>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</si>
  <si>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</si>
  <si>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</si>
  <si>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</si>
  <si>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</si>
  <si>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</si>
  <si>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</si>
  <si>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</si>
  <si>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</si>
  <si>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</si>
  <si>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</si>
  <si>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</si>
  <si>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</si>
  <si>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</si>
  <si>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</si>
  <si>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</si>
  <si>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</si>
  <si>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</si>
  <si>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</si>
  <si>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</si>
  <si>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</si>
  <si>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</si>
  <si>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</si>
  <si>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</si>
  <si>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</si>
  <si>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</si>
  <si>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</si>
  <si>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</si>
  <si>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</si>
  <si>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</si>
  <si>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</si>
  <si>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</si>
  <si>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</si>
  <si>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</si>
  <si>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</si>
  <si>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</si>
  <si>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</si>
  <si>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</si>
  <si>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</si>
  <si>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</si>
  <si>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</si>
  <si>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</si>
  <si>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</si>
  <si>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</si>
  <si>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</si>
  <si>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</si>
  <si>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</si>
  <si>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</si>
  <si>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</si>
  <si>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</si>
  <si>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</si>
  <si>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</si>
  <si>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</si>
  <si>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</si>
  <si>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</si>
  <si>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</si>
  <si>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</si>
  <si>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</si>
  <si>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</si>
  <si>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</si>
  <si>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</si>
  <si>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</si>
  <si>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</si>
  <si>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</si>
  <si>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</si>
  <si>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</si>
  <si>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</si>
  <si>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</si>
  <si>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</si>
  <si>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</si>
  <si>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</si>
  <si>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</si>
  <si>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</si>
  <si>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</si>
  <si>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</si>
  <si>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</si>
  <si>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</si>
  <si>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</si>
  <si>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</si>
  <si>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</si>
  <si>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</si>
  <si>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</si>
  <si>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</si>
  <si>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</si>
  <si>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</si>
  <si>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</si>
  <si>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</si>
  <si>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</si>
  <si>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</si>
  <si>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</si>
  <si>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</si>
  <si>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</si>
  <si>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</si>
  <si>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</si>
  <si>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</si>
  <si>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</si>
  <si>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</si>
  <si>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</si>
  <si>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</si>
  <si>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</si>
  <si>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</si>
  <si>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</si>
  <si>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</si>
  <si>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</si>
  <si>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</si>
  <si>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</si>
  <si>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</si>
  <si>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</si>
  <si>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</si>
  <si>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</si>
  <si>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</si>
  <si>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</si>
  <si>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</si>
  <si>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</si>
  <si>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</si>
  <si>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</si>
  <si>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</si>
  <si>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</si>
  <si>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</si>
  <si>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</si>
  <si>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</si>
  <si>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</si>
  <si>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</si>
  <si>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</si>
  <si>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</si>
  <si>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</si>
  <si>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</si>
  <si>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</si>
  <si>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</si>
  <si>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</si>
  <si>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</si>
  <si>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</si>
  <si>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</si>
  <si>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</si>
  <si>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</si>
  <si>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</si>
  <si>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</si>
  <si>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</si>
  <si>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</si>
  <si>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</si>
  <si>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</si>
  <si>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</si>
  <si>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</si>
  <si>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</si>
  <si>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</si>
  <si>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</si>
  <si>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</si>
  <si>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</si>
  <si>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</si>
  <si>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</si>
  <si>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</si>
  <si>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</si>
  <si>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</si>
  <si>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</si>
  <si>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</si>
  <si>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</si>
  <si>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</si>
  <si>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</si>
  <si>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</si>
  <si>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</si>
  <si>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</si>
  <si>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</si>
  <si>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</si>
  <si>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</si>
  <si>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</si>
  <si>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</si>
  <si>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</si>
  <si>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</si>
  <si>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</si>
  <si>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</si>
  <si>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</si>
  <si>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</si>
  <si>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</si>
  <si>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</si>
  <si>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</si>
  <si>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</si>
  <si>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</si>
  <si>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</si>
  <si>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</si>
  <si>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</si>
  <si>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</si>
  <si>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</si>
  <si>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</si>
  <si>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</si>
  <si>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</si>
  <si>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</si>
  <si>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</si>
  <si>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</si>
  <si>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</si>
  <si>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</si>
  <si>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</si>
  <si>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</si>
  <si>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</si>
  <si>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</si>
  <si>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</si>
  <si>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</si>
  <si>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</si>
  <si>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</si>
  <si>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</si>
  <si>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</si>
  <si>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</si>
  <si>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</si>
  <si>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</si>
  <si>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</si>
  <si>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</si>
  <si>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</si>
  <si>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</si>
  <si>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</si>
  <si>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</si>
  <si>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</si>
  <si>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</si>
  <si>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</si>
  <si>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</si>
  <si>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</si>
  <si>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</si>
  <si>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</si>
  <si>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</si>
  <si>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</si>
  <si>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</si>
  <si>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</si>
  <si>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</si>
  <si>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</si>
  <si>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</si>
  <si>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</si>
  <si>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</si>
  <si>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</si>
  <si>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</si>
  <si>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</si>
  <si>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</si>
  <si>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</si>
  <si>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</si>
  <si>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</si>
  <si>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</si>
  <si>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</si>
  <si>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</si>
  <si>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</si>
  <si>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</si>
  <si>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</si>
  <si>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</si>
  <si>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</si>
  <si>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</si>
  <si>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</si>
  <si>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</si>
  <si>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</si>
  <si>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</si>
  <si>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</si>
  <si>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</si>
  <si>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</si>
  <si>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</si>
  <si>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</si>
  <si>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</si>
  <si>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</si>
  <si>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</si>
  <si>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</si>
  <si>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</si>
  <si>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</si>
  <si>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</si>
  <si>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</si>
  <si>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</si>
  <si>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</si>
  <si>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</si>
  <si>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</si>
  <si>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</si>
  <si>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</si>
  <si>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</si>
  <si>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</si>
  <si>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</si>
  <si>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</si>
  <si>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</si>
  <si>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</si>
  <si>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</si>
  <si>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</si>
  <si>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</si>
  <si>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</si>
  <si>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</si>
  <si>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</si>
  <si>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</si>
  <si>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</si>
  <si>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</si>
  <si>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</si>
  <si>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</si>
  <si>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</si>
  <si>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</si>
  <si>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</si>
  <si>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</si>
  <si>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</si>
  <si>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</si>
  <si>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</si>
  <si>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</si>
  <si>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</si>
  <si>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</si>
  <si>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</si>
  <si>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</si>
  <si>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</si>
  <si>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</si>
  <si>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</si>
  <si>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</si>
  <si>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</si>
  <si>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</si>
  <si>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</si>
  <si>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</si>
  <si>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</si>
  <si>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</si>
  <si>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</si>
  <si>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</si>
  <si>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</si>
  <si>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</si>
  <si>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</si>
  <si>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</si>
  <si>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</si>
  <si>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</si>
  <si>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</si>
  <si>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</si>
  <si>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</si>
  <si>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</si>
  <si>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</si>
  <si>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</si>
  <si>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</si>
  <si>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</si>
  <si>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</si>
  <si>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</si>
  <si>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</si>
  <si>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</si>
  <si>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</si>
  <si>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</si>
  <si>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</si>
  <si>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</si>
  <si>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</si>
  <si>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</si>
  <si>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</si>
  <si>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</si>
  <si>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</si>
  <si>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</si>
  <si>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</si>
  <si>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</si>
  <si>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</si>
  <si>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</si>
  <si>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</si>
  <si>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</si>
  <si>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</si>
  <si>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</si>
  <si>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</si>
  <si>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</si>
  <si>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</si>
  <si>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</si>
  <si>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</si>
  <si>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</si>
  <si>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</si>
  <si>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</si>
  <si>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</si>
  <si>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</si>
  <si>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</si>
  <si>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</si>
  <si>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</si>
  <si>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</si>
  <si>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</si>
  <si>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</si>
  <si>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</si>
  <si>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</si>
  <si>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</si>
  <si>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</si>
  <si>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</si>
  <si>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</si>
  <si>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</si>
  <si>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</si>
  <si>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</si>
  <si>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</si>
  <si>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</si>
  <si>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</si>
  <si>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</si>
  <si>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</si>
  <si>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</si>
  <si>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</si>
  <si>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</si>
  <si>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</si>
  <si>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</si>
  <si>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</si>
  <si>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</si>
  <si>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</si>
  <si>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</si>
  <si>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</si>
  <si>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</si>
  <si>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</si>
  <si>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</si>
  <si>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</si>
  <si>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</si>
  <si>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</si>
  <si>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</si>
  <si>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</si>
  <si>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</si>
  <si>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</si>
  <si>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</si>
  <si>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</si>
  <si>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</si>
  <si>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</si>
  <si>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</si>
  <si>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</si>
  <si>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</si>
  <si>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</si>
  <si>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</si>
  <si>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</si>
  <si>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</si>
  <si>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</si>
  <si>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</si>
  <si>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</si>
  <si>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</si>
  <si>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</si>
  <si>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</si>
  <si>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</si>
  <si>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</si>
  <si>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</si>
  <si>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</si>
  <si>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</si>
  <si>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</si>
  <si>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</si>
  <si>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</si>
  <si>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</si>
  <si>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</si>
  <si>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</si>
  <si>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</si>
  <si>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</si>
  <si>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</si>
  <si>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</si>
  <si>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</si>
  <si>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</si>
  <si>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</si>
  <si>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</si>
  <si>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</si>
  <si>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</si>
  <si>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</si>
  <si>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</si>
  <si>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</si>
  <si>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</si>
  <si>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</si>
  <si>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</si>
  <si>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</si>
  <si>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</si>
  <si>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</si>
  <si>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</si>
  <si>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</si>
  <si>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</si>
  <si>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</si>
  <si>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</si>
  <si>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</si>
  <si>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</si>
  <si>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</si>
  <si>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</si>
  <si>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</si>
  <si>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</si>
  <si>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</si>
  <si>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</si>
  <si>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</si>
  <si>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</si>
  <si>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</si>
  <si>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</si>
  <si>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</si>
  <si>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</si>
  <si>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</si>
  <si>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</si>
  <si>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</si>
  <si>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</si>
  <si>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</si>
  <si>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</si>
  <si>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</si>
  <si>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</si>
  <si>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</si>
  <si>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</si>
  <si>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</si>
  <si>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</si>
  <si>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</si>
  <si>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</si>
  <si>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</si>
  <si>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</si>
  <si>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</si>
  <si>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</si>
  <si>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</si>
  <si>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</si>
  <si>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</si>
  <si>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</si>
  <si>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</si>
  <si>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</si>
  <si>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</si>
  <si>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</si>
  <si>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</si>
  <si>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</si>
  <si>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</si>
  <si>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</si>
  <si>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</si>
  <si>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</si>
  <si>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</si>
  <si>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</si>
  <si>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</si>
  <si>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</si>
  <si>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</si>
  <si>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</si>
  <si>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</si>
  <si>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</si>
  <si>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</si>
  <si>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</si>
  <si>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</si>
  <si>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</si>
  <si>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</si>
  <si>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</si>
  <si>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</si>
  <si>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</si>
  <si>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</si>
  <si>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</si>
  <si>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</si>
  <si>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</si>
  <si>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</si>
  <si>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</si>
  <si>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</si>
  <si>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</si>
  <si>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</si>
  <si>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</si>
  <si>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</si>
  <si>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</si>
  <si>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</si>
  <si>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</si>
  <si>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</si>
  <si>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</si>
  <si>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</si>
  <si>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</si>
  <si>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</si>
  <si>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</si>
  <si>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</si>
  <si>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</si>
  <si>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</si>
  <si>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</si>
  <si>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</si>
  <si>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</si>
  <si>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</si>
  <si>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</si>
  <si>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</si>
  <si>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</si>
  <si>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</si>
  <si>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</si>
  <si>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</si>
  <si>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</si>
  <si>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</si>
  <si>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</si>
  <si>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</si>
  <si>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</si>
  <si>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</si>
  <si>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</si>
  <si>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</si>
  <si>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</si>
  <si>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</si>
  <si>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</si>
  <si>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</si>
  <si>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</si>
  <si>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</si>
  <si>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</si>
  <si>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</si>
  <si>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</si>
  <si>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</si>
  <si>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</si>
  <si>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</si>
  <si>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</si>
  <si>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</si>
  <si>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</si>
  <si>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</si>
  <si>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</si>
  <si>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</si>
  <si>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</si>
  <si>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</si>
  <si>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</si>
  <si>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</si>
  <si>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</si>
  <si>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</si>
  <si>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</si>
  <si>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</si>
  <si>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</si>
  <si>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</si>
  <si>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</si>
  <si>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</si>
  <si>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</si>
  <si>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</si>
  <si>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</si>
  <si>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</si>
  <si>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</si>
  <si>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</si>
  <si>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</si>
  <si>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</si>
  <si>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</si>
  <si>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</si>
  <si>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</si>
  <si>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</si>
  <si>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</si>
  <si>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</si>
  <si>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</si>
  <si>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</si>
  <si>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</si>
  <si>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</si>
  <si>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</si>
  <si>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</si>
  <si>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</si>
  <si>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</si>
  <si>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</si>
  <si>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</si>
  <si>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</si>
  <si>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</si>
  <si>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</si>
  <si>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</si>
  <si>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</si>
  <si>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</si>
  <si>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</si>
  <si>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</si>
  <si>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</si>
  <si>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</si>
  <si>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</si>
  <si>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</si>
  <si>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</si>
  <si>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</si>
  <si>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</si>
  <si>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</si>
  <si>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</si>
  <si>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</si>
  <si>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</si>
  <si>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</si>
  <si>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</si>
  <si>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</si>
  <si>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</si>
  <si>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</si>
  <si>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</si>
  <si>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</si>
  <si>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</si>
  <si>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</si>
  <si>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</si>
  <si>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</si>
  <si>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</si>
  <si>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</si>
  <si>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</si>
  <si>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</si>
  <si>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</si>
  <si>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</si>
  <si>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</si>
  <si>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</si>
  <si>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</si>
  <si>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</si>
  <si>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</si>
  <si>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</si>
  <si>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</si>
  <si>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</si>
  <si>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</si>
  <si>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</si>
  <si>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</si>
  <si>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</si>
  <si>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</si>
  <si>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</si>
  <si>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</si>
  <si>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</si>
  <si>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</si>
  <si>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</si>
  <si>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</si>
  <si>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</si>
  <si>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</si>
  <si>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</si>
  <si>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</si>
  <si>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</si>
  <si>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</si>
  <si>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</si>
  <si>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</si>
  <si>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</si>
  <si>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</si>
  <si>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</si>
  <si>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</si>
  <si>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</si>
  <si>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</si>
  <si>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</si>
  <si>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</si>
  <si>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</si>
  <si>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</si>
  <si>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</si>
  <si>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</si>
  <si>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</si>
  <si>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</si>
  <si>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</si>
  <si>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</si>
  <si>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</si>
  <si>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</si>
  <si>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</si>
  <si>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</si>
  <si>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</si>
  <si>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</si>
  <si>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</si>
  <si>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</si>
  <si>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</si>
  <si>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</si>
  <si>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</si>
  <si>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</si>
  <si>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</si>
  <si>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</si>
  <si>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</si>
  <si>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</si>
  <si>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</si>
  <si>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</si>
  <si>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</si>
  <si>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</si>
  <si>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</si>
  <si>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</si>
  <si>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</si>
  <si>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</si>
  <si>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</si>
  <si>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</si>
  <si>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</si>
  <si>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</si>
  <si>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</si>
  <si>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</si>
  <si>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</si>
  <si>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</si>
  <si>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</si>
  <si>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</si>
  <si>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</si>
  <si>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</si>
  <si>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</si>
  <si>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</si>
  <si>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</si>
  <si>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</si>
  <si>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</si>
  <si>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</si>
  <si>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</si>
  <si>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</si>
  <si>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</si>
  <si>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</si>
  <si>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</si>
  <si>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</si>
  <si>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</si>
  <si>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</si>
  <si>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</si>
  <si>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</si>
  <si>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</si>
  <si>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</si>
  <si>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</si>
  <si>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</si>
  <si>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</si>
  <si>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</si>
  <si>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</si>
  <si>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</si>
  <si>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</si>
  <si>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</si>
  <si>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</si>
  <si>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</si>
  <si>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</si>
  <si>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</si>
  <si>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</si>
  <si>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</si>
  <si>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</si>
  <si>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</si>
  <si>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</si>
  <si>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</si>
  <si>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</si>
  <si>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</si>
  <si>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</si>
  <si>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</si>
  <si>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</si>
  <si>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</si>
  <si>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</si>
  <si>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</si>
  <si>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</si>
  <si>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</si>
  <si>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</si>
  <si>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</si>
  <si>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</si>
  <si>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</si>
  <si>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</si>
  <si>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</si>
  <si>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</si>
  <si>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</si>
  <si>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</si>
  <si>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</si>
  <si>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</si>
  <si>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</si>
  <si>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</si>
  <si>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</si>
  <si>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</si>
  <si>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</si>
  <si>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</si>
  <si>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</si>
  <si>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</si>
  <si>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</si>
  <si>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</si>
  <si>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</si>
  <si>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</si>
  <si>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</si>
  <si>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</si>
  <si>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</si>
  <si>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</si>
  <si>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</si>
  <si>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</si>
  <si>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</si>
  <si>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</si>
  <si>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</si>
  <si>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</si>
  <si>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</si>
  <si>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</si>
  <si>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</si>
  <si>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</si>
  <si>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</si>
  <si>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</si>
  <si>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</si>
  <si>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</si>
  <si>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</si>
  <si>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</si>
  <si>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</si>
  <si>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</si>
  <si>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</si>
  <si>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</si>
  <si>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</si>
  <si>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</si>
  <si>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</si>
  <si>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</si>
  <si>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</si>
  <si>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</si>
  <si>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</si>
  <si>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</si>
  <si>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</si>
  <si>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</si>
  <si>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</si>
  <si>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</si>
  <si>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</si>
  <si>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</si>
  <si>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</si>
  <si>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</si>
  <si>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</si>
  <si>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</si>
  <si>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</si>
  <si>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</si>
  <si>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</si>
  <si>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</si>
  <si>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</si>
  <si>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</si>
  <si>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</si>
  <si>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</si>
  <si>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</si>
  <si>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</si>
  <si>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</si>
  <si>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</si>
  <si>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</si>
  <si>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</si>
  <si>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</si>
  <si>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</si>
  <si>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</si>
  <si>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EM METAL CROMADO PARA LAVATORIO, 1" SEM LADRAO</t>
  </si>
  <si>
    <t>VALVULA EM METAL CROMADO PARA PIA AMERICANA 3.1/2 X 1.1/2"</t>
  </si>
  <si>
    <t>VERGALHAO ZINCADO ROSCA TOTAL, 1/4" (6,3 MM)</t>
  </si>
  <si>
    <t>VIDRO COMUM LAMINADO, LISO, INCOLOR, TRIPLO, ESPESSURA TOTAL 12 MM (CADA CAMADA E= 4 MM) - COLOCADO</t>
  </si>
  <si>
    <t>VIGA DE ESCORAMENTO H20, DE MADEIRA, PESO DE 5,00 A 5,20 KG/M, COM EXTREMIDADES PLASTICAS</t>
  </si>
  <si>
    <t>VIGIA DIURNO (HORISTA)</t>
  </si>
  <si>
    <t>QUADRO DE DISTRIBUIÇÃO EM PVC - PARA ATÉ 08 DISJUNTORES</t>
  </si>
  <si>
    <t>ENSAIO DE CARACTERIZAÇÃO DE SOLO CONFORME SMA 039/2004 E VOR 256/E/2016</t>
  </si>
  <si>
    <t>ENSAIO TRIAXIAL ADENSADO DRENADO (CD) RSAT (SIGMA3 = 100 KPA, SIGMA3 = 300 KPA OU SIGMA3 = 800 KPA)</t>
  </si>
  <si>
    <t>ENSAIO TRIAXIAL ADENSADO NÃO DRENADO (CU) RSAT (SIGMA3 = 100 KPA, SIGMA3 = 300 KPA OU SIGMA3 = 800 KPA)</t>
  </si>
  <si>
    <t>ENSAIO TRIAXIAL NÃO ADENSADO NÃO DRENADO (UU) RSAT (SIGMA3 = 100 KPA, SIGMA3 = 300 KPA OU SIGMA3 = 800 KPA)</t>
  </si>
  <si>
    <t>INC.27 - BASE DE CONCRETO FCK=15,00MPA PARA GUIAS, SARJETAS OU SARJETÕES</t>
  </si>
  <si>
    <t>INC.27 - FORNECIMENTO E ASSENTAMENTO DE GUIAS TIPO PMSP 100, INCLUSIVE ENCOSTAMENTO DE TERRA - FCK=20,0MPA</t>
  </si>
  <si>
    <t>INC.27 - FORNECIMENTO E ASSENTAMENTO DE GUIAS TIPO PMSP 100, INCLUSIVE ENCOSTAMENTO DE TERRA - FCK=25,0MPA</t>
  </si>
  <si>
    <t>INC.27 - FORNECIMENTO E ASSENTAMENTO DE GUIAS TIPO PMSP 100, INCLUSIVE ENCOSTAMENTO DE TERRA - FCK=30,0MPA</t>
  </si>
  <si>
    <t>INC.27 - CONSTRUÇÃO DE SARJETA OU SARJETÃO DE CONCRETO - FCK=25,0MPA</t>
  </si>
  <si>
    <t>INC.27 - CONSTRUÇÃO DE SARJETA OU SARJETÃO DE CONCRETO - FCK= 20,0MPA</t>
  </si>
  <si>
    <t>INA.01 - BASE DE CONCRETO FCK=15,0MPA, PARA PAVIMENTO</t>
  </si>
  <si>
    <t>INA.01 - BASE DE BINDER ABERTO (SEM TRANSPORTE)</t>
  </si>
  <si>
    <t>INA.01 - BASE DE BINDER DENSO (SEM TRANSPORTE)</t>
  </si>
  <si>
    <t>INA.01 - IMPRIMAÇÃO BETUMINOSA LIGANTE</t>
  </si>
  <si>
    <t>INA.01 - REVESTIMENTO DE CONCRETO ASFÁLTICO (SEM TRANSPORTE)</t>
  </si>
  <si>
    <t>INA.01 - REVESTIMENTO DE CONCRETO ASFÁLTICO, SEM O FORNECIMENTO DOS MATERIAIS</t>
  </si>
  <si>
    <t>INA.01 - REVESTIMENTO DE PRÉ-MISTURADO À QUENTE (SEM TRANSPORTE)</t>
  </si>
  <si>
    <t>INC.27 - PISO/ PASSEIO DE CONCRETO, INCLUINDO O PREPARO DA CAIXA, LASTRO DE BRITA E A MÃO DE OBRA REFERENTE AOS SERVIÇOS NO CONCRETO: LANÇAMENTO E ACABAMENTO (RIPADO E DESEMPENADO) EXCLUSIVE O FORNECIMENTO DO CONCRETO</t>
  </si>
  <si>
    <t>INC.27 - PISO/ PASSEIO DE CONCRETO ARMADO, INCLUINDO O PREPARO DA CAIXA, LASTRO DE BRITA, TELA METÁLICA E A MÃO DE OBRA REFERENTE AOS SERVIÇOS NO CONCRETO: LANÇAMENTO E ACABAMENTO (RIPADO E DESEMPENADO), EXCLUSIVE O FORNECIMENTO DO CONCRETO</t>
  </si>
  <si>
    <t>INA.01 - REVESTIMENTO DE MISTURA ASFÁLTICA TIPO SMA COM POLÍMERO E FIBRA (SEM TRANSPORTE)</t>
  </si>
  <si>
    <t>INA.01 - REVESTIMENTO DE MISTURA ASFÁLTICA TIPO CPA COM POLÍMERO E FIBRA (SEM TRANSPORTE)</t>
  </si>
  <si>
    <t>INA.01 - REVESTIMENTO DE MISTURA ASFÁLTICA TIPO CPA COM BORRACHA (SEM TRANSPORTE)</t>
  </si>
  <si>
    <t>INA.01 - REVESTIMENTO DE MISTURA ASFÁLTICA TIPO "GAP GRADED" COM POLÍMERO (SEM TRANSPORTE)</t>
  </si>
  <si>
    <t>INA.01 - REVESTIMENTO DE MISTURA ASFÁLTICA TIPO "GAP GRADED" COM BORRACHA (SEM TRANSPORTE)</t>
  </si>
  <si>
    <t>INA.01 - REVESTIMENTO DE MISTURA ASFÁLTICA COM POLÍMERO - FAIXA III (SEM TRANSPORTE)</t>
  </si>
  <si>
    <t>INA.01 - REVESTIMENTO DE CONCRETO ASFÁLTICO USINADO MORNO ( SEM TRANSPORTE)</t>
  </si>
  <si>
    <t>FORNECIMENTO E INSTALAÇÃO DE DEFENSA METÁLICA MALEÁVEL DUPLA COM POSTE ENGASTADO</t>
  </si>
  <si>
    <t>FORNECIMENTO E INSTALAÇÃO DE DEFENSA METÁLICA MALEÁVEL DUPLA COM POSTE REMOVÍVEL E CHUMBAMENTO QUÍMICO</t>
  </si>
  <si>
    <t>FORNECIMENTO E INSTALAÇÃO DE DEFENSA METÁLICA MALEÁVEL SIMPLES COM POSTE ENGASTADO</t>
  </si>
  <si>
    <t>FORNECIMENTO E INSTALAÇÃO DE DEFENSA METÁLICA MALEÁVEL SIMPLES COM POSTE REMOVÍVEL E CHUMBAMENTO QUÍMICO</t>
  </si>
  <si>
    <t>FORNECIMENTO E INSTALAÇÃO DE DEFENSA METÁLICA SEMIMALEÁVEL DUPLA COM POSTE ENGASTADO</t>
  </si>
  <si>
    <t>FORNECIMENTO E INSTALAÇÃO DE DEFENSA METÁLICA SEMIMALEÁVEL DUPLA COM POSTE REMOVÍVEL E CHUMBAMENTO QUÍMICO</t>
  </si>
  <si>
    <t>FORNECIMENTO E INSTALAÇÃO DE DEFENSA METÁLICA SEMIMALEÁVEL SIMPLES COM POSTE REMOVÍVEL E CHUMBAMENTO QUÍMICO</t>
  </si>
  <si>
    <t>IN.07 - REMOÇÃO DE TACHA/TACHÕES</t>
  </si>
  <si>
    <t>BOTOEIRA CONVENCIONAL PARA PEDESTRE</t>
  </si>
  <si>
    <t>IHD.23 - LASTRO DE BRITA E PÓ DE PEDRA</t>
  </si>
  <si>
    <t>IHD.23 - LASTRO DE CONCRETO FCK=10MPA</t>
  </si>
  <si>
    <t>CHAMINÉ DE POÇO DE VISITA PRÉ-MOLDADA DE CONCRETO - DI 600 MM</t>
  </si>
  <si>
    <t>INC.27 - INSTALAÇÃO DE TAMPÃO PARA GALERIA DE ÁGUAS PLUVIAIS - ARTICULADO, EXCETO FORNECIMENTO DE TAMPÃO</t>
  </si>
  <si>
    <t>INC.27 - INSTALAÇÃO DE TAMPÃO PARA GALERIA DE ÁGUAS PLUVIAIS - NÃO ARTICULADO, EXCETO FORNECIMENTO DE TAMPÃO</t>
  </si>
  <si>
    <t>IHD.23 - FORNECIMENTO E ASSENTAMENTO DE TUBO DE PEAD CORRUGADO E PERFURADOPARA DRENAGEM - DIÂMETRO 2,5" (EM ACORDO COM AS NORMAS DNIT 093/06, NBR 15073 E NBR 14692)</t>
  </si>
  <si>
    <t>IHD.23 - FORNECIMENTO E ASSENTAMENTO DE TUBO DE PEAD CORRUGADO E PERFURADOPARA DRENAGEM - DIÂMETRO 3,0" (EM ACORDO COM AS NORMAS DNIT 093/06, NBR 15073 E NBR 14692)</t>
  </si>
  <si>
    <t>IHD.23 - FORNECIMENTO E ASSENTAMENTO DE TUBO DE PEAD CORRUGADO E PERFURADOPARA DRENAGEM - DIÂMETRO 4,0" (EM ACORDO COM AS NORMAS DNIT 093/06, NBR 15073 E NBR 14692)</t>
  </si>
  <si>
    <t>IHD.23 - FORNECIMENTO E ASSENTAMENTO DE TUBO DE PEAD CORRUGADO E PERFURADOPARA DRENAGEM - DIÂMETRO 6,0" (EM ACORDO COM AS NORMAS DNIT 093/06, NBR 15073 E NBR 14692)</t>
  </si>
  <si>
    <t>INC.27 - INSTALAÇÃO DE BOCA DE LEÃO SIMPLES COM GRELHA ARTICULADA, EXCETO FORNECIMENTO DA GRELHA</t>
  </si>
  <si>
    <t>INC.27 - INSTALAÇÃO DE BOCA DE LEÃO SIMPLES COM GRELHA NÃO-ARTICULADA, EXCETO FORNECIMENTO DA GRELHA</t>
  </si>
  <si>
    <t>INC.27 - INSTALAÇÃO DE BOCA DE LEÃO DUPLA COM GRELHA ARTICULADA, EXCETO O FORNECIMENTO DA GRELHA</t>
  </si>
  <si>
    <t>INC.27 - INSTALAÇÃO DE BOCA DE LEÃO DUPLA COM GRELHA NÃO-ARTICULADA, EXCETO O FORNECIMENTO DA GRELHA</t>
  </si>
  <si>
    <t>INC.27 - REFORMA DE BOCA DE LEÃO SIMPLES</t>
  </si>
  <si>
    <t>INC.27 - REFORMA DE BOCA DE LEÃO DUPLA</t>
  </si>
  <si>
    <t>INC.27 - SUBSTITUIÇÃO DA GRELHA TIPO "BOCA DE LEÃO" - TIPO ARTICULADA, EXCETO O FORNECIMENTO DA GRELHA</t>
  </si>
  <si>
    <t>INC.27 - SUBSTITUIÇÃO DE GRELHA TIPO "BOCA DE LEÃO" - TIPO NÃO-ARTICULADA, EXCETO O FORNECIMENTO DA GRELHA</t>
  </si>
  <si>
    <t>IHD.23 - FORNECIMENTO E COLOCAÇÃO DE MANTA GEOTÊXTIL COM RESISTÊNCIA À TRAÇÃO LONGITUDINAL DE 7KN/M E TRAÇÃO TRANSVERSAL DE 6KN/M</t>
  </si>
  <si>
    <t>IHD.23 - FORNECIMENTO E COLOCAÇÃO DE MANTA GEOTÊXTIL COM RESISTÊNCIA À TRAÇÃO LONGITUDINAL DE 8KN/M E TRAÇÃO TRANSVERSAL DE 7KN/M</t>
  </si>
  <si>
    <t>IHD.23 - FORNECIMENTO E COLOCAÇÃO DE MANTA GEOTÊXTIL COM RESISTÊNCIA À TRAÇÃO LONGITUDINAL DE 9KN/M E TRAÇÃO TRANSVERSAL DE 8KN/M</t>
  </si>
  <si>
    <t>IHD.23 - FORNECIMENTO E COLOCAÇÃO DE MANTA GEOTÊXTIL COM RESISTÊNCIA À TRAÇÃO LONGITUDINAL DE 10KN/M E TRAÇÃO TRANSVERSAL DE 9KN/M</t>
  </si>
  <si>
    <t>IHD.23 - FORNECIMENTO E COLOCAÇÃO DE MANTA GEOTÊXTIL COM RESISTÊNCIA À TRAÇÃO LONGITUDINAL DE 14KN/M E TRAÇÃO TRANSVERSAL DE 12KN/M</t>
  </si>
  <si>
    <t>IHD.23 - FORNECIMENTO E COLOCAÇÃO DE MANTA GEOTÊXTIL COM RESISTÊNCIA À TRAÇÃO LONGITUDINAL DE 16KN/M E TRAÇÃO TRANSVERSAL DE 14KN/M</t>
  </si>
  <si>
    <t>IHD.23 - FORNECIMENTO E COLOCAÇÃO DE MANTA GEOTÊXTIL COM RESISTÊNCIA À TRAÇÃO LONGITUDINAL DE 21KN/M E TRAÇÃO TRANSVERSAL DE 19KN/M</t>
  </si>
  <si>
    <t>IHD.23 - FORNECIMENTO E COLOCAÇÃO DE MANTA GEOTÊXTIL COM RESISTÊNCIA À TRAÇÃO LONGITUDINAL DE 26KN/M E TRAÇÃO TRANSVERSAL DE 23KN/M</t>
  </si>
  <si>
    <t>IHD.23 - FORNECIMENTO E COLOCAÇÃO DE MANTA GEOTÊXTIL COM RESISTÊNCIA À TRAÇÃO LONGITUDINAL DE 31KN/M E TRAÇÃO TRANSVERSAL DE 27KN/M</t>
  </si>
  <si>
    <t>IHD.23 - FORNECIMENTO E APLICAÇÃO DE GEOMEMBRANA DE PEAD - 1MM DE ESPESSURA</t>
  </si>
  <si>
    <t>IHD.23 - FORNECIMENTO E APLICAÇÃO DE MANTA FORMADA PELA ASSOCIAÇÃO DE UM TECIDO TÉCNICO DE POLIESTER COM FILME DE POLIETILENO DE BAIXA DENSIDADE EM ACORDO COM A NBR12824</t>
  </si>
  <si>
    <t>IHD.23 - FORNECIMENTO E APLICAÇÃO DE GEOCOMPOSTO FORMADO POR NÚCLEO TRIDIMENSIONAL, FLEXÍVEL DE FILAMENTO DE POLIPROPILENO, ASSOCIADO ÀS SUAS DUAS SUPERFÍCIES GEOTEXTEIS NÃO TECIDOS</t>
  </si>
  <si>
    <t>IN.14 - FORNECIMENTO E COLOCAÇÃO DE GABIÃO TIPO CAIXA, H = 0,50 M, DE MALHA 8 X 10CM, GALVANIZADO, DE FIO Ø = 2,7MM</t>
  </si>
  <si>
    <t>IN.14 - FORNECIMENTO E COLOCAÇÃO DE GABIÃO TIPO CAIXA, H = 1,00M, DE MALHA 8 X 10CM, GALVANIZADO, DE FIO Ø = 2,7MM</t>
  </si>
  <si>
    <t>IN.14 - FORNECIMENTO E COLOCAÇÃO DE GABIÃO TIPO CAIXA, H = 0,50M, DE MALHA 8 X 10CM, GALVANIZADO E REVESTIDO EM PVC, DE FIO Ø = 2,4MM</t>
  </si>
  <si>
    <t>IN.14 - FORNECIMENTO E COLOCAÇÃO DE GABIÃO TIPO CAIXA, H = 1,00M, DE MALHA 8 X 10CM, GALVANIZADO E REVESTIDO EM PVC, DE FIO Ø = 2,4MM</t>
  </si>
  <si>
    <t>IN.14 - FORNECIMENTO  E COLOCAÇÃO DE GABIÃO TIPO COLCHÃO RENO, H = 0,17M, DE MALHA 6 X 8CM, GALVANIZADO, REVESTIDO EM PVC, DE FIO Ø = 2,0MM</t>
  </si>
  <si>
    <t>IN.14 - FORNECIMENTO  E COLOCAÇÃO DE GABIÃO TIPO COLCHÃO RENO, H = 0,23M, DE MALHA 6 X 8CM, GALVANIZADO, REVESTIDO EM PVC, DE FIO Ø = 2,0MM</t>
  </si>
  <si>
    <t>IN.14 - FORNECIMENTO E COLOCAÇÃO DE GABIÃO TIPO COLCHÃO RENO, H = 0,30M, DE MALHA 6 X 8CM, GALVANIZADO, REVESTIDO EM PVC, DE FIO Ø = 2,0MM</t>
  </si>
  <si>
    <t>FORNECIMENTO DE ADUELA PRÉ-FABRICADA EM CONCRETO ARMADO, SEÇÃO 1,50 X 1,50 X 0,15 – H ATERRO = 1,00 A 2,50 M – LINHA SIMPLES (BSCC), DIMENSIONADA PARA SOBRECARGA DE TRABALHO TB 45</t>
  </si>
  <si>
    <t>FORNECIMENTO DE ADUELA PRÉ-FABRICADA EM CONCRETO ARMADO, SEÇÃO 2,00 X 1,50 X 0,15 – H ATERRO = 1,00 A 2,50 M – LINHA SIMPLES (BSCC), DIMENSIONADA PARA SOBRECARGA DE TRABALHO TB 45</t>
  </si>
  <si>
    <t>FORNECIMENTO DE ADUELA PRÉ-FABRICADA EM CONCRETO ARMADO, SEÇÃO 2,00 X 2,00 X 0,15 – H ATERRO = 1,00 A 2,50 M – LINHA SIMPLES (BSCC), DIMENSIONADA PARA SOBRECARGA DE TRABALHO TB 45</t>
  </si>
  <si>
    <t>FORNECIMENTO DE ADUELA PRÉ-FABRICADA EM CONCRETO ARMADO, SEÇÃO 2,50 X 2,00 X 0,15 – H ATERRO = 1,00 A 2,50 M – LINHA SIMPLES (BSCC), DIMENSIONADA PARA SOBRECARGA DE TRABALHO TB 45</t>
  </si>
  <si>
    <t>FORNECIMENTO DE ADUELA PRÉ-FABRICADA EM CONCRETO ARMADO, SEÇÃO 2,50 X 2,50 X 0,15 – H ATERRO = 1,00 A 2,50 M – LINHA SIMPLES (BSCC), DIMENSIONADA PARA SOBRECARGA DE TRABALHO TB 45</t>
  </si>
  <si>
    <t>FORNECIMENTO DE ADUELA PRÉ-FABRICADA EM CONCRETO ARMADO, SEÇÃO 3,00 X 2,00 X 0,20 – H ATERRO = 1,00 A 2,50 M – LINHA SIMPLES (BSCC), DIMENSIONADA PARA SOBRECARGA DE TRABALHO TB 45</t>
  </si>
  <si>
    <t>FORNECIMENTO DE ADUELA PRÉ-FABRICADA EM CONCRETO ARMADO, SEÇÃO 3,00 X 2,50 X 0,20 – H ATERRO = 1,00 A 2,50 M – LINHA SIMPLES (BSCC), DIMENSIONADA PARA SOBRECARGA DE TRABALHO TB 45</t>
  </si>
  <si>
    <t>FORNECIMENTO DE ADUELA PRÉ-FABRICADA EM CONCRETO ARMADO, SEÇÃO 3,00 X 3,00 X 0,20 – H ATERRO = 1,00 A 2,50 M – LINHA SIMPLES (BSCC), DIMENSIONADA PARA SOBRECARGA DE TRABALHO TB 45</t>
  </si>
  <si>
    <t>LANÇAMENTO E ASSENTAMENTO DE ADUELAS PRÉ-FABRICADAS EM CONCRETO ARMADO, SEÇÃO 1,50 X 1,50 X 0,15 – H ATERRO = 1,00 A 2,50 M – LINHA SIMPLES (BSCC), DIMENSIONADA PARA SOBRECARGA DE TRABALHO TB 45</t>
  </si>
  <si>
    <t>LANÇAMENTO E ASSENTAMENTO DE ADUELAS PRÉ-FABRICADAS EM CONCRETO ARMADO, SEÇÃO 2,00 X 1,50 X 0,15 – H ATERRO = 1,00 A 2,50 M – LINHA SIMPLES (BSCC), DIMENSIONADA PARA SOBRECARGA DE TRABALHO TB 45</t>
  </si>
  <si>
    <t>LANÇAMENTO E ASSENTAMENTO DE ADUELAS PRÉ-FABRICADAS EM CONCRETO ARMADO, SEÇÃO 2,00 X 2,00 X 0,15 – H ATERRO = 1,00 A 2,50 M – LINHA SIMPLES (BSCC), DIMENSIONADA PARA SOBRECARGA DE TRABALHO TB 45</t>
  </si>
  <si>
    <t>LANÇAMENTO E ASSENTAMENTO DE ADUELAS PRÉ-FABRICADAS EM CONCRETO ARMADO, SEÇÃO 2,50 X 2,00 X 0,15 – H ATERRO = 1,00 A 2,50 M – LINHA SIMPLES (BSCC), DIMENSIONADA PARA SOBRECARGA DE TRABALHO TB 45</t>
  </si>
  <si>
    <t>LANÇAMENTO E ASSENTAMENTO DE ADUELAS PRÉ-FABRICADAS EM CONCRETO ARMADO, SEÇÃO 2,50 X 2,50 X 0,15 – H ATERRO = 1,00 A 2,50 M – LINHA SIMPLES (BSCC), DIMENSIONADA PARA SOBRECARGA DE TRABALHO TB 45</t>
  </si>
  <si>
    <t>LANÇAMENTO E ASSENTAMENTO DE ADUELAS PRÉ-FABRICADAS EM CONCRETO ARMADO, SEÇÃO 3,00 X 2,00 X 0,20 – H ATERRO = 1,00 A 2,50 M – LINHA SIMPLES (BSCC), DIMENSIONADA PARA SOBRECARGA DE TRABALHO TB 45</t>
  </si>
  <si>
    <t>LANÇAMENTO E ASSENTAMENTO DE ADUELAS PRÉ-FABRICADAS EM CONCRETO ARMADO, SEÇÃO 3,00 X 2,50 X 0,20 – H ATERRO = 1,00 A 2,50 M – LINHA SIMPLES (BSCC), DIMENSIONADA PARA SOBRECARGA DE TRABALHO TB 45</t>
  </si>
  <si>
    <t>LANÇAMENTO E ASSENTAMENTO DE ADUELAS PRÉ-FABRICADAS EM CONCRETO ARMADO, SEÇÃO 3,00 X 3,00 X 0,20 – H ATERRO = 1,00 A 2,50 M – LINHA SIMPLES (BSCC), DIMENSIONADA PARA SOBRECARGA DE TRABALHO TB 45</t>
  </si>
  <si>
    <t>FORNECIMENTO DE CANAL U PRÉ-FABRICADO EM CONCRETO ARMADO  1,50 X 1,50 X 0,15 - TB 45</t>
  </si>
  <si>
    <t>FORNECIMENTO DE CANAL U PRÉ-FABRICADO EM CONCRETO ARMADO 2,00 X 1,50 X 0,15 - TB 45</t>
  </si>
  <si>
    <t>FORNECIMENTO DE CANAL U PRÉ-FABRICADO EM CONCRETO ARMADO 2,00 X 2,00 X 0,20 - TB 45</t>
  </si>
  <si>
    <t>FORNECIMENTO DE CANAL U PRÉ-FABRICADO EM CONCRETO ARMADO 2,50 X 1,50 X 0,20 - TB 45</t>
  </si>
  <si>
    <t>FORNECIMENTO DE CANAL U PRÉ-FABRICADO EM CONCRETO ARMADO 2,50 X 2,00 X 0,20 - TB 45</t>
  </si>
  <si>
    <t>FORNECIMENTO DE CANAL U PRÉ-FABRICADO EM CONCRETO ARMADO 2,50 X 2,50 X 0,20 - TB 45</t>
  </si>
  <si>
    <t>FORNECIMENTO DE CANAL U PRÉ-FABRICADO EM CONCRETO ARMADO 3,00 X 1,50 X 0,20 - TB 45</t>
  </si>
  <si>
    <t>FORNECIMENTO DE CANAL U PRÉ-FABRICADO EM CONCRETO ARMADO 3,00 X 2,00 X 0,20 COM ARRANQUES - TB 45</t>
  </si>
  <si>
    <t>FORNECIMENTO DE CANAL U PRÉ-FABRICADO EM CONCRETO ARMADO 3,00 X 2,50 X 0,25 - TB 45</t>
  </si>
  <si>
    <t>FORNECIMENTO DE CANAL U PRÉ-FABRICADO EM CONCRETO ARMADO 4,00 X 2,50 X 0,25 COM ARRANQUES - TB 45</t>
  </si>
  <si>
    <t>FORNECIMENTO DE CANAL U PRÉ-FABRICADO EM CONCRETO ARMADO 4,00 X 3,00 X 0,25 COM ARRANQUES - TB 45</t>
  </si>
  <si>
    <t>FORNECIMENTO DE CANAL U PRÉ-FABRICADO EM CONCRETO ARMADO 5,00 X 1,00 X 0,25 COM ARRANQUES - TB 45</t>
  </si>
  <si>
    <t>FORNECIMENTO DE CANAL U PRÉ-FABRICADO EM CONCRETO ARMADO 5,00 X 2,50 X 0,25 COM ARRANQUES - TB 45</t>
  </si>
  <si>
    <t>FORNECIMENTO DE CANAL U PRÉ-FABRICADO EM CONCRETO ARMADO 5,00 X 3,00 X 0,25 COM ARRANQUES - TB 45</t>
  </si>
  <si>
    <t>LANÇAMENTO E ASSENTAMENTO DE CANAL U PRÉ-FABRICADAS EM CONCRETO ARMADO  1,50 X 1,50 X 0,15 - TB 45</t>
  </si>
  <si>
    <t>LANÇAMENTO E ASSENTAMENTO DE CANAL U PRÉ-FABRICADAS EM CONCRETO ARMADO 2,00 X 1,50 X 0,15 - TB 45</t>
  </si>
  <si>
    <t>LANÇAMENTO E ASSENTAMENTO DE CANAL U PRÉ-FABRICADAS EM CONCRETO ARMADO 2,00 X 2,00 X 0,20 - TB 45</t>
  </si>
  <si>
    <t>LANÇAMENTO E ASSENTAMENTO DE CANAL U PRÉ-FABRICADAS EM CONCRETO ARMADO 2,50 X 1,50 X 0,20 - TB 45</t>
  </si>
  <si>
    <t>LANÇAMENTO E ASSENTAMENTO DE CANAL U PRÉ-FABRICADAS EM CONCRETO ARMADO 2,50 X 2,00 X 0,20 - TB 45</t>
  </si>
  <si>
    <t>LANÇAMENTO E ASSENTAMENTO DE CANAL U PRÉ-FABRICADAS EM CONCRETO ARMADO 2,50 X 2,50 X 0,20 - TB 45</t>
  </si>
  <si>
    <t>M
M</t>
  </si>
  <si>
    <t>LANÇAMENTO E ASSENTAMENTO DE CANAL U PRÉ-FABRICADAS EM CONCRETO ARMADO 3,00 X 1,50 X 0,20 - TB 45</t>
  </si>
  <si>
    <t>LANÇAMENTO E ASSENTAMENTO DE CANAL U PRÉ-FABRICADAS EM CONCRETO ARMADO 3,00 X 2,00 X 0,20 COM ARRANQUES - TB 45</t>
  </si>
  <si>
    <t>LANÇAMENTO E ASSENTAMENTO DE CANAL U PRÉ-FABRICADAS EM CONCRETO ARMADO 3,00 X 2,50 X 0,25 - TB 45</t>
  </si>
  <si>
    <t>LANÇAMENTO E ASSENTAMENTO DE CANAL U PRÉ-FABRICADAS EM CONCRETO ARMADO 4,00 X 2,50 X 0,25 COM ARRANQUES - TB 45</t>
  </si>
  <si>
    <t>LANÇAMENTO E ASSENTAMENTO DE CANAL U PRÉ-FABRICADAS EM CONCRETO ARMADO 4,00 X 3,00 X 0,25 COM ARRANQUES - TB 45</t>
  </si>
  <si>
    <t>LANÇAMENTO E ASSENTAMENTO DE CANAL U PRÉ-FABRICADAS EM CONCRETO ARMADO 5,00 X 1,00 X 0,25 COM ARRANQUES - TB 45</t>
  </si>
  <si>
    <t>LANÇAMENTO E ASSENTAMENTO DE CANAL U PRÉ-FABRICADAS EM CONCRETO ARMADO 5,00 X 2,50 X 0,25 COM ARRANQUES - TB 45</t>
  </si>
  <si>
    <t>LANÇAMENTO E ASSENTAMENTO DE CANAL U PRÉ-FABRICADAS EM CONCRETO ARMADO 5,00 X 3,00 X 0,25 COM ARRANQUES - TB 45</t>
  </si>
  <si>
    <t>LANÇAMENTO E ASSENTAMENTO DE CANAL U PRÉ-FABRICADAS EM CONCRETO ARMADO 6,00 X 3,00 X 0,30 COM ARRANQUES - TB 45</t>
  </si>
  <si>
    <t>IN.10 - EXECUÇÃO DE VALETA DE PROTEÇÃO DE ATERRO COM REVESTIMENTO EM CONCRETO (0,75 M3/M)</t>
  </si>
  <si>
    <t>IN.11 - EXECUÇÃO DE VALETA DE PROTEÇÃO DE CORTE (0,75 M3/M)</t>
  </si>
  <si>
    <t>IN.12 - EXECUÇÃO DE VALETA DE PROTEÇÃO DE CORTE COM REVESTIMENTO EM CONCRETO (0,75 M3/M)</t>
  </si>
  <si>
    <t>IN.14 - FORNECIMENTO E COLOCAÇÃO DE GABIÃO TIPO COLCHÃO RENO, H = 0,30M, DE MALHA 6 X 2CM, GALVANIZADO, REVESTIDO EM PVC, DE FIO Ø = 2,20MM</t>
  </si>
  <si>
    <t>FORNECIMENTO E COLOCAÇÃO DE GABIÃO TIPO CAIXA, H = 1,00M, DE MALHA 8 X 10CM, GALVANIZADO E REVESTIDO EM PVC, DE FIO Ø = 2,7MM, ENCHIMENTO COM RESÍDUO DE CONSTRUÇÃO E DEMOLIÇÃO</t>
  </si>
  <si>
    <t>ICO.03 - ANCORAGEM ATIVA SÉRIE V- 4 Ø = 1/2"</t>
  </si>
  <si>
    <t>ICO.03 - ANCORAGEM ATIVA SÉRIE V-6 - Ø = 1/2"</t>
  </si>
  <si>
    <t>ICO.03 - ANCORAGEM ATIVA SÉRIE V-12 - Ø = 1/2"</t>
  </si>
  <si>
    <t>INC.27 - FORNECIMENTO E COLOCAÇÃO DE JUNTA DE DILATAÇÃO DE ELASTÔMERO DE NEOPRENE, TIPO JEENE JJ6080VV OU SIMILAR</t>
  </si>
  <si>
    <t>INC.27 - FORNECIMENTO E COLOCAÇÃO DE JUNTA DE DILATAÇÃO DE ELASTÔMERO DE NEOPRENE, TIPO JEENE JJ 99120 VV OU SIMILAR</t>
  </si>
  <si>
    <t>INC.27 - FORNECIMENTO E COLOCAÇÃO DE JUNTA DE DILATAÇÃO DE ELASTÔMERO DE NEOPRENE, TIPO JEENE JJ 0411 M OU SIMILAR</t>
  </si>
  <si>
    <t>INC.27 - FORNECIMENTO E COLOCAÇÃO DE JUNTA DILATAÇÃO ELASTÔMERO NEOPRENE, JEENE JJ2027M OU SIMILAR</t>
  </si>
  <si>
    <t>INC.27 - FORNECIMENTO E COLOCAÇÃO DE JUNTA DE DILATAÇÃO DE ELASTÔMERO DE NEOPRENE, TIPO JEENE JJ5070 OU SIMILAR</t>
  </si>
  <si>
    <t>ICO.03 - ANCORAGEM ATIVA SÉRIE V 12 Ø = 5/8 "</t>
  </si>
  <si>
    <t>IN.21 - APICOAMENTO DE SUPERFÍCIES DE CONCRETO (COM EQUIPAMENTO PNEUMÁTICO)</t>
  </si>
  <si>
    <t>APLICAÇÃO MECANIZADA DE CURA QUÍMICA</t>
  </si>
  <si>
    <t xml:space="preserve"> ESTUCAMENTO E LIXAMENTO DE ELEMENTO CONCRETO DETERIORADO</t>
  </si>
  <si>
    <t>PLATAFORMA ELEVATÓRIA ARTICULADA ELÉTRICA COM ALCANCE DE 14 M</t>
  </si>
  <si>
    <t>DIA</t>
  </si>
  <si>
    <t>PLATAFORMA ELEVATÓRIA ARTICULADA ELÉTRICA COM ALCANCE DE 7 M</t>
  </si>
  <si>
    <t>PLATAFORMA ELEVATÓRIA TESOURA ELÉTRICA COM ALTURA MÁXIMA DE TRABALHO ATÉ 10 M</t>
  </si>
  <si>
    <t>PLANO DE RECUPERAÇÃO DE ÁREAS DEGRADADAS - PRAD (CONFORME RESOLUÇÃO CADES 284/2024, ANEXO ÚNICO, ITEM 18, OU A QUE VIER SUBSTITUÍ-LA)</t>
  </si>
  <si>
    <t>ESTUDO AMBIENTAL SIMPLIFICADO - EAS (CORFOME RESOLUÇÃO CADES 284/2024, ANEXO ÚNICO, ITENS 20 a 24, OU A QUE VIER SUBSTITUÍ-LA)</t>
  </si>
  <si>
    <t>ESTUDO DE VIABILIDADE AMBIENTAL - EVA (CONFORME RESOLUÇÃO CADES 284/2024, ANEXO ÚNICO, itens 8 À 15, OU A QUE QUE VIER SUBSTITUÍ-LA)</t>
  </si>
  <si>
    <t>ESTUDO DE IMPACTO AMBIENTAL e RELATÓRIO DE IMPACTO AMBIENTAL - EIA/RIMA (CONFORME RESOLUÇÃO CADES 284/2024 ANEXO ÚNICO, ITENS 1, 2, 3, 5 e 6, OU A QUE VIERSUBSTITUÍ-LA).</t>
  </si>
  <si>
    <t>ELABORAÇÃO DE 1 (um) PROGRAMA AMBIENTAL PARA COMPOSIÇÃO DO PLANO BÁSICO AMBIENTAL (PBA)</t>
  </si>
  <si>
    <t>MANUAL DE LIMPEZA DOS RESERVATÓRIOS (ENTREGA ÚNICA)</t>
  </si>
  <si>
    <t>REQUERIMENTO, ESTUDOS, DOCUMENTOS, MAPAS E PLANTAS PARA OBTENÇÃO DO ALVARÁ METROPOLITANO (CETESB)</t>
  </si>
  <si>
    <t>REQUERIMENTO, ESTUDOS, DOCUMENTOS, MAPAS E PLANTAS PARA OBTENÇÃO DA OUTORGA da SP AGUAS (DAEE)</t>
  </si>
  <si>
    <t>RELATÓRIO DE ATENDIMENTO A LAP, OBTENÇÃO DA LAI</t>
  </si>
  <si>
    <t>ELABORAÇÃO DE DOCUMENTOS TÉCNICOS PARA O TERMO DE COMPROMISSO AMBIENTAL - TCA OU TERMO DE COMPROMISSO DE RECUPERAÇÃO AMBIENTAL - TCRA PARA ATÉ 100 EXEMPLARES ARBÓREOS</t>
  </si>
  <si>
    <t>ELABORAÇÃO DE DOCUMENTOS TÉCNICOS PARA O TERMO DE COMPROMISSO AMBIENTAL - TCA  OU TERMO DE COMPROMISSO DE RECUPERAÇÃO AMBIENTAL - TCRA DE 101 ATÉ 1000 EXEMPLARES ARBÓREOS</t>
  </si>
  <si>
    <t>ELABORAÇÃO DE DOCUMENTOS TÉCNICOS PARA O TERMO DE COMPROMISSO AMBIENTAL - TCA OU TERMO DE COMPROMISSO DE RECUPERAÇÃO AMBIENTAL - TCRA PARA MAIS DE 1000 EXEMPLARES ARBÓREOS</t>
  </si>
  <si>
    <t>RELATÓRIO DE INVESTIGAÇÃO CONFIRMATÓRIA OU DETALHADA CONFORME CETESB DD nº 38/2017/C  E DD nº 125/2021/E</t>
  </si>
  <si>
    <t>SERVIÇOS DE CAMPO PARA AMOSTRAGEM DE AGUA E SOLO CONFORME CETESB DD nº 38/2017/C E DD nº 125/2021/E PARA ÁREAS ATÉ 1200 m²</t>
  </si>
  <si>
    <t>SERVIÇOS DE CAMPO PARA AMOSTRAGEM DE AGUA E SOLO CONFORME CETESB DD nº 38/2017/C E DD nº 125/2021/E PARA ÁREAS ACIMA 1200 m² ATÉ 2400 m²</t>
  </si>
  <si>
    <t>SERVIÇOS DE CAMPO PARA AMOSTRAGEM DE AGUA E SOLO CONFORME CETESB DD nº 38/2017/C E DD nº 125/2021/E PARA ÁREAS ACIMA DE 2400 m²</t>
  </si>
  <si>
    <t>RELATÓRIO SEMESTRAL DE ATENDIMENTO À LAI - LICENÇA AMBIENTAL DE INSTALAÇÃO OBTIDA ATRAVÉS DE EAS (ESTUDO AMBIENTAL SIMPLIFICADO)</t>
  </si>
  <si>
    <t>RELATÓRIO SEMESTRAL DE ATENDIMENTO À LAI - LICENÇA AMBIENTAL DE INSTALAÇÃO OBTIDA ATRAVÉS DE EVA (ESTUDO DE VIABILIDADE AMBIENTAL - EVA).</t>
  </si>
  <si>
    <t>RELATÓRIO SEMESTRAL DE ATENDIMENTO À LAI - LICENÇA AMBIENTAL DE INSTALAÇÃO OBTIDA ATRAVÉS DE EIA/RIMA</t>
  </si>
  <si>
    <t>IMPLEMENTAÇÃO E RELATÓRIO MENSAL DOS PROGRAMAS AMBIENTAIS DE OBRAS DISPENSADAS DE LICENCIAMENTO AMBIENTAL</t>
  </si>
  <si>
    <t>IMPLEMENTAÇÃO E RELATÓRIO MENSAL DOS PROGRAMAS AMBIENTAIS DE OBRAS PREVISTOS NO ESTUDO AMBIENTAL SIMPLIFICADO - EAS</t>
  </si>
  <si>
    <t>IMPLEMENTAÇÃO E  RELATÓRIO MENSAL DOS PROGRAMAS AMBIENTAIS DE OBRAS PREVISTOS NO ESTUDO DE VIABILIDADE AMBIENTAL - EVA</t>
  </si>
  <si>
    <t>IMPLEMENTAÇÃO E RELATÓRIO MENSAL DOS PROGRAMAS AMBIENTAIS DE OBRAS PREVISTOS NO EIA/RIMA</t>
  </si>
  <si>
    <t>CDHU</t>
  </si>
  <si>
    <t>2.1</t>
  </si>
  <si>
    <t>SIURB-EDIF</t>
  </si>
  <si>
    <t>3.1</t>
  </si>
  <si>
    <t>4.1</t>
  </si>
  <si>
    <t>4.2</t>
  </si>
  <si>
    <t>5.1</t>
  </si>
  <si>
    <t>5.2</t>
  </si>
  <si>
    <t>6.1</t>
  </si>
  <si>
    <t>6.2</t>
  </si>
  <si>
    <t>7.1</t>
  </si>
  <si>
    <t>7.2</t>
  </si>
  <si>
    <t>MÃO-DE-OBRA - EQUIPE DE MANUTENÇÃO, APOIO TÉCNICO E DESMONTAGEM</t>
  </si>
  <si>
    <t>8.1</t>
  </si>
  <si>
    <t>8.2</t>
  </si>
  <si>
    <t>8.3</t>
  </si>
  <si>
    <t>8.4</t>
  </si>
  <si>
    <t>ALTURA</t>
  </si>
  <si>
    <t>FECHAMENTO DAS LATERAIS - CANTEIRO</t>
  </si>
  <si>
    <t>HOMOLOGAÇÃO DA ENTRADA DE ENERGIA PROVISÓRIA</t>
  </si>
  <si>
    <t>SERVIÇO CORRELATO AO ITEM</t>
  </si>
  <si>
    <t>VIAS</t>
  </si>
  <si>
    <t>HORAS</t>
  </si>
  <si>
    <t>DIAS</t>
  </si>
  <si>
    <t>FUNCIONÁRIOS</t>
  </si>
  <si>
    <t>ACOMPANHAMENTO DO EVENTO</t>
  </si>
  <si>
    <t>CAÇAMBAS</t>
  </si>
  <si>
    <t>VOLUME</t>
  </si>
  <si>
    <t>REMOÇÃO DOS ITENS</t>
  </si>
  <si>
    <t>CPU-002</t>
  </si>
  <si>
    <t>CANTEIRO DE APOIO P/ MONTAGEM E DESMONTAGEM</t>
  </si>
  <si>
    <t>COMPOSIÇÃO</t>
  </si>
  <si>
    <t>CPU-003</t>
  </si>
  <si>
    <t>LIGAÇÕES ELÉTRICAS - BARRACAS</t>
  </si>
  <si>
    <t>2.2</t>
  </si>
  <si>
    <t>2.3</t>
  </si>
  <si>
    <t>2.4</t>
  </si>
  <si>
    <t>2.5</t>
  </si>
  <si>
    <t>INSTALAÇÕES ELÉTRICAS P/ BARRACAS TIPO 1 (SEM BANCADA)</t>
  </si>
  <si>
    <t xml:space="preserve">MEMÓRIA DA COMPOSIÇÃO </t>
  </si>
  <si>
    <t>INSTALAÇÃO DE QUADRO P/ DISJUNTORES</t>
  </si>
  <si>
    <t>INSTALAÇÃO DE BARRAMENTO - 3 VIAS P/ QUADRO 40CM</t>
  </si>
  <si>
    <t>CHAVE GERAL DO QUADRO - TRIPOLAR</t>
  </si>
  <si>
    <t>DISJUNTORES CONFORME UNIFILAR - TUEs</t>
  </si>
  <si>
    <t>DISJUNTORES CONFORME UNIFILAR - TUGs E ILUMINAÇÃO</t>
  </si>
  <si>
    <t>BOCAIS P/ ILUMINAÇÃO - 2 POR MÓDULO DE BARRACA</t>
  </si>
  <si>
    <t>LÂMPADAS P/ BOCAIS - CONFORME LAYOUT DE BARRACA</t>
  </si>
  <si>
    <t>INTERRUPTOR P/ ACIONAMENTO/DESLIGAMENTO DE ILUMINAÇÃO - CONFORME ROTINA DO EVENTO</t>
  </si>
  <si>
    <t>TOMADAS GERAIS DE UTILIZAÇÃO CONFORME LAYOUT DE BARRACA</t>
  </si>
  <si>
    <t>SISTEMA DE ABASTECIMENTO E ILUMINAÇÃO INTERNA DAS BARRACAS</t>
  </si>
  <si>
    <t>MINI-DISJUNTOR TERMOMAGNÉTICO, TRIPOLAR 220/380 V, CORRENTE DE 40 A ATÉ 50 A</t>
  </si>
  <si>
    <t>MINI-DISJUNTOR TERMOMAGNÉTICO, BIPOLAR 220/380 V, CORRENTE DE 10 A ATÉ 32 A</t>
  </si>
  <si>
    <t>MINI-DISJUNTOR TERMOMAGNÉTICO, UNIPOLAR 127/220 V, CORRENTE DE 10 A ATÉ 32 A</t>
  </si>
  <si>
    <t>CABO DE COBRE DE 4 MM², ISOLAMENTO 750 V - ISOLAÇÃO EM PVC 70°C</t>
  </si>
  <si>
    <t>RECEPTÁCULO DE PORCELANA COM PARAFUSO DE FIXAÇÃO COM ROSCA E-27</t>
  </si>
  <si>
    <t>LÂMPADA LED 13,5W, COM BASE E-27, 1400 ATÉ 1510 LM</t>
  </si>
  <si>
    <t>INTERRUPTOR COM 1 TECLA SIMPLES E PLACA</t>
  </si>
  <si>
    <t>TOMADA SIMPLES DE SOBREPOR UNIVERSAL 2P+T - 10 A - 250 V</t>
  </si>
  <si>
    <t>TOMADAS P/ FRITADEIRAS, FORNOS E EQUIPAMENTOS DE COCÇÃO</t>
  </si>
  <si>
    <t>CAIXAS P/ INSTALAÇÃO SOBREPOSTA DAS TOMADAS TUEs</t>
  </si>
  <si>
    <t>TOMADA 2P+T DE 20 A - 250 V, COMPLETA</t>
  </si>
  <si>
    <t>CAIXA EM PVC DE 4´ X 2´</t>
  </si>
  <si>
    <t>CPU-004</t>
  </si>
  <si>
    <t>ABERTURA PARA ENCAIXE DE CUBA OU LAVATORIO EM BANCADA DE MARMORE/ GRANITO OU OUTRO TIPO DE PEDRA NATURAL</t>
  </si>
  <si>
    <t>ACETILENO - RECARGA DE GAS PARA CILINDRO (NAO INCLUI TROCA/MANUTENCAO DO CILINDRO)</t>
  </si>
  <si>
    <t>FURO PARA TORNEIRA OU OUTROS ACESSORIOS EM BANCADA DE MARMORE/ GRANITO OU OUTRO TIPO DE PEDRA NATURAL</t>
  </si>
  <si>
    <t>OXIGENIO - RECARGA DE GAS PARA CILINDRO (NAO INCLUI TROCA/MANUTENCAO DO CILINDRO)</t>
  </si>
  <si>
    <t>UNIAO COM ASSENTO CONICO DE BRONZE, DIAMETRO 2"</t>
  </si>
  <si>
    <t>UNIAO COM ASSENTO CONICO DE FERRO LONGO (MACHO-FEMEA), DIAMETRO 3"</t>
  </si>
  <si>
    <t>CABO DE COBRE FLEXÍVEL DE 3 X 2,5 MM², ISOLAMENTO 0,6/1 KV - ISOLAÇÃO HEPR 90°C</t>
  </si>
  <si>
    <t>CABO EM AÇO GALVANIZADO COM ALMA DE AÇO, DIÂMETRO DE 3/16´ (4,76 MM)</t>
  </si>
  <si>
    <t>POSTE TELECÔNICO RETO EM AÇO SAE 1010/1020 GALVANIZADO A FOGO, ALTURA DE 6,00 M</t>
  </si>
  <si>
    <t>LADOS</t>
  </si>
  <si>
    <t>PERÍMETRO DA PRAÇA</t>
  </si>
  <si>
    <t>LINHAS DIAGONAIS</t>
  </si>
  <si>
    <t>LIGAÇÃO COM QUADRO E ACIONADOR</t>
  </si>
  <si>
    <t>LÂMPADAS / M DE FESTÃO</t>
  </si>
  <si>
    <t>INSTALAÇÃO DE LÂMPADAS DECORATIVAS NO FESTÃO - INSTALAÇÃO DE 2 LÂMPADAS POR M DE FESTÃO (EXCLUÍDO RAMAL DE ABASTECIMENTO E LIGAÇÃO COM ACIONADORES)</t>
  </si>
  <si>
    <t>SOQUETE P/ INSTALAÇÃO DAS LÂMPADAS</t>
  </si>
  <si>
    <t>INSTALAÇÃO DE FESTÃO DECORATIVO NA PRAÇA</t>
  </si>
  <si>
    <t>CABOS DE AÇO P/ TENSIONAMENTO E SUSTENTAÇÃO DO FESTÃO</t>
  </si>
  <si>
    <t>(COMPRIMENTO EQUIVALENTE À ÁREA DE ILUMINAÇÃO DO FESTÃO - DESCONTADOS RAMAIS PARA ABASTECIMENTO E ACIONADORES)</t>
  </si>
  <si>
    <t>POSTES P/ SUSTENTAÇÃO E AMARRAÇÃO NOS VÉRTICES DA PRAÇA</t>
  </si>
  <si>
    <t>EXECUÇÃO E MONTAGEM DO FESTÃO - SOQUETES, LÂMPADAS E CONEXÕES</t>
  </si>
  <si>
    <t>SOQUETES</t>
  </si>
  <si>
    <t>DISJUNTOR DE ACIONAMENTO DO FESTÃO</t>
  </si>
  <si>
    <t>CPU-005</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</si>
  <si>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</si>
  <si>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</si>
  <si>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</si>
  <si>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</si>
  <si>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</si>
  <si>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PRAÇA ERMELINO MATARAZZO</t>
  </si>
  <si>
    <t>ALIMENTADORES E CONEXÕES</t>
  </si>
  <si>
    <t>7.3</t>
  </si>
  <si>
    <t>7.4</t>
  </si>
  <si>
    <t>7.5</t>
  </si>
  <si>
    <t>SECCIONADORAS PARA DISTRIBUIÇÃO - CONFORME PROJETO</t>
  </si>
  <si>
    <t>SECCIONADORAS PARA DISTRIBUIÇÃO - QUADRO TA</t>
  </si>
  <si>
    <t>QUADRO P/ CONEXÃO ENTRE SECCIONADORAS DE ALIMENTAÇÃO E TRANSFORMADOR DA RUA</t>
  </si>
  <si>
    <t>QUADRO DE MEDIÇÃO - TRANSFORMADOR</t>
  </si>
  <si>
    <t>ATERRAMENTO DOS QUADROS DE ENTRADA DO EVENTO</t>
  </si>
  <si>
    <t>ESTRUTURAÇÃO / GUIA P/ ALIMENTADORES DO EVENTO</t>
  </si>
  <si>
    <t>MARIANO PAMPLONA - LADO IGREJA</t>
  </si>
  <si>
    <t>CRUZAMENTO DA RUA</t>
  </si>
  <si>
    <t>MARIANO PAMPLONA -&gt; 28 DE JULHO</t>
  </si>
  <si>
    <t>28 DE JULHO -&gt; PORTAL</t>
  </si>
  <si>
    <t>RABICHO P/ CONEXÃO COM BARRACAS</t>
  </si>
  <si>
    <t>SANITÁRIOS - FECHAMENTO PROVISÓRIO</t>
  </si>
  <si>
    <t>ESTACIONAMENTO E ÁREAS DE APOIO</t>
  </si>
  <si>
    <t>9.1</t>
  </si>
  <si>
    <t>9.2</t>
  </si>
  <si>
    <t>PINTURA E ACABAMENTO DE ÁREAS DE FECHAMENTO</t>
  </si>
  <si>
    <t>ÁREA</t>
  </si>
  <si>
    <t>Nº DE LADOS</t>
  </si>
  <si>
    <t>CIRCULAÇÃO - EQUIPAMENTOS E ILUMINAÇÃO</t>
  </si>
  <si>
    <t>INTERRUPTOR P/ ILUMINAÇÃO DOS PORTAIS DE ENTRADA</t>
  </si>
  <si>
    <t>INTERRUPTOR P/ ILUMINAÇÃO DAS RUAS</t>
  </si>
  <si>
    <t>TOMADAS P/ CÂMERAS DE MONITORAMENTO NOS PORTAIS</t>
  </si>
  <si>
    <t>PROJETORES - PORTAIS</t>
  </si>
  <si>
    <t>PROJETORES - MARIANO PAMPLONA</t>
  </si>
  <si>
    <t>PROJETORES - 28 DE JULHO</t>
  </si>
  <si>
    <t>ABASTECIMENTO P/ ILUMINAÇÃO RUA MARIANO PAMPLONA</t>
  </si>
  <si>
    <t>ABASTECIMENTO P/ ILUMINAÇÃO RUA 28 DE JULHO</t>
  </si>
  <si>
    <t>ILUMINAÇÃO - ÁREA DE SANITÁRIOS E CHEGADA</t>
  </si>
  <si>
    <t>FECHAMENTIO DOS SANITÁRIOS</t>
  </si>
  <si>
    <t>ILUMINAÇÃO P/ FACHADA DA IGREJA - FRENTE E LATERAL SUPERIOR</t>
  </si>
  <si>
    <t>ILUMINAÇÃO - ÁREA DOS ESTACIONAMENTOS E APOIO</t>
  </si>
  <si>
    <t>CONTRATAÇÃO DE EMPRESA ESPECIALIZADA PARA EXECUÇÃO DE INSTALAÇÃO ELÉTRICA PROVISÓRIA E SERVIÇOS CORRELATOS NA RUA MARIANO PAMPLONA, PARA REALIZAÇÃO DA 33ª FESTA ITALIANA, NO BAIRRO FUNDAÇÃO, NESTE MUNICÍPIO</t>
  </si>
  <si>
    <t>04/2026</t>
  </si>
  <si>
    <t>12/05/2026</t>
  </si>
  <si>
    <t>RELATÓRIO DE PREÇOS DE INSUMOS - ENCARGOS SOCIAIS SEM DESONERAÇÃO</t>
  </si>
  <si>
    <t>ALICATE AMPERIMETRO, TENSAO AC/DC, CAPACIDADE MAXIMA 1000 A</t>
  </si>
  <si>
    <t>ALICATE BICO LONGO (MEIA CANA) 6", COM ISOLAMENTO ATE 1000 V</t>
  </si>
  <si>
    <t>ALICATE DESENCAPADOR AUTOMATICO 8"</t>
  </si>
  <si>
    <t>ALICATE PROFISSIONAL 8", UNIVERSAL, COM ISOLAMENTO ATE 1000 V</t>
  </si>
  <si>
    <t>ENCARGOS COMPLEMENTARES</t>
  </si>
  <si>
    <t>APOIO DO PORTA DENTE PARA FRESADORA DE ASFALTO</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</si>
  <si>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</si>
  <si>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</si>
  <si>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</si>
  <si>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</si>
  <si>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</si>
  <si>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</si>
  <si>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</si>
  <si>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</si>
  <si>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</si>
  <si>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</si>
  <si>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</si>
  <si>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</si>
  <si>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</si>
  <si>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</si>
  <si>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</si>
  <si>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</si>
  <si>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</si>
  <si>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</si>
  <si>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</si>
  <si>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</si>
  <si>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</si>
  <si>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</si>
  <si>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</si>
  <si>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</si>
  <si>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</si>
  <si>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</si>
  <si>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</si>
  <si>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</si>
  <si>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</si>
  <si>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</si>
  <si>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</si>
  <si>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</si>
  <si>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ARCO DE SERRA REGULAVEL PARA LAMINAS DE 8" A 12"</t>
  </si>
  <si>
    <t>ARRUELA EM ACO CARBONO, GALVANIZADA A FOGO (IMERSAO A QUENTE), DIAMETRO EXTERNO = 35 MM, ESPESSURA = 3 MM, DIAMETRO DO FURO = 18 MM</t>
  </si>
  <si>
    <t>ARRUELA QUADRADA EM ACO CARBONO, GALVANIZADA A FOGO (IMERSAO A QUENTE), DIMENSAO = 38 MM, ESPESSURA = 3 MM, DIAMETRO DO FURO = 18 MM</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</si>
  <si>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</si>
  <si>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</si>
  <si>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</si>
  <si>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</si>
  <si>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</si>
  <si>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</si>
  <si>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</si>
  <si>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</si>
  <si>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</si>
  <si>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</si>
  <si>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</si>
  <si>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</si>
  <si>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</si>
  <si>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</si>
  <si>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</si>
  <si>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</si>
  <si>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</si>
  <si>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</si>
  <si>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</si>
  <si>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</si>
  <si>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</si>
  <si>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</si>
  <si>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</si>
  <si>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</si>
  <si>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</si>
  <si>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</si>
  <si>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</si>
  <si>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</si>
  <si>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</si>
  <si>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</si>
  <si>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</si>
  <si>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COMPRESSOR DE AR PROFISSIONAL 10 PCM, *110* L, 140 PSI, 110/220 VOLTS, MONOFASICO</t>
  </si>
  <si>
    <t>CORTA-TUBOS COM CAPACIDADE DE 6 A 42 MM</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</si>
  <si>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</si>
  <si>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</si>
  <si>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</si>
  <si>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</si>
  <si>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</si>
  <si>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</si>
  <si>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</si>
  <si>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</si>
  <si>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</si>
  <si>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</si>
  <si>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</si>
  <si>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</si>
  <si>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</si>
  <si>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</si>
  <si>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</si>
  <si>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</si>
  <si>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</si>
  <si>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</si>
  <si>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</si>
  <si>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</si>
  <si>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</si>
  <si>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</si>
  <si>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</si>
  <si>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</si>
  <si>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</si>
  <si>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</si>
  <si>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CUBA ACO INOX (AISI 304) DE EMBUTIR COM VALVULA 3 1/2", DE *40 X 34 X 12* CM</t>
  </si>
  <si>
    <t>CUBA ACO INOX (AISI 304) DE EMBUTIR COM VALVULA 3 1/2", DE *46 X 30 X 12* CM</t>
  </si>
  <si>
    <t>CUBA ACO INOX (AISI 304) DE EMBUTIR COM VALVULA DE 3 1/2", DE *56 X 33 X 12* CM</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</si>
  <si>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</si>
  <si>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</si>
  <si>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</si>
  <si>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</si>
  <si>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</si>
  <si>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</si>
  <si>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</si>
  <si>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</si>
  <si>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</si>
  <si>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</si>
  <si>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</si>
  <si>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</si>
  <si>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</si>
  <si>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DENTE PARA FRESADORA</t>
  </si>
  <si>
    <t>DESEMPENADEIRA DE MADEIRA *16 X 27* CM</t>
  </si>
  <si>
    <t>DETECTOR DE TENSAO 90 V A 1000 V (CAT IV)</t>
  </si>
  <si>
    <t>DISCO DE LIXA PARA METAL, DIAMETRO = 180 MM, GRAO 120</t>
  </si>
  <si>
    <t>DISPOSITIVO DR, 2 POLOS, SENSIBILIDADE DE 300 MA, CORRENTE DE 80 A, TIPO AC</t>
  </si>
  <si>
    <t>DOBRADICA EM LATAO, 3" X 2 1/2", E= 1,9 A 2 MM, COM ANEL, CROMADO, TAMPA BOLA, COM PARAFUSOS</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</si>
  <si>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</si>
  <si>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</si>
  <si>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</si>
  <si>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</si>
  <si>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</si>
  <si>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</si>
  <si>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</si>
  <si>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</si>
  <si>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</si>
  <si>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</si>
  <si>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</si>
  <si>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</si>
  <si>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</si>
  <si>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</si>
  <si>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</si>
  <si>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</si>
  <si>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</si>
  <si>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</si>
  <si>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</si>
  <si>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</si>
  <si>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</si>
  <si>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</si>
  <si>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</si>
  <si>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</si>
  <si>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</si>
  <si>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</si>
  <si>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</si>
  <si>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</si>
  <si>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</si>
  <si>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</si>
  <si>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</si>
  <si>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</si>
  <si>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</si>
  <si>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</si>
  <si>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</si>
  <si>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</si>
  <si>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</si>
  <si>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</si>
  <si>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</si>
  <si>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</si>
  <si>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</si>
  <si>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</si>
  <si>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</si>
  <si>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</si>
  <si>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</si>
  <si>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</si>
  <si>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</si>
  <si>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</si>
  <si>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FITA VEDA ROSCA, EM PTFE, ROLO DE 18 MM X 25 M (L X C)</t>
  </si>
  <si>
    <t>FORMAO CHANFRADO 1", CABO DE MADEIRA</t>
  </si>
  <si>
    <t>FURADEIRA ELETRICA DE IMPACTO 1/2", 600 W</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</si>
  <si>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</si>
  <si>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</si>
  <si>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</si>
  <si>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</si>
  <si>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</si>
  <si>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</si>
  <si>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</si>
  <si>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</si>
  <si>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</si>
  <si>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</si>
  <si>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</si>
  <si>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</si>
  <si>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</si>
  <si>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</si>
  <si>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</si>
  <si>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</si>
  <si>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</si>
  <si>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</si>
  <si>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</si>
  <si>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</si>
  <si>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</si>
  <si>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</si>
  <si>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</si>
  <si>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</si>
  <si>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</si>
  <si>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</si>
  <si>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</si>
  <si>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</si>
  <si>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</si>
  <si>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</si>
  <si>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</si>
  <si>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</si>
  <si>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</si>
  <si>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</si>
  <si>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</si>
  <si>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</si>
  <si>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</si>
  <si>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</si>
  <si>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</si>
  <si>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</si>
  <si>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</si>
  <si>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</si>
  <si>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</si>
  <si>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</si>
  <si>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</si>
  <si>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</si>
  <si>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</si>
  <si>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</si>
  <si>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</si>
  <si>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</si>
  <si>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</si>
  <si>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</si>
  <si>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</si>
  <si>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</si>
  <si>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</si>
  <si>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</si>
  <si>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</si>
  <si>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</si>
  <si>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</si>
  <si>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</si>
  <si>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</si>
  <si>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</si>
  <si>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</si>
  <si>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</si>
  <si>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</si>
  <si>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MARTELO PERFURADOR PNEUMATICO MANUAL, HASTE 19 X 108 MM, *11* KG</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</si>
  <si>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</si>
  <si>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</si>
  <si>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</si>
  <si>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</si>
  <si>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</si>
  <si>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</si>
  <si>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</si>
  <si>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</si>
  <si>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PAINEL ESTRUTURAL PARA LAJE SECA REVESTIDO EM PLACA CIMENTICIA, DE *1,20 X 2,50* M, E = 55 MM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</si>
  <si>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</si>
  <si>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</si>
  <si>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</si>
  <si>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</si>
  <si>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</si>
  <si>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</si>
  <si>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EM ACO ZINCADO, CABECA LENTILHA AUTOTRAVANTE DIAMETRO 5/16" X 1"</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</si>
  <si>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</si>
  <si>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</si>
  <si>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</si>
  <si>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</si>
  <si>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</si>
  <si>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</si>
  <si>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</si>
  <si>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</si>
  <si>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</si>
  <si>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</si>
  <si>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</si>
  <si>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</si>
  <si>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</si>
  <si>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</si>
  <si>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</si>
  <si>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</si>
  <si>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</si>
  <si>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</si>
  <si>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</si>
  <si>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</si>
  <si>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</si>
  <si>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</si>
  <si>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</si>
  <si>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</si>
  <si>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</si>
  <si>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</si>
  <si>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RESPIRADOR / MASCARA SEMI FACIAL COM UMA VALVULA DE INALACAO E DUAS DE EXALACAO, PROTECAO CONTRA VAPORES ORGANICOS E GASES ACIDOS (1 FILTRO INCLUIDO)</t>
  </si>
  <si>
    <t>RISCADOR DE FORMICA COM COMPRIMENTO *16* CM E ALTURA *5* CM</t>
  </si>
  <si>
    <t>RODAPE DE BORRACHA LISO, H = *70* MM, E = *2* MM, PARA ARGAMASSA, PRETO</t>
  </si>
  <si>
    <t>ROLO DE ESPUMA POLIESTER, 9 CM X 10 MM, COM CABO</t>
  </si>
  <si>
    <t>SERROTE PROFISSIONAL EM ACO TEMPERADO 20", CABO DE MADEIRA</t>
  </si>
  <si>
    <t>SILICA ATIVA PARA ADICAO EM CONCRETO E ARGAMASSA</t>
  </si>
  <si>
    <t>SUPORTE MANUAL PARA LIXA, PLASTICO, COM 230 X 80 MM (COMPRIMENTO X LARGURA)</t>
  </si>
  <si>
    <t>TALA PARA EMENDA DE ELETROCALHA, SIMPLES / RETA, LISA OU PERFURADA, EM CHAPA DE ACO GALVANIZADO #22, ALTURA 50 MM</t>
  </si>
  <si>
    <t>TALHADEIRA CHATA, DE ACO, 10"</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</si>
  <si>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</si>
  <si>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</si>
  <si>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</si>
  <si>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</si>
  <si>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</si>
  <si>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</si>
  <si>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</si>
  <si>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</si>
  <si>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</si>
  <si>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</si>
  <si>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</si>
  <si>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</si>
  <si>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</si>
  <si>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</si>
  <si>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</si>
  <si>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</si>
  <si>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</si>
  <si>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</si>
  <si>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</si>
  <si>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</si>
  <si>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</si>
  <si>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</si>
  <si>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</si>
  <si>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</si>
  <si>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</si>
  <si>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</si>
  <si>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</si>
  <si>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</si>
  <si>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</si>
  <si>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</si>
  <si>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</si>
  <si>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</si>
  <si>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</si>
  <si>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</si>
  <si>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</si>
  <si>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</si>
  <si>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</si>
  <si>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</si>
  <si>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</si>
  <si>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</si>
  <si>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</si>
  <si>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CPU-006</t>
  </si>
  <si>
    <t>P/ PPCI EVENTOS</t>
  </si>
  <si>
    <t>EXTINTOR MANUAL DE PÓ QUÍMICO SECO ABC - CAPACIDADE DE 4 KG</t>
  </si>
  <si>
    <t>SERVIÇOS TÉCNICOS - CONCESSIONÁRIA</t>
  </si>
  <si>
    <t>SERVIÇOS TÉCNICOS - CBPMESP</t>
  </si>
  <si>
    <t>8.5</t>
  </si>
  <si>
    <t>8.6</t>
  </si>
  <si>
    <t>8.7</t>
  </si>
  <si>
    <t>8.8</t>
  </si>
  <si>
    <t>8.9</t>
  </si>
  <si>
    <t>9.3</t>
  </si>
  <si>
    <t>9.4</t>
  </si>
  <si>
    <t>10.1</t>
  </si>
  <si>
    <t>10.2</t>
  </si>
  <si>
    <t>4.3</t>
  </si>
  <si>
    <t>4.4</t>
  </si>
  <si>
    <t>4.5</t>
  </si>
  <si>
    <t>CPU-007</t>
  </si>
  <si>
    <t>FORMAÇÃO DE BRIGADA P/ OBTENÇÃO DO AVCB</t>
  </si>
  <si>
    <t>/</t>
  </si>
  <si>
    <t>DISTÂNCIA MÁXIMA</t>
  </si>
  <si>
    <t>INSTALAÇÃO DE LUMINÁRIAS DE EMERGÊNCIA</t>
  </si>
  <si>
    <t>INSTALAÇÃO NAS SAÍDAS CONFORME NORMATIVA</t>
  </si>
  <si>
    <t>INSTALAÇÃO P/ APOIO E PROTEÇÃO - 1 UNIDADE POR ENTIDADE - BARRACAS TIPO 1</t>
  </si>
  <si>
    <t>INSTALAÇÃO P/ APOIO E PROTEÇÃO - 1 UNIDADE POR ENTIDADE - BARRACAS TIPO 2</t>
  </si>
  <si>
    <t>FITA DE LED RGB</t>
  </si>
  <si>
    <t>II</t>
  </si>
  <si>
    <t>CONTRATAÇÕES PÚBLICAS SEMELHANTES</t>
  </si>
  <si>
    <t>ÓRGÃO</t>
  </si>
  <si>
    <t>VALOR UNITÁRIO HOMOLOGADO</t>
  </si>
  <si>
    <t>DATA</t>
  </si>
  <si>
    <t>DESCRIÇÃO DO ITEM NO CERTAME</t>
  </si>
  <si>
    <t>MUNICÍPIO DE COLORADO DO OESTE - RO</t>
  </si>
  <si>
    <t>MUNICÍPIO DE IPORÃ - PR</t>
  </si>
  <si>
    <t>MANGUEIRA/FITA LED NEON FLEXÍVEL, COM FORNECIMENTO DO CABO DE
FORÇA/FONTE RETIFICADORA E ACESSÓRIOS DE VEDAÇÃO. COMPRIMENTO TOTAL MÍNIMO DE 30
METROS. COR DA LUZ: BRANCO QUENTE (OBRIGATORIAMENTE ENTRE 2700K E 3000K).
DENSIDADE DE 120 LEDS/METRO NO MÍNIMO, PARA ILUMINAÇÃO CONTÍNUA. ESPESSURA/PERFIL
TIPO NEON DE, NO MÍNIMO, 14MM. GRAU DE PROTEÇÃO MÍNIMO IP65 (PARA USO EXTERNO).
VOLTAGEM: 220V</t>
  </si>
  <si>
    <t>AQUISIÇÃO de 30 mts de fita de led neon vermelho 220v para contorno em
01 trenó (já existente).</t>
  </si>
  <si>
    <t>SITES DE AMPLO DOMÍNIO E TABELAS DE REFERÊNCIA</t>
  </si>
  <si>
    <t>UNIDADE ROLO 30M</t>
  </si>
  <si>
    <t>VALOR/M</t>
  </si>
  <si>
    <t>MEDIANA</t>
  </si>
  <si>
    <t>MÉDIA</t>
  </si>
  <si>
    <t>III</t>
  </si>
  <si>
    <t>I</t>
  </si>
  <si>
    <t>CONSULTA DIRETA A EMPRESAS E FORNECEDORES</t>
  </si>
  <si>
    <t>ROLO 30M</t>
  </si>
  <si>
    <t>LUMLED ESPECIALIZADA</t>
  </si>
  <si>
    <t>25.256.864/0001-08</t>
  </si>
  <si>
    <t>AMAZON</t>
  </si>
  <si>
    <t>15.436.940/0001-03</t>
  </si>
  <si>
    <t>MERCADO LIVRE</t>
  </si>
  <si>
    <t>03.007.331/0001-41</t>
  </si>
  <si>
    <t>MUNICÍPIO DE SÃO VICENTE DO SUL - RS</t>
  </si>
  <si>
    <t>ÍNDICE</t>
  </si>
  <si>
    <t>IBGE NOV/25</t>
  </si>
  <si>
    <t>ÍNDICE DE REAJUSTE</t>
  </si>
  <si>
    <t xml:space="preserve">Indicadores Econômicos, obtidos do </t>
  </si>
  <si>
    <t>Sistema Nacional de Pesquisa de Custos e Índices da Construção Civil - SINAPI</t>
  </si>
  <si>
    <t>Brasil</t>
  </si>
  <si>
    <t>Números Índices Não considerando Desoneração da Folha de Pagamento</t>
  </si>
  <si>
    <t>Material-Mão de Obra</t>
  </si>
  <si>
    <t>ANOS/MESES</t>
  </si>
  <si>
    <t>março</t>
  </si>
  <si>
    <t>abril</t>
  </si>
  <si>
    <t>maio</t>
  </si>
  <si>
    <t>junho</t>
  </si>
  <si>
    <t>julho</t>
  </si>
  <si>
    <t>agosto</t>
  </si>
  <si>
    <t>setembro</t>
  </si>
  <si>
    <t>outubro</t>
  </si>
  <si>
    <t>novembro</t>
  </si>
  <si>
    <t>dezembro</t>
  </si>
  <si>
    <t>janeiro</t>
  </si>
  <si>
    <t>fevereiro</t>
  </si>
  <si>
    <t>1997</t>
  </si>
  <si>
    <t>2009</t>
  </si>
  <si>
    <t>2010</t>
  </si>
  <si>
    <t>2011</t>
  </si>
  <si>
    <t>Maio</t>
  </si>
  <si>
    <t>Junho</t>
  </si>
  <si>
    <t>Julho</t>
  </si>
  <si>
    <t>Agosto</t>
  </si>
  <si>
    <t>2012</t>
  </si>
  <si>
    <t>Fevereiro</t>
  </si>
  <si>
    <t>Abril</t>
  </si>
  <si>
    <t>2022</t>
  </si>
  <si>
    <t>2023</t>
  </si>
  <si>
    <t>2024</t>
  </si>
  <si>
    <t>2025</t>
  </si>
  <si>
    <t>2026</t>
  </si>
  <si>
    <t>FONTE: IBGE, Diretoria de Pesquisas, Coordenação de Índices de Preços, Sistema Nacional de Pesquisa de Custos e Índices da Construção Civil.</t>
  </si>
  <si>
    <t>IBGE ABR/26</t>
  </si>
  <si>
    <r>
      <t xml:space="preserve">VALOR UNITÁRIO HOMOLOGADO </t>
    </r>
    <r>
      <rPr>
        <b/>
        <u/>
        <sz val="8"/>
        <color rgb="FF000000"/>
        <rFont val="Calibri"/>
        <family val="2"/>
      </rPr>
      <t>REAJUSTADO</t>
    </r>
  </si>
  <si>
    <t>VALOR REAJUSTADO</t>
  </si>
  <si>
    <t>REAJUSTE DE DATA BASE - CONTRATAÇÕES PÚBLICAS SEMELHANTES</t>
  </si>
  <si>
    <t>CERTAME</t>
  </si>
  <si>
    <t>DISPENSA ELETRÔNICA 61/2025</t>
  </si>
  <si>
    <t>PREGÃO 92/2025</t>
  </si>
  <si>
    <t>Fita de LED Neon RGB à prova d’água,
com comprimento total de 30 metros,
tecnologia RGB, controle via Bluetooth
e grau de proteção IP65</t>
  </si>
  <si>
    <t xml:space="preserve">FORAM IDENTIFICADOS PROCESSOS DE COMPRA REFERENTE À ROLOS DE 30M. CONSIDERANDO QUE A APLICAÇÃO DEVERÁ SUBMETER MAIORES COMPRIMENTOS, REALIZOU-SE AFERIÇÃO E COMPARATIVO REFERENTES AO VALOR UNITÁRIO POR M PARA COMPATIBILIZAÇÃO COM COMPOSIÇÃO PARA EXECUÇÃO NO LOCAL ESPECIFICADO. </t>
  </si>
  <si>
    <t>VALORES</t>
  </si>
  <si>
    <t>RESULTADOS</t>
  </si>
  <si>
    <r>
      <t xml:space="preserve">RELATÓRIO ELABORADO PARA ATENDIMENTO AO ART. 23 DA LEI 14.133/2021 CONFORME EXTRATO ABAIXO:
</t>
    </r>
    <r>
      <rPr>
        <i/>
        <sz val="8"/>
        <color theme="1"/>
        <rFont val="Calibri"/>
        <family val="2"/>
        <scheme val="minor"/>
      </rPr>
      <t>"Art. 23. O valor previamente estimado da contratação deverá ser compatível com os valores praticados pelo mercado, considerados os preços constantes de bancos de dados públicos e as quantidades a serem contratadas, observadas a potencial economia de escala e as peculiaridades do local de execução do objeto.
§ 1º No processo licitatório para aquisição de bens e contratação de serviços em geral, conforme regulamento, o valor estimado será definido com base no melhor preço aferido por meio da utilização dos seguintes parâmetros, adotados de forma combinada ou não:
I - composição de custos unitários menores ou iguais à mediana do item correspondente no painel para consulta de preços ou no banco de preços em saúde disponíveis no Portal Nacional de Contratações Públicas (PNCP);
II - contratações similares feitas pela Administração Pública, em execução ou concluídas no período de 1 (um) ano anterior à data da pesquisa de preços, inclusive mediante sistema de registro de preços, observado o índice de atualização de preços correspondente;
III - utilização de dados de pesquisa publicada em mídia especializada, de tabela de referência formalmente aprovada pelo Poder Executivo federal e de sítios eletrônicos especializados ou de domínio amplo, desde que contenham a data e hora de acesso;
IV - pesquisa direta com no mínimo 3 (três) fornecedores, mediante solicitação formal de cotação, desde que seja apresentada justificativa da escolha desses fornecedores e que não tenham sido obtidos os orçamentos com mais de 6 (seis) meses de antecedência da data de divulgação do edital;
V - pesquisa na base nacional de notas fiscais eletrônicas, na forma de regulamento."</t>
    </r>
  </si>
  <si>
    <t>R$</t>
  </si>
  <si>
    <t>3.46%</t>
  </si>
  <si>
    <t>R$ -</t>
  </si>
  <si>
    <t>CONSTRUÇÃO PROVISÓRIA EM MADEIRA - FORNECIMENTO E MONTAGEM</t>
  </si>
  <si>
    <t>AUXILIAR DE ELETRICISTA COM ENCARGOS COMPLEMENTARES</t>
  </si>
  <si>
    <t>AUXILIAR DE SERVIÇOS GERAIS COM ENCARGOS COMPLEMENTARES</t>
  </si>
  <si>
    <t>DESMOBILIZAÇÃO DE CONSTRUÇÃO PROVISÓRIA</t>
  </si>
  <si>
    <t>REMOÇÃO DE ENTULHO SEPARADO DE OBRA COM CAÇAMBA METÁLICA - TERRA, ALVENARIA, CONCRETO, ARGAMASSA, MADEIRA, PAPEL, PLÁSTICO OU METAL</t>
  </si>
  <si>
    <t>TRÂMITES E HOMOLOGAÇÃO DE LIGAÇÃO COM CONCESSIONÁRIA</t>
  </si>
  <si>
    <t>GL</t>
  </si>
  <si>
    <t>SERVIÇOS TÉCNICOS PROFISSIONAIS PARA PREVENÇÃO E COMBATE A INCÊNDIO</t>
  </si>
  <si>
    <t>FORNECIMENTO E INSTALAÇÃO COMPLETA DE LUMINÁRIAS DE EMERGÊNCIA COM 2 FARÓIS LED</t>
  </si>
  <si>
    <t>PLACA DE SINALIZAÇÃO EM PVC FOTOLUMINESCENTE (150X150MM), COM INDICAÇÃO DE EQUIPAMENTOS DE COMBATE À INCÊNDIO E ALARME</t>
  </si>
  <si>
    <t>PLACA DE SINALIZAÇÃO EM PVC FOTOLUMINESCENTE (240X120MM), COM INDICAÇÃO DE ROTA DE EVACUAÇÃO E SAÍDA DE EMERGÊNCIA</t>
  </si>
  <si>
    <t>INSTALAÇÕES ELÉTRICAS PARA BARRACA TIPO 1</t>
  </si>
  <si>
    <t>INSTALAÇÕES ELÉTRICAS PARA BARRACA TIPO 2</t>
  </si>
  <si>
    <t>FESTÃO DECORATIVO</t>
  </si>
  <si>
    <t>ILUMINAÇÃO DECORATIVA DA FACHADA DA IGREJA - FITA LED</t>
  </si>
  <si>
    <t>09-009-040</t>
  </si>
  <si>
    <t>PROJETOR DE SOBREPOR LED DE 200W IP 65</t>
  </si>
  <si>
    <t>INTERRUPTOR SIMPLES COM 1 TECLA E PLACA</t>
  </si>
  <si>
    <t>CABO DE COBRE FLEXÍVEL DE 4 MM², ISOLAMENTO 0,6/1KV - ISOLAÇÃO HEPR 90°C</t>
  </si>
  <si>
    <t>CABO DE COBRE FLEXÍVEL DE 150 MM², ISOLAMENTO 0,6/1 KV - ISOLAÇÃO HEPR 90°C</t>
  </si>
  <si>
    <t>CABO DE COBRE FLEXÍVEL DE 25 MM², ISOLAMENTO 0,6/1KV - ISOLAÇÃO HEPR 90°C</t>
  </si>
  <si>
    <t>HASTE DE ATERRAMENTO DE 3/4´ X 3 M</t>
  </si>
  <si>
    <t>CONECTOR CABO/HASTE DE 3/4´</t>
  </si>
  <si>
    <t>CAIXA DE MEDIÇÃO POLIFÁSICA (500 X 600 X 200) MM, PADRÃO CONCESSIONÁRIAS</t>
  </si>
  <si>
    <t>09-005-084</t>
  </si>
  <si>
    <t>QUADRO DE DISTRIBUIÇÃO EM PVC - PARA ATÉ 32 DISJUNTORES</t>
  </si>
  <si>
    <t>CHAVE SECCIONADORA SOB CARGA, TRIPOLAR, ACIONAMENTO ROTATIVO, COM PROLONGADOR, SEM PORTA-FUSÍVEL, DE 250 A</t>
  </si>
  <si>
    <t>CHAVE SECCIONADORA SOB CARGA, TRIPOLAR, ACIONAMENTO ROTATIVO, COM PROLONGADOR, SEM PORTA-FUSÍVEL, DE 400 A</t>
  </si>
  <si>
    <t>TAPUME MÓVEL PARA FECHAMENTO DE ÁREAS</t>
  </si>
  <si>
    <t>TINTA LÁTEX EM MASSA, INCLUSIVE PREPARO</t>
  </si>
  <si>
    <t>PREGÃO ELETRÔNICO 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</si>
</sst>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4" formatCode="_-&quot;R$&quot;\ * #,##0.00_-;\-&quot;R$&quot;\ * #,##0.00_-;_-&quot;R$&quot;\ * &quot;-&quot;??_-;_-@_-"/>
    <numFmt numFmtId="43" formatCode="_-* #,##0.00_-;\-* #,##0.00_-;_-* &quot;-&quot;??_-;_-@_-"/>
    <numFmt numFmtId="164" formatCode="_(&quot;R$ &quot;* #,##0.00_);_(&quot;R$ &quot;* \(#,##0.00\);_(&quot;R$ &quot;* &quot;-&quot;??_);_(@_)"/>
    <numFmt numFmtId="165" formatCode="_(* #,##0.00_);_(* \(#,##0.00\);_(* &quot;-&quot;??_);_(@_)"/>
    <numFmt numFmtId="166" formatCode="_(&quot;R$ &quot;* #,##0_);_(&quot;R$ &quot;* \(#,##0\);_(&quot;R$ &quot;* &quot;-&quot;_);_(@_)"/>
    <numFmt numFmtId="167" formatCode="&quot;R$ &quot;#,##0_);\(&quot;R$ &quot;#,##0\)"/>
    <numFmt numFmtId="168" formatCode="0.0000"/>
    <numFmt numFmtId="169" formatCode="mm/yyyy"/>
    <numFmt numFmtId="170" formatCode="00\-00\-00"/>
    <numFmt numFmtId="171" formatCode="_(* #,##0.0000_);_(* \(#,##0.0000\);_(* &quot;-&quot;??_);_(@_)"/>
    <numFmt numFmtId="172" formatCode="_(* #,##0_);_(* \(#,##0\);_(* &quot;-&quot;??_);_(@_)"/>
    <numFmt numFmtId="173" formatCode="0.0000000"/>
    <numFmt numFmtId="174" formatCode="0.000000"/>
    <numFmt numFmtId="175" formatCode="_(&quot;R$ &quot;* #,##0.00_);_(&quot;R$ &quot;* \(#,##0.00\);_(&quot;R$ &quot;* \-??_);_(@_)"/>
    <numFmt numFmtId="176" formatCode="General;General"/>
    <numFmt numFmtId="177" formatCode="[$-F800]dddd\,\ mmmm\ dd\,\ yyyy"/>
    <numFmt numFmtId="178" formatCode="dd&quot; de &quot;mmmm&quot; de &quot;yyyy"/>
    <numFmt numFmtId="179" formatCode="&quot;R$&quot;\ #,##0.00;&quot;R$&quot;\ #,##0.00;"/>
    <numFmt numFmtId="180" formatCode="#,##0.000_);\-#,##0.000_);&quot;&quot;"/>
    <numFmt numFmtId="181" formatCode="00\-000\-000"/>
    <numFmt numFmtId="182" formatCode="#,##0.00;\-\ #,##0.00;\-"/>
    <numFmt numFmtId="183" formatCode="0.00000000"/>
  </numFmts>
  <fonts count="107" x14ac:knownFonts="1">
    <font>
      <sz val="11"/>
      <color theme="1"/>
      <name val="Calibri"/>
      <family val="2"/>
      <scheme val="minor"/>
    </font>
    <font>
      <sz val="9"/>
      <name val="Arial"/>
      <family val="2"/>
    </font>
    <font>
      <sz val="10"/>
      <name val="Arial"/>
      <family val="2"/>
    </font>
    <font>
      <sz val="10"/>
      <color indexed="8"/>
      <name val="Arial"/>
      <family val="2"/>
    </font>
    <font>
      <sz val="9"/>
      <color indexed="81"/>
      <name val="Tahoma"/>
      <family val="2"/>
    </font>
    <font>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sz val="10"/>
      <color rgb="FF000000"/>
      <name val="Calibri"/>
      <family val="2"/>
      <scheme val="minor"/>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font>
    <font>
      <sz val="11"/>
      <color indexed="52"/>
      <name val="Calibri"/>
      <family val="2"/>
    </font>
    <font>
      <sz val="11"/>
      <color indexed="19"/>
      <name val="Calibri"/>
      <family val="2"/>
    </font>
    <font>
      <sz val="11"/>
      <color indexed="60"/>
      <name val="Calibri"/>
      <family val="2"/>
    </font>
    <font>
      <sz val="11"/>
      <color rgb="FF000000"/>
      <name val="Calibri"/>
      <family val="2"/>
      <charset val="204"/>
    </font>
    <font>
      <sz val="10"/>
      <color indexed="8"/>
      <name val="MS Sans Serif"/>
      <family val="2"/>
    </font>
    <font>
      <b/>
      <sz val="11"/>
      <color indexed="63"/>
      <name val="Calibri"/>
      <family val="2"/>
    </font>
    <font>
      <b/>
      <sz val="18"/>
      <color indexed="56"/>
      <name val="Cambria"/>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b/>
      <sz val="12"/>
      <color rgb="FF000000"/>
      <name val="Calibri"/>
      <family val="2"/>
      <scheme val="minor"/>
    </font>
    <font>
      <sz val="10"/>
      <color theme="0" tint="-0.249977111117893"/>
      <name val="Calibri"/>
      <family val="2"/>
      <scheme val="minor"/>
    </font>
    <font>
      <b/>
      <sz val="10"/>
      <name val="Calibri"/>
      <family val="2"/>
      <scheme val="minor"/>
    </font>
    <font>
      <sz val="10"/>
      <color theme="0" tint="-0.249977111117893"/>
      <name val="Calibri"/>
      <family val="2"/>
    </font>
    <font>
      <sz val="10"/>
      <name val="Arial"/>
      <family val="2"/>
    </font>
    <font>
      <sz val="11"/>
      <color indexed="8"/>
      <name val="Calibri"/>
      <family val="2"/>
      <scheme val="minor"/>
    </font>
    <font>
      <b/>
      <sz val="10"/>
      <color indexed="8"/>
      <name val="Arial"/>
      <family val="2"/>
    </font>
    <font>
      <sz val="11"/>
      <color theme="1"/>
      <name val="Arial"/>
      <family val="2"/>
    </font>
    <font>
      <b/>
      <sz val="11"/>
      <color theme="1"/>
      <name val="Arial"/>
      <family val="2"/>
    </font>
    <font>
      <sz val="10"/>
      <color indexed="8"/>
      <name val="Arial"/>
      <family val="2"/>
    </font>
    <font>
      <b/>
      <sz val="8"/>
      <color indexed="8"/>
      <name val="Times New Roman"/>
      <family val="1"/>
    </font>
    <font>
      <sz val="10"/>
      <color indexed="8"/>
      <name val="Times New Roman"/>
      <family val="1"/>
    </font>
    <font>
      <sz val="8"/>
      <color indexed="8"/>
      <name val="Times New Roman"/>
      <family val="1"/>
    </font>
    <font>
      <sz val="10"/>
      <name val="Times New Roman"/>
      <family val="1"/>
    </font>
    <font>
      <b/>
      <sz val="10"/>
      <color theme="0"/>
      <name val="Calibri"/>
      <family val="2"/>
    </font>
    <font>
      <b/>
      <sz val="10"/>
      <color theme="0"/>
      <name val="Arial"/>
      <family val="2"/>
    </font>
    <font>
      <b/>
      <sz val="10"/>
      <name val="Calibri"/>
      <family val="2"/>
    </font>
    <font>
      <sz val="10"/>
      <name val="Calibri"/>
      <family val="2"/>
    </font>
    <font>
      <b/>
      <sz val="11"/>
      <color theme="1"/>
      <name val="Calibri"/>
      <family val="2"/>
      <scheme val="minor"/>
    </font>
    <font>
      <sz val="8"/>
      <color indexed="8"/>
      <name val="Calibri"/>
      <family val="2"/>
    </font>
    <font>
      <b/>
      <sz val="20"/>
      <name val="Arial"/>
      <family val="2"/>
    </font>
    <font>
      <b/>
      <sz val="10"/>
      <name val="Arial"/>
      <family val="2"/>
    </font>
    <font>
      <sz val="11"/>
      <name val="Arial"/>
      <family val="2"/>
    </font>
    <font>
      <b/>
      <sz val="12"/>
      <name val="Calibri"/>
      <family val="2"/>
      <scheme val="minor"/>
    </font>
    <font>
      <sz val="12"/>
      <color theme="1"/>
      <name val="Calibri"/>
      <family val="2"/>
      <scheme val="minor"/>
    </font>
    <font>
      <b/>
      <sz val="8"/>
      <color indexed="8"/>
      <name val="Calibri"/>
      <family val="2"/>
    </font>
    <font>
      <b/>
      <sz val="14"/>
      <color theme="1"/>
      <name val="Calibri"/>
      <family val="2"/>
      <scheme val="minor"/>
    </font>
    <font>
      <sz val="9"/>
      <name val="Calibri"/>
      <family val="2"/>
      <scheme val="minor"/>
    </font>
    <font>
      <b/>
      <sz val="11"/>
      <name val="Calibri"/>
      <family val="2"/>
      <scheme val="minor"/>
    </font>
    <font>
      <sz val="11"/>
      <name val="Calibri"/>
      <family val="2"/>
      <scheme val="minor"/>
    </font>
    <font>
      <b/>
      <sz val="12"/>
      <color indexed="10"/>
      <name val="Calibri"/>
      <family val="2"/>
      <scheme val="minor"/>
    </font>
    <font>
      <sz val="10"/>
      <color indexed="10"/>
      <name val="Calibri"/>
      <family val="2"/>
      <scheme val="minor"/>
    </font>
    <font>
      <i/>
      <sz val="12"/>
      <name val="Calibri"/>
      <family val="2"/>
      <scheme val="minor"/>
    </font>
    <font>
      <i/>
      <u/>
      <sz val="12"/>
      <name val="Calibri"/>
      <family val="2"/>
      <scheme val="minor"/>
    </font>
    <font>
      <u/>
      <sz val="10"/>
      <name val="Calibri"/>
      <family val="2"/>
      <scheme val="minor"/>
    </font>
    <font>
      <sz val="8"/>
      <name val="Calibri"/>
      <family val="2"/>
      <scheme val="minor"/>
    </font>
    <font>
      <sz val="10"/>
      <color indexed="8"/>
      <name val="Arial"/>
      <family val="2"/>
    </font>
    <font>
      <sz val="10"/>
      <name val="Arial"/>
      <family val="2"/>
    </font>
    <font>
      <b/>
      <sz val="8"/>
      <name val="Calibri"/>
      <family val="2"/>
      <scheme val="minor"/>
    </font>
    <font>
      <sz val="10"/>
      <color rgb="FF000000"/>
      <name val="Times New Roman"/>
      <family val="1"/>
    </font>
    <font>
      <sz val="10"/>
      <color rgb="FF000000"/>
      <name val="Times New Roman"/>
      <family val="1"/>
    </font>
    <font>
      <b/>
      <u/>
      <sz val="10"/>
      <color theme="1"/>
      <name val="Calibri"/>
      <family val="2"/>
      <scheme val="minor"/>
    </font>
    <font>
      <b/>
      <sz val="8"/>
      <color theme="1"/>
      <name val="Arial"/>
      <family val="2"/>
    </font>
    <font>
      <vertAlign val="superscript"/>
      <sz val="11"/>
      <color theme="1"/>
      <name val="Calibri"/>
      <family val="2"/>
      <scheme val="minor"/>
    </font>
    <font>
      <b/>
      <sz val="10"/>
      <color theme="1"/>
      <name val="Arial"/>
      <family val="2"/>
    </font>
    <font>
      <sz val="10"/>
      <color theme="1"/>
      <name val="Arial"/>
      <family val="2"/>
    </font>
    <font>
      <b/>
      <sz val="12"/>
      <color theme="1"/>
      <name val="Arial"/>
      <family val="2"/>
    </font>
    <font>
      <b/>
      <i/>
      <sz val="10"/>
      <color rgb="FF003770"/>
      <name val="Arial Black"/>
      <family val="2"/>
    </font>
    <font>
      <b/>
      <sz val="10"/>
      <color rgb="FF003770"/>
      <name val="Arial"/>
      <family val="2"/>
    </font>
    <font>
      <b/>
      <sz val="9"/>
      <color rgb="FF000000"/>
      <name val="Arial"/>
      <family val="2"/>
    </font>
    <font>
      <b/>
      <sz val="8"/>
      <color rgb="FF000000"/>
      <name val="Arial"/>
      <family val="2"/>
    </font>
    <font>
      <sz val="7"/>
      <color rgb="FF000000"/>
      <name val="Arial"/>
      <family val="2"/>
    </font>
    <font>
      <sz val="10"/>
      <name val="Arial"/>
      <family val="2"/>
    </font>
    <font>
      <b/>
      <sz val="12"/>
      <color rgb="FF000000"/>
      <name val="Arial"/>
      <family val="2"/>
    </font>
    <font>
      <b/>
      <sz val="10"/>
      <color rgb="FF000000"/>
      <name val="Arial"/>
      <family val="2"/>
    </font>
    <font>
      <b/>
      <sz val="8"/>
      <color rgb="FF000000"/>
      <name val="Arial"/>
      <family val="2"/>
    </font>
    <font>
      <sz val="8"/>
      <color rgb="FF000000"/>
      <name val="Arial"/>
      <family val="2"/>
    </font>
    <font>
      <b/>
      <sz val="10"/>
      <color rgb="FFFFFFFF"/>
      <name val="Arial"/>
      <family val="2"/>
    </font>
    <font>
      <u/>
      <sz val="11"/>
      <color theme="10"/>
      <name val="Calibri"/>
      <family val="2"/>
    </font>
    <font>
      <b/>
      <sz val="10"/>
      <color rgb="FF005CA9"/>
      <name val="Arial"/>
      <family val="2"/>
    </font>
    <font>
      <b/>
      <i/>
      <sz val="10"/>
      <name val="Calibri"/>
      <family val="2"/>
    </font>
    <font>
      <sz val="8"/>
      <color theme="1"/>
      <name val="Calibri"/>
      <family val="2"/>
      <scheme val="minor"/>
    </font>
    <font>
      <sz val="8"/>
      <color indexed="8"/>
      <name val="Arial"/>
      <family val="2"/>
    </font>
    <font>
      <b/>
      <sz val="8"/>
      <color indexed="8"/>
      <name val="Arial"/>
      <family val="2"/>
    </font>
    <font>
      <b/>
      <sz val="9"/>
      <color indexed="8"/>
      <name val="Arial"/>
      <family val="2"/>
    </font>
    <font>
      <sz val="9"/>
      <color indexed="8"/>
      <name val="Arial"/>
      <family val="2"/>
    </font>
    <font>
      <b/>
      <u/>
      <sz val="8"/>
      <color rgb="FF000000"/>
      <name val="Calibri"/>
      <family val="2"/>
    </font>
    <font>
      <i/>
      <sz val="8"/>
      <color theme="1"/>
      <name val="Calibri"/>
      <family val="2"/>
      <scheme val="minor"/>
    </font>
    <font>
      <sz val="14"/>
      <color rgb="FF000000"/>
      <name val="Times New Roman"/>
      <family val="1"/>
    </font>
    <font>
      <b/>
      <sz val="8"/>
      <color rgb="FF000000"/>
      <name val="Calibri"/>
      <family val="2"/>
    </font>
    <font>
      <sz val="8"/>
      <color rgb="FF000000"/>
      <name val="Calibri"/>
      <family val="2"/>
    </font>
  </fonts>
  <fills count="47">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rgb="FFFFFFCC"/>
        <bgColor indexed="64"/>
      </patternFill>
    </fill>
    <fill>
      <patternFill patternType="solid">
        <fgColor indexed="22"/>
        <bgColor indexed="0"/>
      </patternFill>
    </fill>
    <fill>
      <patternFill patternType="solid">
        <fgColor indexed="22"/>
        <bgColor indexed="8"/>
      </patternFill>
    </fill>
    <fill>
      <patternFill patternType="solid">
        <fgColor indexed="22"/>
        <bgColor indexed="64"/>
      </patternFill>
    </fill>
    <fill>
      <patternFill patternType="solid">
        <fgColor theme="0" tint="-0.499984740745262"/>
        <bgColor indexed="64"/>
      </patternFill>
    </fill>
    <fill>
      <patternFill patternType="solid">
        <fgColor indexed="43"/>
        <bgColor indexed="26"/>
      </patternFill>
    </fill>
    <fill>
      <patternFill patternType="solid">
        <fgColor rgb="FFFFFF99"/>
        <bgColor indexed="64"/>
      </patternFill>
    </fill>
    <fill>
      <patternFill patternType="solid">
        <fgColor indexed="22"/>
        <bgColor indexed="44"/>
      </patternFill>
    </fill>
    <fill>
      <patternFill patternType="solid">
        <fgColor theme="4" tint="0.79998168889431442"/>
        <bgColor indexed="64"/>
      </patternFill>
    </fill>
    <fill>
      <patternFill patternType="solid">
        <fgColor theme="4" tint="0.59999389629810485"/>
        <bgColor indexed="42"/>
      </patternFill>
    </fill>
    <fill>
      <patternFill patternType="solid">
        <fgColor rgb="FFCCECFF"/>
        <bgColor indexed="64"/>
      </patternFill>
    </fill>
    <fill>
      <patternFill patternType="solid">
        <fgColor rgb="FF005CA9"/>
        <bgColor indexed="64"/>
      </patternFill>
    </fill>
    <fill>
      <patternFill patternType="solid">
        <fgColor rgb="FFFFFF00"/>
        <bgColor indexed="64"/>
      </patternFill>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DCE6F1"/>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right/>
      <top/>
      <bottom style="double">
        <color indexed="8"/>
      </bottom>
      <diagonal/>
    </border>
    <border>
      <left/>
      <right/>
      <top style="double">
        <color indexed="8"/>
      </top>
      <bottom style="double">
        <color indexed="8"/>
      </bottom>
      <diagonal/>
    </border>
    <border>
      <left/>
      <right/>
      <top style="thin">
        <color auto="1"/>
      </top>
      <bottom/>
      <diagonal/>
    </border>
    <border>
      <left/>
      <right style="thin">
        <color indexed="64"/>
      </right>
      <top style="thin">
        <color auto="1"/>
      </top>
      <bottom/>
      <diagonal/>
    </border>
    <border>
      <left style="medium">
        <color rgb="FF000000"/>
      </left>
      <right/>
      <top/>
      <bottom style="medium">
        <color rgb="FF000000"/>
      </bottom>
      <diagonal/>
    </border>
    <border>
      <left/>
      <right/>
      <top/>
      <bottom style="medium">
        <color rgb="FF000000"/>
      </bottom>
      <diagonal/>
    </border>
    <border>
      <left/>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209">
    <xf numFmtId="0" fontId="0" fillId="0" borderId="0"/>
    <xf numFmtId="0" fontId="2" fillId="0" borderId="0"/>
    <xf numFmtId="0" fontId="3" fillId="0" borderId="0"/>
    <xf numFmtId="0" fontId="2" fillId="0" borderId="0"/>
    <xf numFmtId="164" fontId="5"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1" fillId="0" borderId="0" applyNumberFormat="0" applyBorder="0" applyAlignment="0" applyProtection="0"/>
    <xf numFmtId="0" fontId="2" fillId="0" borderId="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4"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1" fillId="17" borderId="0" applyNumberFormat="0" applyBorder="0" applyAlignment="0" applyProtection="0"/>
    <xf numFmtId="0" fontId="11" fillId="12" borderId="0" applyNumberFormat="0" applyBorder="0" applyAlignment="0" applyProtection="0"/>
    <xf numFmtId="0" fontId="11" fillId="14"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22" borderId="0" applyNumberFormat="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1" borderId="0" applyNumberFormat="0" applyBorder="0" applyAlignment="0" applyProtection="0"/>
    <xf numFmtId="0" fontId="12" fillId="6" borderId="0" applyNumberFormat="0" applyBorder="0" applyAlignment="0" applyProtection="0"/>
    <xf numFmtId="0" fontId="13" fillId="9" borderId="0" applyNumberFormat="0" applyBorder="0" applyAlignment="0" applyProtection="0"/>
    <xf numFmtId="0" fontId="13" fillId="9" borderId="0" applyNumberFormat="0" applyBorder="0" applyAlignment="0" applyProtection="0"/>
    <xf numFmtId="0" fontId="14" fillId="25" borderId="6" applyNumberFormat="0" applyAlignment="0" applyProtection="0"/>
    <xf numFmtId="0" fontId="15" fillId="26" borderId="6" applyNumberFormat="0" applyAlignment="0" applyProtection="0"/>
    <xf numFmtId="0" fontId="15" fillId="26" borderId="6" applyNumberFormat="0" applyAlignment="0" applyProtection="0"/>
    <xf numFmtId="0" fontId="16" fillId="27" borderId="7" applyNumberFormat="0" applyAlignment="0" applyProtection="0"/>
    <xf numFmtId="0" fontId="16" fillId="27" borderId="7" applyNumberFormat="0" applyAlignment="0" applyProtection="0"/>
    <xf numFmtId="0" fontId="17" fillId="0" borderId="8" applyNumberFormat="0" applyFill="0" applyAlignment="0" applyProtection="0"/>
    <xf numFmtId="0" fontId="17" fillId="0" borderId="8" applyNumberFormat="0" applyFill="0" applyAlignment="0" applyProtection="0"/>
    <xf numFmtId="0" fontId="16" fillId="27" borderId="7" applyNumberFormat="0" applyAlignment="0" applyProtection="0"/>
    <xf numFmtId="0" fontId="11" fillId="28" borderId="0" applyNumberFormat="0" applyBorder="0" applyAlignment="0" applyProtection="0"/>
    <xf numFmtId="0" fontId="11" fillId="28" borderId="0" applyNumberFormat="0" applyBorder="0" applyAlignment="0" applyProtection="0"/>
    <xf numFmtId="0" fontId="11" fillId="21" borderId="0" applyNumberFormat="0" applyBorder="0" applyAlignment="0" applyProtection="0"/>
    <xf numFmtId="0" fontId="11" fillId="21"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29" borderId="0" applyNumberFormat="0" applyBorder="0" applyAlignment="0" applyProtection="0"/>
    <xf numFmtId="0" fontId="11" fillId="29"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1" fillId="23" borderId="0" applyNumberFormat="0" applyBorder="0" applyAlignment="0" applyProtection="0"/>
    <xf numFmtId="0" fontId="11" fillId="23" borderId="0" applyNumberFormat="0" applyBorder="0" applyAlignment="0" applyProtection="0"/>
    <xf numFmtId="0" fontId="18" fillId="16" borderId="6" applyNumberFormat="0" applyAlignment="0" applyProtection="0"/>
    <xf numFmtId="0" fontId="18" fillId="16" borderId="6" applyNumberFormat="0" applyAlignment="0" applyProtection="0"/>
    <xf numFmtId="0" fontId="19" fillId="0" borderId="0" applyNumberFormat="0" applyFill="0" applyBorder="0" applyAlignment="0" applyProtection="0"/>
    <xf numFmtId="0" fontId="13" fillId="7" borderId="0" applyNumberFormat="0" applyBorder="0" applyAlignment="0" applyProtection="0"/>
    <xf numFmtId="0" fontId="20" fillId="0" borderId="9" applyNumberFormat="0" applyFill="0" applyAlignment="0" applyProtection="0"/>
    <xf numFmtId="0" fontId="21" fillId="0" borderId="10" applyNumberFormat="0" applyFill="0" applyAlignment="0" applyProtection="0"/>
    <xf numFmtId="0" fontId="22" fillId="0" borderId="11" applyNumberFormat="0" applyFill="0" applyAlignment="0" applyProtection="0"/>
    <xf numFmtId="0" fontId="22" fillId="0" borderId="0" applyNumberFormat="0" applyFill="0" applyBorder="0" applyAlignment="0" applyProtection="0"/>
    <xf numFmtId="0" fontId="23" fillId="0" borderId="0" applyNumberFormat="0" applyFill="0" applyBorder="0" applyAlignment="0" applyProtection="0">
      <alignment vertical="top"/>
      <protection locked="0"/>
    </xf>
    <xf numFmtId="0" fontId="12" fillId="8" borderId="0" applyNumberFormat="0" applyBorder="0" applyAlignment="0" applyProtection="0"/>
    <xf numFmtId="0" fontId="12" fillId="8" borderId="0" applyNumberFormat="0" applyBorder="0" applyAlignment="0" applyProtection="0"/>
    <xf numFmtId="0" fontId="18" fillId="10" borderId="6" applyNumberFormat="0" applyAlignment="0" applyProtection="0"/>
    <xf numFmtId="0" fontId="24" fillId="0" borderId="12" applyNumberFormat="0" applyFill="0" applyAlignment="0" applyProtection="0"/>
    <xf numFmtId="0" fontId="25" fillId="16" borderId="0" applyNumberFormat="0" applyBorder="0" applyAlignment="0" applyProtection="0"/>
    <xf numFmtId="0" fontId="25" fillId="16" borderId="0" applyNumberFormat="0" applyBorder="0" applyAlignment="0" applyProtection="0"/>
    <xf numFmtId="0" fontId="26" fillId="16" borderId="0" applyNumberFormat="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0" fontId="28" fillId="0" borderId="0"/>
    <xf numFmtId="0" fontId="2"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0" fontId="2" fillId="0" borderId="0"/>
    <xf numFmtId="0" fontId="27" fillId="0" borderId="0"/>
    <xf numFmtId="0" fontId="27" fillId="0" borderId="0"/>
    <xf numFmtId="0" fontId="27" fillId="0" borderId="0"/>
    <xf numFmtId="0" fontId="2" fillId="13" borderId="13" applyNumberFormat="0" applyFont="0" applyAlignment="0" applyProtection="0"/>
    <xf numFmtId="0" fontId="2" fillId="13" borderId="13" applyNumberFormat="0" applyFont="0" applyAlignment="0" applyProtection="0"/>
    <xf numFmtId="0" fontId="10" fillId="13" borderId="13" applyNumberFormat="0" applyFont="0" applyAlignment="0" applyProtection="0"/>
    <xf numFmtId="0" fontId="29" fillId="25" borderId="14" applyNumberFormat="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0" fontId="29" fillId="26" borderId="14" applyNumberFormat="0" applyAlignment="0" applyProtection="0"/>
    <xf numFmtId="0" fontId="29" fillId="26" borderId="14" applyNumberFormat="0" applyAlignment="0" applyProtection="0"/>
    <xf numFmtId="165" fontId="2" fillId="0" borderId="0" applyFon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30" fillId="0" borderId="0" applyNumberFormat="0" applyFill="0" applyBorder="0" applyAlignment="0" applyProtection="0"/>
    <xf numFmtId="0" fontId="31" fillId="0" borderId="15" applyNumberFormat="0" applyFill="0" applyAlignment="0" applyProtection="0"/>
    <xf numFmtId="0" fontId="31" fillId="0" borderId="15"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5" fillId="0" borderId="18" applyNumberFormat="0" applyFill="0" applyAlignment="0" applyProtection="0"/>
    <xf numFmtId="0" fontId="35" fillId="0" borderId="18" applyNumberFormat="0" applyFill="0" applyAlignment="0" applyProtection="0"/>
    <xf numFmtId="166" fontId="2"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167" fontId="2" fillId="0" borderId="0" applyFont="0" applyFill="0" applyBorder="0" applyAlignment="0" applyProtection="0"/>
    <xf numFmtId="43" fontId="10" fillId="0" borderId="0" applyFont="0" applyFill="0" applyBorder="0" applyAlignment="0" applyProtection="0"/>
    <xf numFmtId="167" fontId="2" fillId="0" borderId="0" applyFont="0" applyFill="0" applyBorder="0" applyAlignment="0" applyProtection="0"/>
    <xf numFmtId="43" fontId="10" fillId="0" borderId="0" applyFont="0" applyFill="0" applyBorder="0" applyAlignment="0" applyProtection="0"/>
    <xf numFmtId="165" fontId="2" fillId="0" borderId="0" applyFont="0" applyFill="0" applyBorder="0" applyAlignment="0" applyProtection="0"/>
    <xf numFmtId="0" fontId="17" fillId="0" borderId="0" applyNumberFormat="0" applyFill="0" applyBorder="0" applyAlignment="0" applyProtection="0"/>
    <xf numFmtId="44" fontId="5" fillId="0" borderId="0" applyFont="0" applyFill="0" applyBorder="0" applyAlignment="0" applyProtection="0"/>
    <xf numFmtId="0" fontId="40" fillId="0" borderId="0"/>
    <xf numFmtId="0" fontId="41" fillId="0" borderId="0"/>
    <xf numFmtId="165" fontId="41" fillId="0" borderId="0" applyFont="0" applyFill="0" applyBorder="0" applyAlignment="0" applyProtection="0"/>
    <xf numFmtId="0" fontId="45" fillId="0" borderId="0"/>
    <xf numFmtId="0" fontId="3" fillId="0" borderId="0"/>
    <xf numFmtId="165" fontId="2" fillId="0" borderId="0" applyFont="0" applyFill="0" applyBorder="0" applyAlignment="0" applyProtection="0"/>
    <xf numFmtId="9" fontId="5" fillId="0" borderId="0" applyFont="0" applyFill="0" applyBorder="0" applyAlignment="0" applyProtection="0"/>
    <xf numFmtId="0" fontId="1" fillId="0" borderId="0"/>
    <xf numFmtId="175" fontId="2" fillId="0" borderId="0" applyFill="0" applyBorder="0" applyAlignment="0" applyProtection="0"/>
    <xf numFmtId="0" fontId="41" fillId="0" borderId="0"/>
    <xf numFmtId="165" fontId="5" fillId="0" borderId="0" applyFont="0" applyFill="0" applyBorder="0" applyAlignment="0" applyProtection="0"/>
    <xf numFmtId="0" fontId="72" fillId="0" borderId="0"/>
    <xf numFmtId="0" fontId="73" fillId="0" borderId="0"/>
    <xf numFmtId="0" fontId="73" fillId="0" borderId="0"/>
    <xf numFmtId="0" fontId="75" fillId="0" borderId="0"/>
    <xf numFmtId="0" fontId="75" fillId="0" borderId="0"/>
    <xf numFmtId="0" fontId="75" fillId="0" borderId="0"/>
    <xf numFmtId="0" fontId="76" fillId="0" borderId="0"/>
    <xf numFmtId="0" fontId="76" fillId="0" borderId="0"/>
    <xf numFmtId="0" fontId="76" fillId="0" borderId="0"/>
    <xf numFmtId="0" fontId="76" fillId="0" borderId="0"/>
    <xf numFmtId="0" fontId="76" fillId="0" borderId="0"/>
    <xf numFmtId="0" fontId="76" fillId="0" borderId="0"/>
    <xf numFmtId="0" fontId="76" fillId="0" borderId="0"/>
    <xf numFmtId="0" fontId="88" fillId="0" borderId="0"/>
    <xf numFmtId="43" fontId="41" fillId="0" borderId="0" applyFont="0" applyFill="0" applyBorder="0" applyAlignment="0" applyProtection="0"/>
    <xf numFmtId="0" fontId="94" fillId="0" borderId="0" applyNumberFormat="0" applyFill="0" applyBorder="0" applyAlignment="0" applyProtection="0">
      <alignment vertical="top"/>
      <protection locked="0"/>
    </xf>
  </cellStyleXfs>
  <cellXfs count="458">
    <xf numFmtId="0" fontId="0" fillId="0" borderId="0" xfId="0"/>
    <xf numFmtId="0" fontId="6" fillId="0" borderId="0" xfId="0" applyFont="1" applyAlignment="1">
      <alignment vertical="top"/>
    </xf>
    <xf numFmtId="4" fontId="6" fillId="0" borderId="0" xfId="0" applyNumberFormat="1" applyFont="1" applyAlignment="1">
      <alignment vertical="top"/>
    </xf>
    <xf numFmtId="49" fontId="9" fillId="0" borderId="0" xfId="0" applyNumberFormat="1" applyFont="1" applyAlignment="1">
      <alignment vertical="top"/>
    </xf>
    <xf numFmtId="49" fontId="9" fillId="0" borderId="0" xfId="0" applyNumberFormat="1" applyFont="1" applyAlignment="1">
      <alignment horizontal="right"/>
    </xf>
    <xf numFmtId="49" fontId="6" fillId="0" borderId="0" xfId="0" applyNumberFormat="1" applyFont="1" applyAlignment="1">
      <alignment horizontal="right"/>
    </xf>
    <xf numFmtId="0" fontId="9" fillId="0" borderId="0" xfId="0" applyFont="1" applyAlignment="1">
      <alignment vertical="top"/>
    </xf>
    <xf numFmtId="4" fontId="8" fillId="0" borderId="0" xfId="0" applyNumberFormat="1" applyFont="1" applyAlignment="1">
      <alignment vertical="top"/>
    </xf>
    <xf numFmtId="0" fontId="37" fillId="0" borderId="0" xfId="0" applyFont="1" applyAlignment="1">
      <alignment vertical="top"/>
    </xf>
    <xf numFmtId="1" fontId="37" fillId="0" borderId="0" xfId="0" applyNumberFormat="1" applyFont="1" applyAlignment="1">
      <alignment vertical="top"/>
    </xf>
    <xf numFmtId="0" fontId="8" fillId="0" borderId="0" xfId="0" applyFont="1" applyAlignment="1">
      <alignment vertical="top"/>
    </xf>
    <xf numFmtId="0" fontId="8" fillId="0" borderId="0" xfId="0" applyFont="1" applyAlignment="1">
      <alignment horizontal="left" vertical="top"/>
    </xf>
    <xf numFmtId="49" fontId="8" fillId="0" borderId="0" xfId="0" applyNumberFormat="1" applyFont="1" applyAlignment="1">
      <alignment horizontal="left" vertical="top"/>
    </xf>
    <xf numFmtId="0" fontId="39" fillId="0" borderId="0" xfId="9" applyFont="1" applyAlignment="1">
      <alignment vertical="center"/>
    </xf>
    <xf numFmtId="169" fontId="0" fillId="0" borderId="0" xfId="0" applyNumberFormat="1"/>
    <xf numFmtId="0" fontId="45" fillId="0" borderId="0" xfId="185"/>
    <xf numFmtId="49" fontId="38" fillId="2" borderId="1" xfId="0" applyNumberFormat="1" applyFont="1" applyFill="1" applyBorder="1" applyAlignment="1">
      <alignment horizontal="left" vertical="center"/>
    </xf>
    <xf numFmtId="0" fontId="38" fillId="2" borderId="1" xfId="0" applyFont="1" applyFill="1" applyBorder="1" applyAlignment="1">
      <alignment horizontal="left" vertical="center" wrapText="1"/>
    </xf>
    <xf numFmtId="49" fontId="38" fillId="2" borderId="1" xfId="0" applyNumberFormat="1" applyFont="1" applyFill="1" applyBorder="1" applyAlignment="1">
      <alignment horizontal="center" vertical="center"/>
    </xf>
    <xf numFmtId="0" fontId="51" fillId="0" borderId="0" xfId="9" applyFont="1" applyAlignment="1">
      <alignment vertical="center"/>
    </xf>
    <xf numFmtId="0" fontId="2" fillId="0" borderId="0" xfId="9" applyAlignment="1">
      <alignment vertical="center"/>
    </xf>
    <xf numFmtId="2" fontId="53" fillId="0" borderId="19" xfId="9" applyNumberFormat="1" applyFont="1" applyBorder="1" applyAlignment="1">
      <alignment horizontal="center" vertical="center"/>
    </xf>
    <xf numFmtId="49" fontId="53" fillId="0" borderId="0" xfId="9" applyNumberFormat="1" applyFont="1" applyAlignment="1">
      <alignment vertical="center"/>
    </xf>
    <xf numFmtId="0" fontId="53" fillId="0" borderId="0" xfId="9" applyFont="1" applyAlignment="1">
      <alignment vertical="top" wrapText="1"/>
    </xf>
    <xf numFmtId="0" fontId="53" fillId="0" borderId="0" xfId="9" applyFont="1" applyAlignment="1">
      <alignment horizontal="center" vertical="center"/>
    </xf>
    <xf numFmtId="165" fontId="53" fillId="0" borderId="0" xfId="187" applyFont="1" applyBorder="1" applyAlignment="1">
      <alignment horizontal="center" vertical="center"/>
    </xf>
    <xf numFmtId="171" fontId="53" fillId="0" borderId="0" xfId="187" applyNumberFormat="1" applyFont="1" applyBorder="1" applyAlignment="1">
      <alignment horizontal="center" vertical="center"/>
    </xf>
    <xf numFmtId="171" fontId="53" fillId="0" borderId="20" xfId="187" applyNumberFormat="1" applyFont="1" applyBorder="1" applyAlignment="1">
      <alignment horizontal="center" vertical="center"/>
    </xf>
    <xf numFmtId="0" fontId="2" fillId="0" borderId="0" xfId="9"/>
    <xf numFmtId="171" fontId="53" fillId="0" borderId="0" xfId="9" applyNumberFormat="1" applyFont="1" applyAlignment="1">
      <alignment horizontal="center" vertical="center"/>
    </xf>
    <xf numFmtId="0" fontId="0" fillId="0" borderId="0" xfId="0" applyAlignment="1">
      <alignment vertical="top" wrapText="1"/>
    </xf>
    <xf numFmtId="171" fontId="0" fillId="0" borderId="0" xfId="0" applyNumberFormat="1" applyAlignment="1">
      <alignment horizontal="center"/>
    </xf>
    <xf numFmtId="49" fontId="52" fillId="0" borderId="0" xfId="9" applyNumberFormat="1" applyFont="1" applyAlignment="1">
      <alignment vertical="center"/>
    </xf>
    <xf numFmtId="2" fontId="52" fillId="0" borderId="0" xfId="9" applyNumberFormat="1" applyFont="1" applyAlignment="1">
      <alignment vertical="top" wrapText="1"/>
    </xf>
    <xf numFmtId="2" fontId="52" fillId="0" borderId="0" xfId="9" applyNumberFormat="1" applyFont="1" applyAlignment="1">
      <alignment horizontal="center" vertical="top" wrapText="1"/>
    </xf>
    <xf numFmtId="0" fontId="52" fillId="0" borderId="0" xfId="9" applyFont="1" applyAlignment="1">
      <alignment horizontal="center" vertical="center"/>
    </xf>
    <xf numFmtId="172" fontId="52" fillId="0" borderId="0" xfId="9" applyNumberFormat="1" applyFont="1" applyAlignment="1">
      <alignment horizontal="center" vertical="center"/>
    </xf>
    <xf numFmtId="171" fontId="52" fillId="0" borderId="0" xfId="9" applyNumberFormat="1" applyFont="1" applyAlignment="1">
      <alignment horizontal="center" vertical="center"/>
    </xf>
    <xf numFmtId="171" fontId="52" fillId="0" borderId="20" xfId="9" applyNumberFormat="1" applyFont="1" applyBorder="1" applyAlignment="1">
      <alignment horizontal="center" vertical="center"/>
    </xf>
    <xf numFmtId="2" fontId="53" fillId="0" borderId="0" xfId="9" applyNumberFormat="1" applyFont="1" applyAlignment="1">
      <alignment vertical="top" wrapText="1"/>
    </xf>
    <xf numFmtId="171" fontId="53" fillId="0" borderId="20" xfId="9" applyNumberFormat="1" applyFont="1" applyBorder="1" applyAlignment="1">
      <alignment horizontal="center" vertical="center"/>
    </xf>
    <xf numFmtId="1" fontId="52" fillId="0" borderId="19" xfId="9" applyNumberFormat="1" applyFont="1" applyBorder="1" applyAlignment="1">
      <alignment horizontal="center" vertical="center"/>
    </xf>
    <xf numFmtId="1" fontId="53" fillId="0" borderId="19" xfId="9" applyNumberFormat="1" applyFont="1" applyBorder="1" applyAlignment="1">
      <alignment horizontal="center" vertical="center"/>
    </xf>
    <xf numFmtId="2" fontId="53" fillId="0" borderId="0" xfId="9" applyNumberFormat="1" applyFont="1" applyAlignment="1">
      <alignment horizontal="center" vertical="top" wrapText="1"/>
    </xf>
    <xf numFmtId="0" fontId="0" fillId="4" borderId="0" xfId="0" applyFill="1"/>
    <xf numFmtId="0" fontId="0" fillId="36" borderId="0" xfId="0" applyFill="1"/>
    <xf numFmtId="0" fontId="0" fillId="36" borderId="35" xfId="0" applyFill="1" applyBorder="1" applyAlignment="1">
      <alignment horizontal="left"/>
    </xf>
    <xf numFmtId="0" fontId="0" fillId="36" borderId="35" xfId="0" applyFill="1" applyBorder="1" applyAlignment="1">
      <alignment horizontal="center" wrapText="1"/>
    </xf>
    <xf numFmtId="0" fontId="57" fillId="0" borderId="32" xfId="118" applyFont="1" applyBorder="1" applyAlignment="1">
      <alignment horizontal="center" vertical="center"/>
    </xf>
    <xf numFmtId="10" fontId="58" fillId="0" borderId="32" xfId="118" applyNumberFormat="1" applyFont="1" applyBorder="1" applyAlignment="1">
      <alignment horizontal="center" vertical="center"/>
    </xf>
    <xf numFmtId="10" fontId="58" fillId="0" borderId="32" xfId="118" applyNumberFormat="1" applyFont="1" applyBorder="1" applyAlignment="1">
      <alignment horizontal="center" vertical="center" wrapText="1"/>
    </xf>
    <xf numFmtId="0" fontId="0" fillId="0" borderId="23" xfId="0" applyBorder="1"/>
    <xf numFmtId="0" fontId="54" fillId="0" borderId="0" xfId="0" applyFont="1" applyAlignment="1">
      <alignment horizontal="center"/>
    </xf>
    <xf numFmtId="49" fontId="36" fillId="0" borderId="0" xfId="0" applyNumberFormat="1" applyFont="1" applyAlignment="1">
      <alignment vertical="top"/>
    </xf>
    <xf numFmtId="1" fontId="8" fillId="0" borderId="3" xfId="0" applyNumberFormat="1" applyFont="1" applyBorder="1" applyAlignment="1">
      <alignment vertical="top"/>
    </xf>
    <xf numFmtId="1" fontId="8" fillId="38" borderId="23" xfId="0" applyNumberFormat="1" applyFont="1" applyFill="1" applyBorder="1" applyAlignment="1">
      <alignment vertical="top"/>
    </xf>
    <xf numFmtId="17" fontId="8" fillId="30" borderId="23" xfId="0" applyNumberFormat="1" applyFont="1" applyFill="1" applyBorder="1" applyAlignment="1">
      <alignment vertical="top"/>
    </xf>
    <xf numFmtId="17" fontId="8" fillId="30" borderId="3" xfId="0" applyNumberFormat="1" applyFont="1" applyFill="1" applyBorder="1" applyAlignment="1">
      <alignment vertical="top"/>
    </xf>
    <xf numFmtId="4" fontId="7" fillId="2" borderId="1" xfId="0" applyNumberFormat="1" applyFont="1" applyFill="1" applyBorder="1" applyAlignment="1">
      <alignment horizontal="center" vertical="top"/>
    </xf>
    <xf numFmtId="0" fontId="50" fillId="34" borderId="24" xfId="9" applyFont="1" applyFill="1" applyBorder="1" applyAlignment="1">
      <alignment horizontal="center" vertical="center" wrapText="1"/>
    </xf>
    <xf numFmtId="0" fontId="50" fillId="34" borderId="24" xfId="9" applyFont="1" applyFill="1" applyBorder="1" applyAlignment="1">
      <alignment horizontal="center" vertical="center"/>
    </xf>
    <xf numFmtId="0" fontId="50" fillId="34" borderId="42" xfId="9" applyFont="1" applyFill="1" applyBorder="1" applyAlignment="1">
      <alignment horizontal="center" vertical="center"/>
    </xf>
    <xf numFmtId="171" fontId="50" fillId="34" borderId="40" xfId="9" applyNumberFormat="1" applyFont="1" applyFill="1" applyBorder="1" applyAlignment="1">
      <alignment horizontal="center" vertical="center"/>
    </xf>
    <xf numFmtId="171" fontId="50" fillId="34" borderId="41" xfId="9" applyNumberFormat="1" applyFont="1" applyFill="1" applyBorder="1" applyAlignment="1">
      <alignment horizontal="center" vertical="center" wrapText="1"/>
    </xf>
    <xf numFmtId="2" fontId="52" fillId="2" borderId="3" xfId="9" applyNumberFormat="1" applyFont="1" applyFill="1" applyBorder="1" applyAlignment="1">
      <alignment horizontal="center" vertical="top" wrapText="1"/>
    </xf>
    <xf numFmtId="2" fontId="52" fillId="2" borderId="40" xfId="9" applyNumberFormat="1" applyFont="1" applyFill="1" applyBorder="1" applyAlignment="1">
      <alignment vertical="top" wrapText="1"/>
    </xf>
    <xf numFmtId="2" fontId="52" fillId="2" borderId="40" xfId="9" applyNumberFormat="1" applyFont="1" applyFill="1" applyBorder="1" applyAlignment="1">
      <alignment horizontal="center" vertical="top" wrapText="1"/>
    </xf>
    <xf numFmtId="1" fontId="52" fillId="0" borderId="2" xfId="9" applyNumberFormat="1" applyFont="1" applyBorder="1" applyAlignment="1">
      <alignment horizontal="center" vertical="center"/>
    </xf>
    <xf numFmtId="49" fontId="52" fillId="0" borderId="3" xfId="9" applyNumberFormat="1" applyFont="1" applyBorder="1" applyAlignment="1">
      <alignment vertical="center"/>
    </xf>
    <xf numFmtId="2" fontId="52" fillId="0" borderId="3" xfId="9" applyNumberFormat="1" applyFont="1" applyBorder="1" applyAlignment="1">
      <alignment vertical="top" wrapText="1"/>
    </xf>
    <xf numFmtId="2" fontId="52" fillId="0" borderId="3" xfId="9" applyNumberFormat="1" applyFont="1" applyBorder="1" applyAlignment="1">
      <alignment horizontal="center" vertical="top" wrapText="1"/>
    </xf>
    <xf numFmtId="0" fontId="52" fillId="0" borderId="3" xfId="9" applyFont="1" applyBorder="1" applyAlignment="1">
      <alignment horizontal="center" vertical="center"/>
    </xf>
    <xf numFmtId="172" fontId="52" fillId="0" borderId="3" xfId="9" applyNumberFormat="1" applyFont="1" applyBorder="1" applyAlignment="1">
      <alignment horizontal="center" vertical="center"/>
    </xf>
    <xf numFmtId="171" fontId="52" fillId="0" borderId="3" xfId="9" applyNumberFormat="1" applyFont="1" applyBorder="1" applyAlignment="1">
      <alignment horizontal="center" vertical="center"/>
    </xf>
    <xf numFmtId="171" fontId="52" fillId="0" borderId="4" xfId="9" applyNumberFormat="1" applyFont="1" applyBorder="1" applyAlignment="1">
      <alignment horizontal="center" vertical="center"/>
    </xf>
    <xf numFmtId="0" fontId="61" fillId="0" borderId="4" xfId="0" applyFont="1" applyBorder="1" applyAlignment="1">
      <alignment vertical="center"/>
    </xf>
    <xf numFmtId="0" fontId="55" fillId="0" borderId="25" xfId="0" applyFont="1" applyBorder="1" applyAlignment="1">
      <alignment horizontal="left" vertical="center"/>
    </xf>
    <xf numFmtId="0" fontId="55" fillId="0" borderId="2" xfId="0" applyFont="1" applyBorder="1" applyAlignment="1">
      <alignment horizontal="centerContinuous" vertical="center" wrapText="1"/>
    </xf>
    <xf numFmtId="0" fontId="55" fillId="0" borderId="3" xfId="0" applyFont="1" applyBorder="1" applyAlignment="1">
      <alignment horizontal="centerContinuous" vertical="center" wrapText="1"/>
    </xf>
    <xf numFmtId="0" fontId="55" fillId="0" borderId="0" xfId="0" applyFont="1" applyAlignment="1">
      <alignment vertical="center"/>
    </xf>
    <xf numFmtId="0" fontId="55" fillId="0" borderId="0" xfId="0" applyFont="1" applyAlignment="1">
      <alignment vertical="center" wrapText="1"/>
    </xf>
    <xf numFmtId="0" fontId="55" fillId="0" borderId="0" xfId="0" applyFont="1" applyAlignment="1">
      <alignment horizontal="center" vertical="center"/>
    </xf>
    <xf numFmtId="173" fontId="55" fillId="0" borderId="0" xfId="0" applyNumberFormat="1" applyFont="1" applyAlignment="1">
      <alignment vertical="center"/>
    </xf>
    <xf numFmtId="14" fontId="55" fillId="0" borderId="0" xfId="0" applyNumberFormat="1" applyFont="1" applyAlignment="1">
      <alignment vertical="center"/>
    </xf>
    <xf numFmtId="2" fontId="55" fillId="0" borderId="0" xfId="0" applyNumberFormat="1" applyFont="1" applyAlignment="1">
      <alignment vertical="center"/>
    </xf>
    <xf numFmtId="49" fontId="61" fillId="0" borderId="4" xfId="0" quotePrefix="1" applyNumberFormat="1" applyFont="1" applyBorder="1" applyAlignment="1">
      <alignment vertical="center"/>
    </xf>
    <xf numFmtId="0" fontId="62" fillId="0" borderId="0" xfId="0" applyFont="1"/>
    <xf numFmtId="0" fontId="60" fillId="0" borderId="0" xfId="0" applyFont="1"/>
    <xf numFmtId="49" fontId="8" fillId="38" borderId="1" xfId="0" applyNumberFormat="1" applyFont="1" applyFill="1" applyBorder="1" applyAlignment="1">
      <alignment horizontal="center" vertical="top" wrapText="1"/>
    </xf>
    <xf numFmtId="2" fontId="8" fillId="0" borderId="1" xfId="181" applyNumberFormat="1" applyFont="1" applyFill="1" applyBorder="1" applyAlignment="1">
      <alignment horizontal="left" vertical="top" wrapText="1"/>
    </xf>
    <xf numFmtId="2" fontId="8" fillId="0" borderId="1" xfId="181" applyNumberFormat="1" applyFont="1" applyFill="1" applyBorder="1" applyAlignment="1">
      <alignment horizontal="center" vertical="top" wrapText="1"/>
    </xf>
    <xf numFmtId="44" fontId="8" fillId="0" borderId="1" xfId="181" applyFont="1" applyFill="1" applyBorder="1" applyAlignment="1">
      <alignment vertical="top"/>
    </xf>
    <xf numFmtId="0" fontId="5" fillId="0" borderId="0" xfId="0" applyFont="1"/>
    <xf numFmtId="0" fontId="8" fillId="0" borderId="0" xfId="118" applyFont="1"/>
    <xf numFmtId="1" fontId="38" fillId="0" borderId="26" xfId="189" applyNumberFormat="1" applyFont="1" applyBorder="1" applyAlignment="1">
      <alignment vertical="top"/>
    </xf>
    <xf numFmtId="0" fontId="38" fillId="0" borderId="28" xfId="189" applyFont="1" applyBorder="1" applyAlignment="1">
      <alignment horizontal="right" vertical="top"/>
    </xf>
    <xf numFmtId="1" fontId="38" fillId="0" borderId="29" xfId="189" applyNumberFormat="1" applyFont="1" applyBorder="1" applyAlignment="1">
      <alignment vertical="top"/>
    </xf>
    <xf numFmtId="0" fontId="38" fillId="0" borderId="30" xfId="118" applyFont="1" applyBorder="1"/>
    <xf numFmtId="0" fontId="38" fillId="0" borderId="0" xfId="189" applyFont="1" applyAlignment="1">
      <alignment vertical="top"/>
    </xf>
    <xf numFmtId="0" fontId="63" fillId="0" borderId="0" xfId="118" applyFont="1" applyAlignment="1">
      <alignment horizontal="left"/>
    </xf>
    <xf numFmtId="0" fontId="65" fillId="0" borderId="32" xfId="118" applyFont="1" applyBorder="1" applyAlignment="1">
      <alignment horizontal="center" vertical="center"/>
    </xf>
    <xf numFmtId="10" fontId="65" fillId="35" borderId="32" xfId="118" applyNumberFormat="1" applyFont="1" applyFill="1" applyBorder="1" applyAlignment="1" applyProtection="1">
      <alignment horizontal="center" vertical="center"/>
      <protection locked="0"/>
    </xf>
    <xf numFmtId="10" fontId="65" fillId="0" borderId="32" xfId="118" applyNumberFormat="1" applyFont="1" applyBorder="1" applyAlignment="1">
      <alignment horizontal="center" vertical="center"/>
    </xf>
    <xf numFmtId="0" fontId="65" fillId="37" borderId="32" xfId="118" applyFont="1" applyFill="1" applyBorder="1" applyAlignment="1">
      <alignment horizontal="center" vertical="center" wrapText="1"/>
    </xf>
    <xf numFmtId="10" fontId="64" fillId="37" borderId="32" xfId="188" applyNumberFormat="1" applyFont="1" applyFill="1" applyBorder="1" applyAlignment="1">
      <alignment horizontal="center" vertical="center" wrapText="1"/>
    </xf>
    <xf numFmtId="0" fontId="66" fillId="0" borderId="0" xfId="118" applyFont="1" applyAlignment="1">
      <alignment horizontal="right" vertical="center"/>
    </xf>
    <xf numFmtId="0" fontId="8" fillId="0" borderId="0" xfId="118" applyFont="1" applyAlignment="1">
      <alignment horizontal="center" vertical="top"/>
    </xf>
    <xf numFmtId="0" fontId="70" fillId="0" borderId="0" xfId="118" applyFont="1" applyAlignment="1">
      <alignment horizontal="center" vertical="top"/>
    </xf>
    <xf numFmtId="178" fontId="8" fillId="0" borderId="0" xfId="118" applyNumberFormat="1" applyFont="1"/>
    <xf numFmtId="0" fontId="38" fillId="0" borderId="39" xfId="118" applyFont="1" applyBorder="1" applyAlignment="1">
      <alignment horizontal="left"/>
    </xf>
    <xf numFmtId="0" fontId="8" fillId="0" borderId="39" xfId="118" applyFont="1" applyBorder="1"/>
    <xf numFmtId="0" fontId="8" fillId="0" borderId="0" xfId="118" applyFont="1" applyAlignment="1">
      <alignment horizontal="right"/>
    </xf>
    <xf numFmtId="0" fontId="8" fillId="0" borderId="0" xfId="189" applyFont="1" applyAlignment="1">
      <alignment horizontal="left" vertical="top"/>
    </xf>
    <xf numFmtId="0" fontId="8" fillId="0" borderId="0" xfId="118" applyFont="1" applyAlignment="1">
      <alignment vertical="top"/>
    </xf>
    <xf numFmtId="176" fontId="8" fillId="0" borderId="0" xfId="118" applyNumberFormat="1" applyFont="1"/>
    <xf numFmtId="0" fontId="65" fillId="0" borderId="0" xfId="118" applyFont="1"/>
    <xf numFmtId="49" fontId="8" fillId="0" borderId="0" xfId="118" applyNumberFormat="1" applyFont="1" applyAlignment="1">
      <alignment vertical="top"/>
    </xf>
    <xf numFmtId="0" fontId="38" fillId="0" borderId="0" xfId="189" applyFont="1" applyAlignment="1">
      <alignment horizontal="left" vertical="top"/>
    </xf>
    <xf numFmtId="0" fontId="62" fillId="0" borderId="0" xfId="0" applyFont="1" applyAlignment="1">
      <alignment horizontal="left"/>
    </xf>
    <xf numFmtId="0" fontId="60" fillId="0" borderId="0" xfId="0" applyFont="1" applyAlignment="1">
      <alignment horizontal="left"/>
    </xf>
    <xf numFmtId="0" fontId="0" fillId="0" borderId="0" xfId="0" applyAlignment="1">
      <alignment wrapText="1"/>
    </xf>
    <xf numFmtId="0" fontId="42" fillId="31" borderId="3" xfId="0" applyFont="1" applyFill="1" applyBorder="1" applyAlignment="1">
      <alignment horizontal="center" wrapText="1"/>
    </xf>
    <xf numFmtId="0" fontId="42" fillId="32" borderId="3" xfId="0" applyFont="1" applyFill="1" applyBorder="1" applyAlignment="1">
      <alignment horizontal="center" wrapText="1"/>
    </xf>
    <xf numFmtId="4" fontId="42" fillId="32" borderId="3" xfId="0" applyNumberFormat="1" applyFont="1" applyFill="1" applyBorder="1" applyAlignment="1">
      <alignment horizontal="right" wrapText="1"/>
    </xf>
    <xf numFmtId="0" fontId="46" fillId="32" borderId="3" xfId="0" applyFont="1" applyFill="1" applyBorder="1" applyAlignment="1">
      <alignment wrapText="1"/>
    </xf>
    <xf numFmtId="0" fontId="46" fillId="33" borderId="3" xfId="0" applyFont="1" applyFill="1" applyBorder="1" applyAlignment="1">
      <alignment wrapText="1"/>
    </xf>
    <xf numFmtId="0" fontId="46" fillId="33" borderId="3" xfId="0" applyFont="1" applyFill="1" applyBorder="1" applyAlignment="1">
      <alignment horizontal="center" wrapText="1"/>
    </xf>
    <xf numFmtId="0" fontId="46" fillId="32" borderId="3" xfId="0" applyFont="1" applyFill="1" applyBorder="1" applyAlignment="1">
      <alignment horizontal="center" wrapText="1"/>
    </xf>
    <xf numFmtId="170" fontId="8" fillId="30" borderId="1" xfId="0" quotePrefix="1" applyNumberFormat="1" applyFont="1" applyFill="1" applyBorder="1" applyAlignment="1">
      <alignment horizontal="center" vertical="top" wrapText="1"/>
    </xf>
    <xf numFmtId="0" fontId="6" fillId="0" borderId="23" xfId="0" applyFont="1" applyBorder="1" applyAlignment="1">
      <alignment vertical="top"/>
    </xf>
    <xf numFmtId="1" fontId="74" fillId="0" borderId="31" xfId="118" applyNumberFormat="1" applyFont="1" applyBorder="1" applyAlignment="1">
      <alignment horizontal="right"/>
    </xf>
    <xf numFmtId="0" fontId="60" fillId="0" borderId="23" xfId="0" applyFont="1" applyBorder="1"/>
    <xf numFmtId="4" fontId="6" fillId="0" borderId="23" xfId="0" applyNumberFormat="1" applyFont="1" applyBorder="1" applyAlignment="1">
      <alignment vertical="top"/>
    </xf>
    <xf numFmtId="0" fontId="6" fillId="0" borderId="0" xfId="0" applyFont="1"/>
    <xf numFmtId="10" fontId="6" fillId="30" borderId="1" xfId="0" applyNumberFormat="1" applyFont="1" applyFill="1" applyBorder="1" applyAlignment="1">
      <alignment horizontal="center" vertical="top"/>
    </xf>
    <xf numFmtId="2" fontId="53" fillId="30" borderId="0" xfId="9" applyNumberFormat="1" applyFont="1" applyFill="1" applyAlignment="1">
      <alignment horizontal="center" vertical="top" wrapText="1"/>
    </xf>
    <xf numFmtId="0" fontId="53" fillId="30" borderId="0" xfId="9" applyFont="1" applyFill="1" applyAlignment="1">
      <alignment horizontal="center" vertical="center"/>
    </xf>
    <xf numFmtId="9" fontId="53" fillId="0" borderId="0" xfId="188" applyFont="1" applyFill="1" applyBorder="1" applyAlignment="1">
      <alignment horizontal="center" vertical="center"/>
    </xf>
    <xf numFmtId="9" fontId="53" fillId="0" borderId="0" xfId="188" applyFont="1" applyBorder="1" applyAlignment="1">
      <alignment horizontal="center" vertical="center"/>
    </xf>
    <xf numFmtId="171" fontId="53" fillId="40" borderId="0" xfId="187" applyNumberFormat="1" applyFont="1" applyFill="1" applyBorder="1" applyAlignment="1">
      <alignment horizontal="center" vertical="center"/>
    </xf>
    <xf numFmtId="172" fontId="53" fillId="0" borderId="0" xfId="187" applyNumberFormat="1" applyFont="1" applyBorder="1" applyAlignment="1">
      <alignment horizontal="center" vertical="center"/>
    </xf>
    <xf numFmtId="2" fontId="6" fillId="0" borderId="0" xfId="0" applyNumberFormat="1" applyFont="1" applyAlignment="1">
      <alignment horizontal="center"/>
    </xf>
    <xf numFmtId="1" fontId="6" fillId="0" borderId="0" xfId="0" applyNumberFormat="1" applyFont="1" applyAlignment="1">
      <alignment horizontal="center"/>
    </xf>
    <xf numFmtId="49" fontId="7" fillId="0" borderId="23" xfId="0" applyNumberFormat="1" applyFont="1" applyBorder="1" applyAlignment="1">
      <alignment horizontal="left" vertical="top"/>
    </xf>
    <xf numFmtId="49" fontId="7" fillId="0" borderId="3" xfId="0" applyNumberFormat="1" applyFont="1" applyBorder="1" applyAlignment="1">
      <alignment horizontal="left" vertical="top"/>
    </xf>
    <xf numFmtId="0" fontId="77" fillId="0" borderId="0" xfId="0" applyFont="1"/>
    <xf numFmtId="172" fontId="53" fillId="0" borderId="0" xfId="9" applyNumberFormat="1" applyFont="1" applyAlignment="1">
      <alignment vertical="top"/>
    </xf>
    <xf numFmtId="171" fontId="53" fillId="0" borderId="0" xfId="187" applyNumberFormat="1" applyFont="1" applyBorder="1" applyAlignment="1">
      <alignment vertical="top"/>
    </xf>
    <xf numFmtId="171" fontId="53" fillId="0" borderId="0" xfId="9" applyNumberFormat="1" applyFont="1" applyAlignment="1">
      <alignment horizontal="left" vertical="center"/>
    </xf>
    <xf numFmtId="0" fontId="60" fillId="0" borderId="23" xfId="0" applyFont="1" applyBorder="1" applyAlignment="1">
      <alignment horizontal="left"/>
    </xf>
    <xf numFmtId="0" fontId="59" fillId="0" borderId="0" xfId="118" applyFont="1" applyAlignment="1">
      <alignment vertical="center"/>
    </xf>
    <xf numFmtId="180" fontId="0" fillId="0" borderId="0" xfId="0" applyNumberFormat="1" applyAlignment="1">
      <alignment horizontal="right" vertical="top"/>
    </xf>
    <xf numFmtId="0" fontId="0" fillId="0" borderId="0" xfId="0" applyAlignment="1">
      <alignment horizontal="left" vertical="top" indent="1"/>
    </xf>
    <xf numFmtId="0" fontId="0" fillId="0" borderId="0" xfId="0" applyAlignment="1">
      <alignment horizontal="left" wrapText="1" indent="1"/>
    </xf>
    <xf numFmtId="0" fontId="80" fillId="0" borderId="0" xfId="0" applyFont="1" applyAlignment="1">
      <alignment horizontal="right"/>
    </xf>
    <xf numFmtId="0" fontId="80" fillId="0" borderId="0" xfId="0" applyFont="1" applyAlignment="1">
      <alignment horizontal="center"/>
    </xf>
    <xf numFmtId="0" fontId="88" fillId="0" borderId="0" xfId="206"/>
    <xf numFmtId="0" fontId="83" fillId="0" borderId="0" xfId="0" applyFont="1" applyAlignment="1">
      <alignment horizontal="center" vertical="center"/>
    </xf>
    <xf numFmtId="0" fontId="85" fillId="0" borderId="0" xfId="0" applyFont="1" applyAlignment="1">
      <alignment horizontal="center" vertical="center"/>
    </xf>
    <xf numFmtId="0" fontId="86" fillId="0" borderId="0" xfId="0" applyFont="1" applyAlignment="1">
      <alignment horizontal="center" vertical="center"/>
    </xf>
    <xf numFmtId="0" fontId="86" fillId="0" borderId="0" xfId="0" applyFont="1" applyAlignment="1">
      <alignment horizontal="center" vertical="center" wrapText="1"/>
    </xf>
    <xf numFmtId="0" fontId="87" fillId="0" borderId="0" xfId="0" applyFont="1" applyAlignment="1">
      <alignment horizontal="center" vertical="center"/>
    </xf>
    <xf numFmtId="0" fontId="87" fillId="0" borderId="0" xfId="0" applyFont="1" applyAlignment="1">
      <alignment horizontal="left" vertical="center" wrapText="1"/>
    </xf>
    <xf numFmtId="4" fontId="87" fillId="0" borderId="0" xfId="0" applyNumberFormat="1" applyFont="1" applyAlignment="1">
      <alignment horizontal="right" vertical="center"/>
    </xf>
    <xf numFmtId="0" fontId="48" fillId="0" borderId="3" xfId="186" applyFont="1" applyBorder="1" applyAlignment="1">
      <alignment wrapText="1"/>
    </xf>
    <xf numFmtId="0" fontId="48" fillId="0" borderId="3" xfId="186" applyFont="1" applyBorder="1" applyAlignment="1">
      <alignment horizontal="center" wrapText="1"/>
    </xf>
    <xf numFmtId="4" fontId="47" fillId="0" borderId="3" xfId="186" applyNumberFormat="1" applyFont="1" applyBorder="1" applyAlignment="1">
      <alignment horizontal="right" wrapText="1"/>
    </xf>
    <xf numFmtId="0" fontId="90" fillId="0" borderId="0" xfId="0" applyFont="1" applyAlignment="1">
      <alignment horizontal="center" vertical="top" wrapText="1"/>
    </xf>
    <xf numFmtId="0" fontId="90" fillId="0" borderId="0" xfId="0" applyFont="1" applyAlignment="1">
      <alignment vertical="top" wrapText="1"/>
    </xf>
    <xf numFmtId="0" fontId="91" fillId="0" borderId="0" xfId="0" applyFont="1" applyAlignment="1">
      <alignment horizontal="center" vertical="top" wrapText="1"/>
    </xf>
    <xf numFmtId="0" fontId="92" fillId="0" borderId="43" xfId="0" applyFont="1" applyBorder="1" applyAlignment="1">
      <alignment horizontal="left" vertical="top" wrapText="1"/>
    </xf>
    <xf numFmtId="0" fontId="92" fillId="0" borderId="43" xfId="0" applyFont="1" applyBorder="1" applyAlignment="1">
      <alignment horizontal="center" vertical="top" wrapText="1"/>
    </xf>
    <xf numFmtId="0" fontId="92" fillId="0" borderId="44" xfId="0" applyFont="1" applyBorder="1" applyAlignment="1">
      <alignment horizontal="left" vertical="top" wrapText="1"/>
    </xf>
    <xf numFmtId="0" fontId="92" fillId="0" borderId="45" xfId="0" applyFont="1" applyBorder="1" applyAlignment="1">
      <alignment horizontal="left" vertical="top" wrapText="1"/>
    </xf>
    <xf numFmtId="0" fontId="92" fillId="0" borderId="45" xfId="0" applyFont="1" applyBorder="1" applyAlignment="1">
      <alignment horizontal="center" vertical="top" wrapText="1"/>
    </xf>
    <xf numFmtId="0" fontId="92" fillId="0" borderId="46" xfId="0" applyFont="1" applyBorder="1" applyAlignment="1">
      <alignment horizontal="left" vertical="top" wrapText="1"/>
    </xf>
    <xf numFmtId="181" fontId="42" fillId="31" borderId="3" xfId="0" applyNumberFormat="1" applyFont="1" applyFill="1" applyBorder="1" applyAlignment="1">
      <alignment horizontal="center" wrapText="1"/>
    </xf>
    <xf numFmtId="4" fontId="49" fillId="33" borderId="3" xfId="0" applyNumberFormat="1" applyFont="1" applyFill="1" applyBorder="1" applyAlignment="1">
      <alignment horizontal="right" wrapText="1"/>
    </xf>
    <xf numFmtId="181" fontId="0" fillId="0" borderId="3" xfId="186" applyNumberFormat="1" applyFont="1" applyBorder="1" applyAlignment="1">
      <alignment horizontal="center" wrapText="1"/>
    </xf>
    <xf numFmtId="181" fontId="42" fillId="33" borderId="3" xfId="0" applyNumberFormat="1" applyFont="1" applyFill="1" applyBorder="1" applyAlignment="1">
      <alignment horizontal="center" wrapText="1"/>
    </xf>
    <xf numFmtId="0" fontId="81" fillId="0" borderId="0" xfId="0" applyFont="1" applyAlignment="1">
      <alignment horizontal="center"/>
    </xf>
    <xf numFmtId="0" fontId="80" fillId="0" borderId="0" xfId="0" applyFont="1"/>
    <xf numFmtId="0" fontId="81" fillId="0" borderId="0" xfId="0" applyFont="1"/>
    <xf numFmtId="0" fontId="81" fillId="0" borderId="0" xfId="0" applyFont="1" applyAlignment="1">
      <alignment horizontal="right"/>
    </xf>
    <xf numFmtId="0" fontId="93" fillId="41" borderId="46" xfId="0" applyFont="1" applyFill="1" applyBorder="1" applyAlignment="1">
      <alignment horizontal="centerContinuous" vertical="center" wrapText="1"/>
    </xf>
    <xf numFmtId="0" fontId="81" fillId="0" borderId="0" xfId="0" applyFont="1" applyAlignment="1">
      <alignment horizontal="centerContinuous"/>
    </xf>
    <xf numFmtId="10" fontId="81" fillId="0" borderId="0" xfId="0" applyNumberFormat="1" applyFont="1" applyAlignment="1">
      <alignment horizontal="centerContinuous"/>
    </xf>
    <xf numFmtId="0" fontId="94" fillId="0" borderId="0" xfId="208" applyAlignment="1" applyProtection="1"/>
    <xf numFmtId="182" fontId="81" fillId="0" borderId="0" xfId="0" applyNumberFormat="1" applyFont="1"/>
    <xf numFmtId="0" fontId="95" fillId="0" borderId="0" xfId="0" applyFont="1"/>
    <xf numFmtId="1" fontId="52" fillId="2" borderId="45" xfId="9" applyNumberFormat="1" applyFont="1" applyFill="1" applyBorder="1" applyAlignment="1">
      <alignment horizontal="center" vertical="top"/>
    </xf>
    <xf numFmtId="49" fontId="52" fillId="2" borderId="3" xfId="9" applyNumberFormat="1" applyFont="1" applyFill="1" applyBorder="1" applyAlignment="1">
      <alignment vertical="top"/>
    </xf>
    <xf numFmtId="0" fontId="52" fillId="2" borderId="3" xfId="9" applyFont="1" applyFill="1" applyBorder="1" applyAlignment="1">
      <alignment horizontal="center" vertical="top"/>
    </xf>
    <xf numFmtId="172" fontId="52" fillId="2" borderId="3" xfId="9" applyNumberFormat="1" applyFont="1" applyFill="1" applyBorder="1" applyAlignment="1">
      <alignment horizontal="center" vertical="top"/>
    </xf>
    <xf numFmtId="171" fontId="52" fillId="2" borderId="3" xfId="9" applyNumberFormat="1" applyFont="1" applyFill="1" applyBorder="1" applyAlignment="1">
      <alignment horizontal="center" vertical="top"/>
    </xf>
    <xf numFmtId="171" fontId="52" fillId="2" borderId="4" xfId="9" applyNumberFormat="1" applyFont="1" applyFill="1" applyBorder="1" applyAlignment="1">
      <alignment horizontal="center" vertical="top"/>
    </xf>
    <xf numFmtId="1" fontId="52" fillId="2" borderId="43" xfId="9" applyNumberFormat="1" applyFont="1" applyFill="1" applyBorder="1" applyAlignment="1">
      <alignment horizontal="center" vertical="top"/>
    </xf>
    <xf numFmtId="49" fontId="52" fillId="2" borderId="40" xfId="9" applyNumberFormat="1" applyFont="1" applyFill="1" applyBorder="1" applyAlignment="1">
      <alignment vertical="top"/>
    </xf>
    <xf numFmtId="0" fontId="52" fillId="2" borderId="40" xfId="9" applyFont="1" applyFill="1" applyBorder="1" applyAlignment="1">
      <alignment horizontal="center" vertical="top"/>
    </xf>
    <xf numFmtId="172" fontId="52" fillId="2" borderId="40" xfId="9" applyNumberFormat="1" applyFont="1" applyFill="1" applyBorder="1" applyAlignment="1">
      <alignment horizontal="center" vertical="top"/>
    </xf>
    <xf numFmtId="171" fontId="52" fillId="2" borderId="40" xfId="9" applyNumberFormat="1" applyFont="1" applyFill="1" applyBorder="1" applyAlignment="1">
      <alignment horizontal="center" vertical="top"/>
    </xf>
    <xf numFmtId="171" fontId="52" fillId="2" borderId="41" xfId="9" applyNumberFormat="1" applyFont="1" applyFill="1" applyBorder="1" applyAlignment="1">
      <alignment horizontal="center" vertical="top"/>
    </xf>
    <xf numFmtId="1" fontId="52" fillId="0" borderId="45" xfId="9" applyNumberFormat="1" applyFont="1" applyBorder="1" applyAlignment="1">
      <alignment horizontal="center" vertical="top"/>
    </xf>
    <xf numFmtId="49" fontId="52" fillId="0" borderId="3" xfId="9" applyNumberFormat="1" applyFont="1" applyBorder="1" applyAlignment="1">
      <alignment vertical="top"/>
    </xf>
    <xf numFmtId="0" fontId="52" fillId="0" borderId="3" xfId="9" applyFont="1" applyBorder="1" applyAlignment="1">
      <alignment horizontal="center" vertical="top"/>
    </xf>
    <xf numFmtId="172" fontId="52" fillId="0" borderId="3" xfId="9" applyNumberFormat="1" applyFont="1" applyBorder="1" applyAlignment="1">
      <alignment horizontal="center" vertical="top"/>
    </xf>
    <xf numFmtId="171" fontId="52" fillId="0" borderId="3" xfId="9" applyNumberFormat="1" applyFont="1" applyBorder="1" applyAlignment="1">
      <alignment horizontal="center" vertical="top"/>
    </xf>
    <xf numFmtId="171" fontId="52" fillId="0" borderId="4" xfId="9" applyNumberFormat="1" applyFont="1" applyBorder="1" applyAlignment="1">
      <alignment horizontal="center" vertical="top"/>
    </xf>
    <xf numFmtId="1" fontId="52" fillId="0" borderId="19" xfId="9" applyNumberFormat="1" applyFont="1" applyBorder="1" applyAlignment="1">
      <alignment horizontal="center" vertical="top"/>
    </xf>
    <xf numFmtId="49" fontId="52" fillId="0" borderId="0" xfId="9" applyNumberFormat="1" applyFont="1" applyAlignment="1">
      <alignment vertical="top"/>
    </xf>
    <xf numFmtId="0" fontId="52" fillId="0" borderId="0" xfId="9" applyFont="1" applyAlignment="1">
      <alignment horizontal="center" vertical="top"/>
    </xf>
    <xf numFmtId="172" fontId="52" fillId="0" borderId="0" xfId="9" applyNumberFormat="1" applyFont="1" applyAlignment="1">
      <alignment horizontal="center" vertical="top"/>
    </xf>
    <xf numFmtId="171" fontId="52" fillId="0" borderId="0" xfId="9" applyNumberFormat="1" applyFont="1" applyAlignment="1">
      <alignment horizontal="center" vertical="top"/>
    </xf>
    <xf numFmtId="171" fontId="52" fillId="0" borderId="20" xfId="9" applyNumberFormat="1" applyFont="1" applyBorder="1" applyAlignment="1">
      <alignment horizontal="center" vertical="top"/>
    </xf>
    <xf numFmtId="1" fontId="53" fillId="0" borderId="19" xfId="9" applyNumberFormat="1" applyFont="1" applyBorder="1" applyAlignment="1">
      <alignment horizontal="center" vertical="top"/>
    </xf>
    <xf numFmtId="49" fontId="53" fillId="0" borderId="0" xfId="9" applyNumberFormat="1" applyFont="1" applyAlignment="1">
      <alignment vertical="top"/>
    </xf>
    <xf numFmtId="0" fontId="53" fillId="0" borderId="0" xfId="9" applyFont="1" applyAlignment="1">
      <alignment horizontal="center" vertical="top"/>
    </xf>
    <xf numFmtId="172" fontId="53" fillId="0" borderId="0" xfId="9" applyNumberFormat="1" applyFont="1" applyAlignment="1">
      <alignment horizontal="center" vertical="top"/>
    </xf>
    <xf numFmtId="171" fontId="53" fillId="0" borderId="0" xfId="9" applyNumberFormat="1" applyFont="1" applyAlignment="1">
      <alignment horizontal="center" vertical="top"/>
    </xf>
    <xf numFmtId="171" fontId="53" fillId="0" borderId="20" xfId="9" applyNumberFormat="1" applyFont="1" applyBorder="1" applyAlignment="1">
      <alignment horizontal="center" vertical="top"/>
    </xf>
    <xf numFmtId="2" fontId="53" fillId="0" borderId="19" xfId="9" applyNumberFormat="1" applyFont="1" applyBorder="1" applyAlignment="1">
      <alignment horizontal="center" vertical="top"/>
    </xf>
    <xf numFmtId="165" fontId="53" fillId="0" borderId="0" xfId="187" applyFont="1" applyBorder="1" applyAlignment="1">
      <alignment horizontal="center" vertical="top"/>
    </xf>
    <xf numFmtId="171" fontId="53" fillId="0" borderId="0" xfId="187" applyNumberFormat="1" applyFont="1" applyBorder="1" applyAlignment="1">
      <alignment horizontal="center" vertical="top"/>
    </xf>
    <xf numFmtId="171" fontId="53" fillId="0" borderId="20" xfId="187" applyNumberFormat="1" applyFont="1" applyBorder="1" applyAlignment="1">
      <alignment horizontal="center" vertical="top"/>
    </xf>
    <xf numFmtId="171" fontId="52" fillId="0" borderId="0" xfId="187" applyNumberFormat="1" applyFont="1" applyBorder="1" applyAlignment="1">
      <alignment horizontal="right" vertical="top"/>
    </xf>
    <xf numFmtId="171" fontId="52" fillId="0" borderId="0" xfId="187" applyNumberFormat="1" applyFont="1" applyBorder="1" applyAlignment="1">
      <alignment horizontal="center" vertical="top"/>
    </xf>
    <xf numFmtId="171" fontId="52" fillId="0" borderId="20" xfId="187" applyNumberFormat="1" applyFont="1" applyBorder="1" applyAlignment="1">
      <alignment horizontal="center" vertical="top"/>
    </xf>
    <xf numFmtId="2" fontId="53" fillId="0" borderId="21" xfId="9" applyNumberFormat="1" applyFont="1" applyBorder="1" applyAlignment="1">
      <alignment horizontal="center" vertical="top"/>
    </xf>
    <xf numFmtId="49" fontId="53" fillId="0" borderId="23" xfId="9" applyNumberFormat="1" applyFont="1" applyBorder="1" applyAlignment="1">
      <alignment vertical="top"/>
    </xf>
    <xf numFmtId="0" fontId="53" fillId="0" borderId="23" xfId="9" applyFont="1" applyBorder="1" applyAlignment="1">
      <alignment vertical="top" wrapText="1"/>
    </xf>
    <xf numFmtId="0" fontId="53" fillId="0" borderId="23" xfId="9" applyFont="1" applyBorder="1" applyAlignment="1">
      <alignment horizontal="center" vertical="top"/>
    </xf>
    <xf numFmtId="171" fontId="53" fillId="0" borderId="23" xfId="9" applyNumberFormat="1" applyFont="1" applyBorder="1" applyAlignment="1">
      <alignment horizontal="center" vertical="top"/>
    </xf>
    <xf numFmtId="171" fontId="52" fillId="0" borderId="23" xfId="187" applyNumberFormat="1" applyFont="1" applyBorder="1" applyAlignment="1">
      <alignment horizontal="right" vertical="top"/>
    </xf>
    <xf numFmtId="171" fontId="52" fillId="0" borderId="23" xfId="187" applyNumberFormat="1" applyFont="1" applyBorder="1" applyAlignment="1">
      <alignment horizontal="center" vertical="top"/>
    </xf>
    <xf numFmtId="171" fontId="52" fillId="0" borderId="22" xfId="187" applyNumberFormat="1" applyFont="1" applyBorder="1" applyAlignment="1">
      <alignment horizontal="center" vertical="top"/>
    </xf>
    <xf numFmtId="2" fontId="53" fillId="0" borderId="45" xfId="9" applyNumberFormat="1" applyFont="1" applyBorder="1" applyAlignment="1">
      <alignment horizontal="center" vertical="top"/>
    </xf>
    <xf numFmtId="49" fontId="53" fillId="0" borderId="3" xfId="9" applyNumberFormat="1" applyFont="1" applyBorder="1" applyAlignment="1">
      <alignment vertical="top"/>
    </xf>
    <xf numFmtId="0" fontId="53" fillId="0" borderId="3" xfId="9" applyFont="1" applyBorder="1" applyAlignment="1">
      <alignment horizontal="center" vertical="top"/>
    </xf>
    <xf numFmtId="165" fontId="53" fillId="0" borderId="3" xfId="187" applyFont="1" applyBorder="1" applyAlignment="1">
      <alignment horizontal="center" vertical="top"/>
    </xf>
    <xf numFmtId="171" fontId="53" fillId="0" borderId="3" xfId="187" applyNumberFormat="1" applyFont="1" applyBorder="1" applyAlignment="1">
      <alignment horizontal="center" vertical="top"/>
    </xf>
    <xf numFmtId="171" fontId="52" fillId="0" borderId="3" xfId="187" applyNumberFormat="1" applyFont="1" applyBorder="1" applyAlignment="1">
      <alignment horizontal="center" vertical="top"/>
    </xf>
    <xf numFmtId="171" fontId="52" fillId="0" borderId="4" xfId="187" applyNumberFormat="1" applyFont="1" applyBorder="1" applyAlignment="1">
      <alignment horizontal="center" vertical="top"/>
    </xf>
    <xf numFmtId="2" fontId="53" fillId="0" borderId="43" xfId="9" applyNumberFormat="1" applyFont="1" applyBorder="1" applyAlignment="1">
      <alignment horizontal="center" vertical="top"/>
    </xf>
    <xf numFmtId="165" fontId="53" fillId="0" borderId="23" xfId="187" applyFont="1" applyBorder="1" applyAlignment="1">
      <alignment horizontal="center" vertical="top"/>
    </xf>
    <xf numFmtId="171" fontId="53" fillId="0" borderId="23" xfId="187" applyNumberFormat="1" applyFont="1" applyBorder="1" applyAlignment="1">
      <alignment horizontal="center" vertical="top"/>
    </xf>
    <xf numFmtId="49" fontId="53" fillId="0" borderId="48" xfId="9" applyNumberFormat="1" applyFont="1" applyBorder="1" applyAlignment="1">
      <alignment vertical="top"/>
    </xf>
    <xf numFmtId="0" fontId="53" fillId="0" borderId="48" xfId="9" applyFont="1" applyBorder="1" applyAlignment="1">
      <alignment horizontal="center" vertical="top"/>
    </xf>
    <xf numFmtId="165" fontId="53" fillId="0" borderId="48" xfId="187" applyFont="1" applyBorder="1" applyAlignment="1">
      <alignment horizontal="center" vertical="top"/>
    </xf>
    <xf numFmtId="171" fontId="53" fillId="0" borderId="48" xfId="187" applyNumberFormat="1" applyFont="1" applyBorder="1" applyAlignment="1">
      <alignment horizontal="center" vertical="top"/>
    </xf>
    <xf numFmtId="0" fontId="53" fillId="0" borderId="48" xfId="9" applyFont="1" applyBorder="1" applyAlignment="1">
      <alignment vertical="top" wrapText="1"/>
    </xf>
    <xf numFmtId="171" fontId="53" fillId="0" borderId="49" xfId="187" applyNumberFormat="1" applyFont="1" applyBorder="1" applyAlignment="1">
      <alignment horizontal="center" vertical="top"/>
    </xf>
    <xf numFmtId="2" fontId="53" fillId="3" borderId="47" xfId="9" applyNumberFormat="1" applyFont="1" applyFill="1" applyBorder="1" applyAlignment="1">
      <alignment horizontal="center" vertical="top"/>
    </xf>
    <xf numFmtId="49" fontId="53" fillId="3" borderId="48" xfId="9" applyNumberFormat="1" applyFont="1" applyFill="1" applyBorder="1" applyAlignment="1">
      <alignment vertical="top"/>
    </xf>
    <xf numFmtId="0" fontId="53" fillId="3" borderId="48" xfId="9" applyFont="1" applyFill="1" applyBorder="1" applyAlignment="1">
      <alignment horizontal="center" vertical="top"/>
    </xf>
    <xf numFmtId="165" fontId="53" fillId="3" borderId="48" xfId="187" applyFont="1" applyFill="1" applyBorder="1" applyAlignment="1">
      <alignment horizontal="center" vertical="top"/>
    </xf>
    <xf numFmtId="171" fontId="53" fillId="3" borderId="48" xfId="187" applyNumberFormat="1" applyFont="1" applyFill="1" applyBorder="1" applyAlignment="1">
      <alignment horizontal="center" vertical="top"/>
    </xf>
    <xf numFmtId="171" fontId="52" fillId="3" borderId="48" xfId="187" applyNumberFormat="1" applyFont="1" applyFill="1" applyBorder="1" applyAlignment="1">
      <alignment horizontal="center" vertical="top"/>
    </xf>
    <xf numFmtId="171" fontId="52" fillId="3" borderId="49" xfId="187" applyNumberFormat="1" applyFont="1" applyFill="1" applyBorder="1" applyAlignment="1">
      <alignment horizontal="center" vertical="top"/>
    </xf>
    <xf numFmtId="165" fontId="53" fillId="0" borderId="3" xfId="187" applyFont="1" applyFill="1" applyBorder="1" applyAlignment="1">
      <alignment horizontal="center" vertical="top"/>
    </xf>
    <xf numFmtId="171" fontId="53" fillId="0" borderId="3" xfId="187" applyNumberFormat="1" applyFont="1" applyFill="1" applyBorder="1" applyAlignment="1">
      <alignment horizontal="center" vertical="top"/>
    </xf>
    <xf numFmtId="171" fontId="52" fillId="0" borderId="4" xfId="187" applyNumberFormat="1" applyFont="1" applyFill="1" applyBorder="1" applyAlignment="1">
      <alignment horizontal="center" vertical="top"/>
    </xf>
    <xf numFmtId="171" fontId="52" fillId="0" borderId="3" xfId="187" applyNumberFormat="1" applyFont="1" applyFill="1" applyBorder="1" applyAlignment="1">
      <alignment horizontal="center" vertical="top"/>
    </xf>
    <xf numFmtId="0" fontId="96" fillId="3" borderId="48" xfId="9" applyFont="1" applyFill="1" applyBorder="1" applyAlignment="1">
      <alignment vertical="top" wrapText="1"/>
    </xf>
    <xf numFmtId="0" fontId="6" fillId="0" borderId="0" xfId="0" applyFont="1" applyAlignment="1">
      <alignment vertical="top" wrapText="1"/>
    </xf>
    <xf numFmtId="0" fontId="6" fillId="0" borderId="19" xfId="0" applyFont="1" applyBorder="1"/>
    <xf numFmtId="171" fontId="6" fillId="0" borderId="0" xfId="0" applyNumberFormat="1" applyFont="1" applyAlignment="1">
      <alignment horizontal="center"/>
    </xf>
    <xf numFmtId="171" fontId="6" fillId="0" borderId="20" xfId="0" applyNumberFormat="1" applyFont="1" applyBorder="1" applyAlignment="1">
      <alignment horizontal="center"/>
    </xf>
    <xf numFmtId="171" fontId="52" fillId="0" borderId="3" xfId="187" applyNumberFormat="1" applyFont="1" applyBorder="1" applyAlignment="1">
      <alignment horizontal="center" vertical="top" wrapText="1"/>
    </xf>
    <xf numFmtId="0" fontId="6" fillId="0" borderId="19" xfId="0" applyFont="1" applyBorder="1" applyAlignment="1">
      <alignment vertical="top"/>
    </xf>
    <xf numFmtId="171" fontId="6" fillId="0" borderId="0" xfId="0" applyNumberFormat="1" applyFont="1" applyAlignment="1">
      <alignment horizontal="center" vertical="top"/>
    </xf>
    <xf numFmtId="171" fontId="6" fillId="0" borderId="20" xfId="0" applyNumberFormat="1" applyFont="1" applyBorder="1" applyAlignment="1">
      <alignment horizontal="center" vertical="top"/>
    </xf>
    <xf numFmtId="0" fontId="0" fillId="0" borderId="19" xfId="0" applyBorder="1" applyAlignment="1">
      <alignment vertical="top"/>
    </xf>
    <xf numFmtId="0" fontId="0" fillId="0" borderId="0" xfId="0" applyAlignment="1">
      <alignment vertical="top"/>
    </xf>
    <xf numFmtId="171" fontId="0" fillId="0" borderId="0" xfId="0" applyNumberFormat="1" applyAlignment="1">
      <alignment horizontal="center" vertical="top"/>
    </xf>
    <xf numFmtId="171" fontId="0" fillId="0" borderId="20" xfId="0" applyNumberFormat="1" applyBorder="1" applyAlignment="1">
      <alignment horizontal="center" vertical="top"/>
    </xf>
    <xf numFmtId="2" fontId="53" fillId="3" borderId="43" xfId="9" applyNumberFormat="1" applyFont="1" applyFill="1" applyBorder="1" applyAlignment="1">
      <alignment horizontal="center" vertical="top"/>
    </xf>
    <xf numFmtId="0" fontId="6" fillId="0" borderId="21" xfId="0" applyFont="1" applyBorder="1" applyAlignment="1">
      <alignment vertical="top"/>
    </xf>
    <xf numFmtId="0" fontId="6" fillId="0" borderId="23" xfId="0" applyFont="1" applyBorder="1" applyAlignment="1">
      <alignment vertical="top" wrapText="1"/>
    </xf>
    <xf numFmtId="171" fontId="6" fillId="0" borderId="23" xfId="0" applyNumberFormat="1" applyFont="1" applyBorder="1" applyAlignment="1">
      <alignment horizontal="center" vertical="top"/>
    </xf>
    <xf numFmtId="171" fontId="6" fillId="0" borderId="22" xfId="0" applyNumberFormat="1" applyFont="1" applyBorder="1" applyAlignment="1">
      <alignment horizontal="center" vertical="top"/>
    </xf>
    <xf numFmtId="10" fontId="8" fillId="0" borderId="0" xfId="188" applyNumberFormat="1" applyFont="1" applyAlignment="1">
      <alignment vertical="top"/>
    </xf>
    <xf numFmtId="17" fontId="61" fillId="30" borderId="46" xfId="0" applyNumberFormat="1" applyFont="1" applyFill="1" applyBorder="1" applyAlignment="1" applyProtection="1">
      <alignment horizontal="center" vertical="center"/>
      <protection locked="0"/>
    </xf>
    <xf numFmtId="0" fontId="55" fillId="0" borderId="46" xfId="0" applyFont="1" applyBorder="1" applyAlignment="1">
      <alignment vertical="center"/>
    </xf>
    <xf numFmtId="0" fontId="55" fillId="0" borderId="46" xfId="0" applyFont="1" applyBorder="1" applyAlignment="1">
      <alignment horizontal="center" vertical="center"/>
    </xf>
    <xf numFmtId="0" fontId="55" fillId="0" borderId="5" xfId="0" applyFont="1" applyBorder="1" applyAlignment="1">
      <alignment vertical="center"/>
    </xf>
    <xf numFmtId="0" fontId="55" fillId="0" borderId="5" xfId="0" applyFont="1" applyBorder="1" applyAlignment="1">
      <alignment horizontal="center" vertical="center"/>
    </xf>
    <xf numFmtId="14" fontId="55" fillId="0" borderId="5" xfId="0" applyNumberFormat="1" applyFont="1" applyBorder="1" applyAlignment="1">
      <alignment horizontal="center" vertical="center"/>
    </xf>
    <xf numFmtId="0" fontId="61" fillId="2" borderId="3" xfId="0" applyFont="1" applyFill="1" applyBorder="1" applyAlignment="1">
      <alignment vertical="center"/>
    </xf>
    <xf numFmtId="0" fontId="61" fillId="2" borderId="3" xfId="0" applyFont="1" applyFill="1" applyBorder="1" applyAlignment="1">
      <alignment horizontal="center" vertical="center"/>
    </xf>
    <xf numFmtId="0" fontId="61" fillId="2" borderId="45" xfId="0" applyFont="1" applyFill="1" applyBorder="1" applyAlignment="1">
      <alignment horizontal="center" vertical="center"/>
    </xf>
    <xf numFmtId="14" fontId="55" fillId="0" borderId="5" xfId="0" applyNumberFormat="1" applyFont="1" applyBorder="1" applyAlignment="1">
      <alignment horizontal="center" vertical="center" wrapText="1"/>
    </xf>
    <xf numFmtId="0" fontId="55" fillId="30" borderId="46" xfId="0" applyFont="1" applyFill="1" applyBorder="1" applyAlignment="1" applyProtection="1">
      <alignment horizontal="left" vertical="center" wrapText="1"/>
      <protection locked="0"/>
    </xf>
    <xf numFmtId="0" fontId="55" fillId="30" borderId="46" xfId="0" applyFont="1" applyFill="1" applyBorder="1" applyAlignment="1" applyProtection="1">
      <alignment vertical="center" wrapText="1"/>
      <protection locked="0"/>
    </xf>
    <xf numFmtId="174" fontId="55" fillId="30" borderId="46" xfId="0" applyNumberFormat="1" applyFont="1" applyFill="1" applyBorder="1" applyAlignment="1" applyProtection="1">
      <alignment horizontal="center" vertical="center" wrapText="1"/>
      <protection locked="0"/>
    </xf>
    <xf numFmtId="14" fontId="55" fillId="30" borderId="46" xfId="0" applyNumberFormat="1" applyFont="1" applyFill="1" applyBorder="1" applyAlignment="1" applyProtection="1">
      <alignment horizontal="center" vertical="center" wrapText="1"/>
      <protection locked="0"/>
    </xf>
    <xf numFmtId="44" fontId="55" fillId="30" borderId="46" xfId="181" applyFont="1" applyFill="1" applyBorder="1" applyAlignment="1" applyProtection="1">
      <alignment vertical="center"/>
      <protection locked="0"/>
    </xf>
    <xf numFmtId="0" fontId="55" fillId="0" borderId="46" xfId="0" applyFont="1" applyBorder="1" applyAlignment="1">
      <alignment horizontal="centerContinuous" vertical="center" wrapText="1"/>
    </xf>
    <xf numFmtId="0" fontId="55" fillId="30" borderId="46" xfId="0" applyFont="1" applyFill="1" applyBorder="1" applyAlignment="1" applyProtection="1">
      <alignment horizontal="left" vertical="top" wrapText="1"/>
      <protection locked="0"/>
    </xf>
    <xf numFmtId="0" fontId="55" fillId="30" borderId="46" xfId="0" applyFont="1" applyFill="1" applyBorder="1" applyAlignment="1" applyProtection="1">
      <alignment vertical="top" wrapText="1"/>
      <protection locked="0"/>
    </xf>
    <xf numFmtId="14" fontId="55" fillId="30" borderId="46" xfId="0" applyNumberFormat="1" applyFont="1" applyFill="1" applyBorder="1" applyAlignment="1" applyProtection="1">
      <alignment horizontal="center" vertical="top" wrapText="1"/>
      <protection locked="0"/>
    </xf>
    <xf numFmtId="174" fontId="55" fillId="30" borderId="46" xfId="0" applyNumberFormat="1" applyFont="1" applyFill="1" applyBorder="1" applyAlignment="1" applyProtection="1">
      <alignment horizontal="center" vertical="top" wrapText="1"/>
      <protection locked="0"/>
    </xf>
    <xf numFmtId="1" fontId="55" fillId="30" borderId="46" xfId="0" applyNumberFormat="1" applyFont="1" applyFill="1" applyBorder="1" applyAlignment="1" applyProtection="1">
      <alignment horizontal="center" vertical="top" wrapText="1"/>
      <protection locked="0"/>
    </xf>
    <xf numFmtId="44" fontId="55" fillId="30" borderId="46" xfId="181" applyFont="1" applyFill="1" applyBorder="1" applyAlignment="1" applyProtection="1">
      <alignment vertical="top"/>
      <protection locked="0"/>
    </xf>
    <xf numFmtId="44" fontId="61" fillId="2" borderId="3" xfId="0" applyNumberFormat="1" applyFont="1" applyFill="1" applyBorder="1" applyAlignment="1">
      <alignment horizontal="center" vertical="center"/>
    </xf>
    <xf numFmtId="44" fontId="61" fillId="2" borderId="4" xfId="0" applyNumberFormat="1" applyFont="1" applyFill="1" applyBorder="1" applyAlignment="1">
      <alignment vertical="center"/>
    </xf>
    <xf numFmtId="14" fontId="61" fillId="0" borderId="48" xfId="0" applyNumberFormat="1" applyFont="1" applyBorder="1" applyAlignment="1">
      <alignment horizontal="center" vertical="center"/>
    </xf>
    <xf numFmtId="49" fontId="61" fillId="0" borderId="45" xfId="0" quotePrefix="1" applyNumberFormat="1" applyFont="1" applyBorder="1" applyAlignment="1">
      <alignment vertical="center"/>
    </xf>
    <xf numFmtId="0" fontId="61" fillId="30" borderId="3" xfId="0" applyFont="1" applyFill="1" applyBorder="1" applyAlignment="1" applyProtection="1">
      <alignment vertical="center" wrapText="1"/>
      <protection locked="0"/>
    </xf>
    <xf numFmtId="0" fontId="61" fillId="30" borderId="46" xfId="0" applyFont="1" applyFill="1" applyBorder="1" applyAlignment="1" applyProtection="1">
      <alignment horizontal="center" vertical="center"/>
      <protection locked="0"/>
    </xf>
    <xf numFmtId="0" fontId="61" fillId="0" borderId="21" xfId="0" applyFont="1" applyBorder="1" applyAlignment="1">
      <alignment horizontal="center" vertical="center"/>
    </xf>
    <xf numFmtId="0" fontId="61" fillId="0" borderId="23" xfId="0" applyFont="1" applyBorder="1" applyAlignment="1">
      <alignment vertical="center"/>
    </xf>
    <xf numFmtId="0" fontId="61" fillId="0" borderId="45" xfId="0" applyFont="1" applyBorder="1" applyAlignment="1">
      <alignment vertical="center"/>
    </xf>
    <xf numFmtId="0" fontId="61" fillId="0" borderId="46" xfId="0" applyFont="1" applyBorder="1" applyAlignment="1">
      <alignment vertical="center" wrapText="1"/>
    </xf>
    <xf numFmtId="0" fontId="61" fillId="0" borderId="46" xfId="0" applyFont="1" applyBorder="1" applyAlignment="1">
      <alignment horizontal="center" vertical="center"/>
    </xf>
    <xf numFmtId="14" fontId="61" fillId="0" borderId="23" xfId="0" applyNumberFormat="1" applyFont="1" applyBorder="1" applyAlignment="1">
      <alignment horizontal="center" vertical="center"/>
    </xf>
    <xf numFmtId="0" fontId="55" fillId="0" borderId="23" xfId="0" applyFont="1" applyBorder="1" applyAlignment="1">
      <alignment horizontal="center" vertical="center"/>
    </xf>
    <xf numFmtId="44" fontId="55" fillId="0" borderId="23" xfId="0" applyNumberFormat="1" applyFont="1" applyBorder="1" applyAlignment="1">
      <alignment horizontal="center" vertical="center"/>
    </xf>
    <xf numFmtId="44" fontId="55" fillId="0" borderId="4" xfId="0" applyNumberFormat="1" applyFont="1" applyBorder="1" applyAlignment="1">
      <alignment horizontal="center" vertical="center"/>
    </xf>
    <xf numFmtId="14" fontId="55" fillId="0" borderId="3" xfId="0" applyNumberFormat="1" applyFont="1" applyBorder="1" applyAlignment="1">
      <alignment vertical="center"/>
    </xf>
    <xf numFmtId="2" fontId="97" fillId="0" borderId="3" xfId="0" applyNumberFormat="1" applyFont="1" applyBorder="1"/>
    <xf numFmtId="0" fontId="97" fillId="0" borderId="3" xfId="0" applyFont="1" applyBorder="1"/>
    <xf numFmtId="168" fontId="61" fillId="30" borderId="46" xfId="0" applyNumberFormat="1" applyFont="1" applyFill="1" applyBorder="1" applyAlignment="1" applyProtection="1">
      <alignment horizontal="center" vertical="center"/>
      <protection locked="0"/>
    </xf>
    <xf numFmtId="0" fontId="55" fillId="0" borderId="46" xfId="0" applyFont="1" applyBorder="1" applyAlignment="1">
      <alignment horizontal="center" vertical="center" wrapText="1"/>
    </xf>
    <xf numFmtId="0" fontId="55" fillId="0" borderId="4" xfId="0" applyFont="1" applyBorder="1" applyAlignment="1">
      <alignment horizontal="center" vertical="center" wrapText="1"/>
    </xf>
    <xf numFmtId="168" fontId="55" fillId="30" borderId="46" xfId="0" applyNumberFormat="1" applyFont="1" applyFill="1" applyBorder="1" applyAlignment="1" applyProtection="1">
      <alignment horizontal="center" vertical="center"/>
      <protection locked="0"/>
    </xf>
    <xf numFmtId="179" fontId="55" fillId="0" borderId="4" xfId="0" applyNumberFormat="1" applyFont="1" applyBorder="1" applyAlignment="1">
      <alignment vertical="center"/>
    </xf>
    <xf numFmtId="0" fontId="3" fillId="0" borderId="0" xfId="2"/>
    <xf numFmtId="183" fontId="98" fillId="0" borderId="0" xfId="2" applyNumberFormat="1" applyFont="1" applyAlignment="1">
      <alignment horizontal="center"/>
    </xf>
    <xf numFmtId="0" fontId="57" fillId="0" borderId="51" xfId="2" applyFont="1" applyBorder="1" applyAlignment="1">
      <alignment horizontal="center" vertical="center"/>
    </xf>
    <xf numFmtId="0" fontId="99" fillId="0" borderId="0" xfId="2" applyFont="1" applyAlignment="1">
      <alignment horizontal="center"/>
    </xf>
    <xf numFmtId="2" fontId="3" fillId="0" borderId="0" xfId="2" applyNumberFormat="1" applyAlignment="1">
      <alignment horizontal="center"/>
    </xf>
    <xf numFmtId="0" fontId="100" fillId="0" borderId="0" xfId="2" applyFont="1"/>
    <xf numFmtId="183" fontId="101" fillId="0" borderId="0" xfId="2" applyNumberFormat="1" applyFont="1" applyAlignment="1">
      <alignment horizontal="center"/>
    </xf>
    <xf numFmtId="0" fontId="100" fillId="0" borderId="0" xfId="2" applyFont="1" applyAlignment="1">
      <alignment horizontal="center"/>
    </xf>
    <xf numFmtId="49" fontId="100" fillId="0" borderId="0" xfId="2" applyNumberFormat="1" applyFont="1" applyAlignment="1">
      <alignment horizontal="center"/>
    </xf>
    <xf numFmtId="2" fontId="3" fillId="0" borderId="0" xfId="2" applyNumberFormat="1"/>
    <xf numFmtId="2" fontId="100" fillId="0" borderId="0" xfId="2" applyNumberFormat="1" applyFont="1"/>
    <xf numFmtId="1" fontId="100" fillId="0" borderId="0" xfId="2" applyNumberFormat="1" applyFont="1" applyAlignment="1">
      <alignment horizontal="center"/>
    </xf>
    <xf numFmtId="0" fontId="98" fillId="0" borderId="0" xfId="2" applyFont="1"/>
    <xf numFmtId="2" fontId="101" fillId="0" borderId="0" xfId="2" applyNumberFormat="1" applyFont="1" applyAlignment="1">
      <alignment horizontal="center" vertical="top"/>
    </xf>
    <xf numFmtId="2" fontId="3" fillId="0" borderId="0" xfId="2" applyNumberFormat="1" applyAlignment="1">
      <alignment horizontal="center" vertical="top"/>
    </xf>
    <xf numFmtId="2" fontId="101" fillId="0" borderId="0" xfId="2" applyNumberFormat="1" applyFont="1" applyAlignment="1">
      <alignment horizontal="right"/>
    </xf>
    <xf numFmtId="183" fontId="3" fillId="0" borderId="0" xfId="2" applyNumberFormat="1"/>
    <xf numFmtId="49" fontId="100" fillId="0" borderId="0" xfId="2" applyNumberFormat="1" applyFont="1" applyAlignment="1">
      <alignment horizontal="right"/>
    </xf>
    <xf numFmtId="0" fontId="42" fillId="0" borderId="0" xfId="2" applyFont="1"/>
    <xf numFmtId="2" fontId="3" fillId="0" borderId="0" xfId="2" applyNumberFormat="1" applyAlignment="1">
      <alignment horizontal="right"/>
    </xf>
    <xf numFmtId="2" fontId="101" fillId="42" borderId="0" xfId="2" applyNumberFormat="1" applyFont="1" applyFill="1" applyAlignment="1">
      <alignment horizontal="center" vertical="top"/>
    </xf>
    <xf numFmtId="14" fontId="55" fillId="0" borderId="46" xfId="0" applyNumberFormat="1" applyFont="1" applyBorder="1" applyAlignment="1">
      <alignment horizontal="center" vertical="center" wrapText="1"/>
    </xf>
    <xf numFmtId="14" fontId="55" fillId="0" borderId="23" xfId="0" applyNumberFormat="1" applyFont="1" applyBorder="1" applyAlignment="1">
      <alignment vertical="center"/>
    </xf>
    <xf numFmtId="2" fontId="97" fillId="0" borderId="23" xfId="0" applyNumberFormat="1" applyFont="1" applyBorder="1"/>
    <xf numFmtId="44" fontId="55" fillId="30" borderId="46" xfId="181" applyFont="1" applyFill="1" applyBorder="1" applyAlignment="1" applyProtection="1">
      <alignment horizontal="center" vertical="top" wrapText="1"/>
      <protection locked="0"/>
    </xf>
    <xf numFmtId="179" fontId="55" fillId="0" borderId="46" xfId="181" applyNumberFormat="1" applyFont="1" applyFill="1" applyBorder="1" applyAlignment="1" applyProtection="1">
      <alignment vertical="top"/>
      <protection locked="0"/>
    </xf>
    <xf numFmtId="0" fontId="55" fillId="0" borderId="0" xfId="0" applyFont="1" applyAlignment="1">
      <alignment horizontal="left" vertical="center"/>
    </xf>
    <xf numFmtId="0" fontId="9" fillId="30" borderId="0" xfId="0" applyFont="1" applyFill="1" applyAlignment="1">
      <alignment horizontal="center" vertical="top"/>
    </xf>
    <xf numFmtId="0" fontId="9" fillId="30" borderId="0" xfId="0" applyFont="1" applyFill="1" applyAlignment="1">
      <alignment horizontal="center" vertical="top" wrapText="1"/>
    </xf>
    <xf numFmtId="0" fontId="50" fillId="34" borderId="42" xfId="9" applyFont="1" applyFill="1" applyBorder="1" applyAlignment="1">
      <alignment horizontal="center" vertical="center"/>
    </xf>
    <xf numFmtId="0" fontId="50" fillId="34" borderId="40" xfId="9" applyFont="1" applyFill="1" applyBorder="1" applyAlignment="1">
      <alignment horizontal="center" vertical="center"/>
    </xf>
    <xf numFmtId="0" fontId="97" fillId="0" borderId="47" xfId="0" applyFont="1" applyBorder="1" applyAlignment="1">
      <alignment horizontal="left" vertical="top" wrapText="1"/>
    </xf>
    <xf numFmtId="0" fontId="97" fillId="0" borderId="52" xfId="0" applyFont="1" applyBorder="1" applyAlignment="1">
      <alignment horizontal="left" vertical="top"/>
    </xf>
    <xf numFmtId="0" fontId="97" fillId="0" borderId="53" xfId="0" applyFont="1" applyBorder="1" applyAlignment="1">
      <alignment horizontal="left" vertical="top"/>
    </xf>
    <xf numFmtId="0" fontId="97" fillId="0" borderId="19" xfId="0" applyFont="1" applyBorder="1" applyAlignment="1">
      <alignment horizontal="left" vertical="top"/>
    </xf>
    <xf numFmtId="0" fontId="97" fillId="0" borderId="0" xfId="0" applyFont="1" applyAlignment="1">
      <alignment horizontal="left" vertical="top"/>
    </xf>
    <xf numFmtId="0" fontId="97" fillId="0" borderId="20" xfId="0" applyFont="1" applyBorder="1" applyAlignment="1">
      <alignment horizontal="left" vertical="top"/>
    </xf>
    <xf numFmtId="0" fontId="97" fillId="0" borderId="21" xfId="0" applyFont="1" applyBorder="1" applyAlignment="1">
      <alignment horizontal="left" vertical="top"/>
    </xf>
    <xf numFmtId="0" fontId="97" fillId="0" borderId="23" xfId="0" applyFont="1" applyBorder="1" applyAlignment="1">
      <alignment horizontal="left" vertical="top"/>
    </xf>
    <xf numFmtId="0" fontId="97" fillId="0" borderId="22" xfId="0" applyFont="1" applyBorder="1" applyAlignment="1">
      <alignment horizontal="left" vertical="top"/>
    </xf>
    <xf numFmtId="0" fontId="55" fillId="30" borderId="45" xfId="0" applyFont="1" applyFill="1" applyBorder="1" applyAlignment="1" applyProtection="1">
      <alignment horizontal="left" vertical="center" wrapText="1"/>
      <protection locked="0"/>
    </xf>
    <xf numFmtId="0" fontId="55" fillId="30" borderId="3" xfId="0" applyFont="1" applyFill="1" applyBorder="1" applyAlignment="1" applyProtection="1">
      <alignment horizontal="left" vertical="center" wrapText="1"/>
      <protection locked="0"/>
    </xf>
    <xf numFmtId="0" fontId="55" fillId="30" borderId="4" xfId="0" applyFont="1" applyFill="1" applyBorder="1" applyAlignment="1" applyProtection="1">
      <alignment horizontal="left" vertical="center" wrapText="1"/>
      <protection locked="0"/>
    </xf>
    <xf numFmtId="0" fontId="55" fillId="30" borderId="46" xfId="0" applyFont="1" applyFill="1" applyBorder="1" applyAlignment="1" applyProtection="1">
      <alignment horizontal="left" vertical="center" wrapText="1"/>
      <protection locked="0"/>
    </xf>
    <xf numFmtId="49" fontId="56" fillId="0" borderId="0" xfId="118" applyNumberFormat="1" applyFont="1" applyAlignment="1">
      <alignment horizontal="center" vertical="center"/>
    </xf>
    <xf numFmtId="0" fontId="59" fillId="0" borderId="0" xfId="118" applyFont="1" applyAlignment="1">
      <alignment horizontal="center" vertical="center"/>
    </xf>
    <xf numFmtId="0" fontId="61" fillId="0" borderId="48" xfId="0" applyFont="1" applyBorder="1" applyAlignment="1">
      <alignment horizontal="center" vertical="center"/>
    </xf>
    <xf numFmtId="0" fontId="61" fillId="0" borderId="23" xfId="0" applyFont="1" applyBorder="1" applyAlignment="1">
      <alignment horizontal="center" vertical="center"/>
    </xf>
    <xf numFmtId="44" fontId="61" fillId="0" borderId="49" xfId="0" applyNumberFormat="1" applyFont="1" applyBorder="1" applyAlignment="1">
      <alignment horizontal="center" vertical="center"/>
    </xf>
    <xf numFmtId="44" fontId="61" fillId="0" borderId="22" xfId="0" applyNumberFormat="1" applyFont="1" applyBorder="1" applyAlignment="1">
      <alignment horizontal="center" vertical="center"/>
    </xf>
    <xf numFmtId="0" fontId="42" fillId="0" borderId="3" xfId="2" applyFont="1" applyBorder="1" applyAlignment="1">
      <alignment horizontal="left" vertical="top"/>
    </xf>
    <xf numFmtId="0" fontId="57" fillId="0" borderId="0" xfId="2" applyFont="1" applyAlignment="1">
      <alignment horizontal="center" vertical="top"/>
    </xf>
    <xf numFmtId="0" fontId="57" fillId="0" borderId="50" xfId="2" applyFont="1" applyBorder="1" applyAlignment="1">
      <alignment horizontal="center" vertical="top"/>
    </xf>
    <xf numFmtId="0" fontId="8" fillId="0" borderId="36" xfId="118" applyFont="1" applyBorder="1" applyAlignment="1">
      <alignment horizontal="center" vertical="center" wrapText="1"/>
    </xf>
    <xf numFmtId="0" fontId="8" fillId="0" borderId="37" xfId="118" applyFont="1" applyBorder="1" applyAlignment="1">
      <alignment horizontal="center" vertical="center" wrapText="1"/>
    </xf>
    <xf numFmtId="0" fontId="8" fillId="0" borderId="38" xfId="118" applyFont="1" applyBorder="1" applyAlignment="1">
      <alignment horizontal="center" vertical="center" wrapText="1"/>
    </xf>
    <xf numFmtId="49" fontId="8" fillId="35" borderId="32" xfId="118" applyNumberFormat="1" applyFont="1" applyFill="1" applyBorder="1" applyAlignment="1" applyProtection="1">
      <alignment horizontal="left" vertical="top" wrapText="1"/>
      <protection locked="0"/>
    </xf>
    <xf numFmtId="176" fontId="8" fillId="0" borderId="35" xfId="118" applyNumberFormat="1" applyFont="1" applyBorder="1" applyAlignment="1">
      <alignment horizontal="left"/>
    </xf>
    <xf numFmtId="177" fontId="8" fillId="0" borderId="35" xfId="118" applyNumberFormat="1" applyFont="1" applyBorder="1" applyAlignment="1">
      <alignment horizontal="left"/>
    </xf>
    <xf numFmtId="0" fontId="38" fillId="0" borderId="0" xfId="118" applyFont="1" applyAlignment="1">
      <alignment horizontal="left" vertical="center"/>
    </xf>
    <xf numFmtId="0" fontId="68" fillId="0" borderId="0" xfId="118" applyFont="1" applyAlignment="1">
      <alignment horizontal="right" vertical="center"/>
    </xf>
    <xf numFmtId="0" fontId="69" fillId="0" borderId="0" xfId="118" applyFont="1" applyAlignment="1">
      <alignment horizontal="center"/>
    </xf>
    <xf numFmtId="0" fontId="68" fillId="0" borderId="0" xfId="118" applyFont="1" applyAlignment="1">
      <alignment horizontal="left" vertical="center"/>
    </xf>
    <xf numFmtId="0" fontId="68" fillId="0" borderId="0" xfId="118" applyFont="1" applyAlignment="1">
      <alignment horizontal="center" vertical="top"/>
    </xf>
    <xf numFmtId="0" fontId="8" fillId="0" borderId="32" xfId="118" applyFont="1" applyBorder="1" applyAlignment="1">
      <alignment horizontal="left" vertical="center" wrapText="1" indent="1"/>
    </xf>
    <xf numFmtId="0" fontId="65" fillId="37" borderId="32" xfId="118" applyFont="1" applyFill="1" applyBorder="1" applyAlignment="1">
      <alignment horizontal="center" vertical="center" wrapText="1"/>
    </xf>
    <xf numFmtId="0" fontId="67" fillId="0" borderId="0" xfId="118" applyFont="1" applyAlignment="1">
      <alignment horizontal="left" vertical="center" indent="1"/>
    </xf>
    <xf numFmtId="0" fontId="8" fillId="0" borderId="0" xfId="118" applyFont="1" applyAlignment="1">
      <alignment horizontal="center" vertical="center"/>
    </xf>
    <xf numFmtId="0" fontId="64" fillId="0" borderId="32" xfId="118" applyFont="1" applyBorder="1" applyAlignment="1">
      <alignment horizontal="center" vertical="center"/>
    </xf>
    <xf numFmtId="4" fontId="64" fillId="0" borderId="32" xfId="118" applyNumberFormat="1" applyFont="1" applyBorder="1" applyAlignment="1">
      <alignment horizontal="center" vertical="center" wrapText="1"/>
    </xf>
    <xf numFmtId="1" fontId="38" fillId="0" borderId="27" xfId="189" applyNumberFormat="1" applyFont="1" applyBorder="1" applyAlignment="1">
      <alignment horizontal="left" vertical="top" wrapText="1"/>
    </xf>
    <xf numFmtId="1" fontId="38" fillId="0" borderId="30" xfId="189" applyNumberFormat="1" applyFont="1" applyBorder="1" applyAlignment="1">
      <alignment horizontal="left" vertical="top"/>
    </xf>
    <xf numFmtId="0" fontId="63" fillId="0" borderId="32" xfId="118" applyFont="1" applyBorder="1" applyAlignment="1">
      <alignment horizontal="left" wrapText="1"/>
    </xf>
    <xf numFmtId="10" fontId="63" fillId="35" borderId="32" xfId="118" applyNumberFormat="1" applyFont="1" applyFill="1" applyBorder="1" applyAlignment="1" applyProtection="1">
      <alignment horizontal="center" vertical="center"/>
      <protection locked="0"/>
    </xf>
    <xf numFmtId="0" fontId="63" fillId="0" borderId="32" xfId="118" applyFont="1" applyBorder="1" applyAlignment="1">
      <alignment horizontal="left"/>
    </xf>
    <xf numFmtId="0" fontId="59" fillId="0" borderId="32" xfId="118" applyFont="1" applyBorder="1" applyAlignment="1">
      <alignment horizontal="center"/>
    </xf>
    <xf numFmtId="0" fontId="38" fillId="0" borderId="33" xfId="189" applyFont="1" applyBorder="1" applyAlignment="1">
      <alignment horizontal="left" vertical="top"/>
    </xf>
    <xf numFmtId="175" fontId="63" fillId="39" borderId="34" xfId="190" applyFont="1" applyFill="1" applyBorder="1" applyAlignment="1" applyProtection="1">
      <alignment horizontal="left"/>
      <protection locked="0"/>
    </xf>
    <xf numFmtId="0" fontId="89" fillId="0" borderId="0" xfId="0" applyFont="1" applyAlignment="1">
      <alignment horizontal="center" vertical="top" wrapText="1"/>
    </xf>
    <xf numFmtId="0" fontId="90" fillId="0" borderId="0" xfId="0" applyFont="1" applyAlignment="1">
      <alignment horizontal="center" vertical="top" wrapText="1"/>
    </xf>
    <xf numFmtId="0" fontId="92" fillId="0" borderId="0" xfId="0" applyFont="1" applyAlignment="1">
      <alignment horizontal="center" vertical="top" wrapText="1"/>
    </xf>
    <xf numFmtId="0" fontId="92" fillId="0" borderId="43" xfId="0" applyFont="1" applyBorder="1" applyAlignment="1">
      <alignment horizontal="left" vertical="top" wrapText="1"/>
    </xf>
    <xf numFmtId="0" fontId="92" fillId="0" borderId="43" xfId="0" applyFont="1" applyBorder="1" applyAlignment="1">
      <alignment horizontal="center" vertical="top" wrapText="1"/>
    </xf>
    <xf numFmtId="0" fontId="92" fillId="0" borderId="44" xfId="0" applyFont="1" applyBorder="1" applyAlignment="1">
      <alignment horizontal="left" vertical="top" wrapText="1"/>
    </xf>
    <xf numFmtId="0" fontId="78" fillId="0" borderId="0" xfId="0" applyFont="1" applyAlignment="1">
      <alignment horizontal="right"/>
    </xf>
    <xf numFmtId="0" fontId="43" fillId="0" borderId="0" xfId="0" applyFont="1" applyAlignment="1">
      <alignment horizontal="center"/>
    </xf>
    <xf numFmtId="0" fontId="44" fillId="0" borderId="0" xfId="0" applyFont="1" applyAlignment="1">
      <alignment horizontal="center"/>
    </xf>
    <xf numFmtId="0" fontId="82" fillId="0" borderId="0" xfId="0" applyFont="1" applyAlignment="1">
      <alignment horizontal="center"/>
    </xf>
    <xf numFmtId="0" fontId="81" fillId="0" borderId="0" xfId="0" applyFont="1" applyAlignment="1">
      <alignment horizontal="center"/>
    </xf>
    <xf numFmtId="0" fontId="84" fillId="0" borderId="0" xfId="0" applyFont="1" applyAlignment="1">
      <alignment horizontal="center" vertical="center"/>
    </xf>
    <xf numFmtId="0" fontId="104" fillId="0" borderId="0" xfId="0" applyFont="1" applyAlignment="1">
      <alignment horizontal="left" vertical="top"/>
    </xf>
    <xf numFmtId="0" fontId="104" fillId="0" borderId="0" xfId="0" applyFont="1" applyAlignment="1">
      <alignment vertical="top"/>
    </xf>
    <xf numFmtId="0" fontId="105" fillId="43" borderId="0" xfId="0" applyFont="1" applyFill="1" applyAlignment="1">
      <alignment horizontal="center" vertical="center" wrapText="1"/>
    </xf>
    <xf numFmtId="0" fontId="105" fillId="43" borderId="0" xfId="0" applyFont="1" applyFill="1" applyAlignment="1">
      <alignment horizontal="center" vertical="center"/>
    </xf>
    <xf numFmtId="0" fontId="105" fillId="43" borderId="0" xfId="0" applyFont="1" applyFill="1" applyAlignment="1">
      <alignment horizontal="left" vertical="center" wrapText="1"/>
    </xf>
    <xf numFmtId="0" fontId="104" fillId="45" borderId="55" xfId="0" applyFont="1" applyFill="1" applyBorder="1" applyAlignment="1">
      <alignment horizontal="left" vertical="top"/>
    </xf>
    <xf numFmtId="0" fontId="105" fillId="45" borderId="55" xfId="0" applyFont="1" applyFill="1" applyBorder="1" applyAlignment="1">
      <alignment horizontal="left" vertical="top" wrapText="1"/>
    </xf>
    <xf numFmtId="0" fontId="104" fillId="45" borderId="55" xfId="0" applyFont="1" applyFill="1" applyBorder="1" applyAlignment="1">
      <alignment horizontal="center" vertical="top"/>
    </xf>
    <xf numFmtId="0" fontId="105" fillId="45" borderId="55" xfId="0" applyFont="1" applyFill="1" applyBorder="1" applyAlignment="1">
      <alignment horizontal="center" vertical="top"/>
    </xf>
    <xf numFmtId="0" fontId="105" fillId="45" borderId="55" xfId="0" applyFont="1" applyFill="1" applyBorder="1" applyAlignment="1">
      <alignment horizontal="left" vertical="top"/>
    </xf>
    <xf numFmtId="0" fontId="106" fillId="46" borderId="0" xfId="0" applyFont="1" applyFill="1" applyAlignment="1">
      <alignment horizontal="center" vertical="top" wrapText="1"/>
    </xf>
    <xf numFmtId="0" fontId="106" fillId="30" borderId="0" xfId="0" applyFont="1" applyFill="1" applyAlignment="1">
      <alignment horizontal="center" vertical="top" wrapText="1"/>
    </xf>
    <xf numFmtId="0" fontId="106" fillId="0" borderId="0" xfId="0" applyFont="1" applyAlignment="1">
      <alignment horizontal="left" vertical="top" wrapText="1"/>
    </xf>
    <xf numFmtId="0" fontId="106" fillId="0" borderId="0" xfId="0" applyFont="1" applyAlignment="1">
      <alignment horizontal="center" vertical="top" wrapText="1"/>
    </xf>
    <xf numFmtId="0" fontId="106" fillId="0" borderId="0" xfId="0" applyFont="1" applyAlignment="1">
      <alignment horizontal="right" vertical="top" wrapText="1"/>
    </xf>
    <xf numFmtId="0" fontId="104" fillId="0" borderId="0" xfId="0" applyFont="1" applyAlignment="1">
      <alignment horizontal="right" vertical="top" wrapText="1"/>
    </xf>
    <xf numFmtId="0" fontId="104" fillId="45" borderId="56" xfId="0" applyFont="1" applyFill="1" applyBorder="1" applyAlignment="1">
      <alignment horizontal="left" vertical="top"/>
    </xf>
    <xf numFmtId="10" fontId="105" fillId="45" borderId="55" xfId="0" applyNumberFormat="1" applyFont="1" applyFill="1" applyBorder="1" applyAlignment="1">
      <alignment horizontal="center" vertical="top"/>
    </xf>
    <xf numFmtId="0" fontId="104" fillId="0" borderId="0" xfId="0" applyFont="1" applyAlignment="1">
      <alignment horizontal="right" vertical="top"/>
    </xf>
    <xf numFmtId="0" fontId="104" fillId="0" borderId="0" xfId="0" applyFont="1" applyAlignment="1">
      <alignment horizontal="left" vertical="top" wrapText="1"/>
    </xf>
    <xf numFmtId="0" fontId="104" fillId="0" borderId="54" xfId="0" applyFont="1" applyBorder="1" applyAlignment="1">
      <alignment horizontal="left" vertical="top"/>
    </xf>
    <xf numFmtId="0" fontId="105" fillId="45" borderId="0" xfId="0" applyFont="1" applyFill="1" applyAlignment="1">
      <alignment horizontal="left" vertical="top"/>
    </xf>
    <xf numFmtId="0" fontId="104" fillId="0" borderId="57" xfId="0" applyFont="1" applyBorder="1" applyAlignment="1">
      <alignment horizontal="left" vertical="top"/>
    </xf>
    <xf numFmtId="0" fontId="104" fillId="0" borderId="58" xfId="0" applyFont="1" applyBorder="1" applyAlignment="1">
      <alignment horizontal="left" vertical="top"/>
    </xf>
    <xf numFmtId="0" fontId="104" fillId="0" borderId="58" xfId="0" applyFont="1" applyBorder="1" applyAlignment="1">
      <alignment vertical="top"/>
    </xf>
    <xf numFmtId="0" fontId="105" fillId="43" borderId="58" xfId="0" applyFont="1" applyFill="1" applyBorder="1" applyAlignment="1">
      <alignment horizontal="center" vertical="top"/>
    </xf>
    <xf numFmtId="10" fontId="106" fillId="44" borderId="58" xfId="0" applyNumberFormat="1" applyFont="1" applyFill="1" applyBorder="1" applyAlignment="1">
      <alignment horizontal="center" vertical="top"/>
    </xf>
    <xf numFmtId="0" fontId="0" fillId="0" borderId="59" xfId="0" applyBorder="1"/>
    <xf numFmtId="0" fontId="105" fillId="43" borderId="60" xfId="0" applyFont="1" applyFill="1" applyBorder="1" applyAlignment="1">
      <alignment horizontal="left" vertical="center"/>
    </xf>
    <xf numFmtId="0" fontId="105" fillId="43" borderId="61" xfId="0" applyFont="1" applyFill="1" applyBorder="1" applyAlignment="1">
      <alignment horizontal="center" vertical="center" wrapText="1"/>
    </xf>
    <xf numFmtId="0" fontId="105" fillId="45" borderId="62" xfId="0" applyFont="1" applyFill="1" applyBorder="1" applyAlignment="1">
      <alignment horizontal="left" vertical="top"/>
    </xf>
    <xf numFmtId="0" fontId="105" fillId="45" borderId="63" xfId="0" applyFont="1" applyFill="1" applyBorder="1" applyAlignment="1">
      <alignment horizontal="left" vertical="top"/>
    </xf>
    <xf numFmtId="0" fontId="106" fillId="0" borderId="60" xfId="0" applyFont="1" applyBorder="1" applyAlignment="1">
      <alignment horizontal="left" vertical="top"/>
    </xf>
    <xf numFmtId="0" fontId="106" fillId="0" borderId="61" xfId="0" applyFont="1" applyBorder="1" applyAlignment="1">
      <alignment vertical="top"/>
    </xf>
    <xf numFmtId="0" fontId="104" fillId="45" borderId="63" xfId="0" applyFont="1" applyFill="1" applyBorder="1" applyAlignment="1">
      <alignment horizontal="left" vertical="top"/>
    </xf>
    <xf numFmtId="0" fontId="104" fillId="0" borderId="60" xfId="0" applyFont="1" applyBorder="1" applyAlignment="1">
      <alignment horizontal="left" vertical="top"/>
    </xf>
    <xf numFmtId="0" fontId="104" fillId="0" borderId="63" xfId="0" applyFont="1" applyBorder="1" applyAlignment="1">
      <alignment horizontal="left" vertical="top"/>
    </xf>
    <xf numFmtId="0" fontId="105" fillId="45" borderId="61" xfId="0" applyFont="1" applyFill="1" applyBorder="1" applyAlignment="1">
      <alignment horizontal="right" vertical="top"/>
    </xf>
    <xf numFmtId="0" fontId="104" fillId="0" borderId="64" xfId="0" applyFont="1" applyBorder="1" applyAlignment="1">
      <alignment horizontal="left" vertical="top"/>
    </xf>
    <xf numFmtId="0" fontId="104" fillId="0" borderId="65" xfId="0" applyFont="1" applyBorder="1" applyAlignment="1">
      <alignment vertical="top"/>
    </xf>
    <xf numFmtId="0" fontId="104" fillId="0" borderId="65" xfId="0" applyFont="1" applyBorder="1" applyAlignment="1">
      <alignment horizontal="right"/>
    </xf>
    <xf numFmtId="0" fontId="104" fillId="0" borderId="66" xfId="0" applyFont="1" applyBorder="1" applyAlignment="1">
      <alignment vertical="top"/>
    </xf>
  </cellXfs>
  <cellStyles count="209">
    <cellStyle name="0,0_x000d__x000a_NA_x000d__x000a_" xfId="5" xr:uid="{00000000-0005-0000-0000-000000000000}"/>
    <cellStyle name="20% - Accent1" xfId="10" xr:uid="{00000000-0005-0000-0000-000001000000}"/>
    <cellStyle name="20% - Accent2" xfId="11" xr:uid="{00000000-0005-0000-0000-000002000000}"/>
    <cellStyle name="20% - Accent3" xfId="12" xr:uid="{00000000-0005-0000-0000-000003000000}"/>
    <cellStyle name="20% - Accent4" xfId="13" xr:uid="{00000000-0005-0000-0000-000004000000}"/>
    <cellStyle name="20% - Accent5" xfId="14" xr:uid="{00000000-0005-0000-0000-000005000000}"/>
    <cellStyle name="20% - Accent6" xfId="15" xr:uid="{00000000-0005-0000-0000-000006000000}"/>
    <cellStyle name="20% - Ênfase1 2" xfId="16" xr:uid="{00000000-0005-0000-0000-000007000000}"/>
    <cellStyle name="20% - Ênfase1 3" xfId="17" xr:uid="{00000000-0005-0000-0000-000008000000}"/>
    <cellStyle name="20% - Ênfase2 2" xfId="18" xr:uid="{00000000-0005-0000-0000-000009000000}"/>
    <cellStyle name="20% - Ênfase2 3" xfId="19" xr:uid="{00000000-0005-0000-0000-00000A000000}"/>
    <cellStyle name="20% - Ênfase3 2" xfId="20" xr:uid="{00000000-0005-0000-0000-00000B000000}"/>
    <cellStyle name="20% - Ênfase3 3" xfId="21" xr:uid="{00000000-0005-0000-0000-00000C000000}"/>
    <cellStyle name="20% - Ênfase4 2" xfId="22" xr:uid="{00000000-0005-0000-0000-00000D000000}"/>
    <cellStyle name="20% - Ênfase4 3" xfId="23" xr:uid="{00000000-0005-0000-0000-00000E000000}"/>
    <cellStyle name="20% - Ênfase5 2" xfId="24" xr:uid="{00000000-0005-0000-0000-00000F000000}"/>
    <cellStyle name="20% - Ênfase5 3" xfId="25" xr:uid="{00000000-0005-0000-0000-000010000000}"/>
    <cellStyle name="20% - Ênfase6 2" xfId="26" xr:uid="{00000000-0005-0000-0000-000011000000}"/>
    <cellStyle name="20% - Ênfase6 3" xfId="27" xr:uid="{00000000-0005-0000-0000-000012000000}"/>
    <cellStyle name="40% - Accent1" xfId="28" xr:uid="{00000000-0005-0000-0000-000013000000}"/>
    <cellStyle name="40% - Accent2" xfId="29" xr:uid="{00000000-0005-0000-0000-000014000000}"/>
    <cellStyle name="40% - Accent3" xfId="30" xr:uid="{00000000-0005-0000-0000-000015000000}"/>
    <cellStyle name="40% - Accent4" xfId="31" xr:uid="{00000000-0005-0000-0000-000016000000}"/>
    <cellStyle name="40% - Accent5" xfId="32" xr:uid="{00000000-0005-0000-0000-000017000000}"/>
    <cellStyle name="40% - Accent6" xfId="33" xr:uid="{00000000-0005-0000-0000-000018000000}"/>
    <cellStyle name="40% - Ênfase1 2" xfId="34" xr:uid="{00000000-0005-0000-0000-000019000000}"/>
    <cellStyle name="40% - Ênfase1 3" xfId="35" xr:uid="{00000000-0005-0000-0000-00001A000000}"/>
    <cellStyle name="40% - Ênfase2 2" xfId="36" xr:uid="{00000000-0005-0000-0000-00001B000000}"/>
    <cellStyle name="40% - Ênfase2 3" xfId="37" xr:uid="{00000000-0005-0000-0000-00001C000000}"/>
    <cellStyle name="40% - Ênfase3 2" xfId="38" xr:uid="{00000000-0005-0000-0000-00001D000000}"/>
    <cellStyle name="40% - Ênfase3 3" xfId="39" xr:uid="{00000000-0005-0000-0000-00001E000000}"/>
    <cellStyle name="40% - Ênfase4 2" xfId="40" xr:uid="{00000000-0005-0000-0000-00001F000000}"/>
    <cellStyle name="40% - Ênfase4 3" xfId="41" xr:uid="{00000000-0005-0000-0000-000020000000}"/>
    <cellStyle name="40% - Ênfase5 2" xfId="42" xr:uid="{00000000-0005-0000-0000-000021000000}"/>
    <cellStyle name="40% - Ênfase5 3" xfId="43" xr:uid="{00000000-0005-0000-0000-000022000000}"/>
    <cellStyle name="40% - Ênfase6 2" xfId="44" xr:uid="{00000000-0005-0000-0000-000023000000}"/>
    <cellStyle name="40% - Ênfase6 3" xfId="45" xr:uid="{00000000-0005-0000-0000-000024000000}"/>
    <cellStyle name="60% - Accent1" xfId="46" xr:uid="{00000000-0005-0000-0000-000025000000}"/>
    <cellStyle name="60% - Accent2" xfId="47" xr:uid="{00000000-0005-0000-0000-000026000000}"/>
    <cellStyle name="60% - Accent3" xfId="48" xr:uid="{00000000-0005-0000-0000-000027000000}"/>
    <cellStyle name="60% - Accent4" xfId="49" xr:uid="{00000000-0005-0000-0000-000028000000}"/>
    <cellStyle name="60% - Accent5" xfId="50" xr:uid="{00000000-0005-0000-0000-000029000000}"/>
    <cellStyle name="60% - Accent6" xfId="51" xr:uid="{00000000-0005-0000-0000-00002A000000}"/>
    <cellStyle name="60% - Ênfase1 2" xfId="52" xr:uid="{00000000-0005-0000-0000-00002B000000}"/>
    <cellStyle name="60% - Ênfase1 3" xfId="53" xr:uid="{00000000-0005-0000-0000-00002C000000}"/>
    <cellStyle name="60% - Ênfase2 2" xfId="54" xr:uid="{00000000-0005-0000-0000-00002D000000}"/>
    <cellStyle name="60% - Ênfase2 3" xfId="55" xr:uid="{00000000-0005-0000-0000-00002E000000}"/>
    <cellStyle name="60% - Ênfase3 2" xfId="56" xr:uid="{00000000-0005-0000-0000-00002F000000}"/>
    <cellStyle name="60% - Ênfase3 3" xfId="57" xr:uid="{00000000-0005-0000-0000-000030000000}"/>
    <cellStyle name="60% - Ênfase4 2" xfId="58" xr:uid="{00000000-0005-0000-0000-000031000000}"/>
    <cellStyle name="60% - Ênfase4 3" xfId="59" xr:uid="{00000000-0005-0000-0000-000032000000}"/>
    <cellStyle name="60% - Ênfase5 2" xfId="60" xr:uid="{00000000-0005-0000-0000-000033000000}"/>
    <cellStyle name="60% - Ênfase5 3" xfId="61" xr:uid="{00000000-0005-0000-0000-000034000000}"/>
    <cellStyle name="60% - Ênfase6 2" xfId="62" xr:uid="{00000000-0005-0000-0000-000035000000}"/>
    <cellStyle name="60% - Ênfase6 3" xfId="63" xr:uid="{00000000-0005-0000-0000-000036000000}"/>
    <cellStyle name="Accent1" xfId="64" xr:uid="{00000000-0005-0000-0000-000037000000}"/>
    <cellStyle name="Accent2" xfId="65" xr:uid="{00000000-0005-0000-0000-000038000000}"/>
    <cellStyle name="Accent3" xfId="66" xr:uid="{00000000-0005-0000-0000-000039000000}"/>
    <cellStyle name="Accent4" xfId="67" xr:uid="{00000000-0005-0000-0000-00003A000000}"/>
    <cellStyle name="Accent5" xfId="68" xr:uid="{00000000-0005-0000-0000-00003B000000}"/>
    <cellStyle name="Accent6" xfId="69" xr:uid="{00000000-0005-0000-0000-00003C000000}"/>
    <cellStyle name="Bad" xfId="70" xr:uid="{00000000-0005-0000-0000-00003D000000}"/>
    <cellStyle name="Bom 2" xfId="71" xr:uid="{00000000-0005-0000-0000-00003E000000}"/>
    <cellStyle name="Bom 3" xfId="72" xr:uid="{00000000-0005-0000-0000-00003F000000}"/>
    <cellStyle name="Calculation" xfId="73" xr:uid="{00000000-0005-0000-0000-000040000000}"/>
    <cellStyle name="Cálculo 2" xfId="74" xr:uid="{00000000-0005-0000-0000-000041000000}"/>
    <cellStyle name="Cálculo 3" xfId="75" xr:uid="{00000000-0005-0000-0000-000042000000}"/>
    <cellStyle name="Célula de Verificação 2" xfId="76" xr:uid="{00000000-0005-0000-0000-000043000000}"/>
    <cellStyle name="Célula de Verificação 3" xfId="77" xr:uid="{00000000-0005-0000-0000-000044000000}"/>
    <cellStyle name="Célula Vinculada 2" xfId="78" xr:uid="{00000000-0005-0000-0000-000045000000}"/>
    <cellStyle name="Célula Vinculada 3" xfId="79" xr:uid="{00000000-0005-0000-0000-000046000000}"/>
    <cellStyle name="Check Cell" xfId="80" xr:uid="{00000000-0005-0000-0000-000047000000}"/>
    <cellStyle name="Ênfase1 2" xfId="81" xr:uid="{00000000-0005-0000-0000-000048000000}"/>
    <cellStyle name="Ênfase1 3" xfId="82" xr:uid="{00000000-0005-0000-0000-000049000000}"/>
    <cellStyle name="Ênfase2 2" xfId="83" xr:uid="{00000000-0005-0000-0000-00004A000000}"/>
    <cellStyle name="Ênfase2 3" xfId="84" xr:uid="{00000000-0005-0000-0000-00004B000000}"/>
    <cellStyle name="Ênfase3 2" xfId="85" xr:uid="{00000000-0005-0000-0000-00004C000000}"/>
    <cellStyle name="Ênfase3 3" xfId="86" xr:uid="{00000000-0005-0000-0000-00004D000000}"/>
    <cellStyle name="Ênfase4 2" xfId="87" xr:uid="{00000000-0005-0000-0000-00004E000000}"/>
    <cellStyle name="Ênfase4 3" xfId="88" xr:uid="{00000000-0005-0000-0000-00004F000000}"/>
    <cellStyle name="Ênfase5 2" xfId="89" xr:uid="{00000000-0005-0000-0000-000050000000}"/>
    <cellStyle name="Ênfase5 3" xfId="90" xr:uid="{00000000-0005-0000-0000-000051000000}"/>
    <cellStyle name="Ênfase6 2" xfId="91" xr:uid="{00000000-0005-0000-0000-000052000000}"/>
    <cellStyle name="Ênfase6 3" xfId="92" xr:uid="{00000000-0005-0000-0000-000053000000}"/>
    <cellStyle name="Entrada 2" xfId="93" xr:uid="{00000000-0005-0000-0000-000054000000}"/>
    <cellStyle name="Entrada 3" xfId="94" xr:uid="{00000000-0005-0000-0000-000055000000}"/>
    <cellStyle name="Explanatory Text" xfId="95" xr:uid="{00000000-0005-0000-0000-000056000000}"/>
    <cellStyle name="Good" xfId="96" xr:uid="{00000000-0005-0000-0000-000057000000}"/>
    <cellStyle name="Heading 1" xfId="97" xr:uid="{00000000-0005-0000-0000-000058000000}"/>
    <cellStyle name="Heading 2" xfId="98" xr:uid="{00000000-0005-0000-0000-000059000000}"/>
    <cellStyle name="Heading 3" xfId="99" xr:uid="{00000000-0005-0000-0000-00005A000000}"/>
    <cellStyle name="Heading 4" xfId="100" xr:uid="{00000000-0005-0000-0000-00005B000000}"/>
    <cellStyle name="Hiperlink 2" xfId="208" xr:uid="{37E0B833-2E9F-4841-A2EA-5C52B58AFE33}"/>
    <cellStyle name="Hyperlink 2" xfId="101" xr:uid="{00000000-0005-0000-0000-00005C000000}"/>
    <cellStyle name="Incorreto 2" xfId="102" xr:uid="{00000000-0005-0000-0000-00005D000000}"/>
    <cellStyle name="Incorreto 3" xfId="103" xr:uid="{00000000-0005-0000-0000-00005E000000}"/>
    <cellStyle name="Input" xfId="104" xr:uid="{00000000-0005-0000-0000-00005F000000}"/>
    <cellStyle name="Linked Cell" xfId="105" xr:uid="{00000000-0005-0000-0000-000060000000}"/>
    <cellStyle name="Moeda" xfId="181" builtinId="4"/>
    <cellStyle name="Moeda 2" xfId="4" xr:uid="{00000000-0005-0000-0000-000062000000}"/>
    <cellStyle name="Moeda_Composicao BDI v2.1" xfId="190" xr:uid="{00000000-0005-0000-0000-000063000000}"/>
    <cellStyle name="Neutra 2" xfId="106" xr:uid="{00000000-0005-0000-0000-000064000000}"/>
    <cellStyle name="Neutra 3" xfId="107" xr:uid="{00000000-0005-0000-0000-000065000000}"/>
    <cellStyle name="Neutral" xfId="108" xr:uid="{00000000-0005-0000-0000-000066000000}"/>
    <cellStyle name="Normal" xfId="0" builtinId="0"/>
    <cellStyle name="Normal 10" xfId="185" xr:uid="{00000000-0005-0000-0000-000068000000}"/>
    <cellStyle name="Normal 11" xfId="109" xr:uid="{00000000-0005-0000-0000-000069000000}"/>
    <cellStyle name="Normal 12" xfId="110" xr:uid="{00000000-0005-0000-0000-00006A000000}"/>
    <cellStyle name="Normal 13" xfId="111" xr:uid="{00000000-0005-0000-0000-00006B000000}"/>
    <cellStyle name="Normal 14" xfId="112" xr:uid="{00000000-0005-0000-0000-00006C000000}"/>
    <cellStyle name="Normal 15" xfId="113" xr:uid="{00000000-0005-0000-0000-00006D000000}"/>
    <cellStyle name="Normal 16" xfId="114" xr:uid="{00000000-0005-0000-0000-00006E000000}"/>
    <cellStyle name="Normal 17" xfId="115" xr:uid="{00000000-0005-0000-0000-00006F000000}"/>
    <cellStyle name="Normal 18" xfId="116" xr:uid="{00000000-0005-0000-0000-000070000000}"/>
    <cellStyle name="Normal 19" xfId="117" xr:uid="{00000000-0005-0000-0000-000071000000}"/>
    <cellStyle name="Normal 2" xfId="1" xr:uid="{00000000-0005-0000-0000-000072000000}"/>
    <cellStyle name="Normal 2 2" xfId="2" xr:uid="{00000000-0005-0000-0000-000073000000}"/>
    <cellStyle name="Normal 2 2 2" xfId="118" xr:uid="{00000000-0005-0000-0000-000074000000}"/>
    <cellStyle name="Normal 2 3" xfId="119" xr:uid="{00000000-0005-0000-0000-000075000000}"/>
    <cellStyle name="Normal 2 4" xfId="183" xr:uid="{00000000-0005-0000-0000-000076000000}"/>
    <cellStyle name="Normal 2_Plan2" xfId="120" xr:uid="{00000000-0005-0000-0000-000077000000}"/>
    <cellStyle name="Normal 20" xfId="121" xr:uid="{00000000-0005-0000-0000-000078000000}"/>
    <cellStyle name="Normal 21" xfId="122" xr:uid="{00000000-0005-0000-0000-000079000000}"/>
    <cellStyle name="Normal 22" xfId="123" xr:uid="{00000000-0005-0000-0000-00007A000000}"/>
    <cellStyle name="Normal 23" xfId="124" xr:uid="{00000000-0005-0000-0000-00007B000000}"/>
    <cellStyle name="Normal 24" xfId="125" xr:uid="{00000000-0005-0000-0000-00007C000000}"/>
    <cellStyle name="Normal 25" xfId="6" xr:uid="{00000000-0005-0000-0000-00007D000000}"/>
    <cellStyle name="Normal 26" xfId="126" xr:uid="{00000000-0005-0000-0000-00007E000000}"/>
    <cellStyle name="Normal 27" xfId="127" xr:uid="{00000000-0005-0000-0000-00007F000000}"/>
    <cellStyle name="Normal 28" xfId="128" xr:uid="{00000000-0005-0000-0000-000080000000}"/>
    <cellStyle name="Normal 29" xfId="129" xr:uid="{00000000-0005-0000-0000-000081000000}"/>
    <cellStyle name="Normal 3" xfId="3" xr:uid="{00000000-0005-0000-0000-000082000000}"/>
    <cellStyle name="Normal 3 2" xfId="130" xr:uid="{00000000-0005-0000-0000-000083000000}"/>
    <cellStyle name="Normal 3 3" xfId="191" xr:uid="{00000000-0005-0000-0000-000084000000}"/>
    <cellStyle name="Normal 30" xfId="131" xr:uid="{00000000-0005-0000-0000-000085000000}"/>
    <cellStyle name="Normal 31" xfId="132" xr:uid="{00000000-0005-0000-0000-000086000000}"/>
    <cellStyle name="Normal 32" xfId="133" xr:uid="{00000000-0005-0000-0000-000087000000}"/>
    <cellStyle name="Normal 33" xfId="134" xr:uid="{00000000-0005-0000-0000-000088000000}"/>
    <cellStyle name="Normal 34" xfId="135" xr:uid="{00000000-0005-0000-0000-000089000000}"/>
    <cellStyle name="Normal 35" xfId="136" xr:uid="{00000000-0005-0000-0000-00008A000000}"/>
    <cellStyle name="Normal 36" xfId="137" xr:uid="{00000000-0005-0000-0000-00008B000000}"/>
    <cellStyle name="Normal 37" xfId="138" xr:uid="{00000000-0005-0000-0000-00008C000000}"/>
    <cellStyle name="Normal 38" xfId="193" xr:uid="{00000000-0005-0000-0000-00008D000000}"/>
    <cellStyle name="Normal 39" xfId="194" xr:uid="{00000000-0005-0000-0000-00008E000000}"/>
    <cellStyle name="Normal 4" xfId="139" xr:uid="{00000000-0005-0000-0000-00008F000000}"/>
    <cellStyle name="Normal 40" xfId="195" xr:uid="{00000000-0005-0000-0000-000090000000}"/>
    <cellStyle name="Normal 41" xfId="196" xr:uid="{00000000-0005-0000-0000-000091000000}"/>
    <cellStyle name="Normal 42" xfId="197" xr:uid="{00000000-0005-0000-0000-000092000000}"/>
    <cellStyle name="Normal 43" xfId="198" xr:uid="{00000000-0005-0000-0000-000093000000}"/>
    <cellStyle name="Normal 44" xfId="199" xr:uid="{00000000-0005-0000-0000-000094000000}"/>
    <cellStyle name="Normal 45" xfId="200" xr:uid="{00000000-0005-0000-0000-000095000000}"/>
    <cellStyle name="Normal 46" xfId="201" xr:uid="{00000000-0005-0000-0000-000096000000}"/>
    <cellStyle name="Normal 47" xfId="202" xr:uid="{00000000-0005-0000-0000-000097000000}"/>
    <cellStyle name="Normal 48" xfId="203" xr:uid="{00000000-0005-0000-0000-000098000000}"/>
    <cellStyle name="Normal 49" xfId="204" xr:uid="{00000000-0005-0000-0000-000099000000}"/>
    <cellStyle name="Normal 5" xfId="140" xr:uid="{00000000-0005-0000-0000-00009A000000}"/>
    <cellStyle name="Normal 5 2" xfId="8" xr:uid="{00000000-0005-0000-0000-00009B000000}"/>
    <cellStyle name="Normal 50" xfId="205" xr:uid="{00000000-0005-0000-0000-00009C000000}"/>
    <cellStyle name="Normal 51" xfId="206" xr:uid="{00000000-0005-0000-0000-00009D000000}"/>
    <cellStyle name="Normal 6" xfId="182" xr:uid="{00000000-0005-0000-0000-00009E000000}"/>
    <cellStyle name="Normal 7" xfId="141" xr:uid="{00000000-0005-0000-0000-00009F000000}"/>
    <cellStyle name="Normal 8" xfId="142" xr:uid="{00000000-0005-0000-0000-0000A0000000}"/>
    <cellStyle name="Normal 9" xfId="143" xr:uid="{00000000-0005-0000-0000-0000A1000000}"/>
    <cellStyle name="Normal_FICHA DE VERIFICAÇÃO PRELIMINAR - Plano R" xfId="189" xr:uid="{00000000-0005-0000-0000-0000A2000000}"/>
    <cellStyle name="Normal_Plan1" xfId="9" xr:uid="{00000000-0005-0000-0000-0000A3000000}"/>
    <cellStyle name="Normal_Plan1 2" xfId="186" xr:uid="{00000000-0005-0000-0000-0000A4000000}"/>
    <cellStyle name="Nota 2" xfId="144" xr:uid="{00000000-0005-0000-0000-0000A5000000}"/>
    <cellStyle name="Nota 3" xfId="145" xr:uid="{00000000-0005-0000-0000-0000A6000000}"/>
    <cellStyle name="Note" xfId="146" xr:uid="{00000000-0005-0000-0000-0000A7000000}"/>
    <cellStyle name="Output" xfId="147" xr:uid="{00000000-0005-0000-0000-0000A8000000}"/>
    <cellStyle name="Porcentagem" xfId="188" builtinId="5"/>
    <cellStyle name="Porcentagem 2" xfId="148" xr:uid="{00000000-0005-0000-0000-0000AA000000}"/>
    <cellStyle name="Porcentagem 3" xfId="149" xr:uid="{00000000-0005-0000-0000-0000AB000000}"/>
    <cellStyle name="Porcentagem 3 2" xfId="150" xr:uid="{00000000-0005-0000-0000-0000AC000000}"/>
    <cellStyle name="Porcentagem 4" xfId="151" xr:uid="{00000000-0005-0000-0000-0000AD000000}"/>
    <cellStyle name="Saída 2" xfId="152" xr:uid="{00000000-0005-0000-0000-0000AE000000}"/>
    <cellStyle name="Saída 3" xfId="153" xr:uid="{00000000-0005-0000-0000-0000AF000000}"/>
    <cellStyle name="Separador de milhares 2" xfId="7" xr:uid="{00000000-0005-0000-0000-0000B0000000}"/>
    <cellStyle name="Separador de milhares 3" xfId="154" xr:uid="{00000000-0005-0000-0000-0000B1000000}"/>
    <cellStyle name="Texto de Aviso 2" xfId="155" xr:uid="{00000000-0005-0000-0000-0000B2000000}"/>
    <cellStyle name="Texto de Aviso 3" xfId="156" xr:uid="{00000000-0005-0000-0000-0000B3000000}"/>
    <cellStyle name="Texto Explicativo 2" xfId="157" xr:uid="{00000000-0005-0000-0000-0000B4000000}"/>
    <cellStyle name="Texto Explicativo 3" xfId="158" xr:uid="{00000000-0005-0000-0000-0000B5000000}"/>
    <cellStyle name="Title" xfId="159" xr:uid="{00000000-0005-0000-0000-0000B6000000}"/>
    <cellStyle name="Título 1 2" xfId="160" xr:uid="{00000000-0005-0000-0000-0000B7000000}"/>
    <cellStyle name="Título 1 3" xfId="161" xr:uid="{00000000-0005-0000-0000-0000B8000000}"/>
    <cellStyle name="Título 2 2" xfId="162" xr:uid="{00000000-0005-0000-0000-0000B9000000}"/>
    <cellStyle name="Título 2 3" xfId="163" xr:uid="{00000000-0005-0000-0000-0000BA000000}"/>
    <cellStyle name="Título 3 2" xfId="164" xr:uid="{00000000-0005-0000-0000-0000BB000000}"/>
    <cellStyle name="Título 3 3" xfId="165" xr:uid="{00000000-0005-0000-0000-0000BC000000}"/>
    <cellStyle name="Título 4 2" xfId="166" xr:uid="{00000000-0005-0000-0000-0000BD000000}"/>
    <cellStyle name="Título 4 3" xfId="167" xr:uid="{00000000-0005-0000-0000-0000BE000000}"/>
    <cellStyle name="Título 5" xfId="168" xr:uid="{00000000-0005-0000-0000-0000BF000000}"/>
    <cellStyle name="Título 6" xfId="169" xr:uid="{00000000-0005-0000-0000-0000C0000000}"/>
    <cellStyle name="Total 2" xfId="170" xr:uid="{00000000-0005-0000-0000-0000C1000000}"/>
    <cellStyle name="Total 3" xfId="171" xr:uid="{00000000-0005-0000-0000-0000C2000000}"/>
    <cellStyle name="Vírgula 2" xfId="172" xr:uid="{00000000-0005-0000-0000-0000C3000000}"/>
    <cellStyle name="Vírgula 2 2" xfId="173" xr:uid="{00000000-0005-0000-0000-0000C4000000}"/>
    <cellStyle name="Vírgula 2 3" xfId="184" xr:uid="{00000000-0005-0000-0000-0000C5000000}"/>
    <cellStyle name="Vírgula 2 4" xfId="207" xr:uid="{00000000-0005-0000-0000-0000C6000000}"/>
    <cellStyle name="Vírgula 2_Plan2" xfId="174" xr:uid="{00000000-0005-0000-0000-0000C7000000}"/>
    <cellStyle name="Vírgula 3" xfId="175" xr:uid="{00000000-0005-0000-0000-0000C8000000}"/>
    <cellStyle name="Vírgula 3 2" xfId="176" xr:uid="{00000000-0005-0000-0000-0000C9000000}"/>
    <cellStyle name="Vírgula 3 3" xfId="177" xr:uid="{00000000-0005-0000-0000-0000CA000000}"/>
    <cellStyle name="Vírgula 3_Plan2" xfId="178" xr:uid="{00000000-0005-0000-0000-0000CB000000}"/>
    <cellStyle name="Vírgula 4" xfId="179" xr:uid="{00000000-0005-0000-0000-0000CC000000}"/>
    <cellStyle name="Vírgula 5" xfId="192" xr:uid="{00000000-0005-0000-0000-0000CD000000}"/>
    <cellStyle name="Vírgula_Plan1" xfId="187" xr:uid="{00000000-0005-0000-0000-0000CE000000}"/>
    <cellStyle name="Warning Text" xfId="180" xr:uid="{00000000-0005-0000-0000-0000CF000000}"/>
  </cellStyles>
  <dxfs count="0"/>
  <tableStyles count="0" defaultTableStyle="TableStyleMedium2" defaultPivotStyle="PivotStyleLight16"/>
  <colors>
    <mruColors>
      <color rgb="FFCCECFF"/>
      <color rgb="FFCCFFFF"/>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2</xdr:col>
      <xdr:colOff>438150</xdr:colOff>
      <xdr:row>2</xdr:row>
      <xdr:rowOff>195601</xdr:rowOff>
    </xdr:to>
    <xdr:pic>
      <xdr:nvPicPr>
        <xdr:cNvPr id="2" name="Imagem 1">
          <a:extLst>
            <a:ext uri="{FF2B5EF4-FFF2-40B4-BE49-F238E27FC236}">
              <a16:creationId xmlns:a16="http://schemas.microsoft.com/office/drawing/2014/main" id="{A8BC7976-914D-4298-91F4-D9A51773B633}"/>
            </a:ext>
          </a:extLst>
        </xdr:cNvPr>
        <xdr:cNvPicPr>
          <a:picLocks noChangeAspect="1"/>
        </xdr:cNvPicPr>
      </xdr:nvPicPr>
      <xdr:blipFill rotWithShape="1">
        <a:blip xmlns:r="http://schemas.openxmlformats.org/officeDocument/2006/relationships" r:embed="rId1"/>
        <a:srcRect t="8252" b="30478"/>
        <a:stretch/>
      </xdr:blipFill>
      <xdr:spPr>
        <a:xfrm>
          <a:off x="428625" y="66675"/>
          <a:ext cx="923925" cy="5670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323850</xdr:colOff>
      <xdr:row>2</xdr:row>
      <xdr:rowOff>176551</xdr:rowOff>
    </xdr:to>
    <xdr:pic>
      <xdr:nvPicPr>
        <xdr:cNvPr id="3" name="Imagem 2">
          <a:extLst>
            <a:ext uri="{FF2B5EF4-FFF2-40B4-BE49-F238E27FC236}">
              <a16:creationId xmlns:a16="http://schemas.microsoft.com/office/drawing/2014/main" id="{59BF9237-7904-4CE8-AEB2-816D20ACA834}"/>
            </a:ext>
          </a:extLst>
        </xdr:cNvPr>
        <xdr:cNvPicPr>
          <a:picLocks noChangeAspect="1"/>
        </xdr:cNvPicPr>
      </xdr:nvPicPr>
      <xdr:blipFill rotWithShape="1">
        <a:blip xmlns:r="http://schemas.openxmlformats.org/officeDocument/2006/relationships" r:embed="rId1"/>
        <a:srcRect t="8252" b="30478"/>
        <a:stretch/>
      </xdr:blipFill>
      <xdr:spPr>
        <a:xfrm>
          <a:off x="323850" y="47625"/>
          <a:ext cx="923925" cy="5670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0</xdr:row>
      <xdr:rowOff>28575</xdr:rowOff>
    </xdr:from>
    <xdr:to>
      <xdr:col>2</xdr:col>
      <xdr:colOff>733425</xdr:colOff>
      <xdr:row>2</xdr:row>
      <xdr:rowOff>157501</xdr:rowOff>
    </xdr:to>
    <xdr:pic>
      <xdr:nvPicPr>
        <xdr:cNvPr id="3" name="Imagem 2">
          <a:extLst>
            <a:ext uri="{FF2B5EF4-FFF2-40B4-BE49-F238E27FC236}">
              <a16:creationId xmlns:a16="http://schemas.microsoft.com/office/drawing/2014/main" id="{13D9D208-D747-4657-91C6-B1FDABEC24EE}"/>
            </a:ext>
          </a:extLst>
        </xdr:cNvPr>
        <xdr:cNvPicPr>
          <a:picLocks noChangeAspect="1"/>
        </xdr:cNvPicPr>
      </xdr:nvPicPr>
      <xdr:blipFill rotWithShape="1">
        <a:blip xmlns:r="http://schemas.openxmlformats.org/officeDocument/2006/relationships" r:embed="rId1"/>
        <a:srcRect t="8252" b="30478"/>
        <a:stretch/>
      </xdr:blipFill>
      <xdr:spPr>
        <a:xfrm>
          <a:off x="200025" y="28575"/>
          <a:ext cx="923925" cy="5670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0</xdr:row>
      <xdr:rowOff>38100</xdr:rowOff>
    </xdr:from>
    <xdr:to>
      <xdr:col>1</xdr:col>
      <xdr:colOff>962025</xdr:colOff>
      <xdr:row>2</xdr:row>
      <xdr:rowOff>167026</xdr:rowOff>
    </xdr:to>
    <xdr:pic>
      <xdr:nvPicPr>
        <xdr:cNvPr id="3" name="Imagem 2">
          <a:extLst>
            <a:ext uri="{FF2B5EF4-FFF2-40B4-BE49-F238E27FC236}">
              <a16:creationId xmlns:a16="http://schemas.microsoft.com/office/drawing/2014/main" id="{2772DF01-73FE-46B2-9D3C-D9F60A2AE2DE}"/>
            </a:ext>
          </a:extLst>
        </xdr:cNvPr>
        <xdr:cNvPicPr>
          <a:picLocks noChangeAspect="1"/>
        </xdr:cNvPicPr>
      </xdr:nvPicPr>
      <xdr:blipFill rotWithShape="1">
        <a:blip xmlns:r="http://schemas.openxmlformats.org/officeDocument/2006/relationships" r:embed="rId1"/>
        <a:srcRect t="8252" b="30478"/>
        <a:stretch/>
      </xdr:blipFill>
      <xdr:spPr>
        <a:xfrm>
          <a:off x="285750" y="38100"/>
          <a:ext cx="923925" cy="5670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302558</xdr:colOff>
      <xdr:row>3</xdr:row>
      <xdr:rowOff>0</xdr:rowOff>
    </xdr:to>
    <xdr:pic>
      <xdr:nvPicPr>
        <xdr:cNvPr id="2" name="Imagem 1">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0" y="0"/>
          <a:ext cx="907676" cy="6387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302558</xdr:colOff>
      <xdr:row>3</xdr:row>
      <xdr:rowOff>0</xdr:rowOff>
    </xdr:to>
    <xdr:pic>
      <xdr:nvPicPr>
        <xdr:cNvPr id="2" name="Imagem 1">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0" y="0"/>
          <a:ext cx="912158"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NTOS\OS\21.006%20-%20PMSC%20-%20Arrimo%20Centro%20Esportivo\Recebidos\2021.04.15%20-%20Modelos%20planilhas\Modelo%20-%20CF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server2022\pmscs\Users\duoh-109\Documents\PMSCS\Documentos\00.%20Modelos%20Prefeitura\Modelo%20-%20Planilha%20de%20Or&#231;amento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fileserver2022\Users\duoh-109\Documents\PMSCS\Projetos\EMEF%20Senador%20Fl&#225;quer\2021\PE&#199;AS%20T&#201;CNICAS_R10\PE&#199;AS%20T&#201;CNICAS\N&#195;O%20DESONERADO\QUARTIL%201&#186;%20BDI%20-%2022,47%25\S&#195;O%20CAETANO%20DO%20SUL_SENADOR%20FLAQUER_PE&#199;AS%20T&#201;CNICAS_R10%20(N&#195;O%20DESONERADO).xlsx?47ED99D1" TargetMode="External"/><Relationship Id="rId1" Type="http://schemas.openxmlformats.org/officeDocument/2006/relationships/externalLinkPath" Target="file:///\\47ED99D1\S&#195;O%20CAETANO%20DO%20SUL_SENADOR%20FLAQUER_PE&#199;AS%20T&#201;CNICAS_R10%20(N&#195;O%20DESONERAD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ileserver2022\pmscs\Users\duoh-109\Documents\PMSCS\Documentos\00.%20Modelos%20Prefeitura\Modelo%20-%20Cronograma%20F&#237;sico-Financeiro.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ileserver2022\pmscs\Users\duoh-109\Documents\Licita&#231;&#245;es\-%20Cronogramas\CFF%20-%20Tibag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20Backup%20Ricardo\-%20Biblioteca\-%20Profissional\-%20Icanp\S&#195;O%20CAETANO%20DO%20SUL\SENADOR%20FL&#193;QUER\OBSOLETOS\OR&#8364;AMENTO_R08\OR&#8364;AMENTO_R08\DESONERADO\SCS_SENADOR%20FLAQUER_OR&#8364;_R08%20-%20DESONERAD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leserver2022\pmscs\Users\duoh-109\Documents\PMSCS\Projetos\AGITH\2021\PE&#199;AS%20T&#201;CNICAS\PLANILHAS\ORC-AGT-R00-V0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REFERÊNCIAS"/>
      <sheetName val="PLANILHA"/>
      <sheetName val="MEMÓRIA"/>
      <sheetName val="COMPOSIÇÕES"/>
      <sheetName val="COTAÇÕES"/>
      <sheetName val="CRONOGRAMA"/>
      <sheetName val="PROPOSTA COMERCIAL"/>
      <sheetName val="DADOS E VALIDAÇÕES (ocultar)"/>
      <sheetName val="MAPA DE PREÇOS"/>
      <sheetName val="QUANTITATIVO VENC."/>
      <sheetName val="DADOS DO CONTRATO"/>
      <sheetName val="BOLETIM DE MEDIÇÃO"/>
      <sheetName val="RESUMO DE MEDIÇÕES"/>
      <sheetName val="DIÁRIO DE OBRA"/>
      <sheetName val="ANDAMENTO DE OBRA"/>
    </sheetNames>
    <sheetDataSet>
      <sheetData sheetId="0">
        <row r="6">
          <cell r="B6" t="str">
            <v>CARTA CONVITE</v>
          </cell>
        </row>
      </sheetData>
      <sheetData sheetId="1"/>
      <sheetData sheetId="2" refreshError="1"/>
      <sheetData sheetId="3" refreshError="1"/>
      <sheetData sheetId="4" refreshError="1"/>
      <sheetData sheetId="5" refreshError="1"/>
      <sheetData sheetId="6" refreshError="1"/>
      <sheetData sheetId="7" refreshError="1"/>
      <sheetData sheetId="8">
        <row r="2">
          <cell r="A2" t="str">
            <v>INTERNO</v>
          </cell>
        </row>
        <row r="14">
          <cell r="D14" t="str">
            <v>SIM</v>
          </cell>
        </row>
        <row r="15">
          <cell r="D15" t="str">
            <v>NÃO</v>
          </cell>
        </row>
        <row r="17">
          <cell r="D17" t="str">
            <v>SIM</v>
          </cell>
        </row>
        <row r="18">
          <cell r="D18" t="str">
            <v>NÃO</v>
          </cell>
        </row>
        <row r="19">
          <cell r="D19" t="str">
            <v>NÃO NECESSÁRIO</v>
          </cell>
        </row>
        <row r="21">
          <cell r="D21" t="str">
            <v>X</v>
          </cell>
        </row>
      </sheetData>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REFERÊNCIAS"/>
      <sheetName val="PLANILHA"/>
      <sheetName val="MEMÓRIA"/>
      <sheetName val="COMPOSIÇÕES"/>
      <sheetName val="COTAÇÕES"/>
      <sheetName val="CRONOGRAMA"/>
      <sheetName val="PROPOSTA COMERCIAL"/>
      <sheetName val="DADOS E VALIDAÇÕES (ocultar)"/>
      <sheetName val="MAPA DE PREÇOS"/>
      <sheetName val="QUANTITATIVO VENC."/>
      <sheetName val="DADOS DO CONTRATO"/>
      <sheetName val="BOLETIM DE MEDIÇÃO"/>
      <sheetName val="RESUMO DE MEDIÇÕES"/>
      <sheetName val="DIÁRIO DE OBRA"/>
      <sheetName val="ANDAMENTO DE OBRA"/>
    </sheetNames>
    <sheetDataSet>
      <sheetData sheetId="0">
        <row r="2">
          <cell r="B2">
            <v>0</v>
          </cell>
        </row>
        <row r="3">
          <cell r="B3">
            <v>0</v>
          </cell>
        </row>
        <row r="4">
          <cell r="B4">
            <v>0</v>
          </cell>
        </row>
        <row r="6">
          <cell r="B6" t="str">
            <v>CARTA CONVITE</v>
          </cell>
        </row>
        <row r="10">
          <cell r="B10">
            <v>0</v>
          </cell>
        </row>
        <row r="11">
          <cell r="B11">
            <v>0</v>
          </cell>
        </row>
        <row r="14">
          <cell r="B14">
            <v>0</v>
          </cell>
        </row>
        <row r="15">
          <cell r="B15">
            <v>0</v>
          </cell>
        </row>
        <row r="16">
          <cell r="B16">
            <v>0</v>
          </cell>
        </row>
      </sheetData>
      <sheetData sheetId="1">
        <row r="4">
          <cell r="B4">
            <v>0.25</v>
          </cell>
        </row>
        <row r="8">
          <cell r="C8" t="str">
            <v>04/2018</v>
          </cell>
          <cell r="D8" t="str">
            <v>SINAPI_Custo_Ref_Composicoes_Analitico_SP_201804_NaoDesonerado.xls</v>
          </cell>
          <cell r="E8" t="str">
            <v>Planilha</v>
          </cell>
        </row>
        <row r="9">
          <cell r="D9" t="str">
            <v>SINAPI_Preco_Ref_Insumos_SP_042018_NaoDesonerado.xls</v>
          </cell>
          <cell r="E9" t="str">
            <v>Sheet1</v>
          </cell>
        </row>
        <row r="10">
          <cell r="C10" t="str">
            <v>03/2018</v>
          </cell>
          <cell r="D10" t="str">
            <v>SERVICOSSD_172.xlsx</v>
          </cell>
          <cell r="E10" t="str">
            <v>172-O</v>
          </cell>
        </row>
        <row r="11">
          <cell r="D11" t="str">
            <v>INSUMOS BOLETIM 172.xlsx</v>
          </cell>
          <cell r="E11" t="str">
            <v>172_I</v>
          </cell>
        </row>
        <row r="12">
          <cell r="C12" t="str">
            <v>07/2017</v>
          </cell>
        </row>
      </sheetData>
      <sheetData sheetId="2" refreshError="1"/>
      <sheetData sheetId="3" refreshError="1"/>
      <sheetData sheetId="4" refreshError="1"/>
      <sheetData sheetId="5" refreshError="1"/>
      <sheetData sheetId="6" refreshError="1"/>
      <sheetData sheetId="7" refreshError="1"/>
      <sheetData sheetId="8">
        <row r="2">
          <cell r="A2" t="str">
            <v>INTERNO</v>
          </cell>
        </row>
        <row r="3">
          <cell r="A3" t="str">
            <v>RESERVADO</v>
          </cell>
        </row>
        <row r="4">
          <cell r="A4" t="str">
            <v>PÚBLICO</v>
          </cell>
        </row>
        <row r="5">
          <cell r="A5" t="str">
            <v>LICITAÇÃO</v>
          </cell>
        </row>
        <row r="8">
          <cell r="A8" t="str">
            <v>DISPENSA DE PROCESSO LICITATÓRIO</v>
          </cell>
        </row>
        <row r="9">
          <cell r="A9" t="str">
            <v>CONVITE</v>
          </cell>
        </row>
        <row r="10">
          <cell r="A10" t="str">
            <v>TOMADA DE PREÇOS</v>
          </cell>
        </row>
        <row r="11">
          <cell r="A11" t="str">
            <v>CONCORRÊNCIA PÚBLICA</v>
          </cell>
        </row>
        <row r="14">
          <cell r="A14" t="str">
            <v>PGM</v>
          </cell>
          <cell r="D14" t="str">
            <v>SIM</v>
          </cell>
        </row>
        <row r="15">
          <cell r="A15" t="str">
            <v>SEAIS</v>
          </cell>
          <cell r="D15" t="str">
            <v>NÃO</v>
          </cell>
        </row>
        <row r="16">
          <cell r="A16" t="str">
            <v>SECULT</v>
          </cell>
        </row>
        <row r="17">
          <cell r="A17" t="str">
            <v>SEDEF</v>
          </cell>
          <cell r="D17" t="str">
            <v>SIM</v>
          </cell>
        </row>
        <row r="18">
          <cell r="A18" t="str">
            <v>SEDET</v>
          </cell>
          <cell r="D18" t="str">
            <v>NÃO</v>
          </cell>
        </row>
        <row r="19">
          <cell r="A19" t="str">
            <v>SEEDUC</v>
          </cell>
          <cell r="D19" t="str">
            <v>NÃO NECESSÁRIO</v>
          </cell>
        </row>
        <row r="20">
          <cell r="A20" t="str">
            <v>SEFAZ</v>
          </cell>
        </row>
        <row r="21">
          <cell r="A21" t="str">
            <v>SEGOV</v>
          </cell>
          <cell r="D21" t="str">
            <v>X</v>
          </cell>
        </row>
        <row r="22">
          <cell r="A22" t="str">
            <v>SEJUR</v>
          </cell>
        </row>
        <row r="23">
          <cell r="A23" t="str">
            <v>SELJ</v>
          </cell>
        </row>
        <row r="24">
          <cell r="A24" t="str">
            <v>SEMOB</v>
          </cell>
        </row>
        <row r="25">
          <cell r="A25" t="str">
            <v>SEOHAB</v>
          </cell>
        </row>
        <row r="26">
          <cell r="A26" t="str">
            <v>SEPLAG</v>
          </cell>
        </row>
        <row r="27">
          <cell r="A27" t="str">
            <v>SESAUD</v>
          </cell>
        </row>
        <row r="28">
          <cell r="A28" t="str">
            <v>SESEG</v>
          </cell>
        </row>
        <row r="29">
          <cell r="A29" t="str">
            <v>SESURB</v>
          </cell>
        </row>
      </sheetData>
      <sheetData sheetId="9">
        <row r="2">
          <cell r="I2">
            <v>0</v>
          </cell>
        </row>
        <row r="3">
          <cell r="I3">
            <v>0</v>
          </cell>
        </row>
      </sheetData>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sheetName val="REFERÊNCIAS"/>
      <sheetName val="PLANILHA"/>
      <sheetName val="CRONOGRAMA"/>
      <sheetName val="COMPOSIÇÕES"/>
      <sheetName val="COTAÇÕES"/>
      <sheetName val="MEMÓRIA"/>
      <sheetName val="DADOS E VALIDAÇÕES (ocultar)"/>
    </sheetNames>
    <sheetDataSet>
      <sheetData sheetId="0">
        <row r="2">
          <cell r="B2" t="str">
            <v>Reforma da Escola Senador Flaquer em São Caetano do Sul/SP</v>
          </cell>
        </row>
        <row r="3">
          <cell r="B3" t="str">
            <v>Rua Heloísa Panplona, 180 - Bairro Fundação</v>
          </cell>
        </row>
        <row r="4">
          <cell r="B4">
            <v>0</v>
          </cell>
        </row>
        <row r="10">
          <cell r="B10" t="str">
            <v>10</v>
          </cell>
        </row>
        <row r="11">
          <cell r="B11" t="str">
            <v>SCS_SENADOR FLAQUER_ARQ_R10</v>
          </cell>
        </row>
      </sheetData>
      <sheetData sheetId="1"/>
      <sheetData sheetId="2">
        <row r="8">
          <cell r="C8" t="str">
            <v>01/2021</v>
          </cell>
          <cell r="D8">
            <v>0</v>
          </cell>
          <cell r="E8">
            <v>0</v>
          </cell>
        </row>
        <row r="9">
          <cell r="D9">
            <v>0</v>
          </cell>
          <cell r="E9">
            <v>0</v>
          </cell>
        </row>
        <row r="10">
          <cell r="C10" t="str">
            <v>01/2021</v>
          </cell>
        </row>
      </sheetData>
      <sheetData sheetId="3"/>
      <sheetData sheetId="4"/>
      <sheetData sheetId="5"/>
      <sheetData sheetId="6"/>
      <sheetData sheetId="7"/>
      <sheetData sheetId="8">
        <row r="2">
          <cell r="A2" t="str">
            <v>INTERNO</v>
          </cell>
        </row>
        <row r="3">
          <cell r="A3" t="str">
            <v>RESERVADO</v>
          </cell>
        </row>
        <row r="4">
          <cell r="A4" t="str">
            <v>PÚBLICO</v>
          </cell>
        </row>
        <row r="5">
          <cell r="A5" t="str">
            <v>LICITAÇÃO</v>
          </cell>
        </row>
        <row r="8">
          <cell r="A8" t="str">
            <v>DISPENSA DE PROCESSO LICITATÓRIO</v>
          </cell>
        </row>
        <row r="9">
          <cell r="A9" t="str">
            <v>CONVITE</v>
          </cell>
        </row>
        <row r="10">
          <cell r="A10" t="str">
            <v>TOMADA DE PREÇOS</v>
          </cell>
        </row>
        <row r="11">
          <cell r="A11" t="str">
            <v>CONCORRÊNCIA PÚBLICA</v>
          </cell>
        </row>
        <row r="14">
          <cell r="A14" t="str">
            <v>PGM</v>
          </cell>
        </row>
        <row r="15">
          <cell r="A15" t="str">
            <v>SEAIS</v>
          </cell>
        </row>
        <row r="16">
          <cell r="A16" t="str">
            <v>SECULT</v>
          </cell>
        </row>
        <row r="17">
          <cell r="A17" t="str">
            <v>SEDEF</v>
          </cell>
        </row>
        <row r="18">
          <cell r="A18" t="str">
            <v>SEDET</v>
          </cell>
        </row>
        <row r="19">
          <cell r="A19" t="str">
            <v>SEEDUC</v>
          </cell>
        </row>
        <row r="20">
          <cell r="A20" t="str">
            <v>SEFAZ</v>
          </cell>
        </row>
        <row r="21">
          <cell r="A21" t="str">
            <v>SEGOV</v>
          </cell>
        </row>
        <row r="22">
          <cell r="A22" t="str">
            <v>SEJUR</v>
          </cell>
        </row>
        <row r="23">
          <cell r="A23" t="str">
            <v>SELJ</v>
          </cell>
        </row>
        <row r="24">
          <cell r="A24" t="str">
            <v>SEMOB</v>
          </cell>
        </row>
        <row r="25">
          <cell r="A25" t="str">
            <v>SEOHAB</v>
          </cell>
        </row>
        <row r="26">
          <cell r="A26" t="str">
            <v>SEPLAG</v>
          </cell>
        </row>
        <row r="27">
          <cell r="A27" t="str">
            <v>SESAUD</v>
          </cell>
        </row>
        <row r="28">
          <cell r="A28" t="str">
            <v>SESEG</v>
          </cell>
        </row>
        <row r="29">
          <cell r="A29" t="str">
            <v>SESURB</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DO CONTRATO"/>
      <sheetName val="CRONOGRAMA_LICITAÇÃO"/>
      <sheetName val="CRONOGRAMA_EMPRESA"/>
    </sheetNames>
    <sheetDataSet>
      <sheetData sheetId="0">
        <row r="2">
          <cell r="B2">
            <v>0</v>
          </cell>
        </row>
        <row r="4">
          <cell r="B4">
            <v>0</v>
          </cell>
        </row>
        <row r="6">
          <cell r="B6">
            <v>0</v>
          </cell>
        </row>
        <row r="7">
          <cell r="B7">
            <v>0</v>
          </cell>
        </row>
        <row r="8">
          <cell r="B8">
            <v>0</v>
          </cell>
        </row>
        <row r="9">
          <cell r="B9">
            <v>0</v>
          </cell>
        </row>
        <row r="10">
          <cell r="B10">
            <v>0</v>
          </cell>
        </row>
      </sheetData>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DO CONTRATO"/>
      <sheetName val="CRONOGRAMA_LICITAÇÃO"/>
      <sheetName val="CRONOGRAMA_EMPRESA"/>
      <sheetName val="DADOS_DO_CONTRATO2"/>
      <sheetName val="DADOS_DO_CONTRATO"/>
      <sheetName val="DADOS_DO_CONTRATO1"/>
    </sheetNames>
    <sheetDataSet>
      <sheetData sheetId="0">
        <row r="4">
          <cell r="B4" t="str">
            <v>180</v>
          </cell>
        </row>
      </sheetData>
      <sheetData sheetId="1" refreshError="1"/>
      <sheetData sheetId="2" refreshError="1"/>
      <sheetData sheetId="3">
        <row r="4">
          <cell r="B4" t="str">
            <v>180</v>
          </cell>
        </row>
      </sheetData>
      <sheetData sheetId="4">
        <row r="4">
          <cell r="B4" t="str">
            <v>180</v>
          </cell>
        </row>
      </sheetData>
      <sheetData sheetId="5">
        <row r="4">
          <cell r="B4" t="str">
            <v>180</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BDI 1"/>
      <sheetName val="ORÇ"/>
      <sheetName val="MEM CALCULO"/>
      <sheetName val="MEM CALCULO ORÇAFASCIO"/>
      <sheetName val="ESTIMATIVA DE CUSTO"/>
      <sheetName val="CRONO FIS-FINANC"/>
      <sheetName val="CRONO DESEMBOLSO"/>
      <sheetName val="Usina CBUQ"/>
      <sheetName val="Bota-fora"/>
      <sheetName val="Mapa BF"/>
      <sheetName val="COMPOSIÇÕES"/>
      <sheetName val="QCI"/>
      <sheetName val="COTAÇÃO"/>
      <sheetName val="BDI"/>
    </sheetNames>
    <sheetDataSet>
      <sheetData sheetId="0">
        <row r="6">
          <cell r="B6" t="str">
            <v>Prefeitura Municipal de São Caetano do Sul</v>
          </cell>
        </row>
        <row r="22">
          <cell r="D22" t="str">
            <v>Empreitada por Preço Global</v>
          </cell>
          <cell r="E22" t="str">
            <v>Desonerado</v>
          </cell>
        </row>
        <row r="23">
          <cell r="D23" t="str">
            <v>Empreitada por Preço Unitário</v>
          </cell>
          <cell r="E23" t="str">
            <v>Não Desonerado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sheetName val="BDI"/>
      <sheetName val="COMPOSIÇÕES"/>
      <sheetName val="CFF"/>
      <sheetName val="PROPOSTA COMERCIAL"/>
      <sheetName val="CONSOLIDADO"/>
      <sheetName val="COMPARAÇÃO"/>
      <sheetName val="AGITH-CEF"/>
      <sheetName val="AGITH-PMSCS"/>
      <sheetName val="SINAPI"/>
      <sheetName val="CPOS"/>
      <sheetName val="CPOS-I"/>
      <sheetName val="SIURB-EDIF"/>
      <sheetName val="SIURB-INFRA"/>
    </sheetNames>
    <sheetDataSet>
      <sheetData sheetId="0">
        <row r="4">
          <cell r="B4" t="str">
            <v>OBRAS DE REPARO DAS INSTALAÇÕES ELÉTRICAS E SERVIÇOS COMPLEMENTARES NO CENTRO DE EXCELÊNCIA DE GINÁSTICA RÍTMICA E ARTISTICA</v>
          </cell>
        </row>
      </sheetData>
      <sheetData sheetId="1">
        <row r="36">
          <cell r="N36" t="str">
            <v>Construção e Reforma de Edifícios</v>
          </cell>
        </row>
        <row r="37">
          <cell r="N37" t="str">
            <v xml:space="preserve"> Construção de Praças Urbanas, Rodovias, Ferrovias e recapeamento e pavimentação de vias urbanas </v>
          </cell>
        </row>
        <row r="38">
          <cell r="N38" t="str">
            <v xml:space="preserve"> Construção de Redes de Abastecimento de Água, Coleta de Esgoto </v>
          </cell>
        </row>
        <row r="39">
          <cell r="N39" t="str">
            <v xml:space="preserve"> Construção e Manutenção de Estações e Redes de Distribuição de Energia Elétrica </v>
          </cell>
        </row>
        <row r="40">
          <cell r="N40" t="str">
            <v xml:space="preserve"> Obras Portuárias, Marítimas e Fluviais </v>
          </cell>
        </row>
        <row r="41">
          <cell r="N41" t="str">
            <v xml:space="preserve"> Fornecimento de Materiais e Equipamentos (aquisição indireta - em conjunto com licitação de obras) </v>
          </cell>
        </row>
        <row r="42">
          <cell r="N42" t="str">
            <v xml:space="preserve"> Fornecimento de Materiais e Equipamentos (aquisição direta)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9">
          <cell r="A9" t="str">
            <v>A.02.000.070107</v>
          </cell>
        </row>
      </sheetData>
      <sheetData sheetId="12" refreshError="1"/>
      <sheetData sheetId="1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hyperlink" Target="https://www.caixa.gov.br/Downloads/sinapi-especificacoes-tecnicas-de-insumos/SINAPI_Fichas_Especificacao_Tecnica_Insumos.pdf" TargetMode="Externa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tabColor theme="3" tint="-0.249977111117893"/>
    <pageSetUpPr fitToPage="1"/>
  </sheetPr>
  <dimension ref="A1:N472"/>
  <sheetViews>
    <sheetView tabSelected="1" zoomScale="60" zoomScaleNormal="60" workbookViewId="0">
      <selection activeCell="R16" sqref="R16"/>
    </sheetView>
  </sheetViews>
  <sheetFormatPr defaultColWidth="9.109375" defaultRowHeight="13.8" x14ac:dyDescent="0.3"/>
  <cols>
    <col min="1" max="1" width="5.44140625" style="1" customWidth="1"/>
    <col min="2" max="2" width="8.33203125" style="11" customWidth="1"/>
    <col min="3" max="3" width="11.88671875" style="1" bestFit="1" customWidth="1"/>
    <col min="4" max="4" width="10.109375" style="5" bestFit="1" customWidth="1"/>
    <col min="5" max="5" width="55.6640625" style="1" customWidth="1"/>
    <col min="6" max="6" width="8" style="1" bestFit="1" customWidth="1"/>
    <col min="7" max="7" width="10.44140625" style="1" customWidth="1"/>
    <col min="8" max="9" width="10.6640625" style="2" customWidth="1"/>
    <col min="10" max="10" width="11.88671875" style="2" customWidth="1"/>
    <col min="11" max="11" width="16.44140625" style="2" bestFit="1" customWidth="1"/>
    <col min="12" max="15" width="9.109375" style="1"/>
    <col min="16" max="17" width="9.109375" style="1" customWidth="1"/>
    <col min="18" max="16384" width="9.109375" style="1"/>
  </cols>
  <sheetData>
    <row r="1" spans="1:11" ht="18" x14ac:dyDescent="0.35">
      <c r="B1"/>
      <c r="C1" s="86"/>
      <c r="D1" s="86" t="s">
        <v>924</v>
      </c>
      <c r="E1" s="86"/>
      <c r="F1" s="86"/>
      <c r="G1" s="86"/>
    </row>
    <row r="2" spans="1:11" ht="15.6" x14ac:dyDescent="0.3">
      <c r="B2"/>
      <c r="C2" s="87"/>
      <c r="D2" s="87" t="s">
        <v>960</v>
      </c>
      <c r="E2" s="87"/>
      <c r="F2" s="87"/>
      <c r="G2" s="87"/>
    </row>
    <row r="3" spans="1:11" ht="15.6" x14ac:dyDescent="0.3">
      <c r="B3"/>
      <c r="C3" s="87"/>
      <c r="D3" s="87" t="s">
        <v>961</v>
      </c>
      <c r="E3" s="87"/>
      <c r="F3" s="87"/>
      <c r="G3" s="87"/>
    </row>
    <row r="4" spans="1:11" ht="15.6" x14ac:dyDescent="0.3">
      <c r="C4" s="53"/>
      <c r="D4" s="53"/>
      <c r="E4" s="53"/>
      <c r="F4" s="53"/>
    </row>
    <row r="5" spans="1:11" ht="12.75" customHeight="1" x14ac:dyDescent="0.3">
      <c r="C5" s="354" t="s">
        <v>31331</v>
      </c>
      <c r="D5" s="354"/>
      <c r="E5" s="354"/>
      <c r="F5" s="354"/>
      <c r="G5" s="354"/>
      <c r="H5" s="1"/>
      <c r="I5" s="143"/>
      <c r="J5" s="56"/>
      <c r="K5" s="55"/>
    </row>
    <row r="6" spans="1:11" ht="12.75" customHeight="1" x14ac:dyDescent="0.3">
      <c r="C6" s="354"/>
      <c r="D6" s="354"/>
      <c r="E6" s="354"/>
      <c r="F6" s="354"/>
      <c r="G6" s="354"/>
      <c r="H6" s="1"/>
      <c r="I6" s="144"/>
      <c r="J6" s="57"/>
      <c r="K6" s="54"/>
    </row>
    <row r="7" spans="1:11" ht="12.75" customHeight="1" x14ac:dyDescent="0.3">
      <c r="C7" s="354"/>
      <c r="D7" s="354"/>
      <c r="E7" s="354"/>
      <c r="F7" s="354"/>
      <c r="G7" s="354"/>
      <c r="H7" s="1"/>
      <c r="I7" s="144"/>
      <c r="J7" s="57"/>
      <c r="K7" s="54"/>
    </row>
    <row r="8" spans="1:11" ht="12.75" customHeight="1" x14ac:dyDescent="0.3">
      <c r="C8" s="353" t="s">
        <v>31801</v>
      </c>
      <c r="D8" s="353"/>
      <c r="E8" s="353"/>
      <c r="F8" s="353"/>
      <c r="G8" s="353"/>
      <c r="H8" s="53"/>
    </row>
    <row r="9" spans="1:11" ht="15.6" x14ac:dyDescent="0.3">
      <c r="B9" s="6"/>
      <c r="C9" s="6"/>
      <c r="D9" s="6"/>
      <c r="E9" s="6"/>
      <c r="F9" s="6"/>
      <c r="H9" s="53"/>
      <c r="J9" s="1"/>
      <c r="K9" s="9"/>
    </row>
    <row r="10" spans="1:11" ht="18" x14ac:dyDescent="0.3">
      <c r="B10" s="438"/>
      <c r="C10" s="439"/>
      <c r="D10" s="439"/>
      <c r="E10" s="439"/>
      <c r="F10" s="439"/>
      <c r="G10" s="440"/>
      <c r="H10" s="440"/>
      <c r="I10" s="441" t="s">
        <v>1026</v>
      </c>
      <c r="J10" s="442">
        <v>0.25</v>
      </c>
      <c r="K10" s="443"/>
    </row>
    <row r="11" spans="1:11" ht="13.8" hidden="1" customHeight="1" x14ac:dyDescent="0.3">
      <c r="B11" s="444" t="s">
        <v>0</v>
      </c>
      <c r="C11" s="418" t="s">
        <v>7</v>
      </c>
      <c r="D11" s="419" t="s">
        <v>848</v>
      </c>
      <c r="E11" s="420" t="s">
        <v>150</v>
      </c>
      <c r="F11" s="419" t="s">
        <v>6</v>
      </c>
      <c r="G11" s="419" t="s">
        <v>151</v>
      </c>
      <c r="H11" s="418" t="s">
        <v>152</v>
      </c>
      <c r="I11" s="418" t="s">
        <v>1028</v>
      </c>
      <c r="J11" s="418" t="s">
        <v>153</v>
      </c>
      <c r="K11" s="445" t="s">
        <v>154</v>
      </c>
    </row>
    <row r="12" spans="1:11" s="10" customFormat="1" ht="18.600000000000001" thickBot="1" x14ac:dyDescent="0.35">
      <c r="A12" s="8"/>
      <c r="B12" s="446">
        <v>1</v>
      </c>
      <c r="C12" s="421"/>
      <c r="D12" s="421"/>
      <c r="E12" s="422" t="s">
        <v>31233</v>
      </c>
      <c r="F12" s="421"/>
      <c r="G12" s="423"/>
      <c r="H12" s="417"/>
      <c r="I12" s="424" t="s">
        <v>31769</v>
      </c>
      <c r="J12" s="425" t="s">
        <v>855</v>
      </c>
      <c r="K12" s="447" t="s">
        <v>31770</v>
      </c>
    </row>
    <row r="13" spans="1:11" s="10" customFormat="1" ht="18.600000000000001" thickBot="1" x14ac:dyDescent="0.35">
      <c r="A13" s="8"/>
      <c r="B13" s="448" t="s">
        <v>3</v>
      </c>
      <c r="C13" s="426" t="s">
        <v>31203</v>
      </c>
      <c r="D13" s="427" t="s">
        <v>89</v>
      </c>
      <c r="E13" s="428" t="s">
        <v>31771</v>
      </c>
      <c r="F13" s="429" t="s">
        <v>47</v>
      </c>
      <c r="G13" s="430">
        <v>20</v>
      </c>
      <c r="H13" s="431"/>
      <c r="I13" s="426" t="s">
        <v>872</v>
      </c>
      <c r="J13" s="417"/>
      <c r="K13" s="449" t="s">
        <v>31770</v>
      </c>
    </row>
    <row r="14" spans="1:11" s="10" customFormat="1" ht="27.6" customHeight="1" thickBot="1" x14ac:dyDescent="0.35">
      <c r="A14" s="8"/>
      <c r="B14" s="446">
        <v>2</v>
      </c>
      <c r="C14" s="432"/>
      <c r="D14" s="432"/>
      <c r="E14" s="422" t="s">
        <v>31215</v>
      </c>
      <c r="F14" s="421"/>
      <c r="G14" s="423"/>
      <c r="H14" s="417"/>
      <c r="I14" s="433">
        <v>7.0099999999999996E-2</v>
      </c>
      <c r="J14" s="425" t="s">
        <v>855</v>
      </c>
      <c r="K14" s="447" t="s">
        <v>31770</v>
      </c>
    </row>
    <row r="15" spans="1:11" s="10" customFormat="1" ht="18" x14ac:dyDescent="0.3">
      <c r="A15" s="8"/>
      <c r="B15" s="448" t="s">
        <v>31204</v>
      </c>
      <c r="C15" s="426" t="s">
        <v>17654</v>
      </c>
      <c r="D15" s="427">
        <v>88264</v>
      </c>
      <c r="E15" s="428" t="s">
        <v>75</v>
      </c>
      <c r="F15" s="429" t="s">
        <v>40</v>
      </c>
      <c r="G15" s="430">
        <v>192</v>
      </c>
      <c r="H15" s="431"/>
      <c r="I15" s="426" t="s">
        <v>872</v>
      </c>
      <c r="J15" s="417"/>
      <c r="K15" s="449" t="s">
        <v>31770</v>
      </c>
    </row>
    <row r="16" spans="1:11" s="10" customFormat="1" ht="18" x14ac:dyDescent="0.3">
      <c r="A16" s="8"/>
      <c r="B16" s="448" t="s">
        <v>31237</v>
      </c>
      <c r="C16" s="426" t="s">
        <v>17654</v>
      </c>
      <c r="D16" s="427">
        <v>88247</v>
      </c>
      <c r="E16" s="428" t="s">
        <v>31772</v>
      </c>
      <c r="F16" s="429" t="s">
        <v>40</v>
      </c>
      <c r="G16" s="430">
        <v>192</v>
      </c>
      <c r="H16" s="431"/>
      <c r="I16" s="426" t="s">
        <v>872</v>
      </c>
      <c r="J16" s="417"/>
      <c r="K16" s="449" t="s">
        <v>31770</v>
      </c>
    </row>
    <row r="17" spans="1:11" s="10" customFormat="1" ht="18" x14ac:dyDescent="0.3">
      <c r="A17" s="8"/>
      <c r="B17" s="448" t="s">
        <v>31238</v>
      </c>
      <c r="C17" s="426" t="s">
        <v>17654</v>
      </c>
      <c r="D17" s="427">
        <v>88252</v>
      </c>
      <c r="E17" s="428" t="s">
        <v>31773</v>
      </c>
      <c r="F17" s="429" t="s">
        <v>40</v>
      </c>
      <c r="G17" s="430">
        <v>192</v>
      </c>
      <c r="H17" s="431"/>
      <c r="I17" s="426" t="s">
        <v>872</v>
      </c>
      <c r="J17" s="417"/>
      <c r="K17" s="449" t="s">
        <v>31770</v>
      </c>
    </row>
    <row r="18" spans="1:11" s="10" customFormat="1" ht="18" x14ac:dyDescent="0.3">
      <c r="A18" s="8"/>
      <c r="B18" s="448" t="s">
        <v>31239</v>
      </c>
      <c r="C18" s="426" t="s">
        <v>31203</v>
      </c>
      <c r="D18" s="427" t="s">
        <v>90</v>
      </c>
      <c r="E18" s="428" t="s">
        <v>31774</v>
      </c>
      <c r="F18" s="429" t="s">
        <v>47</v>
      </c>
      <c r="G18" s="430">
        <v>20</v>
      </c>
      <c r="H18" s="431"/>
      <c r="I18" s="426" t="s">
        <v>872</v>
      </c>
      <c r="J18" s="417"/>
      <c r="K18" s="449" t="s">
        <v>31770</v>
      </c>
    </row>
    <row r="19" spans="1:11" s="10" customFormat="1" ht="21" thickBot="1" x14ac:dyDescent="0.35">
      <c r="A19" s="8"/>
      <c r="B19" s="448" t="s">
        <v>31240</v>
      </c>
      <c r="C19" s="426" t="s">
        <v>31203</v>
      </c>
      <c r="D19" s="427" t="s">
        <v>101</v>
      </c>
      <c r="E19" s="428" t="s">
        <v>31775</v>
      </c>
      <c r="F19" s="429" t="s">
        <v>44</v>
      </c>
      <c r="G19" s="430">
        <v>18</v>
      </c>
      <c r="H19" s="431"/>
      <c r="I19" s="426" t="s">
        <v>872</v>
      </c>
      <c r="J19" s="417"/>
      <c r="K19" s="449" t="s">
        <v>31770</v>
      </c>
    </row>
    <row r="20" spans="1:11" s="10" customFormat="1" ht="41.4" customHeight="1" thickBot="1" x14ac:dyDescent="0.35">
      <c r="A20" s="8"/>
      <c r="B20" s="446">
        <v>3</v>
      </c>
      <c r="C20" s="432"/>
      <c r="D20" s="432"/>
      <c r="E20" s="422" t="s">
        <v>31669</v>
      </c>
      <c r="F20" s="421"/>
      <c r="G20" s="423"/>
      <c r="H20" s="417"/>
      <c r="I20" s="433">
        <v>1.52E-2</v>
      </c>
      <c r="J20" s="425" t="s">
        <v>855</v>
      </c>
      <c r="K20" s="447" t="s">
        <v>31770</v>
      </c>
    </row>
    <row r="21" spans="1:11" s="10" customFormat="1" ht="18.600000000000001" thickBot="1" x14ac:dyDescent="0.35">
      <c r="A21" s="8"/>
      <c r="B21" s="448" t="s">
        <v>31206</v>
      </c>
      <c r="C21" s="426" t="s">
        <v>31234</v>
      </c>
      <c r="D21" s="427" t="s">
        <v>856</v>
      </c>
      <c r="E21" s="428" t="s">
        <v>31776</v>
      </c>
      <c r="F21" s="429" t="s">
        <v>31777</v>
      </c>
      <c r="G21" s="430">
        <v>1</v>
      </c>
      <c r="H21" s="431"/>
      <c r="I21" s="426" t="s">
        <v>872</v>
      </c>
      <c r="J21" s="417"/>
      <c r="K21" s="449" t="s">
        <v>31770</v>
      </c>
    </row>
    <row r="22" spans="1:11" s="10" customFormat="1" ht="18.600000000000001" thickBot="1" x14ac:dyDescent="0.35">
      <c r="A22" s="8"/>
      <c r="B22" s="446">
        <v>4</v>
      </c>
      <c r="C22" s="432"/>
      <c r="D22" s="432"/>
      <c r="E22" s="422" t="s">
        <v>31670</v>
      </c>
      <c r="F22" s="421"/>
      <c r="G22" s="423"/>
      <c r="H22" s="417"/>
      <c r="I22" s="433">
        <v>9.6199999999999994E-2</v>
      </c>
      <c r="J22" s="425" t="s">
        <v>855</v>
      </c>
      <c r="K22" s="447" t="s">
        <v>31768</v>
      </c>
    </row>
    <row r="23" spans="1:11" s="10" customFormat="1" ht="18" x14ac:dyDescent="0.3">
      <c r="A23" s="8"/>
      <c r="B23" s="448" t="s">
        <v>31207</v>
      </c>
      <c r="C23" s="426" t="s">
        <v>31234</v>
      </c>
      <c r="D23" s="427" t="s">
        <v>31666</v>
      </c>
      <c r="E23" s="428" t="s">
        <v>31778</v>
      </c>
      <c r="F23" s="429" t="s">
        <v>5</v>
      </c>
      <c r="G23" s="430">
        <v>1</v>
      </c>
      <c r="H23" s="431"/>
      <c r="I23" s="426" t="s">
        <v>872</v>
      </c>
      <c r="J23" s="417"/>
      <c r="K23" s="449" t="s">
        <v>31770</v>
      </c>
    </row>
    <row r="24" spans="1:11" s="10" customFormat="1" ht="20.399999999999999" x14ac:dyDescent="0.3">
      <c r="A24" s="8"/>
      <c r="B24" s="448" t="s">
        <v>31208</v>
      </c>
      <c r="C24" s="426" t="s">
        <v>31234</v>
      </c>
      <c r="D24" s="427" t="s">
        <v>31683</v>
      </c>
      <c r="E24" s="428" t="s">
        <v>31779</v>
      </c>
      <c r="F24" s="429" t="s">
        <v>5</v>
      </c>
      <c r="G24" s="430">
        <v>25</v>
      </c>
      <c r="H24" s="431"/>
      <c r="I24" s="426" t="s">
        <v>872</v>
      </c>
      <c r="J24" s="417"/>
      <c r="K24" s="449" t="s">
        <v>31770</v>
      </c>
    </row>
    <row r="25" spans="1:11" s="10" customFormat="1" ht="18" x14ac:dyDescent="0.3">
      <c r="A25" s="8"/>
      <c r="B25" s="448" t="s">
        <v>31680</v>
      </c>
      <c r="C25" s="426" t="s">
        <v>31203</v>
      </c>
      <c r="D25" s="427" t="s">
        <v>146</v>
      </c>
      <c r="E25" s="428" t="s">
        <v>31668</v>
      </c>
      <c r="F25" s="429" t="s">
        <v>6</v>
      </c>
      <c r="G25" s="430">
        <v>40</v>
      </c>
      <c r="H25" s="431"/>
      <c r="I25" s="426" t="s">
        <v>872</v>
      </c>
      <c r="J25" s="417"/>
      <c r="K25" s="449" t="s">
        <v>31770</v>
      </c>
    </row>
    <row r="26" spans="1:11" s="10" customFormat="1" ht="27.6" customHeight="1" x14ac:dyDescent="0.3">
      <c r="A26" s="8"/>
      <c r="B26" s="448" t="s">
        <v>31681</v>
      </c>
      <c r="C26" s="426" t="s">
        <v>31203</v>
      </c>
      <c r="D26" s="427" t="s">
        <v>148</v>
      </c>
      <c r="E26" s="428" t="s">
        <v>31780</v>
      </c>
      <c r="F26" s="429" t="s">
        <v>6</v>
      </c>
      <c r="G26" s="430">
        <v>40</v>
      </c>
      <c r="H26" s="431"/>
      <c r="I26" s="426" t="s">
        <v>872</v>
      </c>
      <c r="J26" s="417"/>
      <c r="K26" s="449" t="s">
        <v>31770</v>
      </c>
    </row>
    <row r="27" spans="1:11" s="10" customFormat="1" ht="41.4" customHeight="1" thickBot="1" x14ac:dyDescent="0.35">
      <c r="A27" s="8"/>
      <c r="B27" s="448" t="s">
        <v>31682</v>
      </c>
      <c r="C27" s="426" t="s">
        <v>31203</v>
      </c>
      <c r="D27" s="427" t="s">
        <v>149</v>
      </c>
      <c r="E27" s="428" t="s">
        <v>31781</v>
      </c>
      <c r="F27" s="429" t="s">
        <v>6</v>
      </c>
      <c r="G27" s="430">
        <v>23</v>
      </c>
      <c r="H27" s="431"/>
      <c r="I27" s="426" t="s">
        <v>872</v>
      </c>
      <c r="J27" s="417"/>
      <c r="K27" s="449" t="s">
        <v>31770</v>
      </c>
    </row>
    <row r="28" spans="1:11" s="10" customFormat="1" ht="41.4" customHeight="1" thickBot="1" x14ac:dyDescent="0.35">
      <c r="A28" s="8"/>
      <c r="B28" s="446">
        <v>5</v>
      </c>
      <c r="C28" s="432"/>
      <c r="D28" s="432"/>
      <c r="E28" s="422" t="s">
        <v>31236</v>
      </c>
      <c r="F28" s="421"/>
      <c r="G28" s="423"/>
      <c r="H28" s="417"/>
      <c r="I28" s="433">
        <v>0.13420000000000001</v>
      </c>
      <c r="J28" s="425" t="s">
        <v>855</v>
      </c>
      <c r="K28" s="450"/>
    </row>
    <row r="29" spans="1:11" s="10" customFormat="1" ht="18" x14ac:dyDescent="0.3">
      <c r="A29" s="8"/>
      <c r="B29" s="448" t="s">
        <v>31209</v>
      </c>
      <c r="C29" s="426" t="s">
        <v>31234</v>
      </c>
      <c r="D29" s="427" t="s">
        <v>31232</v>
      </c>
      <c r="E29" s="428" t="s">
        <v>31782</v>
      </c>
      <c r="F29" s="429" t="s">
        <v>5</v>
      </c>
      <c r="G29" s="430">
        <v>10</v>
      </c>
      <c r="H29" s="431"/>
      <c r="I29" s="426" t="s">
        <v>872</v>
      </c>
      <c r="J29" s="417"/>
      <c r="K29" s="449" t="s">
        <v>31770</v>
      </c>
    </row>
    <row r="30" spans="1:11" s="10" customFormat="1" ht="18.600000000000001" thickBot="1" x14ac:dyDescent="0.35">
      <c r="A30" s="8"/>
      <c r="B30" s="448" t="s">
        <v>31210</v>
      </c>
      <c r="C30" s="426" t="s">
        <v>31234</v>
      </c>
      <c r="D30" s="427" t="s">
        <v>31235</v>
      </c>
      <c r="E30" s="428" t="s">
        <v>31783</v>
      </c>
      <c r="F30" s="429" t="s">
        <v>5</v>
      </c>
      <c r="G30" s="430">
        <v>25</v>
      </c>
      <c r="H30" s="431"/>
      <c r="I30" s="426" t="s">
        <v>872</v>
      </c>
      <c r="J30" s="417"/>
      <c r="K30" s="449" t="s">
        <v>31770</v>
      </c>
    </row>
    <row r="31" spans="1:11" s="10" customFormat="1" ht="18.600000000000001" thickBot="1" x14ac:dyDescent="0.35">
      <c r="A31" s="8"/>
      <c r="B31" s="446">
        <v>6</v>
      </c>
      <c r="C31" s="432"/>
      <c r="D31" s="432"/>
      <c r="E31" s="422" t="s">
        <v>31295</v>
      </c>
      <c r="F31" s="421"/>
      <c r="G31" s="423"/>
      <c r="H31" s="417"/>
      <c r="I31" s="433">
        <v>0.182</v>
      </c>
      <c r="J31" s="425" t="s">
        <v>855</v>
      </c>
      <c r="K31" s="450"/>
    </row>
    <row r="32" spans="1:11" s="10" customFormat="1" ht="18" x14ac:dyDescent="0.3">
      <c r="A32" s="8"/>
      <c r="B32" s="448" t="s">
        <v>31211</v>
      </c>
      <c r="C32" s="426" t="s">
        <v>31234</v>
      </c>
      <c r="D32" s="427" t="s">
        <v>31265</v>
      </c>
      <c r="E32" s="428" t="s">
        <v>31784</v>
      </c>
      <c r="F32" s="429" t="s">
        <v>5</v>
      </c>
      <c r="G32" s="430">
        <v>1</v>
      </c>
      <c r="H32" s="431"/>
      <c r="I32" s="426" t="s">
        <v>872</v>
      </c>
      <c r="J32" s="417"/>
      <c r="K32" s="449" t="s">
        <v>31770</v>
      </c>
    </row>
    <row r="33" spans="1:14" s="10" customFormat="1" ht="18.600000000000001" thickBot="1" x14ac:dyDescent="0.35">
      <c r="A33" s="8"/>
      <c r="B33" s="448" t="s">
        <v>31212</v>
      </c>
      <c r="C33" s="426" t="s">
        <v>31234</v>
      </c>
      <c r="D33" s="427" t="s">
        <v>31289</v>
      </c>
      <c r="E33" s="428" t="s">
        <v>31785</v>
      </c>
      <c r="F33" s="429" t="s">
        <v>37</v>
      </c>
      <c r="G33" s="430">
        <v>300</v>
      </c>
      <c r="H33" s="431"/>
      <c r="I33" s="426" t="s">
        <v>872</v>
      </c>
      <c r="J33" s="417"/>
      <c r="K33" s="449" t="s">
        <v>31770</v>
      </c>
    </row>
    <row r="34" spans="1:14" s="10" customFormat="1" ht="18.600000000000001" thickBot="1" x14ac:dyDescent="0.35">
      <c r="A34" s="8"/>
      <c r="B34" s="446">
        <v>7</v>
      </c>
      <c r="C34" s="432"/>
      <c r="D34" s="432"/>
      <c r="E34" s="422" t="s">
        <v>31318</v>
      </c>
      <c r="F34" s="421"/>
      <c r="G34" s="417"/>
      <c r="H34" s="417"/>
      <c r="I34" s="433">
        <v>2.5100000000000001E-2</v>
      </c>
      <c r="J34" s="425" t="s">
        <v>855</v>
      </c>
      <c r="K34" s="447" t="s">
        <v>31768</v>
      </c>
    </row>
    <row r="35" spans="1:14" s="10" customFormat="1" ht="18" x14ac:dyDescent="0.3">
      <c r="A35" s="8"/>
      <c r="B35" s="448" t="s">
        <v>31213</v>
      </c>
      <c r="C35" s="426" t="s">
        <v>31205</v>
      </c>
      <c r="D35" s="427" t="s">
        <v>31786</v>
      </c>
      <c r="E35" s="428" t="s">
        <v>31787</v>
      </c>
      <c r="F35" s="429" t="s">
        <v>6</v>
      </c>
      <c r="G35" s="430">
        <v>16</v>
      </c>
      <c r="H35" s="431"/>
      <c r="I35" s="426" t="s">
        <v>872</v>
      </c>
      <c r="J35" s="417"/>
      <c r="K35" s="449" t="s">
        <v>31770</v>
      </c>
    </row>
    <row r="36" spans="1:14" s="10" customFormat="1" ht="18" x14ac:dyDescent="0.3">
      <c r="A36" s="8"/>
      <c r="B36" s="448" t="s">
        <v>31214</v>
      </c>
      <c r="C36" s="426" t="s">
        <v>31203</v>
      </c>
      <c r="D36" s="427" t="s">
        <v>142</v>
      </c>
      <c r="E36" s="428" t="s">
        <v>31788</v>
      </c>
      <c r="F36" s="429" t="s">
        <v>48</v>
      </c>
      <c r="G36" s="430">
        <v>4</v>
      </c>
      <c r="H36" s="431"/>
      <c r="I36" s="426" t="s">
        <v>872</v>
      </c>
      <c r="J36" s="417"/>
      <c r="K36" s="449" t="s">
        <v>31770</v>
      </c>
    </row>
    <row r="37" spans="1:14" s="10" customFormat="1" ht="18" x14ac:dyDescent="0.3">
      <c r="A37" s="8"/>
      <c r="B37" s="448" t="s">
        <v>31297</v>
      </c>
      <c r="C37" s="426" t="s">
        <v>31203</v>
      </c>
      <c r="D37" s="427" t="s">
        <v>147</v>
      </c>
      <c r="E37" s="428" t="s">
        <v>31260</v>
      </c>
      <c r="F37" s="429" t="s">
        <v>6</v>
      </c>
      <c r="G37" s="430">
        <v>4</v>
      </c>
      <c r="H37" s="431"/>
      <c r="I37" s="426" t="s">
        <v>872</v>
      </c>
      <c r="J37" s="417"/>
      <c r="K37" s="449" t="s">
        <v>31770</v>
      </c>
    </row>
    <row r="38" spans="1:14" s="10" customFormat="1" ht="18" x14ac:dyDescent="0.3">
      <c r="A38" s="8"/>
      <c r="B38" s="448" t="s">
        <v>31298</v>
      </c>
      <c r="C38" s="426" t="s">
        <v>31203</v>
      </c>
      <c r="D38" s="427" t="s">
        <v>143</v>
      </c>
      <c r="E38" s="428" t="s">
        <v>31264</v>
      </c>
      <c r="F38" s="429" t="s">
        <v>6</v>
      </c>
      <c r="G38" s="430">
        <v>8</v>
      </c>
      <c r="H38" s="431"/>
      <c r="I38" s="426" t="s">
        <v>872</v>
      </c>
      <c r="J38" s="417"/>
      <c r="K38" s="449" t="s">
        <v>31770</v>
      </c>
    </row>
    <row r="39" spans="1:14" s="10" customFormat="1" ht="18.600000000000001" thickBot="1" x14ac:dyDescent="0.35">
      <c r="A39" s="8"/>
      <c r="B39" s="448" t="s">
        <v>31299</v>
      </c>
      <c r="C39" s="426" t="s">
        <v>31203</v>
      </c>
      <c r="D39" s="427" t="s">
        <v>139</v>
      </c>
      <c r="E39" s="428" t="s">
        <v>31789</v>
      </c>
      <c r="F39" s="429" t="s">
        <v>37</v>
      </c>
      <c r="G39" s="430">
        <v>942</v>
      </c>
      <c r="H39" s="431"/>
      <c r="I39" s="426" t="s">
        <v>872</v>
      </c>
      <c r="J39" s="417"/>
      <c r="K39" s="449" t="s">
        <v>31770</v>
      </c>
    </row>
    <row r="40" spans="1:14" s="10" customFormat="1" ht="18.600000000000001" thickBot="1" x14ac:dyDescent="0.35">
      <c r="A40" s="8"/>
      <c r="B40" s="446">
        <v>8</v>
      </c>
      <c r="C40" s="421"/>
      <c r="D40" s="432"/>
      <c r="E40" s="422" t="s">
        <v>31296</v>
      </c>
      <c r="F40" s="421"/>
      <c r="G40" s="417"/>
      <c r="H40" s="417"/>
      <c r="I40" s="433">
        <v>0.37280000000000002</v>
      </c>
      <c r="J40" s="425" t="s">
        <v>855</v>
      </c>
      <c r="K40" s="447" t="s">
        <v>31768</v>
      </c>
    </row>
    <row r="41" spans="1:14" s="10" customFormat="1" ht="18" x14ac:dyDescent="0.3">
      <c r="A41" s="8"/>
      <c r="B41" s="448" t="s">
        <v>31216</v>
      </c>
      <c r="C41" s="426" t="s">
        <v>31203</v>
      </c>
      <c r="D41" s="427" t="s">
        <v>133</v>
      </c>
      <c r="E41" s="428" t="s">
        <v>31273</v>
      </c>
      <c r="F41" s="429" t="s">
        <v>37</v>
      </c>
      <c r="G41" s="430">
        <v>520</v>
      </c>
      <c r="H41" s="431"/>
      <c r="I41" s="426" t="s">
        <v>872</v>
      </c>
      <c r="J41" s="417"/>
      <c r="K41" s="449" t="s">
        <v>31770</v>
      </c>
    </row>
    <row r="42" spans="1:14" s="10" customFormat="1" ht="18" x14ac:dyDescent="0.3">
      <c r="A42" s="8"/>
      <c r="B42" s="448" t="s">
        <v>31217</v>
      </c>
      <c r="C42" s="426" t="s">
        <v>31203</v>
      </c>
      <c r="D42" s="427" t="s">
        <v>141</v>
      </c>
      <c r="E42" s="428" t="s">
        <v>31790</v>
      </c>
      <c r="F42" s="429" t="s">
        <v>37</v>
      </c>
      <c r="G42" s="430">
        <v>60</v>
      </c>
      <c r="H42" s="431"/>
      <c r="I42" s="426" t="s">
        <v>872</v>
      </c>
      <c r="J42" s="417"/>
      <c r="K42" s="449" t="s">
        <v>31770</v>
      </c>
    </row>
    <row r="43" spans="1:14" s="10" customFormat="1" ht="18" x14ac:dyDescent="0.3">
      <c r="A43" s="8"/>
      <c r="B43" s="448" t="s">
        <v>31218</v>
      </c>
      <c r="C43" s="426" t="s">
        <v>31203</v>
      </c>
      <c r="D43" s="427" t="s">
        <v>140</v>
      </c>
      <c r="E43" s="428" t="s">
        <v>31791</v>
      </c>
      <c r="F43" s="429" t="s">
        <v>37</v>
      </c>
      <c r="G43" s="430">
        <v>3520</v>
      </c>
      <c r="H43" s="431"/>
      <c r="I43" s="426" t="s">
        <v>872</v>
      </c>
      <c r="J43" s="417"/>
      <c r="K43" s="449" t="s">
        <v>31770</v>
      </c>
    </row>
    <row r="44" spans="1:14" s="10" customFormat="1" ht="18" x14ac:dyDescent="0.3">
      <c r="A44" s="8"/>
      <c r="B44" s="448" t="s">
        <v>31219</v>
      </c>
      <c r="C44" s="426" t="s">
        <v>31203</v>
      </c>
      <c r="D44" s="427" t="s">
        <v>145</v>
      </c>
      <c r="E44" s="428" t="s">
        <v>31792</v>
      </c>
      <c r="F44" s="429" t="s">
        <v>6</v>
      </c>
      <c r="G44" s="430">
        <v>1</v>
      </c>
      <c r="H44" s="431"/>
      <c r="I44" s="426" t="s">
        <v>872</v>
      </c>
      <c r="J44" s="434"/>
      <c r="K44" s="449" t="s">
        <v>31770</v>
      </c>
    </row>
    <row r="45" spans="1:14" s="10" customFormat="1" ht="18" x14ac:dyDescent="0.3">
      <c r="A45" s="8"/>
      <c r="B45" s="448" t="s">
        <v>31671</v>
      </c>
      <c r="C45" s="426" t="s">
        <v>31203</v>
      </c>
      <c r="D45" s="427" t="s">
        <v>144</v>
      </c>
      <c r="E45" s="428" t="s">
        <v>31793</v>
      </c>
      <c r="F45" s="429" t="s">
        <v>6</v>
      </c>
      <c r="G45" s="430">
        <v>1</v>
      </c>
      <c r="H45" s="431"/>
      <c r="I45" s="426" t="s">
        <v>872</v>
      </c>
      <c r="J45" s="417"/>
      <c r="K45" s="449" t="s">
        <v>31770</v>
      </c>
    </row>
    <row r="46" spans="1:14" s="10" customFormat="1" ht="18" x14ac:dyDescent="0.3">
      <c r="A46" s="8"/>
      <c r="B46" s="448" t="s">
        <v>31672</v>
      </c>
      <c r="C46" s="426" t="s">
        <v>31203</v>
      </c>
      <c r="D46" s="427" t="s">
        <v>136</v>
      </c>
      <c r="E46" s="428" t="s">
        <v>31794</v>
      </c>
      <c r="F46" s="429" t="s">
        <v>6</v>
      </c>
      <c r="G46" s="430">
        <v>1</v>
      </c>
      <c r="H46" s="431"/>
      <c r="I46" s="426" t="s">
        <v>872</v>
      </c>
      <c r="J46" s="417"/>
      <c r="K46" s="449" t="s">
        <v>31770</v>
      </c>
    </row>
    <row r="47" spans="1:14" s="10" customFormat="1" ht="18" x14ac:dyDescent="0.3">
      <c r="A47" s="8"/>
      <c r="B47" s="448" t="s">
        <v>31673</v>
      </c>
      <c r="C47" s="426" t="s">
        <v>31205</v>
      </c>
      <c r="D47" s="427" t="s">
        <v>31795</v>
      </c>
      <c r="E47" s="428" t="s">
        <v>31796</v>
      </c>
      <c r="F47" s="429" t="s">
        <v>6</v>
      </c>
      <c r="G47" s="430">
        <v>1</v>
      </c>
      <c r="H47" s="431"/>
      <c r="I47" s="426" t="s">
        <v>872</v>
      </c>
      <c r="J47" s="417"/>
      <c r="K47" s="449" t="s">
        <v>31770</v>
      </c>
      <c r="N47" s="280"/>
    </row>
    <row r="48" spans="1:14" s="10" customFormat="1" ht="20.399999999999999" x14ac:dyDescent="0.3">
      <c r="A48" s="8"/>
      <c r="B48" s="448" t="s">
        <v>31674</v>
      </c>
      <c r="C48" s="426" t="s">
        <v>31203</v>
      </c>
      <c r="D48" s="427" t="s">
        <v>137</v>
      </c>
      <c r="E48" s="428" t="s">
        <v>31797</v>
      </c>
      <c r="F48" s="429" t="s">
        <v>6</v>
      </c>
      <c r="G48" s="430">
        <v>2</v>
      </c>
      <c r="H48" s="431"/>
      <c r="I48" s="426" t="s">
        <v>872</v>
      </c>
      <c r="J48" s="417"/>
      <c r="K48" s="449" t="s">
        <v>31770</v>
      </c>
    </row>
    <row r="49" spans="1:13" s="10" customFormat="1" ht="21" thickBot="1" x14ac:dyDescent="0.35">
      <c r="A49" s="8"/>
      <c r="B49" s="448" t="s">
        <v>31675</v>
      </c>
      <c r="C49" s="426" t="s">
        <v>31203</v>
      </c>
      <c r="D49" s="427" t="s">
        <v>138</v>
      </c>
      <c r="E49" s="428" t="s">
        <v>31798</v>
      </c>
      <c r="F49" s="429" t="s">
        <v>6</v>
      </c>
      <c r="G49" s="430">
        <v>2</v>
      </c>
      <c r="H49" s="431"/>
      <c r="I49" s="426" t="s">
        <v>872</v>
      </c>
      <c r="J49" s="417"/>
      <c r="K49" s="449" t="s">
        <v>31770</v>
      </c>
    </row>
    <row r="50" spans="1:13" s="10" customFormat="1" ht="18.600000000000001" thickBot="1" x14ac:dyDescent="0.35">
      <c r="A50" s="8"/>
      <c r="B50" s="446">
        <v>9</v>
      </c>
      <c r="C50" s="421"/>
      <c r="D50" s="432"/>
      <c r="E50" s="422" t="s">
        <v>31311</v>
      </c>
      <c r="F50" s="421"/>
      <c r="G50" s="417"/>
      <c r="H50" s="417"/>
      <c r="I50" s="433">
        <v>6.1600000000000002E-2</v>
      </c>
      <c r="J50" s="425" t="s">
        <v>855</v>
      </c>
      <c r="K50" s="447" t="s">
        <v>31770</v>
      </c>
    </row>
    <row r="51" spans="1:13" s="10" customFormat="1" ht="18" x14ac:dyDescent="0.3">
      <c r="A51" s="8"/>
      <c r="B51" s="448" t="s">
        <v>31313</v>
      </c>
      <c r="C51" s="426" t="s">
        <v>31205</v>
      </c>
      <c r="D51" s="427" t="s">
        <v>31786</v>
      </c>
      <c r="E51" s="428" t="s">
        <v>31787</v>
      </c>
      <c r="F51" s="429" t="s">
        <v>6</v>
      </c>
      <c r="G51" s="430">
        <v>4</v>
      </c>
      <c r="H51" s="431"/>
      <c r="I51" s="426" t="s">
        <v>872</v>
      </c>
      <c r="J51" s="417"/>
      <c r="K51" s="449" t="s">
        <v>31770</v>
      </c>
    </row>
    <row r="52" spans="1:13" s="10" customFormat="1" ht="18" x14ac:dyDescent="0.3">
      <c r="A52" s="8"/>
      <c r="B52" s="448" t="s">
        <v>31314</v>
      </c>
      <c r="C52" s="426" t="s">
        <v>31203</v>
      </c>
      <c r="D52" s="427" t="s">
        <v>139</v>
      </c>
      <c r="E52" s="428" t="s">
        <v>31789</v>
      </c>
      <c r="F52" s="429" t="s">
        <v>37</v>
      </c>
      <c r="G52" s="430">
        <v>180</v>
      </c>
      <c r="H52" s="431"/>
      <c r="I52" s="426" t="s">
        <v>872</v>
      </c>
      <c r="J52" s="417"/>
      <c r="K52" s="449" t="s">
        <v>31770</v>
      </c>
    </row>
    <row r="53" spans="1:13" s="10" customFormat="1" ht="18" x14ac:dyDescent="0.3">
      <c r="A53" s="8"/>
      <c r="B53" s="448" t="s">
        <v>31676</v>
      </c>
      <c r="C53" s="426" t="s">
        <v>31203</v>
      </c>
      <c r="D53" s="427" t="s">
        <v>91</v>
      </c>
      <c r="E53" s="428" t="s">
        <v>31799</v>
      </c>
      <c r="F53" s="429" t="s">
        <v>47</v>
      </c>
      <c r="G53" s="430">
        <v>110</v>
      </c>
      <c r="H53" s="431"/>
      <c r="I53" s="426" t="s">
        <v>872</v>
      </c>
      <c r="J53" s="417"/>
      <c r="K53" s="449" t="s">
        <v>31770</v>
      </c>
    </row>
    <row r="54" spans="1:13" s="10" customFormat="1" ht="18.600000000000001" thickBot="1" x14ac:dyDescent="0.35">
      <c r="A54" s="8"/>
      <c r="B54" s="448" t="s">
        <v>31677</v>
      </c>
      <c r="C54" s="426" t="s">
        <v>31203</v>
      </c>
      <c r="D54" s="427" t="s">
        <v>135</v>
      </c>
      <c r="E54" s="428" t="s">
        <v>31800</v>
      </c>
      <c r="F54" s="429" t="s">
        <v>47</v>
      </c>
      <c r="G54" s="430">
        <v>220</v>
      </c>
      <c r="H54" s="431"/>
      <c r="I54" s="426" t="s">
        <v>872</v>
      </c>
      <c r="J54" s="417"/>
      <c r="K54" s="449" t="s">
        <v>31770</v>
      </c>
    </row>
    <row r="55" spans="1:13" s="10" customFormat="1" ht="18.600000000000001" thickBot="1" x14ac:dyDescent="0.35">
      <c r="A55" s="8"/>
      <c r="B55" s="446">
        <v>10</v>
      </c>
      <c r="C55" s="421"/>
      <c r="D55" s="432"/>
      <c r="E55" s="422" t="s">
        <v>31312</v>
      </c>
      <c r="F55" s="421"/>
      <c r="G55" s="417"/>
      <c r="H55" s="417"/>
      <c r="I55" s="433">
        <v>8.2000000000000007E-3</v>
      </c>
      <c r="J55" s="425" t="s">
        <v>855</v>
      </c>
      <c r="K55" s="447" t="s">
        <v>31770</v>
      </c>
    </row>
    <row r="56" spans="1:13" s="10" customFormat="1" ht="18" x14ac:dyDescent="0.3">
      <c r="A56" s="8"/>
      <c r="B56" s="448" t="s">
        <v>31678</v>
      </c>
      <c r="C56" s="426" t="s">
        <v>31205</v>
      </c>
      <c r="D56" s="427" t="s">
        <v>31786</v>
      </c>
      <c r="E56" s="428" t="s">
        <v>31787</v>
      </c>
      <c r="F56" s="429" t="s">
        <v>6</v>
      </c>
      <c r="G56" s="430">
        <v>6</v>
      </c>
      <c r="H56" s="431"/>
      <c r="I56" s="426" t="s">
        <v>872</v>
      </c>
      <c r="J56" s="417"/>
      <c r="K56" s="449" t="s">
        <v>31770</v>
      </c>
    </row>
    <row r="57" spans="1:13" s="10" customFormat="1" ht="18" x14ac:dyDescent="0.3">
      <c r="A57" s="8"/>
      <c r="B57" s="448" t="s">
        <v>31679</v>
      </c>
      <c r="C57" s="426" t="s">
        <v>31203</v>
      </c>
      <c r="D57" s="427" t="s">
        <v>139</v>
      </c>
      <c r="E57" s="428" t="s">
        <v>31789</v>
      </c>
      <c r="F57" s="429" t="s">
        <v>37</v>
      </c>
      <c r="G57" s="430">
        <v>300</v>
      </c>
      <c r="H57" s="431"/>
      <c r="I57" s="426" t="s">
        <v>872</v>
      </c>
      <c r="J57" s="417"/>
      <c r="K57" s="449" t="s">
        <v>31770</v>
      </c>
    </row>
    <row r="58" spans="1:13" s="10" customFormat="1" ht="18.600000000000001" thickBot="1" x14ac:dyDescent="0.35">
      <c r="A58" s="8"/>
      <c r="B58" s="451"/>
      <c r="C58" s="435"/>
      <c r="D58" s="416"/>
      <c r="E58" s="435"/>
      <c r="F58" s="416"/>
      <c r="G58" s="416"/>
      <c r="H58" s="416"/>
      <c r="I58" s="416"/>
      <c r="J58" s="436"/>
      <c r="K58" s="452"/>
    </row>
    <row r="59" spans="1:13" s="10" customFormat="1" ht="18" x14ac:dyDescent="0.3">
      <c r="A59" s="13"/>
      <c r="B59" s="451"/>
      <c r="C59" s="435"/>
      <c r="D59" s="416"/>
      <c r="E59" s="435"/>
      <c r="F59" s="416"/>
      <c r="G59" s="416"/>
      <c r="H59" s="416"/>
      <c r="I59" s="416"/>
      <c r="J59" s="437" t="s">
        <v>847</v>
      </c>
      <c r="K59" s="453" t="s">
        <v>31770</v>
      </c>
    </row>
    <row r="60" spans="1:13" s="10" customFormat="1" ht="18" x14ac:dyDescent="0.35">
      <c r="A60" s="13"/>
      <c r="B60" s="454"/>
      <c r="C60" s="455"/>
      <c r="D60" s="456"/>
      <c r="E60" s="455"/>
      <c r="F60" s="455"/>
      <c r="G60" s="455"/>
      <c r="H60" s="455"/>
      <c r="I60" s="455"/>
      <c r="J60" s="455"/>
      <c r="K60" s="457"/>
    </row>
    <row r="61" spans="1:13" x14ac:dyDescent="0.3">
      <c r="A61" s="10"/>
      <c r="B61" s="12"/>
      <c r="M61" s="10"/>
    </row>
    <row r="62" spans="1:13" x14ac:dyDescent="0.3">
      <c r="A62" s="10"/>
    </row>
    <row r="63" spans="1:13" s="2" customFormat="1" x14ac:dyDescent="0.3">
      <c r="A63" s="10"/>
      <c r="B63" s="12"/>
      <c r="C63" s="1"/>
      <c r="D63" s="5"/>
      <c r="E63" s="1"/>
      <c r="F63" s="1"/>
      <c r="G63" s="1"/>
    </row>
    <row r="64" spans="1:13" s="2" customFormat="1" x14ac:dyDescent="0.3">
      <c r="A64" s="10"/>
      <c r="B64" s="7"/>
      <c r="C64" s="3"/>
      <c r="D64" s="4"/>
      <c r="E64" s="3"/>
      <c r="F64" s="6"/>
      <c r="G64" s="1"/>
    </row>
    <row r="65" spans="1:1" x14ac:dyDescent="0.3">
      <c r="A65" s="10"/>
    </row>
    <row r="66" spans="1:1" x14ac:dyDescent="0.3">
      <c r="A66" s="10"/>
    </row>
    <row r="67" spans="1:1" x14ac:dyDescent="0.3">
      <c r="A67" s="10"/>
    </row>
    <row r="68" spans="1:1" x14ac:dyDescent="0.3">
      <c r="A68" s="10"/>
    </row>
    <row r="69" spans="1:1" x14ac:dyDescent="0.3">
      <c r="A69" s="10"/>
    </row>
    <row r="70" spans="1:1" x14ac:dyDescent="0.3">
      <c r="A70" s="10"/>
    </row>
    <row r="71" spans="1:1" x14ac:dyDescent="0.3">
      <c r="A71" s="10"/>
    </row>
    <row r="72" spans="1:1" x14ac:dyDescent="0.3">
      <c r="A72" s="10"/>
    </row>
    <row r="73" spans="1:1" x14ac:dyDescent="0.3">
      <c r="A73" s="10"/>
    </row>
    <row r="74" spans="1:1" x14ac:dyDescent="0.3">
      <c r="A74" s="10"/>
    </row>
    <row r="75" spans="1:1" x14ac:dyDescent="0.3">
      <c r="A75" s="10"/>
    </row>
    <row r="76" spans="1:1" x14ac:dyDescent="0.3">
      <c r="A76" s="10"/>
    </row>
    <row r="77" spans="1:1" x14ac:dyDescent="0.3">
      <c r="A77" s="10"/>
    </row>
    <row r="78" spans="1:1" x14ac:dyDescent="0.3">
      <c r="A78" s="10"/>
    </row>
    <row r="79" spans="1:1" x14ac:dyDescent="0.3">
      <c r="A79" s="10"/>
    </row>
    <row r="80" spans="1:1" x14ac:dyDescent="0.3">
      <c r="A80" s="10"/>
    </row>
    <row r="81" spans="1:1" x14ac:dyDescent="0.3">
      <c r="A81" s="10"/>
    </row>
    <row r="82" spans="1:1" x14ac:dyDescent="0.3">
      <c r="A82" s="10"/>
    </row>
    <row r="83" spans="1:1" x14ac:dyDescent="0.3">
      <c r="A83" s="10"/>
    </row>
    <row r="84" spans="1:1" x14ac:dyDescent="0.3">
      <c r="A84" s="10"/>
    </row>
    <row r="85" spans="1:1" x14ac:dyDescent="0.3">
      <c r="A85" s="10"/>
    </row>
    <row r="86" spans="1:1" x14ac:dyDescent="0.3">
      <c r="A86" s="10"/>
    </row>
    <row r="87" spans="1:1" x14ac:dyDescent="0.3">
      <c r="A87" s="10"/>
    </row>
    <row r="88" spans="1:1" x14ac:dyDescent="0.3">
      <c r="A88" s="10"/>
    </row>
    <row r="89" spans="1:1" x14ac:dyDescent="0.3">
      <c r="A89" s="10"/>
    </row>
    <row r="90" spans="1:1" x14ac:dyDescent="0.3">
      <c r="A90" s="10"/>
    </row>
    <row r="91" spans="1:1" x14ac:dyDescent="0.3">
      <c r="A91" s="10"/>
    </row>
    <row r="92" spans="1:1" x14ac:dyDescent="0.3">
      <c r="A92" s="10"/>
    </row>
    <row r="93" spans="1:1" x14ac:dyDescent="0.3">
      <c r="A93" s="10"/>
    </row>
    <row r="94" spans="1:1" x14ac:dyDescent="0.3">
      <c r="A94" s="10"/>
    </row>
    <row r="95" spans="1:1" x14ac:dyDescent="0.3">
      <c r="A95" s="10"/>
    </row>
    <row r="96" spans="1:1" x14ac:dyDescent="0.3">
      <c r="A96" s="10"/>
    </row>
    <row r="97" spans="1:1" x14ac:dyDescent="0.3">
      <c r="A97" s="10"/>
    </row>
    <row r="98" spans="1:1" x14ac:dyDescent="0.3">
      <c r="A98" s="10"/>
    </row>
    <row r="99" spans="1:1" x14ac:dyDescent="0.3">
      <c r="A99" s="10"/>
    </row>
    <row r="100" spans="1:1" x14ac:dyDescent="0.3">
      <c r="A100" s="10"/>
    </row>
    <row r="101" spans="1:1" x14ac:dyDescent="0.3">
      <c r="A101" s="10"/>
    </row>
    <row r="102" spans="1:1" x14ac:dyDescent="0.3">
      <c r="A102" s="10"/>
    </row>
    <row r="103" spans="1:1" x14ac:dyDescent="0.3">
      <c r="A103" s="10"/>
    </row>
    <row r="104" spans="1:1" x14ac:dyDescent="0.3">
      <c r="A104" s="10"/>
    </row>
    <row r="105" spans="1:1" x14ac:dyDescent="0.3">
      <c r="A105" s="10"/>
    </row>
    <row r="106" spans="1:1" x14ac:dyDescent="0.3">
      <c r="A106" s="10"/>
    </row>
    <row r="107" spans="1:1" x14ac:dyDescent="0.3">
      <c r="A107" s="10"/>
    </row>
    <row r="108" spans="1:1" x14ac:dyDescent="0.3">
      <c r="A108" s="10"/>
    </row>
    <row r="109" spans="1:1" x14ac:dyDescent="0.3">
      <c r="A109" s="10"/>
    </row>
    <row r="110" spans="1:1" x14ac:dyDescent="0.3">
      <c r="A110" s="10"/>
    </row>
    <row r="111" spans="1:1" x14ac:dyDescent="0.3">
      <c r="A111" s="10"/>
    </row>
    <row r="112" spans="1:1" x14ac:dyDescent="0.3">
      <c r="A112" s="10"/>
    </row>
    <row r="113" spans="1:1" x14ac:dyDescent="0.3">
      <c r="A113" s="10"/>
    </row>
    <row r="114" spans="1:1" x14ac:dyDescent="0.3">
      <c r="A114" s="10"/>
    </row>
    <row r="115" spans="1:1" x14ac:dyDescent="0.3">
      <c r="A115" s="10"/>
    </row>
    <row r="116" spans="1:1" x14ac:dyDescent="0.3">
      <c r="A116" s="10"/>
    </row>
    <row r="117" spans="1:1" x14ac:dyDescent="0.3">
      <c r="A117" s="10"/>
    </row>
    <row r="118" spans="1:1" x14ac:dyDescent="0.3">
      <c r="A118" s="10"/>
    </row>
    <row r="119" spans="1:1" x14ac:dyDescent="0.3">
      <c r="A119" s="10"/>
    </row>
    <row r="120" spans="1:1" x14ac:dyDescent="0.3">
      <c r="A120" s="10"/>
    </row>
    <row r="121" spans="1:1" x14ac:dyDescent="0.3">
      <c r="A121" s="10"/>
    </row>
    <row r="122" spans="1:1" x14ac:dyDescent="0.3">
      <c r="A122" s="10"/>
    </row>
    <row r="123" spans="1:1" x14ac:dyDescent="0.3">
      <c r="A123" s="10"/>
    </row>
    <row r="124" spans="1:1" x14ac:dyDescent="0.3">
      <c r="A124" s="10"/>
    </row>
    <row r="125" spans="1:1" x14ac:dyDescent="0.3">
      <c r="A125" s="10"/>
    </row>
    <row r="126" spans="1:1" x14ac:dyDescent="0.3">
      <c r="A126" s="10"/>
    </row>
    <row r="127" spans="1:1" x14ac:dyDescent="0.3">
      <c r="A127" s="10"/>
    </row>
    <row r="128" spans="1:1" x14ac:dyDescent="0.3">
      <c r="A128" s="10"/>
    </row>
    <row r="129" spans="1:1" x14ac:dyDescent="0.3">
      <c r="A129" s="10"/>
    </row>
    <row r="130" spans="1:1" x14ac:dyDescent="0.3">
      <c r="A130" s="10"/>
    </row>
    <row r="131" spans="1:1" x14ac:dyDescent="0.3">
      <c r="A131" s="10"/>
    </row>
    <row r="132" spans="1:1" x14ac:dyDescent="0.3">
      <c r="A132" s="10"/>
    </row>
    <row r="133" spans="1:1" x14ac:dyDescent="0.3">
      <c r="A133" s="10"/>
    </row>
    <row r="134" spans="1:1" x14ac:dyDescent="0.3">
      <c r="A134" s="10"/>
    </row>
    <row r="135" spans="1:1" x14ac:dyDescent="0.3">
      <c r="A135" s="10"/>
    </row>
    <row r="136" spans="1:1" x14ac:dyDescent="0.3">
      <c r="A136" s="10"/>
    </row>
    <row r="137" spans="1:1" x14ac:dyDescent="0.3">
      <c r="A137" s="10"/>
    </row>
    <row r="138" spans="1:1" x14ac:dyDescent="0.3">
      <c r="A138" s="10"/>
    </row>
    <row r="139" spans="1:1" x14ac:dyDescent="0.3">
      <c r="A139" s="10"/>
    </row>
    <row r="140" spans="1:1" x14ac:dyDescent="0.3">
      <c r="A140" s="10"/>
    </row>
    <row r="141" spans="1:1" x14ac:dyDescent="0.3">
      <c r="A141" s="10"/>
    </row>
    <row r="142" spans="1:1" x14ac:dyDescent="0.3">
      <c r="A142" s="10"/>
    </row>
    <row r="143" spans="1:1" x14ac:dyDescent="0.3">
      <c r="A143" s="10"/>
    </row>
    <row r="144" spans="1:1" x14ac:dyDescent="0.3">
      <c r="A144" s="10"/>
    </row>
    <row r="145" spans="1:1" x14ac:dyDescent="0.3">
      <c r="A145" s="10"/>
    </row>
    <row r="146" spans="1:1" x14ac:dyDescent="0.3">
      <c r="A146" s="10"/>
    </row>
    <row r="147" spans="1:1" x14ac:dyDescent="0.3">
      <c r="A147" s="10"/>
    </row>
    <row r="148" spans="1:1" x14ac:dyDescent="0.3">
      <c r="A148" s="10"/>
    </row>
    <row r="149" spans="1:1" x14ac:dyDescent="0.3">
      <c r="A149" s="10"/>
    </row>
    <row r="150" spans="1:1" x14ac:dyDescent="0.3">
      <c r="A150" s="10"/>
    </row>
    <row r="151" spans="1:1" x14ac:dyDescent="0.3">
      <c r="A151" s="10"/>
    </row>
    <row r="152" spans="1:1" x14ac:dyDescent="0.3">
      <c r="A152" s="10"/>
    </row>
    <row r="153" spans="1:1" x14ac:dyDescent="0.3">
      <c r="A153" s="10"/>
    </row>
    <row r="154" spans="1:1" x14ac:dyDescent="0.3">
      <c r="A154" s="10"/>
    </row>
    <row r="155" spans="1:1" x14ac:dyDescent="0.3">
      <c r="A155" s="10"/>
    </row>
    <row r="156" spans="1:1" x14ac:dyDescent="0.3">
      <c r="A156" s="10"/>
    </row>
    <row r="157" spans="1:1" x14ac:dyDescent="0.3">
      <c r="A157" s="10"/>
    </row>
    <row r="158" spans="1:1" x14ac:dyDescent="0.3">
      <c r="A158" s="10"/>
    </row>
    <row r="159" spans="1:1" x14ac:dyDescent="0.3">
      <c r="A159" s="10"/>
    </row>
    <row r="160" spans="1:1" x14ac:dyDescent="0.3">
      <c r="A160" s="10"/>
    </row>
    <row r="161" spans="1:1" x14ac:dyDescent="0.3">
      <c r="A161" s="10"/>
    </row>
    <row r="162" spans="1:1" x14ac:dyDescent="0.3">
      <c r="A162" s="10"/>
    </row>
    <row r="163" spans="1:1" x14ac:dyDescent="0.3">
      <c r="A163" s="10"/>
    </row>
    <row r="164" spans="1:1" x14ac:dyDescent="0.3">
      <c r="A164" s="10"/>
    </row>
    <row r="165" spans="1:1" x14ac:dyDescent="0.3">
      <c r="A165" s="10"/>
    </row>
    <row r="166" spans="1:1" x14ac:dyDescent="0.3">
      <c r="A166" s="10"/>
    </row>
    <row r="167" spans="1:1" x14ac:dyDescent="0.3">
      <c r="A167" s="10"/>
    </row>
    <row r="168" spans="1:1" x14ac:dyDescent="0.3">
      <c r="A168" s="10"/>
    </row>
    <row r="169" spans="1:1" x14ac:dyDescent="0.3">
      <c r="A169" s="10"/>
    </row>
    <row r="170" spans="1:1" x14ac:dyDescent="0.3">
      <c r="A170" s="10"/>
    </row>
    <row r="171" spans="1:1" x14ac:dyDescent="0.3">
      <c r="A171" s="10"/>
    </row>
    <row r="172" spans="1:1" x14ac:dyDescent="0.3">
      <c r="A172" s="10"/>
    </row>
    <row r="173" spans="1:1" x14ac:dyDescent="0.3">
      <c r="A173" s="10"/>
    </row>
    <row r="174" spans="1:1" x14ac:dyDescent="0.3">
      <c r="A174" s="10"/>
    </row>
    <row r="175" spans="1:1" x14ac:dyDescent="0.3">
      <c r="A175" s="10"/>
    </row>
    <row r="176" spans="1:1" x14ac:dyDescent="0.3">
      <c r="A176" s="10"/>
    </row>
    <row r="177" spans="1:1" x14ac:dyDescent="0.3">
      <c r="A177" s="10"/>
    </row>
    <row r="178" spans="1:1" x14ac:dyDescent="0.3">
      <c r="A178" s="10"/>
    </row>
    <row r="179" spans="1:1" x14ac:dyDescent="0.3">
      <c r="A179" s="10"/>
    </row>
    <row r="180" spans="1:1" x14ac:dyDescent="0.3">
      <c r="A180" s="10"/>
    </row>
    <row r="181" spans="1:1" x14ac:dyDescent="0.3">
      <c r="A181" s="10"/>
    </row>
    <row r="182" spans="1:1" x14ac:dyDescent="0.3">
      <c r="A182" s="10"/>
    </row>
    <row r="183" spans="1:1" x14ac:dyDescent="0.3">
      <c r="A183" s="10"/>
    </row>
    <row r="184" spans="1:1" x14ac:dyDescent="0.3">
      <c r="A184" s="10"/>
    </row>
    <row r="185" spans="1:1" x14ac:dyDescent="0.3">
      <c r="A185" s="10"/>
    </row>
    <row r="186" spans="1:1" x14ac:dyDescent="0.3">
      <c r="A186" s="10"/>
    </row>
    <row r="187" spans="1:1" x14ac:dyDescent="0.3">
      <c r="A187" s="10"/>
    </row>
    <row r="188" spans="1:1" x14ac:dyDescent="0.3">
      <c r="A188" s="10"/>
    </row>
    <row r="189" spans="1:1" x14ac:dyDescent="0.3">
      <c r="A189" s="10"/>
    </row>
    <row r="190" spans="1:1" x14ac:dyDescent="0.3">
      <c r="A190" s="10"/>
    </row>
    <row r="191" spans="1:1" x14ac:dyDescent="0.3">
      <c r="A191" s="10"/>
    </row>
    <row r="192" spans="1:1" x14ac:dyDescent="0.3">
      <c r="A192" s="10"/>
    </row>
    <row r="193" spans="1:1" x14ac:dyDescent="0.3">
      <c r="A193" s="10"/>
    </row>
    <row r="194" spans="1:1" x14ac:dyDescent="0.3">
      <c r="A194" s="10"/>
    </row>
    <row r="195" spans="1:1" x14ac:dyDescent="0.3">
      <c r="A195" s="10"/>
    </row>
    <row r="196" spans="1:1" x14ac:dyDescent="0.3">
      <c r="A196" s="10"/>
    </row>
    <row r="197" spans="1:1" x14ac:dyDescent="0.3">
      <c r="A197" s="10"/>
    </row>
    <row r="198" spans="1:1" x14ac:dyDescent="0.3">
      <c r="A198" s="10"/>
    </row>
    <row r="199" spans="1:1" x14ac:dyDescent="0.3">
      <c r="A199" s="10"/>
    </row>
    <row r="200" spans="1:1" x14ac:dyDescent="0.3">
      <c r="A200" s="10"/>
    </row>
    <row r="201" spans="1:1" x14ac:dyDescent="0.3">
      <c r="A201" s="10"/>
    </row>
    <row r="202" spans="1:1" x14ac:dyDescent="0.3">
      <c r="A202" s="10"/>
    </row>
    <row r="203" spans="1:1" x14ac:dyDescent="0.3">
      <c r="A203" s="10"/>
    </row>
    <row r="204" spans="1:1" x14ac:dyDescent="0.3">
      <c r="A204" s="10"/>
    </row>
    <row r="205" spans="1:1" x14ac:dyDescent="0.3">
      <c r="A205" s="10"/>
    </row>
    <row r="206" spans="1:1" x14ac:dyDescent="0.3">
      <c r="A206" s="10"/>
    </row>
    <row r="207" spans="1:1" x14ac:dyDescent="0.3">
      <c r="A207" s="10"/>
    </row>
    <row r="208" spans="1:1" x14ac:dyDescent="0.3">
      <c r="A208" s="10"/>
    </row>
    <row r="209" spans="1:1" x14ac:dyDescent="0.3">
      <c r="A209" s="10"/>
    </row>
    <row r="210" spans="1:1" x14ac:dyDescent="0.3">
      <c r="A210" s="10"/>
    </row>
    <row r="211" spans="1:1" x14ac:dyDescent="0.3">
      <c r="A211" s="10"/>
    </row>
    <row r="212" spans="1:1" x14ac:dyDescent="0.3">
      <c r="A212" s="10"/>
    </row>
    <row r="213" spans="1:1" x14ac:dyDescent="0.3">
      <c r="A213" s="10"/>
    </row>
    <row r="214" spans="1:1" x14ac:dyDescent="0.3">
      <c r="A214" s="10"/>
    </row>
    <row r="215" spans="1:1" x14ac:dyDescent="0.3">
      <c r="A215" s="10"/>
    </row>
    <row r="216" spans="1:1" x14ac:dyDescent="0.3">
      <c r="A216" s="10"/>
    </row>
    <row r="217" spans="1:1" x14ac:dyDescent="0.3">
      <c r="A217" s="10"/>
    </row>
    <row r="218" spans="1:1" x14ac:dyDescent="0.3">
      <c r="A218" s="10"/>
    </row>
    <row r="219" spans="1:1" x14ac:dyDescent="0.3">
      <c r="A219" s="10"/>
    </row>
    <row r="220" spans="1:1" x14ac:dyDescent="0.3">
      <c r="A220" s="10"/>
    </row>
    <row r="221" spans="1:1" x14ac:dyDescent="0.3">
      <c r="A221" s="10"/>
    </row>
    <row r="222" spans="1:1" x14ac:dyDescent="0.3">
      <c r="A222" s="10"/>
    </row>
    <row r="223" spans="1:1" x14ac:dyDescent="0.3">
      <c r="A223" s="10"/>
    </row>
    <row r="224" spans="1:1" x14ac:dyDescent="0.3">
      <c r="A224" s="10"/>
    </row>
    <row r="225" spans="1:1" x14ac:dyDescent="0.3">
      <c r="A225" s="10"/>
    </row>
    <row r="226" spans="1:1" x14ac:dyDescent="0.3">
      <c r="A226" s="10"/>
    </row>
    <row r="227" spans="1:1" x14ac:dyDescent="0.3">
      <c r="A227" s="10"/>
    </row>
    <row r="228" spans="1:1" x14ac:dyDescent="0.3">
      <c r="A228" s="10"/>
    </row>
    <row r="229" spans="1:1" x14ac:dyDescent="0.3">
      <c r="A229" s="10"/>
    </row>
    <row r="230" spans="1:1" x14ac:dyDescent="0.3">
      <c r="A230" s="10"/>
    </row>
    <row r="231" spans="1:1" x14ac:dyDescent="0.3">
      <c r="A231" s="10"/>
    </row>
    <row r="232" spans="1:1" x14ac:dyDescent="0.3">
      <c r="A232" s="10"/>
    </row>
    <row r="233" spans="1:1" x14ac:dyDescent="0.3">
      <c r="A233" s="10"/>
    </row>
    <row r="234" spans="1:1" x14ac:dyDescent="0.3">
      <c r="A234" s="10"/>
    </row>
    <row r="235" spans="1:1" x14ac:dyDescent="0.3">
      <c r="A235" s="10"/>
    </row>
    <row r="236" spans="1:1" x14ac:dyDescent="0.3">
      <c r="A236" s="10"/>
    </row>
    <row r="237" spans="1:1" x14ac:dyDescent="0.3">
      <c r="A237" s="10"/>
    </row>
    <row r="238" spans="1:1" x14ac:dyDescent="0.3">
      <c r="A238" s="10"/>
    </row>
    <row r="239" spans="1:1" x14ac:dyDescent="0.3">
      <c r="A239" s="10"/>
    </row>
    <row r="240" spans="1:1" x14ac:dyDescent="0.3">
      <c r="A240" s="10"/>
    </row>
    <row r="241" spans="1:1" x14ac:dyDescent="0.3">
      <c r="A241" s="10"/>
    </row>
    <row r="242" spans="1:1" x14ac:dyDescent="0.3">
      <c r="A242" s="10"/>
    </row>
    <row r="243" spans="1:1" x14ac:dyDescent="0.3">
      <c r="A243" s="10"/>
    </row>
    <row r="244" spans="1:1" x14ac:dyDescent="0.3">
      <c r="A244" s="10"/>
    </row>
    <row r="245" spans="1:1" x14ac:dyDescent="0.3">
      <c r="A245" s="10"/>
    </row>
    <row r="246" spans="1:1" x14ac:dyDescent="0.3">
      <c r="A246" s="10"/>
    </row>
    <row r="247" spans="1:1" x14ac:dyDescent="0.3">
      <c r="A247" s="10"/>
    </row>
    <row r="248" spans="1:1" x14ac:dyDescent="0.3">
      <c r="A248" s="10"/>
    </row>
    <row r="249" spans="1:1" x14ac:dyDescent="0.3">
      <c r="A249" s="10"/>
    </row>
    <row r="250" spans="1:1" x14ac:dyDescent="0.3">
      <c r="A250" s="10"/>
    </row>
    <row r="251" spans="1:1" x14ac:dyDescent="0.3">
      <c r="A251" s="10"/>
    </row>
    <row r="252" spans="1:1" x14ac:dyDescent="0.3">
      <c r="A252" s="10"/>
    </row>
    <row r="253" spans="1:1" x14ac:dyDescent="0.3">
      <c r="A253" s="10"/>
    </row>
    <row r="254" spans="1:1" x14ac:dyDescent="0.3">
      <c r="A254" s="10"/>
    </row>
    <row r="255" spans="1:1" x14ac:dyDescent="0.3">
      <c r="A255" s="10"/>
    </row>
    <row r="256" spans="1:1" x14ac:dyDescent="0.3">
      <c r="A256" s="10"/>
    </row>
    <row r="257" spans="1:1" x14ac:dyDescent="0.3">
      <c r="A257" s="10"/>
    </row>
    <row r="258" spans="1:1" x14ac:dyDescent="0.3">
      <c r="A258" s="10"/>
    </row>
    <row r="259" spans="1:1" x14ac:dyDescent="0.3">
      <c r="A259" s="10"/>
    </row>
    <row r="260" spans="1:1" x14ac:dyDescent="0.3">
      <c r="A260" s="10"/>
    </row>
    <row r="261" spans="1:1" x14ac:dyDescent="0.3">
      <c r="A261" s="10"/>
    </row>
    <row r="262" spans="1:1" x14ac:dyDescent="0.3">
      <c r="A262" s="10"/>
    </row>
    <row r="263" spans="1:1" x14ac:dyDescent="0.3">
      <c r="A263" s="10"/>
    </row>
    <row r="264" spans="1:1" x14ac:dyDescent="0.3">
      <c r="A264" s="10"/>
    </row>
    <row r="265" spans="1:1" x14ac:dyDescent="0.3">
      <c r="A265" s="10"/>
    </row>
    <row r="266" spans="1:1" x14ac:dyDescent="0.3">
      <c r="A266" s="10"/>
    </row>
    <row r="267" spans="1:1" x14ac:dyDescent="0.3">
      <c r="A267" s="10"/>
    </row>
    <row r="268" spans="1:1" x14ac:dyDescent="0.3">
      <c r="A268" s="10"/>
    </row>
    <row r="269" spans="1:1" x14ac:dyDescent="0.3">
      <c r="A269" s="10"/>
    </row>
    <row r="270" spans="1:1" x14ac:dyDescent="0.3">
      <c r="A270" s="10"/>
    </row>
    <row r="271" spans="1:1" x14ac:dyDescent="0.3">
      <c r="A271" s="10"/>
    </row>
    <row r="272" spans="1:1" x14ac:dyDescent="0.3">
      <c r="A272" s="10"/>
    </row>
    <row r="273" spans="1:1" x14ac:dyDescent="0.3">
      <c r="A273" s="10"/>
    </row>
    <row r="274" spans="1:1" x14ac:dyDescent="0.3">
      <c r="A274" s="10"/>
    </row>
    <row r="275" spans="1:1" x14ac:dyDescent="0.3">
      <c r="A275" s="10"/>
    </row>
    <row r="276" spans="1:1" x14ac:dyDescent="0.3">
      <c r="A276" s="10"/>
    </row>
    <row r="277" spans="1:1" x14ac:dyDescent="0.3">
      <c r="A277" s="10"/>
    </row>
    <row r="278" spans="1:1" x14ac:dyDescent="0.3">
      <c r="A278" s="10"/>
    </row>
    <row r="279" spans="1:1" x14ac:dyDescent="0.3">
      <c r="A279" s="10"/>
    </row>
    <row r="280" spans="1:1" x14ac:dyDescent="0.3">
      <c r="A280" s="10"/>
    </row>
    <row r="281" spans="1:1" x14ac:dyDescent="0.3">
      <c r="A281" s="10"/>
    </row>
    <row r="282" spans="1:1" x14ac:dyDescent="0.3">
      <c r="A282" s="10"/>
    </row>
    <row r="283" spans="1:1" x14ac:dyDescent="0.3">
      <c r="A283" s="10"/>
    </row>
    <row r="284" spans="1:1" x14ac:dyDescent="0.3">
      <c r="A284" s="10"/>
    </row>
    <row r="285" spans="1:1" x14ac:dyDescent="0.3">
      <c r="A285" s="10"/>
    </row>
    <row r="286" spans="1:1" x14ac:dyDescent="0.3">
      <c r="A286" s="10"/>
    </row>
    <row r="287" spans="1:1" x14ac:dyDescent="0.3">
      <c r="A287" s="10"/>
    </row>
    <row r="288" spans="1:1" x14ac:dyDescent="0.3">
      <c r="A288" s="10"/>
    </row>
    <row r="289" spans="1:1" x14ac:dyDescent="0.3">
      <c r="A289" s="10"/>
    </row>
    <row r="290" spans="1:1" x14ac:dyDescent="0.3">
      <c r="A290" s="10"/>
    </row>
    <row r="291" spans="1:1" x14ac:dyDescent="0.3">
      <c r="A291" s="10"/>
    </row>
    <row r="292" spans="1:1" x14ac:dyDescent="0.3">
      <c r="A292" s="10"/>
    </row>
    <row r="293" spans="1:1" x14ac:dyDescent="0.3">
      <c r="A293" s="10"/>
    </row>
    <row r="294" spans="1:1" x14ac:dyDescent="0.3">
      <c r="A294" s="10"/>
    </row>
    <row r="295" spans="1:1" x14ac:dyDescent="0.3">
      <c r="A295" s="10"/>
    </row>
    <row r="296" spans="1:1" x14ac:dyDescent="0.3">
      <c r="A296" s="10"/>
    </row>
    <row r="297" spans="1:1" x14ac:dyDescent="0.3">
      <c r="A297" s="10"/>
    </row>
    <row r="298" spans="1:1" x14ac:dyDescent="0.3">
      <c r="A298" s="10"/>
    </row>
    <row r="299" spans="1:1" x14ac:dyDescent="0.3">
      <c r="A299" s="10"/>
    </row>
    <row r="300" spans="1:1" x14ac:dyDescent="0.3">
      <c r="A300" s="10"/>
    </row>
    <row r="301" spans="1:1" x14ac:dyDescent="0.3">
      <c r="A301" s="10"/>
    </row>
    <row r="302" spans="1:1" x14ac:dyDescent="0.3">
      <c r="A302" s="10"/>
    </row>
    <row r="303" spans="1:1" x14ac:dyDescent="0.3">
      <c r="A303" s="10"/>
    </row>
    <row r="304" spans="1:1" x14ac:dyDescent="0.3">
      <c r="A304" s="10"/>
    </row>
    <row r="305" spans="1:1" x14ac:dyDescent="0.3">
      <c r="A305" s="10"/>
    </row>
    <row r="306" spans="1:1" x14ac:dyDescent="0.3">
      <c r="A306" s="10"/>
    </row>
    <row r="307" spans="1:1" x14ac:dyDescent="0.3">
      <c r="A307" s="10"/>
    </row>
    <row r="308" spans="1:1" x14ac:dyDescent="0.3">
      <c r="A308" s="10"/>
    </row>
    <row r="309" spans="1:1" x14ac:dyDescent="0.3">
      <c r="A309" s="10"/>
    </row>
    <row r="310" spans="1:1" x14ac:dyDescent="0.3">
      <c r="A310" s="10"/>
    </row>
    <row r="311" spans="1:1" x14ac:dyDescent="0.3">
      <c r="A311" s="10"/>
    </row>
    <row r="312" spans="1:1" x14ac:dyDescent="0.3">
      <c r="A312" s="10"/>
    </row>
    <row r="313" spans="1:1" x14ac:dyDescent="0.3">
      <c r="A313" s="10"/>
    </row>
    <row r="314" spans="1:1" x14ac:dyDescent="0.3">
      <c r="A314" s="10"/>
    </row>
    <row r="315" spans="1:1" x14ac:dyDescent="0.3">
      <c r="A315" s="10"/>
    </row>
    <row r="316" spans="1:1" x14ac:dyDescent="0.3">
      <c r="A316" s="10"/>
    </row>
    <row r="317" spans="1:1" x14ac:dyDescent="0.3">
      <c r="A317" s="10"/>
    </row>
    <row r="318" spans="1:1" x14ac:dyDescent="0.3">
      <c r="A318" s="10"/>
    </row>
    <row r="319" spans="1:1" x14ac:dyDescent="0.3">
      <c r="A319" s="10"/>
    </row>
    <row r="320" spans="1:1" x14ac:dyDescent="0.3">
      <c r="A320" s="10"/>
    </row>
    <row r="321" spans="1:1" x14ac:dyDescent="0.3">
      <c r="A321" s="10"/>
    </row>
    <row r="322" spans="1:1" x14ac:dyDescent="0.3">
      <c r="A322" s="10"/>
    </row>
    <row r="323" spans="1:1" x14ac:dyDescent="0.3">
      <c r="A323" s="10"/>
    </row>
    <row r="324" spans="1:1" x14ac:dyDescent="0.3">
      <c r="A324" s="10"/>
    </row>
    <row r="325" spans="1:1" x14ac:dyDescent="0.3">
      <c r="A325" s="10"/>
    </row>
    <row r="326" spans="1:1" x14ac:dyDescent="0.3">
      <c r="A326" s="10"/>
    </row>
    <row r="327" spans="1:1" x14ac:dyDescent="0.3">
      <c r="A327" s="10"/>
    </row>
    <row r="328" spans="1:1" x14ac:dyDescent="0.3">
      <c r="A328" s="10"/>
    </row>
    <row r="329" spans="1:1" x14ac:dyDescent="0.3">
      <c r="A329" s="10"/>
    </row>
    <row r="330" spans="1:1" x14ac:dyDescent="0.3">
      <c r="A330" s="10"/>
    </row>
    <row r="331" spans="1:1" x14ac:dyDescent="0.3">
      <c r="A331" s="10"/>
    </row>
    <row r="332" spans="1:1" x14ac:dyDescent="0.3">
      <c r="A332" s="10"/>
    </row>
    <row r="333" spans="1:1" x14ac:dyDescent="0.3">
      <c r="A333" s="10"/>
    </row>
    <row r="334" spans="1:1" x14ac:dyDescent="0.3">
      <c r="A334" s="10"/>
    </row>
    <row r="335" spans="1:1" x14ac:dyDescent="0.3">
      <c r="A335" s="10"/>
    </row>
    <row r="336" spans="1:1" x14ac:dyDescent="0.3">
      <c r="A336" s="10"/>
    </row>
    <row r="337" spans="1:1" x14ac:dyDescent="0.3">
      <c r="A337" s="10"/>
    </row>
    <row r="338" spans="1:1" x14ac:dyDescent="0.3">
      <c r="A338" s="10"/>
    </row>
    <row r="339" spans="1:1" x14ac:dyDescent="0.3">
      <c r="A339" s="10"/>
    </row>
    <row r="340" spans="1:1" x14ac:dyDescent="0.3">
      <c r="A340" s="10"/>
    </row>
    <row r="341" spans="1:1" x14ac:dyDescent="0.3">
      <c r="A341" s="10"/>
    </row>
    <row r="342" spans="1:1" x14ac:dyDescent="0.3">
      <c r="A342" s="10"/>
    </row>
    <row r="343" spans="1:1" x14ac:dyDescent="0.3">
      <c r="A343" s="10"/>
    </row>
    <row r="344" spans="1:1" x14ac:dyDescent="0.3">
      <c r="A344" s="10"/>
    </row>
    <row r="345" spans="1:1" x14ac:dyDescent="0.3">
      <c r="A345" s="10"/>
    </row>
    <row r="346" spans="1:1" x14ac:dyDescent="0.3">
      <c r="A346" s="10"/>
    </row>
    <row r="347" spans="1:1" x14ac:dyDescent="0.3">
      <c r="A347" s="10"/>
    </row>
    <row r="348" spans="1:1" x14ac:dyDescent="0.3">
      <c r="A348" s="10"/>
    </row>
    <row r="349" spans="1:1" x14ac:dyDescent="0.3">
      <c r="A349" s="10"/>
    </row>
    <row r="350" spans="1:1" x14ac:dyDescent="0.3">
      <c r="A350" s="10"/>
    </row>
    <row r="351" spans="1:1" x14ac:dyDescent="0.3">
      <c r="A351" s="10"/>
    </row>
    <row r="352" spans="1:1" x14ac:dyDescent="0.3">
      <c r="A352" s="10"/>
    </row>
    <row r="353" spans="1:1" x14ac:dyDescent="0.3">
      <c r="A353" s="10"/>
    </row>
    <row r="354" spans="1:1" x14ac:dyDescent="0.3">
      <c r="A354" s="10"/>
    </row>
    <row r="355" spans="1:1" x14ac:dyDescent="0.3">
      <c r="A355" s="10"/>
    </row>
    <row r="356" spans="1:1" x14ac:dyDescent="0.3">
      <c r="A356" s="10"/>
    </row>
    <row r="357" spans="1:1" x14ac:dyDescent="0.3">
      <c r="A357" s="10"/>
    </row>
    <row r="358" spans="1:1" x14ac:dyDescent="0.3">
      <c r="A358" s="10"/>
    </row>
    <row r="359" spans="1:1" x14ac:dyDescent="0.3">
      <c r="A359" s="10"/>
    </row>
    <row r="360" spans="1:1" x14ac:dyDescent="0.3">
      <c r="A360" s="10"/>
    </row>
    <row r="361" spans="1:1" x14ac:dyDescent="0.3">
      <c r="A361" s="10"/>
    </row>
    <row r="362" spans="1:1" x14ac:dyDescent="0.3">
      <c r="A362" s="10"/>
    </row>
    <row r="363" spans="1:1" x14ac:dyDescent="0.3">
      <c r="A363" s="10"/>
    </row>
    <row r="364" spans="1:1" x14ac:dyDescent="0.3">
      <c r="A364" s="10"/>
    </row>
    <row r="365" spans="1:1" x14ac:dyDescent="0.3">
      <c r="A365" s="10"/>
    </row>
    <row r="366" spans="1:1" x14ac:dyDescent="0.3">
      <c r="A366" s="10"/>
    </row>
    <row r="367" spans="1:1" x14ac:dyDescent="0.3">
      <c r="A367" s="10"/>
    </row>
    <row r="368" spans="1:1" x14ac:dyDescent="0.3">
      <c r="A368" s="10"/>
    </row>
    <row r="369" spans="1:1" x14ac:dyDescent="0.3">
      <c r="A369" s="10"/>
    </row>
    <row r="370" spans="1:1" x14ac:dyDescent="0.3">
      <c r="A370" s="10"/>
    </row>
    <row r="371" spans="1:1" x14ac:dyDescent="0.3">
      <c r="A371" s="10"/>
    </row>
    <row r="372" spans="1:1" x14ac:dyDescent="0.3">
      <c r="A372" s="10"/>
    </row>
    <row r="373" spans="1:1" x14ac:dyDescent="0.3">
      <c r="A373" s="10"/>
    </row>
    <row r="374" spans="1:1" x14ac:dyDescent="0.3">
      <c r="A374" s="10"/>
    </row>
    <row r="375" spans="1:1" x14ac:dyDescent="0.3">
      <c r="A375" s="10"/>
    </row>
    <row r="376" spans="1:1" x14ac:dyDescent="0.3">
      <c r="A376" s="10"/>
    </row>
    <row r="377" spans="1:1" x14ac:dyDescent="0.3">
      <c r="A377" s="10"/>
    </row>
    <row r="378" spans="1:1" x14ac:dyDescent="0.3">
      <c r="A378" s="10"/>
    </row>
    <row r="379" spans="1:1" x14ac:dyDescent="0.3">
      <c r="A379" s="10"/>
    </row>
    <row r="380" spans="1:1" x14ac:dyDescent="0.3">
      <c r="A380" s="10"/>
    </row>
    <row r="381" spans="1:1" x14ac:dyDescent="0.3">
      <c r="A381" s="10"/>
    </row>
    <row r="382" spans="1:1" x14ac:dyDescent="0.3">
      <c r="A382" s="10"/>
    </row>
    <row r="383" spans="1:1" x14ac:dyDescent="0.3">
      <c r="A383" s="10"/>
    </row>
    <row r="384" spans="1:1" x14ac:dyDescent="0.3">
      <c r="A384" s="10"/>
    </row>
    <row r="385" spans="1:1" x14ac:dyDescent="0.3">
      <c r="A385" s="10"/>
    </row>
    <row r="386" spans="1:1" x14ac:dyDescent="0.3">
      <c r="A386" s="10"/>
    </row>
    <row r="387" spans="1:1" x14ac:dyDescent="0.3">
      <c r="A387" s="10"/>
    </row>
    <row r="388" spans="1:1" x14ac:dyDescent="0.3">
      <c r="A388" s="10"/>
    </row>
    <row r="389" spans="1:1" x14ac:dyDescent="0.3">
      <c r="A389" s="10"/>
    </row>
    <row r="390" spans="1:1" x14ac:dyDescent="0.3">
      <c r="A390" s="10"/>
    </row>
    <row r="391" spans="1:1" x14ac:dyDescent="0.3">
      <c r="A391" s="10"/>
    </row>
    <row r="392" spans="1:1" x14ac:dyDescent="0.3">
      <c r="A392" s="10"/>
    </row>
    <row r="393" spans="1:1" x14ac:dyDescent="0.3">
      <c r="A393" s="10"/>
    </row>
    <row r="394" spans="1:1" x14ac:dyDescent="0.3">
      <c r="A394" s="10"/>
    </row>
    <row r="395" spans="1:1" x14ac:dyDescent="0.3">
      <c r="A395" s="10"/>
    </row>
    <row r="396" spans="1:1" x14ac:dyDescent="0.3">
      <c r="A396" s="10"/>
    </row>
    <row r="397" spans="1:1" x14ac:dyDescent="0.3">
      <c r="A397" s="10"/>
    </row>
    <row r="398" spans="1:1" x14ac:dyDescent="0.3">
      <c r="A398" s="10"/>
    </row>
    <row r="399" spans="1:1" x14ac:dyDescent="0.3">
      <c r="A399" s="10"/>
    </row>
    <row r="400" spans="1:1" x14ac:dyDescent="0.3">
      <c r="A400" s="10"/>
    </row>
    <row r="401" spans="1:1" x14ac:dyDescent="0.3">
      <c r="A401" s="10"/>
    </row>
    <row r="402" spans="1:1" x14ac:dyDescent="0.3">
      <c r="A402" s="10"/>
    </row>
    <row r="403" spans="1:1" x14ac:dyDescent="0.3">
      <c r="A403" s="10"/>
    </row>
    <row r="404" spans="1:1" x14ac:dyDescent="0.3">
      <c r="A404" s="10"/>
    </row>
    <row r="405" spans="1:1" x14ac:dyDescent="0.3">
      <c r="A405" s="10"/>
    </row>
    <row r="406" spans="1:1" x14ac:dyDescent="0.3">
      <c r="A406" s="10"/>
    </row>
    <row r="407" spans="1:1" x14ac:dyDescent="0.3">
      <c r="A407" s="10"/>
    </row>
    <row r="408" spans="1:1" x14ac:dyDescent="0.3">
      <c r="A408" s="10"/>
    </row>
    <row r="409" spans="1:1" x14ac:dyDescent="0.3">
      <c r="A409" s="10"/>
    </row>
    <row r="410" spans="1:1" x14ac:dyDescent="0.3">
      <c r="A410" s="10"/>
    </row>
    <row r="411" spans="1:1" x14ac:dyDescent="0.3">
      <c r="A411" s="10"/>
    </row>
    <row r="412" spans="1:1" x14ac:dyDescent="0.3">
      <c r="A412" s="10"/>
    </row>
    <row r="413" spans="1:1" x14ac:dyDescent="0.3">
      <c r="A413" s="10"/>
    </row>
    <row r="414" spans="1:1" x14ac:dyDescent="0.3">
      <c r="A414" s="10"/>
    </row>
    <row r="415" spans="1:1" x14ac:dyDescent="0.3">
      <c r="A415" s="10"/>
    </row>
    <row r="416" spans="1:1" x14ac:dyDescent="0.3">
      <c r="A416" s="10"/>
    </row>
    <row r="417" spans="1:1" x14ac:dyDescent="0.3">
      <c r="A417" s="10"/>
    </row>
    <row r="418" spans="1:1" x14ac:dyDescent="0.3">
      <c r="A418" s="10"/>
    </row>
    <row r="419" spans="1:1" x14ac:dyDescent="0.3">
      <c r="A419" s="10"/>
    </row>
    <row r="420" spans="1:1" x14ac:dyDescent="0.3">
      <c r="A420" s="10"/>
    </row>
    <row r="421" spans="1:1" x14ac:dyDescent="0.3">
      <c r="A421" s="10"/>
    </row>
    <row r="422" spans="1:1" x14ac:dyDescent="0.3">
      <c r="A422" s="10"/>
    </row>
    <row r="423" spans="1:1" x14ac:dyDescent="0.3">
      <c r="A423" s="10"/>
    </row>
    <row r="424" spans="1:1" x14ac:dyDescent="0.3">
      <c r="A424" s="10"/>
    </row>
    <row r="425" spans="1:1" x14ac:dyDescent="0.3">
      <c r="A425" s="10"/>
    </row>
    <row r="426" spans="1:1" x14ac:dyDescent="0.3">
      <c r="A426" s="10"/>
    </row>
    <row r="427" spans="1:1" x14ac:dyDescent="0.3">
      <c r="A427" s="10"/>
    </row>
    <row r="428" spans="1:1" x14ac:dyDescent="0.3">
      <c r="A428" s="10"/>
    </row>
    <row r="429" spans="1:1" x14ac:dyDescent="0.3">
      <c r="A429" s="10"/>
    </row>
    <row r="430" spans="1:1" x14ac:dyDescent="0.3">
      <c r="A430" s="10"/>
    </row>
    <row r="431" spans="1:1" x14ac:dyDescent="0.3">
      <c r="A431" s="10"/>
    </row>
    <row r="432" spans="1:1" x14ac:dyDescent="0.3">
      <c r="A432" s="10"/>
    </row>
    <row r="433" spans="1:1" x14ac:dyDescent="0.3">
      <c r="A433" s="10"/>
    </row>
    <row r="434" spans="1:1" x14ac:dyDescent="0.3">
      <c r="A434" s="10"/>
    </row>
    <row r="435" spans="1:1" x14ac:dyDescent="0.3">
      <c r="A435" s="10"/>
    </row>
    <row r="436" spans="1:1" x14ac:dyDescent="0.3">
      <c r="A436" s="10"/>
    </row>
    <row r="437" spans="1:1" x14ac:dyDescent="0.3">
      <c r="A437" s="10"/>
    </row>
    <row r="438" spans="1:1" x14ac:dyDescent="0.3">
      <c r="A438" s="10"/>
    </row>
    <row r="439" spans="1:1" x14ac:dyDescent="0.3">
      <c r="A439" s="10"/>
    </row>
    <row r="440" spans="1:1" x14ac:dyDescent="0.3">
      <c r="A440" s="10"/>
    </row>
    <row r="441" spans="1:1" x14ac:dyDescent="0.3">
      <c r="A441" s="10"/>
    </row>
    <row r="442" spans="1:1" x14ac:dyDescent="0.3">
      <c r="A442" s="10"/>
    </row>
    <row r="443" spans="1:1" x14ac:dyDescent="0.3">
      <c r="A443" s="10"/>
    </row>
    <row r="444" spans="1:1" x14ac:dyDescent="0.3">
      <c r="A444" s="10"/>
    </row>
    <row r="445" spans="1:1" x14ac:dyDescent="0.3">
      <c r="A445" s="10"/>
    </row>
    <row r="446" spans="1:1" x14ac:dyDescent="0.3">
      <c r="A446" s="10"/>
    </row>
    <row r="447" spans="1:1" x14ac:dyDescent="0.3">
      <c r="A447" s="10"/>
    </row>
    <row r="448" spans="1:1" x14ac:dyDescent="0.3">
      <c r="A448" s="10"/>
    </row>
    <row r="449" spans="1:1" x14ac:dyDescent="0.3">
      <c r="A449" s="10"/>
    </row>
    <row r="450" spans="1:1" x14ac:dyDescent="0.3">
      <c r="A450" s="10"/>
    </row>
    <row r="451" spans="1:1" x14ac:dyDescent="0.3">
      <c r="A451" s="10"/>
    </row>
    <row r="452" spans="1:1" x14ac:dyDescent="0.3">
      <c r="A452" s="10"/>
    </row>
    <row r="453" spans="1:1" x14ac:dyDescent="0.3">
      <c r="A453" s="10"/>
    </row>
    <row r="454" spans="1:1" x14ac:dyDescent="0.3">
      <c r="A454" s="10"/>
    </row>
    <row r="455" spans="1:1" x14ac:dyDescent="0.3">
      <c r="A455" s="10"/>
    </row>
    <row r="456" spans="1:1" x14ac:dyDescent="0.3">
      <c r="A456" s="10"/>
    </row>
    <row r="457" spans="1:1" x14ac:dyDescent="0.3">
      <c r="A457" s="10"/>
    </row>
    <row r="458" spans="1:1" x14ac:dyDescent="0.3">
      <c r="A458" s="10"/>
    </row>
    <row r="459" spans="1:1" x14ac:dyDescent="0.3">
      <c r="A459" s="10"/>
    </row>
    <row r="460" spans="1:1" x14ac:dyDescent="0.3">
      <c r="A460" s="10"/>
    </row>
    <row r="461" spans="1:1" x14ac:dyDescent="0.3">
      <c r="A461" s="10"/>
    </row>
    <row r="462" spans="1:1" x14ac:dyDescent="0.3">
      <c r="A462" s="10"/>
    </row>
    <row r="463" spans="1:1" x14ac:dyDescent="0.3">
      <c r="A463" s="10"/>
    </row>
    <row r="464" spans="1:1" x14ac:dyDescent="0.3">
      <c r="A464" s="10"/>
    </row>
    <row r="465" spans="1:1" x14ac:dyDescent="0.3">
      <c r="A465" s="10"/>
    </row>
    <row r="466" spans="1:1" x14ac:dyDescent="0.3">
      <c r="A466" s="10"/>
    </row>
    <row r="467" spans="1:1" x14ac:dyDescent="0.3">
      <c r="A467" s="10"/>
    </row>
    <row r="468" spans="1:1" x14ac:dyDescent="0.3">
      <c r="A468" s="10"/>
    </row>
    <row r="471" spans="1:1" x14ac:dyDescent="0.3">
      <c r="A471" s="2"/>
    </row>
    <row r="472" spans="1:1" x14ac:dyDescent="0.3">
      <c r="A472" s="2"/>
    </row>
  </sheetData>
  <autoFilter ref="A12:K12" xr:uid="{00000000-0009-0000-0000-000000000000}"/>
  <mergeCells count="2">
    <mergeCell ref="C8:G8"/>
    <mergeCell ref="C5:G7"/>
  </mergeCells>
  <phoneticPr fontId="71" type="noConversion"/>
  <dataValidations count="2">
    <dataValidation type="list" errorStyle="warning" showInputMessage="1" showErrorMessage="1" error="ESCOLHA UMA ORIGEM DE PREÇOS VÁLIDA" prompt="ESCOLHA UMA ORIGEM DE PREÇOS" sqref="C61:C1048576" xr:uid="{00000000-0002-0000-0000-000000000000}">
      <formula1>"SINAPI,SINAPI-I,CPOS,COMPOSIÇÃO,COTAÇÃO"</formula1>
    </dataValidation>
    <dataValidation type="list" allowBlank="1" showInputMessage="1" showErrorMessage="1" sqref="K5" xr:uid="{00000000-0002-0000-0000-000003000000}">
      <formula1>"DESONERADO,NÃO DESONERADO"</formula1>
    </dataValidation>
  </dataValidations>
  <pageMargins left="0.51181102362204722" right="0.51181102362204722" top="0.39370078740157483" bottom="0.39370078740157483" header="0.31496062992125984" footer="0.31496062992125984"/>
  <pageSetup paperSize="9" scale="59"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6">
    <tabColor theme="3" tint="0.39997558519241921"/>
    <pageSetUpPr fitToPage="1"/>
  </sheetPr>
  <dimension ref="A1:AF688"/>
  <sheetViews>
    <sheetView workbookViewId="0">
      <selection activeCell="D64" sqref="D64"/>
    </sheetView>
  </sheetViews>
  <sheetFormatPr defaultRowHeight="14.4" x14ac:dyDescent="0.3"/>
  <cols>
    <col min="1" max="1" width="3" customWidth="1"/>
    <col min="2" max="2" width="10.88671875" customWidth="1"/>
    <col min="3" max="3" width="5.109375" customWidth="1"/>
    <col min="4" max="4" width="52.6640625" style="30" customWidth="1"/>
    <col min="6" max="6" width="14.33203125" bestFit="1" customWidth="1"/>
    <col min="8" max="8" width="13.44140625" bestFit="1" customWidth="1"/>
    <col min="9" max="9" width="5.6640625" bestFit="1" customWidth="1"/>
    <col min="10" max="10" width="16" style="31" customWidth="1"/>
    <col min="11" max="11" width="3.44140625" style="31" customWidth="1"/>
    <col min="12" max="12" width="19.109375" style="31" customWidth="1"/>
    <col min="13" max="13" width="2.88671875" style="31" customWidth="1"/>
    <col min="14" max="14" width="21.44140625" style="31" bestFit="1" customWidth="1"/>
    <col min="15" max="15" width="3.44140625" style="31" customWidth="1"/>
    <col min="16" max="16" width="12" style="31" customWidth="1"/>
    <col min="17" max="17" width="2.44140625" style="31" customWidth="1"/>
    <col min="18" max="18" width="12.88671875" style="31" customWidth="1"/>
    <col min="258" max="258" width="5.6640625" customWidth="1"/>
    <col min="260" max="260" width="2" customWidth="1"/>
    <col min="261" max="261" width="91.6640625" customWidth="1"/>
    <col min="263" max="263" width="12" bestFit="1" customWidth="1"/>
    <col min="264" max="264" width="2.88671875" customWidth="1"/>
    <col min="265" max="265" width="12.88671875" customWidth="1"/>
    <col min="266" max="266" width="3.44140625" customWidth="1"/>
    <col min="267" max="267" width="19.109375" customWidth="1"/>
    <col min="268" max="268" width="2.88671875" customWidth="1"/>
    <col min="269" max="269" width="15" customWidth="1"/>
    <col min="270" max="270" width="3.44140625" customWidth="1"/>
    <col min="271" max="271" width="12" customWidth="1"/>
    <col min="272" max="272" width="2.44140625" customWidth="1"/>
    <col min="273" max="273" width="12.88671875" customWidth="1"/>
    <col min="514" max="514" width="5.6640625" customWidth="1"/>
    <col min="516" max="516" width="2" customWidth="1"/>
    <col min="517" max="517" width="91.6640625" customWidth="1"/>
    <col min="519" max="519" width="12" bestFit="1" customWidth="1"/>
    <col min="520" max="520" width="2.88671875" customWidth="1"/>
    <col min="521" max="521" width="12.88671875" customWidth="1"/>
    <col min="522" max="522" width="3.44140625" customWidth="1"/>
    <col min="523" max="523" width="19.109375" customWidth="1"/>
    <col min="524" max="524" width="2.88671875" customWidth="1"/>
    <col min="525" max="525" width="15" customWidth="1"/>
    <col min="526" max="526" width="3.44140625" customWidth="1"/>
    <col min="527" max="527" width="12" customWidth="1"/>
    <col min="528" max="528" width="2.44140625" customWidth="1"/>
    <col min="529" max="529" width="12.88671875" customWidth="1"/>
    <col min="770" max="770" width="5.6640625" customWidth="1"/>
    <col min="772" max="772" width="2" customWidth="1"/>
    <col min="773" max="773" width="91.6640625" customWidth="1"/>
    <col min="775" max="775" width="12" bestFit="1" customWidth="1"/>
    <col min="776" max="776" width="2.88671875" customWidth="1"/>
    <col min="777" max="777" width="12.88671875" customWidth="1"/>
    <col min="778" max="778" width="3.44140625" customWidth="1"/>
    <col min="779" max="779" width="19.109375" customWidth="1"/>
    <col min="780" max="780" width="2.88671875" customWidth="1"/>
    <col min="781" max="781" width="15" customWidth="1"/>
    <col min="782" max="782" width="3.44140625" customWidth="1"/>
    <col min="783" max="783" width="12" customWidth="1"/>
    <col min="784" max="784" width="2.44140625" customWidth="1"/>
    <col min="785" max="785" width="12.88671875" customWidth="1"/>
    <col min="1026" max="1026" width="5.6640625" customWidth="1"/>
    <col min="1028" max="1028" width="2" customWidth="1"/>
    <col min="1029" max="1029" width="91.6640625" customWidth="1"/>
    <col min="1031" max="1031" width="12" bestFit="1" customWidth="1"/>
    <col min="1032" max="1032" width="2.88671875" customWidth="1"/>
    <col min="1033" max="1033" width="12.88671875" customWidth="1"/>
    <col min="1034" max="1034" width="3.44140625" customWidth="1"/>
    <col min="1035" max="1035" width="19.109375" customWidth="1"/>
    <col min="1036" max="1036" width="2.88671875" customWidth="1"/>
    <col min="1037" max="1037" width="15" customWidth="1"/>
    <col min="1038" max="1038" width="3.44140625" customWidth="1"/>
    <col min="1039" max="1039" width="12" customWidth="1"/>
    <col min="1040" max="1040" width="2.44140625" customWidth="1"/>
    <col min="1041" max="1041" width="12.88671875" customWidth="1"/>
    <col min="1282" max="1282" width="5.6640625" customWidth="1"/>
    <col min="1284" max="1284" width="2" customWidth="1"/>
    <col min="1285" max="1285" width="91.6640625" customWidth="1"/>
    <col min="1287" max="1287" width="12" bestFit="1" customWidth="1"/>
    <col min="1288" max="1288" width="2.88671875" customWidth="1"/>
    <col min="1289" max="1289" width="12.88671875" customWidth="1"/>
    <col min="1290" max="1290" width="3.44140625" customWidth="1"/>
    <col min="1291" max="1291" width="19.109375" customWidth="1"/>
    <col min="1292" max="1292" width="2.88671875" customWidth="1"/>
    <col min="1293" max="1293" width="15" customWidth="1"/>
    <col min="1294" max="1294" width="3.44140625" customWidth="1"/>
    <col min="1295" max="1295" width="12" customWidth="1"/>
    <col min="1296" max="1296" width="2.44140625" customWidth="1"/>
    <col min="1297" max="1297" width="12.88671875" customWidth="1"/>
    <col min="1538" max="1538" width="5.6640625" customWidth="1"/>
    <col min="1540" max="1540" width="2" customWidth="1"/>
    <col min="1541" max="1541" width="91.6640625" customWidth="1"/>
    <col min="1543" max="1543" width="12" bestFit="1" customWidth="1"/>
    <col min="1544" max="1544" width="2.88671875" customWidth="1"/>
    <col min="1545" max="1545" width="12.88671875" customWidth="1"/>
    <col min="1546" max="1546" width="3.44140625" customWidth="1"/>
    <col min="1547" max="1547" width="19.109375" customWidth="1"/>
    <col min="1548" max="1548" width="2.88671875" customWidth="1"/>
    <col min="1549" max="1549" width="15" customWidth="1"/>
    <col min="1550" max="1550" width="3.44140625" customWidth="1"/>
    <col min="1551" max="1551" width="12" customWidth="1"/>
    <col min="1552" max="1552" width="2.44140625" customWidth="1"/>
    <col min="1553" max="1553" width="12.88671875" customWidth="1"/>
    <col min="1794" max="1794" width="5.6640625" customWidth="1"/>
    <col min="1796" max="1796" width="2" customWidth="1"/>
    <col min="1797" max="1797" width="91.6640625" customWidth="1"/>
    <col min="1799" max="1799" width="12" bestFit="1" customWidth="1"/>
    <col min="1800" max="1800" width="2.88671875" customWidth="1"/>
    <col min="1801" max="1801" width="12.88671875" customWidth="1"/>
    <col min="1802" max="1802" width="3.44140625" customWidth="1"/>
    <col min="1803" max="1803" width="19.109375" customWidth="1"/>
    <col min="1804" max="1804" width="2.88671875" customWidth="1"/>
    <col min="1805" max="1805" width="15" customWidth="1"/>
    <col min="1806" max="1806" width="3.44140625" customWidth="1"/>
    <col min="1807" max="1807" width="12" customWidth="1"/>
    <col min="1808" max="1808" width="2.44140625" customWidth="1"/>
    <col min="1809" max="1809" width="12.88671875" customWidth="1"/>
    <col min="2050" max="2050" width="5.6640625" customWidth="1"/>
    <col min="2052" max="2052" width="2" customWidth="1"/>
    <col min="2053" max="2053" width="91.6640625" customWidth="1"/>
    <col min="2055" max="2055" width="12" bestFit="1" customWidth="1"/>
    <col min="2056" max="2056" width="2.88671875" customWidth="1"/>
    <col min="2057" max="2057" width="12.88671875" customWidth="1"/>
    <col min="2058" max="2058" width="3.44140625" customWidth="1"/>
    <col min="2059" max="2059" width="19.109375" customWidth="1"/>
    <col min="2060" max="2060" width="2.88671875" customWidth="1"/>
    <col min="2061" max="2061" width="15" customWidth="1"/>
    <col min="2062" max="2062" width="3.44140625" customWidth="1"/>
    <col min="2063" max="2063" width="12" customWidth="1"/>
    <col min="2064" max="2064" width="2.44140625" customWidth="1"/>
    <col min="2065" max="2065" width="12.88671875" customWidth="1"/>
    <col min="2306" max="2306" width="5.6640625" customWidth="1"/>
    <col min="2308" max="2308" width="2" customWidth="1"/>
    <col min="2309" max="2309" width="91.6640625" customWidth="1"/>
    <col min="2311" max="2311" width="12" bestFit="1" customWidth="1"/>
    <col min="2312" max="2312" width="2.88671875" customWidth="1"/>
    <col min="2313" max="2313" width="12.88671875" customWidth="1"/>
    <col min="2314" max="2314" width="3.44140625" customWidth="1"/>
    <col min="2315" max="2315" width="19.109375" customWidth="1"/>
    <col min="2316" max="2316" width="2.88671875" customWidth="1"/>
    <col min="2317" max="2317" width="15" customWidth="1"/>
    <col min="2318" max="2318" width="3.44140625" customWidth="1"/>
    <col min="2319" max="2319" width="12" customWidth="1"/>
    <col min="2320" max="2320" width="2.44140625" customWidth="1"/>
    <col min="2321" max="2321" width="12.88671875" customWidth="1"/>
    <col min="2562" max="2562" width="5.6640625" customWidth="1"/>
    <col min="2564" max="2564" width="2" customWidth="1"/>
    <col min="2565" max="2565" width="91.6640625" customWidth="1"/>
    <col min="2567" max="2567" width="12" bestFit="1" customWidth="1"/>
    <col min="2568" max="2568" width="2.88671875" customWidth="1"/>
    <col min="2569" max="2569" width="12.88671875" customWidth="1"/>
    <col min="2570" max="2570" width="3.44140625" customWidth="1"/>
    <col min="2571" max="2571" width="19.109375" customWidth="1"/>
    <col min="2572" max="2572" width="2.88671875" customWidth="1"/>
    <col min="2573" max="2573" width="15" customWidth="1"/>
    <col min="2574" max="2574" width="3.44140625" customWidth="1"/>
    <col min="2575" max="2575" width="12" customWidth="1"/>
    <col min="2576" max="2576" width="2.44140625" customWidth="1"/>
    <col min="2577" max="2577" width="12.88671875" customWidth="1"/>
    <col min="2818" max="2818" width="5.6640625" customWidth="1"/>
    <col min="2820" max="2820" width="2" customWidth="1"/>
    <col min="2821" max="2821" width="91.6640625" customWidth="1"/>
    <col min="2823" max="2823" width="12" bestFit="1" customWidth="1"/>
    <col min="2824" max="2824" width="2.88671875" customWidth="1"/>
    <col min="2825" max="2825" width="12.88671875" customWidth="1"/>
    <col min="2826" max="2826" width="3.44140625" customWidth="1"/>
    <col min="2827" max="2827" width="19.109375" customWidth="1"/>
    <col min="2828" max="2828" width="2.88671875" customWidth="1"/>
    <col min="2829" max="2829" width="15" customWidth="1"/>
    <col min="2830" max="2830" width="3.44140625" customWidth="1"/>
    <col min="2831" max="2831" width="12" customWidth="1"/>
    <col min="2832" max="2832" width="2.44140625" customWidth="1"/>
    <col min="2833" max="2833" width="12.88671875" customWidth="1"/>
    <col min="3074" max="3074" width="5.6640625" customWidth="1"/>
    <col min="3076" max="3076" width="2" customWidth="1"/>
    <col min="3077" max="3077" width="91.6640625" customWidth="1"/>
    <col min="3079" max="3079" width="12" bestFit="1" customWidth="1"/>
    <col min="3080" max="3080" width="2.88671875" customWidth="1"/>
    <col min="3081" max="3081" width="12.88671875" customWidth="1"/>
    <col min="3082" max="3082" width="3.44140625" customWidth="1"/>
    <col min="3083" max="3083" width="19.109375" customWidth="1"/>
    <col min="3084" max="3084" width="2.88671875" customWidth="1"/>
    <col min="3085" max="3085" width="15" customWidth="1"/>
    <col min="3086" max="3086" width="3.44140625" customWidth="1"/>
    <col min="3087" max="3087" width="12" customWidth="1"/>
    <col min="3088" max="3088" width="2.44140625" customWidth="1"/>
    <col min="3089" max="3089" width="12.88671875" customWidth="1"/>
    <col min="3330" max="3330" width="5.6640625" customWidth="1"/>
    <col min="3332" max="3332" width="2" customWidth="1"/>
    <col min="3333" max="3333" width="91.6640625" customWidth="1"/>
    <col min="3335" max="3335" width="12" bestFit="1" customWidth="1"/>
    <col min="3336" max="3336" width="2.88671875" customWidth="1"/>
    <col min="3337" max="3337" width="12.88671875" customWidth="1"/>
    <col min="3338" max="3338" width="3.44140625" customWidth="1"/>
    <col min="3339" max="3339" width="19.109375" customWidth="1"/>
    <col min="3340" max="3340" width="2.88671875" customWidth="1"/>
    <col min="3341" max="3341" width="15" customWidth="1"/>
    <col min="3342" max="3342" width="3.44140625" customWidth="1"/>
    <col min="3343" max="3343" width="12" customWidth="1"/>
    <col min="3344" max="3344" width="2.44140625" customWidth="1"/>
    <col min="3345" max="3345" width="12.88671875" customWidth="1"/>
    <col min="3586" max="3586" width="5.6640625" customWidth="1"/>
    <col min="3588" max="3588" width="2" customWidth="1"/>
    <col min="3589" max="3589" width="91.6640625" customWidth="1"/>
    <col min="3591" max="3591" width="12" bestFit="1" customWidth="1"/>
    <col min="3592" max="3592" width="2.88671875" customWidth="1"/>
    <col min="3593" max="3593" width="12.88671875" customWidth="1"/>
    <col min="3594" max="3594" width="3.44140625" customWidth="1"/>
    <col min="3595" max="3595" width="19.109375" customWidth="1"/>
    <col min="3596" max="3596" width="2.88671875" customWidth="1"/>
    <col min="3597" max="3597" width="15" customWidth="1"/>
    <col min="3598" max="3598" width="3.44140625" customWidth="1"/>
    <col min="3599" max="3599" width="12" customWidth="1"/>
    <col min="3600" max="3600" width="2.44140625" customWidth="1"/>
    <col min="3601" max="3601" width="12.88671875" customWidth="1"/>
    <col min="3842" max="3842" width="5.6640625" customWidth="1"/>
    <col min="3844" max="3844" width="2" customWidth="1"/>
    <col min="3845" max="3845" width="91.6640625" customWidth="1"/>
    <col min="3847" max="3847" width="12" bestFit="1" customWidth="1"/>
    <col min="3848" max="3848" width="2.88671875" customWidth="1"/>
    <col min="3849" max="3849" width="12.88671875" customWidth="1"/>
    <col min="3850" max="3850" width="3.44140625" customWidth="1"/>
    <col min="3851" max="3851" width="19.109375" customWidth="1"/>
    <col min="3852" max="3852" width="2.88671875" customWidth="1"/>
    <col min="3853" max="3853" width="15" customWidth="1"/>
    <col min="3854" max="3854" width="3.44140625" customWidth="1"/>
    <col min="3855" max="3855" width="12" customWidth="1"/>
    <col min="3856" max="3856" width="2.44140625" customWidth="1"/>
    <col min="3857" max="3857" width="12.88671875" customWidth="1"/>
    <col min="4098" max="4098" width="5.6640625" customWidth="1"/>
    <col min="4100" max="4100" width="2" customWidth="1"/>
    <col min="4101" max="4101" width="91.6640625" customWidth="1"/>
    <col min="4103" max="4103" width="12" bestFit="1" customWidth="1"/>
    <col min="4104" max="4104" width="2.88671875" customWidth="1"/>
    <col min="4105" max="4105" width="12.88671875" customWidth="1"/>
    <col min="4106" max="4106" width="3.44140625" customWidth="1"/>
    <col min="4107" max="4107" width="19.109375" customWidth="1"/>
    <col min="4108" max="4108" width="2.88671875" customWidth="1"/>
    <col min="4109" max="4109" width="15" customWidth="1"/>
    <col min="4110" max="4110" width="3.44140625" customWidth="1"/>
    <col min="4111" max="4111" width="12" customWidth="1"/>
    <col min="4112" max="4112" width="2.44140625" customWidth="1"/>
    <col min="4113" max="4113" width="12.88671875" customWidth="1"/>
    <col min="4354" max="4354" width="5.6640625" customWidth="1"/>
    <col min="4356" max="4356" width="2" customWidth="1"/>
    <col min="4357" max="4357" width="91.6640625" customWidth="1"/>
    <col min="4359" max="4359" width="12" bestFit="1" customWidth="1"/>
    <col min="4360" max="4360" width="2.88671875" customWidth="1"/>
    <col min="4361" max="4361" width="12.88671875" customWidth="1"/>
    <col min="4362" max="4362" width="3.44140625" customWidth="1"/>
    <col min="4363" max="4363" width="19.109375" customWidth="1"/>
    <col min="4364" max="4364" width="2.88671875" customWidth="1"/>
    <col min="4365" max="4365" width="15" customWidth="1"/>
    <col min="4366" max="4366" width="3.44140625" customWidth="1"/>
    <col min="4367" max="4367" width="12" customWidth="1"/>
    <col min="4368" max="4368" width="2.44140625" customWidth="1"/>
    <col min="4369" max="4369" width="12.88671875" customWidth="1"/>
    <col min="4610" max="4610" width="5.6640625" customWidth="1"/>
    <col min="4612" max="4612" width="2" customWidth="1"/>
    <col min="4613" max="4613" width="91.6640625" customWidth="1"/>
    <col min="4615" max="4615" width="12" bestFit="1" customWidth="1"/>
    <col min="4616" max="4616" width="2.88671875" customWidth="1"/>
    <col min="4617" max="4617" width="12.88671875" customWidth="1"/>
    <col min="4618" max="4618" width="3.44140625" customWidth="1"/>
    <col min="4619" max="4619" width="19.109375" customWidth="1"/>
    <col min="4620" max="4620" width="2.88671875" customWidth="1"/>
    <col min="4621" max="4621" width="15" customWidth="1"/>
    <col min="4622" max="4622" width="3.44140625" customWidth="1"/>
    <col min="4623" max="4623" width="12" customWidth="1"/>
    <col min="4624" max="4624" width="2.44140625" customWidth="1"/>
    <col min="4625" max="4625" width="12.88671875" customWidth="1"/>
    <col min="4866" max="4866" width="5.6640625" customWidth="1"/>
    <col min="4868" max="4868" width="2" customWidth="1"/>
    <col min="4869" max="4869" width="91.6640625" customWidth="1"/>
    <col min="4871" max="4871" width="12" bestFit="1" customWidth="1"/>
    <col min="4872" max="4872" width="2.88671875" customWidth="1"/>
    <col min="4873" max="4873" width="12.88671875" customWidth="1"/>
    <col min="4874" max="4874" width="3.44140625" customWidth="1"/>
    <col min="4875" max="4875" width="19.109375" customWidth="1"/>
    <col min="4876" max="4876" width="2.88671875" customWidth="1"/>
    <col min="4877" max="4877" width="15" customWidth="1"/>
    <col min="4878" max="4878" width="3.44140625" customWidth="1"/>
    <col min="4879" max="4879" width="12" customWidth="1"/>
    <col min="4880" max="4880" width="2.44140625" customWidth="1"/>
    <col min="4881" max="4881" width="12.88671875" customWidth="1"/>
    <col min="5122" max="5122" width="5.6640625" customWidth="1"/>
    <col min="5124" max="5124" width="2" customWidth="1"/>
    <col min="5125" max="5125" width="91.6640625" customWidth="1"/>
    <col min="5127" max="5127" width="12" bestFit="1" customWidth="1"/>
    <col min="5128" max="5128" width="2.88671875" customWidth="1"/>
    <col min="5129" max="5129" width="12.88671875" customWidth="1"/>
    <col min="5130" max="5130" width="3.44140625" customWidth="1"/>
    <col min="5131" max="5131" width="19.109375" customWidth="1"/>
    <col min="5132" max="5132" width="2.88671875" customWidth="1"/>
    <col min="5133" max="5133" width="15" customWidth="1"/>
    <col min="5134" max="5134" width="3.44140625" customWidth="1"/>
    <col min="5135" max="5135" width="12" customWidth="1"/>
    <col min="5136" max="5136" width="2.44140625" customWidth="1"/>
    <col min="5137" max="5137" width="12.88671875" customWidth="1"/>
    <col min="5378" max="5378" width="5.6640625" customWidth="1"/>
    <col min="5380" max="5380" width="2" customWidth="1"/>
    <col min="5381" max="5381" width="91.6640625" customWidth="1"/>
    <col min="5383" max="5383" width="12" bestFit="1" customWidth="1"/>
    <col min="5384" max="5384" width="2.88671875" customWidth="1"/>
    <col min="5385" max="5385" width="12.88671875" customWidth="1"/>
    <col min="5386" max="5386" width="3.44140625" customWidth="1"/>
    <col min="5387" max="5387" width="19.109375" customWidth="1"/>
    <col min="5388" max="5388" width="2.88671875" customWidth="1"/>
    <col min="5389" max="5389" width="15" customWidth="1"/>
    <col min="5390" max="5390" width="3.44140625" customWidth="1"/>
    <col min="5391" max="5391" width="12" customWidth="1"/>
    <col min="5392" max="5392" width="2.44140625" customWidth="1"/>
    <col min="5393" max="5393" width="12.88671875" customWidth="1"/>
    <col min="5634" max="5634" width="5.6640625" customWidth="1"/>
    <col min="5636" max="5636" width="2" customWidth="1"/>
    <col min="5637" max="5637" width="91.6640625" customWidth="1"/>
    <col min="5639" max="5639" width="12" bestFit="1" customWidth="1"/>
    <col min="5640" max="5640" width="2.88671875" customWidth="1"/>
    <col min="5641" max="5641" width="12.88671875" customWidth="1"/>
    <col min="5642" max="5642" width="3.44140625" customWidth="1"/>
    <col min="5643" max="5643" width="19.109375" customWidth="1"/>
    <col min="5644" max="5644" width="2.88671875" customWidth="1"/>
    <col min="5645" max="5645" width="15" customWidth="1"/>
    <col min="5646" max="5646" width="3.44140625" customWidth="1"/>
    <col min="5647" max="5647" width="12" customWidth="1"/>
    <col min="5648" max="5648" width="2.44140625" customWidth="1"/>
    <col min="5649" max="5649" width="12.88671875" customWidth="1"/>
    <col min="5890" max="5890" width="5.6640625" customWidth="1"/>
    <col min="5892" max="5892" width="2" customWidth="1"/>
    <col min="5893" max="5893" width="91.6640625" customWidth="1"/>
    <col min="5895" max="5895" width="12" bestFit="1" customWidth="1"/>
    <col min="5896" max="5896" width="2.88671875" customWidth="1"/>
    <col min="5897" max="5897" width="12.88671875" customWidth="1"/>
    <col min="5898" max="5898" width="3.44140625" customWidth="1"/>
    <col min="5899" max="5899" width="19.109375" customWidth="1"/>
    <col min="5900" max="5900" width="2.88671875" customWidth="1"/>
    <col min="5901" max="5901" width="15" customWidth="1"/>
    <col min="5902" max="5902" width="3.44140625" customWidth="1"/>
    <col min="5903" max="5903" width="12" customWidth="1"/>
    <col min="5904" max="5904" width="2.44140625" customWidth="1"/>
    <col min="5905" max="5905" width="12.88671875" customWidth="1"/>
    <col min="6146" max="6146" width="5.6640625" customWidth="1"/>
    <col min="6148" max="6148" width="2" customWidth="1"/>
    <col min="6149" max="6149" width="91.6640625" customWidth="1"/>
    <col min="6151" max="6151" width="12" bestFit="1" customWidth="1"/>
    <col min="6152" max="6152" width="2.88671875" customWidth="1"/>
    <col min="6153" max="6153" width="12.88671875" customWidth="1"/>
    <col min="6154" max="6154" width="3.44140625" customWidth="1"/>
    <col min="6155" max="6155" width="19.109375" customWidth="1"/>
    <col min="6156" max="6156" width="2.88671875" customWidth="1"/>
    <col min="6157" max="6157" width="15" customWidth="1"/>
    <col min="6158" max="6158" width="3.44140625" customWidth="1"/>
    <col min="6159" max="6159" width="12" customWidth="1"/>
    <col min="6160" max="6160" width="2.44140625" customWidth="1"/>
    <col min="6161" max="6161" width="12.88671875" customWidth="1"/>
    <col min="6402" max="6402" width="5.6640625" customWidth="1"/>
    <col min="6404" max="6404" width="2" customWidth="1"/>
    <col min="6405" max="6405" width="91.6640625" customWidth="1"/>
    <col min="6407" max="6407" width="12" bestFit="1" customWidth="1"/>
    <col min="6408" max="6408" width="2.88671875" customWidth="1"/>
    <col min="6409" max="6409" width="12.88671875" customWidth="1"/>
    <col min="6410" max="6410" width="3.44140625" customWidth="1"/>
    <col min="6411" max="6411" width="19.109375" customWidth="1"/>
    <col min="6412" max="6412" width="2.88671875" customWidth="1"/>
    <col min="6413" max="6413" width="15" customWidth="1"/>
    <col min="6414" max="6414" width="3.44140625" customWidth="1"/>
    <col min="6415" max="6415" width="12" customWidth="1"/>
    <col min="6416" max="6416" width="2.44140625" customWidth="1"/>
    <col min="6417" max="6417" width="12.88671875" customWidth="1"/>
    <col min="6658" max="6658" width="5.6640625" customWidth="1"/>
    <col min="6660" max="6660" width="2" customWidth="1"/>
    <col min="6661" max="6661" width="91.6640625" customWidth="1"/>
    <col min="6663" max="6663" width="12" bestFit="1" customWidth="1"/>
    <col min="6664" max="6664" width="2.88671875" customWidth="1"/>
    <col min="6665" max="6665" width="12.88671875" customWidth="1"/>
    <col min="6666" max="6666" width="3.44140625" customWidth="1"/>
    <col min="6667" max="6667" width="19.109375" customWidth="1"/>
    <col min="6668" max="6668" width="2.88671875" customWidth="1"/>
    <col min="6669" max="6669" width="15" customWidth="1"/>
    <col min="6670" max="6670" width="3.44140625" customWidth="1"/>
    <col min="6671" max="6671" width="12" customWidth="1"/>
    <col min="6672" max="6672" width="2.44140625" customWidth="1"/>
    <col min="6673" max="6673" width="12.88671875" customWidth="1"/>
    <col min="6914" max="6914" width="5.6640625" customWidth="1"/>
    <col min="6916" max="6916" width="2" customWidth="1"/>
    <col min="6917" max="6917" width="91.6640625" customWidth="1"/>
    <col min="6919" max="6919" width="12" bestFit="1" customWidth="1"/>
    <col min="6920" max="6920" width="2.88671875" customWidth="1"/>
    <col min="6921" max="6921" width="12.88671875" customWidth="1"/>
    <col min="6922" max="6922" width="3.44140625" customWidth="1"/>
    <col min="6923" max="6923" width="19.109375" customWidth="1"/>
    <col min="6924" max="6924" width="2.88671875" customWidth="1"/>
    <col min="6925" max="6925" width="15" customWidth="1"/>
    <col min="6926" max="6926" width="3.44140625" customWidth="1"/>
    <col min="6927" max="6927" width="12" customWidth="1"/>
    <col min="6928" max="6928" width="2.44140625" customWidth="1"/>
    <col min="6929" max="6929" width="12.88671875" customWidth="1"/>
    <col min="7170" max="7170" width="5.6640625" customWidth="1"/>
    <col min="7172" max="7172" width="2" customWidth="1"/>
    <col min="7173" max="7173" width="91.6640625" customWidth="1"/>
    <col min="7175" max="7175" width="12" bestFit="1" customWidth="1"/>
    <col min="7176" max="7176" width="2.88671875" customWidth="1"/>
    <col min="7177" max="7177" width="12.88671875" customWidth="1"/>
    <col min="7178" max="7178" width="3.44140625" customWidth="1"/>
    <col min="7179" max="7179" width="19.109375" customWidth="1"/>
    <col min="7180" max="7180" width="2.88671875" customWidth="1"/>
    <col min="7181" max="7181" width="15" customWidth="1"/>
    <col min="7182" max="7182" width="3.44140625" customWidth="1"/>
    <col min="7183" max="7183" width="12" customWidth="1"/>
    <col min="7184" max="7184" width="2.44140625" customWidth="1"/>
    <col min="7185" max="7185" width="12.88671875" customWidth="1"/>
    <col min="7426" max="7426" width="5.6640625" customWidth="1"/>
    <col min="7428" max="7428" width="2" customWidth="1"/>
    <col min="7429" max="7429" width="91.6640625" customWidth="1"/>
    <col min="7431" max="7431" width="12" bestFit="1" customWidth="1"/>
    <col min="7432" max="7432" width="2.88671875" customWidth="1"/>
    <col min="7433" max="7433" width="12.88671875" customWidth="1"/>
    <col min="7434" max="7434" width="3.44140625" customWidth="1"/>
    <col min="7435" max="7435" width="19.109375" customWidth="1"/>
    <col min="7436" max="7436" width="2.88671875" customWidth="1"/>
    <col min="7437" max="7437" width="15" customWidth="1"/>
    <col min="7438" max="7438" width="3.44140625" customWidth="1"/>
    <col min="7439" max="7439" width="12" customWidth="1"/>
    <col min="7440" max="7440" width="2.44140625" customWidth="1"/>
    <col min="7441" max="7441" width="12.88671875" customWidth="1"/>
    <col min="7682" max="7682" width="5.6640625" customWidth="1"/>
    <col min="7684" max="7684" width="2" customWidth="1"/>
    <col min="7685" max="7685" width="91.6640625" customWidth="1"/>
    <col min="7687" max="7687" width="12" bestFit="1" customWidth="1"/>
    <col min="7688" max="7688" width="2.88671875" customWidth="1"/>
    <col min="7689" max="7689" width="12.88671875" customWidth="1"/>
    <col min="7690" max="7690" width="3.44140625" customWidth="1"/>
    <col min="7691" max="7691" width="19.109375" customWidth="1"/>
    <col min="7692" max="7692" width="2.88671875" customWidth="1"/>
    <col min="7693" max="7693" width="15" customWidth="1"/>
    <col min="7694" max="7694" width="3.44140625" customWidth="1"/>
    <col min="7695" max="7695" width="12" customWidth="1"/>
    <col min="7696" max="7696" width="2.44140625" customWidth="1"/>
    <col min="7697" max="7697" width="12.88671875" customWidth="1"/>
    <col min="7938" max="7938" width="5.6640625" customWidth="1"/>
    <col min="7940" max="7940" width="2" customWidth="1"/>
    <col min="7941" max="7941" width="91.6640625" customWidth="1"/>
    <col min="7943" max="7943" width="12" bestFit="1" customWidth="1"/>
    <col min="7944" max="7944" width="2.88671875" customWidth="1"/>
    <col min="7945" max="7945" width="12.88671875" customWidth="1"/>
    <col min="7946" max="7946" width="3.44140625" customWidth="1"/>
    <col min="7947" max="7947" width="19.109375" customWidth="1"/>
    <col min="7948" max="7948" width="2.88671875" customWidth="1"/>
    <col min="7949" max="7949" width="15" customWidth="1"/>
    <col min="7950" max="7950" width="3.44140625" customWidth="1"/>
    <col min="7951" max="7951" width="12" customWidth="1"/>
    <col min="7952" max="7952" width="2.44140625" customWidth="1"/>
    <col min="7953" max="7953" width="12.88671875" customWidth="1"/>
    <col min="8194" max="8194" width="5.6640625" customWidth="1"/>
    <col min="8196" max="8196" width="2" customWidth="1"/>
    <col min="8197" max="8197" width="91.6640625" customWidth="1"/>
    <col min="8199" max="8199" width="12" bestFit="1" customWidth="1"/>
    <col min="8200" max="8200" width="2.88671875" customWidth="1"/>
    <col min="8201" max="8201" width="12.88671875" customWidth="1"/>
    <col min="8202" max="8202" width="3.44140625" customWidth="1"/>
    <col min="8203" max="8203" width="19.109375" customWidth="1"/>
    <col min="8204" max="8204" width="2.88671875" customWidth="1"/>
    <col min="8205" max="8205" width="15" customWidth="1"/>
    <col min="8206" max="8206" width="3.44140625" customWidth="1"/>
    <col min="8207" max="8207" width="12" customWidth="1"/>
    <col min="8208" max="8208" width="2.44140625" customWidth="1"/>
    <col min="8209" max="8209" width="12.88671875" customWidth="1"/>
    <col min="8450" max="8450" width="5.6640625" customWidth="1"/>
    <col min="8452" max="8452" width="2" customWidth="1"/>
    <col min="8453" max="8453" width="91.6640625" customWidth="1"/>
    <col min="8455" max="8455" width="12" bestFit="1" customWidth="1"/>
    <col min="8456" max="8456" width="2.88671875" customWidth="1"/>
    <col min="8457" max="8457" width="12.88671875" customWidth="1"/>
    <col min="8458" max="8458" width="3.44140625" customWidth="1"/>
    <col min="8459" max="8459" width="19.109375" customWidth="1"/>
    <col min="8460" max="8460" width="2.88671875" customWidth="1"/>
    <col min="8461" max="8461" width="15" customWidth="1"/>
    <col min="8462" max="8462" width="3.44140625" customWidth="1"/>
    <col min="8463" max="8463" width="12" customWidth="1"/>
    <col min="8464" max="8464" width="2.44140625" customWidth="1"/>
    <col min="8465" max="8465" width="12.88671875" customWidth="1"/>
    <col min="8706" max="8706" width="5.6640625" customWidth="1"/>
    <col min="8708" max="8708" width="2" customWidth="1"/>
    <col min="8709" max="8709" width="91.6640625" customWidth="1"/>
    <col min="8711" max="8711" width="12" bestFit="1" customWidth="1"/>
    <col min="8712" max="8712" width="2.88671875" customWidth="1"/>
    <col min="8713" max="8713" width="12.88671875" customWidth="1"/>
    <col min="8714" max="8714" width="3.44140625" customWidth="1"/>
    <col min="8715" max="8715" width="19.109375" customWidth="1"/>
    <col min="8716" max="8716" width="2.88671875" customWidth="1"/>
    <col min="8717" max="8717" width="15" customWidth="1"/>
    <col min="8718" max="8718" width="3.44140625" customWidth="1"/>
    <col min="8719" max="8719" width="12" customWidth="1"/>
    <col min="8720" max="8720" width="2.44140625" customWidth="1"/>
    <col min="8721" max="8721" width="12.88671875" customWidth="1"/>
    <col min="8962" max="8962" width="5.6640625" customWidth="1"/>
    <col min="8964" max="8964" width="2" customWidth="1"/>
    <col min="8965" max="8965" width="91.6640625" customWidth="1"/>
    <col min="8967" max="8967" width="12" bestFit="1" customWidth="1"/>
    <col min="8968" max="8968" width="2.88671875" customWidth="1"/>
    <col min="8969" max="8969" width="12.88671875" customWidth="1"/>
    <col min="8970" max="8970" width="3.44140625" customWidth="1"/>
    <col min="8971" max="8971" width="19.109375" customWidth="1"/>
    <col min="8972" max="8972" width="2.88671875" customWidth="1"/>
    <col min="8973" max="8973" width="15" customWidth="1"/>
    <col min="8974" max="8974" width="3.44140625" customWidth="1"/>
    <col min="8975" max="8975" width="12" customWidth="1"/>
    <col min="8976" max="8976" width="2.44140625" customWidth="1"/>
    <col min="8977" max="8977" width="12.88671875" customWidth="1"/>
    <col min="9218" max="9218" width="5.6640625" customWidth="1"/>
    <col min="9220" max="9220" width="2" customWidth="1"/>
    <col min="9221" max="9221" width="91.6640625" customWidth="1"/>
    <col min="9223" max="9223" width="12" bestFit="1" customWidth="1"/>
    <col min="9224" max="9224" width="2.88671875" customWidth="1"/>
    <col min="9225" max="9225" width="12.88671875" customWidth="1"/>
    <col min="9226" max="9226" width="3.44140625" customWidth="1"/>
    <col min="9227" max="9227" width="19.109375" customWidth="1"/>
    <col min="9228" max="9228" width="2.88671875" customWidth="1"/>
    <col min="9229" max="9229" width="15" customWidth="1"/>
    <col min="9230" max="9230" width="3.44140625" customWidth="1"/>
    <col min="9231" max="9231" width="12" customWidth="1"/>
    <col min="9232" max="9232" width="2.44140625" customWidth="1"/>
    <col min="9233" max="9233" width="12.88671875" customWidth="1"/>
    <col min="9474" max="9474" width="5.6640625" customWidth="1"/>
    <col min="9476" max="9476" width="2" customWidth="1"/>
    <col min="9477" max="9477" width="91.6640625" customWidth="1"/>
    <col min="9479" max="9479" width="12" bestFit="1" customWidth="1"/>
    <col min="9480" max="9480" width="2.88671875" customWidth="1"/>
    <col min="9481" max="9481" width="12.88671875" customWidth="1"/>
    <col min="9482" max="9482" width="3.44140625" customWidth="1"/>
    <col min="9483" max="9483" width="19.109375" customWidth="1"/>
    <col min="9484" max="9484" width="2.88671875" customWidth="1"/>
    <col min="9485" max="9485" width="15" customWidth="1"/>
    <col min="9486" max="9486" width="3.44140625" customWidth="1"/>
    <col min="9487" max="9487" width="12" customWidth="1"/>
    <col min="9488" max="9488" width="2.44140625" customWidth="1"/>
    <col min="9489" max="9489" width="12.88671875" customWidth="1"/>
    <col min="9730" max="9730" width="5.6640625" customWidth="1"/>
    <col min="9732" max="9732" width="2" customWidth="1"/>
    <col min="9733" max="9733" width="91.6640625" customWidth="1"/>
    <col min="9735" max="9735" width="12" bestFit="1" customWidth="1"/>
    <col min="9736" max="9736" width="2.88671875" customWidth="1"/>
    <col min="9737" max="9737" width="12.88671875" customWidth="1"/>
    <col min="9738" max="9738" width="3.44140625" customWidth="1"/>
    <col min="9739" max="9739" width="19.109375" customWidth="1"/>
    <col min="9740" max="9740" width="2.88671875" customWidth="1"/>
    <col min="9741" max="9741" width="15" customWidth="1"/>
    <col min="9742" max="9742" width="3.44140625" customWidth="1"/>
    <col min="9743" max="9743" width="12" customWidth="1"/>
    <col min="9744" max="9744" width="2.44140625" customWidth="1"/>
    <col min="9745" max="9745" width="12.88671875" customWidth="1"/>
    <col min="9986" max="9986" width="5.6640625" customWidth="1"/>
    <col min="9988" max="9988" width="2" customWidth="1"/>
    <col min="9989" max="9989" width="91.6640625" customWidth="1"/>
    <col min="9991" max="9991" width="12" bestFit="1" customWidth="1"/>
    <col min="9992" max="9992" width="2.88671875" customWidth="1"/>
    <col min="9993" max="9993" width="12.88671875" customWidth="1"/>
    <col min="9994" max="9994" width="3.44140625" customWidth="1"/>
    <col min="9995" max="9995" width="19.109375" customWidth="1"/>
    <col min="9996" max="9996" width="2.88671875" customWidth="1"/>
    <col min="9997" max="9997" width="15" customWidth="1"/>
    <col min="9998" max="9998" width="3.44140625" customWidth="1"/>
    <col min="9999" max="9999" width="12" customWidth="1"/>
    <col min="10000" max="10000" width="2.44140625" customWidth="1"/>
    <col min="10001" max="10001" width="12.88671875" customWidth="1"/>
    <col min="10242" max="10242" width="5.6640625" customWidth="1"/>
    <col min="10244" max="10244" width="2" customWidth="1"/>
    <col min="10245" max="10245" width="91.6640625" customWidth="1"/>
    <col min="10247" max="10247" width="12" bestFit="1" customWidth="1"/>
    <col min="10248" max="10248" width="2.88671875" customWidth="1"/>
    <col min="10249" max="10249" width="12.88671875" customWidth="1"/>
    <col min="10250" max="10250" width="3.44140625" customWidth="1"/>
    <col min="10251" max="10251" width="19.109375" customWidth="1"/>
    <col min="10252" max="10252" width="2.88671875" customWidth="1"/>
    <col min="10253" max="10253" width="15" customWidth="1"/>
    <col min="10254" max="10254" width="3.44140625" customWidth="1"/>
    <col min="10255" max="10255" width="12" customWidth="1"/>
    <col min="10256" max="10256" width="2.44140625" customWidth="1"/>
    <col min="10257" max="10257" width="12.88671875" customWidth="1"/>
    <col min="10498" max="10498" width="5.6640625" customWidth="1"/>
    <col min="10500" max="10500" width="2" customWidth="1"/>
    <col min="10501" max="10501" width="91.6640625" customWidth="1"/>
    <col min="10503" max="10503" width="12" bestFit="1" customWidth="1"/>
    <col min="10504" max="10504" width="2.88671875" customWidth="1"/>
    <col min="10505" max="10505" width="12.88671875" customWidth="1"/>
    <col min="10506" max="10506" width="3.44140625" customWidth="1"/>
    <col min="10507" max="10507" width="19.109375" customWidth="1"/>
    <col min="10508" max="10508" width="2.88671875" customWidth="1"/>
    <col min="10509" max="10509" width="15" customWidth="1"/>
    <col min="10510" max="10510" width="3.44140625" customWidth="1"/>
    <col min="10511" max="10511" width="12" customWidth="1"/>
    <col min="10512" max="10512" width="2.44140625" customWidth="1"/>
    <col min="10513" max="10513" width="12.88671875" customWidth="1"/>
    <col min="10754" max="10754" width="5.6640625" customWidth="1"/>
    <col min="10756" max="10756" width="2" customWidth="1"/>
    <col min="10757" max="10757" width="91.6640625" customWidth="1"/>
    <col min="10759" max="10759" width="12" bestFit="1" customWidth="1"/>
    <col min="10760" max="10760" width="2.88671875" customWidth="1"/>
    <col min="10761" max="10761" width="12.88671875" customWidth="1"/>
    <col min="10762" max="10762" width="3.44140625" customWidth="1"/>
    <col min="10763" max="10763" width="19.109375" customWidth="1"/>
    <col min="10764" max="10764" width="2.88671875" customWidth="1"/>
    <col min="10765" max="10765" width="15" customWidth="1"/>
    <col min="10766" max="10766" width="3.44140625" customWidth="1"/>
    <col min="10767" max="10767" width="12" customWidth="1"/>
    <col min="10768" max="10768" width="2.44140625" customWidth="1"/>
    <col min="10769" max="10769" width="12.88671875" customWidth="1"/>
    <col min="11010" max="11010" width="5.6640625" customWidth="1"/>
    <col min="11012" max="11012" width="2" customWidth="1"/>
    <col min="11013" max="11013" width="91.6640625" customWidth="1"/>
    <col min="11015" max="11015" width="12" bestFit="1" customWidth="1"/>
    <col min="11016" max="11016" width="2.88671875" customWidth="1"/>
    <col min="11017" max="11017" width="12.88671875" customWidth="1"/>
    <col min="11018" max="11018" width="3.44140625" customWidth="1"/>
    <col min="11019" max="11019" width="19.109375" customWidth="1"/>
    <col min="11020" max="11020" width="2.88671875" customWidth="1"/>
    <col min="11021" max="11021" width="15" customWidth="1"/>
    <col min="11022" max="11022" width="3.44140625" customWidth="1"/>
    <col min="11023" max="11023" width="12" customWidth="1"/>
    <col min="11024" max="11024" width="2.44140625" customWidth="1"/>
    <col min="11025" max="11025" width="12.88671875" customWidth="1"/>
    <col min="11266" max="11266" width="5.6640625" customWidth="1"/>
    <col min="11268" max="11268" width="2" customWidth="1"/>
    <col min="11269" max="11269" width="91.6640625" customWidth="1"/>
    <col min="11271" max="11271" width="12" bestFit="1" customWidth="1"/>
    <col min="11272" max="11272" width="2.88671875" customWidth="1"/>
    <col min="11273" max="11273" width="12.88671875" customWidth="1"/>
    <col min="11274" max="11274" width="3.44140625" customWidth="1"/>
    <col min="11275" max="11275" width="19.109375" customWidth="1"/>
    <col min="11276" max="11276" width="2.88671875" customWidth="1"/>
    <col min="11277" max="11277" width="15" customWidth="1"/>
    <col min="11278" max="11278" width="3.44140625" customWidth="1"/>
    <col min="11279" max="11279" width="12" customWidth="1"/>
    <col min="11280" max="11280" width="2.44140625" customWidth="1"/>
    <col min="11281" max="11281" width="12.88671875" customWidth="1"/>
    <col min="11522" max="11522" width="5.6640625" customWidth="1"/>
    <col min="11524" max="11524" width="2" customWidth="1"/>
    <col min="11525" max="11525" width="91.6640625" customWidth="1"/>
    <col min="11527" max="11527" width="12" bestFit="1" customWidth="1"/>
    <col min="11528" max="11528" width="2.88671875" customWidth="1"/>
    <col min="11529" max="11529" width="12.88671875" customWidth="1"/>
    <col min="11530" max="11530" width="3.44140625" customWidth="1"/>
    <col min="11531" max="11531" width="19.109375" customWidth="1"/>
    <col min="11532" max="11532" width="2.88671875" customWidth="1"/>
    <col min="11533" max="11533" width="15" customWidth="1"/>
    <col min="11534" max="11534" width="3.44140625" customWidth="1"/>
    <col min="11535" max="11535" width="12" customWidth="1"/>
    <col min="11536" max="11536" width="2.44140625" customWidth="1"/>
    <col min="11537" max="11537" width="12.88671875" customWidth="1"/>
    <col min="11778" max="11778" width="5.6640625" customWidth="1"/>
    <col min="11780" max="11780" width="2" customWidth="1"/>
    <col min="11781" max="11781" width="91.6640625" customWidth="1"/>
    <col min="11783" max="11783" width="12" bestFit="1" customWidth="1"/>
    <col min="11784" max="11784" width="2.88671875" customWidth="1"/>
    <col min="11785" max="11785" width="12.88671875" customWidth="1"/>
    <col min="11786" max="11786" width="3.44140625" customWidth="1"/>
    <col min="11787" max="11787" width="19.109375" customWidth="1"/>
    <col min="11788" max="11788" width="2.88671875" customWidth="1"/>
    <col min="11789" max="11789" width="15" customWidth="1"/>
    <col min="11790" max="11790" width="3.44140625" customWidth="1"/>
    <col min="11791" max="11791" width="12" customWidth="1"/>
    <col min="11792" max="11792" width="2.44140625" customWidth="1"/>
    <col min="11793" max="11793" width="12.88671875" customWidth="1"/>
    <col min="12034" max="12034" width="5.6640625" customWidth="1"/>
    <col min="12036" max="12036" width="2" customWidth="1"/>
    <col min="12037" max="12037" width="91.6640625" customWidth="1"/>
    <col min="12039" max="12039" width="12" bestFit="1" customWidth="1"/>
    <col min="12040" max="12040" width="2.88671875" customWidth="1"/>
    <col min="12041" max="12041" width="12.88671875" customWidth="1"/>
    <col min="12042" max="12042" width="3.44140625" customWidth="1"/>
    <col min="12043" max="12043" width="19.109375" customWidth="1"/>
    <col min="12044" max="12044" width="2.88671875" customWidth="1"/>
    <col min="12045" max="12045" width="15" customWidth="1"/>
    <col min="12046" max="12046" width="3.44140625" customWidth="1"/>
    <col min="12047" max="12047" width="12" customWidth="1"/>
    <col min="12048" max="12048" width="2.44140625" customWidth="1"/>
    <col min="12049" max="12049" width="12.88671875" customWidth="1"/>
    <col min="12290" max="12290" width="5.6640625" customWidth="1"/>
    <col min="12292" max="12292" width="2" customWidth="1"/>
    <col min="12293" max="12293" width="91.6640625" customWidth="1"/>
    <col min="12295" max="12295" width="12" bestFit="1" customWidth="1"/>
    <col min="12296" max="12296" width="2.88671875" customWidth="1"/>
    <col min="12297" max="12297" width="12.88671875" customWidth="1"/>
    <col min="12298" max="12298" width="3.44140625" customWidth="1"/>
    <col min="12299" max="12299" width="19.109375" customWidth="1"/>
    <col min="12300" max="12300" width="2.88671875" customWidth="1"/>
    <col min="12301" max="12301" width="15" customWidth="1"/>
    <col min="12302" max="12302" width="3.44140625" customWidth="1"/>
    <col min="12303" max="12303" width="12" customWidth="1"/>
    <col min="12304" max="12304" width="2.44140625" customWidth="1"/>
    <col min="12305" max="12305" width="12.88671875" customWidth="1"/>
    <col min="12546" max="12546" width="5.6640625" customWidth="1"/>
    <col min="12548" max="12548" width="2" customWidth="1"/>
    <col min="12549" max="12549" width="91.6640625" customWidth="1"/>
    <col min="12551" max="12551" width="12" bestFit="1" customWidth="1"/>
    <col min="12552" max="12552" width="2.88671875" customWidth="1"/>
    <col min="12553" max="12553" width="12.88671875" customWidth="1"/>
    <col min="12554" max="12554" width="3.44140625" customWidth="1"/>
    <col min="12555" max="12555" width="19.109375" customWidth="1"/>
    <col min="12556" max="12556" width="2.88671875" customWidth="1"/>
    <col min="12557" max="12557" width="15" customWidth="1"/>
    <col min="12558" max="12558" width="3.44140625" customWidth="1"/>
    <col min="12559" max="12559" width="12" customWidth="1"/>
    <col min="12560" max="12560" width="2.44140625" customWidth="1"/>
    <col min="12561" max="12561" width="12.88671875" customWidth="1"/>
    <col min="12802" max="12802" width="5.6640625" customWidth="1"/>
    <col min="12804" max="12804" width="2" customWidth="1"/>
    <col min="12805" max="12805" width="91.6640625" customWidth="1"/>
    <col min="12807" max="12807" width="12" bestFit="1" customWidth="1"/>
    <col min="12808" max="12808" width="2.88671875" customWidth="1"/>
    <col min="12809" max="12809" width="12.88671875" customWidth="1"/>
    <col min="12810" max="12810" width="3.44140625" customWidth="1"/>
    <col min="12811" max="12811" width="19.109375" customWidth="1"/>
    <col min="12812" max="12812" width="2.88671875" customWidth="1"/>
    <col min="12813" max="12813" width="15" customWidth="1"/>
    <col min="12814" max="12814" width="3.44140625" customWidth="1"/>
    <col min="12815" max="12815" width="12" customWidth="1"/>
    <col min="12816" max="12816" width="2.44140625" customWidth="1"/>
    <col min="12817" max="12817" width="12.88671875" customWidth="1"/>
    <col min="13058" max="13058" width="5.6640625" customWidth="1"/>
    <col min="13060" max="13060" width="2" customWidth="1"/>
    <col min="13061" max="13061" width="91.6640625" customWidth="1"/>
    <col min="13063" max="13063" width="12" bestFit="1" customWidth="1"/>
    <col min="13064" max="13064" width="2.88671875" customWidth="1"/>
    <col min="13065" max="13065" width="12.88671875" customWidth="1"/>
    <col min="13066" max="13066" width="3.44140625" customWidth="1"/>
    <col min="13067" max="13067" width="19.109375" customWidth="1"/>
    <col min="13068" max="13068" width="2.88671875" customWidth="1"/>
    <col min="13069" max="13069" width="15" customWidth="1"/>
    <col min="13070" max="13070" width="3.44140625" customWidth="1"/>
    <col min="13071" max="13071" width="12" customWidth="1"/>
    <col min="13072" max="13072" width="2.44140625" customWidth="1"/>
    <col min="13073" max="13073" width="12.88671875" customWidth="1"/>
    <col min="13314" max="13314" width="5.6640625" customWidth="1"/>
    <col min="13316" max="13316" width="2" customWidth="1"/>
    <col min="13317" max="13317" width="91.6640625" customWidth="1"/>
    <col min="13319" max="13319" width="12" bestFit="1" customWidth="1"/>
    <col min="13320" max="13320" width="2.88671875" customWidth="1"/>
    <col min="13321" max="13321" width="12.88671875" customWidth="1"/>
    <col min="13322" max="13322" width="3.44140625" customWidth="1"/>
    <col min="13323" max="13323" width="19.109375" customWidth="1"/>
    <col min="13324" max="13324" width="2.88671875" customWidth="1"/>
    <col min="13325" max="13325" width="15" customWidth="1"/>
    <col min="13326" max="13326" width="3.44140625" customWidth="1"/>
    <col min="13327" max="13327" width="12" customWidth="1"/>
    <col min="13328" max="13328" width="2.44140625" customWidth="1"/>
    <col min="13329" max="13329" width="12.88671875" customWidth="1"/>
    <col min="13570" max="13570" width="5.6640625" customWidth="1"/>
    <col min="13572" max="13572" width="2" customWidth="1"/>
    <col min="13573" max="13573" width="91.6640625" customWidth="1"/>
    <col min="13575" max="13575" width="12" bestFit="1" customWidth="1"/>
    <col min="13576" max="13576" width="2.88671875" customWidth="1"/>
    <col min="13577" max="13577" width="12.88671875" customWidth="1"/>
    <col min="13578" max="13578" width="3.44140625" customWidth="1"/>
    <col min="13579" max="13579" width="19.109375" customWidth="1"/>
    <col min="13580" max="13580" width="2.88671875" customWidth="1"/>
    <col min="13581" max="13581" width="15" customWidth="1"/>
    <col min="13582" max="13582" width="3.44140625" customWidth="1"/>
    <col min="13583" max="13583" width="12" customWidth="1"/>
    <col min="13584" max="13584" width="2.44140625" customWidth="1"/>
    <col min="13585" max="13585" width="12.88671875" customWidth="1"/>
    <col min="13826" max="13826" width="5.6640625" customWidth="1"/>
    <col min="13828" max="13828" width="2" customWidth="1"/>
    <col min="13829" max="13829" width="91.6640625" customWidth="1"/>
    <col min="13831" max="13831" width="12" bestFit="1" customWidth="1"/>
    <col min="13832" max="13832" width="2.88671875" customWidth="1"/>
    <col min="13833" max="13833" width="12.88671875" customWidth="1"/>
    <col min="13834" max="13834" width="3.44140625" customWidth="1"/>
    <col min="13835" max="13835" width="19.109375" customWidth="1"/>
    <col min="13836" max="13836" width="2.88671875" customWidth="1"/>
    <col min="13837" max="13837" width="15" customWidth="1"/>
    <col min="13838" max="13838" width="3.44140625" customWidth="1"/>
    <col min="13839" max="13839" width="12" customWidth="1"/>
    <col min="13840" max="13840" width="2.44140625" customWidth="1"/>
    <col min="13841" max="13841" width="12.88671875" customWidth="1"/>
    <col min="14082" max="14082" width="5.6640625" customWidth="1"/>
    <col min="14084" max="14084" width="2" customWidth="1"/>
    <col min="14085" max="14085" width="91.6640625" customWidth="1"/>
    <col min="14087" max="14087" width="12" bestFit="1" customWidth="1"/>
    <col min="14088" max="14088" width="2.88671875" customWidth="1"/>
    <col min="14089" max="14089" width="12.88671875" customWidth="1"/>
    <col min="14090" max="14090" width="3.44140625" customWidth="1"/>
    <col min="14091" max="14091" width="19.109375" customWidth="1"/>
    <col min="14092" max="14092" width="2.88671875" customWidth="1"/>
    <col min="14093" max="14093" width="15" customWidth="1"/>
    <col min="14094" max="14094" width="3.44140625" customWidth="1"/>
    <col min="14095" max="14095" width="12" customWidth="1"/>
    <col min="14096" max="14096" width="2.44140625" customWidth="1"/>
    <col min="14097" max="14097" width="12.88671875" customWidth="1"/>
    <col min="14338" max="14338" width="5.6640625" customWidth="1"/>
    <col min="14340" max="14340" width="2" customWidth="1"/>
    <col min="14341" max="14341" width="91.6640625" customWidth="1"/>
    <col min="14343" max="14343" width="12" bestFit="1" customWidth="1"/>
    <col min="14344" max="14344" width="2.88671875" customWidth="1"/>
    <col min="14345" max="14345" width="12.88671875" customWidth="1"/>
    <col min="14346" max="14346" width="3.44140625" customWidth="1"/>
    <col min="14347" max="14347" width="19.109375" customWidth="1"/>
    <col min="14348" max="14348" width="2.88671875" customWidth="1"/>
    <col min="14349" max="14349" width="15" customWidth="1"/>
    <col min="14350" max="14350" width="3.44140625" customWidth="1"/>
    <col min="14351" max="14351" width="12" customWidth="1"/>
    <col min="14352" max="14352" width="2.44140625" customWidth="1"/>
    <col min="14353" max="14353" width="12.88671875" customWidth="1"/>
    <col min="14594" max="14594" width="5.6640625" customWidth="1"/>
    <col min="14596" max="14596" width="2" customWidth="1"/>
    <col min="14597" max="14597" width="91.6640625" customWidth="1"/>
    <col min="14599" max="14599" width="12" bestFit="1" customWidth="1"/>
    <col min="14600" max="14600" width="2.88671875" customWidth="1"/>
    <col min="14601" max="14601" width="12.88671875" customWidth="1"/>
    <col min="14602" max="14602" width="3.44140625" customWidth="1"/>
    <col min="14603" max="14603" width="19.109375" customWidth="1"/>
    <col min="14604" max="14604" width="2.88671875" customWidth="1"/>
    <col min="14605" max="14605" width="15" customWidth="1"/>
    <col min="14606" max="14606" width="3.44140625" customWidth="1"/>
    <col min="14607" max="14607" width="12" customWidth="1"/>
    <col min="14608" max="14608" width="2.44140625" customWidth="1"/>
    <col min="14609" max="14609" width="12.88671875" customWidth="1"/>
    <col min="14850" max="14850" width="5.6640625" customWidth="1"/>
    <col min="14852" max="14852" width="2" customWidth="1"/>
    <col min="14853" max="14853" width="91.6640625" customWidth="1"/>
    <col min="14855" max="14855" width="12" bestFit="1" customWidth="1"/>
    <col min="14856" max="14856" width="2.88671875" customWidth="1"/>
    <col min="14857" max="14857" width="12.88671875" customWidth="1"/>
    <col min="14858" max="14858" width="3.44140625" customWidth="1"/>
    <col min="14859" max="14859" width="19.109375" customWidth="1"/>
    <col min="14860" max="14860" width="2.88671875" customWidth="1"/>
    <col min="14861" max="14861" width="15" customWidth="1"/>
    <col min="14862" max="14862" width="3.44140625" customWidth="1"/>
    <col min="14863" max="14863" width="12" customWidth="1"/>
    <col min="14864" max="14864" width="2.44140625" customWidth="1"/>
    <col min="14865" max="14865" width="12.88671875" customWidth="1"/>
    <col min="15106" max="15106" width="5.6640625" customWidth="1"/>
    <col min="15108" max="15108" width="2" customWidth="1"/>
    <col min="15109" max="15109" width="91.6640625" customWidth="1"/>
    <col min="15111" max="15111" width="12" bestFit="1" customWidth="1"/>
    <col min="15112" max="15112" width="2.88671875" customWidth="1"/>
    <col min="15113" max="15113" width="12.88671875" customWidth="1"/>
    <col min="15114" max="15114" width="3.44140625" customWidth="1"/>
    <col min="15115" max="15115" width="19.109375" customWidth="1"/>
    <col min="15116" max="15116" width="2.88671875" customWidth="1"/>
    <col min="15117" max="15117" width="15" customWidth="1"/>
    <col min="15118" max="15118" width="3.44140625" customWidth="1"/>
    <col min="15119" max="15119" width="12" customWidth="1"/>
    <col min="15120" max="15120" width="2.44140625" customWidth="1"/>
    <col min="15121" max="15121" width="12.88671875" customWidth="1"/>
    <col min="15362" max="15362" width="5.6640625" customWidth="1"/>
    <col min="15364" max="15364" width="2" customWidth="1"/>
    <col min="15365" max="15365" width="91.6640625" customWidth="1"/>
    <col min="15367" max="15367" width="12" bestFit="1" customWidth="1"/>
    <col min="15368" max="15368" width="2.88671875" customWidth="1"/>
    <col min="15369" max="15369" width="12.88671875" customWidth="1"/>
    <col min="15370" max="15370" width="3.44140625" customWidth="1"/>
    <col min="15371" max="15371" width="19.109375" customWidth="1"/>
    <col min="15372" max="15372" width="2.88671875" customWidth="1"/>
    <col min="15373" max="15373" width="15" customWidth="1"/>
    <col min="15374" max="15374" width="3.44140625" customWidth="1"/>
    <col min="15375" max="15375" width="12" customWidth="1"/>
    <col min="15376" max="15376" width="2.44140625" customWidth="1"/>
    <col min="15377" max="15377" width="12.88671875" customWidth="1"/>
    <col min="15618" max="15618" width="5.6640625" customWidth="1"/>
    <col min="15620" max="15620" width="2" customWidth="1"/>
    <col min="15621" max="15621" width="91.6640625" customWidth="1"/>
    <col min="15623" max="15623" width="12" bestFit="1" customWidth="1"/>
    <col min="15624" max="15624" width="2.88671875" customWidth="1"/>
    <col min="15625" max="15625" width="12.88671875" customWidth="1"/>
    <col min="15626" max="15626" width="3.44140625" customWidth="1"/>
    <col min="15627" max="15627" width="19.109375" customWidth="1"/>
    <col min="15628" max="15628" width="2.88671875" customWidth="1"/>
    <col min="15629" max="15629" width="15" customWidth="1"/>
    <col min="15630" max="15630" width="3.44140625" customWidth="1"/>
    <col min="15631" max="15631" width="12" customWidth="1"/>
    <col min="15632" max="15632" width="2.44140625" customWidth="1"/>
    <col min="15633" max="15633" width="12.88671875" customWidth="1"/>
    <col min="15874" max="15874" width="5.6640625" customWidth="1"/>
    <col min="15876" max="15876" width="2" customWidth="1"/>
    <col min="15877" max="15877" width="91.6640625" customWidth="1"/>
    <col min="15879" max="15879" width="12" bestFit="1" customWidth="1"/>
    <col min="15880" max="15880" width="2.88671875" customWidth="1"/>
    <col min="15881" max="15881" width="12.88671875" customWidth="1"/>
    <col min="15882" max="15882" width="3.44140625" customWidth="1"/>
    <col min="15883" max="15883" width="19.109375" customWidth="1"/>
    <col min="15884" max="15884" width="2.88671875" customWidth="1"/>
    <col min="15885" max="15885" width="15" customWidth="1"/>
    <col min="15886" max="15886" width="3.44140625" customWidth="1"/>
    <col min="15887" max="15887" width="12" customWidth="1"/>
    <col min="15888" max="15888" width="2.44140625" customWidth="1"/>
    <col min="15889" max="15889" width="12.88671875" customWidth="1"/>
    <col min="16130" max="16130" width="5.6640625" customWidth="1"/>
    <col min="16132" max="16132" width="2" customWidth="1"/>
    <col min="16133" max="16133" width="91.6640625" customWidth="1"/>
    <col min="16135" max="16135" width="12" bestFit="1" customWidth="1"/>
    <col min="16136" max="16136" width="2.88671875" customWidth="1"/>
    <col min="16137" max="16137" width="12.88671875" customWidth="1"/>
    <col min="16138" max="16138" width="3.44140625" customWidth="1"/>
    <col min="16139" max="16139" width="19.109375" customWidth="1"/>
    <col min="16140" max="16140" width="2.88671875" customWidth="1"/>
    <col min="16141" max="16141" width="15" customWidth="1"/>
    <col min="16142" max="16142" width="3.44140625" customWidth="1"/>
    <col min="16143" max="16143" width="12" customWidth="1"/>
    <col min="16144" max="16144" width="2.44140625" customWidth="1"/>
    <col min="16145" max="16145" width="12.88671875" customWidth="1"/>
  </cols>
  <sheetData>
    <row r="1" spans="1:32" s="1" customFormat="1" ht="18" x14ac:dyDescent="0.35">
      <c r="B1"/>
      <c r="D1" s="118" t="s">
        <v>924</v>
      </c>
      <c r="E1" s="118"/>
      <c r="F1" s="118"/>
      <c r="I1" s="2"/>
      <c r="J1" s="2"/>
    </row>
    <row r="2" spans="1:32" s="1" customFormat="1" ht="15.6" x14ac:dyDescent="0.3">
      <c r="B2"/>
      <c r="D2" s="133" t="s">
        <v>960</v>
      </c>
      <c r="E2" s="119"/>
      <c r="F2" s="119"/>
      <c r="I2" s="2"/>
      <c r="J2" s="2"/>
    </row>
    <row r="3" spans="1:32" s="1" customFormat="1" ht="15.6" x14ac:dyDescent="0.3">
      <c r="B3"/>
      <c r="D3" s="133" t="s">
        <v>961</v>
      </c>
      <c r="E3" s="119"/>
      <c r="F3" s="119"/>
      <c r="I3" s="2"/>
      <c r="J3" s="2"/>
    </row>
    <row r="5" spans="1:32" ht="27.6" x14ac:dyDescent="0.3">
      <c r="B5" s="59" t="s">
        <v>849</v>
      </c>
      <c r="C5" s="59"/>
      <c r="D5" s="59" t="s">
        <v>1</v>
      </c>
      <c r="E5" s="60" t="s">
        <v>5</v>
      </c>
      <c r="F5" s="61"/>
      <c r="G5" s="61"/>
      <c r="H5" s="355" t="s">
        <v>850</v>
      </c>
      <c r="I5" s="356"/>
      <c r="J5" s="356"/>
      <c r="K5" s="356"/>
      <c r="L5" s="356"/>
      <c r="M5" s="356"/>
      <c r="N5" s="356"/>
      <c r="O5" s="356"/>
      <c r="P5" s="356"/>
      <c r="Q5" s="62"/>
      <c r="R5" s="63" t="s">
        <v>851</v>
      </c>
      <c r="S5" s="19"/>
      <c r="T5" s="19"/>
      <c r="U5" s="19"/>
      <c r="V5" s="19"/>
      <c r="W5" s="19"/>
      <c r="X5" s="19"/>
      <c r="Y5" s="19"/>
      <c r="Z5" s="19"/>
      <c r="AA5" s="19"/>
      <c r="AB5" s="19"/>
      <c r="AC5" s="19"/>
      <c r="AD5" s="19"/>
      <c r="AE5" s="19"/>
      <c r="AF5" s="19"/>
    </row>
    <row r="6" spans="1:32" hidden="1" x14ac:dyDescent="0.3">
      <c r="B6" s="67"/>
      <c r="C6" s="68"/>
      <c r="D6" s="69" t="s">
        <v>956</v>
      </c>
      <c r="E6" s="70"/>
      <c r="F6" s="70"/>
      <c r="G6" s="70"/>
      <c r="H6" s="71"/>
      <c r="I6" s="71"/>
      <c r="J6" s="72"/>
      <c r="K6" s="73"/>
      <c r="L6" s="73"/>
      <c r="M6" s="73"/>
      <c r="N6" s="73"/>
      <c r="O6" s="73"/>
      <c r="P6" s="73"/>
      <c r="Q6" s="73"/>
      <c r="R6" s="74"/>
      <c r="S6" s="20"/>
      <c r="T6" s="20"/>
      <c r="U6" s="20"/>
      <c r="V6" s="20"/>
      <c r="W6" s="20"/>
      <c r="X6" s="20"/>
      <c r="Y6" s="20"/>
      <c r="Z6" s="20"/>
      <c r="AA6" s="20"/>
      <c r="AB6" s="20"/>
      <c r="AC6" s="20"/>
      <c r="AD6" s="20"/>
      <c r="AE6" s="20"/>
      <c r="AF6" s="20"/>
    </row>
    <row r="7" spans="1:32" hidden="1" x14ac:dyDescent="0.3">
      <c r="B7" s="41"/>
      <c r="C7" s="32"/>
      <c r="D7" s="33"/>
      <c r="E7" s="34"/>
      <c r="F7" s="34"/>
      <c r="G7" s="34"/>
      <c r="H7" s="35"/>
      <c r="I7" s="35"/>
      <c r="J7" s="36"/>
      <c r="K7" s="37"/>
      <c r="L7" s="37"/>
      <c r="M7" s="37"/>
      <c r="N7" s="37"/>
      <c r="O7" s="37"/>
      <c r="P7" s="37"/>
      <c r="Q7" s="37"/>
      <c r="R7" s="38"/>
      <c r="S7" s="20"/>
      <c r="T7" s="20"/>
      <c r="U7" s="20"/>
      <c r="V7" s="20"/>
      <c r="W7" s="20"/>
      <c r="X7" s="20"/>
      <c r="Y7" s="20"/>
      <c r="Z7" s="20"/>
      <c r="AA7" s="20"/>
      <c r="AB7" s="20"/>
      <c r="AC7" s="20"/>
      <c r="AD7" s="20"/>
      <c r="AE7" s="20"/>
      <c r="AF7" s="20"/>
    </row>
    <row r="8" spans="1:32" hidden="1" x14ac:dyDescent="0.3">
      <c r="B8" s="42"/>
      <c r="C8" s="22"/>
      <c r="D8" s="39" t="s">
        <v>955</v>
      </c>
      <c r="E8" s="135"/>
      <c r="F8" s="43" t="s">
        <v>957</v>
      </c>
      <c r="G8" s="43"/>
      <c r="H8" s="24"/>
      <c r="I8" s="24"/>
      <c r="J8" s="146" t="s">
        <v>971</v>
      </c>
      <c r="K8" s="29"/>
      <c r="L8" s="137">
        <v>0.3</v>
      </c>
      <c r="M8" s="29"/>
      <c r="N8" s="148" t="s">
        <v>1030</v>
      </c>
      <c r="O8" s="29"/>
      <c r="P8" s="29"/>
      <c r="Q8" s="29"/>
      <c r="R8" s="40"/>
      <c r="S8" s="20"/>
      <c r="T8" s="20"/>
      <c r="U8" s="20"/>
      <c r="V8" s="20"/>
      <c r="W8" s="20"/>
      <c r="X8" s="20"/>
      <c r="Y8" s="20"/>
      <c r="Z8" s="20"/>
      <c r="AA8" s="20"/>
      <c r="AB8" s="20"/>
      <c r="AC8" s="20"/>
      <c r="AD8" s="20"/>
      <c r="AE8" s="20"/>
      <c r="AF8" s="20"/>
    </row>
    <row r="9" spans="1:32" hidden="1" x14ac:dyDescent="0.3">
      <c r="B9" s="21"/>
      <c r="C9" s="22"/>
      <c r="D9" s="23" t="s">
        <v>958</v>
      </c>
      <c r="E9" s="136"/>
      <c r="F9" s="24" t="s">
        <v>959</v>
      </c>
      <c r="G9" s="24"/>
      <c r="H9" s="25"/>
      <c r="I9" s="25"/>
      <c r="J9" s="146" t="s">
        <v>972</v>
      </c>
      <c r="K9" s="26"/>
      <c r="L9" s="138">
        <v>0.25</v>
      </c>
      <c r="M9" s="26"/>
      <c r="N9" s="148" t="s">
        <v>1030</v>
      </c>
      <c r="O9" s="26"/>
      <c r="P9" s="26"/>
      <c r="Q9" s="26"/>
      <c r="R9" s="27"/>
      <c r="S9" s="28"/>
      <c r="T9" s="28"/>
      <c r="U9" s="28"/>
      <c r="V9" s="28"/>
      <c r="W9" s="28"/>
      <c r="X9" s="28"/>
      <c r="Y9" s="28"/>
      <c r="Z9" s="28"/>
      <c r="AA9" s="28"/>
      <c r="AB9" s="28"/>
      <c r="AC9" s="28"/>
      <c r="AD9" s="28"/>
      <c r="AE9" s="28"/>
      <c r="AF9" s="28"/>
    </row>
    <row r="10" spans="1:32" hidden="1" x14ac:dyDescent="0.3">
      <c r="B10" s="21"/>
      <c r="C10" s="22"/>
      <c r="D10" s="23" t="s">
        <v>970</v>
      </c>
      <c r="E10" s="136"/>
      <c r="F10" s="24" t="s">
        <v>959</v>
      </c>
      <c r="G10" s="24"/>
      <c r="H10" s="25"/>
      <c r="I10" s="25"/>
      <c r="J10" s="147" t="s">
        <v>996</v>
      </c>
      <c r="K10" s="26"/>
      <c r="L10" s="139"/>
      <c r="M10" s="26"/>
      <c r="N10" s="140" t="str">
        <f>IFERROR(VLOOKUP(L10,'PESO DOS MATERIAIS'!$A$4:$B$53,2,FALSE),"")</f>
        <v/>
      </c>
      <c r="O10" s="26"/>
      <c r="P10" s="26" t="s">
        <v>974</v>
      </c>
      <c r="Q10" s="26"/>
      <c r="R10" s="27"/>
      <c r="S10" s="28"/>
      <c r="T10" s="28"/>
      <c r="U10" s="28"/>
      <c r="V10" s="28"/>
      <c r="W10" s="28"/>
      <c r="X10" s="28"/>
      <c r="Y10" s="28"/>
      <c r="Z10" s="28"/>
      <c r="AA10" s="28"/>
      <c r="AB10" s="28"/>
      <c r="AC10" s="28"/>
      <c r="AD10" s="28"/>
      <c r="AE10" s="28"/>
      <c r="AF10" s="28"/>
    </row>
    <row r="11" spans="1:32" hidden="1" x14ac:dyDescent="0.3">
      <c r="B11" s="21"/>
      <c r="C11" s="22"/>
      <c r="D11" s="23"/>
      <c r="E11" s="24"/>
      <c r="F11" s="24"/>
      <c r="G11" s="24"/>
      <c r="H11" s="25"/>
      <c r="I11" s="25"/>
      <c r="J11" s="26"/>
      <c r="K11" s="26"/>
      <c r="L11" s="26"/>
      <c r="M11" s="26"/>
      <c r="N11" s="26"/>
      <c r="O11" s="26"/>
      <c r="P11" s="26"/>
      <c r="Q11" s="26"/>
      <c r="R11" s="27"/>
      <c r="S11" s="28"/>
      <c r="T11" s="28"/>
      <c r="U11" s="28"/>
      <c r="V11" s="28"/>
      <c r="W11" s="28"/>
      <c r="X11" s="28"/>
      <c r="Y11" s="28"/>
      <c r="Z11" s="28"/>
      <c r="AA11" s="28"/>
      <c r="AB11" s="28"/>
      <c r="AC11" s="28"/>
      <c r="AD11" s="28"/>
      <c r="AE11" s="28"/>
      <c r="AF11" s="28"/>
    </row>
    <row r="12" spans="1:32" x14ac:dyDescent="0.3">
      <c r="A12" s="120"/>
      <c r="B12" s="190" t="str">
        <f>PLANILHA!B13</f>
        <v>1.1</v>
      </c>
      <c r="C12" s="191"/>
      <c r="D12" s="65" t="str">
        <f>VLOOKUP($B12,PLANILHA!$B$12:$K$601,4,FALSE)</f>
        <v>CONSTRUÇÃO PROVISÓRIA EM MADEIRA - FORNECIMENTO E MONTAGEM</v>
      </c>
      <c r="E12" s="64"/>
      <c r="F12" s="64"/>
      <c r="G12" s="64"/>
      <c r="H12" s="192"/>
      <c r="I12" s="192"/>
      <c r="J12" s="193"/>
      <c r="K12" s="194"/>
      <c r="L12" s="194"/>
      <c r="M12" s="194"/>
      <c r="N12" s="194"/>
      <c r="O12" s="194"/>
      <c r="P12" s="194"/>
      <c r="Q12" s="194"/>
      <c r="R12" s="195"/>
      <c r="S12" s="20"/>
      <c r="T12" s="20"/>
      <c r="U12" s="20"/>
      <c r="V12" s="20"/>
      <c r="W12" s="20"/>
      <c r="X12" s="20"/>
      <c r="Y12" s="20"/>
      <c r="Z12" s="20"/>
      <c r="AA12" s="20"/>
      <c r="AB12" s="20"/>
      <c r="AC12" s="20"/>
      <c r="AD12" s="20"/>
      <c r="AE12" s="20"/>
      <c r="AF12" s="20"/>
    </row>
    <row r="13" spans="1:32" ht="27.6" x14ac:dyDescent="0.3">
      <c r="A13" s="120"/>
      <c r="B13" s="196">
        <f>PLANILHA!B14</f>
        <v>2</v>
      </c>
      <c r="C13" s="197"/>
      <c r="D13" s="65" t="str">
        <f>VLOOKUP($B13,PLANILHA!$B$12:$K$601,4,FALSE)</f>
        <v>MÃO-DE-OBRA - EQUIPE DE MANUTENÇÃO, APOIO TÉCNICO E DESMONTAGEM</v>
      </c>
      <c r="E13" s="66">
        <f>VLOOKUP($B13,PLANILHA!$B$12:$K$601,5,FALSE)</f>
        <v>0</v>
      </c>
      <c r="F13" s="66"/>
      <c r="G13" s="66"/>
      <c r="H13" s="198"/>
      <c r="I13" s="198"/>
      <c r="J13" s="199"/>
      <c r="K13" s="200"/>
      <c r="L13" s="200"/>
      <c r="M13" s="200"/>
      <c r="N13" s="200"/>
      <c r="O13" s="200"/>
      <c r="P13" s="200" t="s">
        <v>852</v>
      </c>
      <c r="Q13" s="200" t="s">
        <v>853</v>
      </c>
      <c r="R13" s="201">
        <f>R18</f>
        <v>20</v>
      </c>
      <c r="S13" s="20"/>
      <c r="T13" s="20"/>
      <c r="U13" s="20"/>
      <c r="V13" s="20"/>
      <c r="W13" s="20"/>
      <c r="X13" s="20"/>
      <c r="Y13" s="20"/>
      <c r="Z13" s="20"/>
      <c r="AA13" s="20"/>
      <c r="AB13" s="20"/>
      <c r="AC13" s="20"/>
      <c r="AD13" s="20"/>
      <c r="AE13" s="20"/>
      <c r="AF13" s="20"/>
    </row>
    <row r="14" spans="1:32" x14ac:dyDescent="0.3">
      <c r="A14" s="120"/>
      <c r="B14" s="202"/>
      <c r="C14" s="203"/>
      <c r="D14" s="69"/>
      <c r="E14" s="70"/>
      <c r="F14" s="70"/>
      <c r="G14" s="70"/>
      <c r="H14" s="204"/>
      <c r="I14" s="204"/>
      <c r="J14" s="205"/>
      <c r="K14" s="206"/>
      <c r="L14" s="206" t="s">
        <v>954</v>
      </c>
      <c r="M14" s="206" t="s">
        <v>38</v>
      </c>
      <c r="N14" s="206" t="s">
        <v>31220</v>
      </c>
      <c r="O14" s="206" t="s">
        <v>38</v>
      </c>
      <c r="P14" s="206" t="s">
        <v>852</v>
      </c>
      <c r="Q14" s="206" t="s">
        <v>853</v>
      </c>
      <c r="R14" s="207" t="s">
        <v>847</v>
      </c>
      <c r="S14" s="20"/>
      <c r="T14" s="20"/>
      <c r="U14" s="20"/>
      <c r="V14" s="20"/>
      <c r="W14" s="20"/>
      <c r="X14" s="20"/>
      <c r="Y14" s="20"/>
      <c r="Z14" s="20"/>
      <c r="AA14" s="20"/>
      <c r="AB14" s="20"/>
      <c r="AC14" s="20"/>
      <c r="AD14" s="20"/>
      <c r="AE14" s="20"/>
      <c r="AF14" s="20"/>
    </row>
    <row r="15" spans="1:32" x14ac:dyDescent="0.3">
      <c r="B15" s="208"/>
      <c r="C15" s="209"/>
      <c r="D15" s="33"/>
      <c r="E15" s="34"/>
      <c r="F15" s="34"/>
      <c r="G15" s="34"/>
      <c r="H15" s="210"/>
      <c r="I15" s="210"/>
      <c r="J15" s="211"/>
      <c r="K15" s="212"/>
      <c r="L15" s="212"/>
      <c r="M15" s="212"/>
      <c r="N15" s="212"/>
      <c r="O15" s="212"/>
      <c r="P15" s="212"/>
      <c r="Q15" s="212"/>
      <c r="R15" s="213"/>
      <c r="S15" s="20"/>
      <c r="T15" s="20"/>
      <c r="U15" s="20"/>
      <c r="V15" s="20"/>
      <c r="W15" s="20"/>
      <c r="X15" s="20"/>
      <c r="Y15" s="20"/>
      <c r="Z15" s="20"/>
      <c r="AA15" s="20"/>
      <c r="AB15" s="20"/>
      <c r="AC15" s="20"/>
      <c r="AD15" s="20"/>
      <c r="AE15" s="20"/>
      <c r="AF15" s="20"/>
    </row>
    <row r="16" spans="1:32" x14ac:dyDescent="0.3">
      <c r="B16" s="214"/>
      <c r="C16" s="215"/>
      <c r="D16" s="39" t="s">
        <v>31221</v>
      </c>
      <c r="E16" s="43"/>
      <c r="F16" s="43"/>
      <c r="G16" s="43"/>
      <c r="H16" s="216"/>
      <c r="I16" s="216"/>
      <c r="J16" s="217"/>
      <c r="K16" s="218"/>
      <c r="L16" s="218">
        <v>2.5</v>
      </c>
      <c r="M16" s="218" t="s">
        <v>38</v>
      </c>
      <c r="N16" s="218">
        <v>2</v>
      </c>
      <c r="O16" s="218" t="s">
        <v>38</v>
      </c>
      <c r="P16" s="218">
        <v>4</v>
      </c>
      <c r="Q16" s="218" t="s">
        <v>853</v>
      </c>
      <c r="R16" s="219">
        <f>ROUND(L16*N16*P16,4)</f>
        <v>20</v>
      </c>
      <c r="S16" s="20"/>
      <c r="T16" s="20"/>
      <c r="U16" s="20"/>
      <c r="V16" s="20"/>
      <c r="W16" s="20"/>
      <c r="X16" s="20"/>
      <c r="Y16" s="20"/>
      <c r="Z16" s="20"/>
      <c r="AA16" s="20"/>
      <c r="AB16" s="20"/>
      <c r="AC16" s="20"/>
      <c r="AD16" s="20"/>
      <c r="AE16" s="20"/>
      <c r="AF16" s="20"/>
    </row>
    <row r="17" spans="2:32" x14ac:dyDescent="0.3">
      <c r="B17" s="220"/>
      <c r="C17" s="215"/>
      <c r="D17" s="23"/>
      <c r="E17" s="216"/>
      <c r="F17" s="216"/>
      <c r="G17" s="216"/>
      <c r="H17" s="221"/>
      <c r="I17" s="221"/>
      <c r="J17" s="222"/>
      <c r="K17" s="222"/>
      <c r="L17" s="222"/>
      <c r="M17" s="222"/>
      <c r="N17" s="222"/>
      <c r="O17" s="222"/>
      <c r="P17" s="222"/>
      <c r="Q17" s="222"/>
      <c r="R17" s="223"/>
      <c r="S17" s="20"/>
      <c r="T17" s="20"/>
      <c r="U17" s="20"/>
      <c r="V17" s="20"/>
      <c r="W17" s="20"/>
      <c r="X17" s="20"/>
      <c r="Y17" s="20"/>
      <c r="Z17" s="20"/>
      <c r="AA17" s="20"/>
      <c r="AB17" s="20"/>
      <c r="AC17" s="20"/>
      <c r="AD17" s="20"/>
      <c r="AE17" s="20"/>
      <c r="AF17" s="20"/>
    </row>
    <row r="18" spans="2:32" x14ac:dyDescent="0.3">
      <c r="B18" s="220"/>
      <c r="C18" s="215"/>
      <c r="D18" s="23"/>
      <c r="E18" s="216"/>
      <c r="F18" s="216"/>
      <c r="G18" s="216"/>
      <c r="H18" s="216"/>
      <c r="I18" s="216"/>
      <c r="J18" s="218"/>
      <c r="K18" s="218"/>
      <c r="L18" s="218"/>
      <c r="M18" s="218"/>
      <c r="N18" s="218"/>
      <c r="O18" s="218"/>
      <c r="P18" s="224" t="s">
        <v>854</v>
      </c>
      <c r="Q18" s="225" t="s">
        <v>853</v>
      </c>
      <c r="R18" s="226">
        <f>SUM(R15:R17)</f>
        <v>20</v>
      </c>
      <c r="S18" s="28"/>
      <c r="T18" s="28"/>
      <c r="U18" s="28"/>
      <c r="V18" s="28"/>
      <c r="W18" s="28"/>
      <c r="X18" s="28"/>
      <c r="Y18" s="28"/>
      <c r="Z18" s="28"/>
      <c r="AA18" s="28"/>
      <c r="AB18" s="28"/>
      <c r="AC18" s="28"/>
      <c r="AD18" s="28"/>
      <c r="AE18" s="28"/>
      <c r="AF18" s="28"/>
    </row>
    <row r="19" spans="2:32" ht="27.6" x14ac:dyDescent="0.3">
      <c r="B19" s="190" t="str">
        <f>PLANILHA!B15</f>
        <v>2.1</v>
      </c>
      <c r="C19" s="191"/>
      <c r="D19" s="65" t="str">
        <f>VLOOKUP($B19,PLANILHA!$B$12:$K$601,4,FALSE)</f>
        <v>ELETRICISTA COM ENCARGOS COMPLEMENTARES</v>
      </c>
      <c r="E19" s="64"/>
      <c r="F19" s="64"/>
      <c r="G19" s="64"/>
      <c r="H19" s="192"/>
      <c r="I19" s="192"/>
      <c r="J19" s="193"/>
      <c r="K19" s="194"/>
      <c r="L19" s="194"/>
      <c r="M19" s="194"/>
      <c r="N19" s="194"/>
      <c r="O19" s="194"/>
      <c r="P19" s="194"/>
      <c r="Q19" s="194"/>
      <c r="R19" s="195"/>
    </row>
    <row r="20" spans="2:32" x14ac:dyDescent="0.3">
      <c r="B20" s="196" t="str">
        <f>PLANILHA!B16</f>
        <v>2.2</v>
      </c>
      <c r="C20" s="197"/>
      <c r="D20" s="65" t="str">
        <f>VLOOKUP($B20,PLANILHA!$B$12:$K$601,4,FALSE)</f>
        <v>AUXILIAR DE ELETRICISTA COM ENCARGOS COMPLEMENTARES</v>
      </c>
      <c r="E20" s="66" t="str">
        <f>VLOOKUP($B20,PLANILHA!$B$12:$K$601,5,FALSE)</f>
        <v>H</v>
      </c>
      <c r="F20" s="66"/>
      <c r="G20" s="66"/>
      <c r="H20" s="198"/>
      <c r="I20" s="198"/>
      <c r="J20" s="199"/>
      <c r="K20" s="200"/>
      <c r="L20" s="200"/>
      <c r="M20" s="200"/>
      <c r="N20" s="200"/>
      <c r="O20" s="200"/>
      <c r="P20" s="200" t="s">
        <v>852</v>
      </c>
      <c r="Q20" s="200" t="s">
        <v>853</v>
      </c>
      <c r="R20" s="201">
        <f>R25</f>
        <v>192</v>
      </c>
    </row>
    <row r="21" spans="2:32" x14ac:dyDescent="0.3">
      <c r="B21" s="202"/>
      <c r="C21" s="203"/>
      <c r="D21" s="69"/>
      <c r="E21" s="70"/>
      <c r="F21" s="70"/>
      <c r="G21" s="70"/>
      <c r="H21" s="204"/>
      <c r="I21" s="204"/>
      <c r="J21" s="205" t="s">
        <v>31227</v>
      </c>
      <c r="K21" s="206" t="s">
        <v>38</v>
      </c>
      <c r="L21" s="206" t="s">
        <v>31225</v>
      </c>
      <c r="M21" s="206" t="s">
        <v>38</v>
      </c>
      <c r="N21" s="206" t="s">
        <v>31226</v>
      </c>
      <c r="O21" s="206" t="s">
        <v>38</v>
      </c>
      <c r="P21" s="206" t="s">
        <v>852</v>
      </c>
      <c r="Q21" s="206" t="s">
        <v>853</v>
      </c>
      <c r="R21" s="207" t="s">
        <v>847</v>
      </c>
    </row>
    <row r="22" spans="2:32" x14ac:dyDescent="0.3">
      <c r="B22" s="208"/>
      <c r="C22" s="209"/>
      <c r="D22" s="33"/>
      <c r="E22" s="34"/>
      <c r="F22" s="34"/>
      <c r="G22" s="34"/>
      <c r="H22" s="210"/>
      <c r="I22" s="210"/>
      <c r="J22" s="211"/>
      <c r="K22" s="212"/>
      <c r="L22" s="212"/>
      <c r="M22" s="212"/>
      <c r="N22" s="212"/>
      <c r="O22" s="212"/>
      <c r="P22" s="212"/>
      <c r="Q22" s="212"/>
      <c r="R22" s="213"/>
    </row>
    <row r="23" spans="2:32" x14ac:dyDescent="0.3">
      <c r="B23" s="214"/>
      <c r="C23" s="215"/>
      <c r="D23" s="39" t="s">
        <v>31228</v>
      </c>
      <c r="E23" s="43"/>
      <c r="F23" s="43"/>
      <c r="G23" s="43"/>
      <c r="H23" s="216"/>
      <c r="I23" s="216"/>
      <c r="J23" s="217">
        <v>2</v>
      </c>
      <c r="K23" s="218" t="s">
        <v>38</v>
      </c>
      <c r="L23" s="218">
        <v>12</v>
      </c>
      <c r="M23" s="218" t="s">
        <v>38</v>
      </c>
      <c r="N23" s="218">
        <v>2</v>
      </c>
      <c r="O23" s="218" t="s">
        <v>38</v>
      </c>
      <c r="P23" s="218">
        <v>4</v>
      </c>
      <c r="Q23" s="218" t="s">
        <v>853</v>
      </c>
      <c r="R23" s="219">
        <f>ROUND(J23*L23*N23*P23,4)</f>
        <v>192</v>
      </c>
    </row>
    <row r="24" spans="2:32" x14ac:dyDescent="0.3">
      <c r="B24" s="220"/>
      <c r="C24" s="215"/>
      <c r="D24" s="23"/>
      <c r="E24" s="216"/>
      <c r="F24" s="216"/>
      <c r="G24" s="216"/>
      <c r="H24" s="221"/>
      <c r="I24" s="221"/>
      <c r="J24" s="222"/>
      <c r="K24" s="222"/>
      <c r="L24" s="222"/>
      <c r="M24" s="222"/>
      <c r="N24" s="222"/>
      <c r="O24" s="222"/>
      <c r="P24" s="222"/>
      <c r="Q24" s="222"/>
      <c r="R24" s="223"/>
    </row>
    <row r="25" spans="2:32" x14ac:dyDescent="0.3">
      <c r="B25" s="220"/>
      <c r="C25" s="215"/>
      <c r="D25" s="23"/>
      <c r="E25" s="216"/>
      <c r="F25" s="216"/>
      <c r="G25" s="216"/>
      <c r="H25" s="216"/>
      <c r="I25" s="216"/>
      <c r="J25" s="218"/>
      <c r="K25" s="218"/>
      <c r="L25" s="218"/>
      <c r="M25" s="218"/>
      <c r="N25" s="218"/>
      <c r="O25" s="218"/>
      <c r="P25" s="224" t="s">
        <v>854</v>
      </c>
      <c r="Q25" s="225" t="s">
        <v>853</v>
      </c>
      <c r="R25" s="226">
        <f>SUM(R22:R24)</f>
        <v>192</v>
      </c>
    </row>
    <row r="26" spans="2:32" x14ac:dyDescent="0.3">
      <c r="B26" s="196" t="str">
        <f>PLANILHA!B17</f>
        <v>2.3</v>
      </c>
      <c r="C26" s="197"/>
      <c r="D26" s="65" t="str">
        <f>VLOOKUP($B26,PLANILHA!$B$12:$K$601,4,FALSE)</f>
        <v>AUXILIAR DE SERVIÇOS GERAIS COM ENCARGOS COMPLEMENTARES</v>
      </c>
      <c r="E26" s="66" t="str">
        <f>VLOOKUP($B26,PLANILHA!$B$12:$K$601,5,FALSE)</f>
        <v>H</v>
      </c>
      <c r="F26" s="66"/>
      <c r="G26" s="66"/>
      <c r="H26" s="198"/>
      <c r="I26" s="198"/>
      <c r="J26" s="199"/>
      <c r="K26" s="200"/>
      <c r="L26" s="200"/>
      <c r="M26" s="200"/>
      <c r="N26" s="200"/>
      <c r="O26" s="200"/>
      <c r="P26" s="200" t="s">
        <v>852</v>
      </c>
      <c r="Q26" s="200" t="s">
        <v>853</v>
      </c>
      <c r="R26" s="201">
        <f>R31</f>
        <v>192</v>
      </c>
    </row>
    <row r="27" spans="2:32" x14ac:dyDescent="0.3">
      <c r="B27" s="202"/>
      <c r="C27" s="203"/>
      <c r="D27" s="69"/>
      <c r="E27" s="70"/>
      <c r="F27" s="70"/>
      <c r="G27" s="70"/>
      <c r="H27" s="204"/>
      <c r="I27" s="204"/>
      <c r="J27" s="205" t="s">
        <v>31227</v>
      </c>
      <c r="K27" s="206" t="s">
        <v>38</v>
      </c>
      <c r="L27" s="206" t="s">
        <v>31225</v>
      </c>
      <c r="M27" s="206" t="s">
        <v>38</v>
      </c>
      <c r="N27" s="206" t="s">
        <v>31226</v>
      </c>
      <c r="O27" s="206" t="s">
        <v>38</v>
      </c>
      <c r="P27" s="206" t="s">
        <v>852</v>
      </c>
      <c r="Q27" s="206" t="s">
        <v>853</v>
      </c>
      <c r="R27" s="207" t="s">
        <v>847</v>
      </c>
    </row>
    <row r="28" spans="2:32" x14ac:dyDescent="0.3">
      <c r="B28" s="208"/>
      <c r="C28" s="209"/>
      <c r="D28" s="33"/>
      <c r="E28" s="34"/>
      <c r="F28" s="34"/>
      <c r="G28" s="34"/>
      <c r="H28" s="210"/>
      <c r="I28" s="210"/>
      <c r="J28" s="211"/>
      <c r="K28" s="212"/>
      <c r="L28" s="212"/>
      <c r="M28" s="212"/>
      <c r="N28" s="212"/>
      <c r="O28" s="212"/>
      <c r="P28" s="212"/>
      <c r="Q28" s="212"/>
      <c r="R28" s="213"/>
    </row>
    <row r="29" spans="2:32" x14ac:dyDescent="0.3">
      <c r="B29" s="214"/>
      <c r="C29" s="215"/>
      <c r="D29" s="39" t="s">
        <v>31228</v>
      </c>
      <c r="E29" s="43"/>
      <c r="F29" s="43"/>
      <c r="G29" s="43"/>
      <c r="H29" s="216"/>
      <c r="I29" s="216"/>
      <c r="J29" s="217">
        <v>2</v>
      </c>
      <c r="K29" s="218" t="s">
        <v>38</v>
      </c>
      <c r="L29" s="218">
        <v>12</v>
      </c>
      <c r="M29" s="218" t="s">
        <v>38</v>
      </c>
      <c r="N29" s="218">
        <v>2</v>
      </c>
      <c r="O29" s="218" t="s">
        <v>38</v>
      </c>
      <c r="P29" s="218">
        <v>4</v>
      </c>
      <c r="Q29" s="218" t="s">
        <v>853</v>
      </c>
      <c r="R29" s="219">
        <f>ROUND(J29*L29*N29*P29,4)</f>
        <v>192</v>
      </c>
    </row>
    <row r="30" spans="2:32" x14ac:dyDescent="0.3">
      <c r="B30" s="220"/>
      <c r="C30" s="215"/>
      <c r="D30" s="23"/>
      <c r="E30" s="216"/>
      <c r="F30" s="216"/>
      <c r="G30" s="216"/>
      <c r="H30" s="221"/>
      <c r="I30" s="221"/>
      <c r="J30" s="222"/>
      <c r="K30" s="222"/>
      <c r="L30" s="222"/>
      <c r="M30" s="222"/>
      <c r="N30" s="222"/>
      <c r="O30" s="222"/>
      <c r="P30" s="222"/>
      <c r="Q30" s="222"/>
      <c r="R30" s="223"/>
    </row>
    <row r="31" spans="2:32" x14ac:dyDescent="0.3">
      <c r="B31" s="220"/>
      <c r="C31" s="215"/>
      <c r="D31" s="23"/>
      <c r="E31" s="216"/>
      <c r="F31" s="216"/>
      <c r="G31" s="216"/>
      <c r="H31" s="216"/>
      <c r="I31" s="216"/>
      <c r="J31" s="218"/>
      <c r="K31" s="218"/>
      <c r="L31" s="218"/>
      <c r="M31" s="218"/>
      <c r="N31" s="218"/>
      <c r="O31" s="218"/>
      <c r="P31" s="224" t="s">
        <v>854</v>
      </c>
      <c r="Q31" s="225" t="s">
        <v>853</v>
      </c>
      <c r="R31" s="226">
        <f>SUM(R28:R30)</f>
        <v>192</v>
      </c>
    </row>
    <row r="32" spans="2:32" x14ac:dyDescent="0.3">
      <c r="B32" s="196" t="str">
        <f>PLANILHA!B18</f>
        <v>2.4</v>
      </c>
      <c r="C32" s="197"/>
      <c r="D32" s="65" t="str">
        <f>VLOOKUP($B32,PLANILHA!$B$12:$K$601,4,FALSE)</f>
        <v>DESMOBILIZAÇÃO DE CONSTRUÇÃO PROVISÓRIA</v>
      </c>
      <c r="E32" s="66" t="str">
        <f>VLOOKUP($B32,PLANILHA!$B$12:$K$601,5,FALSE)</f>
        <v>M2</v>
      </c>
      <c r="F32" s="66"/>
      <c r="G32" s="66"/>
      <c r="H32" s="198"/>
      <c r="I32" s="198"/>
      <c r="J32" s="199"/>
      <c r="K32" s="200"/>
      <c r="L32" s="200"/>
      <c r="M32" s="200"/>
      <c r="N32" s="200"/>
      <c r="O32" s="200"/>
      <c r="P32" s="200" t="s">
        <v>852</v>
      </c>
      <c r="Q32" s="200" t="s">
        <v>853</v>
      </c>
      <c r="R32" s="201">
        <f>R37</f>
        <v>192</v>
      </c>
    </row>
    <row r="33" spans="2:18" x14ac:dyDescent="0.3">
      <c r="B33" s="202"/>
      <c r="C33" s="203"/>
      <c r="D33" s="69"/>
      <c r="E33" s="70"/>
      <c r="F33" s="70"/>
      <c r="G33" s="70"/>
      <c r="H33" s="204"/>
      <c r="I33" s="204"/>
      <c r="J33" s="205" t="s">
        <v>31227</v>
      </c>
      <c r="K33" s="206" t="s">
        <v>38</v>
      </c>
      <c r="L33" s="206" t="s">
        <v>31225</v>
      </c>
      <c r="M33" s="206" t="s">
        <v>38</v>
      </c>
      <c r="N33" s="206" t="s">
        <v>31226</v>
      </c>
      <c r="O33" s="206" t="s">
        <v>38</v>
      </c>
      <c r="P33" s="206" t="s">
        <v>852</v>
      </c>
      <c r="Q33" s="206" t="s">
        <v>853</v>
      </c>
      <c r="R33" s="207" t="s">
        <v>847</v>
      </c>
    </row>
    <row r="34" spans="2:18" x14ac:dyDescent="0.3">
      <c r="B34" s="208"/>
      <c r="C34" s="209"/>
      <c r="D34" s="33"/>
      <c r="E34" s="34"/>
      <c r="F34" s="34"/>
      <c r="G34" s="34"/>
      <c r="H34" s="210"/>
      <c r="I34" s="210"/>
      <c r="J34" s="211"/>
      <c r="K34" s="212"/>
      <c r="L34" s="212"/>
      <c r="M34" s="212"/>
      <c r="N34" s="212"/>
      <c r="O34" s="212"/>
      <c r="P34" s="212"/>
      <c r="Q34" s="212"/>
      <c r="R34" s="213"/>
    </row>
    <row r="35" spans="2:18" x14ac:dyDescent="0.3">
      <c r="B35" s="214"/>
      <c r="C35" s="215"/>
      <c r="D35" s="39" t="s">
        <v>31228</v>
      </c>
      <c r="E35" s="43"/>
      <c r="F35" s="43"/>
      <c r="G35" s="43"/>
      <c r="H35" s="216"/>
      <c r="I35" s="216"/>
      <c r="J35" s="217">
        <v>2</v>
      </c>
      <c r="K35" s="218" t="s">
        <v>38</v>
      </c>
      <c r="L35" s="218">
        <v>12</v>
      </c>
      <c r="M35" s="218" t="s">
        <v>38</v>
      </c>
      <c r="N35" s="218">
        <v>2</v>
      </c>
      <c r="O35" s="218" t="s">
        <v>38</v>
      </c>
      <c r="P35" s="218">
        <v>4</v>
      </c>
      <c r="Q35" s="218" t="s">
        <v>853</v>
      </c>
      <c r="R35" s="219">
        <f>ROUND(J35*L35*N35*P35,4)</f>
        <v>192</v>
      </c>
    </row>
    <row r="36" spans="2:18" x14ac:dyDescent="0.3">
      <c r="B36" s="220"/>
      <c r="C36" s="215"/>
      <c r="D36" s="23"/>
      <c r="E36" s="216"/>
      <c r="F36" s="216"/>
      <c r="G36" s="216"/>
      <c r="H36" s="221"/>
      <c r="I36" s="221"/>
      <c r="J36" s="222"/>
      <c r="K36" s="222"/>
      <c r="L36" s="222"/>
      <c r="M36" s="222"/>
      <c r="N36" s="222"/>
      <c r="O36" s="222"/>
      <c r="P36" s="222"/>
      <c r="Q36" s="222"/>
      <c r="R36" s="223"/>
    </row>
    <row r="37" spans="2:18" x14ac:dyDescent="0.3">
      <c r="B37" s="220"/>
      <c r="C37" s="215"/>
      <c r="D37" s="23"/>
      <c r="E37" s="216"/>
      <c r="F37" s="216"/>
      <c r="G37" s="216"/>
      <c r="H37" s="216"/>
      <c r="I37" s="216"/>
      <c r="J37" s="218"/>
      <c r="K37" s="218"/>
      <c r="L37" s="218"/>
      <c r="M37" s="218"/>
      <c r="N37" s="218"/>
      <c r="O37" s="218"/>
      <c r="P37" s="224" t="s">
        <v>854</v>
      </c>
      <c r="Q37" s="225" t="s">
        <v>853</v>
      </c>
      <c r="R37" s="226">
        <f>SUM(R34:R36)</f>
        <v>192</v>
      </c>
    </row>
    <row r="38" spans="2:18" x14ac:dyDescent="0.3">
      <c r="B38" s="196" t="str">
        <f>PLANILHA!B19</f>
        <v>2.5</v>
      </c>
      <c r="C38" s="197"/>
      <c r="D38" s="65" t="str">
        <f>VLOOKUP($B38,PLANILHA!$B$12:$K$601,4,FALSE)</f>
        <v>REMOÇÃO DE ENTULHO SEPARADO DE OBRA COM CAÇAMBA METÁLICA - TERRA, ALVENARIA, CONCRETO, ARGAMASSA, MADEIRA, PAPEL, PLÁSTICO OU METAL</v>
      </c>
      <c r="E38" s="66" t="str">
        <f>VLOOKUP($B38,PLANILHA!$B$12:$K$601,5,FALSE)</f>
        <v>M3</v>
      </c>
      <c r="F38" s="66"/>
      <c r="G38" s="66"/>
      <c r="H38" s="198"/>
      <c r="I38" s="198"/>
      <c r="J38" s="199"/>
      <c r="K38" s="200"/>
      <c r="L38" s="200"/>
      <c r="M38" s="200"/>
      <c r="N38" s="200"/>
      <c r="O38" s="200"/>
      <c r="P38" s="200" t="s">
        <v>852</v>
      </c>
      <c r="Q38" s="200" t="s">
        <v>853</v>
      </c>
      <c r="R38" s="201">
        <f>R43</f>
        <v>20</v>
      </c>
    </row>
    <row r="39" spans="2:18" x14ac:dyDescent="0.3">
      <c r="B39" s="202"/>
      <c r="C39" s="203"/>
      <c r="D39" s="69"/>
      <c r="E39" s="70"/>
      <c r="F39" s="70"/>
      <c r="G39" s="70"/>
      <c r="H39" s="204"/>
      <c r="I39" s="204"/>
      <c r="J39" s="205"/>
      <c r="K39" s="206"/>
      <c r="L39" s="206"/>
      <c r="M39" s="206"/>
      <c r="N39" s="206"/>
      <c r="O39" s="206"/>
      <c r="P39" s="206" t="s">
        <v>852</v>
      </c>
      <c r="Q39" s="206" t="s">
        <v>853</v>
      </c>
      <c r="R39" s="207" t="s">
        <v>847</v>
      </c>
    </row>
    <row r="40" spans="2:18" x14ac:dyDescent="0.3">
      <c r="B40" s="208"/>
      <c r="C40" s="209"/>
      <c r="D40" s="33"/>
      <c r="E40" s="34"/>
      <c r="F40" s="34"/>
      <c r="G40" s="34"/>
      <c r="H40" s="210"/>
      <c r="I40" s="210"/>
      <c r="J40" s="211"/>
      <c r="K40" s="212"/>
      <c r="L40" s="212"/>
      <c r="M40" s="212"/>
      <c r="N40" s="212"/>
      <c r="O40" s="212"/>
      <c r="P40" s="212"/>
      <c r="Q40" s="212"/>
      <c r="R40" s="213"/>
    </row>
    <row r="41" spans="2:18" x14ac:dyDescent="0.3">
      <c r="B41" s="214"/>
      <c r="C41" s="215"/>
      <c r="D41" s="39" t="s">
        <v>31223</v>
      </c>
      <c r="E41" s="43">
        <f>B13</f>
        <v>2</v>
      </c>
      <c r="F41" s="43"/>
      <c r="G41" s="43"/>
      <c r="H41" s="216"/>
      <c r="I41" s="216"/>
      <c r="J41" s="217"/>
      <c r="K41" s="218"/>
      <c r="L41" s="218"/>
      <c r="M41" s="218"/>
      <c r="N41" s="218"/>
      <c r="O41" s="218"/>
      <c r="P41" s="218">
        <f>R18</f>
        <v>20</v>
      </c>
      <c r="Q41" s="218" t="s">
        <v>853</v>
      </c>
      <c r="R41" s="219">
        <f>P41</f>
        <v>20</v>
      </c>
    </row>
    <row r="42" spans="2:18" x14ac:dyDescent="0.3">
      <c r="B42" s="220"/>
      <c r="C42" s="215"/>
      <c r="D42" s="23"/>
      <c r="E42" s="216"/>
      <c r="F42" s="216"/>
      <c r="G42" s="216"/>
      <c r="H42" s="221"/>
      <c r="I42" s="221"/>
      <c r="J42" s="222"/>
      <c r="K42" s="222"/>
      <c r="L42" s="222"/>
      <c r="M42" s="222"/>
      <c r="N42" s="222"/>
      <c r="O42" s="222"/>
      <c r="P42" s="222"/>
      <c r="Q42" s="222"/>
      <c r="R42" s="223"/>
    </row>
    <row r="43" spans="2:18" x14ac:dyDescent="0.3">
      <c r="B43" s="220"/>
      <c r="C43" s="215"/>
      <c r="D43" s="23"/>
      <c r="E43" s="216"/>
      <c r="F43" s="216"/>
      <c r="G43" s="216"/>
      <c r="H43" s="216"/>
      <c r="I43" s="216"/>
      <c r="J43" s="218"/>
      <c r="K43" s="218"/>
      <c r="L43" s="218"/>
      <c r="M43" s="218"/>
      <c r="N43" s="218"/>
      <c r="O43" s="218"/>
      <c r="P43" s="224" t="s">
        <v>854</v>
      </c>
      <c r="Q43" s="225" t="s">
        <v>853</v>
      </c>
      <c r="R43" s="226">
        <f>SUM(R40:R42)</f>
        <v>20</v>
      </c>
    </row>
    <row r="44" spans="2:18" x14ac:dyDescent="0.3">
      <c r="B44" s="196">
        <f>PLANILHA!B20</f>
        <v>3</v>
      </c>
      <c r="C44" s="197"/>
      <c r="D44" s="65" t="str">
        <f>VLOOKUP($B44,PLANILHA!$B$12:$K$601,4,FALSE)</f>
        <v>SERVIÇOS TÉCNICOS - CONCESSIONÁRIA</v>
      </c>
      <c r="E44" s="66">
        <f>VLOOKUP($B44,PLANILHA!$B$12:$K$601,5,FALSE)</f>
        <v>0</v>
      </c>
      <c r="F44" s="66"/>
      <c r="G44" s="66"/>
      <c r="H44" s="198"/>
      <c r="I44" s="198"/>
      <c r="J44" s="199"/>
      <c r="K44" s="200"/>
      <c r="L44" s="200"/>
      <c r="M44" s="200"/>
      <c r="N44" s="200"/>
      <c r="O44" s="200"/>
      <c r="P44" s="200" t="s">
        <v>852</v>
      </c>
      <c r="Q44" s="200" t="s">
        <v>853</v>
      </c>
      <c r="R44" s="201">
        <f>R49</f>
        <v>18</v>
      </c>
    </row>
    <row r="45" spans="2:18" x14ac:dyDescent="0.3">
      <c r="B45" s="202"/>
      <c r="C45" s="203"/>
      <c r="D45" s="69"/>
      <c r="E45" s="70"/>
      <c r="F45" s="70"/>
      <c r="G45" s="70"/>
      <c r="H45" s="204"/>
      <c r="I45" s="204"/>
      <c r="J45" s="205"/>
      <c r="K45" s="206"/>
      <c r="L45" s="206" t="s">
        <v>31229</v>
      </c>
      <c r="M45" s="206" t="s">
        <v>38</v>
      </c>
      <c r="N45" s="206" t="s">
        <v>31230</v>
      </c>
      <c r="O45" s="206" t="s">
        <v>38</v>
      </c>
      <c r="P45" s="206" t="s">
        <v>852</v>
      </c>
      <c r="Q45" s="206" t="s">
        <v>853</v>
      </c>
      <c r="R45" s="207" t="s">
        <v>847</v>
      </c>
    </row>
    <row r="46" spans="2:18" x14ac:dyDescent="0.3">
      <c r="B46" s="208"/>
      <c r="C46" s="209"/>
      <c r="D46" s="33"/>
      <c r="E46" s="34"/>
      <c r="F46" s="34"/>
      <c r="G46" s="34"/>
      <c r="H46" s="210"/>
      <c r="I46" s="210"/>
      <c r="J46" s="211"/>
      <c r="K46" s="212"/>
      <c r="L46" s="212"/>
      <c r="M46" s="212"/>
      <c r="N46" s="212"/>
      <c r="O46" s="212"/>
      <c r="P46" s="212"/>
      <c r="Q46" s="212"/>
      <c r="R46" s="213"/>
    </row>
    <row r="47" spans="2:18" x14ac:dyDescent="0.3">
      <c r="B47" s="214"/>
      <c r="C47" s="215"/>
      <c r="D47" s="39" t="s">
        <v>31231</v>
      </c>
      <c r="E47" s="43">
        <f>B13</f>
        <v>2</v>
      </c>
      <c r="F47" s="43"/>
      <c r="G47" s="43"/>
      <c r="H47" s="216"/>
      <c r="I47" s="216"/>
      <c r="J47" s="217"/>
      <c r="K47" s="218"/>
      <c r="L47" s="218">
        <v>3</v>
      </c>
      <c r="M47" s="218" t="s">
        <v>38</v>
      </c>
      <c r="N47" s="218">
        <v>6</v>
      </c>
      <c r="O47" s="218" t="s">
        <v>38</v>
      </c>
      <c r="P47" s="218">
        <v>1</v>
      </c>
      <c r="Q47" s="218" t="s">
        <v>853</v>
      </c>
      <c r="R47" s="219">
        <f>ROUND(L47*N47*P47,4)</f>
        <v>18</v>
      </c>
    </row>
    <row r="48" spans="2:18" x14ac:dyDescent="0.3">
      <c r="B48" s="220"/>
      <c r="C48" s="215"/>
      <c r="D48" s="23"/>
      <c r="E48" s="216"/>
      <c r="F48" s="216"/>
      <c r="G48" s="216"/>
      <c r="H48" s="221"/>
      <c r="I48" s="221"/>
      <c r="J48" s="222"/>
      <c r="K48" s="222"/>
      <c r="L48" s="222"/>
      <c r="M48" s="222"/>
      <c r="N48" s="222"/>
      <c r="O48" s="222"/>
      <c r="P48" s="222"/>
      <c r="Q48" s="222"/>
      <c r="R48" s="223"/>
    </row>
    <row r="49" spans="2:32" x14ac:dyDescent="0.3">
      <c r="B49" s="227"/>
      <c r="C49" s="228"/>
      <c r="D49" s="229"/>
      <c r="E49" s="230"/>
      <c r="F49" s="230"/>
      <c r="G49" s="230"/>
      <c r="H49" s="230"/>
      <c r="I49" s="230"/>
      <c r="J49" s="231"/>
      <c r="K49" s="231"/>
      <c r="L49" s="231"/>
      <c r="M49" s="231"/>
      <c r="N49" s="231"/>
      <c r="O49" s="231"/>
      <c r="P49" s="232" t="s">
        <v>854</v>
      </c>
      <c r="Q49" s="233" t="s">
        <v>853</v>
      </c>
      <c r="R49" s="234">
        <f>SUM(R46:R48)</f>
        <v>18</v>
      </c>
    </row>
    <row r="50" spans="2:32" x14ac:dyDescent="0.3">
      <c r="B50" s="190" t="str">
        <f>PLANILHA!B21</f>
        <v>3.1</v>
      </c>
      <c r="C50" s="191"/>
      <c r="D50" s="65" t="str">
        <f>VLOOKUP($B50,PLANILHA!$B$12:$K$601,4,FALSE)</f>
        <v>TRÂMITES E HOMOLOGAÇÃO DE LIGAÇÃO COM CONCESSIONÁRIA</v>
      </c>
      <c r="E50" s="64"/>
      <c r="F50" s="64"/>
      <c r="G50" s="64"/>
      <c r="H50" s="192"/>
      <c r="I50" s="192"/>
      <c r="J50" s="193"/>
      <c r="K50" s="194"/>
      <c r="L50" s="194"/>
      <c r="M50" s="194"/>
      <c r="N50" s="194"/>
      <c r="O50" s="194"/>
      <c r="P50" s="194"/>
      <c r="Q50" s="194"/>
      <c r="R50" s="195"/>
      <c r="S50" s="28"/>
      <c r="T50" s="28"/>
      <c r="U50" s="28"/>
      <c r="V50" s="28"/>
      <c r="W50" s="28"/>
      <c r="X50" s="28"/>
      <c r="Y50" s="28"/>
      <c r="Z50" s="28"/>
      <c r="AA50" s="28"/>
      <c r="AB50" s="28"/>
      <c r="AC50" s="28"/>
      <c r="AD50" s="28"/>
      <c r="AE50" s="28"/>
      <c r="AF50" s="28"/>
    </row>
    <row r="51" spans="2:32" x14ac:dyDescent="0.3">
      <c r="B51" s="196">
        <f>PLANILHA!B22</f>
        <v>4</v>
      </c>
      <c r="C51" s="197"/>
      <c r="D51" s="65" t="str">
        <f>VLOOKUP($B51,PLANILHA!$B$12:$K$601,4,FALSE)</f>
        <v>SERVIÇOS TÉCNICOS - CBPMESP</v>
      </c>
      <c r="E51" s="66">
        <f>VLOOKUP($B51,PLANILHA!$B$12:$K$601,5,FALSE)</f>
        <v>0</v>
      </c>
      <c r="F51" s="66"/>
      <c r="G51" s="66"/>
      <c r="H51" s="198"/>
      <c r="I51" s="198"/>
      <c r="J51" s="199"/>
      <c r="K51" s="200"/>
      <c r="L51" s="200"/>
      <c r="M51" s="200"/>
      <c r="N51" s="200"/>
      <c r="O51" s="200"/>
      <c r="P51" s="200" t="s">
        <v>852</v>
      </c>
      <c r="Q51" s="200" t="s">
        <v>853</v>
      </c>
      <c r="R51" s="201">
        <f>R56</f>
        <v>1</v>
      </c>
      <c r="S51" s="28"/>
      <c r="T51" s="28"/>
      <c r="U51" s="28"/>
      <c r="V51" s="28"/>
      <c r="W51" s="28"/>
      <c r="X51" s="28"/>
      <c r="Y51" s="28"/>
      <c r="Z51" s="28"/>
      <c r="AA51" s="28"/>
      <c r="AB51" s="28"/>
      <c r="AC51" s="28"/>
      <c r="AD51" s="28"/>
      <c r="AE51" s="28"/>
      <c r="AF51" s="28"/>
    </row>
    <row r="52" spans="2:32" x14ac:dyDescent="0.3">
      <c r="B52" s="202"/>
      <c r="C52" s="203"/>
      <c r="D52" s="69"/>
      <c r="E52" s="70"/>
      <c r="F52" s="70"/>
      <c r="G52" s="70"/>
      <c r="H52" s="204"/>
      <c r="I52" s="204"/>
      <c r="J52" s="205"/>
      <c r="K52" s="206"/>
      <c r="L52" s="206"/>
      <c r="M52" s="206"/>
      <c r="N52" s="206"/>
      <c r="O52" s="206"/>
      <c r="P52" s="206" t="s">
        <v>852</v>
      </c>
      <c r="Q52" s="206" t="s">
        <v>853</v>
      </c>
      <c r="R52" s="207" t="s">
        <v>847</v>
      </c>
    </row>
    <row r="53" spans="2:32" x14ac:dyDescent="0.3">
      <c r="B53" s="208"/>
      <c r="C53" s="209"/>
      <c r="D53" s="33"/>
      <c r="E53" s="34"/>
      <c r="F53" s="34"/>
      <c r="G53" s="34"/>
      <c r="H53" s="210"/>
      <c r="I53" s="210"/>
      <c r="J53" s="211"/>
      <c r="K53" s="212"/>
      <c r="L53" s="212"/>
      <c r="M53" s="212"/>
      <c r="N53" s="212"/>
      <c r="O53" s="212"/>
      <c r="P53" s="212"/>
      <c r="Q53" s="212"/>
      <c r="R53" s="213"/>
    </row>
    <row r="54" spans="2:32" x14ac:dyDescent="0.3">
      <c r="B54" s="214"/>
      <c r="C54" s="215"/>
      <c r="D54" s="39" t="s">
        <v>31222</v>
      </c>
      <c r="E54" s="43"/>
      <c r="F54" s="43"/>
      <c r="G54" s="43"/>
      <c r="H54" s="216"/>
      <c r="I54" s="216"/>
      <c r="J54" s="217"/>
      <c r="K54" s="218"/>
      <c r="L54" s="218"/>
      <c r="M54" s="218"/>
      <c r="N54" s="218"/>
      <c r="O54" s="218"/>
      <c r="P54" s="218">
        <v>1</v>
      </c>
      <c r="Q54" s="218" t="s">
        <v>853</v>
      </c>
      <c r="R54" s="219">
        <f>P54</f>
        <v>1</v>
      </c>
    </row>
    <row r="55" spans="2:32" x14ac:dyDescent="0.3">
      <c r="B55" s="220"/>
      <c r="C55" s="215"/>
      <c r="D55" s="23"/>
      <c r="E55" s="216"/>
      <c r="F55" s="216"/>
      <c r="G55" s="216"/>
      <c r="H55" s="221"/>
      <c r="I55" s="221"/>
      <c r="J55" s="222"/>
      <c r="K55" s="222"/>
      <c r="L55" s="222"/>
      <c r="M55" s="222"/>
      <c r="N55" s="222"/>
      <c r="O55" s="222"/>
      <c r="P55" s="222"/>
      <c r="Q55" s="222"/>
      <c r="R55" s="223"/>
    </row>
    <row r="56" spans="2:32" x14ac:dyDescent="0.3">
      <c r="B56" s="220"/>
      <c r="C56" s="215"/>
      <c r="D56" s="23"/>
      <c r="E56" s="216"/>
      <c r="F56" s="216"/>
      <c r="G56" s="216"/>
      <c r="H56" s="216"/>
      <c r="I56" s="216"/>
      <c r="J56" s="218"/>
      <c r="K56" s="218"/>
      <c r="L56" s="218"/>
      <c r="M56" s="218"/>
      <c r="N56" s="218"/>
      <c r="O56" s="218"/>
      <c r="P56" s="224" t="s">
        <v>854</v>
      </c>
      <c r="Q56" s="225" t="s">
        <v>853</v>
      </c>
      <c r="R56" s="226">
        <f>SUM(R53:R55)</f>
        <v>1</v>
      </c>
    </row>
    <row r="57" spans="2:32" x14ac:dyDescent="0.3">
      <c r="B57" s="190" t="str">
        <f>PLANILHA!B23</f>
        <v>4.1</v>
      </c>
      <c r="C57" s="191"/>
      <c r="D57" s="65" t="str">
        <f>VLOOKUP($B57,PLANILHA!$B$12:$K$601,4,FALSE)</f>
        <v>SERVIÇOS TÉCNICOS PROFISSIONAIS PARA PREVENÇÃO E COMBATE A INCÊNDIO</v>
      </c>
      <c r="E57" s="64"/>
      <c r="F57" s="64"/>
      <c r="G57" s="64"/>
      <c r="H57" s="192"/>
      <c r="I57" s="192"/>
      <c r="J57" s="193"/>
      <c r="K57" s="194"/>
      <c r="L57" s="194"/>
      <c r="M57" s="194"/>
      <c r="N57" s="194"/>
      <c r="O57" s="194"/>
      <c r="P57" s="194"/>
      <c r="Q57" s="194"/>
      <c r="R57" s="195"/>
      <c r="S57" s="28"/>
      <c r="T57" s="28"/>
      <c r="U57" s="28"/>
      <c r="V57" s="28"/>
      <c r="W57" s="28"/>
      <c r="X57" s="28"/>
      <c r="Y57" s="28"/>
      <c r="Z57" s="28"/>
      <c r="AA57" s="28"/>
      <c r="AB57" s="28"/>
      <c r="AC57" s="28"/>
      <c r="AD57" s="28"/>
      <c r="AE57" s="28"/>
      <c r="AF57" s="28"/>
    </row>
    <row r="58" spans="2:32" x14ac:dyDescent="0.3">
      <c r="B58" s="196" t="str">
        <f>PLANILHA!B24</f>
        <v>4.2</v>
      </c>
      <c r="C58" s="197"/>
      <c r="D58" s="65" t="str">
        <f>VLOOKUP($B58,PLANILHA!$B$12:$K$601,4,FALSE)</f>
        <v>FORNECIMENTO E INSTALAÇÃO COMPLETA DE LUMINÁRIAS DE EMERGÊNCIA COM 2 FARÓIS LED</v>
      </c>
      <c r="E58" s="66" t="str">
        <f>VLOOKUP($B58,PLANILHA!$B$12:$K$601,5,FALSE)</f>
        <v>UNIDADE</v>
      </c>
      <c r="F58" s="66"/>
      <c r="G58" s="66"/>
      <c r="H58" s="198"/>
      <c r="I58" s="198"/>
      <c r="J58" s="199"/>
      <c r="K58" s="200"/>
      <c r="L58" s="200"/>
      <c r="M58" s="200"/>
      <c r="N58" s="200"/>
      <c r="O58" s="200"/>
      <c r="P58" s="200" t="s">
        <v>852</v>
      </c>
      <c r="Q58" s="200" t="s">
        <v>853</v>
      </c>
      <c r="R58" s="201">
        <f>R63</f>
        <v>1</v>
      </c>
      <c r="S58" s="28"/>
      <c r="T58" s="28"/>
      <c r="U58" s="28"/>
      <c r="V58" s="28"/>
      <c r="W58" s="28"/>
      <c r="X58" s="28"/>
      <c r="Y58" s="28"/>
      <c r="Z58" s="28"/>
      <c r="AA58" s="28"/>
      <c r="AB58" s="28"/>
      <c r="AC58" s="28"/>
      <c r="AD58" s="28"/>
      <c r="AE58" s="28"/>
      <c r="AF58" s="28"/>
    </row>
    <row r="59" spans="2:32" x14ac:dyDescent="0.3">
      <c r="B59" s="202"/>
      <c r="C59" s="203"/>
      <c r="D59" s="69"/>
      <c r="E59" s="70"/>
      <c r="F59" s="70"/>
      <c r="G59" s="70"/>
      <c r="H59" s="204"/>
      <c r="I59" s="204"/>
      <c r="J59" s="205"/>
      <c r="K59" s="206"/>
      <c r="L59" s="206"/>
      <c r="M59" s="206"/>
      <c r="N59" s="206"/>
      <c r="O59" s="206"/>
      <c r="P59" s="206" t="s">
        <v>852</v>
      </c>
      <c r="Q59" s="206" t="s">
        <v>853</v>
      </c>
      <c r="R59" s="207" t="s">
        <v>847</v>
      </c>
    </row>
    <row r="60" spans="2:32" x14ac:dyDescent="0.3">
      <c r="B60" s="208"/>
      <c r="C60" s="209"/>
      <c r="D60" s="33"/>
      <c r="E60" s="34"/>
      <c r="F60" s="34"/>
      <c r="G60" s="34"/>
      <c r="H60" s="210"/>
      <c r="I60" s="210"/>
      <c r="J60" s="211"/>
      <c r="K60" s="212"/>
      <c r="L60" s="212"/>
      <c r="M60" s="212"/>
      <c r="N60" s="212"/>
      <c r="O60" s="212"/>
      <c r="P60" s="212"/>
      <c r="Q60" s="212"/>
      <c r="R60" s="213"/>
    </row>
    <row r="61" spans="2:32" x14ac:dyDescent="0.3">
      <c r="B61" s="214"/>
      <c r="C61" s="215"/>
      <c r="D61" s="39" t="s">
        <v>31684</v>
      </c>
      <c r="E61" s="43"/>
      <c r="F61" s="43"/>
      <c r="G61" s="43"/>
      <c r="H61" s="216"/>
      <c r="I61" s="216"/>
      <c r="J61" s="217"/>
      <c r="K61" s="218"/>
      <c r="L61" s="218"/>
      <c r="M61" s="218"/>
      <c r="N61" s="218"/>
      <c r="O61" s="218"/>
      <c r="P61" s="218">
        <v>1</v>
      </c>
      <c r="Q61" s="218" t="s">
        <v>853</v>
      </c>
      <c r="R61" s="219">
        <f>P61</f>
        <v>1</v>
      </c>
    </row>
    <row r="62" spans="2:32" x14ac:dyDescent="0.3">
      <c r="B62" s="220"/>
      <c r="C62" s="215"/>
      <c r="D62" s="23"/>
      <c r="E62" s="216"/>
      <c r="F62" s="216"/>
      <c r="G62" s="216"/>
      <c r="H62" s="221"/>
      <c r="I62" s="221"/>
      <c r="J62" s="222"/>
      <c r="K62" s="222"/>
      <c r="L62" s="222"/>
      <c r="M62" s="222"/>
      <c r="N62" s="222"/>
      <c r="O62" s="222"/>
      <c r="P62" s="222"/>
      <c r="Q62" s="222"/>
      <c r="R62" s="223"/>
    </row>
    <row r="63" spans="2:32" x14ac:dyDescent="0.3">
      <c r="B63" s="220"/>
      <c r="C63" s="215"/>
      <c r="D63" s="23"/>
      <c r="E63" s="216"/>
      <c r="F63" s="216"/>
      <c r="G63" s="216"/>
      <c r="H63" s="216"/>
      <c r="I63" s="216"/>
      <c r="J63" s="218"/>
      <c r="K63" s="218"/>
      <c r="L63" s="218"/>
      <c r="M63" s="218"/>
      <c r="N63" s="218"/>
      <c r="O63" s="218"/>
      <c r="P63" s="224" t="s">
        <v>854</v>
      </c>
      <c r="Q63" s="225" t="s">
        <v>853</v>
      </c>
      <c r="R63" s="226">
        <f>SUM(R60:R62)</f>
        <v>1</v>
      </c>
    </row>
    <row r="64" spans="2:32" x14ac:dyDescent="0.3">
      <c r="B64" s="196" t="str">
        <f>PLANILHA!B25</f>
        <v>4.3</v>
      </c>
      <c r="C64" s="197"/>
      <c r="D64" s="65" t="str">
        <f>VLOOKUP($B64,PLANILHA!$B$12:$K$601,4,FALSE)</f>
        <v>EXTINTOR MANUAL DE PÓ QUÍMICO SECO ABC - CAPACIDADE DE 4 KG</v>
      </c>
      <c r="E64" s="66" t="str">
        <f>VLOOKUP($B64,PLANILHA!$B$12:$K$601,5,FALSE)</f>
        <v>UN</v>
      </c>
      <c r="F64" s="66"/>
      <c r="G64" s="66"/>
      <c r="H64" s="198"/>
      <c r="I64" s="198"/>
      <c r="J64" s="199"/>
      <c r="K64" s="200"/>
      <c r="L64" s="200"/>
      <c r="M64" s="200"/>
      <c r="N64" s="200"/>
      <c r="O64" s="200"/>
      <c r="P64" s="200" t="s">
        <v>852</v>
      </c>
      <c r="Q64" s="200" t="s">
        <v>853</v>
      </c>
      <c r="R64" s="201">
        <f>R70</f>
        <v>25</v>
      </c>
      <c r="S64" s="28"/>
      <c r="T64" s="28"/>
      <c r="U64" s="28"/>
      <c r="V64" s="28"/>
      <c r="W64" s="28"/>
      <c r="X64" s="28"/>
      <c r="Y64" s="28"/>
      <c r="Z64" s="28"/>
      <c r="AA64" s="28"/>
      <c r="AB64" s="28"/>
      <c r="AC64" s="28"/>
      <c r="AD64" s="28"/>
      <c r="AE64" s="28"/>
      <c r="AF64" s="28"/>
    </row>
    <row r="65" spans="2:32" x14ac:dyDescent="0.3">
      <c r="B65" s="202"/>
      <c r="C65" s="203"/>
      <c r="D65" s="69"/>
      <c r="E65" s="70"/>
      <c r="F65" s="70"/>
      <c r="G65" s="70"/>
      <c r="H65" s="204"/>
      <c r="I65" s="204"/>
      <c r="J65" s="205"/>
      <c r="K65" s="206"/>
      <c r="L65" s="206" t="s">
        <v>954</v>
      </c>
      <c r="M65" s="206" t="s">
        <v>31685</v>
      </c>
      <c r="N65" s="206" t="s">
        <v>31686</v>
      </c>
      <c r="O65" s="206" t="s">
        <v>38</v>
      </c>
      <c r="P65" s="206" t="s">
        <v>852</v>
      </c>
      <c r="Q65" s="206" t="s">
        <v>853</v>
      </c>
      <c r="R65" s="207" t="s">
        <v>847</v>
      </c>
    </row>
    <row r="66" spans="2:32" x14ac:dyDescent="0.3">
      <c r="B66" s="208"/>
      <c r="C66" s="209"/>
      <c r="D66" s="33"/>
      <c r="E66" s="34"/>
      <c r="F66" s="34"/>
      <c r="G66" s="34"/>
      <c r="H66" s="210"/>
      <c r="I66" s="210"/>
      <c r="J66" s="211"/>
      <c r="K66" s="212"/>
      <c r="L66" s="212"/>
      <c r="M66" s="212"/>
      <c r="N66" s="212"/>
      <c r="O66" s="212"/>
      <c r="P66" s="212"/>
      <c r="Q66" s="212"/>
      <c r="R66" s="213"/>
    </row>
    <row r="67" spans="2:32" x14ac:dyDescent="0.3">
      <c r="B67" s="214"/>
      <c r="C67" s="215"/>
      <c r="D67" s="39" t="s">
        <v>31687</v>
      </c>
      <c r="E67" s="43"/>
      <c r="F67" s="43"/>
      <c r="G67" s="43"/>
      <c r="H67" s="216"/>
      <c r="I67" s="216"/>
      <c r="J67" s="217"/>
      <c r="K67" s="218"/>
      <c r="L67" s="218">
        <v>340</v>
      </c>
      <c r="M67" s="218" t="s">
        <v>31685</v>
      </c>
      <c r="N67" s="218">
        <v>15</v>
      </c>
      <c r="O67" s="218" t="s">
        <v>38</v>
      </c>
      <c r="P67" s="218">
        <v>1</v>
      </c>
      <c r="Q67" s="218" t="s">
        <v>853</v>
      </c>
      <c r="R67" s="219">
        <f>ROUND(L67/N67,0)</f>
        <v>23</v>
      </c>
    </row>
    <row r="68" spans="2:32" x14ac:dyDescent="0.3">
      <c r="B68" s="214"/>
      <c r="C68" s="215"/>
      <c r="D68" s="39" t="s">
        <v>31688</v>
      </c>
      <c r="E68" s="43"/>
      <c r="F68" s="43"/>
      <c r="G68" s="43"/>
      <c r="H68" s="216"/>
      <c r="I68" s="216"/>
      <c r="J68" s="217"/>
      <c r="K68" s="218"/>
      <c r="L68" s="218"/>
      <c r="M68" s="218"/>
      <c r="N68" s="218"/>
      <c r="O68" s="218"/>
      <c r="P68" s="218">
        <v>2</v>
      </c>
      <c r="Q68" s="218" t="s">
        <v>853</v>
      </c>
      <c r="R68" s="219">
        <f>P68</f>
        <v>2</v>
      </c>
    </row>
    <row r="69" spans="2:32" x14ac:dyDescent="0.3">
      <c r="B69" s="220"/>
      <c r="C69" s="215"/>
      <c r="D69" s="23"/>
      <c r="E69" s="216"/>
      <c r="F69" s="216"/>
      <c r="G69" s="216"/>
      <c r="H69" s="221"/>
      <c r="I69" s="221"/>
      <c r="J69" s="222"/>
      <c r="K69" s="222"/>
      <c r="L69" s="222"/>
      <c r="M69" s="222"/>
      <c r="N69" s="222"/>
      <c r="O69" s="222"/>
      <c r="P69" s="222"/>
      <c r="Q69" s="222"/>
      <c r="R69" s="223"/>
    </row>
    <row r="70" spans="2:32" x14ac:dyDescent="0.3">
      <c r="B70" s="220"/>
      <c r="C70" s="215"/>
      <c r="D70" s="23"/>
      <c r="E70" s="216"/>
      <c r="F70" s="216"/>
      <c r="G70" s="216"/>
      <c r="H70" s="216"/>
      <c r="I70" s="216"/>
      <c r="J70" s="218"/>
      <c r="K70" s="218"/>
      <c r="L70" s="218"/>
      <c r="M70" s="218"/>
      <c r="N70" s="218"/>
      <c r="O70" s="218"/>
      <c r="P70" s="224" t="s">
        <v>854</v>
      </c>
      <c r="Q70" s="225" t="s">
        <v>853</v>
      </c>
      <c r="R70" s="226">
        <f>SUM(R66:R69)</f>
        <v>25</v>
      </c>
    </row>
    <row r="71" spans="2:32" x14ac:dyDescent="0.3">
      <c r="B71" s="196" t="str">
        <f>PLANILHA!B26</f>
        <v>4.4</v>
      </c>
      <c r="C71" s="197"/>
      <c r="D71" s="65" t="str">
        <f>VLOOKUP($B71,PLANILHA!$B$12:$K$601,4,FALSE)</f>
        <v>PLACA DE SINALIZAÇÃO EM PVC FOTOLUMINESCENTE (150X150MM), COM INDICAÇÃO DE EQUIPAMENTOS DE COMBATE À INCÊNDIO E ALARME</v>
      </c>
      <c r="E71" s="66" t="str">
        <f>VLOOKUP($B71,PLANILHA!$B$12:$K$601,5,FALSE)</f>
        <v>UN</v>
      </c>
      <c r="F71" s="66"/>
      <c r="G71" s="66"/>
      <c r="H71" s="198"/>
      <c r="I71" s="198"/>
      <c r="J71" s="199"/>
      <c r="K71" s="200"/>
      <c r="L71" s="200"/>
      <c r="M71" s="200"/>
      <c r="N71" s="200"/>
      <c r="O71" s="200"/>
      <c r="P71" s="200" t="s">
        <v>852</v>
      </c>
      <c r="Q71" s="200" t="s">
        <v>853</v>
      </c>
      <c r="R71" s="201">
        <f>R77</f>
        <v>40</v>
      </c>
      <c r="S71" s="28"/>
      <c r="T71" s="28"/>
      <c r="U71" s="28"/>
      <c r="V71" s="28"/>
      <c r="W71" s="28"/>
      <c r="X71" s="28"/>
      <c r="Y71" s="28"/>
      <c r="Z71" s="28"/>
      <c r="AA71" s="28"/>
      <c r="AB71" s="28"/>
      <c r="AC71" s="28"/>
      <c r="AD71" s="28"/>
      <c r="AE71" s="28"/>
      <c r="AF71" s="28"/>
    </row>
    <row r="72" spans="2:32" x14ac:dyDescent="0.3">
      <c r="B72" s="202"/>
      <c r="C72" s="203"/>
      <c r="D72" s="69"/>
      <c r="E72" s="70"/>
      <c r="F72" s="70"/>
      <c r="G72" s="70"/>
      <c r="H72" s="204"/>
      <c r="I72" s="204"/>
      <c r="J72" s="205"/>
      <c r="K72" s="206"/>
      <c r="L72" s="206"/>
      <c r="M72" s="206"/>
      <c r="N72" s="206"/>
      <c r="O72" s="206"/>
      <c r="P72" s="206" t="s">
        <v>852</v>
      </c>
      <c r="Q72" s="206" t="s">
        <v>853</v>
      </c>
      <c r="R72" s="207" t="s">
        <v>847</v>
      </c>
    </row>
    <row r="73" spans="2:32" x14ac:dyDescent="0.3">
      <c r="B73" s="208"/>
      <c r="C73" s="209"/>
      <c r="D73" s="33"/>
      <c r="E73" s="34"/>
      <c r="F73" s="34"/>
      <c r="G73" s="34"/>
      <c r="H73" s="210"/>
      <c r="I73" s="210"/>
      <c r="J73" s="211"/>
      <c r="K73" s="212"/>
      <c r="L73" s="212"/>
      <c r="M73" s="212"/>
      <c r="N73" s="212"/>
      <c r="O73" s="212"/>
      <c r="P73" s="212"/>
      <c r="Q73" s="212"/>
      <c r="R73" s="213"/>
    </row>
    <row r="74" spans="2:32" ht="27.6" x14ac:dyDescent="0.3">
      <c r="B74" s="214"/>
      <c r="C74" s="215"/>
      <c r="D74" s="39" t="s">
        <v>31689</v>
      </c>
      <c r="E74" s="43" t="str">
        <f>B91</f>
        <v>5.2</v>
      </c>
      <c r="F74" s="43"/>
      <c r="G74" s="43"/>
      <c r="H74" s="216"/>
      <c r="I74" s="216"/>
      <c r="J74" s="217"/>
      <c r="K74" s="218"/>
      <c r="L74" s="218"/>
      <c r="M74" s="218"/>
      <c r="N74" s="218"/>
      <c r="O74" s="218"/>
      <c r="P74" s="218">
        <v>15</v>
      </c>
      <c r="Q74" s="218" t="s">
        <v>853</v>
      </c>
      <c r="R74" s="219">
        <f>P74</f>
        <v>15</v>
      </c>
    </row>
    <row r="75" spans="2:32" ht="27.6" x14ac:dyDescent="0.3">
      <c r="B75" s="214"/>
      <c r="C75" s="215"/>
      <c r="D75" s="39" t="s">
        <v>31690</v>
      </c>
      <c r="E75" s="43">
        <f>B132</f>
        <v>6</v>
      </c>
      <c r="F75" s="43"/>
      <c r="G75" s="43"/>
      <c r="H75" s="216"/>
      <c r="I75" s="216"/>
      <c r="J75" s="217"/>
      <c r="K75" s="218"/>
      <c r="L75" s="218"/>
      <c r="M75" s="218"/>
      <c r="N75" s="218"/>
      <c r="O75" s="218"/>
      <c r="P75" s="218">
        <f>R137</f>
        <v>25</v>
      </c>
      <c r="Q75" s="218" t="s">
        <v>853</v>
      </c>
      <c r="R75" s="219">
        <f>P75</f>
        <v>25</v>
      </c>
    </row>
    <row r="76" spans="2:32" x14ac:dyDescent="0.3">
      <c r="B76" s="220"/>
      <c r="C76" s="215"/>
      <c r="D76" s="23"/>
      <c r="E76" s="216"/>
      <c r="F76" s="216"/>
      <c r="G76" s="216"/>
      <c r="H76" s="221"/>
      <c r="I76" s="221"/>
      <c r="J76" s="222"/>
      <c r="K76" s="222"/>
      <c r="L76" s="222"/>
      <c r="M76" s="222"/>
      <c r="N76" s="222"/>
      <c r="O76" s="222"/>
      <c r="P76" s="222"/>
      <c r="Q76" s="222"/>
      <c r="R76" s="223"/>
    </row>
    <row r="77" spans="2:32" x14ac:dyDescent="0.3">
      <c r="B77" s="220"/>
      <c r="C77" s="215"/>
      <c r="D77" s="23"/>
      <c r="E77" s="216"/>
      <c r="F77" s="216"/>
      <c r="G77" s="216"/>
      <c r="H77" s="216"/>
      <c r="I77" s="216"/>
      <c r="J77" s="218"/>
      <c r="K77" s="218"/>
      <c r="L77" s="218"/>
      <c r="M77" s="218"/>
      <c r="N77" s="218"/>
      <c r="O77" s="218"/>
      <c r="P77" s="224" t="s">
        <v>854</v>
      </c>
      <c r="Q77" s="225" t="s">
        <v>853</v>
      </c>
      <c r="R77" s="226">
        <f>SUM(R73:R76)</f>
        <v>40</v>
      </c>
    </row>
    <row r="78" spans="2:32" x14ac:dyDescent="0.3">
      <c r="B78" s="196" t="str">
        <f>PLANILHA!B27</f>
        <v>4.5</v>
      </c>
      <c r="C78" s="197"/>
      <c r="D78" s="65" t="str">
        <f>VLOOKUP($B78,PLANILHA!$B$12:$K$601,4,FALSE)</f>
        <v>PLACA DE SINALIZAÇÃO EM PVC FOTOLUMINESCENTE (240X120MM), COM INDICAÇÃO DE ROTA DE EVACUAÇÃO E SAÍDA DE EMERGÊNCIA</v>
      </c>
      <c r="E78" s="66" t="str">
        <f>VLOOKUP($B78,PLANILHA!$B$12:$K$601,5,FALSE)</f>
        <v>UN</v>
      </c>
      <c r="F78" s="66"/>
      <c r="G78" s="66"/>
      <c r="H78" s="198"/>
      <c r="I78" s="198"/>
      <c r="J78" s="199"/>
      <c r="K78" s="200"/>
      <c r="L78" s="200"/>
      <c r="M78" s="200"/>
      <c r="N78" s="200"/>
      <c r="O78" s="200"/>
      <c r="P78" s="200" t="s">
        <v>852</v>
      </c>
      <c r="Q78" s="200" t="s">
        <v>853</v>
      </c>
      <c r="R78" s="201">
        <f>R83</f>
        <v>40</v>
      </c>
      <c r="S78" s="28"/>
      <c r="T78" s="28"/>
      <c r="U78" s="28"/>
      <c r="V78" s="28"/>
      <c r="W78" s="28"/>
      <c r="X78" s="28"/>
      <c r="Y78" s="28"/>
      <c r="Z78" s="28"/>
      <c r="AA78" s="28"/>
      <c r="AB78" s="28"/>
      <c r="AC78" s="28"/>
      <c r="AD78" s="28"/>
      <c r="AE78" s="28"/>
      <c r="AF78" s="28"/>
    </row>
    <row r="79" spans="2:32" x14ac:dyDescent="0.3">
      <c r="B79" s="202"/>
      <c r="C79" s="203"/>
      <c r="D79" s="69"/>
      <c r="E79" s="70"/>
      <c r="F79" s="70"/>
      <c r="G79" s="70"/>
      <c r="H79" s="204"/>
      <c r="I79" s="204"/>
      <c r="J79" s="205"/>
      <c r="K79" s="206"/>
      <c r="L79" s="206"/>
      <c r="M79" s="206"/>
      <c r="N79" s="206"/>
      <c r="O79" s="206"/>
      <c r="P79" s="206" t="s">
        <v>852</v>
      </c>
      <c r="Q79" s="206" t="s">
        <v>853</v>
      </c>
      <c r="R79" s="207" t="s">
        <v>847</v>
      </c>
    </row>
    <row r="80" spans="2:32" x14ac:dyDescent="0.3">
      <c r="B80" s="208"/>
      <c r="C80" s="209"/>
      <c r="D80" s="33"/>
      <c r="E80" s="34"/>
      <c r="F80" s="34"/>
      <c r="G80" s="34"/>
      <c r="H80" s="210"/>
      <c r="I80" s="210"/>
      <c r="J80" s="211"/>
      <c r="K80" s="212"/>
      <c r="L80" s="212"/>
      <c r="M80" s="212"/>
      <c r="N80" s="212"/>
      <c r="O80" s="212"/>
      <c r="P80" s="212"/>
      <c r="Q80" s="212"/>
      <c r="R80" s="213"/>
    </row>
    <row r="81" spans="2:32" x14ac:dyDescent="0.3">
      <c r="B81" s="214"/>
      <c r="C81" s="215"/>
      <c r="D81" s="39" t="s">
        <v>31223</v>
      </c>
      <c r="E81" s="43" t="str">
        <f>B71</f>
        <v>4.4</v>
      </c>
      <c r="F81" s="43"/>
      <c r="G81" s="43"/>
      <c r="H81" s="216"/>
      <c r="I81" s="216"/>
      <c r="J81" s="217"/>
      <c r="K81" s="218"/>
      <c r="L81" s="218"/>
      <c r="M81" s="218"/>
      <c r="N81" s="218"/>
      <c r="O81" s="218"/>
      <c r="P81" s="218">
        <f>R77</f>
        <v>40</v>
      </c>
      <c r="Q81" s="218" t="s">
        <v>853</v>
      </c>
      <c r="R81" s="219">
        <f>P81</f>
        <v>40</v>
      </c>
    </row>
    <row r="82" spans="2:32" x14ac:dyDescent="0.3">
      <c r="B82" s="220"/>
      <c r="C82" s="215"/>
      <c r="D82" s="23"/>
      <c r="E82" s="216"/>
      <c r="F82" s="216"/>
      <c r="G82" s="216"/>
      <c r="H82" s="221"/>
      <c r="I82" s="221"/>
      <c r="J82" s="222"/>
      <c r="K82" s="222"/>
      <c r="L82" s="222"/>
      <c r="M82" s="222"/>
      <c r="N82" s="222"/>
      <c r="O82" s="222"/>
      <c r="P82" s="222"/>
      <c r="Q82" s="222"/>
      <c r="R82" s="223"/>
    </row>
    <row r="83" spans="2:32" x14ac:dyDescent="0.3">
      <c r="B83" s="220"/>
      <c r="C83" s="215"/>
      <c r="D83" s="23"/>
      <c r="E83" s="216"/>
      <c r="F83" s="216"/>
      <c r="G83" s="216"/>
      <c r="H83" s="216"/>
      <c r="I83" s="216"/>
      <c r="J83" s="218"/>
      <c r="K83" s="218"/>
      <c r="L83" s="218"/>
      <c r="M83" s="218"/>
      <c r="N83" s="218"/>
      <c r="O83" s="218"/>
      <c r="P83" s="224" t="s">
        <v>854</v>
      </c>
      <c r="Q83" s="225" t="s">
        <v>853</v>
      </c>
      <c r="R83" s="226">
        <f>SUM(R80:R82)</f>
        <v>40</v>
      </c>
    </row>
    <row r="84" spans="2:32" x14ac:dyDescent="0.3">
      <c r="B84" s="196">
        <f>PLANILHA!B28</f>
        <v>5</v>
      </c>
      <c r="C84" s="197"/>
      <c r="D84" s="65" t="str">
        <f>VLOOKUP($B84,PLANILHA!$B$12:$K$601,4,FALSE)</f>
        <v>LIGAÇÕES ELÉTRICAS - BARRACAS</v>
      </c>
      <c r="E84" s="66">
        <f>VLOOKUP($B84,PLANILHA!$B$12:$K$601,5,FALSE)</f>
        <v>0</v>
      </c>
      <c r="F84" s="66"/>
      <c r="G84" s="66"/>
      <c r="H84" s="198"/>
      <c r="I84" s="198"/>
      <c r="J84" s="199"/>
      <c r="K84" s="200"/>
      <c r="L84" s="200"/>
      <c r="M84" s="200"/>
      <c r="N84" s="200"/>
      <c r="O84" s="200"/>
      <c r="P84" s="200" t="s">
        <v>852</v>
      </c>
      <c r="Q84" s="200" t="s">
        <v>853</v>
      </c>
      <c r="R84" s="201">
        <f>R89</f>
        <v>23</v>
      </c>
      <c r="S84" s="28"/>
      <c r="T84" s="28"/>
      <c r="U84" s="28"/>
      <c r="V84" s="28"/>
      <c r="W84" s="28"/>
      <c r="X84" s="28"/>
      <c r="Y84" s="28"/>
      <c r="Z84" s="28"/>
      <c r="AA84" s="28"/>
      <c r="AB84" s="28"/>
      <c r="AC84" s="28"/>
      <c r="AD84" s="28"/>
      <c r="AE84" s="28"/>
      <c r="AF84" s="28"/>
    </row>
    <row r="85" spans="2:32" x14ac:dyDescent="0.3">
      <c r="B85" s="202"/>
      <c r="C85" s="203"/>
      <c r="D85" s="69"/>
      <c r="E85" s="70"/>
      <c r="F85" s="70"/>
      <c r="G85" s="70"/>
      <c r="H85" s="204"/>
      <c r="I85" s="204"/>
      <c r="J85" s="205"/>
      <c r="K85" s="206"/>
      <c r="L85" s="206" t="s">
        <v>954</v>
      </c>
      <c r="M85" s="206" t="s">
        <v>31685</v>
      </c>
      <c r="N85" s="206" t="s">
        <v>31686</v>
      </c>
      <c r="O85" s="206" t="s">
        <v>38</v>
      </c>
      <c r="P85" s="206" t="s">
        <v>852</v>
      </c>
      <c r="Q85" s="206" t="s">
        <v>853</v>
      </c>
      <c r="R85" s="207" t="s">
        <v>847</v>
      </c>
    </row>
    <row r="86" spans="2:32" x14ac:dyDescent="0.3">
      <c r="B86" s="208"/>
      <c r="C86" s="209"/>
      <c r="D86" s="33"/>
      <c r="E86" s="34"/>
      <c r="F86" s="34"/>
      <c r="G86" s="34"/>
      <c r="H86" s="210"/>
      <c r="I86" s="210"/>
      <c r="J86" s="211"/>
      <c r="K86" s="212"/>
      <c r="L86" s="212"/>
      <c r="M86" s="212"/>
      <c r="N86" s="212"/>
      <c r="O86" s="212"/>
      <c r="P86" s="212"/>
      <c r="Q86" s="212"/>
      <c r="R86" s="213"/>
    </row>
    <row r="87" spans="2:32" x14ac:dyDescent="0.3">
      <c r="B87" s="214"/>
      <c r="C87" s="215"/>
      <c r="D87" s="39" t="s">
        <v>31687</v>
      </c>
      <c r="E87" s="43"/>
      <c r="F87" s="43"/>
      <c r="G87" s="43"/>
      <c r="H87" s="216"/>
      <c r="I87" s="216"/>
      <c r="J87" s="217"/>
      <c r="K87" s="218"/>
      <c r="L87" s="218">
        <v>340</v>
      </c>
      <c r="M87" s="218" t="s">
        <v>31685</v>
      </c>
      <c r="N87" s="218">
        <v>15</v>
      </c>
      <c r="O87" s="218" t="s">
        <v>38</v>
      </c>
      <c r="P87" s="218">
        <v>1</v>
      </c>
      <c r="Q87" s="218" t="s">
        <v>853</v>
      </c>
      <c r="R87" s="219">
        <f>ROUND(L87/N87,0)</f>
        <v>23</v>
      </c>
    </row>
    <row r="88" spans="2:32" x14ac:dyDescent="0.3">
      <c r="B88" s="220"/>
      <c r="C88" s="215"/>
      <c r="D88" s="23"/>
      <c r="E88" s="216"/>
      <c r="F88" s="216"/>
      <c r="G88" s="216"/>
      <c r="H88" s="221"/>
      <c r="I88" s="221"/>
      <c r="J88" s="222"/>
      <c r="K88" s="222"/>
      <c r="L88" s="222"/>
      <c r="M88" s="222"/>
      <c r="N88" s="222"/>
      <c r="O88" s="222"/>
      <c r="P88" s="222"/>
      <c r="Q88" s="222"/>
      <c r="R88" s="223"/>
    </row>
    <row r="89" spans="2:32" x14ac:dyDescent="0.3">
      <c r="B89" s="220"/>
      <c r="C89" s="215"/>
      <c r="D89" s="23"/>
      <c r="E89" s="216"/>
      <c r="F89" s="216"/>
      <c r="G89" s="216"/>
      <c r="H89" s="216"/>
      <c r="I89" s="216"/>
      <c r="J89" s="218"/>
      <c r="K89" s="218"/>
      <c r="L89" s="218"/>
      <c r="M89" s="218"/>
      <c r="N89" s="218"/>
      <c r="O89" s="218"/>
      <c r="P89" s="224" t="s">
        <v>854</v>
      </c>
      <c r="Q89" s="225" t="s">
        <v>853</v>
      </c>
      <c r="R89" s="226">
        <f>SUM(R86:R88)</f>
        <v>23</v>
      </c>
    </row>
    <row r="90" spans="2:32" x14ac:dyDescent="0.3">
      <c r="B90" s="190" t="str">
        <f>PLANILHA!B29</f>
        <v>5.1</v>
      </c>
      <c r="C90" s="191"/>
      <c r="D90" s="65" t="str">
        <f>VLOOKUP($B90,PLANILHA!$B$12:$K$601,4,FALSE)</f>
        <v>INSTALAÇÕES ELÉTRICAS PARA BARRACA TIPO 1</v>
      </c>
      <c r="E90" s="64"/>
      <c r="F90" s="64"/>
      <c r="G90" s="64"/>
      <c r="H90" s="192"/>
      <c r="I90" s="192"/>
      <c r="J90" s="193"/>
      <c r="K90" s="194"/>
      <c r="L90" s="194"/>
      <c r="M90" s="194"/>
      <c r="N90" s="194"/>
      <c r="O90" s="194"/>
      <c r="P90" s="194"/>
      <c r="Q90" s="194"/>
      <c r="R90" s="195"/>
      <c r="S90" s="28"/>
      <c r="T90" s="28"/>
      <c r="U90" s="28"/>
      <c r="V90" s="28"/>
      <c r="W90" s="28"/>
      <c r="X90" s="28"/>
      <c r="Y90" s="28"/>
      <c r="Z90" s="28"/>
      <c r="AA90" s="28"/>
      <c r="AB90" s="28"/>
      <c r="AC90" s="28"/>
      <c r="AD90" s="28"/>
      <c r="AE90" s="28"/>
      <c r="AF90" s="28"/>
    </row>
    <row r="91" spans="2:32" x14ac:dyDescent="0.3">
      <c r="B91" s="196" t="str">
        <f>PLANILHA!B30</f>
        <v>5.2</v>
      </c>
      <c r="C91" s="197"/>
      <c r="D91" s="65" t="str">
        <f>VLOOKUP($B91,PLANILHA!$B$12:$K$601,4,FALSE)</f>
        <v>INSTALAÇÕES ELÉTRICAS PARA BARRACA TIPO 2</v>
      </c>
      <c r="E91" s="66" t="str">
        <f>VLOOKUP($B91,PLANILHA!$B$12:$K$601,5,FALSE)</f>
        <v>UNIDADE</v>
      </c>
      <c r="F91" s="66"/>
      <c r="G91" s="66"/>
      <c r="H91" s="198"/>
      <c r="I91" s="198"/>
      <c r="J91" s="199"/>
      <c r="K91" s="200"/>
      <c r="L91" s="200"/>
      <c r="M91" s="200"/>
      <c r="N91" s="200"/>
      <c r="O91" s="200"/>
      <c r="P91" s="200" t="s">
        <v>852</v>
      </c>
      <c r="Q91" s="200" t="s">
        <v>853</v>
      </c>
      <c r="R91" s="201">
        <f>R96</f>
        <v>10</v>
      </c>
      <c r="S91" s="28"/>
      <c r="T91" s="28"/>
      <c r="U91" s="28"/>
      <c r="V91" s="28"/>
      <c r="W91" s="28"/>
      <c r="X91" s="28"/>
      <c r="Y91" s="28"/>
      <c r="Z91" s="28"/>
      <c r="AA91" s="28"/>
      <c r="AB91" s="28"/>
      <c r="AC91" s="28"/>
      <c r="AD91" s="28"/>
      <c r="AE91" s="28"/>
      <c r="AF91" s="28"/>
    </row>
    <row r="92" spans="2:32" x14ac:dyDescent="0.3">
      <c r="B92" s="202"/>
      <c r="C92" s="203"/>
      <c r="D92" s="69"/>
      <c r="E92" s="70"/>
      <c r="F92" s="70"/>
      <c r="G92" s="70"/>
      <c r="H92" s="204"/>
      <c r="I92" s="204"/>
      <c r="J92" s="205"/>
      <c r="K92" s="206"/>
      <c r="L92" s="206"/>
      <c r="M92" s="206"/>
      <c r="N92" s="206"/>
      <c r="O92" s="206"/>
      <c r="P92" s="206" t="s">
        <v>852</v>
      </c>
      <c r="Q92" s="206" t="s">
        <v>853</v>
      </c>
      <c r="R92" s="207" t="s">
        <v>847</v>
      </c>
    </row>
    <row r="93" spans="2:32" x14ac:dyDescent="0.3">
      <c r="B93" s="208"/>
      <c r="C93" s="209"/>
      <c r="D93" s="33"/>
      <c r="E93" s="34"/>
      <c r="F93" s="34"/>
      <c r="G93" s="34"/>
      <c r="H93" s="210"/>
      <c r="I93" s="210"/>
      <c r="J93" s="211"/>
      <c r="K93" s="212"/>
      <c r="L93" s="212"/>
      <c r="M93" s="212"/>
      <c r="N93" s="212"/>
      <c r="O93" s="212"/>
      <c r="P93" s="212"/>
      <c r="Q93" s="212"/>
      <c r="R93" s="213"/>
    </row>
    <row r="94" spans="2:32" x14ac:dyDescent="0.3">
      <c r="B94" s="214"/>
      <c r="C94" s="215"/>
      <c r="D94" s="39" t="s">
        <v>31241</v>
      </c>
      <c r="E94" s="43"/>
      <c r="F94" s="43"/>
      <c r="G94" s="43"/>
      <c r="H94" s="216"/>
      <c r="I94" s="216"/>
      <c r="J94" s="217"/>
      <c r="K94" s="218"/>
      <c r="L94" s="218"/>
      <c r="M94" s="218"/>
      <c r="N94" s="218"/>
      <c r="O94" s="218"/>
      <c r="P94" s="218">
        <v>10</v>
      </c>
      <c r="Q94" s="218" t="s">
        <v>853</v>
      </c>
      <c r="R94" s="219">
        <f>P94</f>
        <v>10</v>
      </c>
    </row>
    <row r="95" spans="2:32" x14ac:dyDescent="0.3">
      <c r="B95" s="220"/>
      <c r="C95" s="215"/>
      <c r="D95" s="23"/>
      <c r="E95" s="216"/>
      <c r="F95" s="216"/>
      <c r="G95" s="216"/>
      <c r="H95" s="221"/>
      <c r="I95" s="221"/>
      <c r="J95" s="222"/>
      <c r="K95" s="222"/>
      <c r="L95" s="222"/>
      <c r="M95" s="222"/>
      <c r="N95" s="222"/>
      <c r="O95" s="222"/>
      <c r="P95" s="222"/>
      <c r="Q95" s="222"/>
      <c r="R95" s="223"/>
    </row>
    <row r="96" spans="2:32" x14ac:dyDescent="0.3">
      <c r="B96" s="220"/>
      <c r="C96" s="215"/>
      <c r="D96" s="23"/>
      <c r="E96" s="216"/>
      <c r="F96" s="216"/>
      <c r="G96" s="216"/>
      <c r="H96" s="216"/>
      <c r="I96" s="216"/>
      <c r="J96" s="218"/>
      <c r="K96" s="218"/>
      <c r="L96" s="218"/>
      <c r="M96" s="218"/>
      <c r="N96" s="218"/>
      <c r="O96" s="218"/>
      <c r="P96" s="224" t="s">
        <v>854</v>
      </c>
      <c r="Q96" s="225" t="s">
        <v>853</v>
      </c>
      <c r="R96" s="226">
        <f>SUM(R93:R95)</f>
        <v>10</v>
      </c>
    </row>
    <row r="97" spans="2:18" x14ac:dyDescent="0.3">
      <c r="B97" s="251"/>
      <c r="C97" s="252"/>
      <c r="D97" s="262" t="s">
        <v>31242</v>
      </c>
      <c r="E97" s="253"/>
      <c r="F97" s="253"/>
      <c r="G97" s="253"/>
      <c r="H97" s="254"/>
      <c r="I97" s="254"/>
      <c r="J97" s="255"/>
      <c r="K97" s="255"/>
      <c r="L97" s="256"/>
      <c r="M97" s="256"/>
      <c r="N97" s="256"/>
      <c r="O97" s="256"/>
      <c r="P97" s="256"/>
      <c r="Q97" s="256"/>
      <c r="R97" s="257"/>
    </row>
    <row r="98" spans="2:18" x14ac:dyDescent="0.3">
      <c r="B98" s="242"/>
      <c r="C98" s="245"/>
      <c r="D98" s="249"/>
      <c r="E98" s="246"/>
      <c r="F98" s="246"/>
      <c r="G98" s="246"/>
      <c r="H98" s="247"/>
      <c r="I98" s="247"/>
      <c r="J98" s="248"/>
      <c r="K98" s="248"/>
      <c r="L98" s="248"/>
      <c r="M98" s="248"/>
      <c r="N98" s="248"/>
      <c r="O98" s="248"/>
      <c r="P98" s="248"/>
      <c r="Q98" s="248"/>
      <c r="R98" s="250"/>
    </row>
    <row r="99" spans="2:18" ht="27.6" x14ac:dyDescent="0.3">
      <c r="B99" s="235"/>
      <c r="C99" s="236"/>
      <c r="D99" s="69" t="s">
        <v>31041</v>
      </c>
      <c r="E99" s="204" t="s">
        <v>6</v>
      </c>
      <c r="F99" s="237"/>
      <c r="G99" s="237"/>
      <c r="H99" s="238"/>
      <c r="I99" s="238"/>
      <c r="J99" s="239"/>
      <c r="K99" s="239"/>
      <c r="L99" s="239"/>
      <c r="M99" s="239"/>
      <c r="N99" s="239"/>
      <c r="O99" s="239"/>
      <c r="P99" s="206" t="s">
        <v>852</v>
      </c>
      <c r="Q99" s="206" t="s">
        <v>853</v>
      </c>
      <c r="R99" s="241">
        <f>R100</f>
        <v>1</v>
      </c>
    </row>
    <row r="100" spans="2:18" x14ac:dyDescent="0.3">
      <c r="B100" s="220"/>
      <c r="C100" s="215"/>
      <c r="D100" s="23" t="s">
        <v>31243</v>
      </c>
      <c r="E100" s="216"/>
      <c r="F100" s="216"/>
      <c r="G100" s="216"/>
      <c r="H100" s="221"/>
      <c r="I100" s="221"/>
      <c r="J100" s="222"/>
      <c r="K100" s="222"/>
      <c r="L100" s="222"/>
      <c r="M100" s="222"/>
      <c r="N100" s="222"/>
      <c r="O100" s="222"/>
      <c r="P100" s="222">
        <v>1</v>
      </c>
      <c r="Q100" s="222" t="s">
        <v>853</v>
      </c>
      <c r="R100" s="223">
        <v>1</v>
      </c>
    </row>
    <row r="101" spans="2:18" x14ac:dyDescent="0.3">
      <c r="B101" s="220"/>
      <c r="C101" s="215"/>
      <c r="D101" s="23"/>
      <c r="E101" s="216"/>
      <c r="F101" s="216"/>
      <c r="G101" s="216"/>
      <c r="H101" s="221"/>
      <c r="I101" s="221"/>
      <c r="J101" s="222"/>
      <c r="K101" s="222"/>
      <c r="L101" s="222"/>
      <c r="M101" s="222"/>
      <c r="N101" s="222"/>
      <c r="O101" s="222"/>
      <c r="P101" s="222"/>
      <c r="Q101" s="222"/>
      <c r="R101" s="223"/>
    </row>
    <row r="102" spans="2:18" x14ac:dyDescent="0.3">
      <c r="B102" s="235"/>
      <c r="C102" s="236"/>
      <c r="D102" s="69" t="s">
        <v>173</v>
      </c>
      <c r="E102" s="204" t="s">
        <v>37</v>
      </c>
      <c r="F102" s="237"/>
      <c r="G102" s="237"/>
      <c r="H102" s="258"/>
      <c r="I102" s="258"/>
      <c r="J102" s="259"/>
      <c r="K102" s="259"/>
      <c r="L102" s="259"/>
      <c r="M102" s="259"/>
      <c r="N102" s="261" t="s">
        <v>954</v>
      </c>
      <c r="O102" s="261" t="s">
        <v>38</v>
      </c>
      <c r="P102" s="206" t="s">
        <v>852</v>
      </c>
      <c r="Q102" s="206" t="s">
        <v>853</v>
      </c>
      <c r="R102" s="260">
        <f>R103</f>
        <v>1.2</v>
      </c>
    </row>
    <row r="103" spans="2:18" x14ac:dyDescent="0.3">
      <c r="B103" s="220"/>
      <c r="C103" s="215"/>
      <c r="D103" s="23" t="s">
        <v>31244</v>
      </c>
      <c r="E103" s="216"/>
      <c r="F103" s="216"/>
      <c r="G103" s="216"/>
      <c r="H103" s="221"/>
      <c r="I103" s="221"/>
      <c r="J103" s="222"/>
      <c r="K103" s="222"/>
      <c r="L103" s="222"/>
      <c r="M103" s="222"/>
      <c r="N103" s="222">
        <v>0.4</v>
      </c>
      <c r="O103" s="222" t="s">
        <v>38</v>
      </c>
      <c r="P103" s="222">
        <v>3</v>
      </c>
      <c r="Q103" s="222" t="s">
        <v>853</v>
      </c>
      <c r="R103" s="223">
        <f>ROUND(N103*P103,2)</f>
        <v>1.2</v>
      </c>
    </row>
    <row r="104" spans="2:18" x14ac:dyDescent="0.3">
      <c r="B104" s="220"/>
      <c r="C104" s="215"/>
      <c r="D104" s="23"/>
      <c r="E104" s="216"/>
      <c r="F104" s="216"/>
      <c r="G104" s="216"/>
      <c r="H104" s="221"/>
      <c r="I104" s="221"/>
      <c r="J104" s="222"/>
      <c r="K104" s="222"/>
      <c r="L104" s="222"/>
      <c r="M104" s="222"/>
      <c r="N104" s="222"/>
      <c r="O104" s="222"/>
      <c r="P104" s="222"/>
      <c r="Q104" s="222"/>
      <c r="R104" s="223"/>
    </row>
    <row r="105" spans="2:18" ht="27.6" x14ac:dyDescent="0.3">
      <c r="B105" s="235"/>
      <c r="C105" s="236"/>
      <c r="D105" s="69" t="s">
        <v>31253</v>
      </c>
      <c r="E105" s="204" t="s">
        <v>6</v>
      </c>
      <c r="F105" s="237"/>
      <c r="G105" s="237"/>
      <c r="H105" s="238"/>
      <c r="I105" s="238"/>
      <c r="J105" s="239"/>
      <c r="K105" s="239"/>
      <c r="L105" s="239"/>
      <c r="M105" s="239"/>
      <c r="N105" s="239"/>
      <c r="O105" s="239"/>
      <c r="P105" s="206" t="s">
        <v>852</v>
      </c>
      <c r="Q105" s="206" t="s">
        <v>853</v>
      </c>
      <c r="R105" s="241">
        <f>R106</f>
        <v>1</v>
      </c>
    </row>
    <row r="106" spans="2:18" x14ac:dyDescent="0.3">
      <c r="B106" s="220"/>
      <c r="C106" s="215"/>
      <c r="D106" s="23" t="s">
        <v>31245</v>
      </c>
      <c r="E106" s="216"/>
      <c r="F106" s="216"/>
      <c r="G106" s="216"/>
      <c r="H106" s="221"/>
      <c r="I106" s="221"/>
      <c r="J106" s="222"/>
      <c r="K106" s="222"/>
      <c r="L106" s="222"/>
      <c r="M106" s="222"/>
      <c r="N106" s="222"/>
      <c r="O106" s="222"/>
      <c r="P106" s="222">
        <v>1</v>
      </c>
      <c r="Q106" s="222" t="s">
        <v>853</v>
      </c>
      <c r="R106" s="223">
        <v>1</v>
      </c>
    </row>
    <row r="107" spans="2:18" x14ac:dyDescent="0.3">
      <c r="B107" s="220"/>
      <c r="C107" s="215"/>
      <c r="D107" s="23"/>
      <c r="E107" s="216"/>
      <c r="F107" s="216"/>
      <c r="G107" s="216"/>
      <c r="H107" s="221"/>
      <c r="I107" s="221"/>
      <c r="J107" s="222"/>
      <c r="K107" s="222"/>
      <c r="L107" s="222"/>
      <c r="M107" s="222"/>
      <c r="N107" s="222"/>
      <c r="O107" s="222"/>
      <c r="P107" s="222"/>
      <c r="Q107" s="222"/>
      <c r="R107" s="223"/>
    </row>
    <row r="108" spans="2:18" ht="27.6" x14ac:dyDescent="0.3">
      <c r="B108" s="235"/>
      <c r="C108" s="236"/>
      <c r="D108" s="69" t="s">
        <v>31254</v>
      </c>
      <c r="E108" s="204" t="s">
        <v>6</v>
      </c>
      <c r="F108" s="237"/>
      <c r="G108" s="237"/>
      <c r="H108" s="238"/>
      <c r="I108" s="238"/>
      <c r="J108" s="239"/>
      <c r="K108" s="239"/>
      <c r="L108" s="239"/>
      <c r="M108" s="239"/>
      <c r="N108" s="239"/>
      <c r="O108" s="239"/>
      <c r="P108" s="206" t="s">
        <v>852</v>
      </c>
      <c r="Q108" s="206" t="s">
        <v>853</v>
      </c>
      <c r="R108" s="241">
        <f>R109</f>
        <v>2</v>
      </c>
    </row>
    <row r="109" spans="2:18" x14ac:dyDescent="0.3">
      <c r="B109" s="220"/>
      <c r="C109" s="215"/>
      <c r="D109" s="23" t="s">
        <v>31246</v>
      </c>
      <c r="E109" s="216"/>
      <c r="F109" s="216"/>
      <c r="G109" s="216"/>
      <c r="H109" s="221"/>
      <c r="I109" s="221"/>
      <c r="J109" s="222"/>
      <c r="K109" s="222"/>
      <c r="L109" s="222"/>
      <c r="M109" s="222"/>
      <c r="N109" s="222"/>
      <c r="O109" s="222"/>
      <c r="P109" s="222">
        <v>2</v>
      </c>
      <c r="Q109" s="222" t="s">
        <v>853</v>
      </c>
      <c r="R109" s="223">
        <f>P109</f>
        <v>2</v>
      </c>
    </row>
    <row r="110" spans="2:18" x14ac:dyDescent="0.3">
      <c r="B110" s="271"/>
      <c r="C110" s="272"/>
      <c r="E110" s="272"/>
      <c r="F110" s="272"/>
      <c r="G110" s="272"/>
      <c r="H110" s="272"/>
      <c r="I110" s="272"/>
      <c r="J110" s="273"/>
      <c r="K110" s="273"/>
      <c r="L110" s="273"/>
      <c r="M110" s="273"/>
      <c r="N110" s="273"/>
      <c r="O110" s="273"/>
      <c r="P110" s="273"/>
      <c r="Q110" s="273"/>
      <c r="R110" s="274"/>
    </row>
    <row r="111" spans="2:18" ht="27.6" x14ac:dyDescent="0.3">
      <c r="B111" s="235"/>
      <c r="C111" s="236"/>
      <c r="D111" s="69" t="s">
        <v>31255</v>
      </c>
      <c r="E111" s="204" t="s">
        <v>6</v>
      </c>
      <c r="F111" s="237"/>
      <c r="G111" s="237"/>
      <c r="H111" s="238"/>
      <c r="I111" s="238"/>
      <c r="J111" s="239"/>
      <c r="K111" s="239"/>
      <c r="L111" s="239"/>
      <c r="M111" s="239"/>
      <c r="N111" s="239"/>
      <c r="O111" s="239"/>
      <c r="P111" s="206" t="s">
        <v>852</v>
      </c>
      <c r="Q111" s="206" t="s">
        <v>853</v>
      </c>
      <c r="R111" s="241">
        <f>R112</f>
        <v>2</v>
      </c>
    </row>
    <row r="112" spans="2:18" x14ac:dyDescent="0.3">
      <c r="B112" s="220"/>
      <c r="C112" s="215"/>
      <c r="D112" s="23" t="s">
        <v>31247</v>
      </c>
      <c r="E112" s="216"/>
      <c r="F112" s="216"/>
      <c r="G112" s="216"/>
      <c r="H112" s="221"/>
      <c r="I112" s="221"/>
      <c r="J112" s="222"/>
      <c r="K112" s="222"/>
      <c r="L112" s="222"/>
      <c r="M112" s="222"/>
      <c r="N112" s="222"/>
      <c r="O112" s="222"/>
      <c r="P112" s="222">
        <v>2</v>
      </c>
      <c r="Q112" s="222" t="s">
        <v>853</v>
      </c>
      <c r="R112" s="223">
        <f>P112</f>
        <v>2</v>
      </c>
    </row>
    <row r="113" spans="2:18" x14ac:dyDescent="0.3">
      <c r="B113" s="271"/>
      <c r="C113" s="272"/>
      <c r="E113" s="272"/>
      <c r="F113" s="272"/>
      <c r="G113" s="272"/>
      <c r="H113" s="272"/>
      <c r="I113" s="272"/>
      <c r="J113" s="273"/>
      <c r="K113" s="273"/>
      <c r="L113" s="273"/>
      <c r="M113" s="273"/>
      <c r="N113" s="273"/>
      <c r="O113" s="273"/>
      <c r="P113" s="273"/>
      <c r="Q113" s="273"/>
      <c r="R113" s="274"/>
    </row>
    <row r="114" spans="2:18" ht="27.6" x14ac:dyDescent="0.3">
      <c r="B114" s="235"/>
      <c r="C114" s="236"/>
      <c r="D114" s="69" t="s">
        <v>31256</v>
      </c>
      <c r="E114" s="204" t="s">
        <v>37</v>
      </c>
      <c r="F114" s="237"/>
      <c r="G114" s="237"/>
      <c r="H114" s="238"/>
      <c r="I114" s="238"/>
      <c r="J114" s="239"/>
      <c r="K114" s="239"/>
      <c r="L114" s="240" t="s">
        <v>31224</v>
      </c>
      <c r="M114" s="239" t="s">
        <v>38</v>
      </c>
      <c r="N114" s="261" t="s">
        <v>954</v>
      </c>
      <c r="O114" s="261" t="s">
        <v>38</v>
      </c>
      <c r="P114" s="206" t="s">
        <v>852</v>
      </c>
      <c r="Q114" s="206" t="s">
        <v>853</v>
      </c>
      <c r="R114" s="241">
        <f>R115</f>
        <v>60</v>
      </c>
    </row>
    <row r="115" spans="2:18" ht="27.6" x14ac:dyDescent="0.3">
      <c r="B115" s="220"/>
      <c r="C115" s="215"/>
      <c r="D115" s="23" t="s">
        <v>31252</v>
      </c>
      <c r="E115" s="216"/>
      <c r="F115" s="216"/>
      <c r="G115" s="216"/>
      <c r="H115" s="221"/>
      <c r="I115" s="221"/>
      <c r="J115" s="222"/>
      <c r="K115" s="222"/>
      <c r="L115" s="222">
        <v>3</v>
      </c>
      <c r="M115" s="222" t="s">
        <v>38</v>
      </c>
      <c r="N115" s="222">
        <v>20</v>
      </c>
      <c r="O115" s="222" t="s">
        <v>38</v>
      </c>
      <c r="P115" s="222">
        <v>1</v>
      </c>
      <c r="Q115" s="222" t="s">
        <v>853</v>
      </c>
      <c r="R115" s="223">
        <f>ROUND(L115*N115*P115,2)</f>
        <v>60</v>
      </c>
    </row>
    <row r="116" spans="2:18" x14ac:dyDescent="0.3">
      <c r="B116" s="271"/>
      <c r="C116" s="272"/>
      <c r="E116" s="272"/>
      <c r="F116" s="272"/>
      <c r="G116" s="272"/>
      <c r="H116" s="272"/>
      <c r="I116" s="272"/>
      <c r="J116" s="273"/>
      <c r="K116" s="273"/>
      <c r="L116" s="273"/>
      <c r="M116" s="273"/>
      <c r="N116" s="273"/>
      <c r="O116" s="273"/>
      <c r="P116" s="273"/>
      <c r="Q116" s="273"/>
      <c r="R116" s="274"/>
    </row>
    <row r="117" spans="2:18" ht="27.6" x14ac:dyDescent="0.3">
      <c r="B117" s="235"/>
      <c r="C117" s="236"/>
      <c r="D117" s="69" t="s">
        <v>31257</v>
      </c>
      <c r="E117" s="204" t="s">
        <v>6</v>
      </c>
      <c r="F117" s="237"/>
      <c r="G117" s="237"/>
      <c r="H117" s="238"/>
      <c r="I117" s="238"/>
      <c r="J117" s="239"/>
      <c r="K117" s="239"/>
      <c r="L117" s="239"/>
      <c r="M117" s="239"/>
      <c r="N117" s="239"/>
      <c r="O117" s="239"/>
      <c r="P117" s="206" t="s">
        <v>852</v>
      </c>
      <c r="Q117" s="206" t="s">
        <v>853</v>
      </c>
      <c r="R117" s="241">
        <f>R118</f>
        <v>4</v>
      </c>
    </row>
    <row r="118" spans="2:18" x14ac:dyDescent="0.3">
      <c r="B118" s="220"/>
      <c r="C118" s="215"/>
      <c r="D118" s="23" t="s">
        <v>31248</v>
      </c>
      <c r="E118" s="216"/>
      <c r="F118" s="216"/>
      <c r="G118" s="216"/>
      <c r="H118" s="221"/>
      <c r="I118" s="221"/>
      <c r="J118" s="222"/>
      <c r="K118" s="222"/>
      <c r="L118" s="222"/>
      <c r="M118" s="222"/>
      <c r="N118" s="222"/>
      <c r="O118" s="222"/>
      <c r="P118" s="222">
        <v>4</v>
      </c>
      <c r="Q118" s="222" t="s">
        <v>853</v>
      </c>
      <c r="R118" s="223">
        <f>P118</f>
        <v>4</v>
      </c>
    </row>
    <row r="119" spans="2:18" x14ac:dyDescent="0.3">
      <c r="B119" s="271"/>
      <c r="C119" s="272"/>
      <c r="E119" s="272"/>
      <c r="F119" s="272"/>
      <c r="G119" s="272"/>
      <c r="H119" s="272"/>
      <c r="I119" s="272"/>
      <c r="J119" s="273"/>
      <c r="K119" s="273"/>
      <c r="L119" s="273"/>
      <c r="M119" s="273"/>
      <c r="N119" s="273"/>
      <c r="O119" s="273"/>
      <c r="P119" s="273"/>
      <c r="Q119" s="273"/>
      <c r="R119" s="274"/>
    </row>
    <row r="120" spans="2:18" x14ac:dyDescent="0.3">
      <c r="B120" s="235"/>
      <c r="C120" s="236"/>
      <c r="D120" s="69" t="s">
        <v>31258</v>
      </c>
      <c r="E120" s="204" t="s">
        <v>6</v>
      </c>
      <c r="F120" s="237"/>
      <c r="G120" s="237"/>
      <c r="H120" s="238"/>
      <c r="I120" s="238"/>
      <c r="J120" s="239"/>
      <c r="K120" s="239"/>
      <c r="L120" s="239"/>
      <c r="M120" s="239"/>
      <c r="N120" s="239"/>
      <c r="O120" s="239"/>
      <c r="P120" s="206" t="s">
        <v>852</v>
      </c>
      <c r="Q120" s="206" t="s">
        <v>853</v>
      </c>
      <c r="R120" s="241">
        <f>R121</f>
        <v>4</v>
      </c>
    </row>
    <row r="121" spans="2:18" x14ac:dyDescent="0.3">
      <c r="B121" s="220"/>
      <c r="C121" s="215"/>
      <c r="D121" s="23" t="s">
        <v>31249</v>
      </c>
      <c r="E121" s="216"/>
      <c r="F121" s="216"/>
      <c r="G121" s="216"/>
      <c r="H121" s="221"/>
      <c r="I121" s="221"/>
      <c r="J121" s="222"/>
      <c r="K121" s="222"/>
      <c r="L121" s="222"/>
      <c r="M121" s="222"/>
      <c r="N121" s="222"/>
      <c r="O121" s="222"/>
      <c r="P121" s="222">
        <v>4</v>
      </c>
      <c r="Q121" s="222" t="s">
        <v>853</v>
      </c>
      <c r="R121" s="223">
        <f>P121</f>
        <v>4</v>
      </c>
    </row>
    <row r="122" spans="2:18" x14ac:dyDescent="0.3">
      <c r="B122" s="271"/>
      <c r="C122" s="272"/>
      <c r="E122" s="272"/>
      <c r="F122" s="272"/>
      <c r="G122" s="272"/>
      <c r="H122" s="272"/>
      <c r="I122" s="272"/>
      <c r="J122" s="273"/>
      <c r="K122" s="273"/>
      <c r="L122" s="273"/>
      <c r="M122" s="273"/>
      <c r="N122" s="273"/>
      <c r="O122" s="273"/>
      <c r="P122" s="273"/>
      <c r="Q122" s="273"/>
      <c r="R122" s="274"/>
    </row>
    <row r="123" spans="2:18" x14ac:dyDescent="0.3">
      <c r="B123" s="235"/>
      <c r="C123" s="236"/>
      <c r="D123" s="69" t="s">
        <v>31259</v>
      </c>
      <c r="E123" s="204" t="s">
        <v>6</v>
      </c>
      <c r="F123" s="237"/>
      <c r="G123" s="237"/>
      <c r="H123" s="238"/>
      <c r="I123" s="238"/>
      <c r="J123" s="239"/>
      <c r="K123" s="239"/>
      <c r="L123" s="239"/>
      <c r="M123" s="239"/>
      <c r="N123" s="239"/>
      <c r="O123" s="239"/>
      <c r="P123" s="206" t="s">
        <v>852</v>
      </c>
      <c r="Q123" s="206" t="s">
        <v>853</v>
      </c>
      <c r="R123" s="241">
        <f>R124</f>
        <v>1</v>
      </c>
    </row>
    <row r="124" spans="2:18" ht="27.6" x14ac:dyDescent="0.3">
      <c r="B124" s="220"/>
      <c r="C124" s="215"/>
      <c r="D124" s="23" t="s">
        <v>31250</v>
      </c>
      <c r="E124" s="216"/>
      <c r="F124" s="216"/>
      <c r="G124" s="216"/>
      <c r="H124" s="221"/>
      <c r="I124" s="221"/>
      <c r="J124" s="222"/>
      <c r="K124" s="222"/>
      <c r="L124" s="222"/>
      <c r="M124" s="222"/>
      <c r="N124" s="222"/>
      <c r="O124" s="222"/>
      <c r="P124" s="222">
        <v>1</v>
      </c>
      <c r="Q124" s="222" t="s">
        <v>853</v>
      </c>
      <c r="R124" s="223">
        <f>P124</f>
        <v>1</v>
      </c>
    </row>
    <row r="125" spans="2:18" x14ac:dyDescent="0.3">
      <c r="B125" s="271"/>
      <c r="C125" s="272"/>
      <c r="E125" s="272"/>
      <c r="F125" s="272"/>
      <c r="G125" s="272"/>
      <c r="H125" s="272"/>
      <c r="I125" s="272"/>
      <c r="J125" s="273"/>
      <c r="K125" s="273"/>
      <c r="L125" s="273"/>
      <c r="M125" s="273"/>
      <c r="N125" s="273"/>
      <c r="O125" s="273"/>
      <c r="P125" s="273"/>
      <c r="Q125" s="273"/>
      <c r="R125" s="274"/>
    </row>
    <row r="126" spans="2:18" ht="27.6" x14ac:dyDescent="0.3">
      <c r="B126" s="235"/>
      <c r="C126" s="236"/>
      <c r="D126" s="69" t="s">
        <v>31260</v>
      </c>
      <c r="E126" s="204" t="s">
        <v>6</v>
      </c>
      <c r="F126" s="237"/>
      <c r="G126" s="237"/>
      <c r="H126" s="238"/>
      <c r="I126" s="238"/>
      <c r="J126" s="239"/>
      <c r="K126" s="239"/>
      <c r="L126" s="239"/>
      <c r="M126" s="239"/>
      <c r="N126" s="239"/>
      <c r="O126" s="239"/>
      <c r="P126" s="206" t="s">
        <v>852</v>
      </c>
      <c r="Q126" s="206" t="s">
        <v>853</v>
      </c>
      <c r="R126" s="241">
        <f>R127</f>
        <v>4</v>
      </c>
    </row>
    <row r="127" spans="2:18" ht="27.6" x14ac:dyDescent="0.3">
      <c r="B127" s="220"/>
      <c r="C127" s="215"/>
      <c r="D127" s="23" t="s">
        <v>31251</v>
      </c>
      <c r="E127" s="216"/>
      <c r="F127" s="216"/>
      <c r="G127" s="216"/>
      <c r="H127" s="221"/>
      <c r="I127" s="221"/>
      <c r="J127" s="222"/>
      <c r="K127" s="222"/>
      <c r="L127" s="222"/>
      <c r="M127" s="222"/>
      <c r="N127" s="222"/>
      <c r="O127" s="222"/>
      <c r="P127" s="222">
        <v>4</v>
      </c>
      <c r="Q127" s="222" t="s">
        <v>853</v>
      </c>
      <c r="R127" s="223">
        <f>P127</f>
        <v>4</v>
      </c>
    </row>
    <row r="128" spans="2:18" x14ac:dyDescent="0.3">
      <c r="B128" s="271"/>
      <c r="C128" s="272"/>
      <c r="E128" s="272"/>
      <c r="F128" s="272"/>
      <c r="G128" s="272"/>
      <c r="H128" s="272"/>
      <c r="I128" s="272"/>
      <c r="J128" s="273"/>
      <c r="K128" s="273"/>
      <c r="L128" s="273"/>
      <c r="M128" s="273"/>
      <c r="N128" s="273"/>
      <c r="O128" s="273"/>
      <c r="P128" s="273"/>
      <c r="Q128" s="273"/>
      <c r="R128" s="274"/>
    </row>
    <row r="129" spans="2:32" ht="27.6" x14ac:dyDescent="0.3">
      <c r="B129" s="235"/>
      <c r="C129" s="236"/>
      <c r="D129" s="69" t="s">
        <v>31668</v>
      </c>
      <c r="E129" s="204" t="s">
        <v>6</v>
      </c>
      <c r="F129" s="237"/>
      <c r="G129" s="237"/>
      <c r="H129" s="238"/>
      <c r="I129" s="238"/>
      <c r="J129" s="239"/>
      <c r="K129" s="239"/>
      <c r="L129" s="239"/>
      <c r="M129" s="239"/>
      <c r="N129" s="239"/>
      <c r="O129" s="239"/>
      <c r="P129" s="206" t="s">
        <v>852</v>
      </c>
      <c r="Q129" s="206" t="s">
        <v>853</v>
      </c>
      <c r="R129" s="241">
        <f>R130</f>
        <v>1</v>
      </c>
    </row>
    <row r="130" spans="2:32" x14ac:dyDescent="0.3">
      <c r="B130" s="220"/>
      <c r="C130" s="215"/>
      <c r="D130" s="23" t="s">
        <v>31667</v>
      </c>
      <c r="E130" s="216"/>
      <c r="F130" s="216"/>
      <c r="G130" s="216"/>
      <c r="H130" s="221"/>
      <c r="I130" s="221"/>
      <c r="J130" s="222"/>
      <c r="K130" s="222"/>
      <c r="L130" s="222"/>
      <c r="M130" s="222"/>
      <c r="N130" s="222"/>
      <c r="O130" s="222"/>
      <c r="P130" s="222">
        <v>1</v>
      </c>
      <c r="Q130" s="222" t="s">
        <v>853</v>
      </c>
      <c r="R130" s="223">
        <f>P130</f>
        <v>1</v>
      </c>
    </row>
    <row r="131" spans="2:32" x14ac:dyDescent="0.3">
      <c r="B131" s="271"/>
      <c r="C131" s="272"/>
      <c r="E131" s="272"/>
      <c r="F131" s="272"/>
      <c r="G131" s="272"/>
      <c r="H131" s="272"/>
      <c r="I131" s="272"/>
      <c r="J131" s="273"/>
      <c r="K131" s="273"/>
      <c r="L131" s="273"/>
      <c r="M131" s="273"/>
      <c r="N131" s="273"/>
      <c r="O131" s="273"/>
      <c r="P131" s="273"/>
      <c r="Q131" s="273"/>
      <c r="R131" s="274"/>
    </row>
    <row r="132" spans="2:32" x14ac:dyDescent="0.3">
      <c r="B132" s="196">
        <f>PLANILHA!B31</f>
        <v>6</v>
      </c>
      <c r="C132" s="197"/>
      <c r="D132" s="65" t="str">
        <f>VLOOKUP($B132,PLANILHA!$B$12:$K$601,4,FALSE)</f>
        <v>PRAÇA ERMELINO MATARAZZO</v>
      </c>
      <c r="E132" s="66">
        <f>VLOOKUP($B132,PLANILHA!$B$12:$K$601,5,FALSE)</f>
        <v>0</v>
      </c>
      <c r="F132" s="66"/>
      <c r="G132" s="66"/>
      <c r="H132" s="198"/>
      <c r="I132" s="198"/>
      <c r="J132" s="199"/>
      <c r="K132" s="200"/>
      <c r="L132" s="200"/>
      <c r="M132" s="200"/>
      <c r="N132" s="200"/>
      <c r="O132" s="200"/>
      <c r="P132" s="200" t="s">
        <v>852</v>
      </c>
      <c r="Q132" s="200" t="s">
        <v>853</v>
      </c>
      <c r="R132" s="201">
        <f>R137</f>
        <v>25</v>
      </c>
      <c r="S132" s="28"/>
      <c r="T132" s="28"/>
      <c r="U132" s="28"/>
      <c r="V132" s="28"/>
      <c r="W132" s="28"/>
      <c r="X132" s="28"/>
      <c r="Y132" s="28"/>
      <c r="Z132" s="28"/>
      <c r="AA132" s="28"/>
      <c r="AB132" s="28"/>
      <c r="AC132" s="28"/>
      <c r="AD132" s="28"/>
      <c r="AE132" s="28"/>
      <c r="AF132" s="28"/>
    </row>
    <row r="133" spans="2:32" x14ac:dyDescent="0.3">
      <c r="B133" s="202"/>
      <c r="C133" s="203"/>
      <c r="D133" s="69"/>
      <c r="E133" s="70"/>
      <c r="F133" s="70"/>
      <c r="G133" s="70"/>
      <c r="H133" s="204"/>
      <c r="I133" s="204"/>
      <c r="J133" s="205"/>
      <c r="K133" s="206"/>
      <c r="L133" s="206"/>
      <c r="M133" s="206"/>
      <c r="N133" s="206"/>
      <c r="O133" s="206"/>
      <c r="P133" s="206" t="s">
        <v>852</v>
      </c>
      <c r="Q133" s="206" t="s">
        <v>853</v>
      </c>
      <c r="R133" s="207" t="s">
        <v>847</v>
      </c>
    </row>
    <row r="134" spans="2:32" x14ac:dyDescent="0.3">
      <c r="B134" s="208"/>
      <c r="C134" s="209"/>
      <c r="D134" s="33"/>
      <c r="E134" s="34"/>
      <c r="F134" s="34"/>
      <c r="G134" s="34"/>
      <c r="H134" s="210"/>
      <c r="I134" s="210"/>
      <c r="J134" s="211"/>
      <c r="K134" s="212"/>
      <c r="L134" s="212"/>
      <c r="M134" s="212"/>
      <c r="N134" s="212"/>
      <c r="O134" s="212"/>
      <c r="P134" s="212"/>
      <c r="Q134" s="212"/>
      <c r="R134" s="213"/>
    </row>
    <row r="135" spans="2:32" x14ac:dyDescent="0.3">
      <c r="B135" s="214"/>
      <c r="C135" s="215"/>
      <c r="D135" s="39" t="s">
        <v>31241</v>
      </c>
      <c r="E135" s="43"/>
      <c r="F135" s="43"/>
      <c r="G135" s="43"/>
      <c r="H135" s="216"/>
      <c r="I135" s="216"/>
      <c r="J135" s="217"/>
      <c r="K135" s="218"/>
      <c r="L135" s="218"/>
      <c r="M135" s="218"/>
      <c r="N135" s="218"/>
      <c r="O135" s="218"/>
      <c r="P135" s="218">
        <v>25</v>
      </c>
      <c r="Q135" s="218" t="s">
        <v>853</v>
      </c>
      <c r="R135" s="219">
        <f>P135</f>
        <v>25</v>
      </c>
    </row>
    <row r="136" spans="2:32" x14ac:dyDescent="0.3">
      <c r="B136" s="220"/>
      <c r="C136" s="215"/>
      <c r="D136" s="23"/>
      <c r="E136" s="216"/>
      <c r="F136" s="216"/>
      <c r="G136" s="216"/>
      <c r="H136" s="221"/>
      <c r="I136" s="221"/>
      <c r="J136" s="222"/>
      <c r="K136" s="222"/>
      <c r="L136" s="222"/>
      <c r="M136" s="222"/>
      <c r="N136" s="222"/>
      <c r="O136" s="222"/>
      <c r="P136" s="222"/>
      <c r="Q136" s="222"/>
      <c r="R136" s="223"/>
    </row>
    <row r="137" spans="2:32" x14ac:dyDescent="0.3">
      <c r="B137" s="220"/>
      <c r="C137" s="215"/>
      <c r="D137" s="23"/>
      <c r="E137" s="216"/>
      <c r="F137" s="216"/>
      <c r="G137" s="216"/>
      <c r="H137" s="216"/>
      <c r="I137" s="216"/>
      <c r="J137" s="218"/>
      <c r="K137" s="218"/>
      <c r="L137" s="218"/>
      <c r="M137" s="218"/>
      <c r="N137" s="218"/>
      <c r="O137" s="218"/>
      <c r="P137" s="224" t="s">
        <v>854</v>
      </c>
      <c r="Q137" s="225" t="s">
        <v>853</v>
      </c>
      <c r="R137" s="226">
        <f>SUM(R134:R136)</f>
        <v>25</v>
      </c>
    </row>
    <row r="138" spans="2:32" x14ac:dyDescent="0.3">
      <c r="B138" s="251"/>
      <c r="C138" s="252"/>
      <c r="D138" s="262" t="s">
        <v>31242</v>
      </c>
      <c r="E138" s="253"/>
      <c r="F138" s="253"/>
      <c r="G138" s="253"/>
      <c r="H138" s="254"/>
      <c r="I138" s="254"/>
      <c r="J138" s="255"/>
      <c r="K138" s="255"/>
      <c r="L138" s="256"/>
      <c r="M138" s="256"/>
      <c r="N138" s="256"/>
      <c r="O138" s="256"/>
      <c r="P138" s="256"/>
      <c r="Q138" s="256"/>
      <c r="R138" s="257"/>
    </row>
    <row r="139" spans="2:32" x14ac:dyDescent="0.3">
      <c r="B139" s="242"/>
      <c r="C139" s="245"/>
      <c r="D139" s="249"/>
      <c r="E139" s="246"/>
      <c r="F139" s="246"/>
      <c r="G139" s="246"/>
      <c r="H139" s="247"/>
      <c r="I139" s="247"/>
      <c r="J139" s="248"/>
      <c r="K139" s="248"/>
      <c r="L139" s="248"/>
      <c r="M139" s="248"/>
      <c r="N139" s="248"/>
      <c r="O139" s="248"/>
      <c r="P139" s="248"/>
      <c r="Q139" s="248"/>
      <c r="R139" s="250"/>
    </row>
    <row r="140" spans="2:32" ht="27.6" x14ac:dyDescent="0.3">
      <c r="B140" s="235"/>
      <c r="C140" s="236"/>
      <c r="D140" s="69" t="s">
        <v>31041</v>
      </c>
      <c r="E140" s="204" t="s">
        <v>6</v>
      </c>
      <c r="F140" s="237"/>
      <c r="G140" s="237"/>
      <c r="H140" s="238"/>
      <c r="I140" s="238"/>
      <c r="J140" s="239"/>
      <c r="K140" s="239"/>
      <c r="L140" s="239"/>
      <c r="M140" s="239"/>
      <c r="N140" s="239"/>
      <c r="O140" s="239"/>
      <c r="P140" s="206" t="s">
        <v>852</v>
      </c>
      <c r="Q140" s="206" t="s">
        <v>853</v>
      </c>
      <c r="R140" s="241">
        <f>R141</f>
        <v>1</v>
      </c>
    </row>
    <row r="141" spans="2:32" x14ac:dyDescent="0.3">
      <c r="B141" s="220"/>
      <c r="C141" s="215"/>
      <c r="D141" s="23" t="s">
        <v>31243</v>
      </c>
      <c r="E141" s="216"/>
      <c r="F141" s="216"/>
      <c r="G141" s="216"/>
      <c r="H141" s="221"/>
      <c r="I141" s="221"/>
      <c r="J141" s="222"/>
      <c r="K141" s="222"/>
      <c r="L141" s="222"/>
      <c r="M141" s="222"/>
      <c r="N141" s="222"/>
      <c r="O141" s="222"/>
      <c r="P141" s="222">
        <v>1</v>
      </c>
      <c r="Q141" s="222" t="s">
        <v>853</v>
      </c>
      <c r="R141" s="223">
        <v>1</v>
      </c>
    </row>
    <row r="142" spans="2:32" x14ac:dyDescent="0.3">
      <c r="B142" s="220"/>
      <c r="C142" s="215"/>
      <c r="D142" s="23"/>
      <c r="E142" s="216"/>
      <c r="F142" s="216"/>
      <c r="G142" s="216"/>
      <c r="H142" s="221"/>
      <c r="I142" s="221"/>
      <c r="J142" s="222"/>
      <c r="K142" s="222"/>
      <c r="L142" s="222"/>
      <c r="M142" s="222"/>
      <c r="N142" s="222"/>
      <c r="O142" s="222"/>
      <c r="P142" s="222"/>
      <c r="Q142" s="222"/>
      <c r="R142" s="223"/>
    </row>
    <row r="143" spans="2:32" x14ac:dyDescent="0.3">
      <c r="B143" s="235"/>
      <c r="C143" s="236"/>
      <c r="D143" s="69" t="s">
        <v>173</v>
      </c>
      <c r="E143" s="204" t="s">
        <v>37</v>
      </c>
      <c r="F143" s="237"/>
      <c r="G143" s="237"/>
      <c r="H143" s="258"/>
      <c r="I143" s="258"/>
      <c r="J143" s="259"/>
      <c r="K143" s="259"/>
      <c r="L143" s="259"/>
      <c r="M143" s="259"/>
      <c r="N143" s="261" t="s">
        <v>954</v>
      </c>
      <c r="O143" s="261" t="s">
        <v>38</v>
      </c>
      <c r="P143" s="206" t="s">
        <v>852</v>
      </c>
      <c r="Q143" s="206" t="s">
        <v>853</v>
      </c>
      <c r="R143" s="260">
        <f>R144</f>
        <v>1.2</v>
      </c>
    </row>
    <row r="144" spans="2:32" x14ac:dyDescent="0.3">
      <c r="B144" s="220"/>
      <c r="C144" s="215"/>
      <c r="D144" s="23" t="s">
        <v>31244</v>
      </c>
      <c r="E144" s="216"/>
      <c r="F144" s="216"/>
      <c r="G144" s="216"/>
      <c r="H144" s="221"/>
      <c r="I144" s="221"/>
      <c r="J144" s="222"/>
      <c r="K144" s="222"/>
      <c r="L144" s="222"/>
      <c r="M144" s="222"/>
      <c r="N144" s="222">
        <v>0.4</v>
      </c>
      <c r="O144" s="222" t="s">
        <v>38</v>
      </c>
      <c r="P144" s="222">
        <v>3</v>
      </c>
      <c r="Q144" s="222" t="s">
        <v>853</v>
      </c>
      <c r="R144" s="223">
        <f>ROUND(N144*P144,2)</f>
        <v>1.2</v>
      </c>
    </row>
    <row r="145" spans="2:18" x14ac:dyDescent="0.3">
      <c r="B145" s="220"/>
      <c r="C145" s="215"/>
      <c r="D145" s="23"/>
      <c r="E145" s="216"/>
      <c r="F145" s="216"/>
      <c r="G145" s="216"/>
      <c r="H145" s="221"/>
      <c r="I145" s="221"/>
      <c r="J145" s="222"/>
      <c r="K145" s="222"/>
      <c r="L145" s="222"/>
      <c r="M145" s="222"/>
      <c r="N145" s="222"/>
      <c r="O145" s="222"/>
      <c r="P145" s="222"/>
      <c r="Q145" s="222"/>
      <c r="R145" s="223"/>
    </row>
    <row r="146" spans="2:18" ht="27.6" x14ac:dyDescent="0.3">
      <c r="B146" s="235"/>
      <c r="C146" s="236"/>
      <c r="D146" s="69" t="s">
        <v>31253</v>
      </c>
      <c r="E146" s="204" t="s">
        <v>6</v>
      </c>
      <c r="F146" s="237"/>
      <c r="G146" s="237"/>
      <c r="H146" s="238"/>
      <c r="I146" s="238"/>
      <c r="J146" s="239"/>
      <c r="K146" s="239"/>
      <c r="L146" s="239"/>
      <c r="M146" s="239"/>
      <c r="N146" s="239"/>
      <c r="O146" s="239"/>
      <c r="P146" s="206" t="s">
        <v>852</v>
      </c>
      <c r="Q146" s="206" t="s">
        <v>853</v>
      </c>
      <c r="R146" s="241">
        <f>R147</f>
        <v>1</v>
      </c>
    </row>
    <row r="147" spans="2:18" x14ac:dyDescent="0.3">
      <c r="B147" s="220"/>
      <c r="C147" s="215"/>
      <c r="D147" s="23" t="s">
        <v>31245</v>
      </c>
      <c r="E147" s="216"/>
      <c r="F147" s="216"/>
      <c r="G147" s="216"/>
      <c r="H147" s="221"/>
      <c r="I147" s="221"/>
      <c r="J147" s="222"/>
      <c r="K147" s="222"/>
      <c r="L147" s="222"/>
      <c r="M147" s="222"/>
      <c r="N147" s="222"/>
      <c r="O147" s="222"/>
      <c r="P147" s="222">
        <v>1</v>
      </c>
      <c r="Q147" s="222" t="s">
        <v>853</v>
      </c>
      <c r="R147" s="223">
        <v>1</v>
      </c>
    </row>
    <row r="148" spans="2:18" x14ac:dyDescent="0.3">
      <c r="B148" s="220"/>
      <c r="C148" s="215"/>
      <c r="D148" s="23"/>
      <c r="E148" s="216"/>
      <c r="F148" s="216"/>
      <c r="G148" s="216"/>
      <c r="H148" s="221"/>
      <c r="I148" s="221"/>
      <c r="J148" s="222"/>
      <c r="K148" s="222"/>
      <c r="L148" s="222"/>
      <c r="M148" s="222"/>
      <c r="N148" s="222"/>
      <c r="O148" s="222"/>
      <c r="P148" s="222"/>
      <c r="Q148" s="222"/>
      <c r="R148" s="223"/>
    </row>
    <row r="149" spans="2:18" ht="27.6" x14ac:dyDescent="0.3">
      <c r="B149" s="235"/>
      <c r="C149" s="236"/>
      <c r="D149" s="69" t="s">
        <v>31254</v>
      </c>
      <c r="E149" s="204" t="s">
        <v>6</v>
      </c>
      <c r="F149" s="237"/>
      <c r="G149" s="237"/>
      <c r="H149" s="238"/>
      <c r="I149" s="238"/>
      <c r="J149" s="239"/>
      <c r="K149" s="239"/>
      <c r="L149" s="239"/>
      <c r="M149" s="239"/>
      <c r="N149" s="239"/>
      <c r="O149" s="239"/>
      <c r="P149" s="206" t="s">
        <v>852</v>
      </c>
      <c r="Q149" s="206" t="s">
        <v>853</v>
      </c>
      <c r="R149" s="241">
        <f>R150</f>
        <v>2</v>
      </c>
    </row>
    <row r="150" spans="2:18" x14ac:dyDescent="0.3">
      <c r="B150" s="220"/>
      <c r="C150" s="215"/>
      <c r="D150" s="23" t="s">
        <v>31246</v>
      </c>
      <c r="E150" s="216"/>
      <c r="F150" s="216"/>
      <c r="G150" s="216"/>
      <c r="H150" s="221"/>
      <c r="I150" s="221"/>
      <c r="J150" s="222"/>
      <c r="K150" s="222"/>
      <c r="L150" s="222"/>
      <c r="M150" s="222"/>
      <c r="N150" s="222"/>
      <c r="O150" s="222"/>
      <c r="P150" s="222">
        <v>2</v>
      </c>
      <c r="Q150" s="222" t="s">
        <v>853</v>
      </c>
      <c r="R150" s="223">
        <f>P150</f>
        <v>2</v>
      </c>
    </row>
    <row r="151" spans="2:18" x14ac:dyDescent="0.3">
      <c r="B151" s="271"/>
      <c r="C151" s="272"/>
      <c r="E151" s="272"/>
      <c r="F151" s="272"/>
      <c r="G151" s="272"/>
      <c r="H151" s="272"/>
      <c r="I151" s="272"/>
      <c r="J151" s="273"/>
      <c r="K151" s="273"/>
      <c r="L151" s="273"/>
      <c r="M151" s="273"/>
      <c r="N151" s="273"/>
      <c r="O151" s="273"/>
      <c r="P151" s="273"/>
      <c r="Q151" s="273"/>
      <c r="R151" s="274"/>
    </row>
    <row r="152" spans="2:18" ht="27.6" x14ac:dyDescent="0.3">
      <c r="B152" s="235"/>
      <c r="C152" s="236"/>
      <c r="D152" s="69" t="s">
        <v>31255</v>
      </c>
      <c r="E152" s="204" t="s">
        <v>6</v>
      </c>
      <c r="F152" s="237"/>
      <c r="G152" s="237"/>
      <c r="H152" s="238"/>
      <c r="I152" s="238"/>
      <c r="J152" s="239"/>
      <c r="K152" s="239"/>
      <c r="L152" s="239"/>
      <c r="M152" s="239"/>
      <c r="N152" s="239"/>
      <c r="O152" s="239"/>
      <c r="P152" s="206" t="s">
        <v>852</v>
      </c>
      <c r="Q152" s="206" t="s">
        <v>853</v>
      </c>
      <c r="R152" s="241">
        <f>R153</f>
        <v>2</v>
      </c>
    </row>
    <row r="153" spans="2:18" x14ac:dyDescent="0.3">
      <c r="B153" s="220"/>
      <c r="C153" s="215"/>
      <c r="D153" s="23" t="s">
        <v>31247</v>
      </c>
      <c r="E153" s="216"/>
      <c r="F153" s="216"/>
      <c r="G153" s="216"/>
      <c r="H153" s="221"/>
      <c r="I153" s="221"/>
      <c r="J153" s="222"/>
      <c r="K153" s="222"/>
      <c r="L153" s="222"/>
      <c r="M153" s="222"/>
      <c r="N153" s="222"/>
      <c r="O153" s="222"/>
      <c r="P153" s="222">
        <v>2</v>
      </c>
      <c r="Q153" s="222" t="s">
        <v>853</v>
      </c>
      <c r="R153" s="223">
        <f>P153</f>
        <v>2</v>
      </c>
    </row>
    <row r="154" spans="2:18" x14ac:dyDescent="0.3">
      <c r="B154" s="271"/>
      <c r="C154" s="272"/>
      <c r="E154" s="272"/>
      <c r="F154" s="272"/>
      <c r="G154" s="272"/>
      <c r="H154" s="272"/>
      <c r="I154" s="272"/>
      <c r="J154" s="273"/>
      <c r="K154" s="273"/>
      <c r="L154" s="273"/>
      <c r="M154" s="273"/>
      <c r="N154" s="273"/>
      <c r="O154" s="273"/>
      <c r="P154" s="273"/>
      <c r="Q154" s="273"/>
      <c r="R154" s="274"/>
    </row>
    <row r="155" spans="2:18" ht="27.6" x14ac:dyDescent="0.3">
      <c r="B155" s="235"/>
      <c r="C155" s="236"/>
      <c r="D155" s="69" t="s">
        <v>31256</v>
      </c>
      <c r="E155" s="204" t="s">
        <v>37</v>
      </c>
      <c r="F155" s="237"/>
      <c r="G155" s="237"/>
      <c r="H155" s="238"/>
      <c r="I155" s="238"/>
      <c r="J155" s="239"/>
      <c r="K155" s="239"/>
      <c r="L155" s="240" t="s">
        <v>31224</v>
      </c>
      <c r="M155" s="239" t="s">
        <v>38</v>
      </c>
      <c r="N155" s="261" t="s">
        <v>954</v>
      </c>
      <c r="O155" s="261" t="s">
        <v>38</v>
      </c>
      <c r="P155" s="206" t="s">
        <v>852</v>
      </c>
      <c r="Q155" s="206" t="s">
        <v>853</v>
      </c>
      <c r="R155" s="241">
        <f>R156</f>
        <v>60</v>
      </c>
    </row>
    <row r="156" spans="2:18" ht="27.6" x14ac:dyDescent="0.3">
      <c r="B156" s="220"/>
      <c r="C156" s="215"/>
      <c r="D156" s="23" t="s">
        <v>31252</v>
      </c>
      <c r="E156" s="216"/>
      <c r="F156" s="216"/>
      <c r="G156" s="216"/>
      <c r="H156" s="221"/>
      <c r="I156" s="221"/>
      <c r="J156" s="222"/>
      <c r="K156" s="222"/>
      <c r="L156" s="222">
        <v>3</v>
      </c>
      <c r="M156" s="222" t="s">
        <v>38</v>
      </c>
      <c r="N156" s="222">
        <v>20</v>
      </c>
      <c r="O156" s="222" t="s">
        <v>38</v>
      </c>
      <c r="P156" s="222">
        <v>1</v>
      </c>
      <c r="Q156" s="222" t="s">
        <v>853</v>
      </c>
      <c r="R156" s="223">
        <f>ROUND(L156*N156*P156,2)</f>
        <v>60</v>
      </c>
    </row>
    <row r="157" spans="2:18" x14ac:dyDescent="0.3">
      <c r="B157" s="271"/>
      <c r="C157" s="272"/>
      <c r="E157" s="272"/>
      <c r="F157" s="272"/>
      <c r="G157" s="272"/>
      <c r="H157" s="272"/>
      <c r="I157" s="272"/>
      <c r="J157" s="273"/>
      <c r="K157" s="273"/>
      <c r="L157" s="273"/>
      <c r="M157" s="273"/>
      <c r="N157" s="273"/>
      <c r="O157" s="273"/>
      <c r="P157" s="273"/>
      <c r="Q157" s="273"/>
      <c r="R157" s="274"/>
    </row>
    <row r="158" spans="2:18" ht="27.6" x14ac:dyDescent="0.3">
      <c r="B158" s="235"/>
      <c r="C158" s="236"/>
      <c r="D158" s="69" t="s">
        <v>31257</v>
      </c>
      <c r="E158" s="204" t="s">
        <v>6</v>
      </c>
      <c r="F158" s="237"/>
      <c r="G158" s="237"/>
      <c r="H158" s="238"/>
      <c r="I158" s="238"/>
      <c r="J158" s="239"/>
      <c r="K158" s="239"/>
      <c r="L158" s="239"/>
      <c r="M158" s="239"/>
      <c r="N158" s="239"/>
      <c r="O158" s="239"/>
      <c r="P158" s="206" t="s">
        <v>852</v>
      </c>
      <c r="Q158" s="206" t="s">
        <v>853</v>
      </c>
      <c r="R158" s="241">
        <f>R159</f>
        <v>4</v>
      </c>
    </row>
    <row r="159" spans="2:18" x14ac:dyDescent="0.3">
      <c r="B159" s="220"/>
      <c r="C159" s="215"/>
      <c r="D159" s="23" t="s">
        <v>31248</v>
      </c>
      <c r="E159" s="216"/>
      <c r="F159" s="216"/>
      <c r="G159" s="216"/>
      <c r="H159" s="221"/>
      <c r="I159" s="221"/>
      <c r="J159" s="222"/>
      <c r="K159" s="222"/>
      <c r="L159" s="222"/>
      <c r="M159" s="222"/>
      <c r="N159" s="222"/>
      <c r="O159" s="222"/>
      <c r="P159" s="222">
        <v>4</v>
      </c>
      <c r="Q159" s="222" t="s">
        <v>853</v>
      </c>
      <c r="R159" s="223">
        <f>P159</f>
        <v>4</v>
      </c>
    </row>
    <row r="160" spans="2:18" x14ac:dyDescent="0.3">
      <c r="B160" s="271"/>
      <c r="C160" s="272"/>
      <c r="E160" s="272"/>
      <c r="F160" s="272"/>
      <c r="G160" s="272"/>
      <c r="H160" s="272"/>
      <c r="I160" s="272"/>
      <c r="J160" s="273"/>
      <c r="K160" s="273"/>
      <c r="L160" s="273"/>
      <c r="M160" s="273"/>
      <c r="N160" s="273"/>
      <c r="O160" s="273"/>
      <c r="P160" s="273"/>
      <c r="Q160" s="273"/>
      <c r="R160" s="274"/>
    </row>
    <row r="161" spans="2:18" x14ac:dyDescent="0.3">
      <c r="B161" s="235"/>
      <c r="C161" s="236"/>
      <c r="D161" s="69" t="s">
        <v>31258</v>
      </c>
      <c r="E161" s="204" t="s">
        <v>6</v>
      </c>
      <c r="F161" s="237"/>
      <c r="G161" s="237"/>
      <c r="H161" s="238"/>
      <c r="I161" s="238"/>
      <c r="J161" s="239"/>
      <c r="K161" s="239"/>
      <c r="L161" s="239"/>
      <c r="M161" s="239"/>
      <c r="N161" s="239"/>
      <c r="O161" s="239"/>
      <c r="P161" s="206" t="s">
        <v>852</v>
      </c>
      <c r="Q161" s="206" t="s">
        <v>853</v>
      </c>
      <c r="R161" s="241">
        <f>R162</f>
        <v>4</v>
      </c>
    </row>
    <row r="162" spans="2:18" x14ac:dyDescent="0.3">
      <c r="B162" s="220"/>
      <c r="C162" s="215"/>
      <c r="D162" s="23" t="s">
        <v>31249</v>
      </c>
      <c r="E162" s="216"/>
      <c r="F162" s="216"/>
      <c r="G162" s="216"/>
      <c r="H162" s="221"/>
      <c r="I162" s="221"/>
      <c r="J162" s="222"/>
      <c r="K162" s="222"/>
      <c r="L162" s="222"/>
      <c r="M162" s="222"/>
      <c r="N162" s="222"/>
      <c r="O162" s="222"/>
      <c r="P162" s="222">
        <v>4</v>
      </c>
      <c r="Q162" s="222" t="s">
        <v>853</v>
      </c>
      <c r="R162" s="223">
        <f>P162</f>
        <v>4</v>
      </c>
    </row>
    <row r="163" spans="2:18" x14ac:dyDescent="0.3">
      <c r="B163" s="271"/>
      <c r="C163" s="272"/>
      <c r="E163" s="272"/>
      <c r="F163" s="272"/>
      <c r="G163" s="272"/>
      <c r="H163" s="272"/>
      <c r="I163" s="272"/>
      <c r="J163" s="273"/>
      <c r="K163" s="273"/>
      <c r="L163" s="273"/>
      <c r="M163" s="273"/>
      <c r="N163" s="273"/>
      <c r="O163" s="273"/>
      <c r="P163" s="273"/>
      <c r="Q163" s="273"/>
      <c r="R163" s="274"/>
    </row>
    <row r="164" spans="2:18" x14ac:dyDescent="0.3">
      <c r="B164" s="235"/>
      <c r="C164" s="236"/>
      <c r="D164" s="69" t="s">
        <v>31259</v>
      </c>
      <c r="E164" s="204" t="s">
        <v>6</v>
      </c>
      <c r="F164" s="237"/>
      <c r="G164" s="237"/>
      <c r="H164" s="238"/>
      <c r="I164" s="238"/>
      <c r="J164" s="239"/>
      <c r="K164" s="239"/>
      <c r="L164" s="239"/>
      <c r="M164" s="239"/>
      <c r="N164" s="239"/>
      <c r="O164" s="239"/>
      <c r="P164" s="206" t="s">
        <v>852</v>
      </c>
      <c r="Q164" s="206" t="s">
        <v>853</v>
      </c>
      <c r="R164" s="241">
        <f>R165</f>
        <v>1</v>
      </c>
    </row>
    <row r="165" spans="2:18" ht="27.6" x14ac:dyDescent="0.3">
      <c r="B165" s="220"/>
      <c r="C165" s="215"/>
      <c r="D165" s="23" t="s">
        <v>31250</v>
      </c>
      <c r="E165" s="216"/>
      <c r="F165" s="216"/>
      <c r="G165" s="216"/>
      <c r="H165" s="221"/>
      <c r="I165" s="221"/>
      <c r="J165" s="222"/>
      <c r="K165" s="222"/>
      <c r="L165" s="222"/>
      <c r="M165" s="222"/>
      <c r="N165" s="222"/>
      <c r="O165" s="222"/>
      <c r="P165" s="222">
        <v>1</v>
      </c>
      <c r="Q165" s="222" t="s">
        <v>853</v>
      </c>
      <c r="R165" s="223">
        <f>P165</f>
        <v>1</v>
      </c>
    </row>
    <row r="166" spans="2:18" x14ac:dyDescent="0.3">
      <c r="B166" s="271"/>
      <c r="C166" s="272"/>
      <c r="E166" s="272"/>
      <c r="F166" s="272"/>
      <c r="G166" s="272"/>
      <c r="H166" s="272"/>
      <c r="I166" s="272"/>
      <c r="J166" s="273"/>
      <c r="K166" s="273"/>
      <c r="L166" s="273"/>
      <c r="M166" s="273"/>
      <c r="N166" s="273"/>
      <c r="O166" s="273"/>
      <c r="P166" s="273"/>
      <c r="Q166" s="273"/>
      <c r="R166" s="274"/>
    </row>
    <row r="167" spans="2:18" ht="27.6" x14ac:dyDescent="0.3">
      <c r="B167" s="235"/>
      <c r="C167" s="236"/>
      <c r="D167" s="69" t="s">
        <v>31260</v>
      </c>
      <c r="E167" s="204" t="s">
        <v>6</v>
      </c>
      <c r="F167" s="237"/>
      <c r="G167" s="237"/>
      <c r="H167" s="238"/>
      <c r="I167" s="238"/>
      <c r="J167" s="239"/>
      <c r="K167" s="239"/>
      <c r="L167" s="239"/>
      <c r="M167" s="239"/>
      <c r="N167" s="239"/>
      <c r="O167" s="239"/>
      <c r="P167" s="206" t="s">
        <v>852</v>
      </c>
      <c r="Q167" s="206" t="s">
        <v>853</v>
      </c>
      <c r="R167" s="241">
        <f>R168</f>
        <v>2</v>
      </c>
    </row>
    <row r="168" spans="2:18" ht="27.6" x14ac:dyDescent="0.3">
      <c r="B168" s="220"/>
      <c r="C168" s="215"/>
      <c r="D168" s="23" t="s">
        <v>31251</v>
      </c>
      <c r="E168" s="216"/>
      <c r="F168" s="216"/>
      <c r="G168" s="216"/>
      <c r="H168" s="221"/>
      <c r="I168" s="221"/>
      <c r="J168" s="222"/>
      <c r="K168" s="222"/>
      <c r="L168" s="222"/>
      <c r="M168" s="222"/>
      <c r="N168" s="222"/>
      <c r="O168" s="222"/>
      <c r="P168" s="222">
        <v>2</v>
      </c>
      <c r="Q168" s="222" t="s">
        <v>853</v>
      </c>
      <c r="R168" s="223">
        <f>P168</f>
        <v>2</v>
      </c>
    </row>
    <row r="169" spans="2:18" x14ac:dyDescent="0.3">
      <c r="B169" s="271"/>
      <c r="C169" s="272"/>
      <c r="E169" s="272"/>
      <c r="F169" s="272"/>
      <c r="G169" s="272"/>
      <c r="H169" s="272"/>
      <c r="I169" s="272"/>
      <c r="J169" s="273"/>
      <c r="K169" s="273"/>
      <c r="L169" s="273"/>
      <c r="M169" s="273"/>
      <c r="N169" s="273"/>
      <c r="O169" s="273"/>
      <c r="P169" s="273"/>
      <c r="Q169" s="273"/>
      <c r="R169" s="274"/>
    </row>
    <row r="170" spans="2:18" x14ac:dyDescent="0.3">
      <c r="B170" s="235"/>
      <c r="C170" s="236"/>
      <c r="D170" s="69" t="s">
        <v>31263</v>
      </c>
      <c r="E170" s="204" t="s">
        <v>6</v>
      </c>
      <c r="F170" s="237"/>
      <c r="G170" s="237"/>
      <c r="H170" s="238"/>
      <c r="I170" s="238"/>
      <c r="J170" s="239"/>
      <c r="K170" s="239"/>
      <c r="L170" s="239"/>
      <c r="M170" s="239"/>
      <c r="N170" s="239"/>
      <c r="O170" s="239"/>
      <c r="P170" s="206" t="s">
        <v>852</v>
      </c>
      <c r="Q170" s="206" t="s">
        <v>853</v>
      </c>
      <c r="R170" s="241">
        <f>R171</f>
        <v>2</v>
      </c>
    </row>
    <row r="171" spans="2:18" ht="27.6" x14ac:dyDescent="0.3">
      <c r="B171" s="220"/>
      <c r="C171" s="215"/>
      <c r="D171" s="23" t="s">
        <v>31261</v>
      </c>
      <c r="E171" s="216"/>
      <c r="F171" s="216"/>
      <c r="G171" s="216"/>
      <c r="H171" s="221"/>
      <c r="I171" s="221"/>
      <c r="J171" s="222"/>
      <c r="K171" s="222"/>
      <c r="L171" s="222"/>
      <c r="M171" s="222"/>
      <c r="N171" s="222"/>
      <c r="O171" s="222"/>
      <c r="P171" s="222">
        <v>2</v>
      </c>
      <c r="Q171" s="222" t="s">
        <v>853</v>
      </c>
      <c r="R171" s="223">
        <f>P171</f>
        <v>2</v>
      </c>
    </row>
    <row r="172" spans="2:18" x14ac:dyDescent="0.3">
      <c r="B172" s="271"/>
      <c r="C172" s="272"/>
      <c r="E172" s="272"/>
      <c r="F172" s="272"/>
      <c r="G172" s="272"/>
      <c r="H172" s="272"/>
      <c r="I172" s="272"/>
      <c r="J172" s="273"/>
      <c r="K172" s="273"/>
      <c r="L172" s="273"/>
      <c r="M172" s="273"/>
      <c r="N172" s="273"/>
      <c r="O172" s="273"/>
      <c r="P172" s="273"/>
      <c r="Q172" s="273"/>
      <c r="R172" s="274"/>
    </row>
    <row r="173" spans="2:18" x14ac:dyDescent="0.3">
      <c r="B173" s="235"/>
      <c r="C173" s="236"/>
      <c r="D173" s="69" t="s">
        <v>31264</v>
      </c>
      <c r="E173" s="204" t="s">
        <v>6</v>
      </c>
      <c r="F173" s="237"/>
      <c r="G173" s="237"/>
      <c r="H173" s="238"/>
      <c r="I173" s="238"/>
      <c r="J173" s="239"/>
      <c r="K173" s="239"/>
      <c r="L173" s="239"/>
      <c r="M173" s="239"/>
      <c r="N173" s="239"/>
      <c r="O173" s="239"/>
      <c r="P173" s="206" t="s">
        <v>852</v>
      </c>
      <c r="Q173" s="206" t="s">
        <v>853</v>
      </c>
      <c r="R173" s="241">
        <f>R174</f>
        <v>2</v>
      </c>
    </row>
    <row r="174" spans="2:18" x14ac:dyDescent="0.3">
      <c r="B174" s="227"/>
      <c r="C174" s="228"/>
      <c r="D174" s="229" t="s">
        <v>31262</v>
      </c>
      <c r="E174" s="230"/>
      <c r="F174" s="230"/>
      <c r="G174" s="230"/>
      <c r="H174" s="243"/>
      <c r="I174" s="243"/>
      <c r="J174" s="244"/>
      <c r="K174" s="244"/>
      <c r="L174" s="244"/>
      <c r="M174" s="244"/>
      <c r="N174" s="244"/>
      <c r="O174" s="244"/>
      <c r="P174" s="222">
        <v>2</v>
      </c>
      <c r="Q174" s="222" t="s">
        <v>853</v>
      </c>
      <c r="R174" s="223">
        <f>P174</f>
        <v>2</v>
      </c>
    </row>
    <row r="175" spans="2:18" x14ac:dyDescent="0.3">
      <c r="B175" s="271"/>
      <c r="C175" s="272"/>
      <c r="E175" s="272"/>
      <c r="F175" s="272"/>
      <c r="G175" s="272"/>
      <c r="H175" s="272"/>
      <c r="I175" s="272"/>
      <c r="J175" s="273"/>
      <c r="K175" s="273"/>
      <c r="L175" s="273"/>
      <c r="M175" s="273"/>
      <c r="N175" s="273"/>
      <c r="O175" s="273"/>
      <c r="P175" s="273"/>
      <c r="Q175" s="273"/>
      <c r="R175" s="274"/>
    </row>
    <row r="176" spans="2:18" ht="27.6" x14ac:dyDescent="0.3">
      <c r="B176" s="235"/>
      <c r="C176" s="236"/>
      <c r="D176" s="69" t="s">
        <v>31668</v>
      </c>
      <c r="E176" s="204" t="s">
        <v>6</v>
      </c>
      <c r="F176" s="237"/>
      <c r="G176" s="237"/>
      <c r="H176" s="238"/>
      <c r="I176" s="238"/>
      <c r="J176" s="239"/>
      <c r="K176" s="239"/>
      <c r="L176" s="239"/>
      <c r="M176" s="239"/>
      <c r="N176" s="239"/>
      <c r="O176" s="239"/>
      <c r="P176" s="206" t="s">
        <v>852</v>
      </c>
      <c r="Q176" s="206" t="s">
        <v>853</v>
      </c>
      <c r="R176" s="241">
        <f>R177</f>
        <v>1</v>
      </c>
    </row>
    <row r="177" spans="2:32" x14ac:dyDescent="0.3">
      <c r="B177" s="220"/>
      <c r="C177" s="215"/>
      <c r="D177" s="23" t="s">
        <v>31667</v>
      </c>
      <c r="E177" s="216"/>
      <c r="F177" s="216"/>
      <c r="G177" s="216"/>
      <c r="H177" s="221"/>
      <c r="I177" s="221"/>
      <c r="J177" s="222"/>
      <c r="K177" s="222"/>
      <c r="L177" s="222"/>
      <c r="M177" s="222"/>
      <c r="N177" s="222"/>
      <c r="O177" s="222"/>
      <c r="P177" s="222">
        <v>1</v>
      </c>
      <c r="Q177" s="222" t="s">
        <v>853</v>
      </c>
      <c r="R177" s="223">
        <f>P177</f>
        <v>1</v>
      </c>
    </row>
    <row r="178" spans="2:32" x14ac:dyDescent="0.3">
      <c r="B178" s="271"/>
      <c r="C178" s="272"/>
      <c r="E178" s="272"/>
      <c r="F178" s="272"/>
      <c r="G178" s="272"/>
      <c r="H178" s="272"/>
      <c r="I178" s="272"/>
      <c r="J178" s="273"/>
      <c r="K178" s="273"/>
      <c r="L178" s="273"/>
      <c r="M178" s="273"/>
      <c r="N178" s="273"/>
      <c r="O178" s="273"/>
      <c r="P178" s="273"/>
      <c r="Q178" s="273"/>
      <c r="R178" s="274"/>
    </row>
    <row r="179" spans="2:32" x14ac:dyDescent="0.3">
      <c r="B179" s="190" t="str">
        <f>PLANILHA!B32</f>
        <v>6.1</v>
      </c>
      <c r="C179" s="191"/>
      <c r="D179" s="65" t="str">
        <f>VLOOKUP($B179,PLANILHA!$B$12:$K$601,4,FALSE)</f>
        <v>FESTÃO DECORATIVO</v>
      </c>
      <c r="E179" s="64"/>
      <c r="F179" s="64"/>
      <c r="G179" s="64"/>
      <c r="H179" s="192"/>
      <c r="I179" s="192"/>
      <c r="J179" s="193"/>
      <c r="K179" s="194"/>
      <c r="L179" s="194"/>
      <c r="M179" s="194"/>
      <c r="N179" s="194"/>
      <c r="O179" s="194"/>
      <c r="P179" s="194"/>
      <c r="Q179" s="194"/>
      <c r="R179" s="195"/>
      <c r="S179" s="28"/>
      <c r="T179" s="28"/>
      <c r="U179" s="28"/>
      <c r="V179" s="28"/>
      <c r="W179" s="28"/>
      <c r="X179" s="28"/>
      <c r="Y179" s="28"/>
      <c r="Z179" s="28"/>
      <c r="AA179" s="28"/>
      <c r="AB179" s="28"/>
      <c r="AC179" s="28"/>
      <c r="AD179" s="28"/>
      <c r="AE179" s="28"/>
      <c r="AF179" s="28"/>
    </row>
    <row r="180" spans="2:32" x14ac:dyDescent="0.3">
      <c r="B180" s="196" t="str">
        <f>PLANILHA!B33</f>
        <v>6.2</v>
      </c>
      <c r="C180" s="197"/>
      <c r="D180" s="65" t="str">
        <f>VLOOKUP($B180,PLANILHA!$B$12:$K$601,4,FALSE)</f>
        <v>ILUMINAÇÃO DECORATIVA DA FACHADA DA IGREJA - FITA LED</v>
      </c>
      <c r="E180" s="66" t="str">
        <f>VLOOKUP($B180,PLANILHA!$B$12:$K$601,5,FALSE)</f>
        <v>M</v>
      </c>
      <c r="F180" s="66"/>
      <c r="G180" s="66"/>
      <c r="H180" s="198"/>
      <c r="I180" s="198"/>
      <c r="J180" s="199"/>
      <c r="K180" s="200"/>
      <c r="L180" s="200"/>
      <c r="M180" s="200"/>
      <c r="N180" s="200"/>
      <c r="O180" s="200"/>
      <c r="P180" s="200" t="s">
        <v>852</v>
      </c>
      <c r="Q180" s="200" t="s">
        <v>853</v>
      </c>
      <c r="R180" s="201">
        <f>R185</f>
        <v>1</v>
      </c>
      <c r="S180" s="28"/>
      <c r="T180" s="28"/>
      <c r="U180" s="28"/>
      <c r="V180" s="28"/>
      <c r="W180" s="28"/>
      <c r="X180" s="28"/>
      <c r="Y180" s="28"/>
      <c r="Z180" s="28"/>
      <c r="AA180" s="28"/>
      <c r="AB180" s="28"/>
      <c r="AC180" s="28"/>
      <c r="AD180" s="28"/>
      <c r="AE180" s="28"/>
      <c r="AF180" s="28"/>
    </row>
    <row r="181" spans="2:32" x14ac:dyDescent="0.3">
      <c r="B181" s="202"/>
      <c r="C181" s="203"/>
      <c r="D181" s="69"/>
      <c r="E181" s="70"/>
      <c r="F181" s="70"/>
      <c r="G181" s="70"/>
      <c r="H181" s="204"/>
      <c r="I181" s="204"/>
      <c r="J181" s="205"/>
      <c r="K181" s="206"/>
      <c r="L181" s="206"/>
      <c r="M181" s="206"/>
      <c r="N181" s="206"/>
      <c r="O181" s="206"/>
      <c r="P181" s="206" t="s">
        <v>852</v>
      </c>
      <c r="Q181" s="206" t="s">
        <v>853</v>
      </c>
      <c r="R181" s="207" t="s">
        <v>847</v>
      </c>
    </row>
    <row r="182" spans="2:32" x14ac:dyDescent="0.3">
      <c r="B182" s="208"/>
      <c r="C182" s="209"/>
      <c r="D182" s="33"/>
      <c r="E182" s="34"/>
      <c r="F182" s="34"/>
      <c r="G182" s="34"/>
      <c r="H182" s="210"/>
      <c r="I182" s="210"/>
      <c r="J182" s="211"/>
      <c r="K182" s="212"/>
      <c r="L182" s="212"/>
      <c r="M182" s="212"/>
      <c r="N182" s="212"/>
      <c r="O182" s="212"/>
      <c r="P182" s="212"/>
      <c r="Q182" s="212"/>
      <c r="R182" s="213"/>
    </row>
    <row r="183" spans="2:32" x14ac:dyDescent="0.3">
      <c r="B183" s="214"/>
      <c r="C183" s="215"/>
      <c r="D183" s="39" t="s">
        <v>31282</v>
      </c>
      <c r="E183" s="43"/>
      <c r="F183" s="43"/>
      <c r="G183" s="43"/>
      <c r="H183" s="216"/>
      <c r="I183" s="216"/>
      <c r="J183" s="217"/>
      <c r="K183" s="218"/>
      <c r="L183" s="218"/>
      <c r="M183" s="218"/>
      <c r="N183" s="218"/>
      <c r="O183" s="218"/>
      <c r="P183" s="218">
        <v>1</v>
      </c>
      <c r="Q183" s="218" t="s">
        <v>853</v>
      </c>
      <c r="R183" s="219">
        <f>P183</f>
        <v>1</v>
      </c>
    </row>
    <row r="184" spans="2:32" x14ac:dyDescent="0.3">
      <c r="B184" s="220"/>
      <c r="C184" s="215"/>
      <c r="D184" s="23"/>
      <c r="E184" s="216"/>
      <c r="F184" s="216"/>
      <c r="G184" s="216"/>
      <c r="H184" s="221"/>
      <c r="I184" s="221"/>
      <c r="J184" s="222"/>
      <c r="K184" s="222"/>
      <c r="L184" s="222"/>
      <c r="M184" s="222"/>
      <c r="N184" s="222"/>
      <c r="O184" s="222"/>
      <c r="P184" s="222"/>
      <c r="Q184" s="222"/>
      <c r="R184" s="223"/>
    </row>
    <row r="185" spans="2:32" x14ac:dyDescent="0.3">
      <c r="B185" s="220"/>
      <c r="C185" s="215"/>
      <c r="D185" s="23"/>
      <c r="E185" s="216"/>
      <c r="F185" s="216"/>
      <c r="G185" s="216"/>
      <c r="H185" s="216"/>
      <c r="I185" s="216"/>
      <c r="J185" s="218"/>
      <c r="K185" s="218"/>
      <c r="L185" s="218"/>
      <c r="M185" s="218"/>
      <c r="N185" s="218"/>
      <c r="O185" s="218"/>
      <c r="P185" s="224" t="s">
        <v>854</v>
      </c>
      <c r="Q185" s="225" t="s">
        <v>853</v>
      </c>
      <c r="R185" s="226">
        <f>SUM(R182:R184)</f>
        <v>1</v>
      </c>
    </row>
    <row r="186" spans="2:32" x14ac:dyDescent="0.3">
      <c r="B186" s="275"/>
      <c r="C186" s="252"/>
      <c r="D186" s="262" t="s">
        <v>31242</v>
      </c>
      <c r="E186" s="253"/>
      <c r="F186" s="253"/>
      <c r="G186" s="253"/>
      <c r="H186" s="254"/>
      <c r="I186" s="254"/>
      <c r="J186" s="255"/>
      <c r="K186" s="255"/>
      <c r="L186" s="256"/>
      <c r="M186" s="256"/>
      <c r="N186" s="256"/>
      <c r="O186" s="256"/>
      <c r="P186" s="256"/>
      <c r="Q186" s="256"/>
      <c r="R186" s="257"/>
    </row>
    <row r="187" spans="2:32" x14ac:dyDescent="0.3">
      <c r="B187" s="271"/>
      <c r="C187" s="272"/>
      <c r="E187" s="272"/>
      <c r="F187" s="272"/>
      <c r="G187" s="272"/>
      <c r="H187" s="272"/>
      <c r="I187" s="272"/>
      <c r="J187" s="273"/>
      <c r="K187" s="273"/>
      <c r="L187" s="273"/>
      <c r="M187" s="273"/>
      <c r="N187" s="273"/>
      <c r="O187" s="273"/>
      <c r="P187" s="273"/>
      <c r="Q187" s="273"/>
      <c r="R187" s="274"/>
    </row>
    <row r="188" spans="2:32" ht="27.6" x14ac:dyDescent="0.3">
      <c r="B188" s="235"/>
      <c r="C188" s="236"/>
      <c r="D188" s="69" t="s">
        <v>31272</v>
      </c>
      <c r="E188" s="204" t="s">
        <v>37</v>
      </c>
      <c r="F188" s="237"/>
      <c r="G188" s="237"/>
      <c r="H188" s="238"/>
      <c r="I188" s="238"/>
      <c r="J188" s="239"/>
      <c r="K188" s="239"/>
      <c r="L188" s="240" t="s">
        <v>954</v>
      </c>
      <c r="M188" s="240" t="s">
        <v>38</v>
      </c>
      <c r="N188" s="240" t="s">
        <v>31275</v>
      </c>
      <c r="O188" s="240" t="s">
        <v>38</v>
      </c>
      <c r="P188" s="206" t="s">
        <v>852</v>
      </c>
      <c r="Q188" s="206" t="s">
        <v>853</v>
      </c>
      <c r="R188" s="241">
        <f>SUBTOTAL(9,R189:R193)</f>
        <v>550</v>
      </c>
    </row>
    <row r="189" spans="2:32" x14ac:dyDescent="0.3">
      <c r="B189" s="220"/>
      <c r="C189" s="215"/>
      <c r="D189" s="23"/>
      <c r="E189" s="216"/>
      <c r="F189" s="216"/>
      <c r="G189" s="216"/>
      <c r="H189" s="221"/>
      <c r="I189" s="221"/>
      <c r="J189" s="222"/>
      <c r="K189" s="222"/>
      <c r="L189" s="222"/>
      <c r="M189" s="222"/>
      <c r="N189" s="222"/>
      <c r="O189" s="222"/>
      <c r="P189" s="222"/>
      <c r="Q189" s="222"/>
      <c r="R189" s="223"/>
    </row>
    <row r="190" spans="2:32" x14ac:dyDescent="0.3">
      <c r="B190" s="268"/>
      <c r="C190" s="1"/>
      <c r="D190" s="263" t="s">
        <v>31276</v>
      </c>
      <c r="E190" s="1"/>
      <c r="F190" s="1"/>
      <c r="G190" s="1"/>
      <c r="H190" s="1"/>
      <c r="I190" s="1"/>
      <c r="J190" s="269"/>
      <c r="K190" s="269"/>
      <c r="L190" s="269">
        <v>45</v>
      </c>
      <c r="M190" s="269" t="s">
        <v>38</v>
      </c>
      <c r="N190" s="269">
        <v>2</v>
      </c>
      <c r="O190" s="269" t="s">
        <v>38</v>
      </c>
      <c r="P190" s="269">
        <v>1</v>
      </c>
      <c r="Q190" s="269" t="s">
        <v>853</v>
      </c>
      <c r="R190" s="270">
        <f>ROUND(L190*N190*P190,2)</f>
        <v>90</v>
      </c>
    </row>
    <row r="191" spans="2:32" x14ac:dyDescent="0.3">
      <c r="B191" s="268"/>
      <c r="C191" s="1"/>
      <c r="D191" s="263" t="s">
        <v>31276</v>
      </c>
      <c r="E191" s="1"/>
      <c r="F191" s="1"/>
      <c r="G191" s="1"/>
      <c r="H191" s="1"/>
      <c r="I191" s="1"/>
      <c r="J191" s="269"/>
      <c r="K191" s="269"/>
      <c r="L191" s="269">
        <v>25</v>
      </c>
      <c r="M191" s="269" t="s">
        <v>38</v>
      </c>
      <c r="N191" s="269">
        <v>2</v>
      </c>
      <c r="O191" s="269" t="s">
        <v>38</v>
      </c>
      <c r="P191" s="269">
        <v>1</v>
      </c>
      <c r="Q191" s="269" t="s">
        <v>853</v>
      </c>
      <c r="R191" s="270">
        <f>ROUND(L191*N191*P191,2)</f>
        <v>50</v>
      </c>
    </row>
    <row r="192" spans="2:32" x14ac:dyDescent="0.3">
      <c r="B192" s="268"/>
      <c r="C192" s="1"/>
      <c r="D192" s="263" t="s">
        <v>31277</v>
      </c>
      <c r="E192" s="1"/>
      <c r="F192" s="1"/>
      <c r="G192" s="1"/>
      <c r="H192" s="1"/>
      <c r="I192" s="1"/>
      <c r="J192" s="269"/>
      <c r="K192" s="269"/>
      <c r="L192" s="269">
        <v>65</v>
      </c>
      <c r="M192" s="269" t="s">
        <v>38</v>
      </c>
      <c r="N192" s="269">
        <v>6</v>
      </c>
      <c r="O192" s="269" t="s">
        <v>38</v>
      </c>
      <c r="P192" s="269">
        <v>1</v>
      </c>
      <c r="Q192" s="269" t="s">
        <v>853</v>
      </c>
      <c r="R192" s="270">
        <f>ROUND(L192*N192*P192,2)</f>
        <v>390</v>
      </c>
    </row>
    <row r="193" spans="2:18" x14ac:dyDescent="0.3">
      <c r="B193" s="268"/>
      <c r="C193" s="1"/>
      <c r="D193" s="263" t="s">
        <v>31278</v>
      </c>
      <c r="E193" s="1"/>
      <c r="F193" s="1"/>
      <c r="G193" s="1"/>
      <c r="H193" s="1"/>
      <c r="I193" s="1"/>
      <c r="J193" s="269"/>
      <c r="K193" s="269"/>
      <c r="L193" s="269">
        <v>20</v>
      </c>
      <c r="M193" s="269" t="s">
        <v>38</v>
      </c>
      <c r="N193" s="269">
        <v>1</v>
      </c>
      <c r="O193" s="269" t="s">
        <v>38</v>
      </c>
      <c r="P193" s="269">
        <v>1</v>
      </c>
      <c r="Q193" s="269" t="s">
        <v>853</v>
      </c>
      <c r="R193" s="270">
        <f>ROUND(L193*N193*P193,2)</f>
        <v>20</v>
      </c>
    </row>
    <row r="194" spans="2:18" x14ac:dyDescent="0.3">
      <c r="B194" s="268"/>
      <c r="C194" s="1"/>
      <c r="D194" s="33"/>
      <c r="E194" s="1"/>
      <c r="F194" s="1"/>
      <c r="G194" s="1"/>
      <c r="H194" s="1"/>
      <c r="I194" s="1"/>
      <c r="J194" s="269"/>
      <c r="K194" s="269"/>
      <c r="L194" s="269"/>
      <c r="M194" s="269"/>
      <c r="N194" s="269"/>
      <c r="O194" s="269"/>
      <c r="P194" s="269"/>
      <c r="Q194" s="269"/>
      <c r="R194" s="270"/>
    </row>
    <row r="195" spans="2:18" ht="27.6" x14ac:dyDescent="0.3">
      <c r="B195" s="235"/>
      <c r="C195" s="236"/>
      <c r="D195" s="69" t="s">
        <v>26494</v>
      </c>
      <c r="E195" s="204" t="s">
        <v>6</v>
      </c>
      <c r="F195" s="237"/>
      <c r="G195" s="237"/>
      <c r="H195" s="238"/>
      <c r="I195" s="238"/>
      <c r="J195" s="239"/>
      <c r="K195" s="239"/>
      <c r="L195" s="267" t="s">
        <v>31279</v>
      </c>
      <c r="M195" s="240" t="s">
        <v>38</v>
      </c>
      <c r="N195" s="240" t="s">
        <v>954</v>
      </c>
      <c r="O195" s="240" t="s">
        <v>38</v>
      </c>
      <c r="P195" s="206" t="s">
        <v>852</v>
      </c>
      <c r="Q195" s="206" t="s">
        <v>853</v>
      </c>
      <c r="R195" s="241">
        <f>SUBTOTAL(9,R196:R197)</f>
        <v>1060</v>
      </c>
    </row>
    <row r="196" spans="2:18" x14ac:dyDescent="0.3">
      <c r="B196" s="220"/>
      <c r="C196" s="215"/>
      <c r="D196" s="23"/>
      <c r="E196" s="216"/>
      <c r="F196" s="216"/>
      <c r="G196" s="216"/>
      <c r="H196" s="221"/>
      <c r="I196" s="221"/>
      <c r="J196" s="222"/>
      <c r="K196" s="222"/>
      <c r="L196" s="222"/>
      <c r="M196" s="222"/>
      <c r="N196" s="222"/>
      <c r="O196" s="222"/>
      <c r="P196" s="222"/>
      <c r="Q196" s="222"/>
      <c r="R196" s="223"/>
    </row>
    <row r="197" spans="2:18" ht="41.4" x14ac:dyDescent="0.3">
      <c r="B197" s="268"/>
      <c r="C197" s="1"/>
      <c r="D197" s="263" t="s">
        <v>31280</v>
      </c>
      <c r="E197" s="1"/>
      <c r="F197" s="1"/>
      <c r="G197" s="1"/>
      <c r="H197" s="1"/>
      <c r="I197" s="1"/>
      <c r="J197" s="269"/>
      <c r="K197" s="269"/>
      <c r="L197" s="269">
        <v>2</v>
      </c>
      <c r="M197" s="269" t="s">
        <v>38</v>
      </c>
      <c r="N197" s="269">
        <f>SUM(R190:R192)</f>
        <v>530</v>
      </c>
      <c r="O197" s="269" t="s">
        <v>38</v>
      </c>
      <c r="P197" s="269">
        <v>1</v>
      </c>
      <c r="Q197" s="269" t="s">
        <v>853</v>
      </c>
      <c r="R197" s="270">
        <f>ROUND(L197*N197*P197,2)</f>
        <v>1060</v>
      </c>
    </row>
    <row r="198" spans="2:18" x14ac:dyDescent="0.3">
      <c r="B198" s="264"/>
      <c r="C198" s="133"/>
      <c r="D198" s="33"/>
      <c r="E198" s="133"/>
      <c r="F198" s="133"/>
      <c r="G198" s="133"/>
      <c r="H198" s="133"/>
      <c r="I198" s="133"/>
      <c r="J198" s="265"/>
      <c r="K198" s="265"/>
      <c r="L198" s="265"/>
      <c r="M198" s="265"/>
      <c r="N198" s="265"/>
      <c r="O198" s="265"/>
      <c r="P198" s="265"/>
      <c r="Q198" s="265"/>
      <c r="R198" s="266"/>
    </row>
    <row r="199" spans="2:18" ht="27.6" x14ac:dyDescent="0.3">
      <c r="B199" s="235"/>
      <c r="C199" s="236"/>
      <c r="D199" s="69" t="s">
        <v>30154</v>
      </c>
      <c r="E199" s="204" t="s">
        <v>6</v>
      </c>
      <c r="F199" s="237"/>
      <c r="G199" s="237"/>
      <c r="H199" s="238"/>
      <c r="I199" s="238"/>
      <c r="J199" s="239"/>
      <c r="K199" s="239"/>
      <c r="L199" s="267"/>
      <c r="M199" s="240"/>
      <c r="N199" s="240"/>
      <c r="O199" s="240"/>
      <c r="P199" s="206" t="s">
        <v>852</v>
      </c>
      <c r="Q199" s="206" t="s">
        <v>853</v>
      </c>
      <c r="R199" s="241">
        <f>SUBTOTAL(9,R200:R201)</f>
        <v>1060</v>
      </c>
    </row>
    <row r="200" spans="2:18" x14ac:dyDescent="0.3">
      <c r="B200" s="220"/>
      <c r="C200" s="215"/>
      <c r="D200" s="23"/>
      <c r="E200" s="216"/>
      <c r="F200" s="216"/>
      <c r="G200" s="216"/>
      <c r="H200" s="221"/>
      <c r="I200" s="221"/>
      <c r="J200" s="222"/>
      <c r="K200" s="222"/>
      <c r="L200" s="222"/>
      <c r="M200" s="222"/>
      <c r="N200" s="222"/>
      <c r="O200" s="222"/>
      <c r="P200" s="222"/>
      <c r="Q200" s="222"/>
      <c r="R200" s="223"/>
    </row>
    <row r="201" spans="2:18" x14ac:dyDescent="0.3">
      <c r="B201" s="268"/>
      <c r="C201" s="1"/>
      <c r="D201" s="263" t="s">
        <v>31281</v>
      </c>
      <c r="E201" s="1"/>
      <c r="F201" s="1"/>
      <c r="G201" s="1"/>
      <c r="H201" s="1"/>
      <c r="I201" s="1"/>
      <c r="J201" s="269"/>
      <c r="K201" s="269"/>
      <c r="L201" s="269"/>
      <c r="M201" s="269"/>
      <c r="N201" s="269"/>
      <c r="O201" s="269"/>
      <c r="P201" s="269">
        <f>R197</f>
        <v>1060</v>
      </c>
      <c r="Q201" s="269" t="s">
        <v>853</v>
      </c>
      <c r="R201" s="270">
        <f>P201</f>
        <v>1060</v>
      </c>
    </row>
    <row r="202" spans="2:18" x14ac:dyDescent="0.3">
      <c r="B202" s="264"/>
      <c r="C202" s="133"/>
      <c r="D202" s="33"/>
      <c r="E202" s="133"/>
      <c r="F202" s="133"/>
      <c r="G202" s="133"/>
      <c r="H202" s="133"/>
      <c r="I202" s="133"/>
      <c r="J202" s="265"/>
      <c r="K202" s="265"/>
      <c r="L202" s="265"/>
      <c r="M202" s="265"/>
      <c r="N202" s="265"/>
      <c r="O202" s="265"/>
      <c r="P202" s="265"/>
      <c r="Q202" s="265"/>
      <c r="R202" s="266"/>
    </row>
    <row r="203" spans="2:18" ht="27.6" x14ac:dyDescent="0.3">
      <c r="B203" s="235"/>
      <c r="C203" s="236"/>
      <c r="D203" s="69" t="s">
        <v>31273</v>
      </c>
      <c r="E203" s="204" t="s">
        <v>37</v>
      </c>
      <c r="F203" s="237"/>
      <c r="G203" s="237"/>
      <c r="H203" s="238"/>
      <c r="I203" s="238"/>
      <c r="J203" s="239"/>
      <c r="K203" s="239"/>
      <c r="L203" s="267"/>
      <c r="M203" s="240"/>
      <c r="N203" s="240" t="s">
        <v>954</v>
      </c>
      <c r="O203" s="240" t="s">
        <v>38</v>
      </c>
      <c r="P203" s="206" t="s">
        <v>852</v>
      </c>
      <c r="Q203" s="206" t="s">
        <v>853</v>
      </c>
      <c r="R203" s="241">
        <f>SUBTOTAL(9,R204:R205)</f>
        <v>530</v>
      </c>
    </row>
    <row r="204" spans="2:18" x14ac:dyDescent="0.3">
      <c r="B204" s="220"/>
      <c r="C204" s="215"/>
      <c r="D204" s="23"/>
      <c r="E204" s="216"/>
      <c r="F204" s="216"/>
      <c r="G204" s="216"/>
      <c r="H204" s="221"/>
      <c r="I204" s="221"/>
      <c r="J204" s="222"/>
      <c r="K204" s="222"/>
      <c r="L204" s="222"/>
      <c r="M204" s="222"/>
      <c r="N204" s="222"/>
      <c r="O204" s="222"/>
      <c r="P204" s="222"/>
      <c r="Q204" s="222"/>
      <c r="R204" s="223"/>
    </row>
    <row r="205" spans="2:18" x14ac:dyDescent="0.3">
      <c r="B205" s="268"/>
      <c r="C205" s="1"/>
      <c r="D205" s="263" t="s">
        <v>31283</v>
      </c>
      <c r="E205" s="1"/>
      <c r="F205" s="1"/>
      <c r="G205" s="1"/>
      <c r="H205" s="1"/>
      <c r="I205" s="1"/>
      <c r="J205" s="269"/>
      <c r="K205" s="269"/>
      <c r="L205" s="269"/>
      <c r="M205" s="269"/>
      <c r="N205" s="269">
        <f>N197</f>
        <v>530</v>
      </c>
      <c r="O205" s="269" t="s">
        <v>38</v>
      </c>
      <c r="P205" s="269">
        <v>1</v>
      </c>
      <c r="Q205" s="269" t="s">
        <v>853</v>
      </c>
      <c r="R205" s="270">
        <f>ROUND(N205*P205,2)</f>
        <v>530</v>
      </c>
    </row>
    <row r="206" spans="2:18" ht="41.4" x14ac:dyDescent="0.3">
      <c r="B206" s="264"/>
      <c r="C206" s="133"/>
      <c r="D206" s="39" t="s">
        <v>31284</v>
      </c>
      <c r="E206" s="133"/>
      <c r="F206" s="133"/>
      <c r="G206" s="133"/>
      <c r="H206" s="133"/>
      <c r="I206" s="133"/>
      <c r="J206" s="265"/>
      <c r="K206" s="265"/>
      <c r="L206" s="265"/>
      <c r="M206" s="265"/>
      <c r="N206" s="265"/>
      <c r="O206" s="265"/>
      <c r="P206" s="265"/>
      <c r="Q206" s="265"/>
      <c r="R206" s="266"/>
    </row>
    <row r="207" spans="2:18" x14ac:dyDescent="0.3">
      <c r="B207" s="264"/>
      <c r="C207" s="133"/>
      <c r="D207" s="33"/>
      <c r="E207" s="133"/>
      <c r="F207" s="133"/>
      <c r="G207" s="133"/>
      <c r="H207" s="133"/>
      <c r="I207" s="133"/>
      <c r="J207" s="265"/>
      <c r="K207" s="265"/>
      <c r="L207" s="265"/>
      <c r="M207" s="265"/>
      <c r="N207" s="265"/>
      <c r="O207" s="265"/>
      <c r="P207" s="265"/>
      <c r="Q207" s="265"/>
      <c r="R207" s="266"/>
    </row>
    <row r="208" spans="2:18" ht="27.6" x14ac:dyDescent="0.3">
      <c r="B208" s="235"/>
      <c r="C208" s="236"/>
      <c r="D208" s="69" t="s">
        <v>31274</v>
      </c>
      <c r="E208" s="204" t="s">
        <v>6</v>
      </c>
      <c r="F208" s="237"/>
      <c r="G208" s="237"/>
      <c r="H208" s="238"/>
      <c r="I208" s="238"/>
      <c r="J208" s="239"/>
      <c r="K208" s="239"/>
      <c r="L208" s="267"/>
      <c r="M208" s="240"/>
      <c r="N208" s="240"/>
      <c r="O208" s="240"/>
      <c r="P208" s="206" t="s">
        <v>852</v>
      </c>
      <c r="Q208" s="206" t="s">
        <v>853</v>
      </c>
      <c r="R208" s="241">
        <f>SUBTOTAL(9,R209:R210)</f>
        <v>4</v>
      </c>
    </row>
    <row r="209" spans="2:32" x14ac:dyDescent="0.3">
      <c r="B209" s="220"/>
      <c r="C209" s="215"/>
      <c r="D209" s="23"/>
      <c r="E209" s="216"/>
      <c r="F209" s="216"/>
      <c r="G209" s="216"/>
      <c r="H209" s="221"/>
      <c r="I209" s="221"/>
      <c r="J209" s="222"/>
      <c r="K209" s="222"/>
      <c r="L209" s="222"/>
      <c r="M209" s="222"/>
      <c r="N209" s="222"/>
      <c r="O209" s="222"/>
      <c r="P209" s="222"/>
      <c r="Q209" s="222"/>
      <c r="R209" s="223"/>
    </row>
    <row r="210" spans="2:32" ht="27.6" x14ac:dyDescent="0.3">
      <c r="B210" s="268"/>
      <c r="C210" s="1"/>
      <c r="D210" s="263" t="s">
        <v>31285</v>
      </c>
      <c r="E210" s="1"/>
      <c r="F210" s="1"/>
      <c r="G210" s="1"/>
      <c r="H210" s="1"/>
      <c r="I210" s="1"/>
      <c r="J210" s="269"/>
      <c r="K210" s="269"/>
      <c r="L210" s="269"/>
      <c r="M210" s="269"/>
      <c r="N210" s="269"/>
      <c r="O210" s="269"/>
      <c r="P210" s="269">
        <v>4</v>
      </c>
      <c r="Q210" s="269" t="s">
        <v>853</v>
      </c>
      <c r="R210" s="270">
        <f>P210</f>
        <v>4</v>
      </c>
    </row>
    <row r="211" spans="2:32" x14ac:dyDescent="0.3">
      <c r="B211" s="264"/>
      <c r="C211" s="133"/>
      <c r="D211" s="39"/>
      <c r="E211" s="133"/>
      <c r="F211" s="133"/>
      <c r="G211" s="133"/>
      <c r="H211" s="133"/>
      <c r="I211" s="133"/>
      <c r="J211" s="265"/>
      <c r="K211" s="265"/>
      <c r="L211" s="265"/>
      <c r="M211" s="265"/>
      <c r="N211" s="265"/>
      <c r="O211" s="265"/>
      <c r="P211" s="265"/>
      <c r="Q211" s="265"/>
      <c r="R211" s="266"/>
    </row>
    <row r="212" spans="2:32" ht="27.6" x14ac:dyDescent="0.3">
      <c r="B212" s="235"/>
      <c r="C212" s="236"/>
      <c r="D212" s="69" t="s">
        <v>31254</v>
      </c>
      <c r="E212" s="204" t="s">
        <v>6</v>
      </c>
      <c r="F212" s="237"/>
      <c r="G212" s="237"/>
      <c r="H212" s="238"/>
      <c r="I212" s="238"/>
      <c r="J212" s="239"/>
      <c r="K212" s="239"/>
      <c r="L212" s="267"/>
      <c r="M212" s="240"/>
      <c r="N212" s="240"/>
      <c r="O212" s="240"/>
      <c r="P212" s="206" t="s">
        <v>852</v>
      </c>
      <c r="Q212" s="206" t="s">
        <v>853</v>
      </c>
      <c r="R212" s="241">
        <f>SUBTOTAL(9,R213:R214)</f>
        <v>1</v>
      </c>
    </row>
    <row r="213" spans="2:32" x14ac:dyDescent="0.3">
      <c r="B213" s="220"/>
      <c r="C213" s="215"/>
      <c r="D213" s="23"/>
      <c r="E213" s="216"/>
      <c r="F213" s="216"/>
      <c r="G213" s="216"/>
      <c r="H213" s="221"/>
      <c r="I213" s="221"/>
      <c r="J213" s="222"/>
      <c r="K213" s="222"/>
      <c r="L213" s="222"/>
      <c r="M213" s="222"/>
      <c r="N213" s="222"/>
      <c r="O213" s="222"/>
      <c r="P213" s="222"/>
      <c r="Q213" s="222"/>
      <c r="R213" s="223"/>
    </row>
    <row r="214" spans="2:32" x14ac:dyDescent="0.3">
      <c r="B214" s="268"/>
      <c r="C214" s="1"/>
      <c r="D214" s="263" t="s">
        <v>31288</v>
      </c>
      <c r="E214" s="1"/>
      <c r="F214" s="1"/>
      <c r="G214" s="1"/>
      <c r="H214" s="1"/>
      <c r="I214" s="1"/>
      <c r="J214" s="269"/>
      <c r="K214" s="269"/>
      <c r="L214" s="269"/>
      <c r="M214" s="269"/>
      <c r="N214" s="269"/>
      <c r="O214" s="269"/>
      <c r="P214" s="269">
        <v>1</v>
      </c>
      <c r="Q214" s="269" t="s">
        <v>853</v>
      </c>
      <c r="R214" s="270">
        <f>P214</f>
        <v>1</v>
      </c>
    </row>
    <row r="215" spans="2:32" x14ac:dyDescent="0.3">
      <c r="B215" s="264"/>
      <c r="C215" s="133"/>
      <c r="D215" s="39"/>
      <c r="E215" s="133"/>
      <c r="F215" s="133"/>
      <c r="G215" s="133"/>
      <c r="H215" s="133"/>
      <c r="I215" s="133"/>
      <c r="J215" s="265"/>
      <c r="K215" s="265"/>
      <c r="L215" s="265"/>
      <c r="M215" s="265"/>
      <c r="N215" s="265"/>
      <c r="O215" s="265"/>
      <c r="P215" s="265"/>
      <c r="Q215" s="265"/>
      <c r="R215" s="266"/>
    </row>
    <row r="216" spans="2:32" x14ac:dyDescent="0.3">
      <c r="B216" s="235"/>
      <c r="C216" s="236"/>
      <c r="D216" s="69" t="s">
        <v>75</v>
      </c>
      <c r="E216" s="204" t="s">
        <v>40</v>
      </c>
      <c r="F216" s="237"/>
      <c r="G216" s="237"/>
      <c r="H216" s="238"/>
      <c r="I216" s="238"/>
      <c r="J216" s="267"/>
      <c r="K216" s="240"/>
      <c r="L216" s="267" t="s">
        <v>31225</v>
      </c>
      <c r="M216" s="240" t="s">
        <v>38</v>
      </c>
      <c r="N216" s="240" t="s">
        <v>31287</v>
      </c>
      <c r="O216" s="240" t="s">
        <v>38</v>
      </c>
      <c r="P216" s="206" t="s">
        <v>852</v>
      </c>
      <c r="Q216" s="206" t="s">
        <v>853</v>
      </c>
      <c r="R216" s="241">
        <f>SUBTOTAL(9,R217:R218)</f>
        <v>53</v>
      </c>
    </row>
    <row r="217" spans="2:32" x14ac:dyDescent="0.3">
      <c r="B217" s="220"/>
      <c r="C217" s="215"/>
      <c r="D217" s="23"/>
      <c r="E217" s="216"/>
      <c r="F217" s="216"/>
      <c r="G217" s="216"/>
      <c r="H217" s="221"/>
      <c r="I217" s="221"/>
      <c r="J217" s="222"/>
      <c r="K217" s="222"/>
      <c r="L217" s="222"/>
      <c r="M217" s="222"/>
      <c r="N217" s="222"/>
      <c r="O217" s="222"/>
      <c r="P217" s="222"/>
      <c r="Q217" s="222"/>
      <c r="R217" s="223"/>
    </row>
    <row r="218" spans="2:32" ht="27.6" x14ac:dyDescent="0.3">
      <c r="B218" s="268"/>
      <c r="C218" s="1"/>
      <c r="D218" s="263" t="s">
        <v>31286</v>
      </c>
      <c r="E218" s="1"/>
      <c r="F218" s="1"/>
      <c r="G218" s="1"/>
      <c r="H218" s="1"/>
      <c r="I218" s="1"/>
      <c r="J218" s="269"/>
      <c r="K218" s="269"/>
      <c r="L218" s="269">
        <v>0.05</v>
      </c>
      <c r="M218" s="269" t="s">
        <v>38</v>
      </c>
      <c r="N218" s="269">
        <f>R201</f>
        <v>1060</v>
      </c>
      <c r="O218" s="269" t="s">
        <v>38</v>
      </c>
      <c r="P218" s="269">
        <v>1</v>
      </c>
      <c r="Q218" s="269" t="s">
        <v>853</v>
      </c>
      <c r="R218" s="270">
        <f>ROUND(L218*N218*P218,2)</f>
        <v>53</v>
      </c>
    </row>
    <row r="219" spans="2:32" x14ac:dyDescent="0.3">
      <c r="B219" s="264"/>
      <c r="C219" s="133"/>
      <c r="D219" s="39"/>
      <c r="E219" s="133"/>
      <c r="F219" s="133"/>
      <c r="G219" s="133"/>
      <c r="H219" s="133"/>
      <c r="I219" s="133"/>
      <c r="J219" s="265"/>
      <c r="K219" s="265"/>
      <c r="L219" s="265"/>
      <c r="M219" s="265"/>
      <c r="N219" s="265"/>
      <c r="O219" s="265"/>
      <c r="P219" s="265"/>
      <c r="Q219" s="265"/>
      <c r="R219" s="266"/>
    </row>
    <row r="220" spans="2:32" x14ac:dyDescent="0.3">
      <c r="B220" s="235"/>
      <c r="C220" s="236"/>
      <c r="D220" s="69" t="s">
        <v>75</v>
      </c>
      <c r="E220" s="204" t="s">
        <v>40</v>
      </c>
      <c r="F220" s="237"/>
      <c r="G220" s="237"/>
      <c r="H220" s="238"/>
      <c r="I220" s="238"/>
      <c r="J220" s="267"/>
      <c r="K220" s="240"/>
      <c r="L220" s="267" t="s">
        <v>31225</v>
      </c>
      <c r="M220" s="240" t="s">
        <v>38</v>
      </c>
      <c r="N220" s="240" t="s">
        <v>31287</v>
      </c>
      <c r="O220" s="240" t="s">
        <v>38</v>
      </c>
      <c r="P220" s="206" t="s">
        <v>852</v>
      </c>
      <c r="Q220" s="206" t="s">
        <v>853</v>
      </c>
      <c r="R220" s="241">
        <f>SUBTOTAL(9,R221:R222)</f>
        <v>53</v>
      </c>
    </row>
    <row r="221" spans="2:32" x14ac:dyDescent="0.3">
      <c r="B221" s="220"/>
      <c r="C221" s="215"/>
      <c r="D221" s="23"/>
      <c r="E221" s="216"/>
      <c r="F221" s="216"/>
      <c r="G221" s="216"/>
      <c r="H221" s="221"/>
      <c r="I221" s="221"/>
      <c r="J221" s="222"/>
      <c r="K221" s="222"/>
      <c r="L221" s="222"/>
      <c r="M221" s="222"/>
      <c r="N221" s="222"/>
      <c r="O221" s="222"/>
      <c r="P221" s="222"/>
      <c r="Q221" s="222"/>
      <c r="R221" s="223"/>
    </row>
    <row r="222" spans="2:32" ht="27.6" x14ac:dyDescent="0.3">
      <c r="B222" s="276"/>
      <c r="C222" s="129"/>
      <c r="D222" s="277" t="s">
        <v>31286</v>
      </c>
      <c r="E222" s="129"/>
      <c r="F222" s="129"/>
      <c r="G222" s="129"/>
      <c r="H222" s="129"/>
      <c r="I222" s="129"/>
      <c r="J222" s="278"/>
      <c r="K222" s="278"/>
      <c r="L222" s="278">
        <v>0.05</v>
      </c>
      <c r="M222" s="278" t="s">
        <v>38</v>
      </c>
      <c r="N222" s="278">
        <f>N218</f>
        <v>1060</v>
      </c>
      <c r="O222" s="278" t="s">
        <v>38</v>
      </c>
      <c r="P222" s="278">
        <v>1</v>
      </c>
      <c r="Q222" s="278" t="s">
        <v>853</v>
      </c>
      <c r="R222" s="279">
        <f>ROUND(L222*N222*P222,2)</f>
        <v>53</v>
      </c>
    </row>
    <row r="223" spans="2:32" x14ac:dyDescent="0.3">
      <c r="B223" s="196">
        <f>PLANILHA!B34</f>
        <v>7</v>
      </c>
      <c r="C223" s="197"/>
      <c r="D223" s="65" t="str">
        <f>VLOOKUP($B223,PLANILHA!$B$12:$K$601,4,FALSE)</f>
        <v>CIRCULAÇÃO - EQUIPAMENTOS E ILUMINAÇÃO</v>
      </c>
      <c r="E223" s="66">
        <f>VLOOKUP($B223,PLANILHA!$B$12:$K$601,5,FALSE)</f>
        <v>0</v>
      </c>
      <c r="F223" s="66"/>
      <c r="G223" s="66"/>
      <c r="H223" s="198"/>
      <c r="I223" s="198"/>
      <c r="J223" s="199"/>
      <c r="K223" s="200"/>
      <c r="L223" s="200"/>
      <c r="M223" s="200"/>
      <c r="N223" s="200"/>
      <c r="O223" s="200"/>
      <c r="P223" s="200" t="s">
        <v>852</v>
      </c>
      <c r="Q223" s="200" t="s">
        <v>853</v>
      </c>
      <c r="R223" s="201">
        <f>R228</f>
        <v>300</v>
      </c>
      <c r="S223" s="28"/>
      <c r="T223" s="28"/>
      <c r="U223" s="28"/>
      <c r="V223" s="28"/>
      <c r="W223" s="28"/>
      <c r="X223" s="28"/>
      <c r="Y223" s="28"/>
      <c r="Z223" s="28"/>
      <c r="AA223" s="28"/>
      <c r="AB223" s="28"/>
      <c r="AC223" s="28"/>
      <c r="AD223" s="28"/>
      <c r="AE223" s="28"/>
      <c r="AF223" s="28"/>
    </row>
    <row r="224" spans="2:32" x14ac:dyDescent="0.3">
      <c r="B224" s="202"/>
      <c r="C224" s="203"/>
      <c r="D224" s="69"/>
      <c r="E224" s="70"/>
      <c r="F224" s="70"/>
      <c r="G224" s="70"/>
      <c r="H224" s="204"/>
      <c r="I224" s="204"/>
      <c r="J224" s="205"/>
      <c r="K224" s="206"/>
      <c r="L224" s="206"/>
      <c r="M224" s="206"/>
      <c r="N224" s="206" t="s">
        <v>954</v>
      </c>
      <c r="O224" s="206" t="s">
        <v>38</v>
      </c>
      <c r="P224" s="206" t="s">
        <v>852</v>
      </c>
      <c r="Q224" s="206" t="s">
        <v>853</v>
      </c>
      <c r="R224" s="207" t="s">
        <v>847</v>
      </c>
    </row>
    <row r="225" spans="2:32" x14ac:dyDescent="0.3">
      <c r="B225" s="208"/>
      <c r="C225" s="209"/>
      <c r="D225" s="33"/>
      <c r="E225" s="34"/>
      <c r="F225" s="34"/>
      <c r="G225" s="34"/>
      <c r="H225" s="210"/>
      <c r="I225" s="210"/>
      <c r="J225" s="211"/>
      <c r="K225" s="212"/>
      <c r="L225" s="212"/>
      <c r="M225" s="212"/>
      <c r="N225" s="212"/>
      <c r="O225" s="212"/>
      <c r="P225" s="212"/>
      <c r="Q225" s="212"/>
      <c r="R225" s="213"/>
    </row>
    <row r="226" spans="2:32" ht="27.6" x14ac:dyDescent="0.3">
      <c r="B226" s="214"/>
      <c r="C226" s="215"/>
      <c r="D226" s="39" t="s">
        <v>31329</v>
      </c>
      <c r="E226" s="43"/>
      <c r="F226" s="43"/>
      <c r="G226" s="43"/>
      <c r="H226" s="216"/>
      <c r="I226" s="216"/>
      <c r="J226" s="217"/>
      <c r="K226" s="218"/>
      <c r="L226" s="218"/>
      <c r="M226" s="218"/>
      <c r="N226" s="218">
        <v>300</v>
      </c>
      <c r="O226" s="218" t="s">
        <v>38</v>
      </c>
      <c r="P226" s="218">
        <v>1</v>
      </c>
      <c r="Q226" s="218" t="s">
        <v>853</v>
      </c>
      <c r="R226" s="270">
        <f>ROUND(N226*P226,2)</f>
        <v>300</v>
      </c>
    </row>
    <row r="227" spans="2:32" x14ac:dyDescent="0.3">
      <c r="B227" s="220"/>
      <c r="C227" s="215"/>
      <c r="D227" s="23"/>
      <c r="E227" s="216"/>
      <c r="F227" s="216"/>
      <c r="G227" s="216"/>
      <c r="H227" s="221"/>
      <c r="I227" s="221"/>
      <c r="J227" s="222"/>
      <c r="K227" s="222"/>
      <c r="L227" s="222"/>
      <c r="M227" s="222"/>
      <c r="N227" s="222"/>
      <c r="O227" s="222"/>
      <c r="P227" s="222"/>
      <c r="Q227" s="222"/>
      <c r="R227" s="223"/>
    </row>
    <row r="228" spans="2:32" x14ac:dyDescent="0.3">
      <c r="B228" s="220"/>
      <c r="C228" s="215"/>
      <c r="D228" s="23"/>
      <c r="E228" s="216"/>
      <c r="F228" s="216"/>
      <c r="G228" s="216"/>
      <c r="H228" s="216"/>
      <c r="I228" s="216"/>
      <c r="J228" s="218"/>
      <c r="K228" s="218"/>
      <c r="L228" s="218"/>
      <c r="M228" s="218"/>
      <c r="N228" s="218"/>
      <c r="O228" s="218"/>
      <c r="P228" s="224" t="s">
        <v>854</v>
      </c>
      <c r="Q228" s="225" t="s">
        <v>853</v>
      </c>
      <c r="R228" s="226">
        <f>SUM(R225:R227)</f>
        <v>300</v>
      </c>
    </row>
    <row r="229" spans="2:32" x14ac:dyDescent="0.3">
      <c r="B229" s="190" t="str">
        <f>PLANILHA!B35</f>
        <v>7.1</v>
      </c>
      <c r="C229" s="191"/>
      <c r="D229" s="65" t="str">
        <f>VLOOKUP($B229,PLANILHA!$B$12:$K$601,4,FALSE)</f>
        <v>PROJETOR DE SOBREPOR LED DE 200W IP 65</v>
      </c>
      <c r="E229" s="64"/>
      <c r="F229" s="64"/>
      <c r="G229" s="64"/>
      <c r="H229" s="192"/>
      <c r="I229" s="192"/>
      <c r="J229" s="193"/>
      <c r="K229" s="194"/>
      <c r="L229" s="194"/>
      <c r="M229" s="194"/>
      <c r="N229" s="194"/>
      <c r="O229" s="194"/>
      <c r="P229" s="194"/>
      <c r="Q229" s="194"/>
      <c r="R229" s="195"/>
      <c r="S229" s="28"/>
      <c r="T229" s="28"/>
      <c r="U229" s="28"/>
      <c r="V229" s="28"/>
      <c r="W229" s="28"/>
      <c r="X229" s="28"/>
      <c r="Y229" s="28"/>
      <c r="Z229" s="28"/>
      <c r="AA229" s="28"/>
      <c r="AB229" s="28"/>
      <c r="AC229" s="28"/>
      <c r="AD229" s="28"/>
      <c r="AE229" s="28"/>
      <c r="AF229" s="28"/>
    </row>
    <row r="230" spans="2:32" x14ac:dyDescent="0.3">
      <c r="B230" s="196" t="str">
        <f>PLANILHA!B36</f>
        <v>7.2</v>
      </c>
      <c r="C230" s="197"/>
      <c r="D230" s="65" t="str">
        <f>VLOOKUP($B230,PLANILHA!$B$12:$K$601,4,FALSE)</f>
        <v>INTERRUPTOR SIMPLES COM 1 TECLA E PLACA</v>
      </c>
      <c r="E230" s="66" t="str">
        <f>VLOOKUP($B230,PLANILHA!$B$12:$K$601,5,FALSE)</f>
        <v>CJ</v>
      </c>
      <c r="F230" s="66"/>
      <c r="G230" s="66"/>
      <c r="H230" s="198"/>
      <c r="I230" s="198"/>
      <c r="J230" s="199"/>
      <c r="K230" s="200"/>
      <c r="L230" s="200"/>
      <c r="M230" s="200"/>
      <c r="N230" s="200"/>
      <c r="O230" s="200"/>
      <c r="P230" s="200" t="s">
        <v>852</v>
      </c>
      <c r="Q230" s="200" t="s">
        <v>853</v>
      </c>
      <c r="R230" s="201">
        <f>R237</f>
        <v>16</v>
      </c>
      <c r="S230" s="28"/>
      <c r="T230" s="28"/>
      <c r="U230" s="28"/>
      <c r="V230" s="28"/>
      <c r="W230" s="28"/>
      <c r="X230" s="28"/>
      <c r="Y230" s="28"/>
      <c r="Z230" s="28"/>
      <c r="AA230" s="28"/>
      <c r="AB230" s="28"/>
      <c r="AC230" s="28"/>
      <c r="AD230" s="28"/>
      <c r="AE230" s="28"/>
      <c r="AF230" s="28"/>
    </row>
    <row r="231" spans="2:32" x14ac:dyDescent="0.3">
      <c r="B231" s="202"/>
      <c r="C231" s="203"/>
      <c r="D231" s="69"/>
      <c r="E231" s="70"/>
      <c r="F231" s="70"/>
      <c r="G231" s="70"/>
      <c r="H231" s="204"/>
      <c r="I231" s="204"/>
      <c r="J231" s="205"/>
      <c r="K231" s="206"/>
      <c r="L231" s="206"/>
      <c r="M231" s="206"/>
      <c r="N231" s="206"/>
      <c r="O231" s="206"/>
      <c r="P231" s="206" t="s">
        <v>852</v>
      </c>
      <c r="Q231" s="206" t="s">
        <v>853</v>
      </c>
      <c r="R231" s="207" t="s">
        <v>847</v>
      </c>
    </row>
    <row r="232" spans="2:32" x14ac:dyDescent="0.3">
      <c r="B232" s="208"/>
      <c r="C232" s="209"/>
      <c r="D232" s="33"/>
      <c r="E232" s="34"/>
      <c r="F232" s="34"/>
      <c r="G232" s="34"/>
      <c r="H232" s="210"/>
      <c r="I232" s="210"/>
      <c r="J232" s="211"/>
      <c r="K232" s="212"/>
      <c r="L232" s="212"/>
      <c r="M232" s="212"/>
      <c r="N232" s="212"/>
      <c r="O232" s="212"/>
      <c r="P232" s="212"/>
      <c r="Q232" s="212"/>
      <c r="R232" s="213"/>
    </row>
    <row r="233" spans="2:32" x14ac:dyDescent="0.3">
      <c r="B233" s="214"/>
      <c r="C233" s="215"/>
      <c r="D233" s="39" t="s">
        <v>31322</v>
      </c>
      <c r="E233" s="43"/>
      <c r="F233" s="43"/>
      <c r="G233" s="43"/>
      <c r="H233" s="216"/>
      <c r="I233" s="216"/>
      <c r="J233" s="217"/>
      <c r="K233" s="218"/>
      <c r="L233" s="218"/>
      <c r="M233" s="218"/>
      <c r="N233" s="218"/>
      <c r="O233" s="218"/>
      <c r="P233" s="218">
        <v>4</v>
      </c>
      <c r="Q233" s="218" t="s">
        <v>853</v>
      </c>
      <c r="R233" s="219">
        <f>P233</f>
        <v>4</v>
      </c>
    </row>
    <row r="234" spans="2:32" x14ac:dyDescent="0.3">
      <c r="B234" s="214"/>
      <c r="C234" s="215"/>
      <c r="D234" s="39" t="s">
        <v>31323</v>
      </c>
      <c r="E234" s="43"/>
      <c r="F234" s="43"/>
      <c r="G234" s="43"/>
      <c r="H234" s="216"/>
      <c r="I234" s="216"/>
      <c r="J234" s="217"/>
      <c r="K234" s="218"/>
      <c r="L234" s="218"/>
      <c r="M234" s="218"/>
      <c r="N234" s="218"/>
      <c r="O234" s="218"/>
      <c r="P234" s="218">
        <v>6</v>
      </c>
      <c r="Q234" s="218" t="s">
        <v>853</v>
      </c>
      <c r="R234" s="219">
        <f>P234</f>
        <v>6</v>
      </c>
    </row>
    <row r="235" spans="2:32" x14ac:dyDescent="0.3">
      <c r="B235" s="214"/>
      <c r="C235" s="215"/>
      <c r="D235" s="39" t="s">
        <v>31324</v>
      </c>
      <c r="E235" s="43"/>
      <c r="F235" s="43"/>
      <c r="G235" s="43"/>
      <c r="H235" s="216"/>
      <c r="I235" s="216"/>
      <c r="J235" s="217"/>
      <c r="K235" s="218"/>
      <c r="L235" s="218"/>
      <c r="M235" s="218"/>
      <c r="N235" s="218"/>
      <c r="O235" s="218"/>
      <c r="P235" s="218">
        <v>6</v>
      </c>
      <c r="Q235" s="218" t="s">
        <v>853</v>
      </c>
      <c r="R235" s="219">
        <f>P235</f>
        <v>6</v>
      </c>
    </row>
    <row r="236" spans="2:32" x14ac:dyDescent="0.3">
      <c r="B236" s="220"/>
      <c r="C236" s="215"/>
      <c r="D236" s="23"/>
      <c r="E236" s="216"/>
      <c r="F236" s="216"/>
      <c r="G236" s="216"/>
      <c r="H236" s="221"/>
      <c r="I236" s="221"/>
      <c r="J236" s="222"/>
      <c r="K236" s="222"/>
      <c r="L236" s="222"/>
      <c r="M236" s="222"/>
      <c r="N236" s="222"/>
      <c r="O236" s="222"/>
      <c r="P236" s="222"/>
      <c r="Q236" s="222"/>
      <c r="R236" s="223"/>
    </row>
    <row r="237" spans="2:32" x14ac:dyDescent="0.3">
      <c r="B237" s="220"/>
      <c r="C237" s="215"/>
      <c r="D237" s="23"/>
      <c r="E237" s="216"/>
      <c r="F237" s="216"/>
      <c r="G237" s="216"/>
      <c r="H237" s="216"/>
      <c r="I237" s="216"/>
      <c r="J237" s="218"/>
      <c r="K237" s="218"/>
      <c r="L237" s="218"/>
      <c r="M237" s="218"/>
      <c r="N237" s="218"/>
      <c r="O237" s="218"/>
      <c r="P237" s="224" t="s">
        <v>854</v>
      </c>
      <c r="Q237" s="225" t="s">
        <v>853</v>
      </c>
      <c r="R237" s="226">
        <f>SUM(R232:R236)</f>
        <v>16</v>
      </c>
    </row>
    <row r="238" spans="2:32" x14ac:dyDescent="0.3">
      <c r="B238" s="196" t="str">
        <f>PLANILHA!B37</f>
        <v>7.3</v>
      </c>
      <c r="C238" s="197"/>
      <c r="D238" s="65" t="str">
        <f>VLOOKUP($B238,PLANILHA!$B$12:$K$601,4,FALSE)</f>
        <v>TOMADA SIMPLES DE SOBREPOR UNIVERSAL 2P+T - 10 A - 250 V</v>
      </c>
      <c r="E238" s="66" t="str">
        <f>VLOOKUP($B238,PLANILHA!$B$12:$K$601,5,FALSE)</f>
        <v>UN</v>
      </c>
      <c r="F238" s="66"/>
      <c r="G238" s="66"/>
      <c r="H238" s="198"/>
      <c r="I238" s="198"/>
      <c r="J238" s="199"/>
      <c r="K238" s="200"/>
      <c r="L238" s="200"/>
      <c r="M238" s="200"/>
      <c r="N238" s="200"/>
      <c r="O238" s="200"/>
      <c r="P238" s="200" t="s">
        <v>852</v>
      </c>
      <c r="Q238" s="200" t="s">
        <v>853</v>
      </c>
      <c r="R238" s="201">
        <f>R244</f>
        <v>4</v>
      </c>
      <c r="S238" s="28"/>
      <c r="T238" s="28"/>
      <c r="U238" s="28"/>
      <c r="V238" s="28"/>
      <c r="W238" s="28"/>
      <c r="X238" s="28"/>
      <c r="Y238" s="28"/>
      <c r="Z238" s="28"/>
      <c r="AA238" s="28"/>
      <c r="AB238" s="28"/>
      <c r="AC238" s="28"/>
      <c r="AD238" s="28"/>
      <c r="AE238" s="28"/>
      <c r="AF238" s="28"/>
    </row>
    <row r="239" spans="2:32" x14ac:dyDescent="0.3">
      <c r="B239" s="202"/>
      <c r="C239" s="203"/>
      <c r="D239" s="69"/>
      <c r="E239" s="70"/>
      <c r="F239" s="70"/>
      <c r="G239" s="70"/>
      <c r="H239" s="204"/>
      <c r="I239" s="204"/>
      <c r="J239" s="205"/>
      <c r="K239" s="206"/>
      <c r="L239" s="206"/>
      <c r="M239" s="206"/>
      <c r="N239" s="206"/>
      <c r="O239" s="206"/>
      <c r="P239" s="206" t="s">
        <v>852</v>
      </c>
      <c r="Q239" s="206" t="s">
        <v>853</v>
      </c>
      <c r="R239" s="207" t="s">
        <v>847</v>
      </c>
    </row>
    <row r="240" spans="2:32" x14ac:dyDescent="0.3">
      <c r="B240" s="208"/>
      <c r="C240" s="209"/>
      <c r="D240" s="33"/>
      <c r="E240" s="34"/>
      <c r="F240" s="34"/>
      <c r="G240" s="34"/>
      <c r="H240" s="210"/>
      <c r="I240" s="210"/>
      <c r="J240" s="211"/>
      <c r="K240" s="212"/>
      <c r="L240" s="212"/>
      <c r="M240" s="212"/>
      <c r="N240" s="212"/>
      <c r="O240" s="212"/>
      <c r="P240" s="212"/>
      <c r="Q240" s="212"/>
      <c r="R240" s="213"/>
    </row>
    <row r="241" spans="2:32" x14ac:dyDescent="0.3">
      <c r="B241" s="214"/>
      <c r="C241" s="215"/>
      <c r="D241" s="39" t="s">
        <v>31319</v>
      </c>
      <c r="E241" s="43"/>
      <c r="F241" s="43"/>
      <c r="G241" s="43"/>
      <c r="H241" s="216"/>
      <c r="I241" s="216"/>
      <c r="J241" s="217"/>
      <c r="K241" s="218"/>
      <c r="L241" s="218"/>
      <c r="M241" s="218"/>
      <c r="N241" s="218"/>
      <c r="O241" s="218"/>
      <c r="P241" s="218">
        <v>2</v>
      </c>
      <c r="Q241" s="218" t="s">
        <v>853</v>
      </c>
      <c r="R241" s="219">
        <f>P241</f>
        <v>2</v>
      </c>
    </row>
    <row r="242" spans="2:32" x14ac:dyDescent="0.3">
      <c r="B242" s="214"/>
      <c r="C242" s="215"/>
      <c r="D242" s="39" t="s">
        <v>31320</v>
      </c>
      <c r="E242" s="43"/>
      <c r="F242" s="43"/>
      <c r="G242" s="43"/>
      <c r="H242" s="216"/>
      <c r="I242" s="216"/>
      <c r="J242" s="217"/>
      <c r="K242" s="218"/>
      <c r="L242" s="218"/>
      <c r="M242" s="218"/>
      <c r="N242" s="218"/>
      <c r="O242" s="218"/>
      <c r="P242" s="218">
        <v>2</v>
      </c>
      <c r="Q242" s="218" t="s">
        <v>853</v>
      </c>
      <c r="R242" s="219">
        <f>P242</f>
        <v>2</v>
      </c>
    </row>
    <row r="243" spans="2:32" x14ac:dyDescent="0.3">
      <c r="B243" s="220"/>
      <c r="C243" s="215"/>
      <c r="D243" s="23"/>
      <c r="E243" s="216"/>
      <c r="F243" s="216"/>
      <c r="G243" s="216"/>
      <c r="H243" s="221"/>
      <c r="I243" s="221"/>
      <c r="J243" s="222"/>
      <c r="K243" s="222"/>
      <c r="L243" s="222"/>
      <c r="M243" s="222"/>
      <c r="N243" s="222"/>
      <c r="O243" s="222"/>
      <c r="P243" s="222"/>
      <c r="Q243" s="222"/>
      <c r="R243" s="223"/>
    </row>
    <row r="244" spans="2:32" x14ac:dyDescent="0.3">
      <c r="B244" s="220"/>
      <c r="C244" s="215"/>
      <c r="D244" s="23"/>
      <c r="E244" s="216"/>
      <c r="F244" s="216"/>
      <c r="G244" s="216"/>
      <c r="H244" s="216"/>
      <c r="I244" s="216"/>
      <c r="J244" s="218"/>
      <c r="K244" s="218"/>
      <c r="L244" s="218"/>
      <c r="M244" s="218"/>
      <c r="N244" s="218"/>
      <c r="O244" s="218"/>
      <c r="P244" s="224" t="s">
        <v>854</v>
      </c>
      <c r="Q244" s="225" t="s">
        <v>853</v>
      </c>
      <c r="R244" s="226">
        <f>SUM(R240:R243)</f>
        <v>4</v>
      </c>
    </row>
    <row r="245" spans="2:32" x14ac:dyDescent="0.3">
      <c r="B245" s="196" t="str">
        <f>PLANILHA!B38</f>
        <v>7.4</v>
      </c>
      <c r="C245" s="197"/>
      <c r="D245" s="65" t="str">
        <f>VLOOKUP($B245,PLANILHA!$B$12:$K$601,4,FALSE)</f>
        <v>CAIXA EM PVC DE 4´ X 2´</v>
      </c>
      <c r="E245" s="66" t="str">
        <f>VLOOKUP($B245,PLANILHA!$B$12:$K$601,5,FALSE)</f>
        <v>UN</v>
      </c>
      <c r="F245" s="66"/>
      <c r="G245" s="66"/>
      <c r="H245" s="198"/>
      <c r="I245" s="198"/>
      <c r="J245" s="199"/>
      <c r="K245" s="200"/>
      <c r="L245" s="200"/>
      <c r="M245" s="200"/>
      <c r="N245" s="200"/>
      <c r="O245" s="200"/>
      <c r="P245" s="200" t="s">
        <v>852</v>
      </c>
      <c r="Q245" s="200" t="s">
        <v>853</v>
      </c>
      <c r="R245" s="201">
        <f>R250</f>
        <v>4</v>
      </c>
      <c r="S245" s="28"/>
      <c r="T245" s="28"/>
      <c r="U245" s="28"/>
      <c r="V245" s="28"/>
      <c r="W245" s="28"/>
      <c r="X245" s="28"/>
      <c r="Y245" s="28"/>
      <c r="Z245" s="28"/>
      <c r="AA245" s="28"/>
      <c r="AB245" s="28"/>
      <c r="AC245" s="28"/>
      <c r="AD245" s="28"/>
      <c r="AE245" s="28"/>
      <c r="AF245" s="28"/>
    </row>
    <row r="246" spans="2:32" x14ac:dyDescent="0.3">
      <c r="B246" s="202"/>
      <c r="C246" s="203"/>
      <c r="D246" s="69"/>
      <c r="E246" s="70"/>
      <c r="F246" s="70"/>
      <c r="G246" s="70"/>
      <c r="H246" s="204"/>
      <c r="I246" s="204"/>
      <c r="J246" s="205"/>
      <c r="K246" s="206"/>
      <c r="L246" s="206"/>
      <c r="M246" s="206"/>
      <c r="N246" s="206"/>
      <c r="O246" s="206"/>
      <c r="P246" s="206" t="s">
        <v>852</v>
      </c>
      <c r="Q246" s="206" t="s">
        <v>853</v>
      </c>
      <c r="R246" s="207" t="s">
        <v>847</v>
      </c>
    </row>
    <row r="247" spans="2:32" x14ac:dyDescent="0.3">
      <c r="B247" s="208"/>
      <c r="C247" s="209"/>
      <c r="D247" s="33"/>
      <c r="E247" s="34"/>
      <c r="F247" s="34"/>
      <c r="G247" s="34"/>
      <c r="H247" s="210"/>
      <c r="I247" s="210"/>
      <c r="J247" s="211"/>
      <c r="K247" s="212"/>
      <c r="L247" s="212"/>
      <c r="M247" s="212"/>
      <c r="N247" s="212"/>
      <c r="O247" s="212"/>
      <c r="P247" s="212"/>
      <c r="Q247" s="212"/>
      <c r="R247" s="213"/>
    </row>
    <row r="248" spans="2:32" x14ac:dyDescent="0.3">
      <c r="B248" s="214"/>
      <c r="C248" s="215"/>
      <c r="D248" s="39" t="s">
        <v>31321</v>
      </c>
      <c r="E248" s="43"/>
      <c r="F248" s="43"/>
      <c r="G248" s="43"/>
      <c r="H248" s="216"/>
      <c r="I248" s="216"/>
      <c r="J248" s="217"/>
      <c r="K248" s="218"/>
      <c r="L248" s="218"/>
      <c r="M248" s="218"/>
      <c r="N248" s="218"/>
      <c r="O248" s="218"/>
      <c r="P248" s="218">
        <v>4</v>
      </c>
      <c r="Q248" s="218" t="s">
        <v>853</v>
      </c>
      <c r="R248" s="219">
        <f>P248</f>
        <v>4</v>
      </c>
    </row>
    <row r="249" spans="2:32" x14ac:dyDescent="0.3">
      <c r="B249" s="220"/>
      <c r="C249" s="215"/>
      <c r="D249" s="23"/>
      <c r="E249" s="216"/>
      <c r="F249" s="216"/>
      <c r="G249" s="216"/>
      <c r="H249" s="221"/>
      <c r="I249" s="221"/>
      <c r="J249" s="222"/>
      <c r="K249" s="222"/>
      <c r="L249" s="222"/>
      <c r="M249" s="222"/>
      <c r="N249" s="222"/>
      <c r="O249" s="222"/>
      <c r="P249" s="222"/>
      <c r="Q249" s="222"/>
      <c r="R249" s="223"/>
    </row>
    <row r="250" spans="2:32" x14ac:dyDescent="0.3">
      <c r="B250" s="220"/>
      <c r="C250" s="215"/>
      <c r="D250" s="23"/>
      <c r="E250" s="216"/>
      <c r="F250" s="216"/>
      <c r="G250" s="216"/>
      <c r="H250" s="216"/>
      <c r="I250" s="216"/>
      <c r="J250" s="218"/>
      <c r="K250" s="218"/>
      <c r="L250" s="218"/>
      <c r="M250" s="218"/>
      <c r="N250" s="218"/>
      <c r="O250" s="218"/>
      <c r="P250" s="224" t="s">
        <v>854</v>
      </c>
      <c r="Q250" s="225" t="s">
        <v>853</v>
      </c>
      <c r="R250" s="226">
        <f>SUM(R247:R249)</f>
        <v>4</v>
      </c>
    </row>
    <row r="251" spans="2:32" x14ac:dyDescent="0.3">
      <c r="B251" s="196" t="str">
        <f>PLANILHA!B39</f>
        <v>7.5</v>
      </c>
      <c r="C251" s="197"/>
      <c r="D251" s="65" t="str">
        <f>VLOOKUP($B251,PLANILHA!$B$12:$K$601,4,FALSE)</f>
        <v>CABO DE COBRE FLEXÍVEL DE 4 MM², ISOLAMENTO 0,6/1KV - ISOLAÇÃO HEPR 90°C</v>
      </c>
      <c r="E251" s="66" t="str">
        <f>VLOOKUP($B251,PLANILHA!$B$12:$K$601,5,FALSE)</f>
        <v>M</v>
      </c>
      <c r="F251" s="66"/>
      <c r="G251" s="66"/>
      <c r="H251" s="198"/>
      <c r="I251" s="198"/>
      <c r="J251" s="199"/>
      <c r="K251" s="200"/>
      <c r="L251" s="200"/>
      <c r="M251" s="200"/>
      <c r="N251" s="200"/>
      <c r="O251" s="200"/>
      <c r="P251" s="200" t="s">
        <v>852</v>
      </c>
      <c r="Q251" s="200" t="s">
        <v>853</v>
      </c>
      <c r="R251" s="201">
        <f>R257</f>
        <v>8</v>
      </c>
      <c r="S251" s="28"/>
      <c r="T251" s="28"/>
      <c r="U251" s="28"/>
      <c r="V251" s="28"/>
      <c r="W251" s="28"/>
      <c r="X251" s="28"/>
      <c r="Y251" s="28"/>
      <c r="Z251" s="28"/>
      <c r="AA251" s="28"/>
      <c r="AB251" s="28"/>
      <c r="AC251" s="28"/>
      <c r="AD251" s="28"/>
      <c r="AE251" s="28"/>
      <c r="AF251" s="28"/>
    </row>
    <row r="252" spans="2:32" x14ac:dyDescent="0.3">
      <c r="B252" s="202"/>
      <c r="C252" s="203"/>
      <c r="D252" s="69"/>
      <c r="E252" s="70"/>
      <c r="F252" s="70"/>
      <c r="G252" s="70"/>
      <c r="H252" s="204"/>
      <c r="I252" s="204"/>
      <c r="J252" s="205"/>
      <c r="K252" s="206"/>
      <c r="L252" s="206"/>
      <c r="M252" s="206"/>
      <c r="N252" s="206"/>
      <c r="O252" s="206"/>
      <c r="P252" s="206" t="s">
        <v>852</v>
      </c>
      <c r="Q252" s="206" t="s">
        <v>853</v>
      </c>
      <c r="R252" s="207" t="s">
        <v>847</v>
      </c>
    </row>
    <row r="253" spans="2:32" x14ac:dyDescent="0.3">
      <c r="B253" s="208"/>
      <c r="C253" s="209"/>
      <c r="D253" s="33"/>
      <c r="E253" s="34"/>
      <c r="F253" s="34"/>
      <c r="G253" s="34"/>
      <c r="H253" s="210"/>
      <c r="I253" s="210"/>
      <c r="J253" s="211"/>
      <c r="K253" s="212"/>
      <c r="L253" s="212"/>
      <c r="M253" s="212"/>
      <c r="N253" s="212"/>
      <c r="O253" s="212"/>
      <c r="P253" s="212"/>
      <c r="Q253" s="212"/>
      <c r="R253" s="213"/>
    </row>
    <row r="254" spans="2:32" x14ac:dyDescent="0.3">
      <c r="B254" s="214"/>
      <c r="C254" s="215"/>
      <c r="D254" s="39" t="s">
        <v>31223</v>
      </c>
      <c r="E254" s="43" t="str">
        <f>B238</f>
        <v>7.3</v>
      </c>
      <c r="F254" s="43"/>
      <c r="G254" s="43"/>
      <c r="H254" s="216"/>
      <c r="I254" s="216"/>
      <c r="J254" s="217"/>
      <c r="K254" s="218"/>
      <c r="L254" s="218"/>
      <c r="M254" s="218"/>
      <c r="N254" s="218"/>
      <c r="O254" s="218"/>
      <c r="P254" s="218">
        <f>R244</f>
        <v>4</v>
      </c>
      <c r="Q254" s="218" t="s">
        <v>853</v>
      </c>
      <c r="R254" s="219">
        <f>P254</f>
        <v>4</v>
      </c>
    </row>
    <row r="255" spans="2:32" x14ac:dyDescent="0.3">
      <c r="B255" s="214"/>
      <c r="C255" s="215"/>
      <c r="D255" s="39" t="s">
        <v>31223</v>
      </c>
      <c r="E255" s="43" t="str">
        <f>B245</f>
        <v>7.4</v>
      </c>
      <c r="F255" s="43"/>
      <c r="G255" s="43"/>
      <c r="H255" s="216"/>
      <c r="I255" s="216"/>
      <c r="J255" s="217"/>
      <c r="K255" s="218"/>
      <c r="L255" s="218"/>
      <c r="M255" s="218"/>
      <c r="N255" s="218"/>
      <c r="O255" s="218"/>
      <c r="P255" s="218">
        <f>R250</f>
        <v>4</v>
      </c>
      <c r="Q255" s="218" t="s">
        <v>853</v>
      </c>
      <c r="R255" s="219">
        <f>P255</f>
        <v>4</v>
      </c>
    </row>
    <row r="256" spans="2:32" x14ac:dyDescent="0.3">
      <c r="B256" s="220"/>
      <c r="C256" s="215"/>
      <c r="D256" s="23"/>
      <c r="E256" s="216"/>
      <c r="F256" s="216"/>
      <c r="G256" s="216"/>
      <c r="H256" s="221"/>
      <c r="I256" s="221"/>
      <c r="J256" s="222"/>
      <c r="K256" s="222"/>
      <c r="L256" s="222"/>
      <c r="M256" s="222"/>
      <c r="N256" s="222"/>
      <c r="O256" s="222"/>
      <c r="P256" s="222"/>
      <c r="Q256" s="222"/>
      <c r="R256" s="223"/>
    </row>
    <row r="257" spans="2:32" x14ac:dyDescent="0.3">
      <c r="B257" s="220"/>
      <c r="C257" s="215"/>
      <c r="D257" s="23"/>
      <c r="E257" s="216"/>
      <c r="F257" s="216"/>
      <c r="G257" s="216"/>
      <c r="H257" s="216"/>
      <c r="I257" s="216"/>
      <c r="J257" s="218"/>
      <c r="K257" s="218"/>
      <c r="L257" s="218"/>
      <c r="M257" s="218"/>
      <c r="N257" s="218"/>
      <c r="O257" s="218"/>
      <c r="P257" s="224" t="s">
        <v>854</v>
      </c>
      <c r="Q257" s="225" t="s">
        <v>853</v>
      </c>
      <c r="R257" s="226">
        <f>SUM(R253:R256)</f>
        <v>8</v>
      </c>
    </row>
    <row r="258" spans="2:32" x14ac:dyDescent="0.3">
      <c r="B258" s="196">
        <f>PLANILHA!B40</f>
        <v>8</v>
      </c>
      <c r="C258" s="197"/>
      <c r="D258" s="65" t="str">
        <f>VLOOKUP($B258,PLANILHA!$B$12:$K$601,4,FALSE)</f>
        <v>ALIMENTADORES E CONEXÕES</v>
      </c>
      <c r="E258" s="66">
        <f>VLOOKUP($B258,PLANILHA!$B$12:$K$601,5,FALSE)</f>
        <v>0</v>
      </c>
      <c r="F258" s="66"/>
      <c r="G258" s="66"/>
      <c r="H258" s="198"/>
      <c r="I258" s="198"/>
      <c r="J258" s="199"/>
      <c r="K258" s="200"/>
      <c r="L258" s="200"/>
      <c r="M258" s="200"/>
      <c r="N258" s="200"/>
      <c r="O258" s="200"/>
      <c r="P258" s="200" t="s">
        <v>852</v>
      </c>
      <c r="Q258" s="200" t="s">
        <v>853</v>
      </c>
      <c r="R258" s="201">
        <f>R266</f>
        <v>942</v>
      </c>
      <c r="S258" s="28"/>
      <c r="T258" s="28"/>
      <c r="U258" s="28"/>
      <c r="V258" s="28"/>
      <c r="W258" s="28"/>
      <c r="X258" s="28"/>
      <c r="Y258" s="28"/>
      <c r="Z258" s="28"/>
      <c r="AA258" s="28"/>
      <c r="AB258" s="28"/>
      <c r="AC258" s="28"/>
      <c r="AD258" s="28"/>
      <c r="AE258" s="28"/>
      <c r="AF258" s="28"/>
    </row>
    <row r="259" spans="2:32" x14ac:dyDescent="0.3">
      <c r="B259" s="202"/>
      <c r="C259" s="203"/>
      <c r="D259" s="69"/>
      <c r="E259" s="70"/>
      <c r="F259" s="70"/>
      <c r="G259" s="70"/>
      <c r="H259" s="204"/>
      <c r="I259" s="204"/>
      <c r="J259" s="205"/>
      <c r="K259" s="206"/>
      <c r="L259" s="206" t="s">
        <v>31224</v>
      </c>
      <c r="M259" s="206" t="s">
        <v>38</v>
      </c>
      <c r="N259" s="206" t="s">
        <v>954</v>
      </c>
      <c r="O259" s="206" t="s">
        <v>38</v>
      </c>
      <c r="P259" s="206" t="s">
        <v>852</v>
      </c>
      <c r="Q259" s="206" t="s">
        <v>853</v>
      </c>
      <c r="R259" s="207" t="s">
        <v>847</v>
      </c>
    </row>
    <row r="260" spans="2:32" x14ac:dyDescent="0.3">
      <c r="B260" s="208"/>
      <c r="C260" s="209"/>
      <c r="D260" s="33"/>
      <c r="E260" s="34"/>
      <c r="F260" s="34"/>
      <c r="G260" s="34"/>
      <c r="H260" s="210"/>
      <c r="I260" s="210"/>
      <c r="J260" s="211"/>
      <c r="K260" s="212"/>
      <c r="L260" s="212"/>
      <c r="M260" s="212"/>
      <c r="N260" s="212"/>
      <c r="O260" s="212"/>
      <c r="P260" s="212"/>
      <c r="Q260" s="212"/>
      <c r="R260" s="213"/>
    </row>
    <row r="261" spans="2:32" x14ac:dyDescent="0.3">
      <c r="B261" s="214"/>
      <c r="C261" s="215"/>
      <c r="D261" s="39" t="s">
        <v>31325</v>
      </c>
      <c r="E261" s="43"/>
      <c r="F261" s="43"/>
      <c r="G261" s="43"/>
      <c r="H261" s="216"/>
      <c r="I261" s="216"/>
      <c r="J261" s="217"/>
      <c r="K261" s="218"/>
      <c r="L261" s="218">
        <v>3</v>
      </c>
      <c r="M261" s="218" t="s">
        <v>38</v>
      </c>
      <c r="N261" s="218">
        <f>73+66</f>
        <v>139</v>
      </c>
      <c r="O261" s="218" t="s">
        <v>38</v>
      </c>
      <c r="P261" s="218">
        <v>1</v>
      </c>
      <c r="Q261" s="218" t="s">
        <v>853</v>
      </c>
      <c r="R261" s="270">
        <f>ROUND(L261*N261*P261,2)</f>
        <v>417</v>
      </c>
    </row>
    <row r="262" spans="2:32" x14ac:dyDescent="0.3">
      <c r="B262" s="214"/>
      <c r="C262" s="215"/>
      <c r="D262" s="39" t="s">
        <v>31326</v>
      </c>
      <c r="E262" s="43"/>
      <c r="F262" s="43"/>
      <c r="G262" s="43"/>
      <c r="H262" s="216"/>
      <c r="I262" s="216"/>
      <c r="J262" s="217"/>
      <c r="K262" s="218"/>
      <c r="L262" s="218">
        <v>3</v>
      </c>
      <c r="M262" s="218" t="s">
        <v>38</v>
      </c>
      <c r="N262" s="218">
        <v>135</v>
      </c>
      <c r="O262" s="218" t="s">
        <v>38</v>
      </c>
      <c r="P262" s="218">
        <v>1</v>
      </c>
      <c r="Q262" s="218" t="s">
        <v>853</v>
      </c>
      <c r="R262" s="270">
        <f>ROUND(L262*N262*P262,2)</f>
        <v>405</v>
      </c>
    </row>
    <row r="263" spans="2:32" x14ac:dyDescent="0.3">
      <c r="B263" s="214"/>
      <c r="C263" s="215"/>
      <c r="D263" s="39" t="s">
        <v>31326</v>
      </c>
      <c r="E263" s="43"/>
      <c r="F263" s="43"/>
      <c r="G263" s="43"/>
      <c r="H263" s="216"/>
      <c r="I263" s="216"/>
      <c r="J263" s="217"/>
      <c r="K263" s="218"/>
      <c r="L263" s="218">
        <v>3</v>
      </c>
      <c r="M263" s="218" t="s">
        <v>38</v>
      </c>
      <c r="N263" s="218">
        <v>15</v>
      </c>
      <c r="O263" s="218" t="s">
        <v>38</v>
      </c>
      <c r="P263" s="218">
        <v>1</v>
      </c>
      <c r="Q263" s="218" t="s">
        <v>853</v>
      </c>
      <c r="R263" s="270">
        <f>ROUND(L263*N263*P263,2)</f>
        <v>45</v>
      </c>
    </row>
    <row r="264" spans="2:32" x14ac:dyDescent="0.3">
      <c r="B264" s="214"/>
      <c r="C264" s="215"/>
      <c r="D264" s="39" t="s">
        <v>31326</v>
      </c>
      <c r="E264" s="43"/>
      <c r="F264" s="43"/>
      <c r="G264" s="43"/>
      <c r="H264" s="216"/>
      <c r="I264" s="216"/>
      <c r="J264" s="217"/>
      <c r="K264" s="218"/>
      <c r="L264" s="218">
        <v>3</v>
      </c>
      <c r="M264" s="218" t="s">
        <v>38</v>
      </c>
      <c r="N264" s="218">
        <v>25</v>
      </c>
      <c r="O264" s="218" t="s">
        <v>38</v>
      </c>
      <c r="P264" s="218">
        <v>1</v>
      </c>
      <c r="Q264" s="218" t="s">
        <v>853</v>
      </c>
      <c r="R264" s="270">
        <f>ROUND(L264*N264*P264,2)</f>
        <v>75</v>
      </c>
    </row>
    <row r="265" spans="2:32" x14ac:dyDescent="0.3">
      <c r="B265" s="220"/>
      <c r="C265" s="215"/>
      <c r="D265" s="23"/>
      <c r="E265" s="216"/>
      <c r="F265" s="216"/>
      <c r="G265" s="216"/>
      <c r="H265" s="221"/>
      <c r="I265" s="221"/>
      <c r="J265" s="222"/>
      <c r="K265" s="222"/>
      <c r="L265" s="222"/>
      <c r="M265" s="222"/>
      <c r="N265" s="222"/>
      <c r="O265" s="222"/>
      <c r="P265" s="222"/>
      <c r="Q265" s="222"/>
      <c r="R265" s="223"/>
    </row>
    <row r="266" spans="2:32" x14ac:dyDescent="0.3">
      <c r="B266" s="220"/>
      <c r="C266" s="215"/>
      <c r="D266" s="23"/>
      <c r="E266" s="216"/>
      <c r="F266" s="216"/>
      <c r="G266" s="216"/>
      <c r="H266" s="216"/>
      <c r="I266" s="216"/>
      <c r="J266" s="218"/>
      <c r="K266" s="218"/>
      <c r="L266" s="218"/>
      <c r="M266" s="218"/>
      <c r="N266" s="218"/>
      <c r="O266" s="218"/>
      <c r="P266" s="224" t="s">
        <v>854</v>
      </c>
      <c r="Q266" s="225" t="s">
        <v>853</v>
      </c>
      <c r="R266" s="226">
        <f>SUM(R260:R265)</f>
        <v>942</v>
      </c>
    </row>
    <row r="267" spans="2:32" x14ac:dyDescent="0.3">
      <c r="B267" s="190" t="str">
        <f>PLANILHA!B41</f>
        <v>8.1</v>
      </c>
      <c r="C267" s="191"/>
      <c r="D267" s="65" t="str">
        <f>VLOOKUP($B267,PLANILHA!$B$12:$K$601,4,FALSE)</f>
        <v>CABO EM AÇO GALVANIZADO COM ALMA DE AÇO, DIÂMETRO DE 3/16´ (4,76 MM)</v>
      </c>
      <c r="E267" s="64"/>
      <c r="F267" s="64"/>
      <c r="G267" s="64"/>
      <c r="H267" s="192"/>
      <c r="I267" s="192"/>
      <c r="J267" s="193"/>
      <c r="K267" s="194"/>
      <c r="L267" s="194"/>
      <c r="M267" s="194"/>
      <c r="N267" s="194"/>
      <c r="O267" s="194"/>
      <c r="P267" s="194"/>
      <c r="Q267" s="194"/>
      <c r="R267" s="195"/>
      <c r="S267" s="28"/>
      <c r="T267" s="28"/>
      <c r="U267" s="28"/>
      <c r="V267" s="28"/>
      <c r="W267" s="28"/>
      <c r="X267" s="28"/>
      <c r="Y267" s="28"/>
      <c r="Z267" s="28"/>
      <c r="AA267" s="28"/>
      <c r="AB267" s="28"/>
      <c r="AC267" s="28"/>
      <c r="AD267" s="28"/>
      <c r="AE267" s="28"/>
      <c r="AF267" s="28"/>
    </row>
    <row r="268" spans="2:32" x14ac:dyDescent="0.3">
      <c r="B268" s="196" t="str">
        <f>PLANILHA!B42</f>
        <v>8.2</v>
      </c>
      <c r="C268" s="197"/>
      <c r="D268" s="65" t="str">
        <f>VLOOKUP($B268,PLANILHA!$B$12:$K$601,4,FALSE)</f>
        <v>CABO DE COBRE FLEXÍVEL DE 150 MM², ISOLAMENTO 0,6/1 KV - ISOLAÇÃO HEPR 90°C</v>
      </c>
      <c r="E268" s="66" t="str">
        <f>VLOOKUP($B268,PLANILHA!$B$12:$K$601,5,FALSE)</f>
        <v>M</v>
      </c>
      <c r="F268" s="66"/>
      <c r="G268" s="66"/>
      <c r="H268" s="198"/>
      <c r="I268" s="198"/>
      <c r="J268" s="199"/>
      <c r="K268" s="200"/>
      <c r="L268" s="200"/>
      <c r="M268" s="200"/>
      <c r="N268" s="200"/>
      <c r="O268" s="200"/>
      <c r="P268" s="200" t="s">
        <v>852</v>
      </c>
      <c r="Q268" s="200" t="s">
        <v>853</v>
      </c>
      <c r="R268" s="201">
        <f>R277</f>
        <v>520</v>
      </c>
      <c r="S268" s="28"/>
      <c r="T268" s="28"/>
      <c r="U268" s="28"/>
      <c r="V268" s="28"/>
      <c r="W268" s="28"/>
      <c r="X268" s="28"/>
      <c r="Y268" s="28"/>
      <c r="Z268" s="28"/>
      <c r="AA268" s="28"/>
      <c r="AB268" s="28"/>
      <c r="AC268" s="28"/>
      <c r="AD268" s="28"/>
      <c r="AE268" s="28"/>
      <c r="AF268" s="28"/>
    </row>
    <row r="269" spans="2:32" x14ac:dyDescent="0.3">
      <c r="B269" s="202"/>
      <c r="C269" s="203"/>
      <c r="D269" s="69"/>
      <c r="E269" s="70"/>
      <c r="F269" s="70"/>
      <c r="G269" s="70"/>
      <c r="H269" s="204"/>
      <c r="I269" s="204"/>
      <c r="J269" s="205"/>
      <c r="K269" s="206"/>
      <c r="L269" s="206"/>
      <c r="M269" s="206"/>
      <c r="N269" s="206" t="s">
        <v>954</v>
      </c>
      <c r="O269" s="206" t="s">
        <v>38</v>
      </c>
      <c r="P269" s="206" t="s">
        <v>852</v>
      </c>
      <c r="Q269" s="206" t="s">
        <v>853</v>
      </c>
      <c r="R269" s="207" t="s">
        <v>847</v>
      </c>
    </row>
    <row r="270" spans="2:32" x14ac:dyDescent="0.3">
      <c r="B270" s="208"/>
      <c r="C270" s="209"/>
      <c r="D270" s="33"/>
      <c r="E270" s="34"/>
      <c r="F270" s="34"/>
      <c r="G270" s="34"/>
      <c r="H270" s="210"/>
      <c r="I270" s="210"/>
      <c r="J270" s="211"/>
      <c r="K270" s="212"/>
      <c r="L270" s="212"/>
      <c r="M270" s="212"/>
      <c r="N270" s="212"/>
      <c r="O270" s="212"/>
      <c r="P270" s="212"/>
      <c r="Q270" s="212"/>
      <c r="R270" s="213"/>
    </row>
    <row r="271" spans="2:32" x14ac:dyDescent="0.3">
      <c r="B271" s="214"/>
      <c r="C271" s="215"/>
      <c r="D271" s="33" t="s">
        <v>31305</v>
      </c>
      <c r="E271" s="43"/>
      <c r="F271" s="43"/>
      <c r="G271" s="43"/>
      <c r="H271" s="216"/>
      <c r="I271" s="216"/>
      <c r="J271" s="217"/>
      <c r="K271" s="218"/>
      <c r="L271" s="218"/>
      <c r="M271" s="218"/>
      <c r="N271" s="218"/>
      <c r="O271" s="218"/>
      <c r="P271" s="218"/>
      <c r="Q271" s="218"/>
      <c r="R271" s="270"/>
    </row>
    <row r="272" spans="2:32" x14ac:dyDescent="0.3">
      <c r="B272" s="214"/>
      <c r="C272" s="215"/>
      <c r="D272" s="39" t="s">
        <v>31306</v>
      </c>
      <c r="E272" s="43"/>
      <c r="F272" s="43"/>
      <c r="G272" s="43"/>
      <c r="H272" s="216"/>
      <c r="I272" s="216"/>
      <c r="J272" s="217"/>
      <c r="K272" s="218"/>
      <c r="L272" s="218"/>
      <c r="M272" s="218"/>
      <c r="N272" s="218">
        <v>230</v>
      </c>
      <c r="O272" s="218" t="s">
        <v>38</v>
      </c>
      <c r="P272" s="218">
        <v>1</v>
      </c>
      <c r="Q272" s="218" t="s">
        <v>853</v>
      </c>
      <c r="R272" s="270">
        <f>ROUND(N272*P272,2)</f>
        <v>230</v>
      </c>
    </row>
    <row r="273" spans="2:32" x14ac:dyDescent="0.3">
      <c r="B273" s="214"/>
      <c r="C273" s="215"/>
      <c r="D273" s="39" t="s">
        <v>31307</v>
      </c>
      <c r="E273" s="43"/>
      <c r="F273" s="43"/>
      <c r="G273" s="43"/>
      <c r="H273" s="216"/>
      <c r="I273" s="216"/>
      <c r="J273" s="217"/>
      <c r="K273" s="218"/>
      <c r="L273" s="218"/>
      <c r="M273" s="218"/>
      <c r="N273" s="218">
        <v>40</v>
      </c>
      <c r="O273" s="218" t="s">
        <v>38</v>
      </c>
      <c r="P273" s="218">
        <v>1</v>
      </c>
      <c r="Q273" s="218" t="s">
        <v>853</v>
      </c>
      <c r="R273" s="270">
        <f>ROUND(N273*P273,2)</f>
        <v>40</v>
      </c>
    </row>
    <row r="274" spans="2:32" x14ac:dyDescent="0.3">
      <c r="B274" s="214"/>
      <c r="C274" s="215"/>
      <c r="D274" s="39" t="s">
        <v>31308</v>
      </c>
      <c r="E274" s="43"/>
      <c r="F274" s="43"/>
      <c r="G274" s="43"/>
      <c r="H274" s="216"/>
      <c r="I274" s="216"/>
      <c r="J274" s="217"/>
      <c r="K274" s="218"/>
      <c r="L274" s="218"/>
      <c r="M274" s="218"/>
      <c r="N274" s="218">
        <v>130</v>
      </c>
      <c r="O274" s="218" t="s">
        <v>38</v>
      </c>
      <c r="P274" s="218">
        <v>1</v>
      </c>
      <c r="Q274" s="218" t="s">
        <v>853</v>
      </c>
      <c r="R274" s="270">
        <f>ROUND(N274*P274,2)</f>
        <v>130</v>
      </c>
    </row>
    <row r="275" spans="2:32" x14ac:dyDescent="0.3">
      <c r="B275" s="214"/>
      <c r="C275" s="215"/>
      <c r="D275" s="39" t="s">
        <v>31309</v>
      </c>
      <c r="E275" s="43"/>
      <c r="F275" s="43"/>
      <c r="G275" s="43"/>
      <c r="H275" s="216"/>
      <c r="I275" s="216"/>
      <c r="J275" s="217"/>
      <c r="K275" s="218"/>
      <c r="L275" s="218"/>
      <c r="M275" s="218"/>
      <c r="N275" s="218">
        <v>120</v>
      </c>
      <c r="O275" s="218" t="s">
        <v>38</v>
      </c>
      <c r="P275" s="218">
        <v>1</v>
      </c>
      <c r="Q275" s="218" t="s">
        <v>853</v>
      </c>
      <c r="R275" s="270">
        <f>ROUND(N275*P275,2)</f>
        <v>120</v>
      </c>
    </row>
    <row r="276" spans="2:32" x14ac:dyDescent="0.3">
      <c r="B276" s="220"/>
      <c r="C276" s="215"/>
      <c r="D276" s="23"/>
      <c r="E276" s="216"/>
      <c r="F276" s="216"/>
      <c r="G276" s="216"/>
      <c r="H276" s="221"/>
      <c r="I276" s="221"/>
      <c r="J276" s="222"/>
      <c r="K276" s="222"/>
      <c r="L276" s="222"/>
      <c r="M276" s="222"/>
      <c r="N276" s="222"/>
      <c r="O276" s="222"/>
      <c r="P276" s="222"/>
      <c r="Q276" s="222"/>
      <c r="R276" s="223"/>
    </row>
    <row r="277" spans="2:32" x14ac:dyDescent="0.3">
      <c r="B277" s="220"/>
      <c r="C277" s="215"/>
      <c r="D277" s="23"/>
      <c r="E277" s="216"/>
      <c r="F277" s="216"/>
      <c r="G277" s="216"/>
      <c r="H277" s="216"/>
      <c r="I277" s="216"/>
      <c r="J277" s="218"/>
      <c r="K277" s="218"/>
      <c r="L277" s="218"/>
      <c r="M277" s="218"/>
      <c r="N277" s="218"/>
      <c r="O277" s="218"/>
      <c r="P277" s="224" t="s">
        <v>854</v>
      </c>
      <c r="Q277" s="225" t="s">
        <v>853</v>
      </c>
      <c r="R277" s="226">
        <f>SUM(R270:R276)</f>
        <v>520</v>
      </c>
    </row>
    <row r="278" spans="2:32" x14ac:dyDescent="0.3">
      <c r="B278" s="196" t="str">
        <f>PLANILHA!B43</f>
        <v>8.3</v>
      </c>
      <c r="C278" s="197"/>
      <c r="D278" s="65" t="str">
        <f>VLOOKUP($B278,PLANILHA!$B$12:$K$601,4,FALSE)</f>
        <v>CABO DE COBRE FLEXÍVEL DE 25 MM², ISOLAMENTO 0,6/1KV - ISOLAÇÃO HEPR 90°C</v>
      </c>
      <c r="E278" s="66" t="str">
        <f>VLOOKUP($B278,PLANILHA!$B$12:$K$601,5,FALSE)</f>
        <v>M</v>
      </c>
      <c r="F278" s="66"/>
      <c r="G278" s="66"/>
      <c r="H278" s="198"/>
      <c r="I278" s="198"/>
      <c r="J278" s="199"/>
      <c r="K278" s="200"/>
      <c r="L278" s="200"/>
      <c r="M278" s="200"/>
      <c r="N278" s="200"/>
      <c r="O278" s="200"/>
      <c r="P278" s="200" t="s">
        <v>852</v>
      </c>
      <c r="Q278" s="200" t="s">
        <v>853</v>
      </c>
      <c r="R278" s="201">
        <f>R283</f>
        <v>60</v>
      </c>
      <c r="S278" s="28"/>
      <c r="T278" s="28"/>
      <c r="U278" s="28"/>
      <c r="V278" s="28"/>
      <c r="W278" s="28"/>
      <c r="X278" s="28"/>
      <c r="Y278" s="28"/>
      <c r="Z278" s="28"/>
      <c r="AA278" s="28"/>
      <c r="AB278" s="28"/>
      <c r="AC278" s="28"/>
      <c r="AD278" s="28"/>
      <c r="AE278" s="28"/>
      <c r="AF278" s="28"/>
    </row>
    <row r="279" spans="2:32" x14ac:dyDescent="0.3">
      <c r="B279" s="202"/>
      <c r="C279" s="203"/>
      <c r="D279" s="69"/>
      <c r="E279" s="70"/>
      <c r="F279" s="70"/>
      <c r="G279" s="70"/>
      <c r="H279" s="204"/>
      <c r="I279" s="204"/>
      <c r="J279" s="205"/>
      <c r="K279" s="206"/>
      <c r="L279" s="206" t="s">
        <v>31224</v>
      </c>
      <c r="M279" s="206" t="s">
        <v>38</v>
      </c>
      <c r="N279" s="206" t="s">
        <v>954</v>
      </c>
      <c r="O279" s="206" t="s">
        <v>38</v>
      </c>
      <c r="P279" s="206" t="s">
        <v>852</v>
      </c>
      <c r="Q279" s="206" t="s">
        <v>853</v>
      </c>
      <c r="R279" s="207" t="s">
        <v>847</v>
      </c>
    </row>
    <row r="280" spans="2:32" x14ac:dyDescent="0.3">
      <c r="B280" s="208"/>
      <c r="C280" s="209"/>
      <c r="D280" s="33"/>
      <c r="E280" s="34"/>
      <c r="F280" s="34"/>
      <c r="G280" s="34"/>
      <c r="H280" s="210"/>
      <c r="I280" s="210"/>
      <c r="J280" s="211"/>
      <c r="K280" s="212"/>
      <c r="L280" s="212"/>
      <c r="M280" s="212"/>
      <c r="N280" s="212"/>
      <c r="O280" s="212"/>
      <c r="P280" s="212"/>
      <c r="Q280" s="212"/>
      <c r="R280" s="213"/>
    </row>
    <row r="281" spans="2:32" x14ac:dyDescent="0.3">
      <c r="B281" s="214"/>
      <c r="C281" s="215"/>
      <c r="D281" s="39" t="s">
        <v>31282</v>
      </c>
      <c r="E281" s="43"/>
      <c r="F281" s="43"/>
      <c r="G281" s="43"/>
      <c r="H281" s="216"/>
      <c r="I281" s="216"/>
      <c r="J281" s="217"/>
      <c r="K281" s="218"/>
      <c r="L281" s="218">
        <v>3</v>
      </c>
      <c r="M281" s="218" t="s">
        <v>38</v>
      </c>
      <c r="N281" s="218">
        <v>20</v>
      </c>
      <c r="O281" s="218" t="s">
        <v>38</v>
      </c>
      <c r="P281" s="218">
        <v>1</v>
      </c>
      <c r="Q281" s="218" t="s">
        <v>853</v>
      </c>
      <c r="R281" s="270">
        <f>ROUND(L281*N281*P281,2)</f>
        <v>60</v>
      </c>
    </row>
    <row r="282" spans="2:32" x14ac:dyDescent="0.3">
      <c r="B282" s="220"/>
      <c r="C282" s="215"/>
      <c r="D282" s="23"/>
      <c r="E282" s="216"/>
      <c r="F282" s="216"/>
      <c r="G282" s="216"/>
      <c r="H282" s="221"/>
      <c r="I282" s="221"/>
      <c r="J282" s="222"/>
      <c r="K282" s="222"/>
      <c r="L282" s="222"/>
      <c r="M282" s="222"/>
      <c r="N282" s="222"/>
      <c r="O282" s="222"/>
      <c r="P282" s="222"/>
      <c r="Q282" s="222"/>
      <c r="R282" s="223"/>
    </row>
    <row r="283" spans="2:32" x14ac:dyDescent="0.3">
      <c r="B283" s="220"/>
      <c r="C283" s="215"/>
      <c r="D283" s="23"/>
      <c r="E283" s="216"/>
      <c r="F283" s="216"/>
      <c r="G283" s="216"/>
      <c r="H283" s="216"/>
      <c r="I283" s="216"/>
      <c r="J283" s="218"/>
      <c r="K283" s="218"/>
      <c r="L283" s="218"/>
      <c r="M283" s="218"/>
      <c r="N283" s="218"/>
      <c r="O283" s="218"/>
      <c r="P283" s="224" t="s">
        <v>854</v>
      </c>
      <c r="Q283" s="225" t="s">
        <v>853</v>
      </c>
      <c r="R283" s="226">
        <f>SUM(R280:R282)</f>
        <v>60</v>
      </c>
    </row>
    <row r="284" spans="2:32" x14ac:dyDescent="0.3">
      <c r="B284" s="196" t="str">
        <f>PLANILHA!B44</f>
        <v>8.4</v>
      </c>
      <c r="C284" s="197"/>
      <c r="D284" s="65" t="str">
        <f>VLOOKUP($B284,PLANILHA!$B$12:$K$601,4,FALSE)</f>
        <v>HASTE DE ATERRAMENTO DE 3/4´ X 3 M</v>
      </c>
      <c r="E284" s="66" t="str">
        <f>VLOOKUP($B284,PLANILHA!$B$12:$K$601,5,FALSE)</f>
        <v>UN</v>
      </c>
      <c r="F284" s="66"/>
      <c r="G284" s="66"/>
      <c r="H284" s="198"/>
      <c r="I284" s="198"/>
      <c r="J284" s="199"/>
      <c r="K284" s="200"/>
      <c r="L284" s="200"/>
      <c r="M284" s="200"/>
      <c r="N284" s="200"/>
      <c r="O284" s="200"/>
      <c r="P284" s="200" t="s">
        <v>852</v>
      </c>
      <c r="Q284" s="200" t="s">
        <v>853</v>
      </c>
      <c r="R284" s="201">
        <f>R294</f>
        <v>3520</v>
      </c>
      <c r="S284" s="28"/>
      <c r="T284" s="28"/>
      <c r="U284" s="28"/>
      <c r="V284" s="28"/>
      <c r="W284" s="28"/>
      <c r="X284" s="28"/>
      <c r="Y284" s="28"/>
      <c r="Z284" s="28"/>
      <c r="AA284" s="28"/>
      <c r="AB284" s="28"/>
      <c r="AC284" s="28"/>
      <c r="AD284" s="28"/>
      <c r="AE284" s="28"/>
      <c r="AF284" s="28"/>
    </row>
    <row r="285" spans="2:32" x14ac:dyDescent="0.3">
      <c r="B285" s="202"/>
      <c r="C285" s="203"/>
      <c r="D285" s="69"/>
      <c r="E285" s="70"/>
      <c r="F285" s="70"/>
      <c r="G285" s="70"/>
      <c r="H285" s="204"/>
      <c r="I285" s="204"/>
      <c r="J285" s="205"/>
      <c r="K285" s="206"/>
      <c r="L285" s="206" t="s">
        <v>31224</v>
      </c>
      <c r="M285" s="206" t="s">
        <v>38</v>
      </c>
      <c r="N285" s="206" t="s">
        <v>954</v>
      </c>
      <c r="O285" s="206" t="s">
        <v>38</v>
      </c>
      <c r="P285" s="206" t="s">
        <v>852</v>
      </c>
      <c r="Q285" s="206" t="s">
        <v>853</v>
      </c>
      <c r="R285" s="207" t="s">
        <v>847</v>
      </c>
    </row>
    <row r="286" spans="2:32" x14ac:dyDescent="0.3">
      <c r="B286" s="208"/>
      <c r="C286" s="209"/>
      <c r="D286" s="33"/>
      <c r="E286" s="34"/>
      <c r="F286" s="34"/>
      <c r="G286" s="34"/>
      <c r="H286" s="210"/>
      <c r="I286" s="210"/>
      <c r="J286" s="211"/>
      <c r="K286" s="212"/>
      <c r="L286" s="212"/>
      <c r="M286" s="212"/>
      <c r="N286" s="212"/>
      <c r="O286" s="212"/>
      <c r="P286" s="212"/>
      <c r="Q286" s="212"/>
      <c r="R286" s="213"/>
    </row>
    <row r="287" spans="2:32" x14ac:dyDescent="0.3">
      <c r="B287" s="214"/>
      <c r="C287" s="215"/>
      <c r="D287" s="33" t="s">
        <v>31305</v>
      </c>
      <c r="E287" s="43"/>
      <c r="F287" s="43"/>
      <c r="G287" s="43"/>
      <c r="H287" s="216"/>
      <c r="I287" s="216"/>
      <c r="J287" s="217"/>
      <c r="K287" s="218"/>
      <c r="L287" s="218"/>
      <c r="M287" s="218"/>
      <c r="N287" s="218"/>
      <c r="O287" s="218"/>
      <c r="P287" s="218"/>
      <c r="Q287" s="218"/>
      <c r="R287" s="270"/>
    </row>
    <row r="288" spans="2:32" x14ac:dyDescent="0.3">
      <c r="B288" s="214"/>
      <c r="C288" s="215"/>
      <c r="D288" s="39" t="s">
        <v>31306</v>
      </c>
      <c r="E288" s="43"/>
      <c r="F288" s="43"/>
      <c r="G288" s="43"/>
      <c r="H288" s="216"/>
      <c r="I288" s="216"/>
      <c r="J288" s="217"/>
      <c r="K288" s="218"/>
      <c r="L288" s="218">
        <v>4</v>
      </c>
      <c r="M288" s="218" t="s">
        <v>38</v>
      </c>
      <c r="N288" s="218">
        <f>N272</f>
        <v>230</v>
      </c>
      <c r="O288" s="218" t="s">
        <v>38</v>
      </c>
      <c r="P288" s="218">
        <v>1</v>
      </c>
      <c r="Q288" s="218" t="s">
        <v>853</v>
      </c>
      <c r="R288" s="270">
        <f>ROUND(L288*N288*P288,2)</f>
        <v>920</v>
      </c>
    </row>
    <row r="289" spans="2:32" x14ac:dyDescent="0.3">
      <c r="B289" s="214"/>
      <c r="C289" s="215"/>
      <c r="D289" s="39" t="s">
        <v>31307</v>
      </c>
      <c r="E289" s="43"/>
      <c r="F289" s="43"/>
      <c r="G289" s="43"/>
      <c r="H289" s="216"/>
      <c r="I289" s="216"/>
      <c r="J289" s="217"/>
      <c r="K289" s="218"/>
      <c r="L289" s="218">
        <v>4</v>
      </c>
      <c r="M289" s="218" t="s">
        <v>38</v>
      </c>
      <c r="N289" s="218">
        <f>N273</f>
        <v>40</v>
      </c>
      <c r="O289" s="218" t="s">
        <v>38</v>
      </c>
      <c r="P289" s="218">
        <v>1</v>
      </c>
      <c r="Q289" s="218" t="s">
        <v>853</v>
      </c>
      <c r="R289" s="270">
        <f t="shared" ref="R289:R291" si="0">ROUND(L289*N289*P289,2)</f>
        <v>160</v>
      </c>
    </row>
    <row r="290" spans="2:32" x14ac:dyDescent="0.3">
      <c r="B290" s="214"/>
      <c r="C290" s="215"/>
      <c r="D290" s="39" t="s">
        <v>31308</v>
      </c>
      <c r="E290" s="43"/>
      <c r="F290" s="43"/>
      <c r="G290" s="43"/>
      <c r="H290" s="216"/>
      <c r="I290" s="216"/>
      <c r="J290" s="217"/>
      <c r="K290" s="218"/>
      <c r="L290" s="218">
        <v>4</v>
      </c>
      <c r="M290" s="218" t="s">
        <v>38</v>
      </c>
      <c r="N290" s="218">
        <f>N274</f>
        <v>130</v>
      </c>
      <c r="O290" s="218" t="s">
        <v>38</v>
      </c>
      <c r="P290" s="218">
        <v>1</v>
      </c>
      <c r="Q290" s="218" t="s">
        <v>853</v>
      </c>
      <c r="R290" s="270">
        <f t="shared" si="0"/>
        <v>520</v>
      </c>
    </row>
    <row r="291" spans="2:32" x14ac:dyDescent="0.3">
      <c r="B291" s="214"/>
      <c r="C291" s="215"/>
      <c r="D291" s="39" t="s">
        <v>31309</v>
      </c>
      <c r="E291" s="43"/>
      <c r="F291" s="43"/>
      <c r="G291" s="43"/>
      <c r="H291" s="216"/>
      <c r="I291" s="216"/>
      <c r="J291" s="217"/>
      <c r="K291" s="218"/>
      <c r="L291" s="218">
        <v>4</v>
      </c>
      <c r="M291" s="218" t="s">
        <v>38</v>
      </c>
      <c r="N291" s="218">
        <f>N275</f>
        <v>120</v>
      </c>
      <c r="O291" s="218" t="s">
        <v>38</v>
      </c>
      <c r="P291" s="218">
        <v>1</v>
      </c>
      <c r="Q291" s="218" t="s">
        <v>853</v>
      </c>
      <c r="R291" s="270">
        <f t="shared" si="0"/>
        <v>480</v>
      </c>
    </row>
    <row r="292" spans="2:32" x14ac:dyDescent="0.3">
      <c r="B292" s="214"/>
      <c r="C292" s="215"/>
      <c r="D292" s="39" t="s">
        <v>31310</v>
      </c>
      <c r="E292" s="43"/>
      <c r="F292" s="43"/>
      <c r="G292" s="43"/>
      <c r="H292" s="216"/>
      <c r="I292" s="216"/>
      <c r="J292" s="217"/>
      <c r="K292" s="218"/>
      <c r="L292" s="218">
        <v>4</v>
      </c>
      <c r="M292" s="218" t="s">
        <v>38</v>
      </c>
      <c r="N292" s="218">
        <v>12</v>
      </c>
      <c r="O292" s="218" t="s">
        <v>38</v>
      </c>
      <c r="P292" s="218">
        <v>30</v>
      </c>
      <c r="Q292" s="218" t="s">
        <v>853</v>
      </c>
      <c r="R292" s="270">
        <f t="shared" ref="R292" si="1">ROUND(L292*N292*P292,2)</f>
        <v>1440</v>
      </c>
    </row>
    <row r="293" spans="2:32" x14ac:dyDescent="0.3">
      <c r="B293" s="220"/>
      <c r="C293" s="215"/>
      <c r="D293" s="23"/>
      <c r="E293" s="216"/>
      <c r="F293" s="216"/>
      <c r="G293" s="216"/>
      <c r="H293" s="221"/>
      <c r="I293" s="221"/>
      <c r="J293" s="222"/>
      <c r="K293" s="222"/>
      <c r="L293" s="222"/>
      <c r="M293" s="222"/>
      <c r="N293" s="222"/>
      <c r="O293" s="222"/>
      <c r="P293" s="222"/>
      <c r="Q293" s="222"/>
      <c r="R293" s="223"/>
    </row>
    <row r="294" spans="2:32" x14ac:dyDescent="0.3">
      <c r="B294" s="220"/>
      <c r="C294" s="215"/>
      <c r="D294" s="23"/>
      <c r="E294" s="216"/>
      <c r="F294" s="216"/>
      <c r="G294" s="216"/>
      <c r="H294" s="216"/>
      <c r="I294" s="216"/>
      <c r="J294" s="218"/>
      <c r="K294" s="218"/>
      <c r="L294" s="218"/>
      <c r="M294" s="218"/>
      <c r="N294" s="218"/>
      <c r="O294" s="218"/>
      <c r="P294" s="224" t="s">
        <v>854</v>
      </c>
      <c r="Q294" s="225" t="s">
        <v>853</v>
      </c>
      <c r="R294" s="226">
        <f>SUM(R286:R293)</f>
        <v>3520</v>
      </c>
    </row>
    <row r="295" spans="2:32" x14ac:dyDescent="0.3">
      <c r="B295" s="196" t="str">
        <f>PLANILHA!B45</f>
        <v>8.5</v>
      </c>
      <c r="C295" s="197"/>
      <c r="D295" s="65" t="str">
        <f>VLOOKUP($B295,PLANILHA!$B$12:$K$601,4,FALSE)</f>
        <v>CONECTOR CABO/HASTE DE 3/4´</v>
      </c>
      <c r="E295" s="66" t="str">
        <f>VLOOKUP($B295,PLANILHA!$B$12:$K$601,5,FALSE)</f>
        <v>UN</v>
      </c>
      <c r="F295" s="66"/>
      <c r="G295" s="66"/>
      <c r="H295" s="198"/>
      <c r="I295" s="198"/>
      <c r="J295" s="199"/>
      <c r="K295" s="200"/>
      <c r="L295" s="200"/>
      <c r="M295" s="200"/>
      <c r="N295" s="200"/>
      <c r="O295" s="200"/>
      <c r="P295" s="200" t="s">
        <v>852</v>
      </c>
      <c r="Q295" s="200" t="s">
        <v>853</v>
      </c>
      <c r="R295" s="201">
        <f>R300</f>
        <v>1</v>
      </c>
      <c r="S295" s="28"/>
      <c r="T295" s="28"/>
      <c r="U295" s="28"/>
      <c r="V295" s="28"/>
      <c r="W295" s="28"/>
      <c r="X295" s="28"/>
      <c r="Y295" s="28"/>
      <c r="Z295" s="28"/>
      <c r="AA295" s="28"/>
      <c r="AB295" s="28"/>
      <c r="AC295" s="28"/>
      <c r="AD295" s="28"/>
      <c r="AE295" s="28"/>
      <c r="AF295" s="28"/>
    </row>
    <row r="296" spans="2:32" x14ac:dyDescent="0.3">
      <c r="B296" s="202"/>
      <c r="C296" s="203"/>
      <c r="D296" s="69"/>
      <c r="E296" s="70"/>
      <c r="F296" s="70"/>
      <c r="G296" s="70"/>
      <c r="H296" s="204"/>
      <c r="I296" s="204"/>
      <c r="J296" s="205"/>
      <c r="K296" s="206"/>
      <c r="L296" s="206"/>
      <c r="M296" s="206"/>
      <c r="N296" s="206"/>
      <c r="O296" s="206"/>
      <c r="P296" s="206" t="s">
        <v>852</v>
      </c>
      <c r="Q296" s="206" t="s">
        <v>853</v>
      </c>
      <c r="R296" s="207" t="s">
        <v>847</v>
      </c>
    </row>
    <row r="297" spans="2:32" x14ac:dyDescent="0.3">
      <c r="B297" s="208"/>
      <c r="C297" s="209"/>
      <c r="D297" s="33"/>
      <c r="E297" s="34"/>
      <c r="F297" s="34"/>
      <c r="G297" s="34"/>
      <c r="H297" s="210"/>
      <c r="I297" s="210"/>
      <c r="J297" s="211"/>
      <c r="K297" s="212"/>
      <c r="L297" s="212"/>
      <c r="M297" s="212"/>
      <c r="N297" s="212"/>
      <c r="O297" s="212"/>
      <c r="P297" s="212"/>
      <c r="Q297" s="212"/>
      <c r="R297" s="213"/>
    </row>
    <row r="298" spans="2:32" x14ac:dyDescent="0.3">
      <c r="B298" s="214"/>
      <c r="C298" s="215"/>
      <c r="D298" s="39" t="s">
        <v>31304</v>
      </c>
      <c r="E298" s="43"/>
      <c r="F298" s="43"/>
      <c r="G298" s="43"/>
      <c r="H298" s="216"/>
      <c r="I298" s="216"/>
      <c r="J298" s="217"/>
      <c r="K298" s="218"/>
      <c r="L298" s="218"/>
      <c r="M298" s="218"/>
      <c r="N298" s="218"/>
      <c r="O298" s="218"/>
      <c r="P298" s="218">
        <v>1</v>
      </c>
      <c r="Q298" s="218" t="s">
        <v>853</v>
      </c>
      <c r="R298" s="219">
        <f>P298</f>
        <v>1</v>
      </c>
    </row>
    <row r="299" spans="2:32" x14ac:dyDescent="0.3">
      <c r="B299" s="220"/>
      <c r="C299" s="215"/>
      <c r="D299" s="23"/>
      <c r="E299" s="216"/>
      <c r="F299" s="216"/>
      <c r="G299" s="216"/>
      <c r="H299" s="221"/>
      <c r="I299" s="221"/>
      <c r="J299" s="222"/>
      <c r="K299" s="222"/>
      <c r="L299" s="222"/>
      <c r="M299" s="222"/>
      <c r="N299" s="222"/>
      <c r="O299" s="222"/>
      <c r="P299" s="222"/>
      <c r="Q299" s="222"/>
      <c r="R299" s="223"/>
    </row>
    <row r="300" spans="2:32" x14ac:dyDescent="0.3">
      <c r="B300" s="220"/>
      <c r="C300" s="215"/>
      <c r="D300" s="23"/>
      <c r="E300" s="216"/>
      <c r="F300" s="216"/>
      <c r="G300" s="216"/>
      <c r="H300" s="216"/>
      <c r="I300" s="216"/>
      <c r="J300" s="218"/>
      <c r="K300" s="218"/>
      <c r="L300" s="218"/>
      <c r="M300" s="218"/>
      <c r="N300" s="218"/>
      <c r="O300" s="218"/>
      <c r="P300" s="224" t="s">
        <v>854</v>
      </c>
      <c r="Q300" s="225" t="s">
        <v>853</v>
      </c>
      <c r="R300" s="226">
        <f>SUM(R297:R299)</f>
        <v>1</v>
      </c>
    </row>
    <row r="301" spans="2:32" x14ac:dyDescent="0.3">
      <c r="B301" s="196" t="str">
        <f>PLANILHA!B46</f>
        <v>8.6</v>
      </c>
      <c r="C301" s="197"/>
      <c r="D301" s="65" t="str">
        <f>VLOOKUP($B301,PLANILHA!$B$12:$K$601,4,FALSE)</f>
        <v>CAIXA DE MEDIÇÃO POLIFÁSICA (500 X 600 X 200) MM, PADRÃO CONCESSIONÁRIAS</v>
      </c>
      <c r="E301" s="66" t="str">
        <f>VLOOKUP($B301,PLANILHA!$B$12:$K$601,5,FALSE)</f>
        <v>UN</v>
      </c>
      <c r="F301" s="66"/>
      <c r="G301" s="66"/>
      <c r="H301" s="198"/>
      <c r="I301" s="198"/>
      <c r="J301" s="199"/>
      <c r="K301" s="200"/>
      <c r="L301" s="200"/>
      <c r="M301" s="200"/>
      <c r="N301" s="200"/>
      <c r="O301" s="200"/>
      <c r="P301" s="200" t="s">
        <v>852</v>
      </c>
      <c r="Q301" s="200" t="s">
        <v>853</v>
      </c>
      <c r="R301" s="201">
        <f>R306</f>
        <v>1</v>
      </c>
      <c r="S301" s="28"/>
      <c r="T301" s="28"/>
      <c r="U301" s="28"/>
      <c r="V301" s="28"/>
      <c r="W301" s="28"/>
      <c r="X301" s="28"/>
      <c r="Y301" s="28"/>
      <c r="Z301" s="28"/>
      <c r="AA301" s="28"/>
      <c r="AB301" s="28"/>
      <c r="AC301" s="28"/>
      <c r="AD301" s="28"/>
      <c r="AE301" s="28"/>
      <c r="AF301" s="28"/>
    </row>
    <row r="302" spans="2:32" x14ac:dyDescent="0.3">
      <c r="B302" s="202"/>
      <c r="C302" s="203"/>
      <c r="D302" s="69"/>
      <c r="E302" s="70"/>
      <c r="F302" s="70"/>
      <c r="G302" s="70"/>
      <c r="H302" s="204"/>
      <c r="I302" s="204"/>
      <c r="J302" s="205"/>
      <c r="K302" s="206"/>
      <c r="L302" s="206"/>
      <c r="M302" s="206"/>
      <c r="N302" s="206"/>
      <c r="O302" s="206"/>
      <c r="P302" s="206" t="s">
        <v>852</v>
      </c>
      <c r="Q302" s="206" t="s">
        <v>853</v>
      </c>
      <c r="R302" s="207" t="s">
        <v>847</v>
      </c>
    </row>
    <row r="303" spans="2:32" x14ac:dyDescent="0.3">
      <c r="B303" s="208"/>
      <c r="C303" s="209"/>
      <c r="D303" s="33"/>
      <c r="E303" s="34"/>
      <c r="F303" s="34"/>
      <c r="G303" s="34"/>
      <c r="H303" s="210"/>
      <c r="I303" s="210"/>
      <c r="J303" s="211"/>
      <c r="K303" s="212"/>
      <c r="L303" s="212"/>
      <c r="M303" s="212"/>
      <c r="N303" s="212"/>
      <c r="O303" s="212"/>
      <c r="P303" s="212"/>
      <c r="Q303" s="212"/>
      <c r="R303" s="213"/>
    </row>
    <row r="304" spans="2:32" x14ac:dyDescent="0.3">
      <c r="B304" s="214"/>
      <c r="C304" s="215"/>
      <c r="D304" s="39" t="s">
        <v>31223</v>
      </c>
      <c r="E304" s="43" t="str">
        <f>B295</f>
        <v>8.5</v>
      </c>
      <c r="F304" s="43"/>
      <c r="G304" s="43"/>
      <c r="H304" s="216"/>
      <c r="I304" s="216"/>
      <c r="J304" s="217"/>
      <c r="K304" s="218"/>
      <c r="L304" s="218"/>
      <c r="M304" s="218"/>
      <c r="N304" s="218"/>
      <c r="O304" s="218"/>
      <c r="P304" s="218">
        <f>R300</f>
        <v>1</v>
      </c>
      <c r="Q304" s="218" t="s">
        <v>853</v>
      </c>
      <c r="R304" s="219">
        <f>P304</f>
        <v>1</v>
      </c>
    </row>
    <row r="305" spans="2:32" x14ac:dyDescent="0.3">
      <c r="B305" s="220"/>
      <c r="C305" s="215"/>
      <c r="D305" s="23"/>
      <c r="E305" s="216"/>
      <c r="F305" s="216"/>
      <c r="G305" s="216"/>
      <c r="H305" s="221"/>
      <c r="I305" s="221"/>
      <c r="J305" s="222"/>
      <c r="K305" s="222"/>
      <c r="L305" s="222"/>
      <c r="M305" s="222"/>
      <c r="N305" s="222"/>
      <c r="O305" s="222"/>
      <c r="P305" s="222"/>
      <c r="Q305" s="222"/>
      <c r="R305" s="223"/>
    </row>
    <row r="306" spans="2:32" x14ac:dyDescent="0.3">
      <c r="B306" s="220"/>
      <c r="C306" s="215"/>
      <c r="D306" s="23"/>
      <c r="E306" s="216"/>
      <c r="F306" s="216"/>
      <c r="G306" s="216"/>
      <c r="H306" s="216"/>
      <c r="I306" s="216"/>
      <c r="J306" s="218"/>
      <c r="K306" s="218"/>
      <c r="L306" s="218"/>
      <c r="M306" s="218"/>
      <c r="N306" s="218"/>
      <c r="O306" s="218"/>
      <c r="P306" s="224" t="s">
        <v>854</v>
      </c>
      <c r="Q306" s="225" t="s">
        <v>853</v>
      </c>
      <c r="R306" s="226">
        <f>SUM(R303:R305)</f>
        <v>1</v>
      </c>
    </row>
    <row r="307" spans="2:32" x14ac:dyDescent="0.3">
      <c r="B307" s="196" t="str">
        <f>PLANILHA!B47</f>
        <v>8.7</v>
      </c>
      <c r="C307" s="197"/>
      <c r="D307" s="65" t="str">
        <f>VLOOKUP($B307,PLANILHA!$B$12:$K$601,4,FALSE)</f>
        <v>QUADRO DE DISTRIBUIÇÃO EM PVC - PARA ATÉ 32 DISJUNTORES</v>
      </c>
      <c r="E307" s="66" t="str">
        <f>VLOOKUP($B307,PLANILHA!$B$12:$K$601,5,FALSE)</f>
        <v>UN</v>
      </c>
      <c r="F307" s="66"/>
      <c r="G307" s="66"/>
      <c r="H307" s="198"/>
      <c r="I307" s="198"/>
      <c r="J307" s="199"/>
      <c r="K307" s="200"/>
      <c r="L307" s="200"/>
      <c r="M307" s="200"/>
      <c r="N307" s="200"/>
      <c r="O307" s="200"/>
      <c r="P307" s="200" t="s">
        <v>852</v>
      </c>
      <c r="Q307" s="200" t="s">
        <v>853</v>
      </c>
      <c r="R307" s="201">
        <f>R312</f>
        <v>1</v>
      </c>
      <c r="S307" s="28"/>
      <c r="T307" s="28"/>
      <c r="U307" s="28"/>
      <c r="V307" s="28"/>
      <c r="W307" s="28"/>
      <c r="X307" s="28"/>
      <c r="Y307" s="28"/>
      <c r="Z307" s="28"/>
      <c r="AA307" s="28"/>
      <c r="AB307" s="28"/>
      <c r="AC307" s="28"/>
      <c r="AD307" s="28"/>
      <c r="AE307" s="28"/>
      <c r="AF307" s="28"/>
    </row>
    <row r="308" spans="2:32" x14ac:dyDescent="0.3">
      <c r="B308" s="202"/>
      <c r="C308" s="203"/>
      <c r="D308" s="69"/>
      <c r="E308" s="70"/>
      <c r="F308" s="70"/>
      <c r="G308" s="70"/>
      <c r="H308" s="204"/>
      <c r="I308" s="204"/>
      <c r="J308" s="205"/>
      <c r="K308" s="206"/>
      <c r="L308" s="206"/>
      <c r="M308" s="206"/>
      <c r="N308" s="206"/>
      <c r="O308" s="206"/>
      <c r="P308" s="206" t="s">
        <v>852</v>
      </c>
      <c r="Q308" s="206" t="s">
        <v>853</v>
      </c>
      <c r="R308" s="207" t="s">
        <v>847</v>
      </c>
    </row>
    <row r="309" spans="2:32" x14ac:dyDescent="0.3">
      <c r="B309" s="208"/>
      <c r="C309" s="209"/>
      <c r="D309" s="33"/>
      <c r="E309" s="34"/>
      <c r="F309" s="34"/>
      <c r="G309" s="34"/>
      <c r="H309" s="210"/>
      <c r="I309" s="210"/>
      <c r="J309" s="211"/>
      <c r="K309" s="212"/>
      <c r="L309" s="212"/>
      <c r="M309" s="212"/>
      <c r="N309" s="212"/>
      <c r="O309" s="212"/>
      <c r="P309" s="212"/>
      <c r="Q309" s="212"/>
      <c r="R309" s="213"/>
    </row>
    <row r="310" spans="2:32" x14ac:dyDescent="0.3">
      <c r="B310" s="214"/>
      <c r="C310" s="215"/>
      <c r="D310" s="39" t="s">
        <v>31303</v>
      </c>
      <c r="E310" s="43"/>
      <c r="F310" s="43"/>
      <c r="G310" s="43"/>
      <c r="H310" s="216"/>
      <c r="I310" s="216"/>
      <c r="J310" s="217"/>
      <c r="K310" s="218"/>
      <c r="L310" s="218"/>
      <c r="M310" s="218"/>
      <c r="N310" s="218"/>
      <c r="O310" s="218"/>
      <c r="P310" s="218">
        <v>1</v>
      </c>
      <c r="Q310" s="218" t="s">
        <v>853</v>
      </c>
      <c r="R310" s="219">
        <f>P310</f>
        <v>1</v>
      </c>
    </row>
    <row r="311" spans="2:32" x14ac:dyDescent="0.3">
      <c r="B311" s="220"/>
      <c r="C311" s="215"/>
      <c r="D311" s="23"/>
      <c r="E311" s="216"/>
      <c r="F311" s="216"/>
      <c r="G311" s="216"/>
      <c r="H311" s="221"/>
      <c r="I311" s="221"/>
      <c r="J311" s="222"/>
      <c r="K311" s="222"/>
      <c r="L311" s="222"/>
      <c r="M311" s="222"/>
      <c r="N311" s="222"/>
      <c r="O311" s="222"/>
      <c r="P311" s="222"/>
      <c r="Q311" s="222"/>
      <c r="R311" s="223"/>
    </row>
    <row r="312" spans="2:32" x14ac:dyDescent="0.3">
      <c r="B312" s="220"/>
      <c r="C312" s="215"/>
      <c r="D312" s="23"/>
      <c r="E312" s="216"/>
      <c r="F312" s="216"/>
      <c r="G312" s="216"/>
      <c r="H312" s="216"/>
      <c r="I312" s="216"/>
      <c r="J312" s="218"/>
      <c r="K312" s="218"/>
      <c r="L312" s="218"/>
      <c r="M312" s="218"/>
      <c r="N312" s="218"/>
      <c r="O312" s="218"/>
      <c r="P312" s="224" t="s">
        <v>854</v>
      </c>
      <c r="Q312" s="225" t="s">
        <v>853</v>
      </c>
      <c r="R312" s="226">
        <f>SUM(R309:R311)</f>
        <v>1</v>
      </c>
    </row>
    <row r="313" spans="2:32" x14ac:dyDescent="0.3">
      <c r="B313" s="196" t="str">
        <f>PLANILHA!B48</f>
        <v>8.8</v>
      </c>
      <c r="C313" s="197"/>
      <c r="D313" s="65" t="str">
        <f>VLOOKUP($B313,PLANILHA!$B$12:$K$601,4,FALSE)</f>
        <v>CHAVE SECCIONADORA SOB CARGA, TRIPOLAR, ACIONAMENTO ROTATIVO, COM PROLONGADOR, SEM PORTA-FUSÍVEL, DE 250 A</v>
      </c>
      <c r="E313" s="66" t="str">
        <f>VLOOKUP($B313,PLANILHA!$B$12:$K$601,5,FALSE)</f>
        <v>UN</v>
      </c>
      <c r="F313" s="66"/>
      <c r="G313" s="66"/>
      <c r="H313" s="198"/>
      <c r="I313" s="198"/>
      <c r="J313" s="199"/>
      <c r="K313" s="200"/>
      <c r="L313" s="200"/>
      <c r="M313" s="200"/>
      <c r="N313" s="200"/>
      <c r="O313" s="200"/>
      <c r="P313" s="200" t="s">
        <v>852</v>
      </c>
      <c r="Q313" s="200" t="s">
        <v>853</v>
      </c>
      <c r="R313" s="201">
        <f>R318</f>
        <v>1</v>
      </c>
      <c r="S313" s="28"/>
      <c r="T313" s="28"/>
      <c r="U313" s="28"/>
      <c r="V313" s="28"/>
      <c r="W313" s="28"/>
      <c r="X313" s="28"/>
      <c r="Y313" s="28"/>
      <c r="Z313" s="28"/>
      <c r="AA313" s="28"/>
      <c r="AB313" s="28"/>
      <c r="AC313" s="28"/>
      <c r="AD313" s="28"/>
      <c r="AE313" s="28"/>
      <c r="AF313" s="28"/>
    </row>
    <row r="314" spans="2:32" x14ac:dyDescent="0.3">
      <c r="B314" s="202"/>
      <c r="C314" s="203"/>
      <c r="D314" s="69"/>
      <c r="E314" s="70"/>
      <c r="F314" s="70"/>
      <c r="G314" s="70"/>
      <c r="H314" s="204"/>
      <c r="I314" s="204"/>
      <c r="J314" s="205"/>
      <c r="K314" s="206"/>
      <c r="L314" s="206"/>
      <c r="M314" s="206"/>
      <c r="N314" s="206"/>
      <c r="O314" s="206"/>
      <c r="P314" s="206" t="s">
        <v>852</v>
      </c>
      <c r="Q314" s="206" t="s">
        <v>853</v>
      </c>
      <c r="R314" s="207" t="s">
        <v>847</v>
      </c>
    </row>
    <row r="315" spans="2:32" x14ac:dyDescent="0.3">
      <c r="B315" s="208"/>
      <c r="C315" s="209"/>
      <c r="D315" s="33"/>
      <c r="E315" s="34"/>
      <c r="F315" s="34"/>
      <c r="G315" s="34"/>
      <c r="H315" s="210"/>
      <c r="I315" s="210"/>
      <c r="J315" s="211"/>
      <c r="K315" s="212"/>
      <c r="L315" s="212"/>
      <c r="M315" s="212"/>
      <c r="N315" s="212"/>
      <c r="O315" s="212"/>
      <c r="P315" s="212"/>
      <c r="Q315" s="212"/>
      <c r="R315" s="213"/>
    </row>
    <row r="316" spans="2:32" ht="27.6" x14ac:dyDescent="0.3">
      <c r="B316" s="214"/>
      <c r="C316" s="215"/>
      <c r="D316" s="39" t="s">
        <v>31302</v>
      </c>
      <c r="E316" s="43"/>
      <c r="F316" s="43"/>
      <c r="G316" s="43"/>
      <c r="H316" s="216"/>
      <c r="I316" s="216"/>
      <c r="J316" s="217"/>
      <c r="K316" s="218"/>
      <c r="L316" s="218"/>
      <c r="M316" s="218"/>
      <c r="N316" s="218"/>
      <c r="O316" s="218"/>
      <c r="P316" s="218">
        <v>1</v>
      </c>
      <c r="Q316" s="218" t="s">
        <v>853</v>
      </c>
      <c r="R316" s="219">
        <f>P316</f>
        <v>1</v>
      </c>
    </row>
    <row r="317" spans="2:32" x14ac:dyDescent="0.3">
      <c r="B317" s="220"/>
      <c r="C317" s="215"/>
      <c r="D317" s="23"/>
      <c r="E317" s="216"/>
      <c r="F317" s="216"/>
      <c r="G317" s="216"/>
      <c r="H317" s="221"/>
      <c r="I317" s="221"/>
      <c r="J317" s="222"/>
      <c r="K317" s="222"/>
      <c r="L317" s="222"/>
      <c r="M317" s="222"/>
      <c r="N317" s="222"/>
      <c r="O317" s="222"/>
      <c r="P317" s="222"/>
      <c r="Q317" s="222"/>
      <c r="R317" s="223"/>
    </row>
    <row r="318" spans="2:32" x14ac:dyDescent="0.3">
      <c r="B318" s="220"/>
      <c r="C318" s="215"/>
      <c r="D318" s="23"/>
      <c r="E318" s="216"/>
      <c r="F318" s="216"/>
      <c r="G318" s="216"/>
      <c r="H318" s="216"/>
      <c r="I318" s="216"/>
      <c r="J318" s="218"/>
      <c r="K318" s="218"/>
      <c r="L318" s="218"/>
      <c r="M318" s="218"/>
      <c r="N318" s="218"/>
      <c r="O318" s="218"/>
      <c r="P318" s="224" t="s">
        <v>854</v>
      </c>
      <c r="Q318" s="225" t="s">
        <v>853</v>
      </c>
      <c r="R318" s="226">
        <f>SUM(R315:R317)</f>
        <v>1</v>
      </c>
    </row>
    <row r="319" spans="2:32" x14ac:dyDescent="0.3">
      <c r="B319" s="196" t="str">
        <f>PLANILHA!B49</f>
        <v>8.9</v>
      </c>
      <c r="C319" s="197"/>
      <c r="D319" s="65" t="str">
        <f>VLOOKUP($B319,PLANILHA!$B$12:$K$601,4,FALSE)</f>
        <v>CHAVE SECCIONADORA SOB CARGA, TRIPOLAR, ACIONAMENTO ROTATIVO, COM PROLONGADOR, SEM PORTA-FUSÍVEL, DE 400 A</v>
      </c>
      <c r="E319" s="66" t="str">
        <f>VLOOKUP($B319,PLANILHA!$B$12:$K$601,5,FALSE)</f>
        <v>UN</v>
      </c>
      <c r="F319" s="66"/>
      <c r="G319" s="66"/>
      <c r="H319" s="198"/>
      <c r="I319" s="198"/>
      <c r="J319" s="199"/>
      <c r="K319" s="200"/>
      <c r="L319" s="200"/>
      <c r="M319" s="200"/>
      <c r="N319" s="200"/>
      <c r="O319" s="200"/>
      <c r="P319" s="200" t="s">
        <v>852</v>
      </c>
      <c r="Q319" s="200" t="s">
        <v>853</v>
      </c>
      <c r="R319" s="201">
        <f>R324</f>
        <v>2</v>
      </c>
      <c r="S319" s="28"/>
      <c r="T319" s="28"/>
      <c r="U319" s="28"/>
      <c r="V319" s="28"/>
      <c r="W319" s="28"/>
      <c r="X319" s="28"/>
      <c r="Y319" s="28"/>
      <c r="Z319" s="28"/>
      <c r="AA319" s="28"/>
      <c r="AB319" s="28"/>
      <c r="AC319" s="28"/>
      <c r="AD319" s="28"/>
      <c r="AE319" s="28"/>
      <c r="AF319" s="28"/>
    </row>
    <row r="320" spans="2:32" x14ac:dyDescent="0.3">
      <c r="B320" s="202"/>
      <c r="C320" s="203"/>
      <c r="D320" s="69"/>
      <c r="E320" s="70"/>
      <c r="F320" s="70"/>
      <c r="G320" s="70"/>
      <c r="H320" s="204"/>
      <c r="I320" s="204"/>
      <c r="J320" s="205"/>
      <c r="K320" s="206"/>
      <c r="L320" s="206"/>
      <c r="M320" s="206"/>
      <c r="N320" s="206"/>
      <c r="O320" s="206"/>
      <c r="P320" s="206" t="s">
        <v>852</v>
      </c>
      <c r="Q320" s="206" t="s">
        <v>853</v>
      </c>
      <c r="R320" s="207" t="s">
        <v>847</v>
      </c>
    </row>
    <row r="321" spans="2:32" x14ac:dyDescent="0.3">
      <c r="B321" s="208"/>
      <c r="C321" s="209"/>
      <c r="D321" s="33"/>
      <c r="E321" s="34"/>
      <c r="F321" s="34"/>
      <c r="G321" s="34"/>
      <c r="H321" s="210"/>
      <c r="I321" s="210"/>
      <c r="J321" s="211"/>
      <c r="K321" s="212"/>
      <c r="L321" s="212"/>
      <c r="M321" s="212"/>
      <c r="N321" s="212"/>
      <c r="O321" s="212"/>
      <c r="P321" s="212"/>
      <c r="Q321" s="212"/>
      <c r="R321" s="213"/>
    </row>
    <row r="322" spans="2:32" x14ac:dyDescent="0.3">
      <c r="B322" s="214"/>
      <c r="C322" s="215"/>
      <c r="D322" s="39" t="s">
        <v>31300</v>
      </c>
      <c r="E322" s="43"/>
      <c r="F322" s="43"/>
      <c r="G322" s="43"/>
      <c r="H322" s="216"/>
      <c r="I322" s="216"/>
      <c r="J322" s="217"/>
      <c r="K322" s="218"/>
      <c r="L322" s="218"/>
      <c r="M322" s="218"/>
      <c r="N322" s="218"/>
      <c r="O322" s="218"/>
      <c r="P322" s="218">
        <v>2</v>
      </c>
      <c r="Q322" s="218" t="s">
        <v>853</v>
      </c>
      <c r="R322" s="219">
        <f>P322</f>
        <v>2</v>
      </c>
    </row>
    <row r="323" spans="2:32" x14ac:dyDescent="0.3">
      <c r="B323" s="220"/>
      <c r="C323" s="215"/>
      <c r="D323" s="23"/>
      <c r="E323" s="216"/>
      <c r="F323" s="216"/>
      <c r="G323" s="216"/>
      <c r="H323" s="221"/>
      <c r="I323" s="221"/>
      <c r="J323" s="222"/>
      <c r="K323" s="222"/>
      <c r="L323" s="222"/>
      <c r="M323" s="222"/>
      <c r="N323" s="222"/>
      <c r="O323" s="222"/>
      <c r="P323" s="222"/>
      <c r="Q323" s="222"/>
      <c r="R323" s="223"/>
    </row>
    <row r="324" spans="2:32" x14ac:dyDescent="0.3">
      <c r="B324" s="220"/>
      <c r="C324" s="215"/>
      <c r="D324" s="23"/>
      <c r="E324" s="216"/>
      <c r="F324" s="216"/>
      <c r="G324" s="216"/>
      <c r="H324" s="216"/>
      <c r="I324" s="216"/>
      <c r="J324" s="218"/>
      <c r="K324" s="218"/>
      <c r="L324" s="218"/>
      <c r="M324" s="218"/>
      <c r="N324" s="218"/>
      <c r="O324" s="218"/>
      <c r="P324" s="224" t="s">
        <v>854</v>
      </c>
      <c r="Q324" s="225" t="s">
        <v>853</v>
      </c>
      <c r="R324" s="226">
        <f>SUM(R321:R323)</f>
        <v>2</v>
      </c>
    </row>
    <row r="325" spans="2:32" x14ac:dyDescent="0.3">
      <c r="B325" s="196">
        <f>PLANILHA!B50</f>
        <v>9</v>
      </c>
      <c r="C325" s="197"/>
      <c r="D325" s="65" t="str">
        <f>VLOOKUP($B325,PLANILHA!$B$12:$K$601,4,FALSE)</f>
        <v>SANITÁRIOS - FECHAMENTO PROVISÓRIO</v>
      </c>
      <c r="E325" s="66">
        <f>VLOOKUP($B325,PLANILHA!$B$12:$K$601,5,FALSE)</f>
        <v>0</v>
      </c>
      <c r="F325" s="66"/>
      <c r="G325" s="66"/>
      <c r="H325" s="198"/>
      <c r="I325" s="198"/>
      <c r="J325" s="199"/>
      <c r="K325" s="200"/>
      <c r="L325" s="200"/>
      <c r="M325" s="200"/>
      <c r="N325" s="200"/>
      <c r="O325" s="200"/>
      <c r="P325" s="200" t="s">
        <v>852</v>
      </c>
      <c r="Q325" s="200" t="s">
        <v>853</v>
      </c>
      <c r="R325" s="201">
        <f>R330</f>
        <v>2</v>
      </c>
      <c r="S325" s="28"/>
      <c r="T325" s="28"/>
      <c r="U325" s="28"/>
      <c r="V325" s="28"/>
      <c r="W325" s="28"/>
      <c r="X325" s="28"/>
      <c r="Y325" s="28"/>
      <c r="Z325" s="28"/>
      <c r="AA325" s="28"/>
      <c r="AB325" s="28"/>
      <c r="AC325" s="28"/>
      <c r="AD325" s="28"/>
      <c r="AE325" s="28"/>
      <c r="AF325" s="28"/>
    </row>
    <row r="326" spans="2:32" x14ac:dyDescent="0.3">
      <c r="B326" s="202"/>
      <c r="C326" s="203"/>
      <c r="D326" s="69"/>
      <c r="E326" s="70"/>
      <c r="F326" s="70"/>
      <c r="G326" s="70"/>
      <c r="H326" s="204"/>
      <c r="I326" s="204"/>
      <c r="J326" s="205"/>
      <c r="K326" s="206"/>
      <c r="L326" s="206"/>
      <c r="M326" s="206"/>
      <c r="N326" s="206"/>
      <c r="O326" s="206"/>
      <c r="P326" s="206" t="s">
        <v>852</v>
      </c>
      <c r="Q326" s="206" t="s">
        <v>853</v>
      </c>
      <c r="R326" s="207" t="s">
        <v>847</v>
      </c>
    </row>
    <row r="327" spans="2:32" x14ac:dyDescent="0.3">
      <c r="B327" s="208"/>
      <c r="C327" s="209"/>
      <c r="D327" s="33"/>
      <c r="E327" s="34"/>
      <c r="F327" s="34"/>
      <c r="G327" s="34"/>
      <c r="H327" s="210"/>
      <c r="I327" s="210"/>
      <c r="J327" s="211"/>
      <c r="K327" s="212"/>
      <c r="L327" s="212"/>
      <c r="M327" s="212"/>
      <c r="N327" s="212"/>
      <c r="O327" s="212"/>
      <c r="P327" s="212"/>
      <c r="Q327" s="212"/>
      <c r="R327" s="213"/>
    </row>
    <row r="328" spans="2:32" x14ac:dyDescent="0.3">
      <c r="B328" s="214"/>
      <c r="C328" s="215"/>
      <c r="D328" s="39" t="s">
        <v>31301</v>
      </c>
      <c r="E328" s="43"/>
      <c r="F328" s="43"/>
      <c r="G328" s="43"/>
      <c r="H328" s="216"/>
      <c r="I328" s="216"/>
      <c r="J328" s="217"/>
      <c r="K328" s="218"/>
      <c r="L328" s="218"/>
      <c r="M328" s="218"/>
      <c r="N328" s="218"/>
      <c r="O328" s="218"/>
      <c r="P328" s="218">
        <v>2</v>
      </c>
      <c r="Q328" s="218" t="s">
        <v>853</v>
      </c>
      <c r="R328" s="219">
        <f>P328</f>
        <v>2</v>
      </c>
    </row>
    <row r="329" spans="2:32" x14ac:dyDescent="0.3">
      <c r="B329" s="220"/>
      <c r="C329" s="215"/>
      <c r="D329" s="23"/>
      <c r="E329" s="216"/>
      <c r="F329" s="216"/>
      <c r="G329" s="216"/>
      <c r="H329" s="221"/>
      <c r="I329" s="221"/>
      <c r="J329" s="222"/>
      <c r="K329" s="222"/>
      <c r="L329" s="222"/>
      <c r="M329" s="222"/>
      <c r="N329" s="222"/>
      <c r="O329" s="222"/>
      <c r="P329" s="222"/>
      <c r="Q329" s="222"/>
      <c r="R329" s="223"/>
    </row>
    <row r="330" spans="2:32" x14ac:dyDescent="0.3">
      <c r="B330" s="220"/>
      <c r="C330" s="215"/>
      <c r="D330" s="23"/>
      <c r="E330" s="216"/>
      <c r="F330" s="216"/>
      <c r="G330" s="216"/>
      <c r="H330" s="216"/>
      <c r="I330" s="216"/>
      <c r="J330" s="218"/>
      <c r="K330" s="218"/>
      <c r="L330" s="218"/>
      <c r="M330" s="218"/>
      <c r="N330" s="218"/>
      <c r="O330" s="218"/>
      <c r="P330" s="224" t="s">
        <v>854</v>
      </c>
      <c r="Q330" s="225" t="s">
        <v>853</v>
      </c>
      <c r="R330" s="226">
        <f>SUM(R327:R329)</f>
        <v>2</v>
      </c>
    </row>
    <row r="331" spans="2:32" x14ac:dyDescent="0.3">
      <c r="B331" s="190" t="str">
        <f>PLANILHA!B51</f>
        <v>9.1</v>
      </c>
      <c r="C331" s="191"/>
      <c r="D331" s="65" t="str">
        <f>VLOOKUP($B331,PLANILHA!$B$12:$K$601,4,FALSE)</f>
        <v>PROJETOR DE SOBREPOR LED DE 200W IP 65</v>
      </c>
      <c r="E331" s="64"/>
      <c r="F331" s="64"/>
      <c r="G331" s="64"/>
      <c r="H331" s="192"/>
      <c r="I331" s="192"/>
      <c r="J331" s="193"/>
      <c r="K331" s="194"/>
      <c r="L331" s="194"/>
      <c r="M331" s="194"/>
      <c r="N331" s="194"/>
      <c r="O331" s="194"/>
      <c r="P331" s="194"/>
      <c r="Q331" s="194"/>
      <c r="R331" s="195"/>
      <c r="S331" s="28"/>
      <c r="T331" s="28"/>
      <c r="U331" s="28"/>
      <c r="V331" s="28"/>
      <c r="W331" s="28"/>
      <c r="X331" s="28"/>
      <c r="Y331" s="28"/>
      <c r="Z331" s="28"/>
      <c r="AA331" s="28"/>
      <c r="AB331" s="28"/>
      <c r="AC331" s="28"/>
      <c r="AD331" s="28"/>
      <c r="AE331" s="28"/>
      <c r="AF331" s="28"/>
    </row>
    <row r="332" spans="2:32" x14ac:dyDescent="0.3">
      <c r="B332" s="196" t="str">
        <f>PLANILHA!B52</f>
        <v>9.2</v>
      </c>
      <c r="C332" s="197"/>
      <c r="D332" s="65" t="str">
        <f>VLOOKUP($B332,PLANILHA!$B$12:$K$601,4,FALSE)</f>
        <v>CABO DE COBRE FLEXÍVEL DE 4 MM², ISOLAMENTO 0,6/1KV - ISOLAÇÃO HEPR 90°C</v>
      </c>
      <c r="E332" s="66" t="str">
        <f>VLOOKUP($B332,PLANILHA!$B$12:$K$601,5,FALSE)</f>
        <v>M</v>
      </c>
      <c r="F332" s="66"/>
      <c r="G332" s="66"/>
      <c r="H332" s="198"/>
      <c r="I332" s="198"/>
      <c r="J332" s="199"/>
      <c r="K332" s="200"/>
      <c r="L332" s="200"/>
      <c r="M332" s="200"/>
      <c r="N332" s="200"/>
      <c r="O332" s="200"/>
      <c r="P332" s="200" t="s">
        <v>852</v>
      </c>
      <c r="Q332" s="200" t="s">
        <v>853</v>
      </c>
      <c r="R332" s="201">
        <f>R337</f>
        <v>4</v>
      </c>
      <c r="S332" s="28"/>
      <c r="T332" s="28"/>
      <c r="U332" s="28"/>
      <c r="V332" s="28"/>
      <c r="W332" s="28"/>
      <c r="X332" s="28"/>
      <c r="Y332" s="28"/>
      <c r="Z332" s="28"/>
      <c r="AA332" s="28"/>
      <c r="AB332" s="28"/>
      <c r="AC332" s="28"/>
      <c r="AD332" s="28"/>
      <c r="AE332" s="28"/>
      <c r="AF332" s="28"/>
    </row>
    <row r="333" spans="2:32" x14ac:dyDescent="0.3">
      <c r="B333" s="202"/>
      <c r="C333" s="203"/>
      <c r="D333" s="69"/>
      <c r="E333" s="70"/>
      <c r="F333" s="70"/>
      <c r="G333" s="70"/>
      <c r="H333" s="204"/>
      <c r="I333" s="204"/>
      <c r="J333" s="205"/>
      <c r="K333" s="206"/>
      <c r="L333" s="206"/>
      <c r="M333" s="206"/>
      <c r="N333" s="206"/>
      <c r="O333" s="206"/>
      <c r="P333" s="206" t="s">
        <v>852</v>
      </c>
      <c r="Q333" s="206" t="s">
        <v>853</v>
      </c>
      <c r="R333" s="207" t="s">
        <v>847</v>
      </c>
    </row>
    <row r="334" spans="2:32" x14ac:dyDescent="0.3">
      <c r="B334" s="208"/>
      <c r="C334" s="209"/>
      <c r="D334" s="33"/>
      <c r="E334" s="34"/>
      <c r="F334" s="34"/>
      <c r="G334" s="34"/>
      <c r="H334" s="210"/>
      <c r="I334" s="210"/>
      <c r="J334" s="211"/>
      <c r="K334" s="212"/>
      <c r="L334" s="212"/>
      <c r="M334" s="212"/>
      <c r="N334" s="212"/>
      <c r="O334" s="212"/>
      <c r="P334" s="212"/>
      <c r="Q334" s="212"/>
      <c r="R334" s="213"/>
    </row>
    <row r="335" spans="2:32" x14ac:dyDescent="0.3">
      <c r="B335" s="214"/>
      <c r="C335" s="215"/>
      <c r="D335" s="39" t="s">
        <v>31327</v>
      </c>
      <c r="E335" s="43"/>
      <c r="F335" s="43"/>
      <c r="G335" s="43"/>
      <c r="H335" s="216"/>
      <c r="I335" s="216"/>
      <c r="J335" s="217"/>
      <c r="K335" s="218"/>
      <c r="L335" s="218"/>
      <c r="M335" s="218"/>
      <c r="N335" s="218"/>
      <c r="O335" s="218"/>
      <c r="P335" s="218">
        <v>4</v>
      </c>
      <c r="Q335" s="218" t="s">
        <v>853</v>
      </c>
      <c r="R335" s="219">
        <f>P335</f>
        <v>4</v>
      </c>
    </row>
    <row r="336" spans="2:32" x14ac:dyDescent="0.3">
      <c r="B336" s="220"/>
      <c r="C336" s="215"/>
      <c r="D336" s="23"/>
      <c r="E336" s="216"/>
      <c r="F336" s="216"/>
      <c r="G336" s="216"/>
      <c r="H336" s="221"/>
      <c r="I336" s="221"/>
      <c r="J336" s="222"/>
      <c r="K336" s="222"/>
      <c r="L336" s="222"/>
      <c r="M336" s="222"/>
      <c r="N336" s="222"/>
      <c r="O336" s="222"/>
      <c r="P336" s="222"/>
      <c r="Q336" s="222"/>
      <c r="R336" s="223"/>
    </row>
    <row r="337" spans="2:32" x14ac:dyDescent="0.3">
      <c r="B337" s="220"/>
      <c r="C337" s="215"/>
      <c r="D337" s="23"/>
      <c r="E337" s="216"/>
      <c r="F337" s="216"/>
      <c r="G337" s="216"/>
      <c r="H337" s="216"/>
      <c r="I337" s="216"/>
      <c r="J337" s="218"/>
      <c r="K337" s="218"/>
      <c r="L337" s="218"/>
      <c r="M337" s="218"/>
      <c r="N337" s="218"/>
      <c r="O337" s="218"/>
      <c r="P337" s="224" t="s">
        <v>854</v>
      </c>
      <c r="Q337" s="225" t="s">
        <v>853</v>
      </c>
      <c r="R337" s="226">
        <f>SUM(R334:R336)</f>
        <v>4</v>
      </c>
    </row>
    <row r="338" spans="2:32" x14ac:dyDescent="0.3">
      <c r="B338" s="196" t="str">
        <f>PLANILHA!B53</f>
        <v>9.3</v>
      </c>
      <c r="C338" s="197"/>
      <c r="D338" s="65" t="str">
        <f>VLOOKUP($B338,PLANILHA!$B$12:$K$601,4,FALSE)</f>
        <v>TAPUME MÓVEL PARA FECHAMENTO DE ÁREAS</v>
      </c>
      <c r="E338" s="66" t="str">
        <f>VLOOKUP($B338,PLANILHA!$B$12:$K$601,5,FALSE)</f>
        <v>M2</v>
      </c>
      <c r="F338" s="66"/>
      <c r="G338" s="66"/>
      <c r="H338" s="198"/>
      <c r="I338" s="198"/>
      <c r="J338" s="199"/>
      <c r="K338" s="200"/>
      <c r="L338" s="200"/>
      <c r="M338" s="200"/>
      <c r="N338" s="200"/>
      <c r="O338" s="200"/>
      <c r="P338" s="200" t="s">
        <v>852</v>
      </c>
      <c r="Q338" s="200" t="s">
        <v>853</v>
      </c>
      <c r="R338" s="201">
        <f>R343</f>
        <v>180</v>
      </c>
      <c r="S338" s="28"/>
      <c r="T338" s="28"/>
      <c r="U338" s="28"/>
      <c r="V338" s="28"/>
      <c r="W338" s="28"/>
      <c r="X338" s="28"/>
      <c r="Y338" s="28"/>
      <c r="Z338" s="28"/>
      <c r="AA338" s="28"/>
      <c r="AB338" s="28"/>
      <c r="AC338" s="28"/>
      <c r="AD338" s="28"/>
      <c r="AE338" s="28"/>
      <c r="AF338" s="28"/>
    </row>
    <row r="339" spans="2:32" x14ac:dyDescent="0.3">
      <c r="B339" s="202"/>
      <c r="C339" s="203"/>
      <c r="D339" s="69"/>
      <c r="E339" s="70"/>
      <c r="F339" s="70"/>
      <c r="G339" s="70"/>
      <c r="H339" s="204"/>
      <c r="I339" s="204"/>
      <c r="J339" s="205"/>
      <c r="K339" s="206"/>
      <c r="L339" s="206" t="s">
        <v>31224</v>
      </c>
      <c r="M339" s="206" t="s">
        <v>38</v>
      </c>
      <c r="N339" s="206" t="s">
        <v>954</v>
      </c>
      <c r="O339" s="206" t="s">
        <v>38</v>
      </c>
      <c r="P339" s="206" t="s">
        <v>852</v>
      </c>
      <c r="Q339" s="206" t="s">
        <v>853</v>
      </c>
      <c r="R339" s="207" t="s">
        <v>847</v>
      </c>
    </row>
    <row r="340" spans="2:32" x14ac:dyDescent="0.3">
      <c r="B340" s="208"/>
      <c r="C340" s="209"/>
      <c r="D340" s="33"/>
      <c r="E340" s="34"/>
      <c r="F340" s="34"/>
      <c r="G340" s="34"/>
      <c r="H340" s="210"/>
      <c r="I340" s="210"/>
      <c r="J340" s="211"/>
      <c r="K340" s="212"/>
      <c r="L340" s="212"/>
      <c r="M340" s="212"/>
      <c r="N340" s="212"/>
      <c r="O340" s="212"/>
      <c r="P340" s="212"/>
      <c r="Q340" s="212"/>
      <c r="R340" s="213"/>
    </row>
    <row r="341" spans="2:32" x14ac:dyDescent="0.3">
      <c r="B341" s="220"/>
      <c r="C341" s="215"/>
      <c r="D341" s="39" t="s">
        <v>31327</v>
      </c>
      <c r="E341" s="216"/>
      <c r="F341" s="216"/>
      <c r="G341" s="216"/>
      <c r="H341" s="221"/>
      <c r="I341" s="221"/>
      <c r="J341" s="222"/>
      <c r="K341" s="222"/>
      <c r="L341" s="218">
        <v>3</v>
      </c>
      <c r="M341" s="218" t="s">
        <v>38</v>
      </c>
      <c r="N341" s="218">
        <v>60</v>
      </c>
      <c r="O341" s="218" t="s">
        <v>38</v>
      </c>
      <c r="P341" s="218">
        <v>1</v>
      </c>
      <c r="Q341" s="218" t="s">
        <v>853</v>
      </c>
      <c r="R341" s="270">
        <f>ROUND(L341*N341*P341,2)</f>
        <v>180</v>
      </c>
    </row>
    <row r="342" spans="2:32" x14ac:dyDescent="0.3">
      <c r="B342" s="220"/>
      <c r="C342" s="215"/>
      <c r="D342" s="23"/>
      <c r="E342" s="216"/>
      <c r="F342" s="216"/>
      <c r="G342" s="216"/>
      <c r="H342" s="221"/>
      <c r="I342" s="221"/>
      <c r="J342" s="222"/>
      <c r="K342" s="222"/>
      <c r="L342" s="222"/>
      <c r="M342" s="222"/>
      <c r="N342" s="222"/>
      <c r="O342" s="222"/>
      <c r="P342" s="222"/>
      <c r="Q342" s="222"/>
      <c r="R342" s="223"/>
    </row>
    <row r="343" spans="2:32" x14ac:dyDescent="0.3">
      <c r="B343" s="220"/>
      <c r="C343" s="215"/>
      <c r="D343" s="23"/>
      <c r="E343" s="216"/>
      <c r="F343" s="216"/>
      <c r="G343" s="216"/>
      <c r="H343" s="216"/>
      <c r="I343" s="216"/>
      <c r="J343" s="218"/>
      <c r="K343" s="218"/>
      <c r="L343" s="218"/>
      <c r="M343" s="218"/>
      <c r="N343" s="218"/>
      <c r="O343" s="218"/>
      <c r="P343" s="224" t="s">
        <v>854</v>
      </c>
      <c r="Q343" s="225" t="s">
        <v>853</v>
      </c>
      <c r="R343" s="226">
        <f>SUM(R340:R342)</f>
        <v>180</v>
      </c>
    </row>
    <row r="344" spans="2:32" x14ac:dyDescent="0.3">
      <c r="B344" s="196" t="str">
        <f>PLANILHA!B54</f>
        <v>9.4</v>
      </c>
      <c r="C344" s="197"/>
      <c r="D344" s="65" t="str">
        <f>VLOOKUP($B344,PLANILHA!$B$12:$K$601,4,FALSE)</f>
        <v>TINTA LÁTEX EM MASSA, INCLUSIVE PREPARO</v>
      </c>
      <c r="E344" s="66" t="str">
        <f>VLOOKUP($B344,PLANILHA!$B$12:$K$601,5,FALSE)</f>
        <v>M2</v>
      </c>
      <c r="F344" s="66"/>
      <c r="G344" s="66"/>
      <c r="H344" s="198"/>
      <c r="I344" s="198"/>
      <c r="J344" s="199"/>
      <c r="K344" s="200"/>
      <c r="L344" s="200"/>
      <c r="M344" s="200"/>
      <c r="N344" s="200"/>
      <c r="O344" s="200"/>
      <c r="P344" s="200" t="s">
        <v>852</v>
      </c>
      <c r="Q344" s="200" t="s">
        <v>853</v>
      </c>
      <c r="R344" s="201">
        <f>R349</f>
        <v>110</v>
      </c>
      <c r="S344" s="28"/>
      <c r="T344" s="28"/>
      <c r="U344" s="28"/>
      <c r="V344" s="28"/>
      <c r="W344" s="28"/>
      <c r="X344" s="28"/>
      <c r="Y344" s="28"/>
      <c r="Z344" s="28"/>
      <c r="AA344" s="28"/>
      <c r="AB344" s="28"/>
      <c r="AC344" s="28"/>
      <c r="AD344" s="28"/>
      <c r="AE344" s="28"/>
      <c r="AF344" s="28"/>
    </row>
    <row r="345" spans="2:32" x14ac:dyDescent="0.3">
      <c r="B345" s="202"/>
      <c r="C345" s="203"/>
      <c r="D345" s="69"/>
      <c r="E345" s="70"/>
      <c r="F345" s="70"/>
      <c r="G345" s="70"/>
      <c r="H345" s="204"/>
      <c r="I345" s="204"/>
      <c r="J345" s="205"/>
      <c r="K345" s="206"/>
      <c r="L345" s="206" t="s">
        <v>954</v>
      </c>
      <c r="M345" s="206" t="s">
        <v>38</v>
      </c>
      <c r="N345" s="206" t="s">
        <v>31220</v>
      </c>
      <c r="O345" s="206" t="s">
        <v>38</v>
      </c>
      <c r="P345" s="206" t="s">
        <v>852</v>
      </c>
      <c r="Q345" s="206" t="s">
        <v>853</v>
      </c>
      <c r="R345" s="207" t="s">
        <v>847</v>
      </c>
    </row>
    <row r="346" spans="2:32" x14ac:dyDescent="0.3">
      <c r="B346" s="208"/>
      <c r="C346" s="209"/>
      <c r="D346" s="33"/>
      <c r="E346" s="34"/>
      <c r="F346" s="34"/>
      <c r="G346" s="34"/>
      <c r="H346" s="210"/>
      <c r="I346" s="210"/>
      <c r="J346" s="211"/>
      <c r="K346" s="212"/>
      <c r="L346" s="212"/>
      <c r="M346" s="212"/>
      <c r="N346" s="212"/>
      <c r="O346" s="212"/>
      <c r="P346" s="212"/>
      <c r="Q346" s="212"/>
      <c r="R346" s="213"/>
    </row>
    <row r="347" spans="2:32" x14ac:dyDescent="0.3">
      <c r="B347" s="214"/>
      <c r="C347" s="215"/>
      <c r="D347" s="39" t="s">
        <v>31328</v>
      </c>
      <c r="E347" s="43"/>
      <c r="F347" s="43"/>
      <c r="G347" s="43"/>
      <c r="H347" s="216"/>
      <c r="I347" s="216"/>
      <c r="J347" s="217"/>
      <c r="K347" s="218"/>
      <c r="L347" s="218">
        <v>25</v>
      </c>
      <c r="M347" s="218" t="s">
        <v>38</v>
      </c>
      <c r="N347" s="218">
        <v>2.2000000000000002</v>
      </c>
      <c r="O347" s="218" t="s">
        <v>38</v>
      </c>
      <c r="P347" s="218">
        <v>2</v>
      </c>
      <c r="Q347" s="218" t="s">
        <v>853</v>
      </c>
      <c r="R347" s="270">
        <f>ROUND(L347*N347*P347,2)</f>
        <v>110</v>
      </c>
    </row>
    <row r="348" spans="2:32" x14ac:dyDescent="0.3">
      <c r="B348" s="220"/>
      <c r="C348" s="215"/>
      <c r="D348" s="23"/>
      <c r="E348" s="216"/>
      <c r="F348" s="216"/>
      <c r="G348" s="216"/>
      <c r="H348" s="221"/>
      <c r="I348" s="221"/>
      <c r="J348" s="222"/>
      <c r="K348" s="222"/>
      <c r="L348" s="222"/>
      <c r="M348" s="222"/>
      <c r="N348" s="222"/>
      <c r="O348" s="222"/>
      <c r="P348" s="222"/>
      <c r="Q348" s="222"/>
      <c r="R348" s="223"/>
    </row>
    <row r="349" spans="2:32" x14ac:dyDescent="0.3">
      <c r="B349" s="220"/>
      <c r="C349" s="215"/>
      <c r="D349" s="23"/>
      <c r="E349" s="216"/>
      <c r="F349" s="216"/>
      <c r="G349" s="216"/>
      <c r="H349" s="216"/>
      <c r="I349" s="216"/>
      <c r="J349" s="218"/>
      <c r="K349" s="218"/>
      <c r="L349" s="218"/>
      <c r="M349" s="218"/>
      <c r="N349" s="218"/>
      <c r="O349" s="218"/>
      <c r="P349" s="224" t="s">
        <v>854</v>
      </c>
      <c r="Q349" s="225" t="s">
        <v>853</v>
      </c>
      <c r="R349" s="226">
        <f>SUM(R346:R348)</f>
        <v>110</v>
      </c>
    </row>
    <row r="350" spans="2:32" x14ac:dyDescent="0.3">
      <c r="B350" s="196">
        <f>PLANILHA!B55</f>
        <v>10</v>
      </c>
      <c r="C350" s="197"/>
      <c r="D350" s="65" t="str">
        <f>VLOOKUP($B350,PLANILHA!$B$12:$K$601,4,FALSE)</f>
        <v>ESTACIONAMENTO E ÁREAS DE APOIO</v>
      </c>
      <c r="E350" s="66">
        <f>VLOOKUP($B350,PLANILHA!$B$12:$K$601,5,FALSE)</f>
        <v>0</v>
      </c>
      <c r="F350" s="66"/>
      <c r="G350" s="66"/>
      <c r="H350" s="198"/>
      <c r="I350" s="198"/>
      <c r="J350" s="199"/>
      <c r="K350" s="200"/>
      <c r="L350" s="200"/>
      <c r="M350" s="200"/>
      <c r="N350" s="200"/>
      <c r="O350" s="200"/>
      <c r="P350" s="200" t="s">
        <v>852</v>
      </c>
      <c r="Q350" s="200" t="s">
        <v>853</v>
      </c>
      <c r="R350" s="201">
        <f>R355</f>
        <v>220</v>
      </c>
      <c r="S350" s="28"/>
      <c r="T350" s="28"/>
      <c r="U350" s="28"/>
      <c r="V350" s="28"/>
      <c r="W350" s="28"/>
      <c r="X350" s="28"/>
      <c r="Y350" s="28"/>
      <c r="Z350" s="28"/>
      <c r="AA350" s="28"/>
      <c r="AB350" s="28"/>
      <c r="AC350" s="28"/>
      <c r="AD350" s="28"/>
      <c r="AE350" s="28"/>
      <c r="AF350" s="28"/>
    </row>
    <row r="351" spans="2:32" x14ac:dyDescent="0.3">
      <c r="B351" s="202"/>
      <c r="C351" s="203"/>
      <c r="D351" s="69"/>
      <c r="E351" s="70"/>
      <c r="F351" s="70"/>
      <c r="G351" s="70"/>
      <c r="H351" s="204"/>
      <c r="I351" s="204"/>
      <c r="J351" s="205"/>
      <c r="K351" s="206"/>
      <c r="L351" s="206" t="s">
        <v>31317</v>
      </c>
      <c r="M351" s="206" t="s">
        <v>38</v>
      </c>
      <c r="N351" s="206" t="s">
        <v>31316</v>
      </c>
      <c r="O351" s="206" t="s">
        <v>38</v>
      </c>
      <c r="P351" s="206" t="s">
        <v>852</v>
      </c>
      <c r="Q351" s="206" t="s">
        <v>853</v>
      </c>
      <c r="R351" s="207" t="s">
        <v>847</v>
      </c>
    </row>
    <row r="352" spans="2:32" x14ac:dyDescent="0.3">
      <c r="B352" s="208"/>
      <c r="C352" s="209"/>
      <c r="D352" s="33"/>
      <c r="E352" s="34"/>
      <c r="F352" s="34"/>
      <c r="G352" s="34"/>
      <c r="H352" s="210"/>
      <c r="I352" s="210"/>
      <c r="J352" s="211"/>
      <c r="K352" s="212"/>
      <c r="L352" s="212"/>
      <c r="M352" s="212"/>
      <c r="N352" s="212"/>
      <c r="O352" s="212"/>
      <c r="P352" s="212"/>
      <c r="Q352" s="212"/>
      <c r="R352" s="213"/>
    </row>
    <row r="353" spans="2:32" x14ac:dyDescent="0.3">
      <c r="B353" s="214"/>
      <c r="C353" s="215"/>
      <c r="D353" s="39" t="s">
        <v>31315</v>
      </c>
      <c r="E353" s="43"/>
      <c r="F353" s="43"/>
      <c r="G353" s="43"/>
      <c r="H353" s="216"/>
      <c r="I353" s="216"/>
      <c r="J353" s="217"/>
      <c r="K353" s="218"/>
      <c r="L353" s="218">
        <v>2</v>
      </c>
      <c r="M353" s="218" t="s">
        <v>38</v>
      </c>
      <c r="N353" s="218">
        <f>R349</f>
        <v>110</v>
      </c>
      <c r="O353" s="218" t="s">
        <v>38</v>
      </c>
      <c r="P353" s="218">
        <v>1</v>
      </c>
      <c r="Q353" s="218" t="s">
        <v>853</v>
      </c>
      <c r="R353" s="270">
        <f>ROUND(L353*N353*P353,2)</f>
        <v>220</v>
      </c>
    </row>
    <row r="354" spans="2:32" x14ac:dyDescent="0.3">
      <c r="B354" s="220"/>
      <c r="C354" s="215"/>
      <c r="D354" s="23"/>
      <c r="E354" s="216"/>
      <c r="F354" s="216"/>
      <c r="G354" s="216"/>
      <c r="H354" s="221"/>
      <c r="I354" s="221"/>
      <c r="J354" s="222"/>
      <c r="K354" s="222"/>
      <c r="L354" s="222"/>
      <c r="M354" s="222"/>
      <c r="N354" s="222"/>
      <c r="O354" s="222"/>
      <c r="P354" s="222"/>
      <c r="Q354" s="222"/>
      <c r="R354" s="223"/>
    </row>
    <row r="355" spans="2:32" x14ac:dyDescent="0.3">
      <c r="B355" s="220"/>
      <c r="C355" s="215"/>
      <c r="D355" s="23"/>
      <c r="E355" s="216"/>
      <c r="F355" s="216"/>
      <c r="G355" s="216"/>
      <c r="H355" s="216"/>
      <c r="I355" s="216"/>
      <c r="J355" s="218"/>
      <c r="K355" s="218"/>
      <c r="L355" s="218"/>
      <c r="M355" s="218"/>
      <c r="N355" s="218"/>
      <c r="O355" s="218"/>
      <c r="P355" s="224" t="s">
        <v>854</v>
      </c>
      <c r="Q355" s="225" t="s">
        <v>853</v>
      </c>
      <c r="R355" s="226">
        <f>SUM(R352:R354)</f>
        <v>220</v>
      </c>
    </row>
    <row r="356" spans="2:32" x14ac:dyDescent="0.3">
      <c r="B356" s="190" t="str">
        <f>PLANILHA!B56</f>
        <v>10.1</v>
      </c>
      <c r="C356" s="191"/>
      <c r="D356" s="65" t="str">
        <f>VLOOKUP($B356,PLANILHA!$B$12:$K$601,4,FALSE)</f>
        <v>PROJETOR DE SOBREPOR LED DE 200W IP 65</v>
      </c>
      <c r="E356" s="64"/>
      <c r="F356" s="64"/>
      <c r="G356" s="64"/>
      <c r="H356" s="192"/>
      <c r="I356" s="192"/>
      <c r="J356" s="193"/>
      <c r="K356" s="194"/>
      <c r="L356" s="194"/>
      <c r="M356" s="194"/>
      <c r="N356" s="194"/>
      <c r="O356" s="194"/>
      <c r="P356" s="194"/>
      <c r="Q356" s="194"/>
      <c r="R356" s="195"/>
      <c r="S356" s="28"/>
      <c r="T356" s="28"/>
      <c r="U356" s="28"/>
      <c r="V356" s="28"/>
      <c r="W356" s="28"/>
      <c r="X356" s="28"/>
      <c r="Y356" s="28"/>
      <c r="Z356" s="28"/>
      <c r="AA356" s="28"/>
      <c r="AB356" s="28"/>
      <c r="AC356" s="28"/>
      <c r="AD356" s="28"/>
      <c r="AE356" s="28"/>
      <c r="AF356" s="28"/>
    </row>
    <row r="357" spans="2:32" x14ac:dyDescent="0.3">
      <c r="B357" s="196" t="str">
        <f>PLANILHA!B57</f>
        <v>10.2</v>
      </c>
      <c r="C357" s="197"/>
      <c r="D357" s="65" t="str">
        <f>VLOOKUP($B357,PLANILHA!$B$12:$K$601,4,FALSE)</f>
        <v>CABO DE COBRE FLEXÍVEL DE 4 MM², ISOLAMENTO 0,6/1KV - ISOLAÇÃO HEPR 90°C</v>
      </c>
      <c r="E357" s="66" t="str">
        <f>VLOOKUP($B357,PLANILHA!$B$12:$K$601,5,FALSE)</f>
        <v>M</v>
      </c>
      <c r="F357" s="66"/>
      <c r="G357" s="66"/>
      <c r="H357" s="198"/>
      <c r="I357" s="198"/>
      <c r="J357" s="199"/>
      <c r="K357" s="200"/>
      <c r="L357" s="200"/>
      <c r="M357" s="200"/>
      <c r="N357" s="200"/>
      <c r="O357" s="200"/>
      <c r="P357" s="200" t="s">
        <v>852</v>
      </c>
      <c r="Q357" s="200" t="s">
        <v>853</v>
      </c>
      <c r="R357" s="201">
        <f>R362</f>
        <v>6</v>
      </c>
      <c r="S357" s="28"/>
      <c r="T357" s="28"/>
      <c r="U357" s="28"/>
      <c r="V357" s="28"/>
      <c r="W357" s="28"/>
      <c r="X357" s="28"/>
      <c r="Y357" s="28"/>
      <c r="Z357" s="28"/>
      <c r="AA357" s="28"/>
      <c r="AB357" s="28"/>
      <c r="AC357" s="28"/>
      <c r="AD357" s="28"/>
      <c r="AE357" s="28"/>
      <c r="AF357" s="28"/>
    </row>
    <row r="358" spans="2:32" x14ac:dyDescent="0.3">
      <c r="B358" s="202"/>
      <c r="C358" s="203"/>
      <c r="D358" s="69"/>
      <c r="E358" s="70"/>
      <c r="F358" s="70"/>
      <c r="G358" s="70"/>
      <c r="H358" s="204"/>
      <c r="I358" s="204"/>
      <c r="J358" s="205"/>
      <c r="K358" s="206"/>
      <c r="L358" s="206"/>
      <c r="M358" s="206"/>
      <c r="N358" s="206"/>
      <c r="O358" s="206"/>
      <c r="P358" s="206" t="s">
        <v>852</v>
      </c>
      <c r="Q358" s="206" t="s">
        <v>853</v>
      </c>
      <c r="R358" s="207" t="s">
        <v>847</v>
      </c>
    </row>
    <row r="359" spans="2:32" x14ac:dyDescent="0.3">
      <c r="B359" s="208"/>
      <c r="C359" s="209"/>
      <c r="D359" s="33"/>
      <c r="E359" s="34"/>
      <c r="F359" s="34"/>
      <c r="G359" s="34"/>
      <c r="H359" s="210"/>
      <c r="I359" s="210"/>
      <c r="J359" s="211"/>
      <c r="K359" s="212"/>
      <c r="L359" s="212"/>
      <c r="M359" s="212"/>
      <c r="N359" s="212"/>
      <c r="O359" s="212"/>
      <c r="P359" s="212"/>
      <c r="Q359" s="212"/>
      <c r="R359" s="213"/>
    </row>
    <row r="360" spans="2:32" x14ac:dyDescent="0.3">
      <c r="B360" s="214"/>
      <c r="C360" s="215"/>
      <c r="D360" s="39" t="s">
        <v>31330</v>
      </c>
      <c r="E360" s="43"/>
      <c r="F360" s="43"/>
      <c r="G360" s="43"/>
      <c r="H360" s="216"/>
      <c r="I360" s="216"/>
      <c r="J360" s="217"/>
      <c r="K360" s="218"/>
      <c r="L360" s="218"/>
      <c r="M360" s="218"/>
      <c r="N360" s="218"/>
      <c r="O360" s="218"/>
      <c r="P360" s="218">
        <v>6</v>
      </c>
      <c r="Q360" s="218" t="s">
        <v>853</v>
      </c>
      <c r="R360" s="219">
        <f>P360</f>
        <v>6</v>
      </c>
    </row>
    <row r="361" spans="2:32" x14ac:dyDescent="0.3">
      <c r="B361" s="220"/>
      <c r="C361" s="215"/>
      <c r="D361" s="23"/>
      <c r="E361" s="216"/>
      <c r="F361" s="216"/>
      <c r="G361" s="216"/>
      <c r="H361" s="221"/>
      <c r="I361" s="221"/>
      <c r="J361" s="222"/>
      <c r="K361" s="222"/>
      <c r="L361" s="222"/>
      <c r="M361" s="222"/>
      <c r="N361" s="222"/>
      <c r="O361" s="222"/>
      <c r="P361" s="222"/>
      <c r="Q361" s="222"/>
      <c r="R361" s="223"/>
    </row>
    <row r="362" spans="2:32" x14ac:dyDescent="0.3">
      <c r="B362" s="220"/>
      <c r="C362" s="215"/>
      <c r="D362" s="23"/>
      <c r="E362" s="216"/>
      <c r="F362" s="216"/>
      <c r="G362" s="216"/>
      <c r="H362" s="216"/>
      <c r="I362" s="216"/>
      <c r="J362" s="218"/>
      <c r="K362" s="218"/>
      <c r="L362" s="218"/>
      <c r="M362" s="218"/>
      <c r="N362" s="218"/>
      <c r="O362" s="218"/>
      <c r="P362" s="224" t="s">
        <v>854</v>
      </c>
      <c r="Q362" s="225" t="s">
        <v>853</v>
      </c>
      <c r="R362" s="226">
        <f>SUM(R359:R361)</f>
        <v>6</v>
      </c>
    </row>
    <row r="363" spans="2:32" x14ac:dyDescent="0.3">
      <c r="B363" s="196">
        <f>PLANILHA!B58</f>
        <v>0</v>
      </c>
      <c r="C363" s="197"/>
      <c r="D363" s="65" t="e">
        <f>VLOOKUP($B363,PLANILHA!$B$12:$K$601,4,FALSE)</f>
        <v>#N/A</v>
      </c>
      <c r="E363" s="66" t="e">
        <f>VLOOKUP($B363,PLANILHA!$B$12:$K$601,5,FALSE)</f>
        <v>#N/A</v>
      </c>
      <c r="F363" s="66"/>
      <c r="G363" s="66"/>
      <c r="H363" s="198"/>
      <c r="I363" s="198"/>
      <c r="J363" s="199"/>
      <c r="K363" s="200"/>
      <c r="L363" s="200"/>
      <c r="M363" s="200"/>
      <c r="N363" s="200"/>
      <c r="O363" s="200"/>
      <c r="P363" s="200" t="s">
        <v>852</v>
      </c>
      <c r="Q363" s="200" t="s">
        <v>853</v>
      </c>
      <c r="R363" s="201">
        <f>R368</f>
        <v>300</v>
      </c>
      <c r="S363" s="28"/>
      <c r="T363" s="28"/>
      <c r="U363" s="28"/>
      <c r="V363" s="28"/>
      <c r="W363" s="28"/>
      <c r="X363" s="28"/>
      <c r="Y363" s="28"/>
      <c r="Z363" s="28"/>
      <c r="AA363" s="28"/>
      <c r="AB363" s="28"/>
      <c r="AC363" s="28"/>
      <c r="AD363" s="28"/>
      <c r="AE363" s="28"/>
      <c r="AF363" s="28"/>
    </row>
    <row r="364" spans="2:32" x14ac:dyDescent="0.3">
      <c r="B364" s="202"/>
      <c r="C364" s="203"/>
      <c r="D364" s="69"/>
      <c r="E364" s="70"/>
      <c r="F364" s="70"/>
      <c r="G364" s="70"/>
      <c r="H364" s="204"/>
      <c r="I364" s="204"/>
      <c r="J364" s="205"/>
      <c r="K364" s="206"/>
      <c r="L364" s="206" t="s">
        <v>31224</v>
      </c>
      <c r="M364" s="206" t="s">
        <v>38</v>
      </c>
      <c r="N364" s="206" t="s">
        <v>954</v>
      </c>
      <c r="O364" s="206" t="s">
        <v>38</v>
      </c>
      <c r="P364" s="206" t="s">
        <v>852</v>
      </c>
      <c r="Q364" s="206" t="s">
        <v>853</v>
      </c>
      <c r="R364" s="207" t="s">
        <v>847</v>
      </c>
    </row>
    <row r="365" spans="2:32" x14ac:dyDescent="0.3">
      <c r="B365" s="208"/>
      <c r="C365" s="209"/>
      <c r="D365" s="33"/>
      <c r="E365" s="34"/>
      <c r="F365" s="34"/>
      <c r="G365" s="34"/>
      <c r="H365" s="210"/>
      <c r="I365" s="210"/>
      <c r="J365" s="211"/>
      <c r="K365" s="212"/>
      <c r="L365" s="212"/>
      <c r="M365" s="212"/>
      <c r="N365" s="212"/>
      <c r="O365" s="212"/>
      <c r="P365" s="212"/>
      <c r="Q365" s="212"/>
      <c r="R365" s="213"/>
    </row>
    <row r="366" spans="2:32" x14ac:dyDescent="0.3">
      <c r="B366" s="214"/>
      <c r="C366" s="215"/>
      <c r="D366" s="39" t="s">
        <v>31330</v>
      </c>
      <c r="E366" s="43"/>
      <c r="F366" s="43"/>
      <c r="G366" s="43"/>
      <c r="H366" s="216"/>
      <c r="I366" s="216"/>
      <c r="J366" s="217"/>
      <c r="K366" s="218"/>
      <c r="L366" s="218">
        <v>3</v>
      </c>
      <c r="M366" s="218" t="s">
        <v>38</v>
      </c>
      <c r="N366" s="218">
        <v>100</v>
      </c>
      <c r="O366" s="218" t="s">
        <v>38</v>
      </c>
      <c r="P366" s="218">
        <v>1</v>
      </c>
      <c r="Q366" s="218" t="s">
        <v>853</v>
      </c>
      <c r="R366" s="270">
        <f>ROUND(L366*N366*P366,2)</f>
        <v>300</v>
      </c>
    </row>
    <row r="367" spans="2:32" x14ac:dyDescent="0.3">
      <c r="B367" s="220"/>
      <c r="C367" s="215"/>
      <c r="D367" s="23"/>
      <c r="E367" s="216"/>
      <c r="F367" s="216"/>
      <c r="G367" s="216"/>
      <c r="H367" s="221"/>
      <c r="I367" s="221"/>
      <c r="J367" s="222"/>
      <c r="K367" s="222"/>
      <c r="L367" s="222"/>
      <c r="M367" s="222"/>
      <c r="N367" s="222"/>
      <c r="O367" s="222"/>
      <c r="P367" s="222"/>
      <c r="Q367" s="222"/>
      <c r="R367" s="223"/>
    </row>
    <row r="368" spans="2:32" x14ac:dyDescent="0.3">
      <c r="B368" s="227"/>
      <c r="C368" s="228"/>
      <c r="D368" s="229"/>
      <c r="E368" s="230"/>
      <c r="F368" s="230"/>
      <c r="G368" s="230"/>
      <c r="H368" s="230"/>
      <c r="I368" s="230"/>
      <c r="J368" s="231"/>
      <c r="K368" s="231"/>
      <c r="L368" s="231"/>
      <c r="M368" s="231"/>
      <c r="N368" s="231"/>
      <c r="O368" s="231"/>
      <c r="P368" s="232" t="s">
        <v>854</v>
      </c>
      <c r="Q368" s="233" t="s">
        <v>853</v>
      </c>
      <c r="R368" s="234">
        <f>SUM(R365:R367)</f>
        <v>300</v>
      </c>
    </row>
    <row r="369" spans="2:18" x14ac:dyDescent="0.3">
      <c r="B369" s="133"/>
      <c r="C369" s="133"/>
      <c r="D369" s="33"/>
      <c r="E369" s="133"/>
      <c r="F369" s="133"/>
      <c r="G369" s="133"/>
      <c r="H369" s="133"/>
      <c r="I369" s="133"/>
      <c r="J369" s="265"/>
      <c r="K369" s="265"/>
      <c r="L369" s="265"/>
      <c r="M369" s="265"/>
      <c r="N369" s="265"/>
      <c r="O369" s="265"/>
      <c r="P369" s="265"/>
      <c r="Q369" s="265"/>
      <c r="R369" s="265"/>
    </row>
    <row r="370" spans="2:18" x14ac:dyDescent="0.3">
      <c r="B370" s="133"/>
      <c r="C370" s="133"/>
      <c r="D370" s="263"/>
      <c r="E370" s="133"/>
      <c r="F370" s="133"/>
      <c r="G370" s="133"/>
      <c r="H370" s="133"/>
      <c r="I370" s="133"/>
      <c r="J370" s="265"/>
      <c r="K370" s="265"/>
      <c r="L370" s="265"/>
      <c r="M370" s="265"/>
      <c r="N370" s="265"/>
      <c r="O370" s="265"/>
      <c r="P370" s="265"/>
      <c r="Q370" s="265"/>
      <c r="R370" s="265"/>
    </row>
    <row r="371" spans="2:18" x14ac:dyDescent="0.3">
      <c r="B371" s="133"/>
      <c r="C371" s="133"/>
      <c r="D371" s="263"/>
      <c r="E371" s="133"/>
      <c r="F371" s="133"/>
      <c r="G371" s="133"/>
      <c r="H371" s="133"/>
      <c r="I371" s="133"/>
      <c r="J371" s="265"/>
      <c r="K371" s="265"/>
      <c r="L371" s="265"/>
      <c r="M371" s="265"/>
      <c r="N371" s="265"/>
      <c r="O371" s="265"/>
      <c r="P371" s="265"/>
      <c r="Q371" s="265"/>
      <c r="R371" s="265"/>
    </row>
    <row r="372" spans="2:18" x14ac:dyDescent="0.3">
      <c r="B372" s="133"/>
      <c r="C372" s="133"/>
      <c r="D372" s="263"/>
      <c r="E372" s="133"/>
      <c r="F372" s="133"/>
      <c r="G372" s="133"/>
      <c r="H372" s="133"/>
      <c r="I372" s="133"/>
      <c r="J372" s="265"/>
      <c r="K372" s="265"/>
      <c r="L372" s="265"/>
      <c r="M372" s="265"/>
      <c r="N372" s="265"/>
      <c r="O372" s="265"/>
      <c r="P372" s="265"/>
      <c r="Q372" s="265"/>
      <c r="R372" s="265"/>
    </row>
    <row r="373" spans="2:18" x14ac:dyDescent="0.3">
      <c r="B373" s="133"/>
      <c r="C373" s="133"/>
      <c r="D373" s="263"/>
      <c r="E373" s="133"/>
      <c r="F373" s="133"/>
      <c r="G373" s="133"/>
      <c r="H373" s="133"/>
      <c r="I373" s="133"/>
      <c r="J373" s="265"/>
      <c r="K373" s="265"/>
      <c r="L373" s="265"/>
      <c r="M373" s="265"/>
      <c r="N373" s="265"/>
      <c r="O373" s="265"/>
      <c r="P373" s="265"/>
      <c r="Q373" s="265"/>
      <c r="R373" s="265"/>
    </row>
    <row r="374" spans="2:18" x14ac:dyDescent="0.3">
      <c r="B374" s="133"/>
      <c r="C374" s="133"/>
      <c r="D374" s="263"/>
      <c r="E374" s="133"/>
      <c r="F374" s="133"/>
      <c r="G374" s="133"/>
      <c r="H374" s="133"/>
      <c r="I374" s="133"/>
      <c r="J374" s="265"/>
      <c r="K374" s="265"/>
      <c r="L374" s="265"/>
      <c r="M374" s="265"/>
      <c r="N374" s="265"/>
      <c r="O374" s="265"/>
      <c r="P374" s="265"/>
      <c r="Q374" s="265"/>
      <c r="R374" s="265"/>
    </row>
    <row r="375" spans="2:18" x14ac:dyDescent="0.3">
      <c r="B375" s="133"/>
      <c r="C375" s="133"/>
      <c r="D375" s="263"/>
      <c r="E375" s="133"/>
      <c r="F375" s="133"/>
      <c r="G375" s="133"/>
      <c r="H375" s="133"/>
      <c r="I375" s="133"/>
      <c r="J375" s="265"/>
      <c r="K375" s="265"/>
      <c r="L375" s="265"/>
      <c r="M375" s="265"/>
      <c r="N375" s="265"/>
      <c r="O375" s="265"/>
      <c r="P375" s="265"/>
      <c r="Q375" s="265"/>
      <c r="R375" s="265"/>
    </row>
    <row r="376" spans="2:18" x14ac:dyDescent="0.3">
      <c r="B376" s="133"/>
      <c r="C376" s="133"/>
      <c r="D376" s="263"/>
      <c r="E376" s="133"/>
      <c r="F376" s="133"/>
      <c r="G376" s="133"/>
      <c r="H376" s="133"/>
      <c r="I376" s="133"/>
      <c r="J376" s="265"/>
      <c r="K376" s="265"/>
      <c r="L376" s="265"/>
      <c r="M376" s="265"/>
      <c r="N376" s="265"/>
      <c r="O376" s="265"/>
      <c r="P376" s="265"/>
      <c r="Q376" s="265"/>
      <c r="R376" s="265"/>
    </row>
    <row r="377" spans="2:18" x14ac:dyDescent="0.3">
      <c r="B377" s="133"/>
      <c r="C377" s="133"/>
      <c r="D377" s="263"/>
      <c r="E377" s="133"/>
      <c r="F377" s="133"/>
      <c r="G377" s="133"/>
      <c r="H377" s="133"/>
      <c r="I377" s="133"/>
      <c r="J377" s="265"/>
      <c r="K377" s="265"/>
      <c r="L377" s="265"/>
      <c r="M377" s="265"/>
      <c r="N377" s="265"/>
      <c r="O377" s="265"/>
      <c r="P377" s="265"/>
      <c r="Q377" s="265"/>
      <c r="R377" s="265"/>
    </row>
    <row r="378" spans="2:18" x14ac:dyDescent="0.3">
      <c r="B378" s="133"/>
      <c r="C378" s="133"/>
      <c r="D378" s="263"/>
      <c r="E378" s="133"/>
      <c r="F378" s="133"/>
      <c r="G378" s="133"/>
      <c r="H378" s="133"/>
      <c r="I378" s="133"/>
      <c r="J378" s="265"/>
      <c r="K378" s="265"/>
      <c r="L378" s="265"/>
      <c r="M378" s="265"/>
      <c r="N378" s="265"/>
      <c r="O378" s="265"/>
      <c r="P378" s="265"/>
      <c r="Q378" s="265"/>
      <c r="R378" s="265"/>
    </row>
    <row r="379" spans="2:18" x14ac:dyDescent="0.3">
      <c r="B379" s="133"/>
      <c r="C379" s="133"/>
      <c r="D379" s="263"/>
      <c r="E379" s="133"/>
      <c r="F379" s="133"/>
      <c r="G379" s="133"/>
      <c r="H379" s="133"/>
      <c r="I379" s="133"/>
      <c r="J379" s="265"/>
      <c r="K379" s="265"/>
      <c r="L379" s="265"/>
      <c r="M379" s="265"/>
      <c r="N379" s="265"/>
      <c r="O379" s="265"/>
      <c r="P379" s="265"/>
      <c r="Q379" s="265"/>
      <c r="R379" s="265"/>
    </row>
    <row r="380" spans="2:18" x14ac:dyDescent="0.3">
      <c r="B380" s="133"/>
      <c r="C380" s="133"/>
      <c r="D380" s="263"/>
      <c r="E380" s="133"/>
      <c r="F380" s="133"/>
      <c r="G380" s="133"/>
      <c r="H380" s="133"/>
      <c r="I380" s="133"/>
      <c r="J380" s="265"/>
      <c r="K380" s="265"/>
      <c r="L380" s="265"/>
      <c r="M380" s="265"/>
      <c r="N380" s="265"/>
      <c r="O380" s="265"/>
      <c r="P380" s="265"/>
      <c r="Q380" s="265"/>
      <c r="R380" s="265"/>
    </row>
    <row r="381" spans="2:18" x14ac:dyDescent="0.3">
      <c r="B381" s="133"/>
      <c r="C381" s="133"/>
      <c r="D381" s="263"/>
      <c r="E381" s="133"/>
      <c r="F381" s="133"/>
      <c r="G381" s="133"/>
      <c r="H381" s="133"/>
      <c r="I381" s="133"/>
      <c r="J381" s="265"/>
      <c r="K381" s="265"/>
      <c r="L381" s="265"/>
      <c r="M381" s="265"/>
      <c r="N381" s="265"/>
      <c r="O381" s="265"/>
      <c r="P381" s="265"/>
      <c r="Q381" s="265"/>
      <c r="R381" s="265"/>
    </row>
    <row r="382" spans="2:18" x14ac:dyDescent="0.3">
      <c r="B382" s="133"/>
      <c r="C382" s="133"/>
      <c r="D382" s="263"/>
      <c r="E382" s="133"/>
      <c r="F382" s="133"/>
      <c r="G382" s="133"/>
      <c r="H382" s="133"/>
      <c r="I382" s="133"/>
      <c r="J382" s="265"/>
      <c r="K382" s="265"/>
      <c r="L382" s="265"/>
      <c r="M382" s="265"/>
      <c r="N382" s="265"/>
      <c r="O382" s="265"/>
      <c r="P382" s="265"/>
      <c r="Q382" s="265"/>
      <c r="R382" s="265"/>
    </row>
    <row r="383" spans="2:18" x14ac:dyDescent="0.3">
      <c r="B383" s="133"/>
      <c r="C383" s="133"/>
      <c r="D383" s="263"/>
      <c r="E383" s="133"/>
      <c r="F383" s="133"/>
      <c r="G383" s="133"/>
      <c r="H383" s="133"/>
      <c r="I383" s="133"/>
      <c r="J383" s="265"/>
      <c r="K383" s="265"/>
      <c r="L383" s="265"/>
      <c r="M383" s="265"/>
      <c r="N383" s="265"/>
      <c r="O383" s="265"/>
      <c r="P383" s="265"/>
      <c r="Q383" s="265"/>
      <c r="R383" s="265"/>
    </row>
    <row r="384" spans="2:18" x14ac:dyDescent="0.3">
      <c r="B384" s="133"/>
      <c r="C384" s="133"/>
      <c r="D384" s="263"/>
      <c r="E384" s="133"/>
      <c r="F384" s="133"/>
      <c r="G384" s="133"/>
      <c r="H384" s="133"/>
      <c r="I384" s="133"/>
      <c r="J384" s="265"/>
      <c r="K384" s="265"/>
      <c r="L384" s="265"/>
      <c r="M384" s="265"/>
      <c r="N384" s="265"/>
      <c r="O384" s="265"/>
      <c r="P384" s="265"/>
      <c r="Q384" s="265"/>
      <c r="R384" s="265"/>
    </row>
    <row r="385" spans="2:18" x14ac:dyDescent="0.3">
      <c r="B385" s="133"/>
      <c r="C385" s="133"/>
      <c r="D385" s="263"/>
      <c r="E385" s="133"/>
      <c r="F385" s="133"/>
      <c r="G385" s="133"/>
      <c r="H385" s="133"/>
      <c r="I385" s="133"/>
      <c r="J385" s="265"/>
      <c r="K385" s="265"/>
      <c r="L385" s="265"/>
      <c r="M385" s="265"/>
      <c r="N385" s="265"/>
      <c r="O385" s="265"/>
      <c r="P385" s="265"/>
      <c r="Q385" s="265"/>
      <c r="R385" s="265"/>
    </row>
    <row r="386" spans="2:18" x14ac:dyDescent="0.3">
      <c r="B386" s="133"/>
      <c r="C386" s="133"/>
      <c r="D386" s="263"/>
      <c r="E386" s="133"/>
      <c r="F386" s="133"/>
      <c r="G386" s="133"/>
      <c r="H386" s="133"/>
      <c r="I386" s="133"/>
      <c r="J386" s="265"/>
      <c r="K386" s="265"/>
      <c r="L386" s="265"/>
      <c r="M386" s="265"/>
      <c r="N386" s="265"/>
      <c r="O386" s="265"/>
      <c r="P386" s="265"/>
      <c r="Q386" s="265"/>
      <c r="R386" s="265"/>
    </row>
    <row r="387" spans="2:18" x14ac:dyDescent="0.3">
      <c r="B387" s="133"/>
      <c r="C387" s="133"/>
      <c r="D387" s="263"/>
      <c r="E387" s="133"/>
      <c r="F387" s="133"/>
      <c r="G387" s="133"/>
      <c r="H387" s="133"/>
      <c r="I387" s="133"/>
      <c r="J387" s="265"/>
      <c r="K387" s="265"/>
      <c r="L387" s="265"/>
      <c r="M387" s="265"/>
      <c r="N387" s="265"/>
      <c r="O387" s="265"/>
      <c r="P387" s="265"/>
      <c r="Q387" s="265"/>
      <c r="R387" s="265"/>
    </row>
    <row r="388" spans="2:18" x14ac:dyDescent="0.3">
      <c r="B388" s="133"/>
      <c r="C388" s="133"/>
      <c r="D388" s="263"/>
      <c r="E388" s="133"/>
      <c r="F388" s="133"/>
      <c r="G388" s="133"/>
      <c r="H388" s="133"/>
      <c r="I388" s="133"/>
      <c r="J388" s="265"/>
      <c r="K388" s="265"/>
      <c r="L388" s="265"/>
      <c r="M388" s="265"/>
      <c r="N388" s="265"/>
      <c r="O388" s="265"/>
      <c r="P388" s="265"/>
      <c r="Q388" s="265"/>
      <c r="R388" s="265"/>
    </row>
    <row r="389" spans="2:18" x14ac:dyDescent="0.3">
      <c r="B389" s="133"/>
      <c r="C389" s="133"/>
      <c r="D389" s="263"/>
      <c r="E389" s="133"/>
      <c r="F389" s="133"/>
      <c r="G389" s="133"/>
      <c r="H389" s="133"/>
      <c r="I389" s="133"/>
      <c r="J389" s="265"/>
      <c r="K389" s="265"/>
      <c r="L389" s="265"/>
      <c r="M389" s="265"/>
      <c r="N389" s="265"/>
      <c r="O389" s="265"/>
      <c r="P389" s="265"/>
      <c r="Q389" s="265"/>
      <c r="R389" s="265"/>
    </row>
    <row r="390" spans="2:18" x14ac:dyDescent="0.3">
      <c r="B390" s="133"/>
      <c r="C390" s="133"/>
      <c r="D390" s="263"/>
      <c r="E390" s="133"/>
      <c r="F390" s="133"/>
      <c r="G390" s="133"/>
      <c r="H390" s="133"/>
      <c r="I390" s="133"/>
      <c r="J390" s="265"/>
      <c r="K390" s="265"/>
      <c r="L390" s="265"/>
      <c r="M390" s="265"/>
      <c r="N390" s="265"/>
      <c r="O390" s="265"/>
      <c r="P390" s="265"/>
      <c r="Q390" s="265"/>
      <c r="R390" s="265"/>
    </row>
    <row r="391" spans="2:18" x14ac:dyDescent="0.3">
      <c r="B391" s="133"/>
      <c r="C391" s="133"/>
      <c r="D391" s="263"/>
      <c r="E391" s="133"/>
      <c r="F391" s="133"/>
      <c r="G391" s="133"/>
      <c r="H391" s="133"/>
      <c r="I391" s="133"/>
      <c r="J391" s="265"/>
      <c r="K391" s="265"/>
      <c r="L391" s="265"/>
      <c r="M391" s="265"/>
      <c r="N391" s="265"/>
      <c r="O391" s="265"/>
      <c r="P391" s="265"/>
      <c r="Q391" s="265"/>
      <c r="R391" s="265"/>
    </row>
    <row r="392" spans="2:18" x14ac:dyDescent="0.3">
      <c r="B392" s="133"/>
      <c r="C392" s="133"/>
      <c r="D392" s="263"/>
      <c r="E392" s="133"/>
      <c r="F392" s="133"/>
      <c r="G392" s="133"/>
      <c r="H392" s="133"/>
      <c r="I392" s="133"/>
      <c r="J392" s="265"/>
      <c r="K392" s="265"/>
      <c r="L392" s="265"/>
      <c r="M392" s="265"/>
      <c r="N392" s="265"/>
      <c r="O392" s="265"/>
      <c r="P392" s="265"/>
      <c r="Q392" s="265"/>
      <c r="R392" s="265"/>
    </row>
    <row r="393" spans="2:18" x14ac:dyDescent="0.3">
      <c r="B393" s="133"/>
      <c r="C393" s="133"/>
      <c r="D393" s="263"/>
      <c r="E393" s="133"/>
      <c r="F393" s="133"/>
      <c r="G393" s="133"/>
      <c r="H393" s="133"/>
      <c r="I393" s="133"/>
      <c r="J393" s="265"/>
      <c r="K393" s="265"/>
      <c r="L393" s="265"/>
      <c r="M393" s="265"/>
      <c r="N393" s="265"/>
      <c r="O393" s="265"/>
      <c r="P393" s="265"/>
      <c r="Q393" s="265"/>
      <c r="R393" s="265"/>
    </row>
    <row r="394" spans="2:18" x14ac:dyDescent="0.3">
      <c r="B394" s="133"/>
      <c r="C394" s="133"/>
      <c r="D394" s="263"/>
      <c r="E394" s="133"/>
      <c r="F394" s="133"/>
      <c r="G394" s="133"/>
      <c r="H394" s="133"/>
      <c r="I394" s="133"/>
      <c r="J394" s="265"/>
      <c r="K394" s="265"/>
      <c r="L394" s="265"/>
      <c r="M394" s="265"/>
      <c r="N394" s="265"/>
      <c r="O394" s="265"/>
      <c r="P394" s="265"/>
      <c r="Q394" s="265"/>
      <c r="R394" s="265"/>
    </row>
    <row r="395" spans="2:18" x14ac:dyDescent="0.3">
      <c r="B395" s="133"/>
      <c r="C395" s="133"/>
      <c r="D395" s="263"/>
      <c r="E395" s="133"/>
      <c r="F395" s="133"/>
      <c r="G395" s="133"/>
      <c r="H395" s="133"/>
      <c r="I395" s="133"/>
      <c r="J395" s="265"/>
      <c r="K395" s="265"/>
      <c r="L395" s="265"/>
      <c r="M395" s="265"/>
      <c r="N395" s="265"/>
      <c r="O395" s="265"/>
      <c r="P395" s="265"/>
      <c r="Q395" s="265"/>
      <c r="R395" s="265"/>
    </row>
    <row r="396" spans="2:18" x14ac:dyDescent="0.3">
      <c r="B396" s="133"/>
      <c r="C396" s="133"/>
      <c r="D396" s="263"/>
      <c r="E396" s="133"/>
      <c r="F396" s="133"/>
      <c r="G396" s="133"/>
      <c r="H396" s="133"/>
      <c r="I396" s="133"/>
      <c r="J396" s="265"/>
      <c r="K396" s="265"/>
      <c r="L396" s="265"/>
      <c r="M396" s="265"/>
      <c r="N396" s="265"/>
      <c r="O396" s="265"/>
      <c r="P396" s="265"/>
      <c r="Q396" s="265"/>
      <c r="R396" s="265"/>
    </row>
    <row r="397" spans="2:18" x14ac:dyDescent="0.3">
      <c r="B397" s="133"/>
      <c r="C397" s="133"/>
      <c r="D397" s="263"/>
      <c r="E397" s="133"/>
      <c r="F397" s="133"/>
      <c r="G397" s="133"/>
      <c r="H397" s="133"/>
      <c r="I397" s="133"/>
      <c r="J397" s="265"/>
      <c r="K397" s="265"/>
      <c r="L397" s="265"/>
      <c r="M397" s="265"/>
      <c r="N397" s="265"/>
      <c r="O397" s="265"/>
      <c r="P397" s="265"/>
      <c r="Q397" s="265"/>
      <c r="R397" s="265"/>
    </row>
    <row r="398" spans="2:18" x14ac:dyDescent="0.3">
      <c r="B398" s="133"/>
      <c r="C398" s="133"/>
      <c r="D398" s="263"/>
      <c r="E398" s="133"/>
      <c r="F398" s="133"/>
      <c r="G398" s="133"/>
      <c r="H398" s="133"/>
      <c r="I398" s="133"/>
      <c r="J398" s="265"/>
      <c r="K398" s="265"/>
      <c r="L398" s="265"/>
      <c r="M398" s="265"/>
      <c r="N398" s="265"/>
      <c r="O398" s="265"/>
      <c r="P398" s="265"/>
      <c r="Q398" s="265"/>
      <c r="R398" s="265"/>
    </row>
    <row r="399" spans="2:18" x14ac:dyDescent="0.3">
      <c r="B399" s="133"/>
      <c r="C399" s="133"/>
      <c r="D399" s="263"/>
      <c r="E399" s="133"/>
      <c r="F399" s="133"/>
      <c r="G399" s="133"/>
      <c r="H399" s="133"/>
      <c r="I399" s="133"/>
      <c r="J399" s="265"/>
      <c r="K399" s="265"/>
      <c r="L399" s="265"/>
      <c r="M399" s="265"/>
      <c r="N399" s="265"/>
      <c r="O399" s="265"/>
      <c r="P399" s="265"/>
      <c r="Q399" s="265"/>
      <c r="R399" s="265"/>
    </row>
    <row r="400" spans="2:18" x14ac:dyDescent="0.3">
      <c r="B400" s="133"/>
      <c r="C400" s="133"/>
      <c r="D400" s="263"/>
      <c r="E400" s="133"/>
      <c r="F400" s="133"/>
      <c r="G400" s="133"/>
      <c r="H400" s="133"/>
      <c r="I400" s="133"/>
      <c r="J400" s="265"/>
      <c r="K400" s="265"/>
      <c r="L400" s="265"/>
      <c r="M400" s="265"/>
      <c r="N400" s="265"/>
      <c r="O400" s="265"/>
      <c r="P400" s="265"/>
      <c r="Q400" s="265"/>
      <c r="R400" s="265"/>
    </row>
    <row r="401" spans="2:18" x14ac:dyDescent="0.3">
      <c r="B401" s="133"/>
      <c r="C401" s="133"/>
      <c r="D401" s="263"/>
      <c r="E401" s="133"/>
      <c r="F401" s="133"/>
      <c r="G401" s="133"/>
      <c r="H401" s="133"/>
      <c r="I401" s="133"/>
      <c r="J401" s="265"/>
      <c r="K401" s="265"/>
      <c r="L401" s="265"/>
      <c r="M401" s="265"/>
      <c r="N401" s="265"/>
      <c r="O401" s="265"/>
      <c r="P401" s="265"/>
      <c r="Q401" s="265"/>
      <c r="R401" s="265"/>
    </row>
    <row r="402" spans="2:18" x14ac:dyDescent="0.3">
      <c r="B402" s="133"/>
      <c r="C402" s="133"/>
      <c r="D402" s="263"/>
      <c r="E402" s="133"/>
      <c r="F402" s="133"/>
      <c r="G402" s="133"/>
      <c r="H402" s="133"/>
      <c r="I402" s="133"/>
      <c r="J402" s="265"/>
      <c r="K402" s="265"/>
      <c r="L402" s="265"/>
      <c r="M402" s="265"/>
      <c r="N402" s="265"/>
      <c r="O402" s="265"/>
      <c r="P402" s="265"/>
      <c r="Q402" s="265"/>
      <c r="R402" s="265"/>
    </row>
    <row r="403" spans="2:18" x14ac:dyDescent="0.3">
      <c r="B403" s="133"/>
      <c r="C403" s="133"/>
      <c r="D403" s="263"/>
      <c r="E403" s="133"/>
      <c r="F403" s="133"/>
      <c r="G403" s="133"/>
      <c r="H403" s="133"/>
      <c r="I403" s="133"/>
      <c r="J403" s="265"/>
      <c r="K403" s="265"/>
      <c r="L403" s="265"/>
      <c r="M403" s="265"/>
      <c r="N403" s="265"/>
      <c r="O403" s="265"/>
      <c r="P403" s="265"/>
      <c r="Q403" s="265"/>
      <c r="R403" s="265"/>
    </row>
    <row r="404" spans="2:18" x14ac:dyDescent="0.3">
      <c r="B404" s="133"/>
      <c r="C404" s="133"/>
      <c r="D404" s="263"/>
      <c r="E404" s="133"/>
      <c r="F404" s="133"/>
      <c r="G404" s="133"/>
      <c r="H404" s="133"/>
      <c r="I404" s="133"/>
      <c r="J404" s="265"/>
      <c r="K404" s="265"/>
      <c r="L404" s="265"/>
      <c r="M404" s="265"/>
      <c r="N404" s="265"/>
      <c r="O404" s="265"/>
      <c r="P404" s="265"/>
      <c r="Q404" s="265"/>
      <c r="R404" s="265"/>
    </row>
    <row r="405" spans="2:18" x14ac:dyDescent="0.3">
      <c r="B405" s="133"/>
      <c r="C405" s="133"/>
      <c r="D405" s="263"/>
      <c r="E405" s="133"/>
      <c r="F405" s="133"/>
      <c r="G405" s="133"/>
      <c r="H405" s="133"/>
      <c r="I405" s="133"/>
      <c r="J405" s="265"/>
      <c r="K405" s="265"/>
      <c r="L405" s="265"/>
      <c r="M405" s="265"/>
      <c r="N405" s="265"/>
      <c r="O405" s="265"/>
      <c r="P405" s="265"/>
      <c r="Q405" s="265"/>
      <c r="R405" s="265"/>
    </row>
    <row r="406" spans="2:18" x14ac:dyDescent="0.3">
      <c r="B406" s="133"/>
      <c r="C406" s="133"/>
      <c r="D406" s="263"/>
      <c r="E406" s="133"/>
      <c r="F406" s="133"/>
      <c r="G406" s="133"/>
      <c r="H406" s="133"/>
      <c r="I406" s="133"/>
      <c r="J406" s="265"/>
      <c r="K406" s="265"/>
      <c r="L406" s="265"/>
      <c r="M406" s="265"/>
      <c r="N406" s="265"/>
      <c r="O406" s="265"/>
      <c r="P406" s="265"/>
      <c r="Q406" s="265"/>
      <c r="R406" s="265"/>
    </row>
    <row r="407" spans="2:18" x14ac:dyDescent="0.3">
      <c r="B407" s="133"/>
      <c r="C407" s="133"/>
      <c r="D407" s="263"/>
      <c r="E407" s="133"/>
      <c r="F407" s="133"/>
      <c r="G407" s="133"/>
      <c r="H407" s="133"/>
      <c r="I407" s="133"/>
      <c r="J407" s="265"/>
      <c r="K407" s="265"/>
      <c r="L407" s="265"/>
      <c r="M407" s="265"/>
      <c r="N407" s="265"/>
      <c r="O407" s="265"/>
      <c r="P407" s="265"/>
      <c r="Q407" s="265"/>
      <c r="R407" s="265"/>
    </row>
    <row r="408" spans="2:18" x14ac:dyDescent="0.3">
      <c r="B408" s="133"/>
      <c r="C408" s="133"/>
      <c r="D408" s="263"/>
      <c r="E408" s="133"/>
      <c r="F408" s="133"/>
      <c r="G408" s="133"/>
      <c r="H408" s="133"/>
      <c r="I408" s="133"/>
      <c r="J408" s="265"/>
      <c r="K408" s="265"/>
      <c r="L408" s="265"/>
      <c r="M408" s="265"/>
      <c r="N408" s="265"/>
      <c r="O408" s="265"/>
      <c r="P408" s="265"/>
      <c r="Q408" s="265"/>
      <c r="R408" s="265"/>
    </row>
    <row r="409" spans="2:18" x14ac:dyDescent="0.3">
      <c r="B409" s="133"/>
      <c r="C409" s="133"/>
      <c r="D409" s="263"/>
      <c r="E409" s="133"/>
      <c r="F409" s="133"/>
      <c r="G409" s="133"/>
      <c r="H409" s="133"/>
      <c r="I409" s="133"/>
      <c r="J409" s="265"/>
      <c r="K409" s="265"/>
      <c r="L409" s="265"/>
      <c r="M409" s="265"/>
      <c r="N409" s="265"/>
      <c r="O409" s="265"/>
      <c r="P409" s="265"/>
      <c r="Q409" s="265"/>
      <c r="R409" s="265"/>
    </row>
    <row r="410" spans="2:18" x14ac:dyDescent="0.3">
      <c r="B410" s="133"/>
      <c r="C410" s="133"/>
      <c r="D410" s="263"/>
      <c r="E410" s="133"/>
      <c r="F410" s="133"/>
      <c r="G410" s="133"/>
      <c r="H410" s="133"/>
      <c r="I410" s="133"/>
      <c r="J410" s="265"/>
      <c r="K410" s="265"/>
      <c r="L410" s="265"/>
      <c r="M410" s="265"/>
      <c r="N410" s="265"/>
      <c r="O410" s="265"/>
      <c r="P410" s="265"/>
      <c r="Q410" s="265"/>
      <c r="R410" s="265"/>
    </row>
    <row r="411" spans="2:18" x14ac:dyDescent="0.3">
      <c r="B411" s="133"/>
      <c r="C411" s="133"/>
      <c r="D411" s="263"/>
      <c r="E411" s="133"/>
      <c r="F411" s="133"/>
      <c r="G411" s="133"/>
      <c r="H411" s="133"/>
      <c r="I411" s="133"/>
      <c r="J411" s="265"/>
      <c r="K411" s="265"/>
      <c r="L411" s="265"/>
      <c r="M411" s="265"/>
      <c r="N411" s="265"/>
      <c r="O411" s="265"/>
      <c r="P411" s="265"/>
      <c r="Q411" s="265"/>
      <c r="R411" s="265"/>
    </row>
    <row r="412" spans="2:18" x14ac:dyDescent="0.3">
      <c r="B412" s="133"/>
      <c r="C412" s="133"/>
      <c r="D412" s="263"/>
      <c r="E412" s="133"/>
      <c r="F412" s="133"/>
      <c r="G412" s="133"/>
      <c r="H412" s="133"/>
      <c r="I412" s="133"/>
      <c r="J412" s="265"/>
      <c r="K412" s="265"/>
      <c r="L412" s="265"/>
      <c r="M412" s="265"/>
      <c r="N412" s="265"/>
      <c r="O412" s="265"/>
      <c r="P412" s="265"/>
      <c r="Q412" s="265"/>
      <c r="R412" s="265"/>
    </row>
    <row r="413" spans="2:18" x14ac:dyDescent="0.3">
      <c r="B413" s="133"/>
      <c r="C413" s="133"/>
      <c r="D413" s="263"/>
      <c r="E413" s="133"/>
      <c r="F413" s="133"/>
      <c r="G413" s="133"/>
      <c r="H413" s="133"/>
      <c r="I413" s="133"/>
      <c r="J413" s="265"/>
      <c r="K413" s="265"/>
      <c r="L413" s="265"/>
      <c r="M413" s="265"/>
      <c r="N413" s="265"/>
      <c r="O413" s="265"/>
      <c r="P413" s="265"/>
      <c r="Q413" s="265"/>
      <c r="R413" s="265"/>
    </row>
    <row r="414" spans="2:18" x14ac:dyDescent="0.3">
      <c r="B414" s="133"/>
      <c r="C414" s="133"/>
      <c r="D414" s="263"/>
      <c r="E414" s="133"/>
      <c r="F414" s="133"/>
      <c r="G414" s="133"/>
      <c r="H414" s="133"/>
      <c r="I414" s="133"/>
      <c r="J414" s="265"/>
      <c r="K414" s="265"/>
      <c r="L414" s="265"/>
      <c r="M414" s="265"/>
      <c r="N414" s="265"/>
      <c r="O414" s="265"/>
      <c r="P414" s="265"/>
      <c r="Q414" s="265"/>
      <c r="R414" s="265"/>
    </row>
    <row r="415" spans="2:18" x14ac:dyDescent="0.3">
      <c r="B415" s="133"/>
      <c r="C415" s="133"/>
      <c r="D415" s="263"/>
      <c r="E415" s="133"/>
      <c r="F415" s="133"/>
      <c r="G415" s="133"/>
      <c r="H415" s="133"/>
      <c r="I415" s="133"/>
      <c r="J415" s="265"/>
      <c r="K415" s="265"/>
      <c r="L415" s="265"/>
      <c r="M415" s="265"/>
      <c r="N415" s="265"/>
      <c r="O415" s="265"/>
      <c r="P415" s="265"/>
      <c r="Q415" s="265"/>
      <c r="R415" s="265"/>
    </row>
    <row r="416" spans="2:18" x14ac:dyDescent="0.3">
      <c r="B416" s="133"/>
      <c r="C416" s="133"/>
      <c r="D416" s="263"/>
      <c r="E416" s="133"/>
      <c r="F416" s="133"/>
      <c r="G416" s="133"/>
      <c r="H416" s="133"/>
      <c r="I416" s="133"/>
      <c r="J416" s="265"/>
      <c r="K416" s="265"/>
      <c r="L416" s="265"/>
      <c r="M416" s="265"/>
      <c r="N416" s="265"/>
      <c r="O416" s="265"/>
      <c r="P416" s="265"/>
      <c r="Q416" s="265"/>
      <c r="R416" s="265"/>
    </row>
    <row r="417" spans="2:18" x14ac:dyDescent="0.3">
      <c r="B417" s="133"/>
      <c r="C417" s="133"/>
      <c r="D417" s="263"/>
      <c r="E417" s="133"/>
      <c r="F417" s="133"/>
      <c r="G417" s="133"/>
      <c r="H417" s="133"/>
      <c r="I417" s="133"/>
      <c r="J417" s="265"/>
      <c r="K417" s="265"/>
      <c r="L417" s="265"/>
      <c r="M417" s="265"/>
      <c r="N417" s="265"/>
      <c r="O417" s="265"/>
      <c r="P417" s="265"/>
      <c r="Q417" s="265"/>
      <c r="R417" s="265"/>
    </row>
    <row r="418" spans="2:18" x14ac:dyDescent="0.3">
      <c r="B418" s="133"/>
      <c r="C418" s="133"/>
      <c r="D418" s="263"/>
      <c r="E418" s="133"/>
      <c r="F418" s="133"/>
      <c r="G418" s="133"/>
      <c r="H418" s="133"/>
      <c r="I418" s="133"/>
      <c r="J418" s="265"/>
      <c r="K418" s="265"/>
      <c r="L418" s="265"/>
      <c r="M418" s="265"/>
      <c r="N418" s="265"/>
      <c r="O418" s="265"/>
      <c r="P418" s="265"/>
      <c r="Q418" s="265"/>
      <c r="R418" s="265"/>
    </row>
    <row r="419" spans="2:18" x14ac:dyDescent="0.3">
      <c r="B419" s="133"/>
      <c r="C419" s="133"/>
      <c r="D419" s="263"/>
      <c r="E419" s="133"/>
      <c r="F419" s="133"/>
      <c r="G419" s="133"/>
      <c r="H419" s="133"/>
      <c r="I419" s="133"/>
      <c r="J419" s="265"/>
      <c r="K419" s="265"/>
      <c r="L419" s="265"/>
      <c r="M419" s="265"/>
      <c r="N419" s="265"/>
      <c r="O419" s="265"/>
      <c r="P419" s="265"/>
      <c r="Q419" s="265"/>
      <c r="R419" s="265"/>
    </row>
    <row r="420" spans="2:18" x14ac:dyDescent="0.3">
      <c r="B420" s="133"/>
      <c r="C420" s="133"/>
      <c r="D420" s="263"/>
      <c r="E420" s="133"/>
      <c r="F420" s="133"/>
      <c r="G420" s="133"/>
      <c r="H420" s="133"/>
      <c r="I420" s="133"/>
      <c r="J420" s="265"/>
      <c r="K420" s="265"/>
      <c r="L420" s="265"/>
      <c r="M420" s="265"/>
      <c r="N420" s="265"/>
      <c r="O420" s="265"/>
      <c r="P420" s="265"/>
      <c r="Q420" s="265"/>
      <c r="R420" s="265"/>
    </row>
    <row r="421" spans="2:18" x14ac:dyDescent="0.3">
      <c r="B421" s="133"/>
      <c r="C421" s="133"/>
      <c r="D421" s="263"/>
      <c r="E421" s="133"/>
      <c r="F421" s="133"/>
      <c r="G421" s="133"/>
      <c r="H421" s="133"/>
      <c r="I421" s="133"/>
      <c r="J421" s="265"/>
      <c r="K421" s="265"/>
      <c r="L421" s="265"/>
      <c r="M421" s="265"/>
      <c r="N421" s="265"/>
      <c r="O421" s="265"/>
      <c r="P421" s="265"/>
      <c r="Q421" s="265"/>
      <c r="R421" s="265"/>
    </row>
    <row r="422" spans="2:18" x14ac:dyDescent="0.3">
      <c r="B422" s="133"/>
      <c r="C422" s="133"/>
      <c r="D422" s="263"/>
      <c r="E422" s="133"/>
      <c r="F422" s="133"/>
      <c r="G422" s="133"/>
      <c r="H422" s="133"/>
      <c r="I422" s="133"/>
      <c r="J422" s="265"/>
      <c r="K422" s="265"/>
      <c r="L422" s="265"/>
      <c r="M422" s="265"/>
      <c r="N422" s="265"/>
      <c r="O422" s="265"/>
      <c r="P422" s="265"/>
      <c r="Q422" s="265"/>
      <c r="R422" s="265"/>
    </row>
    <row r="423" spans="2:18" x14ac:dyDescent="0.3">
      <c r="B423" s="133"/>
      <c r="C423" s="133"/>
      <c r="D423" s="263"/>
      <c r="E423" s="133"/>
      <c r="F423" s="133"/>
      <c r="G423" s="133"/>
      <c r="H423" s="133"/>
      <c r="I423" s="133"/>
      <c r="J423" s="265"/>
      <c r="K423" s="265"/>
      <c r="L423" s="265"/>
      <c r="M423" s="265"/>
      <c r="N423" s="265"/>
      <c r="O423" s="265"/>
      <c r="P423" s="265"/>
      <c r="Q423" s="265"/>
      <c r="R423" s="265"/>
    </row>
    <row r="424" spans="2:18" x14ac:dyDescent="0.3">
      <c r="B424" s="133"/>
      <c r="C424" s="133"/>
      <c r="D424" s="263"/>
      <c r="E424" s="133"/>
      <c r="F424" s="133"/>
      <c r="G424" s="133"/>
      <c r="H424" s="133"/>
      <c r="I424" s="133"/>
      <c r="J424" s="265"/>
      <c r="K424" s="265"/>
      <c r="L424" s="265"/>
      <c r="M424" s="265"/>
      <c r="N424" s="265"/>
      <c r="O424" s="265"/>
      <c r="P424" s="265"/>
      <c r="Q424" s="265"/>
      <c r="R424" s="265"/>
    </row>
    <row r="425" spans="2:18" x14ac:dyDescent="0.3">
      <c r="B425" s="133"/>
      <c r="C425" s="133"/>
      <c r="D425" s="263"/>
      <c r="E425" s="133"/>
      <c r="F425" s="133"/>
      <c r="G425" s="133"/>
      <c r="H425" s="133"/>
      <c r="I425" s="133"/>
      <c r="J425" s="265"/>
      <c r="K425" s="265"/>
      <c r="L425" s="265"/>
      <c r="M425" s="265"/>
      <c r="N425" s="265"/>
      <c r="O425" s="265"/>
      <c r="P425" s="265"/>
      <c r="Q425" s="265"/>
      <c r="R425" s="265"/>
    </row>
    <row r="426" spans="2:18" x14ac:dyDescent="0.3">
      <c r="B426" s="133"/>
      <c r="C426" s="133"/>
      <c r="D426" s="263"/>
      <c r="E426" s="133"/>
      <c r="F426" s="133"/>
      <c r="G426" s="133"/>
      <c r="H426" s="133"/>
      <c r="I426" s="133"/>
      <c r="J426" s="265"/>
      <c r="K426" s="265"/>
      <c r="L426" s="265"/>
      <c r="M426" s="265"/>
      <c r="N426" s="265"/>
      <c r="O426" s="265"/>
      <c r="P426" s="265"/>
      <c r="Q426" s="265"/>
      <c r="R426" s="265"/>
    </row>
    <row r="427" spans="2:18" x14ac:dyDescent="0.3">
      <c r="B427" s="133"/>
      <c r="C427" s="133"/>
      <c r="D427" s="263"/>
      <c r="E427" s="133"/>
      <c r="F427" s="133"/>
      <c r="G427" s="133"/>
      <c r="H427" s="133"/>
      <c r="I427" s="133"/>
      <c r="J427" s="265"/>
      <c r="K427" s="265"/>
      <c r="L427" s="265"/>
      <c r="M427" s="265"/>
      <c r="N427" s="265"/>
      <c r="O427" s="265"/>
      <c r="P427" s="265"/>
      <c r="Q427" s="265"/>
      <c r="R427" s="265"/>
    </row>
    <row r="428" spans="2:18" x14ac:dyDescent="0.3">
      <c r="B428" s="133"/>
      <c r="C428" s="133"/>
      <c r="D428" s="263"/>
      <c r="E428" s="133"/>
      <c r="F428" s="133"/>
      <c r="G428" s="133"/>
      <c r="H428" s="133"/>
      <c r="I428" s="133"/>
      <c r="J428" s="265"/>
      <c r="K428" s="265"/>
      <c r="L428" s="265"/>
      <c r="M428" s="265"/>
      <c r="N428" s="265"/>
      <c r="O428" s="265"/>
      <c r="P428" s="265"/>
      <c r="Q428" s="265"/>
      <c r="R428" s="265"/>
    </row>
    <row r="429" spans="2:18" x14ac:dyDescent="0.3">
      <c r="B429" s="133"/>
      <c r="C429" s="133"/>
      <c r="D429" s="263"/>
      <c r="E429" s="133"/>
      <c r="F429" s="133"/>
      <c r="G429" s="133"/>
      <c r="H429" s="133"/>
      <c r="I429" s="133"/>
      <c r="J429" s="265"/>
      <c r="K429" s="265"/>
      <c r="L429" s="265"/>
      <c r="M429" s="265"/>
      <c r="N429" s="265"/>
      <c r="O429" s="265"/>
      <c r="P429" s="265"/>
      <c r="Q429" s="265"/>
      <c r="R429" s="265"/>
    </row>
    <row r="430" spans="2:18" x14ac:dyDescent="0.3">
      <c r="B430" s="133"/>
      <c r="C430" s="133"/>
      <c r="D430" s="263"/>
      <c r="E430" s="133"/>
      <c r="F430" s="133"/>
      <c r="G430" s="133"/>
      <c r="H430" s="133"/>
      <c r="I430" s="133"/>
      <c r="J430" s="265"/>
      <c r="K430" s="265"/>
      <c r="L430" s="265"/>
      <c r="M430" s="265"/>
      <c r="N430" s="265"/>
      <c r="O430" s="265"/>
      <c r="P430" s="265"/>
      <c r="Q430" s="265"/>
      <c r="R430" s="265"/>
    </row>
    <row r="431" spans="2:18" x14ac:dyDescent="0.3">
      <c r="B431" s="133"/>
      <c r="C431" s="133"/>
      <c r="D431" s="263"/>
      <c r="E431" s="133"/>
      <c r="F431" s="133"/>
      <c r="G431" s="133"/>
      <c r="H431" s="133"/>
      <c r="I431" s="133"/>
      <c r="J431" s="265"/>
      <c r="K431" s="265"/>
      <c r="L431" s="265"/>
      <c r="M431" s="265"/>
      <c r="N431" s="265"/>
      <c r="O431" s="265"/>
      <c r="P431" s="265"/>
      <c r="Q431" s="265"/>
      <c r="R431" s="265"/>
    </row>
    <row r="432" spans="2:18" x14ac:dyDescent="0.3">
      <c r="B432" s="133"/>
      <c r="C432" s="133"/>
      <c r="D432" s="263"/>
      <c r="E432" s="133"/>
      <c r="F432" s="133"/>
      <c r="G432" s="133"/>
      <c r="H432" s="133"/>
      <c r="I432" s="133"/>
      <c r="J432" s="265"/>
      <c r="K432" s="265"/>
      <c r="L432" s="265"/>
      <c r="M432" s="265"/>
      <c r="N432" s="265"/>
      <c r="O432" s="265"/>
      <c r="P432" s="265"/>
      <c r="Q432" s="265"/>
      <c r="R432" s="265"/>
    </row>
    <row r="433" spans="2:18" x14ac:dyDescent="0.3">
      <c r="B433" s="133"/>
      <c r="C433" s="133"/>
      <c r="D433" s="263"/>
      <c r="E433" s="133"/>
      <c r="F433" s="133"/>
      <c r="G433" s="133"/>
      <c r="H433" s="133"/>
      <c r="I433" s="133"/>
      <c r="J433" s="265"/>
      <c r="K433" s="265"/>
      <c r="L433" s="265"/>
      <c r="M433" s="265"/>
      <c r="N433" s="265"/>
      <c r="O433" s="265"/>
      <c r="P433" s="265"/>
      <c r="Q433" s="265"/>
      <c r="R433" s="265"/>
    </row>
    <row r="434" spans="2:18" x14ac:dyDescent="0.3">
      <c r="B434" s="133"/>
      <c r="C434" s="133"/>
      <c r="D434" s="263"/>
      <c r="E434" s="133"/>
      <c r="F434" s="133"/>
      <c r="G434" s="133"/>
      <c r="H434" s="133"/>
      <c r="I434" s="133"/>
      <c r="J434" s="265"/>
      <c r="K434" s="265"/>
      <c r="L434" s="265"/>
      <c r="M434" s="265"/>
      <c r="N434" s="265"/>
      <c r="O434" s="265"/>
      <c r="P434" s="265"/>
      <c r="Q434" s="265"/>
      <c r="R434" s="265"/>
    </row>
    <row r="435" spans="2:18" x14ac:dyDescent="0.3">
      <c r="B435" s="133"/>
      <c r="C435" s="133"/>
      <c r="D435" s="263"/>
      <c r="E435" s="133"/>
      <c r="F435" s="133"/>
      <c r="G435" s="133"/>
      <c r="H435" s="133"/>
      <c r="I435" s="133"/>
      <c r="J435" s="265"/>
      <c r="K435" s="265"/>
      <c r="L435" s="265"/>
      <c r="M435" s="265"/>
      <c r="N435" s="265"/>
      <c r="O435" s="265"/>
      <c r="P435" s="265"/>
      <c r="Q435" s="265"/>
      <c r="R435" s="265"/>
    </row>
    <row r="436" spans="2:18" x14ac:dyDescent="0.3">
      <c r="B436" s="133"/>
      <c r="C436" s="133"/>
      <c r="D436" s="263"/>
      <c r="E436" s="133"/>
      <c r="F436" s="133"/>
      <c r="G436" s="133"/>
      <c r="H436" s="133"/>
      <c r="I436" s="133"/>
      <c r="J436" s="265"/>
      <c r="K436" s="265"/>
      <c r="L436" s="265"/>
      <c r="M436" s="265"/>
      <c r="N436" s="265"/>
      <c r="O436" s="265"/>
      <c r="P436" s="265"/>
      <c r="Q436" s="265"/>
      <c r="R436" s="265"/>
    </row>
    <row r="437" spans="2:18" x14ac:dyDescent="0.3">
      <c r="B437" s="133"/>
      <c r="C437" s="133"/>
      <c r="D437" s="263"/>
      <c r="E437" s="133"/>
      <c r="F437" s="133"/>
      <c r="G437" s="133"/>
      <c r="H437" s="133"/>
      <c r="I437" s="133"/>
      <c r="J437" s="265"/>
      <c r="K437" s="265"/>
      <c r="L437" s="265"/>
      <c r="M437" s="265"/>
      <c r="N437" s="265"/>
      <c r="O437" s="265"/>
      <c r="P437" s="265"/>
      <c r="Q437" s="265"/>
      <c r="R437" s="265"/>
    </row>
    <row r="438" spans="2:18" x14ac:dyDescent="0.3">
      <c r="B438" s="133"/>
      <c r="C438" s="133"/>
      <c r="D438" s="263"/>
      <c r="E438" s="133"/>
      <c r="F438" s="133"/>
      <c r="G438" s="133"/>
      <c r="H438" s="133"/>
      <c r="I438" s="133"/>
      <c r="J438" s="265"/>
      <c r="K438" s="265"/>
      <c r="L438" s="265"/>
      <c r="M438" s="265"/>
      <c r="N438" s="265"/>
      <c r="O438" s="265"/>
      <c r="P438" s="265"/>
      <c r="Q438" s="265"/>
      <c r="R438" s="265"/>
    </row>
    <row r="439" spans="2:18" x14ac:dyDescent="0.3">
      <c r="B439" s="133"/>
      <c r="C439" s="133"/>
      <c r="D439" s="263"/>
      <c r="E439" s="133"/>
      <c r="F439" s="133"/>
      <c r="G439" s="133"/>
      <c r="H439" s="133"/>
      <c r="I439" s="133"/>
      <c r="J439" s="265"/>
      <c r="K439" s="265"/>
      <c r="L439" s="265"/>
      <c r="M439" s="265"/>
      <c r="N439" s="265"/>
      <c r="O439" s="265"/>
      <c r="P439" s="265"/>
      <c r="Q439" s="265"/>
      <c r="R439" s="265"/>
    </row>
    <row r="440" spans="2:18" x14ac:dyDescent="0.3">
      <c r="B440" s="133"/>
      <c r="C440" s="133"/>
      <c r="D440" s="263"/>
      <c r="E440" s="133"/>
      <c r="F440" s="133"/>
      <c r="G440" s="133"/>
      <c r="H440" s="133"/>
      <c r="I440" s="133"/>
      <c r="J440" s="265"/>
      <c r="K440" s="265"/>
      <c r="L440" s="265"/>
      <c r="M440" s="265"/>
      <c r="N440" s="265"/>
      <c r="O440" s="265"/>
      <c r="P440" s="265"/>
      <c r="Q440" s="265"/>
      <c r="R440" s="265"/>
    </row>
    <row r="441" spans="2:18" x14ac:dyDescent="0.3">
      <c r="B441" s="133"/>
      <c r="C441" s="133"/>
      <c r="D441" s="263"/>
      <c r="E441" s="133"/>
      <c r="F441" s="133"/>
      <c r="G441" s="133"/>
      <c r="H441" s="133"/>
      <c r="I441" s="133"/>
      <c r="J441" s="265"/>
      <c r="K441" s="265"/>
      <c r="L441" s="265"/>
      <c r="M441" s="265"/>
      <c r="N441" s="265"/>
      <c r="O441" s="265"/>
      <c r="P441" s="265"/>
      <c r="Q441" s="265"/>
      <c r="R441" s="265"/>
    </row>
    <row r="442" spans="2:18" x14ac:dyDescent="0.3">
      <c r="B442" s="133"/>
      <c r="C442" s="133"/>
      <c r="D442" s="263"/>
      <c r="E442" s="133"/>
      <c r="F442" s="133"/>
      <c r="G442" s="133"/>
      <c r="H442" s="133"/>
      <c r="I442" s="133"/>
      <c r="J442" s="265"/>
      <c r="K442" s="265"/>
      <c r="L442" s="265"/>
      <c r="M442" s="265"/>
      <c r="N442" s="265"/>
      <c r="O442" s="265"/>
      <c r="P442" s="265"/>
      <c r="Q442" s="265"/>
      <c r="R442" s="265"/>
    </row>
    <row r="443" spans="2:18" x14ac:dyDescent="0.3">
      <c r="B443" s="133"/>
      <c r="C443" s="133"/>
      <c r="D443" s="263"/>
      <c r="E443" s="133"/>
      <c r="F443" s="133"/>
      <c r="G443" s="133"/>
      <c r="H443" s="133"/>
      <c r="I443" s="133"/>
      <c r="J443" s="265"/>
      <c r="K443" s="265"/>
      <c r="L443" s="265"/>
      <c r="M443" s="265"/>
      <c r="N443" s="265"/>
      <c r="O443" s="265"/>
      <c r="P443" s="265"/>
      <c r="Q443" s="265"/>
      <c r="R443" s="265"/>
    </row>
    <row r="444" spans="2:18" x14ac:dyDescent="0.3">
      <c r="B444" s="133"/>
      <c r="C444" s="133"/>
      <c r="D444" s="263"/>
      <c r="E444" s="133"/>
      <c r="F444" s="133"/>
      <c r="G444" s="133"/>
      <c r="H444" s="133"/>
      <c r="I444" s="133"/>
      <c r="J444" s="265"/>
      <c r="K444" s="265"/>
      <c r="L444" s="265"/>
      <c r="M444" s="265"/>
      <c r="N444" s="265"/>
      <c r="O444" s="265"/>
      <c r="P444" s="265"/>
      <c r="Q444" s="265"/>
      <c r="R444" s="265"/>
    </row>
    <row r="445" spans="2:18" x14ac:dyDescent="0.3">
      <c r="B445" s="133"/>
      <c r="C445" s="133"/>
      <c r="D445" s="263"/>
      <c r="E445" s="133"/>
      <c r="F445" s="133"/>
      <c r="G445" s="133"/>
      <c r="H445" s="133"/>
      <c r="I445" s="133"/>
      <c r="J445" s="265"/>
      <c r="K445" s="265"/>
      <c r="L445" s="265"/>
      <c r="M445" s="265"/>
      <c r="N445" s="265"/>
      <c r="O445" s="265"/>
      <c r="P445" s="265"/>
      <c r="Q445" s="265"/>
      <c r="R445" s="265"/>
    </row>
    <row r="446" spans="2:18" x14ac:dyDescent="0.3">
      <c r="B446" s="133"/>
      <c r="C446" s="133"/>
      <c r="D446" s="263"/>
      <c r="E446" s="133"/>
      <c r="F446" s="133"/>
      <c r="G446" s="133"/>
      <c r="H446" s="133"/>
      <c r="I446" s="133"/>
      <c r="J446" s="265"/>
      <c r="K446" s="265"/>
      <c r="L446" s="265"/>
      <c r="M446" s="265"/>
      <c r="N446" s="265"/>
      <c r="O446" s="265"/>
      <c r="P446" s="265"/>
      <c r="Q446" s="265"/>
      <c r="R446" s="265"/>
    </row>
    <row r="447" spans="2:18" x14ac:dyDescent="0.3">
      <c r="B447" s="133"/>
      <c r="C447" s="133"/>
      <c r="D447" s="263"/>
      <c r="E447" s="133"/>
      <c r="F447" s="133"/>
      <c r="G447" s="133"/>
      <c r="H447" s="133"/>
      <c r="I447" s="133"/>
      <c r="J447" s="265"/>
      <c r="K447" s="265"/>
      <c r="L447" s="265"/>
      <c r="M447" s="265"/>
      <c r="N447" s="265"/>
      <c r="O447" s="265"/>
      <c r="P447" s="265"/>
      <c r="Q447" s="265"/>
      <c r="R447" s="265"/>
    </row>
    <row r="448" spans="2:18" x14ac:dyDescent="0.3">
      <c r="B448" s="133"/>
      <c r="C448" s="133"/>
      <c r="D448" s="263"/>
      <c r="E448" s="133"/>
      <c r="F448" s="133"/>
      <c r="G448" s="133"/>
      <c r="H448" s="133"/>
      <c r="I448" s="133"/>
      <c r="J448" s="265"/>
      <c r="K448" s="265"/>
      <c r="L448" s="265"/>
      <c r="M448" s="265"/>
      <c r="N448" s="265"/>
      <c r="O448" s="265"/>
      <c r="P448" s="265"/>
      <c r="Q448" s="265"/>
      <c r="R448" s="265"/>
    </row>
    <row r="449" spans="2:18" x14ac:dyDescent="0.3">
      <c r="B449" s="133"/>
      <c r="C449" s="133"/>
      <c r="D449" s="263"/>
      <c r="E449" s="133"/>
      <c r="F449" s="133"/>
      <c r="G449" s="133"/>
      <c r="H449" s="133"/>
      <c r="I449" s="133"/>
      <c r="J449" s="265"/>
      <c r="K449" s="265"/>
      <c r="L449" s="265"/>
      <c r="M449" s="265"/>
      <c r="N449" s="265"/>
      <c r="O449" s="265"/>
      <c r="P449" s="265"/>
      <c r="Q449" s="265"/>
      <c r="R449" s="265"/>
    </row>
    <row r="450" spans="2:18" x14ac:dyDescent="0.3">
      <c r="B450" s="133"/>
      <c r="C450" s="133"/>
      <c r="D450" s="263"/>
      <c r="E450" s="133"/>
      <c r="F450" s="133"/>
      <c r="G450" s="133"/>
      <c r="H450" s="133"/>
      <c r="I450" s="133"/>
      <c r="J450" s="265"/>
      <c r="K450" s="265"/>
      <c r="L450" s="265"/>
      <c r="M450" s="265"/>
      <c r="N450" s="265"/>
      <c r="O450" s="265"/>
      <c r="P450" s="265"/>
      <c r="Q450" s="265"/>
      <c r="R450" s="265"/>
    </row>
    <row r="451" spans="2:18" x14ac:dyDescent="0.3">
      <c r="B451" s="133"/>
      <c r="C451" s="133"/>
      <c r="D451" s="263"/>
      <c r="E451" s="133"/>
      <c r="F451" s="133"/>
      <c r="G451" s="133"/>
      <c r="H451" s="133"/>
      <c r="I451" s="133"/>
      <c r="J451" s="265"/>
      <c r="K451" s="265"/>
      <c r="L451" s="265"/>
      <c r="M451" s="265"/>
      <c r="N451" s="265"/>
      <c r="O451" s="265"/>
      <c r="P451" s="265"/>
      <c r="Q451" s="265"/>
      <c r="R451" s="265"/>
    </row>
    <row r="452" spans="2:18" x14ac:dyDescent="0.3">
      <c r="B452" s="133"/>
      <c r="C452" s="133"/>
      <c r="D452" s="263"/>
      <c r="E452" s="133"/>
      <c r="F452" s="133"/>
      <c r="G452" s="133"/>
      <c r="H452" s="133"/>
      <c r="I452" s="133"/>
      <c r="J452" s="265"/>
      <c r="K452" s="265"/>
      <c r="L452" s="265"/>
      <c r="M452" s="265"/>
      <c r="N452" s="265"/>
      <c r="O452" s="265"/>
      <c r="P452" s="265"/>
      <c r="Q452" s="265"/>
      <c r="R452" s="265"/>
    </row>
    <row r="453" spans="2:18" x14ac:dyDescent="0.3">
      <c r="B453" s="133"/>
      <c r="C453" s="133"/>
      <c r="D453" s="263"/>
      <c r="E453" s="133"/>
      <c r="F453" s="133"/>
      <c r="G453" s="133"/>
      <c r="H453" s="133"/>
      <c r="I453" s="133"/>
      <c r="J453" s="265"/>
      <c r="K453" s="265"/>
      <c r="L453" s="265"/>
      <c r="M453" s="265"/>
      <c r="N453" s="265"/>
      <c r="O453" s="265"/>
      <c r="P453" s="265"/>
      <c r="Q453" s="265"/>
      <c r="R453" s="265"/>
    </row>
    <row r="454" spans="2:18" x14ac:dyDescent="0.3">
      <c r="B454" s="133"/>
      <c r="C454" s="133"/>
      <c r="D454" s="263"/>
      <c r="E454" s="133"/>
      <c r="F454" s="133"/>
      <c r="G454" s="133"/>
      <c r="H454" s="133"/>
      <c r="I454" s="133"/>
      <c r="J454" s="265"/>
      <c r="K454" s="265"/>
      <c r="L454" s="265"/>
      <c r="M454" s="265"/>
      <c r="N454" s="265"/>
      <c r="O454" s="265"/>
      <c r="P454" s="265"/>
      <c r="Q454" s="265"/>
      <c r="R454" s="265"/>
    </row>
    <row r="455" spans="2:18" x14ac:dyDescent="0.3">
      <c r="B455" s="133"/>
      <c r="C455" s="133"/>
      <c r="D455" s="263"/>
      <c r="E455" s="133"/>
      <c r="F455" s="133"/>
      <c r="G455" s="133"/>
      <c r="H455" s="133"/>
      <c r="I455" s="133"/>
      <c r="J455" s="265"/>
      <c r="K455" s="265"/>
      <c r="L455" s="265"/>
      <c r="M455" s="265"/>
      <c r="N455" s="265"/>
      <c r="O455" s="265"/>
      <c r="P455" s="265"/>
      <c r="Q455" s="265"/>
      <c r="R455" s="265"/>
    </row>
    <row r="456" spans="2:18" x14ac:dyDescent="0.3">
      <c r="B456" s="133"/>
      <c r="C456" s="133"/>
      <c r="D456" s="263"/>
      <c r="E456" s="133"/>
      <c r="F456" s="133"/>
      <c r="G456" s="133"/>
      <c r="H456" s="133"/>
      <c r="I456" s="133"/>
      <c r="J456" s="265"/>
      <c r="K456" s="265"/>
      <c r="L456" s="265"/>
      <c r="M456" s="265"/>
      <c r="N456" s="265"/>
      <c r="O456" s="265"/>
      <c r="P456" s="265"/>
      <c r="Q456" s="265"/>
      <c r="R456" s="265"/>
    </row>
    <row r="457" spans="2:18" x14ac:dyDescent="0.3">
      <c r="B457" s="133"/>
      <c r="C457" s="133"/>
      <c r="D457" s="263"/>
      <c r="E457" s="133"/>
      <c r="F457" s="133"/>
      <c r="G457" s="133"/>
      <c r="H457" s="133"/>
      <c r="I457" s="133"/>
      <c r="J457" s="265"/>
      <c r="K457" s="265"/>
      <c r="L457" s="265"/>
      <c r="M457" s="265"/>
      <c r="N457" s="265"/>
      <c r="O457" s="265"/>
      <c r="P457" s="265"/>
      <c r="Q457" s="265"/>
      <c r="R457" s="265"/>
    </row>
    <row r="458" spans="2:18" x14ac:dyDescent="0.3">
      <c r="B458" s="133"/>
      <c r="C458" s="133"/>
      <c r="D458" s="263"/>
      <c r="E458" s="133"/>
      <c r="F458" s="133"/>
      <c r="G458" s="133"/>
      <c r="H458" s="133"/>
      <c r="I458" s="133"/>
      <c r="J458" s="265"/>
      <c r="K458" s="265"/>
      <c r="L458" s="265"/>
      <c r="M458" s="265"/>
      <c r="N458" s="265"/>
      <c r="O458" s="265"/>
      <c r="P458" s="265"/>
      <c r="Q458" s="265"/>
      <c r="R458" s="265"/>
    </row>
    <row r="459" spans="2:18" x14ac:dyDescent="0.3">
      <c r="B459" s="133"/>
      <c r="C459" s="133"/>
      <c r="D459" s="263"/>
      <c r="E459" s="133"/>
      <c r="F459" s="133"/>
      <c r="G459" s="133"/>
      <c r="H459" s="133"/>
      <c r="I459" s="133"/>
      <c r="J459" s="265"/>
      <c r="K459" s="265"/>
      <c r="L459" s="265"/>
      <c r="M459" s="265"/>
      <c r="N459" s="265"/>
      <c r="O459" s="265"/>
      <c r="P459" s="265"/>
      <c r="Q459" s="265"/>
      <c r="R459" s="265"/>
    </row>
    <row r="460" spans="2:18" x14ac:dyDescent="0.3">
      <c r="B460" s="133"/>
      <c r="C460" s="133"/>
      <c r="D460" s="263"/>
      <c r="E460" s="133"/>
      <c r="F460" s="133"/>
      <c r="G460" s="133"/>
      <c r="H460" s="133"/>
      <c r="I460" s="133"/>
      <c r="J460" s="265"/>
      <c r="K460" s="265"/>
      <c r="L460" s="265"/>
      <c r="M460" s="265"/>
      <c r="N460" s="265"/>
      <c r="O460" s="265"/>
      <c r="P460" s="265"/>
      <c r="Q460" s="265"/>
      <c r="R460" s="265"/>
    </row>
    <row r="461" spans="2:18" x14ac:dyDescent="0.3">
      <c r="B461" s="133"/>
      <c r="C461" s="133"/>
      <c r="D461" s="263"/>
      <c r="E461" s="133"/>
      <c r="F461" s="133"/>
      <c r="G461" s="133"/>
      <c r="H461" s="133"/>
      <c r="I461" s="133"/>
      <c r="J461" s="265"/>
      <c r="K461" s="265"/>
      <c r="L461" s="265"/>
      <c r="M461" s="265"/>
      <c r="N461" s="265"/>
      <c r="O461" s="265"/>
      <c r="P461" s="265"/>
      <c r="Q461" s="265"/>
      <c r="R461" s="265"/>
    </row>
    <row r="462" spans="2:18" x14ac:dyDescent="0.3">
      <c r="B462" s="133"/>
      <c r="C462" s="133"/>
      <c r="D462" s="263"/>
      <c r="E462" s="133"/>
      <c r="F462" s="133"/>
      <c r="G462" s="133"/>
      <c r="H462" s="133"/>
      <c r="I462" s="133"/>
      <c r="J462" s="265"/>
      <c r="K462" s="265"/>
      <c r="L462" s="265"/>
      <c r="M462" s="265"/>
      <c r="N462" s="265"/>
      <c r="O462" s="265"/>
      <c r="P462" s="265"/>
      <c r="Q462" s="265"/>
      <c r="R462" s="265"/>
    </row>
    <row r="463" spans="2:18" x14ac:dyDescent="0.3">
      <c r="B463" s="133"/>
      <c r="C463" s="133"/>
      <c r="D463" s="263"/>
      <c r="E463" s="133"/>
      <c r="F463" s="133"/>
      <c r="G463" s="133"/>
      <c r="H463" s="133"/>
      <c r="I463" s="133"/>
      <c r="J463" s="265"/>
      <c r="K463" s="265"/>
      <c r="L463" s="265"/>
      <c r="M463" s="265"/>
      <c r="N463" s="265"/>
      <c r="O463" s="265"/>
      <c r="P463" s="265"/>
      <c r="Q463" s="265"/>
      <c r="R463" s="265"/>
    </row>
    <row r="464" spans="2:18" x14ac:dyDescent="0.3">
      <c r="B464" s="133"/>
      <c r="C464" s="133"/>
      <c r="D464" s="263"/>
      <c r="E464" s="133"/>
      <c r="F464" s="133"/>
      <c r="G464" s="133"/>
      <c r="H464" s="133"/>
      <c r="I464" s="133"/>
      <c r="J464" s="265"/>
      <c r="K464" s="265"/>
      <c r="L464" s="265"/>
      <c r="M464" s="265"/>
      <c r="N464" s="265"/>
      <c r="O464" s="265"/>
      <c r="P464" s="265"/>
      <c r="Q464" s="265"/>
      <c r="R464" s="265"/>
    </row>
    <row r="465" spans="2:18" x14ac:dyDescent="0.3">
      <c r="B465" s="133"/>
      <c r="C465" s="133"/>
      <c r="D465" s="263"/>
      <c r="E465" s="133"/>
      <c r="F465" s="133"/>
      <c r="G465" s="133"/>
      <c r="H465" s="133"/>
      <c r="I465" s="133"/>
      <c r="J465" s="265"/>
      <c r="K465" s="265"/>
      <c r="L465" s="265"/>
      <c r="M465" s="265"/>
      <c r="N465" s="265"/>
      <c r="O465" s="265"/>
      <c r="P465" s="265"/>
      <c r="Q465" s="265"/>
      <c r="R465" s="265"/>
    </row>
    <row r="466" spans="2:18" x14ac:dyDescent="0.3">
      <c r="B466" s="133"/>
      <c r="C466" s="133"/>
      <c r="D466" s="263"/>
      <c r="E466" s="133"/>
      <c r="F466" s="133"/>
      <c r="G466" s="133"/>
      <c r="H466" s="133"/>
      <c r="I466" s="133"/>
      <c r="J466" s="265"/>
      <c r="K466" s="265"/>
      <c r="L466" s="265"/>
      <c r="M466" s="265"/>
      <c r="N466" s="265"/>
      <c r="O466" s="265"/>
      <c r="P466" s="265"/>
      <c r="Q466" s="265"/>
      <c r="R466" s="265"/>
    </row>
    <row r="467" spans="2:18" x14ac:dyDescent="0.3">
      <c r="B467" s="133"/>
      <c r="C467" s="133"/>
      <c r="D467" s="263"/>
      <c r="E467" s="133"/>
      <c r="F467" s="133"/>
      <c r="G467" s="133"/>
      <c r="H467" s="133"/>
      <c r="I467" s="133"/>
      <c r="J467" s="265"/>
      <c r="K467" s="265"/>
      <c r="L467" s="265"/>
      <c r="M467" s="265"/>
      <c r="N467" s="265"/>
      <c r="O467" s="265"/>
      <c r="P467" s="265"/>
      <c r="Q467" s="265"/>
      <c r="R467" s="265"/>
    </row>
    <row r="468" spans="2:18" x14ac:dyDescent="0.3">
      <c r="B468" s="133"/>
      <c r="C468" s="133"/>
      <c r="D468" s="263"/>
      <c r="E468" s="133"/>
      <c r="F468" s="133"/>
      <c r="G468" s="133"/>
      <c r="H468" s="133"/>
      <c r="I468" s="133"/>
      <c r="J468" s="265"/>
      <c r="K468" s="265"/>
      <c r="L468" s="265"/>
      <c r="M468" s="265"/>
      <c r="N468" s="265"/>
      <c r="O468" s="265"/>
      <c r="P468" s="265"/>
      <c r="Q468" s="265"/>
      <c r="R468" s="265"/>
    </row>
    <row r="469" spans="2:18" x14ac:dyDescent="0.3">
      <c r="B469" s="133"/>
      <c r="C469" s="133"/>
      <c r="D469" s="263"/>
      <c r="E469" s="133"/>
      <c r="F469" s="133"/>
      <c r="G469" s="133"/>
      <c r="H469" s="133"/>
      <c r="I469" s="133"/>
      <c r="J469" s="265"/>
      <c r="K469" s="265"/>
      <c r="L469" s="265"/>
      <c r="M469" s="265"/>
      <c r="N469" s="265"/>
      <c r="O469" s="265"/>
      <c r="P469" s="265"/>
      <c r="Q469" s="265"/>
      <c r="R469" s="265"/>
    </row>
    <row r="470" spans="2:18" x14ac:dyDescent="0.3">
      <c r="B470" s="133"/>
      <c r="C470" s="133"/>
      <c r="D470" s="263"/>
      <c r="E470" s="133"/>
      <c r="F470" s="133"/>
      <c r="G470" s="133"/>
      <c r="H470" s="133"/>
      <c r="I470" s="133"/>
      <c r="J470" s="265"/>
      <c r="K470" s="265"/>
      <c r="L470" s="265"/>
      <c r="M470" s="265"/>
      <c r="N470" s="265"/>
      <c r="O470" s="265"/>
      <c r="P470" s="265"/>
      <c r="Q470" s="265"/>
      <c r="R470" s="265"/>
    </row>
    <row r="471" spans="2:18" x14ac:dyDescent="0.3">
      <c r="B471" s="133"/>
      <c r="C471" s="133"/>
      <c r="D471" s="263"/>
      <c r="E471" s="133"/>
      <c r="F471" s="133"/>
      <c r="G471" s="133"/>
      <c r="H471" s="133"/>
      <c r="I471" s="133"/>
      <c r="J471" s="265"/>
      <c r="K471" s="265"/>
      <c r="L471" s="265"/>
      <c r="M471" s="265"/>
      <c r="N471" s="265"/>
      <c r="O471" s="265"/>
      <c r="P471" s="265"/>
      <c r="Q471" s="265"/>
      <c r="R471" s="265"/>
    </row>
    <row r="472" spans="2:18" x14ac:dyDescent="0.3">
      <c r="B472" s="133"/>
      <c r="C472" s="133"/>
      <c r="D472" s="263"/>
      <c r="E472" s="133"/>
      <c r="F472" s="133"/>
      <c r="G472" s="133"/>
      <c r="H472" s="133"/>
      <c r="I472" s="133"/>
      <c r="J472" s="265"/>
      <c r="K472" s="265"/>
      <c r="L472" s="265"/>
      <c r="M472" s="265"/>
      <c r="N472" s="265"/>
      <c r="O472" s="265"/>
      <c r="P472" s="265"/>
      <c r="Q472" s="265"/>
      <c r="R472" s="265"/>
    </row>
    <row r="473" spans="2:18" x14ac:dyDescent="0.3">
      <c r="B473" s="133"/>
      <c r="C473" s="133"/>
      <c r="D473" s="263"/>
      <c r="E473" s="133"/>
      <c r="F473" s="133"/>
      <c r="G473" s="133"/>
      <c r="H473" s="133"/>
      <c r="I473" s="133"/>
      <c r="J473" s="265"/>
      <c r="K473" s="265"/>
      <c r="L473" s="265"/>
      <c r="M473" s="265"/>
      <c r="N473" s="265"/>
      <c r="O473" s="265"/>
      <c r="P473" s="265"/>
      <c r="Q473" s="265"/>
      <c r="R473" s="265"/>
    </row>
    <row r="474" spans="2:18" x14ac:dyDescent="0.3">
      <c r="B474" s="133"/>
      <c r="C474" s="133"/>
      <c r="D474" s="263"/>
      <c r="E474" s="133"/>
      <c r="F474" s="133"/>
      <c r="G474" s="133"/>
      <c r="H474" s="133"/>
      <c r="I474" s="133"/>
      <c r="J474" s="265"/>
      <c r="K474" s="265"/>
      <c r="L474" s="265"/>
      <c r="M474" s="265"/>
      <c r="N474" s="265"/>
      <c r="O474" s="265"/>
      <c r="P474" s="265"/>
      <c r="Q474" s="265"/>
      <c r="R474" s="265"/>
    </row>
    <row r="475" spans="2:18" x14ac:dyDescent="0.3">
      <c r="B475" s="133"/>
      <c r="C475" s="133"/>
      <c r="D475" s="263"/>
      <c r="E475" s="133"/>
      <c r="F475" s="133"/>
      <c r="G475" s="133"/>
      <c r="H475" s="133"/>
      <c r="I475" s="133"/>
      <c r="J475" s="265"/>
      <c r="K475" s="265"/>
      <c r="L475" s="265"/>
      <c r="M475" s="265"/>
      <c r="N475" s="265"/>
      <c r="O475" s="265"/>
      <c r="P475" s="265"/>
      <c r="Q475" s="265"/>
      <c r="R475" s="265"/>
    </row>
    <row r="476" spans="2:18" x14ac:dyDescent="0.3">
      <c r="B476" s="133"/>
      <c r="C476" s="133"/>
      <c r="D476" s="263"/>
      <c r="E476" s="133"/>
      <c r="F476" s="133"/>
      <c r="G476" s="133"/>
      <c r="H476" s="133"/>
      <c r="I476" s="133"/>
      <c r="J476" s="265"/>
      <c r="K476" s="265"/>
      <c r="L476" s="265"/>
      <c r="M476" s="265"/>
      <c r="N476" s="265"/>
      <c r="O476" s="265"/>
      <c r="P476" s="265"/>
      <c r="Q476" s="265"/>
      <c r="R476" s="265"/>
    </row>
    <row r="477" spans="2:18" x14ac:dyDescent="0.3">
      <c r="B477" s="133"/>
      <c r="C477" s="133"/>
      <c r="D477" s="263"/>
      <c r="E477" s="133"/>
      <c r="F477" s="133"/>
      <c r="G477" s="133"/>
      <c r="H477" s="133"/>
      <c r="I477" s="133"/>
      <c r="J477" s="265"/>
      <c r="K477" s="265"/>
      <c r="L477" s="265"/>
      <c r="M477" s="265"/>
      <c r="N477" s="265"/>
      <c r="O477" s="265"/>
      <c r="P477" s="265"/>
      <c r="Q477" s="265"/>
      <c r="R477" s="265"/>
    </row>
    <row r="478" spans="2:18" x14ac:dyDescent="0.3">
      <c r="B478" s="133"/>
      <c r="C478" s="133"/>
      <c r="D478" s="263"/>
      <c r="E478" s="133"/>
      <c r="F478" s="133"/>
      <c r="G478" s="133"/>
      <c r="H478" s="133"/>
      <c r="I478" s="133"/>
      <c r="J478" s="265"/>
      <c r="K478" s="265"/>
      <c r="L478" s="265"/>
      <c r="M478" s="265"/>
      <c r="N478" s="265"/>
      <c r="O478" s="265"/>
      <c r="P478" s="265"/>
      <c r="Q478" s="265"/>
      <c r="R478" s="265"/>
    </row>
    <row r="479" spans="2:18" x14ac:dyDescent="0.3">
      <c r="B479" s="133"/>
      <c r="C479" s="133"/>
      <c r="D479" s="263"/>
      <c r="E479" s="133"/>
      <c r="F479" s="133"/>
      <c r="G479" s="133"/>
      <c r="H479" s="133"/>
      <c r="I479" s="133"/>
      <c r="J479" s="265"/>
      <c r="K479" s="265"/>
      <c r="L479" s="265"/>
      <c r="M479" s="265"/>
      <c r="N479" s="265"/>
      <c r="O479" s="265"/>
      <c r="P479" s="265"/>
      <c r="Q479" s="265"/>
      <c r="R479" s="265"/>
    </row>
    <row r="480" spans="2:18" x14ac:dyDescent="0.3">
      <c r="B480" s="133"/>
      <c r="C480" s="133"/>
      <c r="D480" s="263"/>
      <c r="E480" s="133"/>
      <c r="F480" s="133"/>
      <c r="G480" s="133"/>
      <c r="H480" s="133"/>
      <c r="I480" s="133"/>
      <c r="J480" s="265"/>
      <c r="K480" s="265"/>
      <c r="L480" s="265"/>
      <c r="M480" s="265"/>
      <c r="N480" s="265"/>
      <c r="O480" s="265"/>
      <c r="P480" s="265"/>
      <c r="Q480" s="265"/>
      <c r="R480" s="265"/>
    </row>
    <row r="481" spans="2:18" x14ac:dyDescent="0.3">
      <c r="B481" s="133"/>
      <c r="C481" s="133"/>
      <c r="D481" s="263"/>
      <c r="E481" s="133"/>
      <c r="F481" s="133"/>
      <c r="G481" s="133"/>
      <c r="H481" s="133"/>
      <c r="I481" s="133"/>
      <c r="J481" s="265"/>
      <c r="K481" s="265"/>
      <c r="L481" s="265"/>
      <c r="M481" s="265"/>
      <c r="N481" s="265"/>
      <c r="O481" s="265"/>
      <c r="P481" s="265"/>
      <c r="Q481" s="265"/>
      <c r="R481" s="265"/>
    </row>
    <row r="482" spans="2:18" x14ac:dyDescent="0.3">
      <c r="B482" s="133"/>
      <c r="C482" s="133"/>
      <c r="D482" s="263"/>
      <c r="E482" s="133"/>
      <c r="F482" s="133"/>
      <c r="G482" s="133"/>
      <c r="H482" s="133"/>
      <c r="I482" s="133"/>
      <c r="J482" s="265"/>
      <c r="K482" s="265"/>
      <c r="L482" s="265"/>
      <c r="M482" s="265"/>
      <c r="N482" s="265"/>
      <c r="O482" s="265"/>
      <c r="P482" s="265"/>
      <c r="Q482" s="265"/>
      <c r="R482" s="265"/>
    </row>
    <row r="483" spans="2:18" x14ac:dyDescent="0.3">
      <c r="B483" s="133"/>
      <c r="C483" s="133"/>
      <c r="D483" s="263"/>
      <c r="E483" s="133"/>
      <c r="F483" s="133"/>
      <c r="G483" s="133"/>
      <c r="H483" s="133"/>
      <c r="I483" s="133"/>
      <c r="J483" s="265"/>
      <c r="K483" s="265"/>
      <c r="L483" s="265"/>
      <c r="M483" s="265"/>
      <c r="N483" s="265"/>
      <c r="O483" s="265"/>
      <c r="P483" s="265"/>
      <c r="Q483" s="265"/>
      <c r="R483" s="265"/>
    </row>
    <row r="484" spans="2:18" x14ac:dyDescent="0.3">
      <c r="B484" s="133"/>
      <c r="C484" s="133"/>
      <c r="D484" s="263"/>
      <c r="E484" s="133"/>
      <c r="F484" s="133"/>
      <c r="G484" s="133"/>
      <c r="H484" s="133"/>
      <c r="I484" s="133"/>
      <c r="J484" s="265"/>
      <c r="K484" s="265"/>
      <c r="L484" s="265"/>
      <c r="M484" s="265"/>
      <c r="N484" s="265"/>
      <c r="O484" s="265"/>
      <c r="P484" s="265"/>
      <c r="Q484" s="265"/>
      <c r="R484" s="265"/>
    </row>
    <row r="485" spans="2:18" x14ac:dyDescent="0.3">
      <c r="B485" s="133"/>
      <c r="C485" s="133"/>
      <c r="D485" s="263"/>
      <c r="E485" s="133"/>
      <c r="F485" s="133"/>
      <c r="G485" s="133"/>
      <c r="H485" s="133"/>
      <c r="I485" s="133"/>
      <c r="J485" s="265"/>
      <c r="K485" s="265"/>
      <c r="L485" s="265"/>
      <c r="M485" s="265"/>
      <c r="N485" s="265"/>
      <c r="O485" s="265"/>
      <c r="P485" s="265"/>
      <c r="Q485" s="265"/>
      <c r="R485" s="265"/>
    </row>
    <row r="486" spans="2:18" x14ac:dyDescent="0.3">
      <c r="B486" s="133"/>
      <c r="C486" s="133"/>
      <c r="D486" s="263"/>
      <c r="E486" s="133"/>
      <c r="F486" s="133"/>
      <c r="G486" s="133"/>
      <c r="H486" s="133"/>
      <c r="I486" s="133"/>
      <c r="J486" s="265"/>
      <c r="K486" s="265"/>
      <c r="L486" s="265"/>
      <c r="M486" s="265"/>
      <c r="N486" s="265"/>
      <c r="O486" s="265"/>
      <c r="P486" s="265"/>
      <c r="Q486" s="265"/>
      <c r="R486" s="265"/>
    </row>
    <row r="487" spans="2:18" x14ac:dyDescent="0.3">
      <c r="B487" s="133"/>
      <c r="C487" s="133"/>
      <c r="D487" s="263"/>
      <c r="E487" s="133"/>
      <c r="F487" s="133"/>
      <c r="G487" s="133"/>
      <c r="H487" s="133"/>
      <c r="I487" s="133"/>
      <c r="J487" s="265"/>
      <c r="K487" s="265"/>
      <c r="L487" s="265"/>
      <c r="M487" s="265"/>
      <c r="N487" s="265"/>
      <c r="O487" s="265"/>
      <c r="P487" s="265"/>
      <c r="Q487" s="265"/>
      <c r="R487" s="265"/>
    </row>
    <row r="488" spans="2:18" x14ac:dyDescent="0.3">
      <c r="B488" s="133"/>
      <c r="C488" s="133"/>
      <c r="D488" s="263"/>
      <c r="E488" s="133"/>
      <c r="F488" s="133"/>
      <c r="G488" s="133"/>
      <c r="H488" s="133"/>
      <c r="I488" s="133"/>
      <c r="J488" s="265"/>
      <c r="K488" s="265"/>
      <c r="L488" s="265"/>
      <c r="M488" s="265"/>
      <c r="N488" s="265"/>
      <c r="O488" s="265"/>
      <c r="P488" s="265"/>
      <c r="Q488" s="265"/>
      <c r="R488" s="265"/>
    </row>
    <row r="489" spans="2:18" x14ac:dyDescent="0.3">
      <c r="B489" s="133"/>
      <c r="C489" s="133"/>
      <c r="D489" s="263"/>
      <c r="E489" s="133"/>
      <c r="F489" s="133"/>
      <c r="G489" s="133"/>
      <c r="H489" s="133"/>
      <c r="I489" s="133"/>
      <c r="J489" s="265"/>
      <c r="K489" s="265"/>
      <c r="L489" s="265"/>
      <c r="M489" s="265"/>
      <c r="N489" s="265"/>
      <c r="O489" s="265"/>
      <c r="P489" s="265"/>
      <c r="Q489" s="265"/>
      <c r="R489" s="265"/>
    </row>
    <row r="490" spans="2:18" x14ac:dyDescent="0.3">
      <c r="B490" s="133"/>
      <c r="C490" s="133"/>
      <c r="D490" s="263"/>
      <c r="E490" s="133"/>
      <c r="F490" s="133"/>
      <c r="G490" s="133"/>
      <c r="H490" s="133"/>
      <c r="I490" s="133"/>
      <c r="J490" s="265"/>
      <c r="K490" s="265"/>
      <c r="L490" s="265"/>
      <c r="M490" s="265"/>
      <c r="N490" s="265"/>
      <c r="O490" s="265"/>
      <c r="P490" s="265"/>
      <c r="Q490" s="265"/>
      <c r="R490" s="265"/>
    </row>
    <row r="491" spans="2:18" x14ac:dyDescent="0.3">
      <c r="B491" s="133"/>
      <c r="C491" s="133"/>
      <c r="D491" s="263"/>
      <c r="E491" s="133"/>
      <c r="F491" s="133"/>
      <c r="G491" s="133"/>
      <c r="H491" s="133"/>
      <c r="I491" s="133"/>
      <c r="J491" s="265"/>
      <c r="K491" s="265"/>
      <c r="L491" s="265"/>
      <c r="M491" s="265"/>
      <c r="N491" s="265"/>
      <c r="O491" s="265"/>
      <c r="P491" s="265"/>
      <c r="Q491" s="265"/>
      <c r="R491" s="265"/>
    </row>
    <row r="492" spans="2:18" x14ac:dyDescent="0.3">
      <c r="B492" s="133"/>
      <c r="C492" s="133"/>
      <c r="D492" s="263"/>
      <c r="E492" s="133"/>
      <c r="F492" s="133"/>
      <c r="G492" s="133"/>
      <c r="H492" s="133"/>
      <c r="I492" s="133"/>
      <c r="J492" s="265"/>
      <c r="K492" s="265"/>
      <c r="L492" s="265"/>
      <c r="M492" s="265"/>
      <c r="N492" s="265"/>
      <c r="O492" s="265"/>
      <c r="P492" s="265"/>
      <c r="Q492" s="265"/>
      <c r="R492" s="265"/>
    </row>
    <row r="493" spans="2:18" x14ac:dyDescent="0.3">
      <c r="B493" s="133"/>
      <c r="C493" s="133"/>
      <c r="D493" s="263"/>
      <c r="E493" s="133"/>
      <c r="F493" s="133"/>
      <c r="G493" s="133"/>
      <c r="H493" s="133"/>
      <c r="I493" s="133"/>
      <c r="J493" s="265"/>
      <c r="K493" s="265"/>
      <c r="L493" s="265"/>
      <c r="M493" s="265"/>
      <c r="N493" s="265"/>
      <c r="O493" s="265"/>
      <c r="P493" s="265"/>
      <c r="Q493" s="265"/>
      <c r="R493" s="265"/>
    </row>
    <row r="494" spans="2:18" x14ac:dyDescent="0.3">
      <c r="B494" s="133"/>
      <c r="C494" s="133"/>
      <c r="D494" s="263"/>
      <c r="E494" s="133"/>
      <c r="F494" s="133"/>
      <c r="G494" s="133"/>
      <c r="H494" s="133"/>
      <c r="I494" s="133"/>
      <c r="J494" s="265"/>
      <c r="K494" s="265"/>
      <c r="L494" s="265"/>
      <c r="M494" s="265"/>
      <c r="N494" s="265"/>
      <c r="O494" s="265"/>
      <c r="P494" s="265"/>
      <c r="Q494" s="265"/>
      <c r="R494" s="265"/>
    </row>
    <row r="495" spans="2:18" x14ac:dyDescent="0.3">
      <c r="B495" s="133"/>
      <c r="C495" s="133"/>
      <c r="D495" s="263"/>
      <c r="E495" s="133"/>
      <c r="F495" s="133"/>
      <c r="G495" s="133"/>
      <c r="H495" s="133"/>
      <c r="I495" s="133"/>
      <c r="J495" s="265"/>
      <c r="K495" s="265"/>
      <c r="L495" s="265"/>
      <c r="M495" s="265"/>
      <c r="N495" s="265"/>
      <c r="O495" s="265"/>
      <c r="P495" s="265"/>
      <c r="Q495" s="265"/>
      <c r="R495" s="265"/>
    </row>
    <row r="496" spans="2:18" x14ac:dyDescent="0.3">
      <c r="B496" s="133"/>
      <c r="C496" s="133"/>
      <c r="D496" s="263"/>
      <c r="E496" s="133"/>
      <c r="F496" s="133"/>
      <c r="G496" s="133"/>
      <c r="H496" s="133"/>
      <c r="I496" s="133"/>
      <c r="J496" s="265"/>
      <c r="K496" s="265"/>
      <c r="L496" s="265"/>
      <c r="M496" s="265"/>
      <c r="N496" s="265"/>
      <c r="O496" s="265"/>
      <c r="P496" s="265"/>
      <c r="Q496" s="265"/>
      <c r="R496" s="265"/>
    </row>
    <row r="497" spans="2:18" x14ac:dyDescent="0.3">
      <c r="B497" s="133"/>
      <c r="C497" s="133"/>
      <c r="D497" s="263"/>
      <c r="E497" s="133"/>
      <c r="F497" s="133"/>
      <c r="G497" s="133"/>
      <c r="H497" s="133"/>
      <c r="I497" s="133"/>
      <c r="J497" s="265"/>
      <c r="K497" s="265"/>
      <c r="L497" s="265"/>
      <c r="M497" s="265"/>
      <c r="N497" s="265"/>
      <c r="O497" s="265"/>
      <c r="P497" s="265"/>
      <c r="Q497" s="265"/>
      <c r="R497" s="265"/>
    </row>
    <row r="498" spans="2:18" x14ac:dyDescent="0.3">
      <c r="B498" s="133"/>
      <c r="C498" s="133"/>
      <c r="D498" s="263"/>
      <c r="E498" s="133"/>
      <c r="F498" s="133"/>
      <c r="G498" s="133"/>
      <c r="H498" s="133"/>
      <c r="I498" s="133"/>
      <c r="J498" s="265"/>
      <c r="K498" s="265"/>
      <c r="L498" s="265"/>
      <c r="M498" s="265"/>
      <c r="N498" s="265"/>
      <c r="O498" s="265"/>
      <c r="P498" s="265"/>
      <c r="Q498" s="265"/>
      <c r="R498" s="265"/>
    </row>
    <row r="499" spans="2:18" x14ac:dyDescent="0.3">
      <c r="B499" s="133"/>
      <c r="C499" s="133"/>
      <c r="D499" s="263"/>
      <c r="E499" s="133"/>
      <c r="F499" s="133"/>
      <c r="G499" s="133"/>
      <c r="H499" s="133"/>
      <c r="I499" s="133"/>
      <c r="J499" s="265"/>
      <c r="K499" s="265"/>
      <c r="L499" s="265"/>
      <c r="M499" s="265"/>
      <c r="N499" s="265"/>
      <c r="O499" s="265"/>
      <c r="P499" s="265"/>
      <c r="Q499" s="265"/>
      <c r="R499" s="265"/>
    </row>
    <row r="500" spans="2:18" x14ac:dyDescent="0.3">
      <c r="B500" s="133"/>
      <c r="C500" s="133"/>
      <c r="D500" s="263"/>
      <c r="E500" s="133"/>
      <c r="F500" s="133"/>
      <c r="G500" s="133"/>
      <c r="H500" s="133"/>
      <c r="I500" s="133"/>
      <c r="J500" s="265"/>
      <c r="K500" s="265"/>
      <c r="L500" s="265"/>
      <c r="M500" s="265"/>
      <c r="N500" s="265"/>
      <c r="O500" s="265"/>
      <c r="P500" s="265"/>
      <c r="Q500" s="265"/>
      <c r="R500" s="265"/>
    </row>
    <row r="501" spans="2:18" x14ac:dyDescent="0.3">
      <c r="B501" s="133"/>
      <c r="C501" s="133"/>
      <c r="D501" s="263"/>
      <c r="E501" s="133"/>
      <c r="F501" s="133"/>
      <c r="G501" s="133"/>
      <c r="H501" s="133"/>
      <c r="I501" s="133"/>
      <c r="J501" s="265"/>
      <c r="K501" s="265"/>
      <c r="L501" s="265"/>
      <c r="M501" s="265"/>
      <c r="N501" s="265"/>
      <c r="O501" s="265"/>
      <c r="P501" s="265"/>
      <c r="Q501" s="265"/>
      <c r="R501" s="265"/>
    </row>
    <row r="502" spans="2:18" x14ac:dyDescent="0.3">
      <c r="B502" s="133"/>
      <c r="C502" s="133"/>
      <c r="D502" s="263"/>
      <c r="E502" s="133"/>
      <c r="F502" s="133"/>
      <c r="G502" s="133"/>
      <c r="H502" s="133"/>
      <c r="I502" s="133"/>
      <c r="J502" s="265"/>
      <c r="K502" s="265"/>
      <c r="L502" s="265"/>
      <c r="M502" s="265"/>
      <c r="N502" s="265"/>
      <c r="O502" s="265"/>
      <c r="P502" s="265"/>
      <c r="Q502" s="265"/>
      <c r="R502" s="265"/>
    </row>
    <row r="503" spans="2:18" x14ac:dyDescent="0.3">
      <c r="B503" s="133"/>
      <c r="C503" s="133"/>
      <c r="D503" s="263"/>
      <c r="E503" s="133"/>
      <c r="F503" s="133"/>
      <c r="G503" s="133"/>
      <c r="H503" s="133"/>
      <c r="I503" s="133"/>
      <c r="J503" s="265"/>
      <c r="K503" s="265"/>
      <c r="L503" s="265"/>
      <c r="M503" s="265"/>
      <c r="N503" s="265"/>
      <c r="O503" s="265"/>
      <c r="P503" s="265"/>
      <c r="Q503" s="265"/>
      <c r="R503" s="265"/>
    </row>
    <row r="504" spans="2:18" x14ac:dyDescent="0.3">
      <c r="B504" s="133"/>
      <c r="C504" s="133"/>
      <c r="D504" s="263"/>
      <c r="E504" s="133"/>
      <c r="F504" s="133"/>
      <c r="G504" s="133"/>
      <c r="H504" s="133"/>
      <c r="I504" s="133"/>
      <c r="J504" s="265"/>
      <c r="K504" s="265"/>
      <c r="L504" s="265"/>
      <c r="M504" s="265"/>
      <c r="N504" s="265"/>
      <c r="O504" s="265"/>
      <c r="P504" s="265"/>
      <c r="Q504" s="265"/>
      <c r="R504" s="265"/>
    </row>
    <row r="505" spans="2:18" x14ac:dyDescent="0.3">
      <c r="B505" s="133"/>
      <c r="C505" s="133"/>
      <c r="D505" s="263"/>
      <c r="E505" s="133"/>
      <c r="F505" s="133"/>
      <c r="G505" s="133"/>
      <c r="H505" s="133"/>
      <c r="I505" s="133"/>
      <c r="J505" s="265"/>
      <c r="K505" s="265"/>
      <c r="L505" s="265"/>
      <c r="M505" s="265"/>
      <c r="N505" s="265"/>
      <c r="O505" s="265"/>
      <c r="P505" s="265"/>
      <c r="Q505" s="265"/>
      <c r="R505" s="265"/>
    </row>
    <row r="506" spans="2:18" x14ac:dyDescent="0.3">
      <c r="B506" s="133"/>
      <c r="C506" s="133"/>
      <c r="D506" s="263"/>
      <c r="E506" s="133"/>
      <c r="F506" s="133"/>
      <c r="G506" s="133"/>
      <c r="H506" s="133"/>
      <c r="I506" s="133"/>
      <c r="J506" s="265"/>
      <c r="K506" s="265"/>
      <c r="L506" s="265"/>
      <c r="M506" s="265"/>
      <c r="N506" s="265"/>
      <c r="O506" s="265"/>
      <c r="P506" s="265"/>
      <c r="Q506" s="265"/>
      <c r="R506" s="265"/>
    </row>
    <row r="507" spans="2:18" x14ac:dyDescent="0.3">
      <c r="B507" s="133"/>
      <c r="C507" s="133"/>
      <c r="D507" s="263"/>
      <c r="E507" s="133"/>
      <c r="F507" s="133"/>
      <c r="G507" s="133"/>
      <c r="H507" s="133"/>
      <c r="I507" s="133"/>
      <c r="J507" s="265"/>
      <c r="K507" s="265"/>
      <c r="L507" s="265"/>
      <c r="M507" s="265"/>
      <c r="N507" s="265"/>
      <c r="O507" s="265"/>
      <c r="P507" s="265"/>
      <c r="Q507" s="265"/>
      <c r="R507" s="265"/>
    </row>
    <row r="508" spans="2:18" x14ac:dyDescent="0.3">
      <c r="B508" s="133"/>
      <c r="C508" s="133"/>
      <c r="D508" s="263"/>
      <c r="E508" s="133"/>
      <c r="F508" s="133"/>
      <c r="G508" s="133"/>
      <c r="H508" s="133"/>
      <c r="I508" s="133"/>
      <c r="J508" s="265"/>
      <c r="K508" s="265"/>
      <c r="L508" s="265"/>
      <c r="M508" s="265"/>
      <c r="N508" s="265"/>
      <c r="O508" s="265"/>
      <c r="P508" s="265"/>
      <c r="Q508" s="265"/>
      <c r="R508" s="265"/>
    </row>
    <row r="509" spans="2:18" x14ac:dyDescent="0.3">
      <c r="B509" s="133"/>
      <c r="C509" s="133"/>
      <c r="D509" s="263"/>
      <c r="E509" s="133"/>
      <c r="F509" s="133"/>
      <c r="G509" s="133"/>
      <c r="H509" s="133"/>
      <c r="I509" s="133"/>
      <c r="J509" s="265"/>
      <c r="K509" s="265"/>
      <c r="L509" s="265"/>
      <c r="M509" s="265"/>
      <c r="N509" s="265"/>
      <c r="O509" s="265"/>
      <c r="P509" s="265"/>
      <c r="Q509" s="265"/>
      <c r="R509" s="265"/>
    </row>
    <row r="510" spans="2:18" x14ac:dyDescent="0.3">
      <c r="B510" s="133"/>
      <c r="C510" s="133"/>
      <c r="D510" s="263"/>
      <c r="E510" s="133"/>
      <c r="F510" s="133"/>
      <c r="G510" s="133"/>
      <c r="H510" s="133"/>
      <c r="I510" s="133"/>
      <c r="J510" s="265"/>
      <c r="K510" s="265"/>
      <c r="L510" s="265"/>
      <c r="M510" s="265"/>
      <c r="N510" s="265"/>
      <c r="O510" s="265"/>
      <c r="P510" s="265"/>
      <c r="Q510" s="265"/>
      <c r="R510" s="265"/>
    </row>
    <row r="511" spans="2:18" x14ac:dyDescent="0.3">
      <c r="B511" s="133"/>
      <c r="C511" s="133"/>
      <c r="D511" s="263"/>
      <c r="E511" s="133"/>
      <c r="F511" s="133"/>
      <c r="G511" s="133"/>
      <c r="H511" s="133"/>
      <c r="I511" s="133"/>
      <c r="J511" s="265"/>
      <c r="K511" s="265"/>
      <c r="L511" s="265"/>
      <c r="M511" s="265"/>
      <c r="N511" s="265"/>
      <c r="O511" s="265"/>
      <c r="P511" s="265"/>
      <c r="Q511" s="265"/>
      <c r="R511" s="265"/>
    </row>
    <row r="512" spans="2:18" x14ac:dyDescent="0.3">
      <c r="B512" s="133"/>
      <c r="C512" s="133"/>
      <c r="D512" s="263"/>
      <c r="E512" s="133"/>
      <c r="F512" s="133"/>
      <c r="G512" s="133"/>
      <c r="H512" s="133"/>
      <c r="I512" s="133"/>
      <c r="J512" s="265"/>
      <c r="K512" s="265"/>
      <c r="L512" s="265"/>
      <c r="M512" s="265"/>
      <c r="N512" s="265"/>
      <c r="O512" s="265"/>
      <c r="P512" s="265"/>
      <c r="Q512" s="265"/>
      <c r="R512" s="265"/>
    </row>
    <row r="513" spans="2:18" x14ac:dyDescent="0.3">
      <c r="B513" s="133"/>
      <c r="C513" s="133"/>
      <c r="D513" s="263"/>
      <c r="E513" s="133"/>
      <c r="F513" s="133"/>
      <c r="G513" s="133"/>
      <c r="H513" s="133"/>
      <c r="I513" s="133"/>
      <c r="J513" s="265"/>
      <c r="K513" s="265"/>
      <c r="L513" s="265"/>
      <c r="M513" s="265"/>
      <c r="N513" s="265"/>
      <c r="O513" s="265"/>
      <c r="P513" s="265"/>
      <c r="Q513" s="265"/>
      <c r="R513" s="265"/>
    </row>
    <row r="514" spans="2:18" x14ac:dyDescent="0.3">
      <c r="B514" s="133"/>
      <c r="C514" s="133"/>
      <c r="D514" s="263"/>
      <c r="E514" s="133"/>
      <c r="F514" s="133"/>
      <c r="G514" s="133"/>
      <c r="H514" s="133"/>
      <c r="I514" s="133"/>
      <c r="J514" s="265"/>
      <c r="K514" s="265"/>
      <c r="L514" s="265"/>
      <c r="M514" s="265"/>
      <c r="N514" s="265"/>
      <c r="O514" s="265"/>
      <c r="P514" s="265"/>
      <c r="Q514" s="265"/>
      <c r="R514" s="265"/>
    </row>
    <row r="515" spans="2:18" x14ac:dyDescent="0.3">
      <c r="B515" s="133"/>
      <c r="C515" s="133"/>
      <c r="D515" s="263"/>
      <c r="E515" s="133"/>
      <c r="F515" s="133"/>
      <c r="G515" s="133"/>
      <c r="H515" s="133"/>
      <c r="I515" s="133"/>
      <c r="J515" s="265"/>
      <c r="K515" s="265"/>
      <c r="L515" s="265"/>
      <c r="M515" s="265"/>
      <c r="N515" s="265"/>
      <c r="O515" s="265"/>
      <c r="P515" s="265"/>
      <c r="Q515" s="265"/>
      <c r="R515" s="265"/>
    </row>
    <row r="516" spans="2:18" x14ac:dyDescent="0.3">
      <c r="B516" s="133"/>
      <c r="C516" s="133"/>
      <c r="D516" s="263"/>
      <c r="E516" s="133"/>
      <c r="F516" s="133"/>
      <c r="G516" s="133"/>
      <c r="H516" s="133"/>
      <c r="I516" s="133"/>
      <c r="J516" s="265"/>
      <c r="K516" s="265"/>
      <c r="L516" s="265"/>
      <c r="M516" s="265"/>
      <c r="N516" s="265"/>
      <c r="O516" s="265"/>
      <c r="P516" s="265"/>
      <c r="Q516" s="265"/>
      <c r="R516" s="265"/>
    </row>
    <row r="517" spans="2:18" x14ac:dyDescent="0.3">
      <c r="B517" s="133"/>
      <c r="C517" s="133"/>
      <c r="D517" s="263"/>
      <c r="E517" s="133"/>
      <c r="F517" s="133"/>
      <c r="G517" s="133"/>
      <c r="H517" s="133"/>
      <c r="I517" s="133"/>
      <c r="J517" s="265"/>
      <c r="K517" s="265"/>
      <c r="L517" s="265"/>
      <c r="M517" s="265"/>
      <c r="N517" s="265"/>
      <c r="O517" s="265"/>
      <c r="P517" s="265"/>
      <c r="Q517" s="265"/>
      <c r="R517" s="265"/>
    </row>
    <row r="518" spans="2:18" x14ac:dyDescent="0.3">
      <c r="B518" s="133"/>
      <c r="C518" s="133"/>
      <c r="D518" s="263"/>
      <c r="E518" s="133"/>
      <c r="F518" s="133"/>
      <c r="G518" s="133"/>
      <c r="H518" s="133"/>
      <c r="I518" s="133"/>
      <c r="J518" s="265"/>
      <c r="K518" s="265"/>
      <c r="L518" s="265"/>
      <c r="M518" s="265"/>
      <c r="N518" s="265"/>
      <c r="O518" s="265"/>
      <c r="P518" s="265"/>
      <c r="Q518" s="265"/>
      <c r="R518" s="265"/>
    </row>
    <row r="519" spans="2:18" x14ac:dyDescent="0.3">
      <c r="B519" s="133"/>
      <c r="C519" s="133"/>
      <c r="D519" s="263"/>
      <c r="E519" s="133"/>
      <c r="F519" s="133"/>
      <c r="G519" s="133"/>
      <c r="H519" s="133"/>
      <c r="I519" s="133"/>
      <c r="J519" s="265"/>
      <c r="K519" s="265"/>
      <c r="L519" s="265"/>
      <c r="M519" s="265"/>
      <c r="N519" s="265"/>
      <c r="O519" s="265"/>
      <c r="P519" s="265"/>
      <c r="Q519" s="265"/>
      <c r="R519" s="265"/>
    </row>
    <row r="520" spans="2:18" x14ac:dyDescent="0.3">
      <c r="B520" s="133"/>
      <c r="C520" s="133"/>
      <c r="D520" s="263"/>
      <c r="E520" s="133"/>
      <c r="F520" s="133"/>
      <c r="G520" s="133"/>
      <c r="H520" s="133"/>
      <c r="I520" s="133"/>
      <c r="J520" s="265"/>
      <c r="K520" s="265"/>
      <c r="L520" s="265"/>
      <c r="M520" s="265"/>
      <c r="N520" s="265"/>
      <c r="O520" s="265"/>
      <c r="P520" s="265"/>
      <c r="Q520" s="265"/>
      <c r="R520" s="265"/>
    </row>
    <row r="521" spans="2:18" x14ac:dyDescent="0.3">
      <c r="B521" s="133"/>
      <c r="C521" s="133"/>
      <c r="D521" s="263"/>
      <c r="E521" s="133"/>
      <c r="F521" s="133"/>
      <c r="G521" s="133"/>
      <c r="H521" s="133"/>
      <c r="I521" s="133"/>
      <c r="J521" s="265"/>
      <c r="K521" s="265"/>
      <c r="L521" s="265"/>
      <c r="M521" s="265"/>
      <c r="N521" s="265"/>
      <c r="O521" s="265"/>
      <c r="P521" s="265"/>
      <c r="Q521" s="265"/>
      <c r="R521" s="265"/>
    </row>
    <row r="522" spans="2:18" x14ac:dyDescent="0.3">
      <c r="B522" s="133"/>
      <c r="C522" s="133"/>
      <c r="D522" s="263"/>
      <c r="E522" s="133"/>
      <c r="F522" s="133"/>
      <c r="G522" s="133"/>
      <c r="H522" s="133"/>
      <c r="I522" s="133"/>
      <c r="J522" s="265"/>
      <c r="K522" s="265"/>
      <c r="L522" s="265"/>
      <c r="M522" s="265"/>
      <c r="N522" s="265"/>
      <c r="O522" s="265"/>
      <c r="P522" s="265"/>
      <c r="Q522" s="265"/>
      <c r="R522" s="265"/>
    </row>
    <row r="523" spans="2:18" x14ac:dyDescent="0.3">
      <c r="B523" s="133"/>
      <c r="C523" s="133"/>
      <c r="D523" s="263"/>
      <c r="E523" s="133"/>
      <c r="F523" s="133"/>
      <c r="G523" s="133"/>
      <c r="H523" s="133"/>
      <c r="I523" s="133"/>
      <c r="J523" s="265"/>
      <c r="K523" s="265"/>
      <c r="L523" s="265"/>
      <c r="M523" s="265"/>
      <c r="N523" s="265"/>
      <c r="O523" s="265"/>
      <c r="P523" s="265"/>
      <c r="Q523" s="265"/>
      <c r="R523" s="265"/>
    </row>
    <row r="524" spans="2:18" x14ac:dyDescent="0.3">
      <c r="B524" s="133"/>
      <c r="C524" s="133"/>
      <c r="D524" s="263"/>
      <c r="E524" s="133"/>
      <c r="F524" s="133"/>
      <c r="G524" s="133"/>
      <c r="H524" s="133"/>
      <c r="I524" s="133"/>
      <c r="J524" s="265"/>
      <c r="K524" s="265"/>
      <c r="L524" s="265"/>
      <c r="M524" s="265"/>
      <c r="N524" s="265"/>
      <c r="O524" s="265"/>
      <c r="P524" s="265"/>
      <c r="Q524" s="265"/>
      <c r="R524" s="265"/>
    </row>
    <row r="525" spans="2:18" x14ac:dyDescent="0.3">
      <c r="B525" s="133"/>
      <c r="C525" s="133"/>
      <c r="D525" s="263"/>
      <c r="E525" s="133"/>
      <c r="F525" s="133"/>
      <c r="G525" s="133"/>
      <c r="H525" s="133"/>
      <c r="I525" s="133"/>
      <c r="J525" s="265"/>
      <c r="K525" s="265"/>
      <c r="L525" s="265"/>
      <c r="M525" s="265"/>
      <c r="N525" s="265"/>
      <c r="O525" s="265"/>
      <c r="P525" s="265"/>
      <c r="Q525" s="265"/>
      <c r="R525" s="265"/>
    </row>
    <row r="526" spans="2:18" x14ac:dyDescent="0.3">
      <c r="B526" s="133"/>
      <c r="C526" s="133"/>
      <c r="D526" s="263"/>
      <c r="E526" s="133"/>
      <c r="F526" s="133"/>
      <c r="G526" s="133"/>
      <c r="H526" s="133"/>
      <c r="I526" s="133"/>
      <c r="J526" s="265"/>
      <c r="K526" s="265"/>
      <c r="L526" s="265"/>
      <c r="M526" s="265"/>
      <c r="N526" s="265"/>
      <c r="O526" s="265"/>
      <c r="P526" s="265"/>
      <c r="Q526" s="265"/>
      <c r="R526" s="265"/>
    </row>
    <row r="527" spans="2:18" x14ac:dyDescent="0.3">
      <c r="B527" s="133"/>
      <c r="C527" s="133"/>
      <c r="D527" s="263"/>
      <c r="E527" s="133"/>
      <c r="F527" s="133"/>
      <c r="G527" s="133"/>
      <c r="H527" s="133"/>
      <c r="I527" s="133"/>
      <c r="J527" s="265"/>
      <c r="K527" s="265"/>
      <c r="L527" s="265"/>
      <c r="M527" s="265"/>
      <c r="N527" s="265"/>
      <c r="O527" s="265"/>
      <c r="P527" s="265"/>
      <c r="Q527" s="265"/>
      <c r="R527" s="265"/>
    </row>
    <row r="528" spans="2:18" x14ac:dyDescent="0.3">
      <c r="B528" s="133"/>
      <c r="C528" s="133"/>
      <c r="D528" s="263"/>
      <c r="E528" s="133"/>
      <c r="F528" s="133"/>
      <c r="G528" s="133"/>
      <c r="H528" s="133"/>
      <c r="I528" s="133"/>
      <c r="J528" s="265"/>
      <c r="K528" s="265"/>
      <c r="L528" s="265"/>
      <c r="M528" s="265"/>
      <c r="N528" s="265"/>
      <c r="O528" s="265"/>
      <c r="P528" s="265"/>
      <c r="Q528" s="265"/>
      <c r="R528" s="265"/>
    </row>
    <row r="529" spans="2:18" x14ac:dyDescent="0.3">
      <c r="B529" s="133"/>
      <c r="C529" s="133"/>
      <c r="D529" s="263"/>
      <c r="E529" s="133"/>
      <c r="F529" s="133"/>
      <c r="G529" s="133"/>
      <c r="H529" s="133"/>
      <c r="I529" s="133"/>
      <c r="J529" s="265"/>
      <c r="K529" s="265"/>
      <c r="L529" s="265"/>
      <c r="M529" s="265"/>
      <c r="N529" s="265"/>
      <c r="O529" s="265"/>
      <c r="P529" s="265"/>
      <c r="Q529" s="265"/>
      <c r="R529" s="265"/>
    </row>
    <row r="530" spans="2:18" x14ac:dyDescent="0.3">
      <c r="B530" s="133"/>
      <c r="C530" s="133"/>
      <c r="D530" s="263"/>
      <c r="E530" s="133"/>
      <c r="F530" s="133"/>
      <c r="G530" s="133"/>
      <c r="H530" s="133"/>
      <c r="I530" s="133"/>
      <c r="J530" s="265"/>
      <c r="K530" s="265"/>
      <c r="L530" s="265"/>
      <c r="M530" s="265"/>
      <c r="N530" s="265"/>
      <c r="O530" s="265"/>
      <c r="P530" s="265"/>
      <c r="Q530" s="265"/>
      <c r="R530" s="265"/>
    </row>
    <row r="531" spans="2:18" x14ac:dyDescent="0.3">
      <c r="B531" s="133"/>
      <c r="C531" s="133"/>
      <c r="D531" s="263"/>
      <c r="E531" s="133"/>
      <c r="F531" s="133"/>
      <c r="G531" s="133"/>
      <c r="H531" s="133"/>
      <c r="I531" s="133"/>
      <c r="J531" s="265"/>
      <c r="K531" s="265"/>
      <c r="L531" s="265"/>
      <c r="M531" s="265"/>
      <c r="N531" s="265"/>
      <c r="O531" s="265"/>
      <c r="P531" s="265"/>
      <c r="Q531" s="265"/>
      <c r="R531" s="265"/>
    </row>
    <row r="532" spans="2:18" x14ac:dyDescent="0.3">
      <c r="B532" s="133"/>
      <c r="C532" s="133"/>
      <c r="D532" s="263"/>
      <c r="E532" s="133"/>
      <c r="F532" s="133"/>
      <c r="G532" s="133"/>
      <c r="H532" s="133"/>
      <c r="I532" s="133"/>
      <c r="J532" s="265"/>
      <c r="K532" s="265"/>
      <c r="L532" s="265"/>
      <c r="M532" s="265"/>
      <c r="N532" s="265"/>
      <c r="O532" s="265"/>
      <c r="P532" s="265"/>
      <c r="Q532" s="265"/>
      <c r="R532" s="265"/>
    </row>
    <row r="533" spans="2:18" x14ac:dyDescent="0.3">
      <c r="B533" s="133"/>
      <c r="C533" s="133"/>
      <c r="D533" s="263"/>
      <c r="E533" s="133"/>
      <c r="F533" s="133"/>
      <c r="G533" s="133"/>
      <c r="H533" s="133"/>
      <c r="I533" s="133"/>
      <c r="J533" s="265"/>
      <c r="K533" s="265"/>
      <c r="L533" s="265"/>
      <c r="M533" s="265"/>
      <c r="N533" s="265"/>
      <c r="O533" s="265"/>
      <c r="P533" s="265"/>
      <c r="Q533" s="265"/>
      <c r="R533" s="265"/>
    </row>
    <row r="534" spans="2:18" x14ac:dyDescent="0.3">
      <c r="B534" s="133"/>
      <c r="C534" s="133"/>
      <c r="D534" s="263"/>
      <c r="E534" s="133"/>
      <c r="F534" s="133"/>
      <c r="G534" s="133"/>
      <c r="H534" s="133"/>
      <c r="I534" s="133"/>
      <c r="J534" s="265"/>
      <c r="K534" s="265"/>
      <c r="L534" s="265"/>
      <c r="M534" s="265"/>
      <c r="N534" s="265"/>
      <c r="O534" s="265"/>
      <c r="P534" s="265"/>
      <c r="Q534" s="265"/>
      <c r="R534" s="265"/>
    </row>
    <row r="535" spans="2:18" x14ac:dyDescent="0.3">
      <c r="B535" s="133"/>
      <c r="C535" s="133"/>
      <c r="D535" s="263"/>
      <c r="E535" s="133"/>
      <c r="F535" s="133"/>
      <c r="G535" s="133"/>
      <c r="H535" s="133"/>
      <c r="I535" s="133"/>
      <c r="J535" s="265"/>
      <c r="K535" s="265"/>
      <c r="L535" s="265"/>
      <c r="M535" s="265"/>
      <c r="N535" s="265"/>
      <c r="O535" s="265"/>
      <c r="P535" s="265"/>
      <c r="Q535" s="265"/>
      <c r="R535" s="265"/>
    </row>
    <row r="536" spans="2:18" x14ac:dyDescent="0.3">
      <c r="B536" s="133"/>
      <c r="C536" s="133"/>
      <c r="D536" s="263"/>
      <c r="E536" s="133"/>
      <c r="F536" s="133"/>
      <c r="G536" s="133"/>
      <c r="H536" s="133"/>
      <c r="I536" s="133"/>
      <c r="J536" s="265"/>
      <c r="K536" s="265"/>
      <c r="L536" s="265"/>
      <c r="M536" s="265"/>
      <c r="N536" s="265"/>
      <c r="O536" s="265"/>
      <c r="P536" s="265"/>
      <c r="Q536" s="265"/>
      <c r="R536" s="265"/>
    </row>
    <row r="537" spans="2:18" x14ac:dyDescent="0.3">
      <c r="B537" s="133"/>
      <c r="C537" s="133"/>
      <c r="D537" s="263"/>
      <c r="E537" s="133"/>
      <c r="F537" s="133"/>
      <c r="G537" s="133"/>
      <c r="H537" s="133"/>
      <c r="I537" s="133"/>
      <c r="J537" s="265"/>
      <c r="K537" s="265"/>
      <c r="L537" s="265"/>
      <c r="M537" s="265"/>
      <c r="N537" s="265"/>
      <c r="O537" s="265"/>
      <c r="P537" s="265"/>
      <c r="Q537" s="265"/>
      <c r="R537" s="265"/>
    </row>
    <row r="538" spans="2:18" x14ac:dyDescent="0.3">
      <c r="B538" s="133"/>
      <c r="C538" s="133"/>
      <c r="D538" s="263"/>
      <c r="E538" s="133"/>
      <c r="F538" s="133"/>
      <c r="G538" s="133"/>
      <c r="H538" s="133"/>
      <c r="I538" s="133"/>
      <c r="J538" s="265"/>
      <c r="K538" s="265"/>
      <c r="L538" s="265"/>
      <c r="M538" s="265"/>
      <c r="N538" s="265"/>
      <c r="O538" s="265"/>
      <c r="P538" s="265"/>
      <c r="Q538" s="265"/>
      <c r="R538" s="265"/>
    </row>
    <row r="539" spans="2:18" x14ac:dyDescent="0.3">
      <c r="B539" s="133"/>
      <c r="C539" s="133"/>
      <c r="D539" s="263"/>
      <c r="E539" s="133"/>
      <c r="F539" s="133"/>
      <c r="G539" s="133"/>
      <c r="H539" s="133"/>
      <c r="I539" s="133"/>
      <c r="J539" s="265"/>
      <c r="K539" s="265"/>
      <c r="L539" s="265"/>
      <c r="M539" s="265"/>
      <c r="N539" s="265"/>
      <c r="O539" s="265"/>
      <c r="P539" s="265"/>
      <c r="Q539" s="265"/>
      <c r="R539" s="265"/>
    </row>
    <row r="540" spans="2:18" x14ac:dyDescent="0.3">
      <c r="B540" s="133"/>
      <c r="C540" s="133"/>
      <c r="D540" s="263"/>
      <c r="E540" s="133"/>
      <c r="F540" s="133"/>
      <c r="G540" s="133"/>
      <c r="H540" s="133"/>
      <c r="I540" s="133"/>
      <c r="J540" s="265"/>
      <c r="K540" s="265"/>
      <c r="L540" s="265"/>
      <c r="M540" s="265"/>
      <c r="N540" s="265"/>
      <c r="O540" s="265"/>
      <c r="P540" s="265"/>
      <c r="Q540" s="265"/>
      <c r="R540" s="265"/>
    </row>
    <row r="541" spans="2:18" x14ac:dyDescent="0.3">
      <c r="B541" s="133"/>
      <c r="C541" s="133"/>
      <c r="D541" s="263"/>
      <c r="E541" s="133"/>
      <c r="F541" s="133"/>
      <c r="G541" s="133"/>
      <c r="H541" s="133"/>
      <c r="I541" s="133"/>
      <c r="J541" s="265"/>
      <c r="K541" s="265"/>
      <c r="L541" s="265"/>
      <c r="M541" s="265"/>
      <c r="N541" s="265"/>
      <c r="O541" s="265"/>
      <c r="P541" s="265"/>
      <c r="Q541" s="265"/>
      <c r="R541" s="265"/>
    </row>
    <row r="542" spans="2:18" x14ac:dyDescent="0.3">
      <c r="B542" s="133"/>
      <c r="C542" s="133"/>
      <c r="D542" s="263"/>
      <c r="E542" s="133"/>
      <c r="F542" s="133"/>
      <c r="G542" s="133"/>
      <c r="H542" s="133"/>
      <c r="I542" s="133"/>
      <c r="J542" s="265"/>
      <c r="K542" s="265"/>
      <c r="L542" s="265"/>
      <c r="M542" s="265"/>
      <c r="N542" s="265"/>
      <c r="O542" s="265"/>
      <c r="P542" s="265"/>
      <c r="Q542" s="265"/>
      <c r="R542" s="265"/>
    </row>
    <row r="543" spans="2:18" x14ac:dyDescent="0.3">
      <c r="B543" s="133"/>
      <c r="C543" s="133"/>
      <c r="D543" s="263"/>
      <c r="E543" s="133"/>
      <c r="F543" s="133"/>
      <c r="G543" s="133"/>
      <c r="H543" s="133"/>
      <c r="I543" s="133"/>
      <c r="J543" s="265"/>
      <c r="K543" s="265"/>
      <c r="L543" s="265"/>
      <c r="M543" s="265"/>
      <c r="N543" s="265"/>
      <c r="O543" s="265"/>
      <c r="P543" s="265"/>
      <c r="Q543" s="265"/>
      <c r="R543" s="265"/>
    </row>
    <row r="544" spans="2:18" x14ac:dyDescent="0.3">
      <c r="B544" s="133"/>
      <c r="C544" s="133"/>
      <c r="D544" s="263"/>
      <c r="E544" s="133"/>
      <c r="F544" s="133"/>
      <c r="G544" s="133"/>
      <c r="H544" s="133"/>
      <c r="I544" s="133"/>
      <c r="J544" s="265"/>
      <c r="K544" s="265"/>
      <c r="L544" s="265"/>
      <c r="M544" s="265"/>
      <c r="N544" s="265"/>
      <c r="O544" s="265"/>
      <c r="P544" s="265"/>
      <c r="Q544" s="265"/>
      <c r="R544" s="265"/>
    </row>
    <row r="545" spans="2:18" x14ac:dyDescent="0.3">
      <c r="B545" s="133"/>
      <c r="C545" s="133"/>
      <c r="D545" s="263"/>
      <c r="E545" s="133"/>
      <c r="F545" s="133"/>
      <c r="G545" s="133"/>
      <c r="H545" s="133"/>
      <c r="I545" s="133"/>
      <c r="J545" s="265"/>
      <c r="K545" s="265"/>
      <c r="L545" s="265"/>
      <c r="M545" s="265"/>
      <c r="N545" s="265"/>
      <c r="O545" s="265"/>
      <c r="P545" s="265"/>
      <c r="Q545" s="265"/>
      <c r="R545" s="265"/>
    </row>
    <row r="546" spans="2:18" x14ac:dyDescent="0.3">
      <c r="B546" s="133"/>
      <c r="C546" s="133"/>
      <c r="D546" s="263"/>
      <c r="E546" s="133"/>
      <c r="F546" s="133"/>
      <c r="G546" s="133"/>
      <c r="H546" s="133"/>
      <c r="I546" s="133"/>
      <c r="J546" s="265"/>
      <c r="K546" s="265"/>
      <c r="L546" s="265"/>
      <c r="M546" s="265"/>
      <c r="N546" s="265"/>
      <c r="O546" s="265"/>
      <c r="P546" s="265"/>
      <c r="Q546" s="265"/>
      <c r="R546" s="265"/>
    </row>
    <row r="547" spans="2:18" x14ac:dyDescent="0.3">
      <c r="B547" s="133"/>
      <c r="C547" s="133"/>
      <c r="D547" s="263"/>
      <c r="E547" s="133"/>
      <c r="F547" s="133"/>
      <c r="G547" s="133"/>
      <c r="H547" s="133"/>
      <c r="I547" s="133"/>
      <c r="J547" s="265"/>
      <c r="K547" s="265"/>
      <c r="L547" s="265"/>
      <c r="M547" s="265"/>
      <c r="N547" s="265"/>
      <c r="O547" s="265"/>
      <c r="P547" s="265"/>
      <c r="Q547" s="265"/>
      <c r="R547" s="265"/>
    </row>
    <row r="548" spans="2:18" x14ac:dyDescent="0.3">
      <c r="B548" s="133"/>
      <c r="C548" s="133"/>
      <c r="D548" s="263"/>
      <c r="E548" s="133"/>
      <c r="F548" s="133"/>
      <c r="G548" s="133"/>
      <c r="H548" s="133"/>
      <c r="I548" s="133"/>
      <c r="J548" s="265"/>
      <c r="K548" s="265"/>
      <c r="L548" s="265"/>
      <c r="M548" s="265"/>
      <c r="N548" s="265"/>
      <c r="O548" s="265"/>
      <c r="P548" s="265"/>
      <c r="Q548" s="265"/>
      <c r="R548" s="265"/>
    </row>
    <row r="549" spans="2:18" x14ac:dyDescent="0.3">
      <c r="B549" s="133"/>
      <c r="C549" s="133"/>
      <c r="D549" s="263"/>
      <c r="E549" s="133"/>
      <c r="F549" s="133"/>
      <c r="G549" s="133"/>
      <c r="H549" s="133"/>
      <c r="I549" s="133"/>
      <c r="J549" s="265"/>
      <c r="K549" s="265"/>
      <c r="L549" s="265"/>
      <c r="M549" s="265"/>
      <c r="N549" s="265"/>
      <c r="O549" s="265"/>
      <c r="P549" s="265"/>
      <c r="Q549" s="265"/>
      <c r="R549" s="265"/>
    </row>
    <row r="550" spans="2:18" x14ac:dyDescent="0.3">
      <c r="B550" s="133"/>
      <c r="C550" s="133"/>
      <c r="D550" s="263"/>
      <c r="E550" s="133"/>
      <c r="F550" s="133"/>
      <c r="G550" s="133"/>
      <c r="H550" s="133"/>
      <c r="I550" s="133"/>
      <c r="J550" s="265"/>
      <c r="K550" s="265"/>
      <c r="L550" s="265"/>
      <c r="M550" s="265"/>
      <c r="N550" s="265"/>
      <c r="O550" s="265"/>
      <c r="P550" s="265"/>
      <c r="Q550" s="265"/>
      <c r="R550" s="265"/>
    </row>
    <row r="551" spans="2:18" x14ac:dyDescent="0.3">
      <c r="B551" s="133"/>
      <c r="C551" s="133"/>
      <c r="D551" s="263"/>
      <c r="E551" s="133"/>
      <c r="F551" s="133"/>
      <c r="G551" s="133"/>
      <c r="H551" s="133"/>
      <c r="I551" s="133"/>
      <c r="J551" s="265"/>
      <c r="K551" s="265"/>
      <c r="L551" s="265"/>
      <c r="M551" s="265"/>
      <c r="N551" s="265"/>
      <c r="O551" s="265"/>
      <c r="P551" s="265"/>
      <c r="Q551" s="265"/>
      <c r="R551" s="265"/>
    </row>
    <row r="552" spans="2:18" x14ac:dyDescent="0.3">
      <c r="B552" s="133"/>
      <c r="C552" s="133"/>
      <c r="D552" s="263"/>
      <c r="E552" s="133"/>
      <c r="F552" s="133"/>
      <c r="G552" s="133"/>
      <c r="H552" s="133"/>
      <c r="I552" s="133"/>
      <c r="J552" s="265"/>
      <c r="K552" s="265"/>
      <c r="L552" s="265"/>
      <c r="M552" s="265"/>
      <c r="N552" s="265"/>
      <c r="O552" s="265"/>
      <c r="P552" s="265"/>
      <c r="Q552" s="265"/>
      <c r="R552" s="265"/>
    </row>
    <row r="553" spans="2:18" x14ac:dyDescent="0.3">
      <c r="B553" s="133"/>
      <c r="C553" s="133"/>
      <c r="D553" s="263"/>
      <c r="E553" s="133"/>
      <c r="F553" s="133"/>
      <c r="G553" s="133"/>
      <c r="H553" s="133"/>
      <c r="I553" s="133"/>
      <c r="J553" s="265"/>
      <c r="K553" s="265"/>
      <c r="L553" s="265"/>
      <c r="M553" s="265"/>
      <c r="N553" s="265"/>
      <c r="O553" s="265"/>
      <c r="P553" s="265"/>
      <c r="Q553" s="265"/>
      <c r="R553" s="265"/>
    </row>
    <row r="554" spans="2:18" x14ac:dyDescent="0.3">
      <c r="B554" s="133"/>
      <c r="C554" s="133"/>
      <c r="D554" s="263"/>
      <c r="E554" s="133"/>
      <c r="F554" s="133"/>
      <c r="G554" s="133"/>
      <c r="H554" s="133"/>
      <c r="I554" s="133"/>
      <c r="J554" s="265"/>
      <c r="K554" s="265"/>
      <c r="L554" s="265"/>
      <c r="M554" s="265"/>
      <c r="N554" s="265"/>
      <c r="O554" s="265"/>
      <c r="P554" s="265"/>
      <c r="Q554" s="265"/>
      <c r="R554" s="265"/>
    </row>
    <row r="555" spans="2:18" x14ac:dyDescent="0.3">
      <c r="B555" s="133"/>
      <c r="C555" s="133"/>
      <c r="D555" s="263"/>
      <c r="E555" s="133"/>
      <c r="F555" s="133"/>
      <c r="G555" s="133"/>
      <c r="H555" s="133"/>
      <c r="I555" s="133"/>
      <c r="J555" s="265"/>
      <c r="K555" s="265"/>
      <c r="L555" s="265"/>
      <c r="M555" s="265"/>
      <c r="N555" s="265"/>
      <c r="O555" s="265"/>
      <c r="P555" s="265"/>
      <c r="Q555" s="265"/>
      <c r="R555" s="265"/>
    </row>
    <row r="556" spans="2:18" x14ac:dyDescent="0.3">
      <c r="B556" s="133"/>
      <c r="C556" s="133"/>
      <c r="D556" s="263"/>
      <c r="E556" s="133"/>
      <c r="F556" s="133"/>
      <c r="G556" s="133"/>
      <c r="H556" s="133"/>
      <c r="I556" s="133"/>
      <c r="J556" s="265"/>
      <c r="K556" s="265"/>
      <c r="L556" s="265"/>
      <c r="M556" s="265"/>
      <c r="N556" s="265"/>
      <c r="O556" s="265"/>
      <c r="P556" s="265"/>
      <c r="Q556" s="265"/>
      <c r="R556" s="265"/>
    </row>
    <row r="557" spans="2:18" x14ac:dyDescent="0.3">
      <c r="B557" s="133"/>
      <c r="C557" s="133"/>
      <c r="D557" s="263"/>
      <c r="E557" s="133"/>
      <c r="F557" s="133"/>
      <c r="G557" s="133"/>
      <c r="H557" s="133"/>
      <c r="I557" s="133"/>
      <c r="J557" s="265"/>
      <c r="K557" s="265"/>
      <c r="L557" s="265"/>
      <c r="M557" s="265"/>
      <c r="N557" s="265"/>
      <c r="O557" s="265"/>
      <c r="P557" s="265"/>
      <c r="Q557" s="265"/>
      <c r="R557" s="265"/>
    </row>
    <row r="558" spans="2:18" x14ac:dyDescent="0.3">
      <c r="B558" s="133"/>
      <c r="C558" s="133"/>
      <c r="D558" s="263"/>
      <c r="E558" s="133"/>
      <c r="F558" s="133"/>
      <c r="G558" s="133"/>
      <c r="H558" s="133"/>
      <c r="I558" s="133"/>
      <c r="J558" s="265"/>
      <c r="K558" s="265"/>
      <c r="L558" s="265"/>
      <c r="M558" s="265"/>
      <c r="N558" s="265"/>
      <c r="O558" s="265"/>
      <c r="P558" s="265"/>
      <c r="Q558" s="265"/>
      <c r="R558" s="265"/>
    </row>
    <row r="559" spans="2:18" x14ac:dyDescent="0.3">
      <c r="B559" s="133"/>
      <c r="C559" s="133"/>
      <c r="D559" s="263"/>
      <c r="E559" s="133"/>
      <c r="F559" s="133"/>
      <c r="G559" s="133"/>
      <c r="H559" s="133"/>
      <c r="I559" s="133"/>
      <c r="J559" s="265"/>
      <c r="K559" s="265"/>
      <c r="L559" s="265"/>
      <c r="M559" s="265"/>
      <c r="N559" s="265"/>
      <c r="O559" s="265"/>
      <c r="P559" s="265"/>
      <c r="Q559" s="265"/>
      <c r="R559" s="265"/>
    </row>
    <row r="560" spans="2:18" x14ac:dyDescent="0.3">
      <c r="B560" s="133"/>
      <c r="C560" s="133"/>
      <c r="D560" s="263"/>
      <c r="E560" s="133"/>
      <c r="F560" s="133"/>
      <c r="G560" s="133"/>
      <c r="H560" s="133"/>
      <c r="I560" s="133"/>
      <c r="J560" s="265"/>
      <c r="K560" s="265"/>
      <c r="L560" s="265"/>
      <c r="M560" s="265"/>
      <c r="N560" s="265"/>
      <c r="O560" s="265"/>
      <c r="P560" s="265"/>
      <c r="Q560" s="265"/>
      <c r="R560" s="265"/>
    </row>
    <row r="561" spans="2:18" x14ac:dyDescent="0.3">
      <c r="B561" s="133"/>
      <c r="C561" s="133"/>
      <c r="D561" s="263"/>
      <c r="E561" s="133"/>
      <c r="F561" s="133"/>
      <c r="G561" s="133"/>
      <c r="H561" s="133"/>
      <c r="I561" s="133"/>
      <c r="J561" s="265"/>
      <c r="K561" s="265"/>
      <c r="L561" s="265"/>
      <c r="M561" s="265"/>
      <c r="N561" s="265"/>
      <c r="O561" s="265"/>
      <c r="P561" s="265"/>
      <c r="Q561" s="265"/>
      <c r="R561" s="265"/>
    </row>
    <row r="562" spans="2:18" x14ac:dyDescent="0.3">
      <c r="B562" s="133"/>
      <c r="C562" s="133"/>
      <c r="D562" s="263"/>
      <c r="E562" s="133"/>
      <c r="F562" s="133"/>
      <c r="G562" s="133"/>
      <c r="H562" s="133"/>
      <c r="I562" s="133"/>
      <c r="J562" s="265"/>
      <c r="K562" s="265"/>
      <c r="L562" s="265"/>
      <c r="M562" s="265"/>
      <c r="N562" s="265"/>
      <c r="O562" s="265"/>
      <c r="P562" s="265"/>
      <c r="Q562" s="265"/>
      <c r="R562" s="265"/>
    </row>
    <row r="563" spans="2:18" x14ac:dyDescent="0.3">
      <c r="B563" s="133"/>
      <c r="C563" s="133"/>
      <c r="D563" s="263"/>
      <c r="E563" s="133"/>
      <c r="F563" s="133"/>
      <c r="G563" s="133"/>
      <c r="H563" s="133"/>
      <c r="I563" s="133"/>
      <c r="J563" s="265"/>
      <c r="K563" s="265"/>
      <c r="L563" s="265"/>
      <c r="M563" s="265"/>
      <c r="N563" s="265"/>
      <c r="O563" s="265"/>
      <c r="P563" s="265"/>
      <c r="Q563" s="265"/>
      <c r="R563" s="265"/>
    </row>
    <row r="564" spans="2:18" x14ac:dyDescent="0.3">
      <c r="B564" s="133"/>
      <c r="C564" s="133"/>
      <c r="D564" s="263"/>
      <c r="E564" s="133"/>
      <c r="F564" s="133"/>
      <c r="G564" s="133"/>
      <c r="H564" s="133"/>
      <c r="I564" s="133"/>
      <c r="J564" s="265"/>
      <c r="K564" s="265"/>
      <c r="L564" s="265"/>
      <c r="M564" s="265"/>
      <c r="N564" s="265"/>
      <c r="O564" s="265"/>
      <c r="P564" s="265"/>
      <c r="Q564" s="265"/>
      <c r="R564" s="265"/>
    </row>
    <row r="565" spans="2:18" x14ac:dyDescent="0.3">
      <c r="B565" s="133"/>
      <c r="C565" s="133"/>
      <c r="D565" s="263"/>
      <c r="E565" s="133"/>
      <c r="F565" s="133"/>
      <c r="G565" s="133"/>
      <c r="H565" s="133"/>
      <c r="I565" s="133"/>
      <c r="J565" s="265"/>
      <c r="K565" s="265"/>
      <c r="L565" s="265"/>
      <c r="M565" s="265"/>
      <c r="N565" s="265"/>
      <c r="O565" s="265"/>
      <c r="P565" s="265"/>
      <c r="Q565" s="265"/>
      <c r="R565" s="265"/>
    </row>
    <row r="566" spans="2:18" x14ac:dyDescent="0.3">
      <c r="B566" s="133"/>
      <c r="C566" s="133"/>
      <c r="D566" s="263"/>
      <c r="E566" s="133"/>
      <c r="F566" s="133"/>
      <c r="G566" s="133"/>
      <c r="H566" s="133"/>
      <c r="I566" s="133"/>
      <c r="J566" s="265"/>
      <c r="K566" s="265"/>
      <c r="L566" s="265"/>
      <c r="M566" s="265"/>
      <c r="N566" s="265"/>
      <c r="O566" s="265"/>
      <c r="P566" s="265"/>
      <c r="Q566" s="265"/>
      <c r="R566" s="265"/>
    </row>
    <row r="567" spans="2:18" x14ac:dyDescent="0.3">
      <c r="B567" s="133"/>
      <c r="C567" s="133"/>
      <c r="D567" s="263"/>
      <c r="E567" s="133"/>
      <c r="F567" s="133"/>
      <c r="G567" s="133"/>
      <c r="H567" s="133"/>
      <c r="I567" s="133"/>
      <c r="J567" s="265"/>
      <c r="K567" s="265"/>
      <c r="L567" s="265"/>
      <c r="M567" s="265"/>
      <c r="N567" s="265"/>
      <c r="O567" s="265"/>
      <c r="P567" s="265"/>
      <c r="Q567" s="265"/>
      <c r="R567" s="265"/>
    </row>
    <row r="568" spans="2:18" x14ac:dyDescent="0.3">
      <c r="B568" s="133"/>
      <c r="C568" s="133"/>
      <c r="D568" s="263"/>
      <c r="E568" s="133"/>
      <c r="F568" s="133"/>
      <c r="G568" s="133"/>
      <c r="H568" s="133"/>
      <c r="I568" s="133"/>
      <c r="J568" s="265"/>
      <c r="K568" s="265"/>
      <c r="L568" s="265"/>
      <c r="M568" s="265"/>
      <c r="N568" s="265"/>
      <c r="O568" s="265"/>
      <c r="P568" s="265"/>
      <c r="Q568" s="265"/>
      <c r="R568" s="265"/>
    </row>
    <row r="569" spans="2:18" x14ac:dyDescent="0.3">
      <c r="B569" s="133"/>
      <c r="C569" s="133"/>
      <c r="D569" s="263"/>
      <c r="E569" s="133"/>
      <c r="F569" s="133"/>
      <c r="G569" s="133"/>
      <c r="H569" s="133"/>
      <c r="I569" s="133"/>
      <c r="J569" s="265"/>
      <c r="K569" s="265"/>
      <c r="L569" s="265"/>
      <c r="M569" s="265"/>
      <c r="N569" s="265"/>
      <c r="O569" s="265"/>
      <c r="P569" s="265"/>
      <c r="Q569" s="265"/>
      <c r="R569" s="265"/>
    </row>
    <row r="570" spans="2:18" x14ac:dyDescent="0.3">
      <c r="B570" s="133"/>
      <c r="C570" s="133"/>
      <c r="D570" s="263"/>
      <c r="E570" s="133"/>
      <c r="F570" s="133"/>
      <c r="G570" s="133"/>
      <c r="H570" s="133"/>
      <c r="I570" s="133"/>
      <c r="J570" s="265"/>
      <c r="K570" s="265"/>
      <c r="L570" s="265"/>
      <c r="M570" s="265"/>
      <c r="N570" s="265"/>
      <c r="O570" s="265"/>
      <c r="P570" s="265"/>
      <c r="Q570" s="265"/>
      <c r="R570" s="265"/>
    </row>
    <row r="571" spans="2:18" x14ac:dyDescent="0.3">
      <c r="B571" s="133"/>
      <c r="C571" s="133"/>
      <c r="D571" s="263"/>
      <c r="E571" s="133"/>
      <c r="F571" s="133"/>
      <c r="G571" s="133"/>
      <c r="H571" s="133"/>
      <c r="I571" s="133"/>
      <c r="J571" s="265"/>
      <c r="K571" s="265"/>
      <c r="L571" s="265"/>
      <c r="M571" s="265"/>
      <c r="N571" s="265"/>
      <c r="O571" s="265"/>
      <c r="P571" s="265"/>
      <c r="Q571" s="265"/>
      <c r="R571" s="265"/>
    </row>
    <row r="572" spans="2:18" x14ac:dyDescent="0.3">
      <c r="B572" s="133"/>
      <c r="C572" s="133"/>
      <c r="D572" s="263"/>
      <c r="E572" s="133"/>
      <c r="F572" s="133"/>
      <c r="G572" s="133"/>
      <c r="H572" s="133"/>
      <c r="I572" s="133"/>
      <c r="J572" s="265"/>
      <c r="K572" s="265"/>
      <c r="L572" s="265"/>
      <c r="M572" s="265"/>
      <c r="N572" s="265"/>
      <c r="O572" s="265"/>
      <c r="P572" s="265"/>
      <c r="Q572" s="265"/>
      <c r="R572" s="265"/>
    </row>
    <row r="573" spans="2:18" x14ac:dyDescent="0.3">
      <c r="B573" s="133"/>
      <c r="C573" s="133"/>
      <c r="D573" s="263"/>
      <c r="E573" s="133"/>
      <c r="F573" s="133"/>
      <c r="G573" s="133"/>
      <c r="H573" s="133"/>
      <c r="I573" s="133"/>
      <c r="J573" s="265"/>
      <c r="K573" s="265"/>
      <c r="L573" s="265"/>
      <c r="M573" s="265"/>
      <c r="N573" s="265"/>
      <c r="O573" s="265"/>
      <c r="P573" s="265"/>
      <c r="Q573" s="265"/>
      <c r="R573" s="265"/>
    </row>
    <row r="574" spans="2:18" x14ac:dyDescent="0.3">
      <c r="B574" s="133"/>
      <c r="C574" s="133"/>
      <c r="D574" s="263"/>
      <c r="E574" s="133"/>
      <c r="F574" s="133"/>
      <c r="G574" s="133"/>
      <c r="H574" s="133"/>
      <c r="I574" s="133"/>
      <c r="J574" s="265"/>
      <c r="K574" s="265"/>
      <c r="L574" s="265"/>
      <c r="M574" s="265"/>
      <c r="N574" s="265"/>
      <c r="O574" s="265"/>
      <c r="P574" s="265"/>
      <c r="Q574" s="265"/>
      <c r="R574" s="265"/>
    </row>
    <row r="575" spans="2:18" x14ac:dyDescent="0.3">
      <c r="B575" s="133"/>
      <c r="C575" s="133"/>
      <c r="D575" s="263"/>
      <c r="E575" s="133"/>
      <c r="F575" s="133"/>
      <c r="G575" s="133"/>
      <c r="H575" s="133"/>
      <c r="I575" s="133"/>
      <c r="J575" s="265"/>
      <c r="K575" s="265"/>
      <c r="L575" s="265"/>
      <c r="M575" s="265"/>
      <c r="N575" s="265"/>
      <c r="O575" s="265"/>
      <c r="P575" s="265"/>
      <c r="Q575" s="265"/>
      <c r="R575" s="265"/>
    </row>
    <row r="576" spans="2:18" x14ac:dyDescent="0.3">
      <c r="B576" s="133"/>
      <c r="C576" s="133"/>
      <c r="D576" s="263"/>
      <c r="E576" s="133"/>
      <c r="F576" s="133"/>
      <c r="G576" s="133"/>
      <c r="H576" s="133"/>
      <c r="I576" s="133"/>
      <c r="J576" s="265"/>
      <c r="K576" s="265"/>
      <c r="L576" s="265"/>
      <c r="M576" s="265"/>
      <c r="N576" s="265"/>
      <c r="O576" s="265"/>
      <c r="P576" s="265"/>
      <c r="Q576" s="265"/>
      <c r="R576" s="265"/>
    </row>
    <row r="577" spans="2:18" x14ac:dyDescent="0.3">
      <c r="B577" s="133"/>
      <c r="C577" s="133"/>
      <c r="D577" s="263"/>
      <c r="E577" s="133"/>
      <c r="F577" s="133"/>
      <c r="G577" s="133"/>
      <c r="H577" s="133"/>
      <c r="I577" s="133"/>
      <c r="J577" s="265"/>
      <c r="K577" s="265"/>
      <c r="L577" s="265"/>
      <c r="M577" s="265"/>
      <c r="N577" s="265"/>
      <c r="O577" s="265"/>
      <c r="P577" s="265"/>
      <c r="Q577" s="265"/>
      <c r="R577" s="265"/>
    </row>
    <row r="578" spans="2:18" x14ac:dyDescent="0.3">
      <c r="B578" s="133"/>
      <c r="C578" s="133"/>
      <c r="D578" s="263"/>
      <c r="E578" s="133"/>
      <c r="F578" s="133"/>
      <c r="G578" s="133"/>
      <c r="H578" s="133"/>
      <c r="I578" s="133"/>
      <c r="J578" s="265"/>
      <c r="K578" s="265"/>
      <c r="L578" s="265"/>
      <c r="M578" s="265"/>
      <c r="N578" s="265"/>
      <c r="O578" s="265"/>
      <c r="P578" s="265"/>
      <c r="Q578" s="265"/>
      <c r="R578" s="265"/>
    </row>
    <row r="579" spans="2:18" x14ac:dyDescent="0.3">
      <c r="B579" s="133"/>
      <c r="C579" s="133"/>
      <c r="D579" s="263"/>
      <c r="E579" s="133"/>
      <c r="F579" s="133"/>
      <c r="G579" s="133"/>
      <c r="H579" s="133"/>
      <c r="I579" s="133"/>
      <c r="J579" s="265"/>
      <c r="K579" s="265"/>
      <c r="L579" s="265"/>
      <c r="M579" s="265"/>
      <c r="N579" s="265"/>
      <c r="O579" s="265"/>
      <c r="P579" s="265"/>
      <c r="Q579" s="265"/>
      <c r="R579" s="265"/>
    </row>
    <row r="580" spans="2:18" x14ac:dyDescent="0.3">
      <c r="B580" s="133"/>
      <c r="C580" s="133"/>
      <c r="D580" s="263"/>
      <c r="E580" s="133"/>
      <c r="F580" s="133"/>
      <c r="G580" s="133"/>
      <c r="H580" s="133"/>
      <c r="I580" s="133"/>
      <c r="J580" s="265"/>
      <c r="K580" s="265"/>
      <c r="L580" s="265"/>
      <c r="M580" s="265"/>
      <c r="N580" s="265"/>
      <c r="O580" s="265"/>
      <c r="P580" s="265"/>
      <c r="Q580" s="265"/>
      <c r="R580" s="265"/>
    </row>
    <row r="581" spans="2:18" x14ac:dyDescent="0.3">
      <c r="B581" s="133"/>
      <c r="C581" s="133"/>
      <c r="D581" s="263"/>
      <c r="E581" s="133"/>
      <c r="F581" s="133"/>
      <c r="G581" s="133"/>
      <c r="H581" s="133"/>
      <c r="I581" s="133"/>
      <c r="J581" s="265"/>
      <c r="K581" s="265"/>
      <c r="L581" s="265"/>
      <c r="M581" s="265"/>
      <c r="N581" s="265"/>
      <c r="O581" s="265"/>
      <c r="P581" s="265"/>
      <c r="Q581" s="265"/>
      <c r="R581" s="265"/>
    </row>
    <row r="582" spans="2:18" x14ac:dyDescent="0.3">
      <c r="B582" s="133"/>
      <c r="C582" s="133"/>
      <c r="D582" s="263"/>
      <c r="E582" s="133"/>
      <c r="F582" s="133"/>
      <c r="G582" s="133"/>
      <c r="H582" s="133"/>
      <c r="I582" s="133"/>
      <c r="J582" s="265"/>
      <c r="K582" s="265"/>
      <c r="L582" s="265"/>
      <c r="M582" s="265"/>
      <c r="N582" s="265"/>
      <c r="O582" s="265"/>
      <c r="P582" s="265"/>
      <c r="Q582" s="265"/>
      <c r="R582" s="265"/>
    </row>
    <row r="583" spans="2:18" x14ac:dyDescent="0.3">
      <c r="B583" s="133"/>
      <c r="C583" s="133"/>
      <c r="D583" s="263"/>
      <c r="E583" s="133"/>
      <c r="F583" s="133"/>
      <c r="G583" s="133"/>
      <c r="H583" s="133"/>
      <c r="I583" s="133"/>
      <c r="J583" s="265"/>
      <c r="K583" s="265"/>
      <c r="L583" s="265"/>
      <c r="M583" s="265"/>
      <c r="N583" s="265"/>
      <c r="O583" s="265"/>
      <c r="P583" s="265"/>
      <c r="Q583" s="265"/>
      <c r="R583" s="265"/>
    </row>
    <row r="584" spans="2:18" x14ac:dyDescent="0.3">
      <c r="B584" s="133"/>
      <c r="C584" s="133"/>
      <c r="D584" s="263"/>
      <c r="E584" s="133"/>
      <c r="F584" s="133"/>
      <c r="G584" s="133"/>
      <c r="H584" s="133"/>
      <c r="I584" s="133"/>
      <c r="J584" s="265"/>
      <c r="K584" s="265"/>
      <c r="L584" s="265"/>
      <c r="M584" s="265"/>
      <c r="N584" s="265"/>
      <c r="O584" s="265"/>
      <c r="P584" s="265"/>
      <c r="Q584" s="265"/>
      <c r="R584" s="265"/>
    </row>
    <row r="585" spans="2:18" x14ac:dyDescent="0.3">
      <c r="B585" s="133"/>
      <c r="C585" s="133"/>
      <c r="D585" s="263"/>
      <c r="E585" s="133"/>
      <c r="F585" s="133"/>
      <c r="G585" s="133"/>
      <c r="H585" s="133"/>
      <c r="I585" s="133"/>
      <c r="J585" s="265"/>
      <c r="K585" s="265"/>
      <c r="L585" s="265"/>
      <c r="M585" s="265"/>
      <c r="N585" s="265"/>
      <c r="O585" s="265"/>
      <c r="P585" s="265"/>
      <c r="Q585" s="265"/>
      <c r="R585" s="265"/>
    </row>
    <row r="586" spans="2:18" x14ac:dyDescent="0.3">
      <c r="B586" s="133"/>
      <c r="C586" s="133"/>
      <c r="D586" s="263"/>
      <c r="E586" s="133"/>
      <c r="F586" s="133"/>
      <c r="G586" s="133"/>
      <c r="H586" s="133"/>
      <c r="I586" s="133"/>
      <c r="J586" s="265"/>
      <c r="K586" s="265"/>
      <c r="L586" s="265"/>
      <c r="M586" s="265"/>
      <c r="N586" s="265"/>
      <c r="O586" s="265"/>
      <c r="P586" s="265"/>
      <c r="Q586" s="265"/>
      <c r="R586" s="265"/>
    </row>
    <row r="587" spans="2:18" x14ac:dyDescent="0.3">
      <c r="B587" s="133"/>
      <c r="C587" s="133"/>
      <c r="D587" s="263"/>
      <c r="E587" s="133"/>
      <c r="F587" s="133"/>
      <c r="G587" s="133"/>
      <c r="H587" s="133"/>
      <c r="I587" s="133"/>
      <c r="J587" s="265"/>
      <c r="K587" s="265"/>
      <c r="L587" s="265"/>
      <c r="M587" s="265"/>
      <c r="N587" s="265"/>
      <c r="O587" s="265"/>
      <c r="P587" s="265"/>
      <c r="Q587" s="265"/>
      <c r="R587" s="265"/>
    </row>
    <row r="588" spans="2:18" x14ac:dyDescent="0.3">
      <c r="B588" s="133"/>
      <c r="C588" s="133"/>
      <c r="D588" s="263"/>
      <c r="E588" s="133"/>
      <c r="F588" s="133"/>
      <c r="G588" s="133"/>
      <c r="H588" s="133"/>
      <c r="I588" s="133"/>
      <c r="J588" s="265"/>
      <c r="K588" s="265"/>
      <c r="L588" s="265"/>
      <c r="M588" s="265"/>
      <c r="N588" s="265"/>
      <c r="O588" s="265"/>
      <c r="P588" s="265"/>
      <c r="Q588" s="265"/>
      <c r="R588" s="265"/>
    </row>
    <row r="589" spans="2:18" x14ac:dyDescent="0.3">
      <c r="B589" s="133"/>
      <c r="C589" s="133"/>
      <c r="D589" s="263"/>
      <c r="E589" s="133"/>
      <c r="F589" s="133"/>
      <c r="G589" s="133"/>
      <c r="H589" s="133"/>
      <c r="I589" s="133"/>
      <c r="J589" s="265"/>
      <c r="K589" s="265"/>
      <c r="L589" s="265"/>
      <c r="M589" s="265"/>
      <c r="N589" s="265"/>
      <c r="O589" s="265"/>
      <c r="P589" s="265"/>
      <c r="Q589" s="265"/>
      <c r="R589" s="265"/>
    </row>
    <row r="590" spans="2:18" x14ac:dyDescent="0.3">
      <c r="B590" s="133"/>
      <c r="C590" s="133"/>
      <c r="D590" s="263"/>
      <c r="E590" s="133"/>
      <c r="F590" s="133"/>
      <c r="G590" s="133"/>
      <c r="H590" s="133"/>
      <c r="I590" s="133"/>
      <c r="J590" s="265"/>
      <c r="K590" s="265"/>
      <c r="L590" s="265"/>
      <c r="M590" s="265"/>
      <c r="N590" s="265"/>
      <c r="O590" s="265"/>
      <c r="P590" s="265"/>
      <c r="Q590" s="265"/>
      <c r="R590" s="265"/>
    </row>
    <row r="591" spans="2:18" x14ac:dyDescent="0.3">
      <c r="B591" s="133"/>
      <c r="C591" s="133"/>
      <c r="D591" s="263"/>
      <c r="E591" s="133"/>
      <c r="F591" s="133"/>
      <c r="G591" s="133"/>
      <c r="H591" s="133"/>
      <c r="I591" s="133"/>
      <c r="J591" s="265"/>
      <c r="K591" s="265"/>
      <c r="L591" s="265"/>
      <c r="M591" s="265"/>
      <c r="N591" s="265"/>
      <c r="O591" s="265"/>
      <c r="P591" s="265"/>
      <c r="Q591" s="265"/>
      <c r="R591" s="265"/>
    </row>
    <row r="592" spans="2:18" x14ac:dyDescent="0.3">
      <c r="B592" s="133"/>
      <c r="C592" s="133"/>
      <c r="D592" s="263"/>
      <c r="E592" s="133"/>
      <c r="F592" s="133"/>
      <c r="G592" s="133"/>
      <c r="H592" s="133"/>
      <c r="I592" s="133"/>
      <c r="J592" s="265"/>
      <c r="K592" s="265"/>
      <c r="L592" s="265"/>
      <c r="M592" s="265"/>
      <c r="N592" s="265"/>
      <c r="O592" s="265"/>
      <c r="P592" s="265"/>
      <c r="Q592" s="265"/>
      <c r="R592" s="265"/>
    </row>
    <row r="593" spans="2:18" x14ac:dyDescent="0.3">
      <c r="B593" s="133"/>
      <c r="C593" s="133"/>
      <c r="D593" s="263"/>
      <c r="E593" s="133"/>
      <c r="F593" s="133"/>
      <c r="G593" s="133"/>
      <c r="H593" s="133"/>
      <c r="I593" s="133"/>
      <c r="J593" s="265"/>
      <c r="K593" s="265"/>
      <c r="L593" s="265"/>
      <c r="M593" s="265"/>
      <c r="N593" s="265"/>
      <c r="O593" s="265"/>
      <c r="P593" s="265"/>
      <c r="Q593" s="265"/>
      <c r="R593" s="265"/>
    </row>
    <row r="594" spans="2:18" x14ac:dyDescent="0.3">
      <c r="B594" s="133"/>
      <c r="C594" s="133"/>
      <c r="D594" s="263"/>
      <c r="E594" s="133"/>
      <c r="F594" s="133"/>
      <c r="G594" s="133"/>
      <c r="H594" s="133"/>
      <c r="I594" s="133"/>
      <c r="J594" s="265"/>
      <c r="K594" s="265"/>
      <c r="L594" s="265"/>
      <c r="M594" s="265"/>
      <c r="N594" s="265"/>
      <c r="O594" s="265"/>
      <c r="P594" s="265"/>
      <c r="Q594" s="265"/>
      <c r="R594" s="265"/>
    </row>
    <row r="595" spans="2:18" x14ac:dyDescent="0.3">
      <c r="B595" s="133"/>
      <c r="C595" s="133"/>
      <c r="D595" s="263"/>
      <c r="E595" s="133"/>
      <c r="F595" s="133"/>
      <c r="G595" s="133"/>
      <c r="H595" s="133"/>
      <c r="I595" s="133"/>
      <c r="J595" s="265"/>
      <c r="K595" s="265"/>
      <c r="L595" s="265"/>
      <c r="M595" s="265"/>
      <c r="N595" s="265"/>
      <c r="O595" s="265"/>
      <c r="P595" s="265"/>
      <c r="Q595" s="265"/>
      <c r="R595" s="265"/>
    </row>
    <row r="596" spans="2:18" x14ac:dyDescent="0.3">
      <c r="B596" s="133"/>
      <c r="C596" s="133"/>
      <c r="D596" s="263"/>
      <c r="E596" s="133"/>
      <c r="F596" s="133"/>
      <c r="G596" s="133"/>
      <c r="H596" s="133"/>
      <c r="I596" s="133"/>
      <c r="J596" s="265"/>
      <c r="K596" s="265"/>
      <c r="L596" s="265"/>
      <c r="M596" s="265"/>
      <c r="N596" s="265"/>
      <c r="O596" s="265"/>
      <c r="P596" s="265"/>
      <c r="Q596" s="265"/>
      <c r="R596" s="265"/>
    </row>
    <row r="597" spans="2:18" x14ac:dyDescent="0.3">
      <c r="B597" s="133"/>
      <c r="C597" s="133"/>
      <c r="D597" s="263"/>
      <c r="E597" s="133"/>
      <c r="F597" s="133"/>
      <c r="G597" s="133"/>
      <c r="H597" s="133"/>
      <c r="I597" s="133"/>
      <c r="J597" s="265"/>
      <c r="K597" s="265"/>
      <c r="L597" s="265"/>
      <c r="M597" s="265"/>
      <c r="N597" s="265"/>
      <c r="O597" s="265"/>
      <c r="P597" s="265"/>
      <c r="Q597" s="265"/>
      <c r="R597" s="265"/>
    </row>
    <row r="598" spans="2:18" x14ac:dyDescent="0.3">
      <c r="B598" s="133"/>
      <c r="C598" s="133"/>
      <c r="D598" s="263"/>
      <c r="E598" s="133"/>
      <c r="F598" s="133"/>
      <c r="G598" s="133"/>
      <c r="H598" s="133"/>
      <c r="I598" s="133"/>
      <c r="J598" s="265"/>
      <c r="K598" s="265"/>
      <c r="L598" s="265"/>
      <c r="M598" s="265"/>
      <c r="N598" s="265"/>
      <c r="O598" s="265"/>
      <c r="P598" s="265"/>
      <c r="Q598" s="265"/>
      <c r="R598" s="265"/>
    </row>
    <row r="599" spans="2:18" x14ac:dyDescent="0.3">
      <c r="B599" s="133"/>
      <c r="C599" s="133"/>
      <c r="D599" s="263"/>
      <c r="E599" s="133"/>
      <c r="F599" s="133"/>
      <c r="G599" s="133"/>
      <c r="H599" s="133"/>
      <c r="I599" s="133"/>
      <c r="J599" s="265"/>
      <c r="K599" s="265"/>
      <c r="L599" s="265"/>
      <c r="M599" s="265"/>
      <c r="N599" s="265"/>
      <c r="O599" s="265"/>
      <c r="P599" s="265"/>
      <c r="Q599" s="265"/>
      <c r="R599" s="265"/>
    </row>
    <row r="600" spans="2:18" x14ac:dyDescent="0.3">
      <c r="B600" s="133"/>
      <c r="C600" s="133"/>
      <c r="D600" s="263"/>
      <c r="E600" s="133"/>
      <c r="F600" s="133"/>
      <c r="G600" s="133"/>
      <c r="H600" s="133"/>
      <c r="I600" s="133"/>
      <c r="J600" s="265"/>
      <c r="K600" s="265"/>
      <c r="L600" s="265"/>
      <c r="M600" s="265"/>
      <c r="N600" s="265"/>
      <c r="O600" s="265"/>
      <c r="P600" s="265"/>
      <c r="Q600" s="265"/>
      <c r="R600" s="265"/>
    </row>
    <row r="601" spans="2:18" x14ac:dyDescent="0.3">
      <c r="B601" s="133"/>
      <c r="C601" s="133"/>
      <c r="D601" s="263"/>
      <c r="E601" s="133"/>
      <c r="F601" s="133"/>
      <c r="G601" s="133"/>
      <c r="H601" s="133"/>
      <c r="I601" s="133"/>
      <c r="J601" s="265"/>
      <c r="K601" s="265"/>
      <c r="L601" s="265"/>
      <c r="M601" s="265"/>
      <c r="N601" s="265"/>
      <c r="O601" s="265"/>
      <c r="P601" s="265"/>
      <c r="Q601" s="265"/>
      <c r="R601" s="265"/>
    </row>
    <row r="602" spans="2:18" x14ac:dyDescent="0.3">
      <c r="B602" s="133"/>
      <c r="C602" s="133"/>
      <c r="D602" s="263"/>
      <c r="E602" s="133"/>
      <c r="F602" s="133"/>
      <c r="G602" s="133"/>
      <c r="H602" s="133"/>
      <c r="I602" s="133"/>
      <c r="J602" s="265"/>
      <c r="K602" s="265"/>
      <c r="L602" s="265"/>
      <c r="M602" s="265"/>
      <c r="N602" s="265"/>
      <c r="O602" s="265"/>
      <c r="P602" s="265"/>
      <c r="Q602" s="265"/>
      <c r="R602" s="265"/>
    </row>
    <row r="603" spans="2:18" x14ac:dyDescent="0.3">
      <c r="B603" s="133"/>
      <c r="C603" s="133"/>
      <c r="D603" s="263"/>
      <c r="E603" s="133"/>
      <c r="F603" s="133"/>
      <c r="G603" s="133"/>
      <c r="H603" s="133"/>
      <c r="I603" s="133"/>
      <c r="J603" s="265"/>
      <c r="K603" s="265"/>
      <c r="L603" s="265"/>
      <c r="M603" s="265"/>
      <c r="N603" s="265"/>
      <c r="O603" s="265"/>
      <c r="P603" s="265"/>
      <c r="Q603" s="265"/>
      <c r="R603" s="265"/>
    </row>
    <row r="604" spans="2:18" x14ac:dyDescent="0.3">
      <c r="B604" s="133"/>
      <c r="C604" s="133"/>
      <c r="D604" s="263"/>
      <c r="E604" s="133"/>
      <c r="F604" s="133"/>
      <c r="G604" s="133"/>
      <c r="H604" s="133"/>
      <c r="I604" s="133"/>
      <c r="J604" s="265"/>
      <c r="K604" s="265"/>
      <c r="L604" s="265"/>
      <c r="M604" s="265"/>
      <c r="N604" s="265"/>
      <c r="O604" s="265"/>
      <c r="P604" s="265"/>
      <c r="Q604" s="265"/>
      <c r="R604" s="265"/>
    </row>
    <row r="605" spans="2:18" x14ac:dyDescent="0.3">
      <c r="B605" s="133"/>
      <c r="C605" s="133"/>
      <c r="D605" s="263"/>
      <c r="E605" s="133"/>
      <c r="F605" s="133"/>
      <c r="G605" s="133"/>
      <c r="H605" s="133"/>
      <c r="I605" s="133"/>
      <c r="J605" s="265"/>
      <c r="K605" s="265"/>
      <c r="L605" s="265"/>
      <c r="M605" s="265"/>
      <c r="N605" s="265"/>
      <c r="O605" s="265"/>
      <c r="P605" s="265"/>
      <c r="Q605" s="265"/>
      <c r="R605" s="265"/>
    </row>
    <row r="606" spans="2:18" x14ac:dyDescent="0.3">
      <c r="B606" s="133"/>
      <c r="C606" s="133"/>
      <c r="D606" s="263"/>
      <c r="E606" s="133"/>
      <c r="F606" s="133"/>
      <c r="G606" s="133"/>
      <c r="H606" s="133"/>
      <c r="I606" s="133"/>
      <c r="J606" s="265"/>
      <c r="K606" s="265"/>
      <c r="L606" s="265"/>
      <c r="M606" s="265"/>
      <c r="N606" s="265"/>
      <c r="O606" s="265"/>
      <c r="P606" s="265"/>
      <c r="Q606" s="265"/>
      <c r="R606" s="265"/>
    </row>
    <row r="607" spans="2:18" x14ac:dyDescent="0.3">
      <c r="B607" s="133"/>
      <c r="C607" s="133"/>
      <c r="D607" s="263"/>
      <c r="E607" s="133"/>
      <c r="F607" s="133"/>
      <c r="G607" s="133"/>
      <c r="H607" s="133"/>
      <c r="I607" s="133"/>
      <c r="J607" s="265"/>
      <c r="K607" s="265"/>
      <c r="L607" s="265"/>
      <c r="M607" s="265"/>
      <c r="N607" s="265"/>
      <c r="O607" s="265"/>
      <c r="P607" s="265"/>
      <c r="Q607" s="265"/>
      <c r="R607" s="265"/>
    </row>
    <row r="608" spans="2:18" x14ac:dyDescent="0.3">
      <c r="B608" s="133"/>
      <c r="C608" s="133"/>
      <c r="D608" s="263"/>
      <c r="E608" s="133"/>
      <c r="F608" s="133"/>
      <c r="G608" s="133"/>
      <c r="H608" s="133"/>
      <c r="I608" s="133"/>
      <c r="J608" s="265"/>
      <c r="K608" s="265"/>
      <c r="L608" s="265"/>
      <c r="M608" s="265"/>
      <c r="N608" s="265"/>
      <c r="O608" s="265"/>
      <c r="P608" s="265"/>
      <c r="Q608" s="265"/>
      <c r="R608" s="265"/>
    </row>
    <row r="609" spans="2:18" x14ac:dyDescent="0.3">
      <c r="B609" s="133"/>
      <c r="C609" s="133"/>
      <c r="D609" s="263"/>
      <c r="E609" s="133"/>
      <c r="F609" s="133"/>
      <c r="G609" s="133"/>
      <c r="H609" s="133"/>
      <c r="I609" s="133"/>
      <c r="J609" s="265"/>
      <c r="K609" s="265"/>
      <c r="L609" s="265"/>
      <c r="M609" s="265"/>
      <c r="N609" s="265"/>
      <c r="O609" s="265"/>
      <c r="P609" s="265"/>
      <c r="Q609" s="265"/>
      <c r="R609" s="265"/>
    </row>
    <row r="610" spans="2:18" x14ac:dyDescent="0.3">
      <c r="B610" s="133"/>
      <c r="C610" s="133"/>
      <c r="D610" s="263"/>
      <c r="E610" s="133"/>
      <c r="F610" s="133"/>
      <c r="G610" s="133"/>
      <c r="H610" s="133"/>
      <c r="I610" s="133"/>
      <c r="J610" s="265"/>
      <c r="K610" s="265"/>
      <c r="L610" s="265"/>
      <c r="M610" s="265"/>
      <c r="N610" s="265"/>
      <c r="O610" s="265"/>
      <c r="P610" s="265"/>
      <c r="Q610" s="265"/>
      <c r="R610" s="265"/>
    </row>
    <row r="611" spans="2:18" x14ac:dyDescent="0.3">
      <c r="B611" s="133"/>
      <c r="C611" s="133"/>
      <c r="D611" s="263"/>
      <c r="E611" s="133"/>
      <c r="F611" s="133"/>
      <c r="G611" s="133"/>
      <c r="H611" s="133"/>
      <c r="I611" s="133"/>
      <c r="J611" s="265"/>
      <c r="K611" s="265"/>
      <c r="L611" s="265"/>
      <c r="M611" s="265"/>
      <c r="N611" s="265"/>
      <c r="O611" s="265"/>
      <c r="P611" s="265"/>
      <c r="Q611" s="265"/>
      <c r="R611" s="265"/>
    </row>
    <row r="612" spans="2:18" x14ac:dyDescent="0.3">
      <c r="B612" s="133"/>
      <c r="C612" s="133"/>
      <c r="D612" s="263"/>
      <c r="E612" s="133"/>
      <c r="F612" s="133"/>
      <c r="G612" s="133"/>
      <c r="H612" s="133"/>
      <c r="I612" s="133"/>
      <c r="J612" s="265"/>
      <c r="K612" s="265"/>
      <c r="L612" s="265"/>
      <c r="M612" s="265"/>
      <c r="N612" s="265"/>
      <c r="O612" s="265"/>
      <c r="P612" s="265"/>
      <c r="Q612" s="265"/>
      <c r="R612" s="265"/>
    </row>
    <row r="613" spans="2:18" x14ac:dyDescent="0.3">
      <c r="B613" s="133"/>
      <c r="C613" s="133"/>
      <c r="D613" s="263"/>
      <c r="E613" s="133"/>
      <c r="F613" s="133"/>
      <c r="G613" s="133"/>
      <c r="H613" s="133"/>
      <c r="I613" s="133"/>
      <c r="J613" s="265"/>
      <c r="K613" s="265"/>
      <c r="L613" s="265"/>
      <c r="M613" s="265"/>
      <c r="N613" s="265"/>
      <c r="O613" s="265"/>
      <c r="P613" s="265"/>
      <c r="Q613" s="265"/>
      <c r="R613" s="265"/>
    </row>
    <row r="614" spans="2:18" x14ac:dyDescent="0.3">
      <c r="B614" s="133"/>
      <c r="C614" s="133"/>
      <c r="D614" s="263"/>
      <c r="E614" s="133"/>
      <c r="F614" s="133"/>
      <c r="G614" s="133"/>
      <c r="H614" s="133"/>
      <c r="I614" s="133"/>
      <c r="J614" s="265"/>
      <c r="K614" s="265"/>
      <c r="L614" s="265"/>
      <c r="M614" s="265"/>
      <c r="N614" s="265"/>
      <c r="O614" s="265"/>
      <c r="P614" s="265"/>
      <c r="Q614" s="265"/>
      <c r="R614" s="265"/>
    </row>
    <row r="615" spans="2:18" x14ac:dyDescent="0.3">
      <c r="B615" s="133"/>
      <c r="C615" s="133"/>
      <c r="D615" s="263"/>
      <c r="E615" s="133"/>
      <c r="F615" s="133"/>
      <c r="G615" s="133"/>
      <c r="H615" s="133"/>
      <c r="I615" s="133"/>
      <c r="J615" s="265"/>
      <c r="K615" s="265"/>
      <c r="L615" s="265"/>
      <c r="M615" s="265"/>
      <c r="N615" s="265"/>
      <c r="O615" s="265"/>
      <c r="P615" s="265"/>
      <c r="Q615" s="265"/>
      <c r="R615" s="265"/>
    </row>
    <row r="616" spans="2:18" x14ac:dyDescent="0.3">
      <c r="B616" s="133"/>
      <c r="C616" s="133"/>
      <c r="D616" s="263"/>
      <c r="E616" s="133"/>
      <c r="F616" s="133"/>
      <c r="G616" s="133"/>
      <c r="H616" s="133"/>
      <c r="I616" s="133"/>
      <c r="J616" s="265"/>
      <c r="K616" s="265"/>
      <c r="L616" s="265"/>
      <c r="M616" s="265"/>
      <c r="N616" s="265"/>
      <c r="O616" s="265"/>
      <c r="P616" s="265"/>
      <c r="Q616" s="265"/>
      <c r="R616" s="265"/>
    </row>
    <row r="617" spans="2:18" x14ac:dyDescent="0.3">
      <c r="B617" s="133"/>
      <c r="C617" s="133"/>
      <c r="D617" s="263"/>
      <c r="E617" s="133"/>
      <c r="F617" s="133"/>
      <c r="G617" s="133"/>
      <c r="H617" s="133"/>
      <c r="I617" s="133"/>
      <c r="J617" s="265"/>
      <c r="K617" s="265"/>
      <c r="L617" s="265"/>
      <c r="M617" s="265"/>
      <c r="N617" s="265"/>
      <c r="O617" s="265"/>
      <c r="P617" s="265"/>
      <c r="Q617" s="265"/>
      <c r="R617" s="265"/>
    </row>
    <row r="618" spans="2:18" x14ac:dyDescent="0.3">
      <c r="B618" s="133"/>
      <c r="C618" s="133"/>
      <c r="D618" s="263"/>
      <c r="E618" s="133"/>
      <c r="F618" s="133"/>
      <c r="G618" s="133"/>
      <c r="H618" s="133"/>
      <c r="I618" s="133"/>
      <c r="J618" s="265"/>
      <c r="K618" s="265"/>
      <c r="L618" s="265"/>
      <c r="M618" s="265"/>
      <c r="N618" s="265"/>
      <c r="O618" s="265"/>
      <c r="P618" s="265"/>
      <c r="Q618" s="265"/>
      <c r="R618" s="265"/>
    </row>
    <row r="619" spans="2:18" x14ac:dyDescent="0.3">
      <c r="B619" s="133"/>
      <c r="C619" s="133"/>
      <c r="D619" s="263"/>
      <c r="E619" s="133"/>
      <c r="F619" s="133"/>
      <c r="G619" s="133"/>
      <c r="H619" s="133"/>
      <c r="I619" s="133"/>
      <c r="J619" s="265"/>
      <c r="K619" s="265"/>
      <c r="L619" s="265"/>
      <c r="M619" s="265"/>
      <c r="N619" s="265"/>
      <c r="O619" s="265"/>
      <c r="P619" s="265"/>
      <c r="Q619" s="265"/>
      <c r="R619" s="265"/>
    </row>
    <row r="620" spans="2:18" x14ac:dyDescent="0.3">
      <c r="B620" s="133"/>
      <c r="C620" s="133"/>
      <c r="D620" s="263"/>
      <c r="E620" s="133"/>
      <c r="F620" s="133"/>
      <c r="G620" s="133"/>
      <c r="H620" s="133"/>
      <c r="I620" s="133"/>
      <c r="J620" s="265"/>
      <c r="K620" s="265"/>
      <c r="L620" s="265"/>
      <c r="M620" s="265"/>
      <c r="N620" s="265"/>
      <c r="O620" s="265"/>
      <c r="P620" s="265"/>
      <c r="Q620" s="265"/>
      <c r="R620" s="265"/>
    </row>
    <row r="621" spans="2:18" x14ac:dyDescent="0.3">
      <c r="B621" s="133"/>
      <c r="C621" s="133"/>
      <c r="D621" s="263"/>
      <c r="E621" s="133"/>
      <c r="F621" s="133"/>
      <c r="G621" s="133"/>
      <c r="H621" s="133"/>
      <c r="I621" s="133"/>
      <c r="J621" s="265"/>
      <c r="K621" s="265"/>
      <c r="L621" s="265"/>
      <c r="M621" s="265"/>
      <c r="N621" s="265"/>
      <c r="O621" s="265"/>
      <c r="P621" s="265"/>
      <c r="Q621" s="265"/>
      <c r="R621" s="265"/>
    </row>
    <row r="622" spans="2:18" x14ac:dyDescent="0.3">
      <c r="B622" s="133"/>
      <c r="C622" s="133"/>
      <c r="D622" s="263"/>
      <c r="E622" s="133"/>
      <c r="F622" s="133"/>
      <c r="G622" s="133"/>
      <c r="H622" s="133"/>
      <c r="I622" s="133"/>
      <c r="J622" s="265"/>
      <c r="K622" s="265"/>
      <c r="L622" s="265"/>
      <c r="M622" s="265"/>
      <c r="N622" s="265"/>
      <c r="O622" s="265"/>
      <c r="P622" s="265"/>
      <c r="Q622" s="265"/>
      <c r="R622" s="265"/>
    </row>
    <row r="623" spans="2:18" x14ac:dyDescent="0.3">
      <c r="B623" s="133"/>
      <c r="C623" s="133"/>
      <c r="D623" s="263"/>
      <c r="E623" s="133"/>
      <c r="F623" s="133"/>
      <c r="G623" s="133"/>
      <c r="H623" s="133"/>
      <c r="I623" s="133"/>
      <c r="J623" s="265"/>
      <c r="K623" s="265"/>
      <c r="L623" s="265"/>
      <c r="M623" s="265"/>
      <c r="N623" s="265"/>
      <c r="O623" s="265"/>
      <c r="P623" s="265"/>
      <c r="Q623" s="265"/>
      <c r="R623" s="265"/>
    </row>
    <row r="624" spans="2:18" x14ac:dyDescent="0.3">
      <c r="B624" s="133"/>
      <c r="C624" s="133"/>
      <c r="D624" s="263"/>
      <c r="E624" s="133"/>
      <c r="F624" s="133"/>
      <c r="G624" s="133"/>
      <c r="H624" s="133"/>
      <c r="I624" s="133"/>
      <c r="J624" s="265"/>
      <c r="K624" s="265"/>
      <c r="L624" s="265"/>
      <c r="M624" s="265"/>
      <c r="N624" s="265"/>
      <c r="O624" s="265"/>
      <c r="P624" s="265"/>
      <c r="Q624" s="265"/>
      <c r="R624" s="265"/>
    </row>
    <row r="625" spans="2:18" x14ac:dyDescent="0.3">
      <c r="B625" s="133"/>
      <c r="C625" s="133"/>
      <c r="D625" s="263"/>
      <c r="E625" s="133"/>
      <c r="F625" s="133"/>
      <c r="G625" s="133"/>
      <c r="H625" s="133"/>
      <c r="I625" s="133"/>
      <c r="J625" s="265"/>
      <c r="K625" s="265"/>
      <c r="L625" s="265"/>
      <c r="M625" s="265"/>
      <c r="N625" s="265"/>
      <c r="O625" s="265"/>
      <c r="P625" s="265"/>
      <c r="Q625" s="265"/>
      <c r="R625" s="265"/>
    </row>
    <row r="626" spans="2:18" x14ac:dyDescent="0.3">
      <c r="B626" s="133"/>
      <c r="C626" s="133"/>
      <c r="D626" s="263"/>
      <c r="E626" s="133"/>
      <c r="F626" s="133"/>
      <c r="G626" s="133"/>
      <c r="H626" s="133"/>
      <c r="I626" s="133"/>
      <c r="J626" s="265"/>
      <c r="K626" s="265"/>
      <c r="L626" s="265"/>
      <c r="M626" s="265"/>
      <c r="N626" s="265"/>
      <c r="O626" s="265"/>
      <c r="P626" s="265"/>
      <c r="Q626" s="265"/>
      <c r="R626" s="265"/>
    </row>
    <row r="627" spans="2:18" x14ac:dyDescent="0.3">
      <c r="B627" s="133"/>
      <c r="C627" s="133"/>
      <c r="D627" s="263"/>
      <c r="E627" s="133"/>
      <c r="F627" s="133"/>
      <c r="G627" s="133"/>
      <c r="H627" s="133"/>
      <c r="I627" s="133"/>
      <c r="J627" s="265"/>
      <c r="K627" s="265"/>
      <c r="L627" s="265"/>
      <c r="M627" s="265"/>
      <c r="N627" s="265"/>
      <c r="O627" s="265"/>
      <c r="P627" s="265"/>
      <c r="Q627" s="265"/>
      <c r="R627" s="265"/>
    </row>
    <row r="628" spans="2:18" x14ac:dyDescent="0.3">
      <c r="B628" s="133"/>
      <c r="C628" s="133"/>
      <c r="D628" s="263"/>
      <c r="E628" s="133"/>
      <c r="F628" s="133"/>
      <c r="G628" s="133"/>
      <c r="H628" s="133"/>
      <c r="I628" s="133"/>
      <c r="J628" s="265"/>
      <c r="K628" s="265"/>
      <c r="L628" s="265"/>
      <c r="M628" s="265"/>
      <c r="N628" s="265"/>
      <c r="O628" s="265"/>
      <c r="P628" s="265"/>
      <c r="Q628" s="265"/>
      <c r="R628" s="265"/>
    </row>
    <row r="629" spans="2:18" x14ac:dyDescent="0.3">
      <c r="B629" s="133"/>
      <c r="C629" s="133"/>
      <c r="D629" s="263"/>
      <c r="E629" s="133"/>
      <c r="F629" s="133"/>
      <c r="G629" s="133"/>
      <c r="H629" s="133"/>
      <c r="I629" s="133"/>
      <c r="J629" s="265"/>
      <c r="K629" s="265"/>
      <c r="L629" s="265"/>
      <c r="M629" s="265"/>
      <c r="N629" s="265"/>
      <c r="O629" s="265"/>
      <c r="P629" s="265"/>
      <c r="Q629" s="265"/>
      <c r="R629" s="265"/>
    </row>
    <row r="630" spans="2:18" x14ac:dyDescent="0.3">
      <c r="B630" s="133"/>
      <c r="C630" s="133"/>
      <c r="D630" s="263"/>
      <c r="E630" s="133"/>
      <c r="F630" s="133"/>
      <c r="G630" s="133"/>
      <c r="H630" s="133"/>
      <c r="I630" s="133"/>
      <c r="J630" s="265"/>
      <c r="K630" s="265"/>
      <c r="L630" s="265"/>
      <c r="M630" s="265"/>
      <c r="N630" s="265"/>
      <c r="O630" s="265"/>
      <c r="P630" s="265"/>
      <c r="Q630" s="265"/>
      <c r="R630" s="265"/>
    </row>
    <row r="631" spans="2:18" x14ac:dyDescent="0.3">
      <c r="B631" s="133"/>
      <c r="C631" s="133"/>
      <c r="D631" s="263"/>
      <c r="E631" s="133"/>
      <c r="F631" s="133"/>
      <c r="G631" s="133"/>
      <c r="H631" s="133"/>
      <c r="I631" s="133"/>
      <c r="J631" s="265"/>
      <c r="K631" s="265"/>
      <c r="L631" s="265"/>
      <c r="M631" s="265"/>
      <c r="N631" s="265"/>
      <c r="O631" s="265"/>
      <c r="P631" s="265"/>
      <c r="Q631" s="265"/>
      <c r="R631" s="265"/>
    </row>
    <row r="632" spans="2:18" x14ac:dyDescent="0.3">
      <c r="B632" s="133"/>
      <c r="C632" s="133"/>
      <c r="D632" s="263"/>
      <c r="E632" s="133"/>
      <c r="F632" s="133"/>
      <c r="G632" s="133"/>
      <c r="H632" s="133"/>
      <c r="I632" s="133"/>
      <c r="J632" s="265"/>
      <c r="K632" s="265"/>
      <c r="L632" s="265"/>
      <c r="M632" s="265"/>
      <c r="N632" s="265"/>
      <c r="O632" s="265"/>
      <c r="P632" s="265"/>
      <c r="Q632" s="265"/>
      <c r="R632" s="265"/>
    </row>
    <row r="633" spans="2:18" x14ac:dyDescent="0.3">
      <c r="B633" s="133"/>
      <c r="C633" s="133"/>
      <c r="D633" s="263"/>
      <c r="E633" s="133"/>
      <c r="F633" s="133"/>
      <c r="G633" s="133"/>
      <c r="H633" s="133"/>
      <c r="I633" s="133"/>
      <c r="J633" s="265"/>
      <c r="K633" s="265"/>
      <c r="L633" s="265"/>
      <c r="M633" s="265"/>
      <c r="N633" s="265"/>
      <c r="O633" s="265"/>
      <c r="P633" s="265"/>
      <c r="Q633" s="265"/>
      <c r="R633" s="265"/>
    </row>
    <row r="634" spans="2:18" x14ac:dyDescent="0.3">
      <c r="B634" s="133"/>
      <c r="C634" s="133"/>
      <c r="D634" s="263"/>
      <c r="E634" s="133"/>
      <c r="F634" s="133"/>
      <c r="G634" s="133"/>
      <c r="H634" s="133"/>
      <c r="I634" s="133"/>
      <c r="J634" s="265"/>
      <c r="K634" s="265"/>
      <c r="L634" s="265"/>
      <c r="M634" s="265"/>
      <c r="N634" s="265"/>
      <c r="O634" s="265"/>
      <c r="P634" s="265"/>
      <c r="Q634" s="265"/>
      <c r="R634" s="265"/>
    </row>
    <row r="635" spans="2:18" x14ac:dyDescent="0.3">
      <c r="B635" s="133"/>
      <c r="C635" s="133"/>
      <c r="D635" s="263"/>
      <c r="E635" s="133"/>
      <c r="F635" s="133"/>
      <c r="G635" s="133"/>
      <c r="H635" s="133"/>
      <c r="I635" s="133"/>
      <c r="J635" s="265"/>
      <c r="K635" s="265"/>
      <c r="L635" s="265"/>
      <c r="M635" s="265"/>
      <c r="N635" s="265"/>
      <c r="O635" s="265"/>
      <c r="P635" s="265"/>
      <c r="Q635" s="265"/>
      <c r="R635" s="265"/>
    </row>
    <row r="636" spans="2:18" x14ac:dyDescent="0.3">
      <c r="B636" s="133"/>
      <c r="C636" s="133"/>
      <c r="D636" s="263"/>
      <c r="E636" s="133"/>
      <c r="F636" s="133"/>
      <c r="G636" s="133"/>
      <c r="H636" s="133"/>
      <c r="I636" s="133"/>
      <c r="J636" s="265"/>
      <c r="K636" s="265"/>
      <c r="L636" s="265"/>
      <c r="M636" s="265"/>
      <c r="N636" s="265"/>
      <c r="O636" s="265"/>
      <c r="P636" s="265"/>
      <c r="Q636" s="265"/>
      <c r="R636" s="265"/>
    </row>
    <row r="637" spans="2:18" x14ac:dyDescent="0.3">
      <c r="B637" s="133"/>
      <c r="C637" s="133"/>
      <c r="D637" s="263"/>
      <c r="E637" s="133"/>
      <c r="F637" s="133"/>
      <c r="G637" s="133"/>
      <c r="H637" s="133"/>
      <c r="I637" s="133"/>
      <c r="J637" s="265"/>
      <c r="K637" s="265"/>
      <c r="L637" s="265"/>
      <c r="M637" s="265"/>
      <c r="N637" s="265"/>
      <c r="O637" s="265"/>
      <c r="P637" s="265"/>
      <c r="Q637" s="265"/>
      <c r="R637" s="265"/>
    </row>
    <row r="638" spans="2:18" x14ac:dyDescent="0.3">
      <c r="B638" s="133"/>
      <c r="C638" s="133"/>
      <c r="D638" s="263"/>
      <c r="E638" s="133"/>
      <c r="F638" s="133"/>
      <c r="G638" s="133"/>
      <c r="H638" s="133"/>
      <c r="I638" s="133"/>
      <c r="J638" s="265"/>
      <c r="K638" s="265"/>
      <c r="L638" s="265"/>
      <c r="M638" s="265"/>
      <c r="N638" s="265"/>
      <c r="O638" s="265"/>
      <c r="P638" s="265"/>
      <c r="Q638" s="265"/>
      <c r="R638" s="265"/>
    </row>
    <row r="639" spans="2:18" x14ac:dyDescent="0.3">
      <c r="B639" s="133"/>
      <c r="C639" s="133"/>
      <c r="D639" s="263"/>
      <c r="E639" s="133"/>
      <c r="F639" s="133"/>
      <c r="G639" s="133"/>
      <c r="H639" s="133"/>
      <c r="I639" s="133"/>
      <c r="J639" s="265"/>
      <c r="K639" s="265"/>
      <c r="L639" s="265"/>
      <c r="M639" s="265"/>
      <c r="N639" s="265"/>
      <c r="O639" s="265"/>
      <c r="P639" s="265"/>
      <c r="Q639" s="265"/>
      <c r="R639" s="265"/>
    </row>
    <row r="640" spans="2:18" x14ac:dyDescent="0.3">
      <c r="B640" s="133"/>
      <c r="C640" s="133"/>
      <c r="D640" s="263"/>
      <c r="E640" s="133"/>
      <c r="F640" s="133"/>
      <c r="G640" s="133"/>
      <c r="H640" s="133"/>
      <c r="I640" s="133"/>
      <c r="J640" s="265"/>
      <c r="K640" s="265"/>
      <c r="L640" s="265"/>
      <c r="M640" s="265"/>
      <c r="N640" s="265"/>
      <c r="O640" s="265"/>
      <c r="P640" s="265"/>
      <c r="Q640" s="265"/>
      <c r="R640" s="265"/>
    </row>
    <row r="641" spans="2:18" x14ac:dyDescent="0.3">
      <c r="B641" s="133"/>
      <c r="C641" s="133"/>
      <c r="D641" s="263"/>
      <c r="E641" s="133"/>
      <c r="F641" s="133"/>
      <c r="G641" s="133"/>
      <c r="H641" s="133"/>
      <c r="I641" s="133"/>
      <c r="J641" s="265"/>
      <c r="K641" s="265"/>
      <c r="L641" s="265"/>
      <c r="M641" s="265"/>
      <c r="N641" s="265"/>
      <c r="O641" s="265"/>
      <c r="P641" s="265"/>
      <c r="Q641" s="265"/>
      <c r="R641" s="265"/>
    </row>
    <row r="642" spans="2:18" x14ac:dyDescent="0.3">
      <c r="B642" s="133"/>
      <c r="C642" s="133"/>
      <c r="D642" s="263"/>
      <c r="E642" s="133"/>
      <c r="F642" s="133"/>
      <c r="G642" s="133"/>
      <c r="H642" s="133"/>
      <c r="I642" s="133"/>
      <c r="J642" s="265"/>
      <c r="K642" s="265"/>
      <c r="L642" s="265"/>
      <c r="M642" s="265"/>
      <c r="N642" s="265"/>
      <c r="O642" s="265"/>
      <c r="P642" s="265"/>
      <c r="Q642" s="265"/>
      <c r="R642" s="265"/>
    </row>
    <row r="643" spans="2:18" x14ac:dyDescent="0.3">
      <c r="B643" s="133"/>
      <c r="C643" s="133"/>
      <c r="D643" s="263"/>
      <c r="E643" s="133"/>
      <c r="F643" s="133"/>
      <c r="G643" s="133"/>
      <c r="H643" s="133"/>
      <c r="I643" s="133"/>
      <c r="J643" s="265"/>
      <c r="K643" s="265"/>
      <c r="L643" s="265"/>
      <c r="M643" s="265"/>
      <c r="N643" s="265"/>
      <c r="O643" s="265"/>
      <c r="P643" s="265"/>
      <c r="Q643" s="265"/>
      <c r="R643" s="265"/>
    </row>
    <row r="644" spans="2:18" x14ac:dyDescent="0.3">
      <c r="B644" s="133"/>
      <c r="C644" s="133"/>
      <c r="D644" s="263"/>
      <c r="E644" s="133"/>
      <c r="F644" s="133"/>
      <c r="G644" s="133"/>
      <c r="H644" s="133"/>
      <c r="I644" s="133"/>
      <c r="J644" s="265"/>
      <c r="K644" s="265"/>
      <c r="L644" s="265"/>
      <c r="M644" s="265"/>
      <c r="N644" s="265"/>
      <c r="O644" s="265"/>
      <c r="P644" s="265"/>
      <c r="Q644" s="265"/>
      <c r="R644" s="265"/>
    </row>
    <row r="645" spans="2:18" x14ac:dyDescent="0.3">
      <c r="B645" s="133"/>
      <c r="C645" s="133"/>
      <c r="D645" s="263"/>
      <c r="E645" s="133"/>
      <c r="F645" s="133"/>
      <c r="G645" s="133"/>
      <c r="H645" s="133"/>
      <c r="I645" s="133"/>
      <c r="J645" s="265"/>
      <c r="K645" s="265"/>
      <c r="L645" s="265"/>
      <c r="M645" s="265"/>
      <c r="N645" s="265"/>
      <c r="O645" s="265"/>
      <c r="P645" s="265"/>
      <c r="Q645" s="265"/>
      <c r="R645" s="265"/>
    </row>
    <row r="646" spans="2:18" x14ac:dyDescent="0.3">
      <c r="B646" s="133"/>
      <c r="C646" s="133"/>
      <c r="D646" s="263"/>
      <c r="E646" s="133"/>
      <c r="F646" s="133"/>
      <c r="G646" s="133"/>
      <c r="H646" s="133"/>
      <c r="I646" s="133"/>
      <c r="J646" s="265"/>
      <c r="K646" s="265"/>
      <c r="L646" s="265"/>
      <c r="M646" s="265"/>
      <c r="N646" s="265"/>
      <c r="O646" s="265"/>
      <c r="P646" s="265"/>
      <c r="Q646" s="265"/>
      <c r="R646" s="265"/>
    </row>
    <row r="647" spans="2:18" x14ac:dyDescent="0.3">
      <c r="B647" s="133"/>
      <c r="C647" s="133"/>
      <c r="D647" s="263"/>
      <c r="E647" s="133"/>
      <c r="F647" s="133"/>
      <c r="G647" s="133"/>
      <c r="H647" s="133"/>
      <c r="I647" s="133"/>
      <c r="J647" s="265"/>
      <c r="K647" s="265"/>
      <c r="L647" s="265"/>
      <c r="M647" s="265"/>
      <c r="N647" s="265"/>
      <c r="O647" s="265"/>
      <c r="P647" s="265"/>
      <c r="Q647" s="265"/>
      <c r="R647" s="265"/>
    </row>
    <row r="648" spans="2:18" x14ac:dyDescent="0.3">
      <c r="B648" s="133"/>
      <c r="C648" s="133"/>
      <c r="D648" s="263"/>
      <c r="E648" s="133"/>
      <c r="F648" s="133"/>
      <c r="G648" s="133"/>
      <c r="H648" s="133"/>
      <c r="I648" s="133"/>
      <c r="J648" s="265"/>
      <c r="K648" s="265"/>
      <c r="L648" s="265"/>
      <c r="M648" s="265"/>
      <c r="N648" s="265"/>
      <c r="O648" s="265"/>
      <c r="P648" s="265"/>
      <c r="Q648" s="265"/>
      <c r="R648" s="265"/>
    </row>
    <row r="649" spans="2:18" x14ac:dyDescent="0.3">
      <c r="B649" s="133"/>
      <c r="C649" s="133"/>
      <c r="D649" s="263"/>
      <c r="E649" s="133"/>
      <c r="F649" s="133"/>
      <c r="G649" s="133"/>
      <c r="H649" s="133"/>
      <c r="I649" s="133"/>
      <c r="J649" s="265"/>
      <c r="K649" s="265"/>
      <c r="L649" s="265"/>
      <c r="M649" s="265"/>
      <c r="N649" s="265"/>
      <c r="O649" s="265"/>
      <c r="P649" s="265"/>
      <c r="Q649" s="265"/>
      <c r="R649" s="265"/>
    </row>
    <row r="650" spans="2:18" x14ac:dyDescent="0.3">
      <c r="B650" s="133"/>
      <c r="C650" s="133"/>
      <c r="D650" s="263"/>
      <c r="E650" s="133"/>
      <c r="F650" s="133"/>
      <c r="G650" s="133"/>
      <c r="H650" s="133"/>
      <c r="I650" s="133"/>
      <c r="J650" s="265"/>
      <c r="K650" s="265"/>
      <c r="L650" s="265"/>
      <c r="M650" s="265"/>
      <c r="N650" s="265"/>
      <c r="O650" s="265"/>
      <c r="P650" s="265"/>
      <c r="Q650" s="265"/>
      <c r="R650" s="265"/>
    </row>
    <row r="651" spans="2:18" x14ac:dyDescent="0.3">
      <c r="B651" s="133"/>
      <c r="C651" s="133"/>
      <c r="D651" s="263"/>
      <c r="E651" s="133"/>
      <c r="F651" s="133"/>
      <c r="G651" s="133"/>
      <c r="H651" s="133"/>
      <c r="I651" s="133"/>
      <c r="J651" s="265"/>
      <c r="K651" s="265"/>
      <c r="L651" s="265"/>
      <c r="M651" s="265"/>
      <c r="N651" s="265"/>
      <c r="O651" s="265"/>
      <c r="P651" s="265"/>
      <c r="Q651" s="265"/>
      <c r="R651" s="265"/>
    </row>
    <row r="652" spans="2:18" x14ac:dyDescent="0.3">
      <c r="B652" s="133"/>
      <c r="C652" s="133"/>
      <c r="D652" s="263"/>
      <c r="E652" s="133"/>
      <c r="F652" s="133"/>
      <c r="G652" s="133"/>
      <c r="H652" s="133"/>
      <c r="I652" s="133"/>
      <c r="J652" s="265"/>
      <c r="K652" s="265"/>
      <c r="L652" s="265"/>
      <c r="M652" s="265"/>
      <c r="N652" s="265"/>
      <c r="O652" s="265"/>
      <c r="P652" s="265"/>
      <c r="Q652" s="265"/>
      <c r="R652" s="265"/>
    </row>
    <row r="653" spans="2:18" x14ac:dyDescent="0.3">
      <c r="B653" s="133"/>
      <c r="C653" s="133"/>
      <c r="D653" s="263"/>
      <c r="E653" s="133"/>
      <c r="F653" s="133"/>
      <c r="G653" s="133"/>
      <c r="H653" s="133"/>
      <c r="I653" s="133"/>
      <c r="J653" s="265"/>
      <c r="K653" s="265"/>
      <c r="L653" s="265"/>
      <c r="M653" s="265"/>
      <c r="N653" s="265"/>
      <c r="O653" s="265"/>
      <c r="P653" s="265"/>
      <c r="Q653" s="265"/>
      <c r="R653" s="265"/>
    </row>
    <row r="654" spans="2:18" x14ac:dyDescent="0.3">
      <c r="B654" s="133"/>
      <c r="C654" s="133"/>
      <c r="D654" s="263"/>
      <c r="E654" s="133"/>
      <c r="F654" s="133"/>
      <c r="G654" s="133"/>
      <c r="H654" s="133"/>
      <c r="I654" s="133"/>
      <c r="J654" s="265"/>
      <c r="K654" s="265"/>
      <c r="L654" s="265"/>
      <c r="M654" s="265"/>
      <c r="N654" s="265"/>
      <c r="O654" s="265"/>
      <c r="P654" s="265"/>
      <c r="Q654" s="265"/>
      <c r="R654" s="265"/>
    </row>
    <row r="655" spans="2:18" x14ac:dyDescent="0.3">
      <c r="B655" s="133"/>
      <c r="C655" s="133"/>
      <c r="D655" s="263"/>
      <c r="E655" s="133"/>
      <c r="F655" s="133"/>
      <c r="G655" s="133"/>
      <c r="H655" s="133"/>
      <c r="I655" s="133"/>
      <c r="J655" s="265"/>
      <c r="K655" s="265"/>
      <c r="L655" s="265"/>
      <c r="M655" s="265"/>
      <c r="N655" s="265"/>
      <c r="O655" s="265"/>
      <c r="P655" s="265"/>
      <c r="Q655" s="265"/>
      <c r="R655" s="265"/>
    </row>
    <row r="656" spans="2:18" x14ac:dyDescent="0.3">
      <c r="B656" s="133"/>
      <c r="C656" s="133"/>
      <c r="D656" s="263"/>
      <c r="E656" s="133"/>
      <c r="F656" s="133"/>
      <c r="G656" s="133"/>
      <c r="H656" s="133"/>
      <c r="I656" s="133"/>
      <c r="J656" s="265"/>
      <c r="K656" s="265"/>
      <c r="L656" s="265"/>
      <c r="M656" s="265"/>
      <c r="N656" s="265"/>
      <c r="O656" s="265"/>
      <c r="P656" s="265"/>
      <c r="Q656" s="265"/>
      <c r="R656" s="265"/>
    </row>
    <row r="657" spans="2:18" x14ac:dyDescent="0.3">
      <c r="B657" s="133"/>
      <c r="C657" s="133"/>
      <c r="D657" s="263"/>
      <c r="E657" s="133"/>
      <c r="F657" s="133"/>
      <c r="G657" s="133"/>
      <c r="H657" s="133"/>
      <c r="I657" s="133"/>
      <c r="J657" s="265"/>
      <c r="K657" s="265"/>
      <c r="L657" s="265"/>
      <c r="M657" s="265"/>
      <c r="N657" s="265"/>
      <c r="O657" s="265"/>
      <c r="P657" s="265"/>
      <c r="Q657" s="265"/>
      <c r="R657" s="265"/>
    </row>
    <row r="658" spans="2:18" x14ac:dyDescent="0.3">
      <c r="B658" s="133"/>
      <c r="C658" s="133"/>
      <c r="D658" s="263"/>
      <c r="E658" s="133"/>
      <c r="F658" s="133"/>
      <c r="G658" s="133"/>
      <c r="H658" s="133"/>
      <c r="I658" s="133"/>
      <c r="J658" s="265"/>
      <c r="K658" s="265"/>
      <c r="L658" s="265"/>
      <c r="M658" s="265"/>
      <c r="N658" s="265"/>
      <c r="O658" s="265"/>
      <c r="P658" s="265"/>
      <c r="Q658" s="265"/>
      <c r="R658" s="265"/>
    </row>
    <row r="659" spans="2:18" x14ac:dyDescent="0.3">
      <c r="B659" s="133"/>
      <c r="C659" s="133"/>
      <c r="D659" s="263"/>
      <c r="E659" s="133"/>
      <c r="F659" s="133"/>
      <c r="G659" s="133"/>
      <c r="H659" s="133"/>
      <c r="I659" s="133"/>
      <c r="J659" s="265"/>
      <c r="K659" s="265"/>
      <c r="L659" s="265"/>
      <c r="M659" s="265"/>
      <c r="N659" s="265"/>
      <c r="O659" s="265"/>
      <c r="P659" s="265"/>
      <c r="Q659" s="265"/>
      <c r="R659" s="265"/>
    </row>
    <row r="660" spans="2:18" x14ac:dyDescent="0.3">
      <c r="B660" s="133"/>
      <c r="C660" s="133"/>
      <c r="D660" s="263"/>
      <c r="E660" s="133"/>
      <c r="F660" s="133"/>
      <c r="G660" s="133"/>
      <c r="H660" s="133"/>
      <c r="I660" s="133"/>
      <c r="J660" s="265"/>
      <c r="K660" s="265"/>
      <c r="L660" s="265"/>
      <c r="M660" s="265"/>
      <c r="N660" s="265"/>
      <c r="O660" s="265"/>
      <c r="P660" s="265"/>
      <c r="Q660" s="265"/>
      <c r="R660" s="265"/>
    </row>
    <row r="661" spans="2:18" x14ac:dyDescent="0.3">
      <c r="B661" s="133"/>
      <c r="C661" s="133"/>
      <c r="D661" s="263"/>
      <c r="E661" s="133"/>
      <c r="F661" s="133"/>
      <c r="G661" s="133"/>
      <c r="H661" s="133"/>
      <c r="I661" s="133"/>
      <c r="J661" s="265"/>
      <c r="K661" s="265"/>
      <c r="L661" s="265"/>
      <c r="M661" s="265"/>
      <c r="N661" s="265"/>
      <c r="O661" s="265"/>
      <c r="P661" s="265"/>
      <c r="Q661" s="265"/>
      <c r="R661" s="265"/>
    </row>
    <row r="662" spans="2:18" x14ac:dyDescent="0.3">
      <c r="B662" s="133"/>
      <c r="C662" s="133"/>
      <c r="D662" s="263"/>
      <c r="E662" s="133"/>
      <c r="F662" s="133"/>
      <c r="G662" s="133"/>
      <c r="H662" s="133"/>
      <c r="I662" s="133"/>
      <c r="J662" s="265"/>
      <c r="K662" s="265"/>
      <c r="L662" s="265"/>
      <c r="M662" s="265"/>
      <c r="N662" s="265"/>
      <c r="O662" s="265"/>
      <c r="P662" s="265"/>
      <c r="Q662" s="265"/>
      <c r="R662" s="265"/>
    </row>
    <row r="663" spans="2:18" x14ac:dyDescent="0.3">
      <c r="B663" s="133"/>
      <c r="C663" s="133"/>
      <c r="D663" s="263"/>
      <c r="E663" s="133"/>
      <c r="F663" s="133"/>
      <c r="G663" s="133"/>
      <c r="H663" s="133"/>
      <c r="I663" s="133"/>
      <c r="J663" s="265"/>
      <c r="K663" s="265"/>
      <c r="L663" s="265"/>
      <c r="M663" s="265"/>
      <c r="N663" s="265"/>
      <c r="O663" s="265"/>
      <c r="P663" s="265"/>
      <c r="Q663" s="265"/>
      <c r="R663" s="265"/>
    </row>
    <row r="664" spans="2:18" x14ac:dyDescent="0.3">
      <c r="B664" s="133"/>
      <c r="C664" s="133"/>
      <c r="D664" s="263"/>
      <c r="E664" s="133"/>
      <c r="F664" s="133"/>
      <c r="G664" s="133"/>
      <c r="H664" s="133"/>
      <c r="I664" s="133"/>
      <c r="J664" s="265"/>
      <c r="K664" s="265"/>
      <c r="L664" s="265"/>
      <c r="M664" s="265"/>
      <c r="N664" s="265"/>
      <c r="O664" s="265"/>
      <c r="P664" s="265"/>
      <c r="Q664" s="265"/>
      <c r="R664" s="265"/>
    </row>
    <row r="665" spans="2:18" x14ac:dyDescent="0.3">
      <c r="B665" s="133"/>
      <c r="C665" s="133"/>
      <c r="D665" s="263"/>
      <c r="E665" s="133"/>
      <c r="F665" s="133"/>
      <c r="G665" s="133"/>
      <c r="H665" s="133"/>
      <c r="I665" s="133"/>
      <c r="J665" s="265"/>
      <c r="K665" s="265"/>
      <c r="L665" s="265"/>
      <c r="M665" s="265"/>
      <c r="N665" s="265"/>
      <c r="O665" s="265"/>
      <c r="P665" s="265"/>
      <c r="Q665" s="265"/>
      <c r="R665" s="265"/>
    </row>
    <row r="666" spans="2:18" x14ac:dyDescent="0.3">
      <c r="B666" s="133"/>
      <c r="C666" s="133"/>
      <c r="D666" s="263"/>
      <c r="E666" s="133"/>
      <c r="F666" s="133"/>
      <c r="G666" s="133"/>
      <c r="H666" s="133"/>
      <c r="I666" s="133"/>
      <c r="J666" s="265"/>
      <c r="K666" s="265"/>
      <c r="L666" s="265"/>
      <c r="M666" s="265"/>
      <c r="N666" s="265"/>
      <c r="O666" s="265"/>
      <c r="P666" s="265"/>
      <c r="Q666" s="265"/>
      <c r="R666" s="265"/>
    </row>
    <row r="667" spans="2:18" x14ac:dyDescent="0.3">
      <c r="B667" s="133"/>
      <c r="C667" s="133"/>
      <c r="D667" s="263"/>
      <c r="E667" s="133"/>
      <c r="F667" s="133"/>
      <c r="G667" s="133"/>
      <c r="H667" s="133"/>
      <c r="I667" s="133"/>
      <c r="J667" s="265"/>
      <c r="K667" s="265"/>
      <c r="L667" s="265"/>
      <c r="M667" s="265"/>
      <c r="N667" s="265"/>
      <c r="O667" s="265"/>
      <c r="P667" s="265"/>
      <c r="Q667" s="265"/>
      <c r="R667" s="265"/>
    </row>
    <row r="668" spans="2:18" x14ac:dyDescent="0.3">
      <c r="B668" s="133"/>
      <c r="C668" s="133"/>
      <c r="D668" s="263"/>
      <c r="E668" s="133"/>
      <c r="F668" s="133"/>
      <c r="G668" s="133"/>
      <c r="H668" s="133"/>
      <c r="I668" s="133"/>
      <c r="J668" s="265"/>
      <c r="K668" s="265"/>
      <c r="L668" s="265"/>
      <c r="M668" s="265"/>
      <c r="N668" s="265"/>
      <c r="O668" s="265"/>
      <c r="P668" s="265"/>
      <c r="Q668" s="265"/>
      <c r="R668" s="265"/>
    </row>
    <row r="669" spans="2:18" x14ac:dyDescent="0.3">
      <c r="B669" s="133"/>
      <c r="C669" s="133"/>
      <c r="D669" s="263"/>
      <c r="E669" s="133"/>
      <c r="F669" s="133"/>
      <c r="G669" s="133"/>
      <c r="H669" s="133"/>
      <c r="I669" s="133"/>
      <c r="J669" s="265"/>
      <c r="K669" s="265"/>
      <c r="L669" s="265"/>
      <c r="M669" s="265"/>
      <c r="N669" s="265"/>
      <c r="O669" s="265"/>
      <c r="P669" s="265"/>
      <c r="Q669" s="265"/>
      <c r="R669" s="265"/>
    </row>
    <row r="670" spans="2:18" x14ac:dyDescent="0.3">
      <c r="B670" s="133"/>
      <c r="C670" s="133"/>
      <c r="D670" s="263"/>
      <c r="E670" s="133"/>
      <c r="F670" s="133"/>
      <c r="G670" s="133"/>
      <c r="H670" s="133"/>
      <c r="I670" s="133"/>
      <c r="J670" s="265"/>
      <c r="K670" s="265"/>
      <c r="L670" s="265"/>
      <c r="M670" s="265"/>
      <c r="N670" s="265"/>
      <c r="O670" s="265"/>
      <c r="P670" s="265"/>
      <c r="Q670" s="265"/>
      <c r="R670" s="265"/>
    </row>
    <row r="671" spans="2:18" x14ac:dyDescent="0.3">
      <c r="B671" s="133"/>
      <c r="C671" s="133"/>
      <c r="D671" s="263"/>
      <c r="E671" s="133"/>
      <c r="F671" s="133"/>
      <c r="G671" s="133"/>
      <c r="H671" s="133"/>
      <c r="I671" s="133"/>
      <c r="J671" s="265"/>
      <c r="K671" s="265"/>
      <c r="L671" s="265"/>
      <c r="M671" s="265"/>
      <c r="N671" s="265"/>
      <c r="O671" s="265"/>
      <c r="P671" s="265"/>
      <c r="Q671" s="265"/>
      <c r="R671" s="265"/>
    </row>
    <row r="672" spans="2:18" x14ac:dyDescent="0.3">
      <c r="B672" s="133"/>
      <c r="C672" s="133"/>
      <c r="D672" s="263"/>
      <c r="E672" s="133"/>
      <c r="F672" s="133"/>
      <c r="G672" s="133"/>
      <c r="H672" s="133"/>
      <c r="I672" s="133"/>
      <c r="J672" s="265"/>
      <c r="K672" s="265"/>
      <c r="L672" s="265"/>
      <c r="M672" s="265"/>
      <c r="N672" s="265"/>
      <c r="O672" s="265"/>
      <c r="P672" s="265"/>
      <c r="Q672" s="265"/>
      <c r="R672" s="265"/>
    </row>
    <row r="673" spans="2:18" x14ac:dyDescent="0.3">
      <c r="B673" s="133"/>
      <c r="C673" s="133"/>
      <c r="D673" s="263"/>
      <c r="E673" s="133"/>
      <c r="F673" s="133"/>
      <c r="G673" s="133"/>
      <c r="H673" s="133"/>
      <c r="I673" s="133"/>
      <c r="J673" s="265"/>
      <c r="K673" s="265"/>
      <c r="L673" s="265"/>
      <c r="M673" s="265"/>
      <c r="N673" s="265"/>
      <c r="O673" s="265"/>
      <c r="P673" s="265"/>
      <c r="Q673" s="265"/>
      <c r="R673" s="265"/>
    </row>
    <row r="674" spans="2:18" x14ac:dyDescent="0.3">
      <c r="B674" s="133"/>
      <c r="C674" s="133"/>
      <c r="D674" s="263"/>
      <c r="E674" s="133"/>
      <c r="F674" s="133"/>
      <c r="G674" s="133"/>
      <c r="H674" s="133"/>
      <c r="I674" s="133"/>
      <c r="J674" s="265"/>
      <c r="K674" s="265"/>
      <c r="L674" s="265"/>
      <c r="M674" s="265"/>
      <c r="N674" s="265"/>
      <c r="O674" s="265"/>
      <c r="P674" s="265"/>
      <c r="Q674" s="265"/>
      <c r="R674" s="265"/>
    </row>
    <row r="675" spans="2:18" x14ac:dyDescent="0.3">
      <c r="B675" s="133"/>
      <c r="C675" s="133"/>
      <c r="D675" s="263"/>
      <c r="E675" s="133"/>
      <c r="F675" s="133"/>
      <c r="G675" s="133"/>
      <c r="H675" s="133"/>
      <c r="I675" s="133"/>
      <c r="J675" s="265"/>
      <c r="K675" s="265"/>
      <c r="L675" s="265"/>
      <c r="M675" s="265"/>
      <c r="N675" s="265"/>
      <c r="O675" s="265"/>
      <c r="P675" s="265"/>
      <c r="Q675" s="265"/>
      <c r="R675" s="265"/>
    </row>
    <row r="676" spans="2:18" x14ac:dyDescent="0.3">
      <c r="B676" s="133"/>
      <c r="C676" s="133"/>
      <c r="D676" s="263"/>
      <c r="E676" s="133"/>
      <c r="F676" s="133"/>
      <c r="G676" s="133"/>
      <c r="H676" s="133"/>
      <c r="I676" s="133"/>
      <c r="J676" s="265"/>
      <c r="K676" s="265"/>
      <c r="L676" s="265"/>
      <c r="M676" s="265"/>
      <c r="N676" s="265"/>
      <c r="O676" s="265"/>
      <c r="P676" s="265"/>
      <c r="Q676" s="265"/>
      <c r="R676" s="265"/>
    </row>
    <row r="677" spans="2:18" x14ac:dyDescent="0.3">
      <c r="B677" s="133"/>
      <c r="C677" s="133"/>
      <c r="D677" s="263"/>
      <c r="E677" s="133"/>
      <c r="F677" s="133"/>
      <c r="G677" s="133"/>
      <c r="H677" s="133"/>
      <c r="I677" s="133"/>
      <c r="J677" s="265"/>
      <c r="K677" s="265"/>
      <c r="L677" s="265"/>
      <c r="M677" s="265"/>
      <c r="N677" s="265"/>
      <c r="O677" s="265"/>
      <c r="P677" s="265"/>
      <c r="Q677" s="265"/>
      <c r="R677" s="265"/>
    </row>
    <row r="678" spans="2:18" x14ac:dyDescent="0.3">
      <c r="B678" s="133"/>
      <c r="C678" s="133"/>
      <c r="D678" s="263"/>
      <c r="E678" s="133"/>
      <c r="F678" s="133"/>
      <c r="G678" s="133"/>
      <c r="H678" s="133"/>
      <c r="I678" s="133"/>
      <c r="J678" s="265"/>
      <c r="K678" s="265"/>
      <c r="L678" s="265"/>
      <c r="M678" s="265"/>
      <c r="N678" s="265"/>
      <c r="O678" s="265"/>
      <c r="P678" s="265"/>
      <c r="Q678" s="265"/>
      <c r="R678" s="265"/>
    </row>
    <row r="679" spans="2:18" x14ac:dyDescent="0.3">
      <c r="B679" s="133"/>
      <c r="C679" s="133"/>
      <c r="D679" s="263"/>
      <c r="E679" s="133"/>
      <c r="F679" s="133"/>
      <c r="G679" s="133"/>
      <c r="H679" s="133"/>
      <c r="I679" s="133"/>
      <c r="J679" s="265"/>
      <c r="K679" s="265"/>
      <c r="L679" s="265"/>
      <c r="M679" s="265"/>
      <c r="N679" s="265"/>
      <c r="O679" s="265"/>
      <c r="P679" s="265"/>
      <c r="Q679" s="265"/>
      <c r="R679" s="265"/>
    </row>
    <row r="680" spans="2:18" x14ac:dyDescent="0.3">
      <c r="B680" s="133"/>
      <c r="C680" s="133"/>
      <c r="D680" s="263"/>
      <c r="E680" s="133"/>
      <c r="F680" s="133"/>
      <c r="G680" s="133"/>
      <c r="H680" s="133"/>
      <c r="I680" s="133"/>
      <c r="J680" s="265"/>
      <c r="K680" s="265"/>
      <c r="L680" s="265"/>
      <c r="M680" s="265"/>
      <c r="N680" s="265"/>
      <c r="O680" s="265"/>
      <c r="P680" s="265"/>
      <c r="Q680" s="265"/>
      <c r="R680" s="265"/>
    </row>
    <row r="681" spans="2:18" x14ac:dyDescent="0.3">
      <c r="D681" s="263"/>
    </row>
    <row r="682" spans="2:18" x14ac:dyDescent="0.3">
      <c r="D682" s="263"/>
    </row>
    <row r="683" spans="2:18" x14ac:dyDescent="0.3">
      <c r="D683" s="263"/>
    </row>
    <row r="684" spans="2:18" x14ac:dyDescent="0.3">
      <c r="D684" s="263"/>
    </row>
    <row r="685" spans="2:18" x14ac:dyDescent="0.3">
      <c r="D685" s="263"/>
    </row>
    <row r="686" spans="2:18" x14ac:dyDescent="0.3">
      <c r="D686" s="263"/>
    </row>
    <row r="687" spans="2:18" x14ac:dyDescent="0.3">
      <c r="D687" s="263"/>
    </row>
    <row r="688" spans="2:18" x14ac:dyDescent="0.3">
      <c r="D688" s="263"/>
    </row>
  </sheetData>
  <mergeCells count="1">
    <mergeCell ref="H5:P5"/>
  </mergeCells>
  <printOptions horizontalCentered="1"/>
  <pageMargins left="0.31496062992125984" right="0.31496062992125984" top="0.19685039370078741" bottom="0.59055118110236227" header="0" footer="0.11811023622047245"/>
  <pageSetup paperSize="9" scale="45" fitToHeight="0" orientation="portrait"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'PESO DOS MATERIAIS'!$A$4:$A$53</xm:f>
          </x14:formula1>
          <xm:sqref>L10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tabColor theme="3" tint="0.39997558519241921"/>
  </sheetPr>
  <dimension ref="B1:L48"/>
  <sheetViews>
    <sheetView view="pageBreakPreview" topLeftCell="A27" zoomScaleNormal="100" zoomScaleSheetLayoutView="100" workbookViewId="0">
      <selection activeCell="F21" sqref="F21"/>
    </sheetView>
  </sheetViews>
  <sheetFormatPr defaultRowHeight="14.4" x14ac:dyDescent="0.3"/>
  <cols>
    <col min="1" max="1" width="2.44140625" customWidth="1"/>
    <col min="2" max="2" width="3.44140625" customWidth="1"/>
    <col min="3" max="3" width="28.44140625" bestFit="1" customWidth="1"/>
    <col min="4" max="4" width="29.109375" customWidth="1"/>
    <col min="5" max="5" width="11.44140625" customWidth="1"/>
    <col min="6" max="6" width="12.109375" customWidth="1"/>
    <col min="7" max="7" width="10.88671875" bestFit="1" customWidth="1"/>
    <col min="8" max="8" width="14.33203125" bestFit="1" customWidth="1"/>
  </cols>
  <sheetData>
    <row r="1" spans="2:12" s="1" customFormat="1" ht="18" x14ac:dyDescent="0.35">
      <c r="C1"/>
      <c r="D1" s="118" t="s">
        <v>924</v>
      </c>
      <c r="E1" s="118"/>
      <c r="F1" s="118"/>
      <c r="G1" s="86"/>
      <c r="H1" s="86"/>
      <c r="I1" s="2"/>
      <c r="J1" s="2"/>
      <c r="L1" s="2"/>
    </row>
    <row r="2" spans="2:12" s="1" customFormat="1" ht="15.6" x14ac:dyDescent="0.3">
      <c r="C2"/>
      <c r="D2" s="119" t="s">
        <v>925</v>
      </c>
      <c r="E2" s="119"/>
      <c r="F2" s="119"/>
      <c r="G2" s="87"/>
      <c r="H2" s="87"/>
      <c r="I2" s="2"/>
      <c r="J2" s="2"/>
      <c r="L2" s="2"/>
    </row>
    <row r="3" spans="2:12" s="1" customFormat="1" ht="15.6" x14ac:dyDescent="0.3">
      <c r="B3" s="129"/>
      <c r="C3" s="51"/>
      <c r="D3" s="149" t="s">
        <v>926</v>
      </c>
      <c r="E3" s="149"/>
      <c r="F3" s="149"/>
      <c r="G3" s="131"/>
      <c r="H3" s="131"/>
      <c r="I3" s="132"/>
      <c r="J3" s="2"/>
      <c r="L3" s="2"/>
    </row>
    <row r="4" spans="2:12" ht="9.75" customHeight="1" x14ac:dyDescent="0.3">
      <c r="B4" s="370"/>
      <c r="C4" s="370"/>
      <c r="D4" s="370"/>
      <c r="E4" s="370"/>
      <c r="F4" s="370"/>
      <c r="G4" s="370"/>
      <c r="H4" s="370"/>
      <c r="I4" s="370"/>
      <c r="J4" s="370"/>
      <c r="K4" s="370"/>
    </row>
    <row r="5" spans="2:12" ht="21" customHeight="1" x14ac:dyDescent="0.3">
      <c r="B5" s="371" t="s">
        <v>1065</v>
      </c>
      <c r="C5" s="371"/>
      <c r="D5" s="371"/>
      <c r="E5" s="371"/>
      <c r="F5" s="371"/>
      <c r="G5" s="371"/>
      <c r="H5" s="371"/>
      <c r="I5" s="150"/>
      <c r="J5" s="150"/>
      <c r="K5" s="150"/>
    </row>
    <row r="6" spans="2:12" ht="8.25" customHeight="1" x14ac:dyDescent="0.3">
      <c r="B6" s="93"/>
      <c r="C6" s="93"/>
      <c r="D6" s="93"/>
      <c r="E6" s="93"/>
      <c r="F6" s="93"/>
      <c r="G6" s="93"/>
      <c r="H6" s="93"/>
      <c r="I6" s="93"/>
      <c r="J6" s="93"/>
      <c r="K6" s="93"/>
    </row>
    <row r="7" spans="2:12" ht="9.75" customHeight="1" x14ac:dyDescent="0.3">
      <c r="C7" s="370"/>
      <c r="D7" s="370"/>
      <c r="E7" s="370"/>
      <c r="F7" s="370"/>
      <c r="G7" s="370"/>
      <c r="H7" s="370"/>
      <c r="I7" s="370"/>
      <c r="J7" s="370"/>
      <c r="K7" s="370"/>
      <c r="L7" s="370"/>
    </row>
    <row r="8" spans="2:12" x14ac:dyDescent="0.3">
      <c r="B8" s="311" t="s">
        <v>2</v>
      </c>
      <c r="C8" s="75"/>
      <c r="D8" s="312" t="s">
        <v>865</v>
      </c>
      <c r="E8" s="313" t="s">
        <v>5</v>
      </c>
      <c r="F8" s="313" t="s">
        <v>866</v>
      </c>
      <c r="G8" s="305"/>
      <c r="H8" s="372" t="s">
        <v>867</v>
      </c>
      <c r="I8" s="374">
        <f>I10</f>
        <v>14.47</v>
      </c>
    </row>
    <row r="9" spans="2:12" x14ac:dyDescent="0.3">
      <c r="B9" s="306" t="s">
        <v>923</v>
      </c>
      <c r="C9" s="85"/>
      <c r="D9" s="307" t="s">
        <v>31691</v>
      </c>
      <c r="E9" s="308" t="s">
        <v>37</v>
      </c>
      <c r="F9" s="281">
        <v>46174</v>
      </c>
      <c r="G9" s="314"/>
      <c r="H9" s="373"/>
      <c r="I9" s="375"/>
    </row>
    <row r="10" spans="2:12" x14ac:dyDescent="0.3">
      <c r="B10" s="309">
        <f>SUBTOTAL(3,D14:D17,I21:I23,I39:I41)</f>
        <v>6</v>
      </c>
      <c r="C10" s="315" t="s">
        <v>31766</v>
      </c>
      <c r="D10" s="315"/>
      <c r="E10" s="315" t="s">
        <v>31765</v>
      </c>
      <c r="F10" s="315" t="s">
        <v>31705</v>
      </c>
      <c r="G10" s="316">
        <f>IFERROR(MEDIAN(I12:I14,I21:I23,I39:I41),0)</f>
        <v>14.47</v>
      </c>
      <c r="H10" s="315" t="s">
        <v>31706</v>
      </c>
      <c r="I10" s="317">
        <f>IFERROR(MEDIAN(I12:I14,I21:I23,I39:I41),0)</f>
        <v>14.47</v>
      </c>
    </row>
    <row r="12" spans="2:12" x14ac:dyDescent="0.3">
      <c r="B12" s="289" t="s">
        <v>31708</v>
      </c>
      <c r="C12" s="287" t="s">
        <v>31709</v>
      </c>
      <c r="D12" s="287"/>
      <c r="E12" s="288"/>
      <c r="F12" s="288" t="s">
        <v>31705</v>
      </c>
      <c r="G12" s="303">
        <f>IFERROR(MEDIAN(I14:I16),0)</f>
        <v>0</v>
      </c>
      <c r="H12" s="288" t="s">
        <v>31706</v>
      </c>
      <c r="I12" s="304">
        <f>IFERROR(AVERAGE(I14:I16),0)</f>
        <v>0</v>
      </c>
    </row>
    <row r="13" spans="2:12" x14ac:dyDescent="0.3">
      <c r="B13" s="282"/>
      <c r="C13" s="284" t="s">
        <v>917</v>
      </c>
      <c r="D13" s="284" t="s">
        <v>918</v>
      </c>
      <c r="E13" s="286" t="s">
        <v>919</v>
      </c>
      <c r="F13" s="285" t="s">
        <v>5</v>
      </c>
      <c r="G13" s="285" t="s">
        <v>5</v>
      </c>
      <c r="H13" s="285" t="s">
        <v>920</v>
      </c>
      <c r="I13" s="290" t="s">
        <v>31704</v>
      </c>
    </row>
    <row r="14" spans="2:12" hidden="1" x14ac:dyDescent="0.3">
      <c r="B14" s="76"/>
      <c r="C14" s="291"/>
      <c r="D14" s="292"/>
      <c r="E14" s="294"/>
      <c r="F14" s="293"/>
      <c r="G14" s="293"/>
      <c r="H14" s="295"/>
      <c r="I14" s="295"/>
    </row>
    <row r="15" spans="2:12" hidden="1" x14ac:dyDescent="0.3">
      <c r="B15" s="76"/>
      <c r="C15" s="291"/>
      <c r="D15" s="292"/>
      <c r="E15" s="294"/>
      <c r="F15" s="293"/>
      <c r="G15" s="293"/>
      <c r="H15" s="295"/>
      <c r="I15" s="295"/>
    </row>
    <row r="16" spans="2:12" hidden="1" x14ac:dyDescent="0.3">
      <c r="B16" s="76"/>
      <c r="C16" s="291"/>
      <c r="D16" s="292"/>
      <c r="E16" s="294"/>
      <c r="F16" s="293"/>
      <c r="G16" s="293"/>
      <c r="H16" s="295"/>
      <c r="I16" s="295"/>
    </row>
    <row r="17" spans="2:9" hidden="1" x14ac:dyDescent="0.3">
      <c r="B17" s="77" t="s">
        <v>921</v>
      </c>
      <c r="C17" s="78"/>
      <c r="D17" s="369"/>
      <c r="E17" s="369"/>
      <c r="F17" s="369"/>
      <c r="G17" s="369"/>
      <c r="H17" s="369"/>
      <c r="I17" s="369"/>
    </row>
    <row r="19" spans="2:9" x14ac:dyDescent="0.3">
      <c r="B19" s="289" t="s">
        <v>31692</v>
      </c>
      <c r="C19" s="287" t="s">
        <v>31693</v>
      </c>
      <c r="D19" s="287"/>
      <c r="E19" s="288"/>
      <c r="F19" s="288" t="s">
        <v>31705</v>
      </c>
      <c r="G19" s="303">
        <f>IFERROR(MEDIAN(I21:I24),0)</f>
        <v>16.010000000000002</v>
      </c>
      <c r="H19" s="288" t="s">
        <v>31706</v>
      </c>
      <c r="I19" s="304">
        <f>IFERROR(AVERAGE(I21:I24),0)</f>
        <v>15.846666666666666</v>
      </c>
    </row>
    <row r="20" spans="2:9" ht="30.6" x14ac:dyDescent="0.3">
      <c r="B20" s="282"/>
      <c r="C20" s="284" t="s">
        <v>31694</v>
      </c>
      <c r="D20" s="284" t="s">
        <v>31697</v>
      </c>
      <c r="E20" s="285" t="s">
        <v>31696</v>
      </c>
      <c r="F20" s="285" t="s">
        <v>5</v>
      </c>
      <c r="G20" s="285" t="s">
        <v>852</v>
      </c>
      <c r="H20" s="290" t="s">
        <v>31757</v>
      </c>
      <c r="I20" s="290" t="s">
        <v>31704</v>
      </c>
    </row>
    <row r="21" spans="2:9" ht="142.80000000000001" x14ac:dyDescent="0.3">
      <c r="B21" s="76"/>
      <c r="C21" s="297" t="s">
        <v>31698</v>
      </c>
      <c r="D21" s="298" t="s">
        <v>31700</v>
      </c>
      <c r="E21" s="299">
        <v>45982</v>
      </c>
      <c r="F21" s="300" t="s">
        <v>31703</v>
      </c>
      <c r="G21" s="301">
        <v>12</v>
      </c>
      <c r="H21" s="351">
        <f>I33</f>
        <v>480.2</v>
      </c>
      <c r="I21" s="302">
        <f>ROUND(H21/30,2)</f>
        <v>16.010000000000002</v>
      </c>
    </row>
    <row r="22" spans="2:9" ht="30.6" x14ac:dyDescent="0.3">
      <c r="B22" s="76"/>
      <c r="C22" s="297" t="s">
        <v>31699</v>
      </c>
      <c r="D22" s="298" t="s">
        <v>31701</v>
      </c>
      <c r="E22" s="299">
        <v>45975</v>
      </c>
      <c r="F22" s="300" t="s">
        <v>31703</v>
      </c>
      <c r="G22" s="301">
        <v>1</v>
      </c>
      <c r="H22" s="351">
        <f>I34</f>
        <v>511.77</v>
      </c>
      <c r="I22" s="302">
        <f>ROUND(H22/30,2)</f>
        <v>17.059999999999999</v>
      </c>
    </row>
    <row r="23" spans="2:9" ht="40.799999999999997" x14ac:dyDescent="0.3">
      <c r="B23" s="76"/>
      <c r="C23" s="297" t="s">
        <v>31717</v>
      </c>
      <c r="D23" s="298" t="s">
        <v>31763</v>
      </c>
      <c r="E23" s="299">
        <v>46169</v>
      </c>
      <c r="F23" s="300" t="s">
        <v>31703</v>
      </c>
      <c r="G23" s="301">
        <v>35</v>
      </c>
      <c r="H23" s="351">
        <f>I35</f>
        <v>434</v>
      </c>
      <c r="I23" s="302">
        <f>ROUND(H23/30,2)</f>
        <v>14.47</v>
      </c>
    </row>
    <row r="24" spans="2:9" ht="42.75" customHeight="1" x14ac:dyDescent="0.3">
      <c r="B24" s="77" t="s">
        <v>921</v>
      </c>
      <c r="C24" s="296"/>
      <c r="D24" s="366" t="s">
        <v>31764</v>
      </c>
      <c r="E24" s="367"/>
      <c r="F24" s="367"/>
      <c r="G24" s="367"/>
      <c r="H24" s="367"/>
      <c r="I24" s="368"/>
    </row>
    <row r="26" spans="2:9" x14ac:dyDescent="0.3">
      <c r="B26" s="51"/>
      <c r="C26" s="310" t="s">
        <v>31759</v>
      </c>
      <c r="D26" s="51"/>
      <c r="E26" s="51"/>
      <c r="F26" s="51"/>
      <c r="G26" s="51"/>
      <c r="H26" s="51"/>
      <c r="I26" s="51"/>
    </row>
    <row r="28" spans="2:9" x14ac:dyDescent="0.3">
      <c r="H28" s="348" t="s">
        <v>31756</v>
      </c>
      <c r="I28" s="349">
        <v>1024.95</v>
      </c>
    </row>
    <row r="29" spans="2:9" x14ac:dyDescent="0.3">
      <c r="H29" s="318" t="s">
        <v>31719</v>
      </c>
      <c r="I29" s="319">
        <v>1003.2</v>
      </c>
    </row>
    <row r="30" spans="2:9" x14ac:dyDescent="0.3">
      <c r="H30" s="318" t="s">
        <v>31718</v>
      </c>
      <c r="I30" s="320">
        <f>ROUND(I28/I29,4)</f>
        <v>1.0217000000000001</v>
      </c>
    </row>
    <row r="32" spans="2:9" ht="20.399999999999999" x14ac:dyDescent="0.3">
      <c r="C32" s="282" t="s">
        <v>31760</v>
      </c>
      <c r="D32" s="282" t="s">
        <v>31694</v>
      </c>
      <c r="E32" s="283" t="s">
        <v>31696</v>
      </c>
      <c r="F32" s="347" t="s">
        <v>31695</v>
      </c>
      <c r="G32" s="283" t="s">
        <v>852</v>
      </c>
      <c r="H32" s="322" t="s">
        <v>31720</v>
      </c>
      <c r="I32" s="323" t="s">
        <v>31758</v>
      </c>
    </row>
    <row r="33" spans="2:9" x14ac:dyDescent="0.3">
      <c r="C33" s="297" t="s">
        <v>31761</v>
      </c>
      <c r="D33" s="297" t="s">
        <v>31698</v>
      </c>
      <c r="E33" s="299">
        <v>45982</v>
      </c>
      <c r="F33" s="302">
        <v>470</v>
      </c>
      <c r="G33" s="301">
        <v>12</v>
      </c>
      <c r="H33" s="324">
        <f>I30</f>
        <v>1.0217000000000001</v>
      </c>
      <c r="I33" s="325">
        <f>ROUND(F33*H33,2)</f>
        <v>480.2</v>
      </c>
    </row>
    <row r="34" spans="2:9" x14ac:dyDescent="0.3">
      <c r="C34" s="297" t="s">
        <v>31762</v>
      </c>
      <c r="D34" s="297" t="s">
        <v>31699</v>
      </c>
      <c r="E34" s="299">
        <v>45975</v>
      </c>
      <c r="F34" s="302">
        <v>500.9</v>
      </c>
      <c r="G34" s="301">
        <v>1</v>
      </c>
      <c r="H34" s="324">
        <f>I30</f>
        <v>1.0217000000000001</v>
      </c>
      <c r="I34" s="325">
        <f>ROUND(F34*H34,2)</f>
        <v>511.77</v>
      </c>
    </row>
    <row r="35" spans="2:9" x14ac:dyDescent="0.3">
      <c r="B35" s="352"/>
      <c r="C35" s="297" t="s">
        <v>31717</v>
      </c>
      <c r="D35" s="298" t="s">
        <v>31717</v>
      </c>
      <c r="E35" s="299">
        <v>46169</v>
      </c>
      <c r="F35" s="350">
        <v>434</v>
      </c>
      <c r="G35" s="301">
        <v>35</v>
      </c>
      <c r="H35" s="321">
        <v>1</v>
      </c>
      <c r="I35" s="325">
        <f>ROUND(F35*H35,2)</f>
        <v>434</v>
      </c>
    </row>
    <row r="36" spans="2:9" x14ac:dyDescent="0.3">
      <c r="B36" s="79"/>
      <c r="C36" s="79"/>
      <c r="D36" s="80"/>
      <c r="E36" s="81"/>
      <c r="F36" s="82"/>
      <c r="G36" s="83"/>
      <c r="H36" s="84"/>
    </row>
    <row r="37" spans="2:9" x14ac:dyDescent="0.3">
      <c r="B37" s="289" t="s">
        <v>31707</v>
      </c>
      <c r="C37" s="287" t="s">
        <v>31702</v>
      </c>
      <c r="D37" s="287"/>
      <c r="E37" s="288"/>
      <c r="F37" s="288" t="s">
        <v>31705</v>
      </c>
      <c r="G37" s="303">
        <f>IFERROR(MEDIAN(I39:I41),0)</f>
        <v>11.63</v>
      </c>
      <c r="H37" s="288" t="s">
        <v>31706</v>
      </c>
      <c r="I37" s="304">
        <f>IFERROR(AVERAGE(I39:I41),0)</f>
        <v>12.533333333333333</v>
      </c>
    </row>
    <row r="38" spans="2:9" x14ac:dyDescent="0.3">
      <c r="B38" s="282"/>
      <c r="C38" s="284" t="s">
        <v>917</v>
      </c>
      <c r="D38" s="284" t="s">
        <v>918</v>
      </c>
      <c r="E38" s="286" t="s">
        <v>919</v>
      </c>
      <c r="F38" s="285" t="s">
        <v>5</v>
      </c>
      <c r="G38" s="285" t="s">
        <v>5</v>
      </c>
      <c r="H38" s="285" t="s">
        <v>920</v>
      </c>
      <c r="I38" s="290" t="s">
        <v>31704</v>
      </c>
    </row>
    <row r="39" spans="2:9" x14ac:dyDescent="0.3">
      <c r="B39" s="76"/>
      <c r="C39" s="291" t="s">
        <v>31712</v>
      </c>
      <c r="D39" s="292" t="s">
        <v>31711</v>
      </c>
      <c r="E39" s="294">
        <v>46181</v>
      </c>
      <c r="F39" s="293" t="s">
        <v>31710</v>
      </c>
      <c r="G39" s="293">
        <v>30</v>
      </c>
      <c r="H39" s="295">
        <v>434</v>
      </c>
      <c r="I39" s="295">
        <f>ROUND(H39/G39,2)</f>
        <v>14.47</v>
      </c>
    </row>
    <row r="40" spans="2:9" x14ac:dyDescent="0.3">
      <c r="B40" s="76"/>
      <c r="C40" s="291" t="s">
        <v>31714</v>
      </c>
      <c r="D40" s="292" t="s">
        <v>31713</v>
      </c>
      <c r="E40" s="294">
        <v>46181</v>
      </c>
      <c r="F40" s="293" t="s">
        <v>31710</v>
      </c>
      <c r="G40" s="293">
        <v>30</v>
      </c>
      <c r="H40" s="295">
        <v>349</v>
      </c>
      <c r="I40" s="295">
        <f>ROUND(H40/G40,2)</f>
        <v>11.63</v>
      </c>
    </row>
    <row r="41" spans="2:9" x14ac:dyDescent="0.3">
      <c r="B41" s="76"/>
      <c r="C41" s="291" t="s">
        <v>31716</v>
      </c>
      <c r="D41" s="292" t="s">
        <v>31715</v>
      </c>
      <c r="E41" s="294">
        <v>46181</v>
      </c>
      <c r="F41" s="293" t="s">
        <v>31710</v>
      </c>
      <c r="G41" s="293">
        <v>30</v>
      </c>
      <c r="H41" s="295">
        <v>345</v>
      </c>
      <c r="I41" s="295">
        <f>ROUND(H41/G41,2)</f>
        <v>11.5</v>
      </c>
    </row>
    <row r="42" spans="2:9" x14ac:dyDescent="0.3">
      <c r="B42" s="77" t="s">
        <v>921</v>
      </c>
      <c r="C42" s="78"/>
      <c r="D42" s="369" t="s">
        <v>922</v>
      </c>
      <c r="E42" s="369"/>
      <c r="F42" s="369"/>
      <c r="G42" s="369"/>
      <c r="H42" s="369"/>
      <c r="I42" s="369"/>
    </row>
    <row r="44" spans="2:9" x14ac:dyDescent="0.3">
      <c r="B44" s="357" t="s">
        <v>31767</v>
      </c>
      <c r="C44" s="358"/>
      <c r="D44" s="358"/>
      <c r="E44" s="358"/>
      <c r="F44" s="358"/>
      <c r="G44" s="358"/>
      <c r="H44" s="358"/>
      <c r="I44" s="359"/>
    </row>
    <row r="45" spans="2:9" x14ac:dyDescent="0.3">
      <c r="B45" s="360"/>
      <c r="C45" s="361"/>
      <c r="D45" s="361"/>
      <c r="E45" s="361"/>
      <c r="F45" s="361"/>
      <c r="G45" s="361"/>
      <c r="H45" s="361"/>
      <c r="I45" s="362"/>
    </row>
    <row r="46" spans="2:9" x14ac:dyDescent="0.3">
      <c r="B46" s="360"/>
      <c r="C46" s="361"/>
      <c r="D46" s="361"/>
      <c r="E46" s="361"/>
      <c r="F46" s="361"/>
      <c r="G46" s="361"/>
      <c r="H46" s="361"/>
      <c r="I46" s="362"/>
    </row>
    <row r="47" spans="2:9" x14ac:dyDescent="0.3">
      <c r="B47" s="360"/>
      <c r="C47" s="361"/>
      <c r="D47" s="361"/>
      <c r="E47" s="361"/>
      <c r="F47" s="361"/>
      <c r="G47" s="361"/>
      <c r="H47" s="361"/>
      <c r="I47" s="362"/>
    </row>
    <row r="48" spans="2:9" ht="99" customHeight="1" x14ac:dyDescent="0.3">
      <c r="B48" s="363"/>
      <c r="C48" s="364"/>
      <c r="D48" s="364"/>
      <c r="E48" s="364"/>
      <c r="F48" s="364"/>
      <c r="G48" s="364"/>
      <c r="H48" s="364"/>
      <c r="I48" s="365"/>
    </row>
  </sheetData>
  <mergeCells count="9">
    <mergeCell ref="B44:I48"/>
    <mergeCell ref="D24:I24"/>
    <mergeCell ref="D42:I42"/>
    <mergeCell ref="D17:I17"/>
    <mergeCell ref="B4:K4"/>
    <mergeCell ref="B5:H5"/>
    <mergeCell ref="C7:L7"/>
    <mergeCell ref="H8:H9"/>
    <mergeCell ref="I8:I9"/>
  </mergeCells>
  <pageMargins left="0.51181102362204722" right="0.51181102362204722" top="0.78740157480314965" bottom="0.78740157480314965" header="0.31496062992125984" footer="0.31496062992125984"/>
  <pageSetup paperSize="9" scale="77" orientation="portrait" r:id="rId1"/>
  <rowBreaks count="1" manualBreakCount="1">
    <brk id="36" min="1" max="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22421-18D8-4490-B0BA-94CF5808E2C1}">
  <dimension ref="A1:BC538"/>
  <sheetViews>
    <sheetView showGridLines="0" workbookViewId="0">
      <pane ySplit="6" topLeftCell="A505" activePane="bottomLeft" state="frozen"/>
      <selection pane="bottomLeft" activeCell="B523" sqref="B523"/>
    </sheetView>
  </sheetViews>
  <sheetFormatPr defaultColWidth="9" defaultRowHeight="13.2" x14ac:dyDescent="0.25"/>
  <cols>
    <col min="1" max="1" width="40.109375" style="344" customWidth="1"/>
    <col min="2" max="2" width="33.44140625" style="345" customWidth="1"/>
    <col min="3" max="3" width="19.33203125" style="326" customWidth="1"/>
    <col min="4" max="16384" width="9" style="326"/>
  </cols>
  <sheetData>
    <row r="1" spans="1:21" x14ac:dyDescent="0.25">
      <c r="A1" s="377" t="s">
        <v>31721</v>
      </c>
      <c r="B1" s="377"/>
    </row>
    <row r="2" spans="1:21" x14ac:dyDescent="0.25">
      <c r="A2" s="377" t="s">
        <v>31722</v>
      </c>
      <c r="B2" s="377"/>
    </row>
    <row r="3" spans="1:21" x14ac:dyDescent="0.25">
      <c r="A3" s="377" t="s">
        <v>31723</v>
      </c>
      <c r="B3" s="377"/>
    </row>
    <row r="4" spans="1:21" x14ac:dyDescent="0.25">
      <c r="A4" s="377" t="s">
        <v>31724</v>
      </c>
      <c r="B4" s="377"/>
    </row>
    <row r="5" spans="1:21" ht="13.8" thickBot="1" x14ac:dyDescent="0.3">
      <c r="A5" s="378" t="s">
        <v>31725</v>
      </c>
      <c r="B5" s="378"/>
      <c r="C5" s="327"/>
      <c r="D5" s="327"/>
      <c r="E5" s="327"/>
      <c r="F5" s="327"/>
      <c r="G5" s="327"/>
      <c r="H5" s="327"/>
      <c r="I5" s="327"/>
      <c r="J5" s="327"/>
      <c r="K5" s="327"/>
      <c r="L5" s="327"/>
      <c r="M5" s="327"/>
      <c r="N5" s="327"/>
      <c r="O5" s="327"/>
      <c r="P5" s="327"/>
      <c r="Q5" s="327"/>
      <c r="R5" s="327"/>
      <c r="S5" s="327"/>
      <c r="T5" s="327"/>
      <c r="U5" s="327"/>
    </row>
    <row r="6" spans="1:21" ht="14.4" thickTop="1" thickBot="1" x14ac:dyDescent="0.3">
      <c r="A6" s="328" t="s">
        <v>31726</v>
      </c>
      <c r="B6" s="328" t="s">
        <v>31723</v>
      </c>
    </row>
    <row r="7" spans="1:21" ht="13.8" thickTop="1" x14ac:dyDescent="0.25">
      <c r="A7" s="329">
        <v>1986</v>
      </c>
      <c r="B7" s="330"/>
    </row>
    <row r="8" spans="1:21" x14ac:dyDescent="0.25">
      <c r="A8" s="331" t="s">
        <v>31727</v>
      </c>
      <c r="B8" s="332">
        <v>3.3000000000000002E-7</v>
      </c>
    </row>
    <row r="9" spans="1:21" x14ac:dyDescent="0.25">
      <c r="A9" s="331" t="s">
        <v>31728</v>
      </c>
      <c r="B9" s="332">
        <v>3.3000000000000002E-7</v>
      </c>
    </row>
    <row r="10" spans="1:21" x14ac:dyDescent="0.25">
      <c r="A10" s="331" t="s">
        <v>31729</v>
      </c>
      <c r="B10" s="332">
        <v>3.3999999999999997E-7</v>
      </c>
    </row>
    <row r="11" spans="1:21" x14ac:dyDescent="0.25">
      <c r="A11" s="331" t="s">
        <v>31730</v>
      </c>
      <c r="B11" s="332">
        <v>3.3999999999999997E-7</v>
      </c>
    </row>
    <row r="12" spans="1:21" x14ac:dyDescent="0.25">
      <c r="A12" s="331" t="s">
        <v>31731</v>
      </c>
      <c r="B12" s="332">
        <v>3.4999999999999998E-7</v>
      </c>
    </row>
    <row r="13" spans="1:21" x14ac:dyDescent="0.25">
      <c r="A13" s="331" t="s">
        <v>31732</v>
      </c>
      <c r="B13" s="332">
        <v>3.5999999999999999E-7</v>
      </c>
    </row>
    <row r="14" spans="1:21" x14ac:dyDescent="0.25">
      <c r="A14" s="331" t="s">
        <v>31733</v>
      </c>
      <c r="B14" s="332">
        <v>3.7E-7</v>
      </c>
    </row>
    <row r="15" spans="1:21" x14ac:dyDescent="0.25">
      <c r="A15" s="331" t="s">
        <v>31734</v>
      </c>
      <c r="B15" s="332">
        <v>3.9999999999999998E-7</v>
      </c>
    </row>
    <row r="16" spans="1:21" x14ac:dyDescent="0.25">
      <c r="A16" s="331" t="s">
        <v>31735</v>
      </c>
      <c r="B16" s="332">
        <v>4.2E-7</v>
      </c>
    </row>
    <row r="17" spans="1:2" x14ac:dyDescent="0.25">
      <c r="A17" s="331" t="s">
        <v>31736</v>
      </c>
      <c r="B17" s="332">
        <v>4.4999999999999998E-7</v>
      </c>
    </row>
    <row r="18" spans="1:2" x14ac:dyDescent="0.25">
      <c r="A18" s="333">
        <v>1987</v>
      </c>
      <c r="B18" s="332"/>
    </row>
    <row r="19" spans="1:2" x14ac:dyDescent="0.25">
      <c r="A19" s="331" t="s">
        <v>31737</v>
      </c>
      <c r="B19" s="332">
        <v>5.6000000000000004E-7</v>
      </c>
    </row>
    <row r="20" spans="1:2" x14ac:dyDescent="0.25">
      <c r="A20" s="331" t="s">
        <v>31738</v>
      </c>
      <c r="B20" s="332">
        <v>6.7000000000000004E-7</v>
      </c>
    </row>
    <row r="21" spans="1:2" x14ac:dyDescent="0.25">
      <c r="A21" s="331" t="s">
        <v>31727</v>
      </c>
      <c r="B21" s="332">
        <v>8.5000000000000001E-7</v>
      </c>
    </row>
    <row r="22" spans="1:2" x14ac:dyDescent="0.25">
      <c r="A22" s="331" t="s">
        <v>31728</v>
      </c>
      <c r="B22" s="332">
        <v>9.5999999999999991E-7</v>
      </c>
    </row>
    <row r="23" spans="1:2" x14ac:dyDescent="0.25">
      <c r="A23" s="331" t="s">
        <v>31729</v>
      </c>
      <c r="B23" s="332">
        <v>1.15E-6</v>
      </c>
    </row>
    <row r="24" spans="1:2" x14ac:dyDescent="0.25">
      <c r="A24" s="331" t="s">
        <v>31730</v>
      </c>
      <c r="B24" s="332">
        <v>1.31E-6</v>
      </c>
    </row>
    <row r="25" spans="1:2" x14ac:dyDescent="0.25">
      <c r="A25" s="331" t="s">
        <v>31731</v>
      </c>
      <c r="B25" s="332">
        <v>1.3599999999999999E-6</v>
      </c>
    </row>
    <row r="26" spans="1:2" x14ac:dyDescent="0.25">
      <c r="A26" s="331" t="s">
        <v>31732</v>
      </c>
      <c r="B26" s="332">
        <v>1.3799999999999999E-6</v>
      </c>
    </row>
    <row r="27" spans="1:2" x14ac:dyDescent="0.25">
      <c r="A27" s="331" t="s">
        <v>31733</v>
      </c>
      <c r="B27" s="332">
        <v>1.48E-6</v>
      </c>
    </row>
    <row r="28" spans="1:2" x14ac:dyDescent="0.25">
      <c r="A28" s="331" t="s">
        <v>31734</v>
      </c>
      <c r="B28" s="332">
        <v>1.59E-6</v>
      </c>
    </row>
    <row r="29" spans="1:2" x14ac:dyDescent="0.25">
      <c r="A29" s="331" t="s">
        <v>31735</v>
      </c>
      <c r="B29" s="332">
        <v>1.7999999999999999E-6</v>
      </c>
    </row>
    <row r="30" spans="1:2" x14ac:dyDescent="0.25">
      <c r="A30" s="331" t="s">
        <v>31736</v>
      </c>
      <c r="B30" s="332">
        <v>2.04E-6</v>
      </c>
    </row>
    <row r="31" spans="1:2" x14ac:dyDescent="0.25">
      <c r="A31" s="333">
        <v>1988</v>
      </c>
      <c r="B31" s="332"/>
    </row>
    <row r="32" spans="1:2" x14ac:dyDescent="0.25">
      <c r="A32" s="331" t="s">
        <v>31737</v>
      </c>
      <c r="B32" s="332">
        <v>2.4200000000000001E-6</v>
      </c>
    </row>
    <row r="33" spans="1:2" x14ac:dyDescent="0.25">
      <c r="A33" s="331" t="s">
        <v>31738</v>
      </c>
      <c r="B33" s="332">
        <v>2.7999999999999999E-6</v>
      </c>
    </row>
    <row r="34" spans="1:2" x14ac:dyDescent="0.25">
      <c r="A34" s="331" t="s">
        <v>31727</v>
      </c>
      <c r="B34" s="332">
        <v>3.3699999999999999E-6</v>
      </c>
    </row>
    <row r="35" spans="1:2" x14ac:dyDescent="0.25">
      <c r="A35" s="331" t="s">
        <v>31728</v>
      </c>
      <c r="B35" s="332">
        <v>3.9199999999999997E-6</v>
      </c>
    </row>
    <row r="36" spans="1:2" x14ac:dyDescent="0.25">
      <c r="A36" s="331" t="s">
        <v>31729</v>
      </c>
      <c r="B36" s="332">
        <v>4.6600000000000003E-6</v>
      </c>
    </row>
    <row r="37" spans="1:2" x14ac:dyDescent="0.25">
      <c r="A37" s="331" t="s">
        <v>31730</v>
      </c>
      <c r="B37" s="332">
        <v>5.6500000000000001E-6</v>
      </c>
    </row>
    <row r="38" spans="1:2" x14ac:dyDescent="0.25">
      <c r="A38" s="331" t="s">
        <v>31731</v>
      </c>
      <c r="B38" s="332">
        <v>6.7800000000000003E-6</v>
      </c>
    </row>
    <row r="39" spans="1:2" x14ac:dyDescent="0.25">
      <c r="A39" s="331" t="s">
        <v>31732</v>
      </c>
      <c r="B39" s="332">
        <v>8.4200000000000007E-6</v>
      </c>
    </row>
    <row r="40" spans="1:2" x14ac:dyDescent="0.25">
      <c r="A40" s="331" t="s">
        <v>31733</v>
      </c>
      <c r="B40" s="332">
        <v>1.0540000000000001E-5</v>
      </c>
    </row>
    <row r="41" spans="1:2" x14ac:dyDescent="0.25">
      <c r="A41" s="331" t="s">
        <v>31734</v>
      </c>
      <c r="B41" s="332">
        <v>1.3390000000000001E-5</v>
      </c>
    </row>
    <row r="42" spans="1:2" x14ac:dyDescent="0.25">
      <c r="A42" s="331" t="s">
        <v>31735</v>
      </c>
      <c r="B42" s="332">
        <v>1.7520000000000002E-5</v>
      </c>
    </row>
    <row r="43" spans="1:2" x14ac:dyDescent="0.25">
      <c r="A43" s="331" t="s">
        <v>31736</v>
      </c>
      <c r="B43" s="332">
        <v>2.2629999999999998E-5</v>
      </c>
    </row>
    <row r="44" spans="1:2" x14ac:dyDescent="0.25">
      <c r="A44" s="333">
        <v>1989</v>
      </c>
      <c r="B44" s="332"/>
    </row>
    <row r="45" spans="1:2" x14ac:dyDescent="0.25">
      <c r="A45" s="331" t="s">
        <v>31737</v>
      </c>
      <c r="B45" s="332">
        <v>3.1930000000000001E-5</v>
      </c>
    </row>
    <row r="46" spans="1:2" x14ac:dyDescent="0.25">
      <c r="A46" s="331" t="s">
        <v>31738</v>
      </c>
      <c r="B46" s="332">
        <v>3.3250000000000002E-5</v>
      </c>
    </row>
    <row r="47" spans="1:2" x14ac:dyDescent="0.25">
      <c r="A47" s="331" t="s">
        <v>31727</v>
      </c>
      <c r="B47" s="332">
        <v>3.4870000000000003E-5</v>
      </c>
    </row>
    <row r="48" spans="1:2" x14ac:dyDescent="0.25">
      <c r="A48" s="331" t="s">
        <v>31728</v>
      </c>
      <c r="B48" s="332">
        <v>3.8399999999999998E-5</v>
      </c>
    </row>
    <row r="49" spans="1:2" x14ac:dyDescent="0.25">
      <c r="A49" s="331" t="s">
        <v>31729</v>
      </c>
      <c r="B49" s="332">
        <v>4.4280000000000003E-5</v>
      </c>
    </row>
    <row r="50" spans="1:2" x14ac:dyDescent="0.25">
      <c r="A50" s="331" t="s">
        <v>31730</v>
      </c>
      <c r="B50" s="332">
        <v>6.3540000000000005E-5</v>
      </c>
    </row>
    <row r="51" spans="1:2" x14ac:dyDescent="0.25">
      <c r="A51" s="331" t="s">
        <v>31731</v>
      </c>
      <c r="B51" s="332">
        <v>8.6059999999999999E-5</v>
      </c>
    </row>
    <row r="52" spans="1:2" x14ac:dyDescent="0.25">
      <c r="A52" s="331" t="s">
        <v>31732</v>
      </c>
      <c r="B52" s="332">
        <v>1.3346000000000001E-4</v>
      </c>
    </row>
    <row r="53" spans="1:2" x14ac:dyDescent="0.25">
      <c r="A53" s="331" t="s">
        <v>31733</v>
      </c>
      <c r="B53" s="332">
        <v>1.8394E-4</v>
      </c>
    </row>
    <row r="54" spans="1:2" x14ac:dyDescent="0.25">
      <c r="A54" s="331" t="s">
        <v>31734</v>
      </c>
      <c r="B54" s="332">
        <v>2.5301000000000002E-4</v>
      </c>
    </row>
    <row r="55" spans="1:2" x14ac:dyDescent="0.25">
      <c r="A55" s="331" t="s">
        <v>31735</v>
      </c>
      <c r="B55" s="332">
        <v>3.5785999999999999E-4</v>
      </c>
    </row>
    <row r="56" spans="1:2" x14ac:dyDescent="0.25">
      <c r="A56" s="331" t="s">
        <v>31736</v>
      </c>
      <c r="B56" s="332">
        <v>5.3399000000000003E-4</v>
      </c>
    </row>
    <row r="57" spans="1:2" x14ac:dyDescent="0.25">
      <c r="A57" s="333">
        <v>1990</v>
      </c>
      <c r="B57" s="332"/>
    </row>
    <row r="58" spans="1:2" x14ac:dyDescent="0.25">
      <c r="A58" s="331" t="s">
        <v>31737</v>
      </c>
      <c r="B58" s="332">
        <v>8.1503000000000001E-4</v>
      </c>
    </row>
    <row r="59" spans="1:2" x14ac:dyDescent="0.25">
      <c r="A59" s="331" t="s">
        <v>31738</v>
      </c>
      <c r="B59" s="332">
        <v>1.38865E-3</v>
      </c>
    </row>
    <row r="60" spans="1:2" x14ac:dyDescent="0.25">
      <c r="A60" s="331" t="s">
        <v>31727</v>
      </c>
      <c r="B60" s="332">
        <v>2.5016600000000002E-3</v>
      </c>
    </row>
    <row r="61" spans="1:2" x14ac:dyDescent="0.25">
      <c r="A61" s="331" t="s">
        <v>31728</v>
      </c>
      <c r="B61" s="332">
        <v>2.8999199999999998E-3</v>
      </c>
    </row>
    <row r="62" spans="1:2" x14ac:dyDescent="0.25">
      <c r="A62" s="331" t="s">
        <v>31729</v>
      </c>
      <c r="B62" s="332">
        <v>2.8546800000000001E-3</v>
      </c>
    </row>
    <row r="63" spans="1:2" x14ac:dyDescent="0.25">
      <c r="A63" s="331" t="s">
        <v>31730</v>
      </c>
      <c r="B63" s="332">
        <v>3.0011299999999999E-3</v>
      </c>
    </row>
    <row r="64" spans="1:2" x14ac:dyDescent="0.25">
      <c r="A64" s="331" t="s">
        <v>31731</v>
      </c>
      <c r="B64" s="332">
        <v>3.2727300000000002E-3</v>
      </c>
    </row>
    <row r="65" spans="1:2" x14ac:dyDescent="0.25">
      <c r="A65" s="331" t="s">
        <v>31732</v>
      </c>
      <c r="B65" s="332">
        <v>3.7751E-3</v>
      </c>
    </row>
    <row r="66" spans="1:2" x14ac:dyDescent="0.25">
      <c r="A66" s="331" t="s">
        <v>31733</v>
      </c>
      <c r="B66" s="332">
        <v>4.0974899999999996E-3</v>
      </c>
    </row>
    <row r="67" spans="1:2" x14ac:dyDescent="0.25">
      <c r="A67" s="331" t="s">
        <v>31734</v>
      </c>
      <c r="B67" s="332">
        <v>4.4781500000000002E-3</v>
      </c>
    </row>
    <row r="68" spans="1:2" x14ac:dyDescent="0.25">
      <c r="A68" s="331" t="s">
        <v>31735</v>
      </c>
      <c r="B68" s="332">
        <v>4.9241700000000003E-3</v>
      </c>
    </row>
    <row r="69" spans="1:2" x14ac:dyDescent="0.25">
      <c r="A69" s="331" t="s">
        <v>31736</v>
      </c>
      <c r="B69" s="332">
        <v>5.6140499999999998E-3</v>
      </c>
    </row>
    <row r="70" spans="1:2" x14ac:dyDescent="0.25">
      <c r="A70" s="333">
        <v>1991</v>
      </c>
      <c r="B70" s="332"/>
    </row>
    <row r="71" spans="1:2" x14ac:dyDescent="0.25">
      <c r="A71" s="331" t="s">
        <v>31737</v>
      </c>
      <c r="B71" s="332">
        <v>6.3893500000000002E-3</v>
      </c>
    </row>
    <row r="72" spans="1:2" x14ac:dyDescent="0.25">
      <c r="A72" s="331" t="s">
        <v>31738</v>
      </c>
      <c r="B72" s="332">
        <v>7.69916E-3</v>
      </c>
    </row>
    <row r="73" spans="1:2" x14ac:dyDescent="0.25">
      <c r="A73" s="331" t="s">
        <v>31727</v>
      </c>
      <c r="B73" s="332">
        <v>8.3235600000000007E-3</v>
      </c>
    </row>
    <row r="74" spans="1:2" x14ac:dyDescent="0.25">
      <c r="A74" s="331" t="s">
        <v>31728</v>
      </c>
      <c r="B74" s="332">
        <v>8.8862400000000001E-3</v>
      </c>
    </row>
    <row r="75" spans="1:2" x14ac:dyDescent="0.25">
      <c r="A75" s="331" t="s">
        <v>31729</v>
      </c>
      <c r="B75" s="332">
        <v>9.6824400000000005E-3</v>
      </c>
    </row>
    <row r="76" spans="1:2" x14ac:dyDescent="0.25">
      <c r="A76" s="331" t="s">
        <v>31730</v>
      </c>
      <c r="B76" s="332">
        <v>1.102056E-2</v>
      </c>
    </row>
    <row r="77" spans="1:2" x14ac:dyDescent="0.25">
      <c r="A77" s="331" t="s">
        <v>31731</v>
      </c>
      <c r="B77" s="332">
        <v>1.245654E-2</v>
      </c>
    </row>
    <row r="78" spans="1:2" x14ac:dyDescent="0.25">
      <c r="A78" s="331" t="s">
        <v>31732</v>
      </c>
      <c r="B78" s="332">
        <v>1.469373E-2</v>
      </c>
    </row>
    <row r="79" spans="1:2" x14ac:dyDescent="0.25">
      <c r="A79" s="331" t="s">
        <v>31733</v>
      </c>
      <c r="B79" s="332">
        <v>1.7407659999999998E-2</v>
      </c>
    </row>
    <row r="80" spans="1:2" x14ac:dyDescent="0.25">
      <c r="A80" s="331" t="s">
        <v>31734</v>
      </c>
      <c r="B80" s="332">
        <v>2.1501949999999999E-2</v>
      </c>
    </row>
    <row r="81" spans="1:2" x14ac:dyDescent="0.25">
      <c r="A81" s="331" t="s">
        <v>31735</v>
      </c>
      <c r="B81" s="332">
        <v>2.7032250000000001E-2</v>
      </c>
    </row>
    <row r="82" spans="1:2" x14ac:dyDescent="0.25">
      <c r="A82" s="331" t="s">
        <v>31736</v>
      </c>
      <c r="B82" s="332">
        <v>3.430122E-2</v>
      </c>
    </row>
    <row r="83" spans="1:2" x14ac:dyDescent="0.25">
      <c r="A83" s="333">
        <v>1992</v>
      </c>
      <c r="B83" s="332"/>
    </row>
    <row r="84" spans="1:2" x14ac:dyDescent="0.25">
      <c r="A84" s="331" t="s">
        <v>31737</v>
      </c>
      <c r="B84" s="332">
        <v>4.1363839999999999E-2</v>
      </c>
    </row>
    <row r="85" spans="1:2" x14ac:dyDescent="0.25">
      <c r="A85" s="331" t="s">
        <v>31738</v>
      </c>
      <c r="B85" s="332">
        <v>5.4600259999999998E-2</v>
      </c>
    </row>
    <row r="86" spans="1:2" x14ac:dyDescent="0.25">
      <c r="A86" s="331" t="s">
        <v>31727</v>
      </c>
      <c r="B86" s="332">
        <v>6.855609E-2</v>
      </c>
    </row>
    <row r="87" spans="1:2" x14ac:dyDescent="0.25">
      <c r="A87" s="331" t="s">
        <v>31728</v>
      </c>
      <c r="B87" s="332">
        <v>8.2740350000000004E-2</v>
      </c>
    </row>
    <row r="88" spans="1:2" x14ac:dyDescent="0.25">
      <c r="A88" s="331" t="s">
        <v>31729</v>
      </c>
      <c r="B88" s="332">
        <v>9.9395979999999995E-2</v>
      </c>
    </row>
    <row r="89" spans="1:2" x14ac:dyDescent="0.25">
      <c r="A89" s="331" t="s">
        <v>31730</v>
      </c>
      <c r="B89" s="332">
        <v>0.12387721</v>
      </c>
    </row>
    <row r="90" spans="1:2" x14ac:dyDescent="0.25">
      <c r="A90" s="331" t="s">
        <v>31731</v>
      </c>
      <c r="B90" s="332">
        <v>0.14864026</v>
      </c>
    </row>
    <row r="91" spans="1:2" x14ac:dyDescent="0.25">
      <c r="A91" s="331" t="s">
        <v>31732</v>
      </c>
      <c r="B91" s="332">
        <v>0.1782494</v>
      </c>
    </row>
    <row r="92" spans="1:2" x14ac:dyDescent="0.25">
      <c r="A92" s="331" t="s">
        <v>31733</v>
      </c>
      <c r="B92" s="332">
        <v>0.23266895000000001</v>
      </c>
    </row>
    <row r="93" spans="1:2" x14ac:dyDescent="0.25">
      <c r="A93" s="331" t="s">
        <v>31734</v>
      </c>
      <c r="B93" s="332">
        <v>0.27838839999999998</v>
      </c>
    </row>
    <row r="94" spans="1:2" x14ac:dyDescent="0.25">
      <c r="A94" s="331" t="s">
        <v>31735</v>
      </c>
      <c r="B94" s="332">
        <v>0.34191663</v>
      </c>
    </row>
    <row r="95" spans="1:2" x14ac:dyDescent="0.25">
      <c r="A95" s="331" t="s">
        <v>31736</v>
      </c>
      <c r="B95" s="332">
        <v>0.42130967000000002</v>
      </c>
    </row>
    <row r="96" spans="1:2" x14ac:dyDescent="0.25">
      <c r="A96" s="333">
        <v>1993</v>
      </c>
      <c r="B96" s="332"/>
    </row>
    <row r="97" spans="1:2" x14ac:dyDescent="0.25">
      <c r="A97" s="331" t="s">
        <v>31737</v>
      </c>
      <c r="B97" s="332">
        <v>0.56400724999999996</v>
      </c>
    </row>
    <row r="98" spans="1:2" x14ac:dyDescent="0.25">
      <c r="A98" s="331" t="s">
        <v>31738</v>
      </c>
      <c r="B98" s="332">
        <v>0.71549960000000001</v>
      </c>
    </row>
    <row r="99" spans="1:2" x14ac:dyDescent="0.25">
      <c r="A99" s="331" t="s">
        <v>31727</v>
      </c>
      <c r="B99" s="332">
        <v>0.89594859999999998</v>
      </c>
    </row>
    <row r="100" spans="1:2" x14ac:dyDescent="0.25">
      <c r="A100" s="331" t="s">
        <v>31728</v>
      </c>
      <c r="B100" s="332">
        <v>1.1546985599999999</v>
      </c>
    </row>
    <row r="101" spans="1:2" x14ac:dyDescent="0.25">
      <c r="A101" s="331" t="s">
        <v>31729</v>
      </c>
      <c r="B101" s="332">
        <v>1.47270254</v>
      </c>
    </row>
    <row r="102" spans="1:2" x14ac:dyDescent="0.25">
      <c r="A102" s="331" t="s">
        <v>31730</v>
      </c>
      <c r="B102" s="332">
        <v>1.9625234</v>
      </c>
    </row>
    <row r="103" spans="1:2" x14ac:dyDescent="0.25">
      <c r="A103" s="331" t="s">
        <v>31731</v>
      </c>
      <c r="B103" s="332">
        <v>2.5436265800000002</v>
      </c>
    </row>
    <row r="104" spans="1:2" x14ac:dyDescent="0.25">
      <c r="A104" s="331" t="s">
        <v>31732</v>
      </c>
      <c r="B104" s="332">
        <v>3.2268446800000001</v>
      </c>
    </row>
    <row r="105" spans="1:2" x14ac:dyDescent="0.25">
      <c r="A105" s="331" t="s">
        <v>31733</v>
      </c>
      <c r="B105" s="332">
        <v>4.3459144199999997</v>
      </c>
    </row>
    <row r="106" spans="1:2" x14ac:dyDescent="0.25">
      <c r="A106" s="331" t="s">
        <v>31734</v>
      </c>
      <c r="B106" s="332">
        <v>5.8113567599999998</v>
      </c>
    </row>
    <row r="107" spans="1:2" x14ac:dyDescent="0.25">
      <c r="A107" s="331" t="s">
        <v>31735</v>
      </c>
      <c r="B107" s="332">
        <v>7.9755060100000001</v>
      </c>
    </row>
    <row r="108" spans="1:2" x14ac:dyDescent="0.25">
      <c r="A108" s="331" t="s">
        <v>31736</v>
      </c>
      <c r="B108" s="332">
        <v>10.73423354</v>
      </c>
    </row>
    <row r="109" spans="1:2" x14ac:dyDescent="0.25">
      <c r="A109" s="333">
        <v>1994</v>
      </c>
      <c r="B109" s="332"/>
    </row>
    <row r="110" spans="1:2" x14ac:dyDescent="0.25">
      <c r="A110" s="331" t="s">
        <v>31737</v>
      </c>
      <c r="B110" s="332">
        <v>15.310237300000001</v>
      </c>
    </row>
    <row r="111" spans="1:2" x14ac:dyDescent="0.25">
      <c r="A111" s="331" t="s">
        <v>31738</v>
      </c>
      <c r="B111" s="332">
        <v>21.50629034</v>
      </c>
    </row>
    <row r="112" spans="1:2" x14ac:dyDescent="0.25">
      <c r="A112" s="331" t="s">
        <v>31727</v>
      </c>
      <c r="B112" s="332">
        <v>32.539017280000003</v>
      </c>
    </row>
    <row r="113" spans="1:2" x14ac:dyDescent="0.25">
      <c r="A113" s="331" t="s">
        <v>31728</v>
      </c>
      <c r="B113" s="332">
        <v>47.972273180000002</v>
      </c>
    </row>
    <row r="114" spans="1:2" x14ac:dyDescent="0.25">
      <c r="A114" s="331" t="s">
        <v>31729</v>
      </c>
      <c r="B114" s="332">
        <v>68.422853230000001</v>
      </c>
    </row>
    <row r="115" spans="1:2" x14ac:dyDescent="0.25">
      <c r="A115" s="331" t="s">
        <v>31730</v>
      </c>
      <c r="B115" s="332">
        <v>100</v>
      </c>
    </row>
    <row r="116" spans="1:2" x14ac:dyDescent="0.25">
      <c r="A116" s="331" t="s">
        <v>31731</v>
      </c>
      <c r="B116" s="332">
        <v>102.83</v>
      </c>
    </row>
    <row r="117" spans="1:2" x14ac:dyDescent="0.25">
      <c r="A117" s="331" t="s">
        <v>31732</v>
      </c>
      <c r="B117" s="332">
        <v>102.120473</v>
      </c>
    </row>
    <row r="118" spans="1:2" x14ac:dyDescent="0.25">
      <c r="A118" s="331" t="s">
        <v>31733</v>
      </c>
      <c r="B118" s="332">
        <v>100.96651165999999</v>
      </c>
    </row>
    <row r="119" spans="1:2" x14ac:dyDescent="0.25">
      <c r="A119" s="331" t="s">
        <v>31734</v>
      </c>
      <c r="B119" s="332">
        <v>101.10786477000001</v>
      </c>
    </row>
    <row r="120" spans="1:2" x14ac:dyDescent="0.25">
      <c r="A120" s="331" t="s">
        <v>31735</v>
      </c>
      <c r="B120" s="332">
        <v>101.96728161999999</v>
      </c>
    </row>
    <row r="121" spans="1:2" x14ac:dyDescent="0.25">
      <c r="A121" s="331" t="s">
        <v>31736</v>
      </c>
      <c r="B121" s="332">
        <v>103.96584034</v>
      </c>
    </row>
    <row r="122" spans="1:2" x14ac:dyDescent="0.25">
      <c r="A122" s="333">
        <v>1995</v>
      </c>
      <c r="B122" s="332"/>
    </row>
    <row r="123" spans="1:2" x14ac:dyDescent="0.25">
      <c r="A123" s="331" t="s">
        <v>31737</v>
      </c>
      <c r="B123" s="332">
        <v>105.62929379000001</v>
      </c>
    </row>
    <row r="124" spans="1:2" x14ac:dyDescent="0.25">
      <c r="A124" s="331" t="s">
        <v>31738</v>
      </c>
      <c r="B124" s="332">
        <v>107.59399865</v>
      </c>
    </row>
    <row r="125" spans="1:2" x14ac:dyDescent="0.25">
      <c r="A125" s="331" t="s">
        <v>31727</v>
      </c>
      <c r="B125" s="332">
        <v>109.77815682000001</v>
      </c>
    </row>
    <row r="126" spans="1:2" x14ac:dyDescent="0.25">
      <c r="A126" s="331" t="s">
        <v>31728</v>
      </c>
      <c r="B126" s="332">
        <v>112.96172337</v>
      </c>
    </row>
    <row r="127" spans="1:2" x14ac:dyDescent="0.25">
      <c r="A127" s="331" t="s">
        <v>31729</v>
      </c>
      <c r="B127" s="332">
        <v>115.42428894</v>
      </c>
    </row>
    <row r="128" spans="1:2" x14ac:dyDescent="0.25">
      <c r="A128" s="331" t="s">
        <v>31730</v>
      </c>
      <c r="B128" s="332">
        <v>121.70337026</v>
      </c>
    </row>
    <row r="129" spans="1:2" x14ac:dyDescent="0.25">
      <c r="A129" s="331" t="s">
        <v>31731</v>
      </c>
      <c r="B129" s="332">
        <v>123.9183716</v>
      </c>
    </row>
    <row r="130" spans="1:2" x14ac:dyDescent="0.25">
      <c r="A130" s="331" t="s">
        <v>31732</v>
      </c>
      <c r="B130" s="332">
        <v>124.7858002</v>
      </c>
    </row>
    <row r="131" spans="1:2" x14ac:dyDescent="0.25">
      <c r="A131" s="331" t="s">
        <v>31733</v>
      </c>
      <c r="B131" s="332">
        <v>125.17263618</v>
      </c>
    </row>
    <row r="132" spans="1:2" x14ac:dyDescent="0.25">
      <c r="A132" s="331" t="s">
        <v>31734</v>
      </c>
      <c r="B132" s="332">
        <v>125.53563683</v>
      </c>
    </row>
    <row r="133" spans="1:2" x14ac:dyDescent="0.25">
      <c r="A133" s="331" t="s">
        <v>31735</v>
      </c>
      <c r="B133" s="332">
        <v>125.96245799</v>
      </c>
    </row>
    <row r="134" spans="1:2" x14ac:dyDescent="0.25">
      <c r="A134" s="331" t="s">
        <v>31736</v>
      </c>
      <c r="B134" s="332">
        <v>126.94496516</v>
      </c>
    </row>
    <row r="135" spans="1:2" x14ac:dyDescent="0.25">
      <c r="A135" s="333">
        <v>1996</v>
      </c>
      <c r="B135" s="332"/>
    </row>
    <row r="136" spans="1:2" x14ac:dyDescent="0.25">
      <c r="A136" s="331" t="s">
        <v>31737</v>
      </c>
      <c r="B136" s="332">
        <v>127.87166341</v>
      </c>
    </row>
    <row r="137" spans="1:2" x14ac:dyDescent="0.25">
      <c r="A137" s="331" t="s">
        <v>31738</v>
      </c>
      <c r="B137" s="332">
        <v>128.26806557</v>
      </c>
    </row>
    <row r="138" spans="1:2" x14ac:dyDescent="0.25">
      <c r="A138" s="331" t="s">
        <v>31727</v>
      </c>
      <c r="B138" s="332">
        <v>128.89657908999999</v>
      </c>
    </row>
    <row r="139" spans="1:2" x14ac:dyDescent="0.25">
      <c r="A139" s="331" t="s">
        <v>31728</v>
      </c>
      <c r="B139" s="332">
        <v>129.20593088000001</v>
      </c>
    </row>
    <row r="140" spans="1:2" x14ac:dyDescent="0.25">
      <c r="A140" s="331" t="s">
        <v>31729</v>
      </c>
      <c r="B140" s="332">
        <v>129.68399281999999</v>
      </c>
    </row>
    <row r="141" spans="1:2" x14ac:dyDescent="0.25">
      <c r="A141" s="331" t="s">
        <v>31730</v>
      </c>
      <c r="B141" s="332">
        <v>131.88862069999999</v>
      </c>
    </row>
    <row r="142" spans="1:2" x14ac:dyDescent="0.25">
      <c r="A142" s="331" t="s">
        <v>31731</v>
      </c>
      <c r="B142" s="332">
        <v>132.19196453000001</v>
      </c>
    </row>
    <row r="143" spans="1:2" x14ac:dyDescent="0.25">
      <c r="A143" s="331" t="s">
        <v>31732</v>
      </c>
      <c r="B143" s="332">
        <v>132.48278685</v>
      </c>
    </row>
    <row r="144" spans="1:2" x14ac:dyDescent="0.25">
      <c r="A144" s="331" t="s">
        <v>31733</v>
      </c>
      <c r="B144" s="332">
        <v>132.62851791</v>
      </c>
    </row>
    <row r="145" spans="1:2" x14ac:dyDescent="0.25">
      <c r="A145" s="331" t="s">
        <v>31734</v>
      </c>
      <c r="B145" s="332">
        <v>132.40304943000001</v>
      </c>
    </row>
    <row r="146" spans="1:2" x14ac:dyDescent="0.25">
      <c r="A146" s="331" t="s">
        <v>31735</v>
      </c>
      <c r="B146" s="332">
        <v>132.90618101999999</v>
      </c>
    </row>
    <row r="147" spans="1:2" x14ac:dyDescent="0.25">
      <c r="A147" s="331" t="s">
        <v>31736</v>
      </c>
      <c r="B147" s="332">
        <v>133.19857461999999</v>
      </c>
    </row>
    <row r="148" spans="1:2" x14ac:dyDescent="0.25">
      <c r="A148" s="334" t="s">
        <v>31739</v>
      </c>
      <c r="B148" s="332"/>
    </row>
    <row r="149" spans="1:2" x14ac:dyDescent="0.25">
      <c r="A149" s="331" t="s">
        <v>31737</v>
      </c>
      <c r="B149" s="332">
        <v>133.91784691999999</v>
      </c>
    </row>
    <row r="150" spans="1:2" x14ac:dyDescent="0.25">
      <c r="A150" s="331" t="s">
        <v>31738</v>
      </c>
      <c r="B150" s="332">
        <v>134.74813757000001</v>
      </c>
    </row>
    <row r="151" spans="1:2" x14ac:dyDescent="0.25">
      <c r="A151" s="331" t="s">
        <v>31727</v>
      </c>
      <c r="B151" s="332">
        <v>135.20628124000001</v>
      </c>
    </row>
    <row r="152" spans="1:2" x14ac:dyDescent="0.25">
      <c r="A152" s="331" t="s">
        <v>31728</v>
      </c>
      <c r="B152" s="332">
        <v>135.92287453</v>
      </c>
    </row>
    <row r="153" spans="1:2" x14ac:dyDescent="0.25">
      <c r="A153" s="331" t="s">
        <v>31729</v>
      </c>
      <c r="B153" s="332">
        <v>136.45297374</v>
      </c>
    </row>
    <row r="154" spans="1:2" x14ac:dyDescent="0.25">
      <c r="A154" s="331" t="s">
        <v>31730</v>
      </c>
      <c r="B154" s="332">
        <v>137.91302056000001</v>
      </c>
    </row>
    <row r="155" spans="1:2" x14ac:dyDescent="0.25">
      <c r="A155" s="331" t="s">
        <v>31731</v>
      </c>
      <c r="B155" s="332">
        <v>137.96818576999999</v>
      </c>
    </row>
    <row r="156" spans="1:2" x14ac:dyDescent="0.25">
      <c r="A156" s="331" t="s">
        <v>31732</v>
      </c>
      <c r="B156" s="332">
        <v>138.23032531999999</v>
      </c>
    </row>
    <row r="157" spans="1:2" x14ac:dyDescent="0.25">
      <c r="A157" s="331" t="s">
        <v>31733</v>
      </c>
      <c r="B157" s="332">
        <v>137.94004164</v>
      </c>
    </row>
    <row r="158" spans="1:2" x14ac:dyDescent="0.25">
      <c r="A158" s="331" t="s">
        <v>31734</v>
      </c>
      <c r="B158" s="332">
        <v>138.09177568999999</v>
      </c>
    </row>
    <row r="159" spans="1:2" x14ac:dyDescent="0.25">
      <c r="A159" s="331" t="s">
        <v>31735</v>
      </c>
      <c r="B159" s="332">
        <v>138.38176841000001</v>
      </c>
    </row>
    <row r="160" spans="1:2" x14ac:dyDescent="0.25">
      <c r="A160" s="331" t="s">
        <v>31736</v>
      </c>
      <c r="B160" s="332">
        <v>138.83842824999999</v>
      </c>
    </row>
    <row r="161" spans="1:2" x14ac:dyDescent="0.25">
      <c r="A161" s="333">
        <v>1998</v>
      </c>
      <c r="B161" s="332"/>
    </row>
    <row r="162" spans="1:2" x14ac:dyDescent="0.25">
      <c r="A162" s="331" t="s">
        <v>31737</v>
      </c>
      <c r="B162" s="332">
        <v>138.68570597999999</v>
      </c>
    </row>
    <row r="163" spans="1:2" x14ac:dyDescent="0.25">
      <c r="A163" s="331" t="s">
        <v>31738</v>
      </c>
      <c r="B163" s="332">
        <v>138.67183740999999</v>
      </c>
    </row>
    <row r="164" spans="1:2" x14ac:dyDescent="0.25">
      <c r="A164" s="331" t="s">
        <v>31727</v>
      </c>
      <c r="B164" s="332">
        <v>138.89371234999999</v>
      </c>
    </row>
    <row r="165" spans="1:2" x14ac:dyDescent="0.25">
      <c r="A165" s="331" t="s">
        <v>31728</v>
      </c>
      <c r="B165" s="332">
        <v>139.60207027999999</v>
      </c>
    </row>
    <row r="166" spans="1:2" x14ac:dyDescent="0.25">
      <c r="A166" s="331" t="s">
        <v>31729</v>
      </c>
      <c r="B166" s="332">
        <v>140.34196125</v>
      </c>
    </row>
    <row r="167" spans="1:2" x14ac:dyDescent="0.25">
      <c r="A167" s="331" t="s">
        <v>31730</v>
      </c>
      <c r="B167" s="332">
        <v>140.49633741</v>
      </c>
    </row>
    <row r="168" spans="1:2" x14ac:dyDescent="0.25">
      <c r="A168" s="331" t="s">
        <v>31731</v>
      </c>
      <c r="B168" s="332">
        <v>140.84757825</v>
      </c>
    </row>
    <row r="169" spans="1:2" x14ac:dyDescent="0.25">
      <c r="A169" s="331" t="s">
        <v>31732</v>
      </c>
      <c r="B169" s="332">
        <v>140.86166301</v>
      </c>
    </row>
    <row r="170" spans="1:2" x14ac:dyDescent="0.25">
      <c r="A170" s="331" t="s">
        <v>31733</v>
      </c>
      <c r="B170" s="332">
        <v>140.79123218000001</v>
      </c>
    </row>
    <row r="171" spans="1:2" x14ac:dyDescent="0.25">
      <c r="A171" s="331" t="s">
        <v>31734</v>
      </c>
      <c r="B171" s="332">
        <v>140.98833991000001</v>
      </c>
    </row>
    <row r="172" spans="1:2" x14ac:dyDescent="0.25">
      <c r="A172" s="331" t="s">
        <v>31735</v>
      </c>
      <c r="B172" s="332">
        <v>140.79095623000001</v>
      </c>
    </row>
    <row r="173" spans="1:2" x14ac:dyDescent="0.25">
      <c r="A173" s="331" t="s">
        <v>31736</v>
      </c>
      <c r="B173" s="332">
        <v>141.03030086000001</v>
      </c>
    </row>
    <row r="174" spans="1:2" x14ac:dyDescent="0.25">
      <c r="A174" s="333">
        <v>1999</v>
      </c>
      <c r="B174" s="332"/>
    </row>
    <row r="175" spans="1:2" x14ac:dyDescent="0.25">
      <c r="A175" s="331" t="s">
        <v>31737</v>
      </c>
      <c r="B175" s="332">
        <v>141.08671297999999</v>
      </c>
    </row>
    <row r="176" spans="1:2" x14ac:dyDescent="0.25">
      <c r="A176" s="331" t="s">
        <v>31738</v>
      </c>
      <c r="B176" s="332">
        <v>142.49758011</v>
      </c>
    </row>
    <row r="177" spans="1:2" x14ac:dyDescent="0.25">
      <c r="A177" s="331" t="s">
        <v>31727</v>
      </c>
      <c r="B177" s="332">
        <v>143.48081341</v>
      </c>
    </row>
    <row r="178" spans="1:2" x14ac:dyDescent="0.25">
      <c r="A178" s="331" t="s">
        <v>31728</v>
      </c>
      <c r="B178" s="332">
        <v>144.2556098</v>
      </c>
    </row>
    <row r="179" spans="1:2" x14ac:dyDescent="0.25">
      <c r="A179" s="331" t="s">
        <v>31729</v>
      </c>
      <c r="B179" s="332">
        <v>145.68374034000001</v>
      </c>
    </row>
    <row r="180" spans="1:2" x14ac:dyDescent="0.25">
      <c r="A180" s="331" t="s">
        <v>31730</v>
      </c>
      <c r="B180" s="332">
        <v>145.93140270000001</v>
      </c>
    </row>
    <row r="181" spans="1:2" x14ac:dyDescent="0.25">
      <c r="A181" s="331" t="s">
        <v>31731</v>
      </c>
      <c r="B181" s="332">
        <v>146.35460376</v>
      </c>
    </row>
    <row r="182" spans="1:2" x14ac:dyDescent="0.25">
      <c r="A182" s="331" t="s">
        <v>31732</v>
      </c>
      <c r="B182" s="332">
        <v>146.86684488</v>
      </c>
    </row>
    <row r="183" spans="1:2" s="335" customFormat="1" ht="12.75" customHeight="1" x14ac:dyDescent="0.25">
      <c r="A183" s="331" t="s">
        <v>31733</v>
      </c>
      <c r="B183" s="332">
        <v>147.49837231000001</v>
      </c>
    </row>
    <row r="184" spans="1:2" s="335" customFormat="1" x14ac:dyDescent="0.25">
      <c r="A184" s="331" t="s">
        <v>31734</v>
      </c>
      <c r="B184" s="332">
        <v>148.53086092000001</v>
      </c>
    </row>
    <row r="185" spans="1:2" s="335" customFormat="1" x14ac:dyDescent="0.25">
      <c r="A185" s="331" t="s">
        <v>31735</v>
      </c>
      <c r="B185" s="332">
        <v>150.77367692000001</v>
      </c>
    </row>
    <row r="186" spans="1:2" s="335" customFormat="1" x14ac:dyDescent="0.25">
      <c r="A186" s="331" t="s">
        <v>31736</v>
      </c>
      <c r="B186" s="332">
        <v>152.14571738000001</v>
      </c>
    </row>
    <row r="187" spans="1:2" s="335" customFormat="1" x14ac:dyDescent="0.25">
      <c r="A187" s="333">
        <v>2000</v>
      </c>
      <c r="B187" s="332"/>
    </row>
    <row r="188" spans="1:2" s="335" customFormat="1" x14ac:dyDescent="0.25">
      <c r="A188" s="331" t="s">
        <v>31737</v>
      </c>
      <c r="B188" s="332">
        <v>153.69760368999999</v>
      </c>
    </row>
    <row r="189" spans="1:2" s="335" customFormat="1" x14ac:dyDescent="0.25">
      <c r="A189" s="331" t="s">
        <v>31738</v>
      </c>
      <c r="B189" s="332">
        <v>154.0049989</v>
      </c>
    </row>
    <row r="190" spans="1:2" s="335" customFormat="1" x14ac:dyDescent="0.25">
      <c r="A190" s="331" t="s">
        <v>31727</v>
      </c>
      <c r="B190" s="332">
        <v>155.46804639000001</v>
      </c>
    </row>
    <row r="191" spans="1:2" s="335" customFormat="1" x14ac:dyDescent="0.25">
      <c r="A191" s="331" t="s">
        <v>31728</v>
      </c>
      <c r="B191" s="332">
        <v>155.96554413999999</v>
      </c>
    </row>
    <row r="192" spans="1:2" s="335" customFormat="1" x14ac:dyDescent="0.25">
      <c r="A192" s="331" t="s">
        <v>31729</v>
      </c>
      <c r="B192" s="332">
        <v>156.43344077</v>
      </c>
    </row>
    <row r="193" spans="1:2" s="335" customFormat="1" x14ac:dyDescent="0.25">
      <c r="A193" s="331" t="s">
        <v>31730</v>
      </c>
      <c r="B193" s="332">
        <v>157.79441170999999</v>
      </c>
    </row>
    <row r="194" spans="1:2" s="335" customFormat="1" x14ac:dyDescent="0.25">
      <c r="A194" s="331" t="s">
        <v>31731</v>
      </c>
      <c r="B194" s="332">
        <v>159.00942868000001</v>
      </c>
    </row>
    <row r="195" spans="1:2" s="335" customFormat="1" x14ac:dyDescent="0.25">
      <c r="A195" s="331" t="s">
        <v>31732</v>
      </c>
      <c r="B195" s="332">
        <v>159.78857488</v>
      </c>
    </row>
    <row r="196" spans="1:2" s="335" customFormat="1" x14ac:dyDescent="0.25">
      <c r="A196" s="331" t="s">
        <v>31733</v>
      </c>
      <c r="B196" s="332">
        <v>160.18804631</v>
      </c>
    </row>
    <row r="197" spans="1:2" s="335" customFormat="1" x14ac:dyDescent="0.25">
      <c r="A197" s="331" t="s">
        <v>31734</v>
      </c>
      <c r="B197" s="332">
        <v>160.42832838000001</v>
      </c>
    </row>
    <row r="198" spans="1:2" s="335" customFormat="1" x14ac:dyDescent="0.25">
      <c r="A198" s="331" t="s">
        <v>31735</v>
      </c>
      <c r="B198" s="332">
        <v>160.98982753000001</v>
      </c>
    </row>
    <row r="199" spans="1:2" s="335" customFormat="1" x14ac:dyDescent="0.25">
      <c r="A199" s="331" t="s">
        <v>31736</v>
      </c>
      <c r="B199" s="332">
        <v>161.53719294999999</v>
      </c>
    </row>
    <row r="200" spans="1:2" s="335" customFormat="1" x14ac:dyDescent="0.25">
      <c r="A200" s="333">
        <v>2001</v>
      </c>
      <c r="B200" s="332"/>
    </row>
    <row r="201" spans="1:2" s="335" customFormat="1" x14ac:dyDescent="0.25">
      <c r="A201" s="331" t="s">
        <v>31737</v>
      </c>
      <c r="B201" s="332">
        <v>162.92641280999999</v>
      </c>
    </row>
    <row r="202" spans="1:2" s="335" customFormat="1" x14ac:dyDescent="0.25">
      <c r="A202" s="331" t="s">
        <v>31738</v>
      </c>
      <c r="B202" s="332">
        <v>163.38260675999999</v>
      </c>
    </row>
    <row r="203" spans="1:2" s="335" customFormat="1" x14ac:dyDescent="0.25">
      <c r="A203" s="331" t="s">
        <v>31727</v>
      </c>
      <c r="B203" s="332">
        <v>164.47727022999999</v>
      </c>
    </row>
    <row r="204" spans="1:2" x14ac:dyDescent="0.25">
      <c r="A204" s="331" t="s">
        <v>31728</v>
      </c>
      <c r="B204" s="332">
        <v>165.11873158</v>
      </c>
    </row>
    <row r="205" spans="1:2" x14ac:dyDescent="0.25">
      <c r="A205" s="331" t="s">
        <v>31729</v>
      </c>
      <c r="B205" s="332">
        <v>165.82874212999999</v>
      </c>
    </row>
    <row r="206" spans="1:2" x14ac:dyDescent="0.25">
      <c r="A206" s="331" t="s">
        <v>31730</v>
      </c>
      <c r="B206" s="332">
        <v>168.20009314000001</v>
      </c>
    </row>
    <row r="207" spans="1:2" x14ac:dyDescent="0.25">
      <c r="A207" s="331" t="s">
        <v>31731</v>
      </c>
      <c r="B207" s="332">
        <v>170.06711417</v>
      </c>
    </row>
    <row r="208" spans="1:2" x14ac:dyDescent="0.25">
      <c r="A208" s="331" t="s">
        <v>31732</v>
      </c>
      <c r="B208" s="332">
        <v>171.12153028</v>
      </c>
    </row>
    <row r="209" spans="1:2" x14ac:dyDescent="0.25">
      <c r="A209" s="331" t="s">
        <v>31733</v>
      </c>
      <c r="B209" s="332">
        <v>172.49050252000001</v>
      </c>
    </row>
    <row r="210" spans="1:2" x14ac:dyDescent="0.25">
      <c r="A210" s="331" t="s">
        <v>31734</v>
      </c>
      <c r="B210" s="332">
        <v>173.74968319000001</v>
      </c>
    </row>
    <row r="211" spans="1:2" x14ac:dyDescent="0.25">
      <c r="A211" s="331" t="s">
        <v>31735</v>
      </c>
      <c r="B211" s="332">
        <v>174.60105664</v>
      </c>
    </row>
    <row r="212" spans="1:2" x14ac:dyDescent="0.25">
      <c r="A212" s="331" t="s">
        <v>31736</v>
      </c>
      <c r="B212" s="332">
        <v>175.98040499000001</v>
      </c>
    </row>
    <row r="213" spans="1:2" x14ac:dyDescent="0.25">
      <c r="A213" s="333">
        <v>2002</v>
      </c>
      <c r="B213" s="332"/>
    </row>
    <row r="214" spans="1:2" x14ac:dyDescent="0.25">
      <c r="A214" s="331" t="s">
        <v>31737</v>
      </c>
      <c r="B214" s="332">
        <v>177.10667957999999</v>
      </c>
    </row>
    <row r="215" spans="1:2" x14ac:dyDescent="0.25">
      <c r="A215" s="331" t="s">
        <v>31738</v>
      </c>
      <c r="B215" s="332">
        <v>177.77968496</v>
      </c>
    </row>
    <row r="216" spans="1:2" x14ac:dyDescent="0.25">
      <c r="A216" s="331" t="s">
        <v>31727</v>
      </c>
      <c r="B216" s="332">
        <v>179.32636822000001</v>
      </c>
    </row>
    <row r="217" spans="1:2" x14ac:dyDescent="0.25">
      <c r="A217" s="331" t="s">
        <v>31728</v>
      </c>
      <c r="B217" s="332">
        <v>180.07953896999999</v>
      </c>
    </row>
    <row r="218" spans="1:2" x14ac:dyDescent="0.25">
      <c r="A218" s="331" t="s">
        <v>31729</v>
      </c>
      <c r="B218" s="332">
        <v>181.95236617</v>
      </c>
    </row>
    <row r="219" spans="1:2" x14ac:dyDescent="0.25">
      <c r="A219" s="331" t="s">
        <v>31730</v>
      </c>
      <c r="B219" s="332">
        <v>184.02662315000001</v>
      </c>
    </row>
    <row r="220" spans="1:2" x14ac:dyDescent="0.25">
      <c r="A220" s="331" t="s">
        <v>31731</v>
      </c>
      <c r="B220" s="332">
        <v>185.03876957</v>
      </c>
    </row>
    <row r="221" spans="1:2" x14ac:dyDescent="0.25">
      <c r="A221" s="331" t="s">
        <v>31732</v>
      </c>
      <c r="B221" s="332">
        <v>186.44506422000001</v>
      </c>
    </row>
    <row r="222" spans="1:2" x14ac:dyDescent="0.25">
      <c r="A222" s="331" t="s">
        <v>31733</v>
      </c>
      <c r="B222" s="332">
        <v>188.77562752</v>
      </c>
    </row>
    <row r="223" spans="1:2" x14ac:dyDescent="0.25">
      <c r="A223" s="331" t="s">
        <v>31734</v>
      </c>
      <c r="B223" s="332">
        <v>190.39909792</v>
      </c>
    </row>
    <row r="224" spans="1:2" x14ac:dyDescent="0.25">
      <c r="A224" s="331" t="s">
        <v>31735</v>
      </c>
      <c r="B224" s="332">
        <v>193.94052113999999</v>
      </c>
    </row>
    <row r="225" spans="1:2" x14ac:dyDescent="0.25">
      <c r="A225" s="331" t="s">
        <v>31736</v>
      </c>
      <c r="B225" s="332">
        <v>199.58419031</v>
      </c>
    </row>
    <row r="226" spans="1:2" x14ac:dyDescent="0.25">
      <c r="A226" s="333">
        <v>2003</v>
      </c>
      <c r="B226" s="332"/>
    </row>
    <row r="227" spans="1:2" x14ac:dyDescent="0.25">
      <c r="A227" s="331" t="s">
        <v>31737</v>
      </c>
      <c r="B227" s="332">
        <v>203.25653940999999</v>
      </c>
    </row>
    <row r="228" spans="1:2" x14ac:dyDescent="0.25">
      <c r="A228" s="331" t="s">
        <v>31738</v>
      </c>
      <c r="B228" s="332">
        <v>205.71594354000001</v>
      </c>
    </row>
    <row r="229" spans="1:2" x14ac:dyDescent="0.25">
      <c r="A229" s="331" t="s">
        <v>31727</v>
      </c>
      <c r="B229" s="332">
        <v>208.16396326</v>
      </c>
    </row>
    <row r="230" spans="1:2" x14ac:dyDescent="0.25">
      <c r="A230" s="331" t="s">
        <v>31728</v>
      </c>
      <c r="B230" s="332">
        <v>210.68274722000001</v>
      </c>
    </row>
    <row r="231" spans="1:2" x14ac:dyDescent="0.25">
      <c r="A231" s="331" t="s">
        <v>31729</v>
      </c>
      <c r="B231" s="332">
        <v>214.98067526</v>
      </c>
    </row>
    <row r="232" spans="1:2" x14ac:dyDescent="0.25">
      <c r="A232" s="331" t="s">
        <v>31730</v>
      </c>
      <c r="B232" s="332">
        <v>218.26987958999999</v>
      </c>
    </row>
    <row r="233" spans="1:2" x14ac:dyDescent="0.25">
      <c r="A233" s="331" t="s">
        <v>31731</v>
      </c>
      <c r="B233" s="332">
        <v>220.32161646</v>
      </c>
    </row>
    <row r="234" spans="1:2" x14ac:dyDescent="0.25">
      <c r="A234" s="331" t="s">
        <v>31732</v>
      </c>
      <c r="B234" s="332">
        <v>222.56889695000001</v>
      </c>
    </row>
    <row r="235" spans="1:2" x14ac:dyDescent="0.25">
      <c r="A235" s="331" t="s">
        <v>31733</v>
      </c>
      <c r="B235" s="332">
        <v>223.50368632000001</v>
      </c>
    </row>
    <row r="236" spans="1:2" x14ac:dyDescent="0.25">
      <c r="A236" s="331" t="s">
        <v>31734</v>
      </c>
      <c r="B236" s="332">
        <v>224.84470844000001</v>
      </c>
    </row>
    <row r="237" spans="1:2" x14ac:dyDescent="0.25">
      <c r="A237" s="331" t="s">
        <v>31735</v>
      </c>
      <c r="B237" s="332">
        <v>227.34048469999999</v>
      </c>
    </row>
    <row r="238" spans="1:2" x14ac:dyDescent="0.25">
      <c r="A238" s="331" t="s">
        <v>31736</v>
      </c>
      <c r="B238" s="332">
        <v>228.15891044</v>
      </c>
    </row>
    <row r="239" spans="1:2" x14ac:dyDescent="0.25">
      <c r="A239" s="333">
        <v>2004</v>
      </c>
      <c r="B239" s="332"/>
    </row>
    <row r="240" spans="1:2" x14ac:dyDescent="0.25">
      <c r="A240" s="331" t="s">
        <v>31737</v>
      </c>
      <c r="B240" s="332">
        <v>229.27688911000001</v>
      </c>
    </row>
    <row r="241" spans="1:2" x14ac:dyDescent="0.25">
      <c r="A241" s="331" t="s">
        <v>31738</v>
      </c>
      <c r="B241" s="332">
        <v>231.15695959999999</v>
      </c>
    </row>
    <row r="242" spans="1:2" x14ac:dyDescent="0.25">
      <c r="A242" s="331" t="s">
        <v>31727</v>
      </c>
      <c r="B242" s="332">
        <v>233.00621527000001</v>
      </c>
    </row>
    <row r="243" spans="1:2" x14ac:dyDescent="0.25">
      <c r="A243" s="331" t="s">
        <v>31728</v>
      </c>
      <c r="B243" s="332">
        <v>234.33435069999999</v>
      </c>
    </row>
    <row r="244" spans="1:2" x14ac:dyDescent="0.25">
      <c r="A244" s="331" t="s">
        <v>31729</v>
      </c>
      <c r="B244" s="332">
        <v>237.68533192000001</v>
      </c>
    </row>
    <row r="245" spans="1:2" x14ac:dyDescent="0.25">
      <c r="A245" s="331" t="s">
        <v>31730</v>
      </c>
      <c r="B245" s="332">
        <v>239.44420337</v>
      </c>
    </row>
    <row r="246" spans="1:2" x14ac:dyDescent="0.25">
      <c r="A246" s="331" t="s">
        <v>31731</v>
      </c>
      <c r="B246" s="332">
        <v>241.69497888000001</v>
      </c>
    </row>
    <row r="247" spans="1:2" x14ac:dyDescent="0.25">
      <c r="A247" s="331" t="s">
        <v>31732</v>
      </c>
      <c r="B247" s="332">
        <v>244.28111516000001</v>
      </c>
    </row>
    <row r="248" spans="1:2" x14ac:dyDescent="0.25">
      <c r="A248" s="331" t="s">
        <v>31733</v>
      </c>
      <c r="B248" s="332">
        <v>245.96665485</v>
      </c>
    </row>
    <row r="249" spans="1:2" x14ac:dyDescent="0.25">
      <c r="A249" s="331" t="s">
        <v>31734</v>
      </c>
      <c r="B249" s="332">
        <v>247.7868081</v>
      </c>
    </row>
    <row r="250" spans="1:2" x14ac:dyDescent="0.25">
      <c r="A250" s="331" t="s">
        <v>31735</v>
      </c>
      <c r="B250" s="332">
        <v>250.43812693999999</v>
      </c>
    </row>
    <row r="251" spans="1:2" x14ac:dyDescent="0.25">
      <c r="A251" s="331" t="s">
        <v>31736</v>
      </c>
      <c r="B251" s="332">
        <v>253.14285871999999</v>
      </c>
    </row>
    <row r="252" spans="1:2" x14ac:dyDescent="0.25">
      <c r="A252" s="333">
        <v>2005</v>
      </c>
      <c r="B252" s="332"/>
    </row>
    <row r="253" spans="1:2" x14ac:dyDescent="0.25">
      <c r="A253" s="331" t="s">
        <v>31737</v>
      </c>
      <c r="B253" s="332">
        <v>254.94017301</v>
      </c>
    </row>
    <row r="254" spans="1:2" x14ac:dyDescent="0.25">
      <c r="A254" s="331" t="s">
        <v>31738</v>
      </c>
      <c r="B254" s="332">
        <v>256.59728414</v>
      </c>
    </row>
    <row r="255" spans="1:2" x14ac:dyDescent="0.25">
      <c r="A255" s="331" t="s">
        <v>31727</v>
      </c>
      <c r="B255" s="332">
        <v>257.80329137000001</v>
      </c>
    </row>
    <row r="256" spans="1:2" x14ac:dyDescent="0.25">
      <c r="A256" s="331" t="s">
        <v>31728</v>
      </c>
      <c r="B256" s="332">
        <v>259.83993736999997</v>
      </c>
    </row>
    <row r="257" spans="1:2" x14ac:dyDescent="0.25">
      <c r="A257" s="331" t="s">
        <v>31729</v>
      </c>
      <c r="B257" s="332">
        <v>263.65958445000001</v>
      </c>
    </row>
    <row r="258" spans="1:2" x14ac:dyDescent="0.25">
      <c r="A258" s="331" t="s">
        <v>31730</v>
      </c>
      <c r="B258" s="332">
        <v>265.45246963</v>
      </c>
    </row>
    <row r="259" spans="1:2" x14ac:dyDescent="0.25">
      <c r="A259" s="331" t="s">
        <v>31731</v>
      </c>
      <c r="B259" s="332">
        <v>266.83282247</v>
      </c>
    </row>
    <row r="260" spans="1:2" x14ac:dyDescent="0.25">
      <c r="A260" s="331" t="s">
        <v>31732</v>
      </c>
      <c r="B260" s="332">
        <v>267.74005406999999</v>
      </c>
    </row>
    <row r="261" spans="1:2" x14ac:dyDescent="0.25">
      <c r="A261" s="331" t="s">
        <v>31733</v>
      </c>
      <c r="B261" s="332">
        <v>268.11489014</v>
      </c>
    </row>
    <row r="262" spans="1:2" x14ac:dyDescent="0.25">
      <c r="A262" s="331" t="s">
        <v>31734</v>
      </c>
      <c r="B262" s="332">
        <v>268.81198885999999</v>
      </c>
    </row>
    <row r="263" spans="1:2" x14ac:dyDescent="0.25">
      <c r="A263" s="331" t="s">
        <v>31735</v>
      </c>
      <c r="B263" s="332">
        <v>269.51090003000002</v>
      </c>
    </row>
    <row r="264" spans="1:2" x14ac:dyDescent="0.25">
      <c r="A264" s="331" t="s">
        <v>31736</v>
      </c>
      <c r="B264" s="332">
        <v>270.80455234999999</v>
      </c>
    </row>
    <row r="265" spans="1:2" x14ac:dyDescent="0.25">
      <c r="A265" s="333">
        <v>2006</v>
      </c>
      <c r="B265" s="332"/>
    </row>
    <row r="266" spans="1:2" x14ac:dyDescent="0.25">
      <c r="A266" s="331" t="s">
        <v>31737</v>
      </c>
      <c r="B266" s="332">
        <v>271.96901192000001</v>
      </c>
    </row>
    <row r="267" spans="1:2" x14ac:dyDescent="0.25">
      <c r="A267" s="331" t="s">
        <v>31738</v>
      </c>
      <c r="B267" s="332">
        <v>272.81211586000001</v>
      </c>
    </row>
    <row r="268" spans="1:2" x14ac:dyDescent="0.25">
      <c r="A268" s="331" t="s">
        <v>31727</v>
      </c>
      <c r="B268" s="332">
        <v>273.35774008999999</v>
      </c>
    </row>
    <row r="269" spans="1:2" x14ac:dyDescent="0.25">
      <c r="A269" s="331" t="s">
        <v>31728</v>
      </c>
      <c r="B269" s="332">
        <v>274.50584259999999</v>
      </c>
    </row>
    <row r="270" spans="1:2" x14ac:dyDescent="0.25">
      <c r="A270" s="331" t="s">
        <v>31729</v>
      </c>
      <c r="B270" s="332">
        <v>277.79991271</v>
      </c>
    </row>
    <row r="271" spans="1:2" x14ac:dyDescent="0.25">
      <c r="A271" s="331" t="s">
        <v>31730</v>
      </c>
      <c r="B271" s="332">
        <v>279.24447226000001</v>
      </c>
    </row>
    <row r="272" spans="1:2" x14ac:dyDescent="0.25">
      <c r="A272" s="331" t="s">
        <v>31731</v>
      </c>
      <c r="B272" s="332">
        <v>280.38937458999999</v>
      </c>
    </row>
    <row r="273" spans="1:2" x14ac:dyDescent="0.25">
      <c r="A273" s="331" t="s">
        <v>31732</v>
      </c>
      <c r="B273" s="332">
        <v>281.17446483999998</v>
      </c>
    </row>
    <row r="274" spans="1:2" x14ac:dyDescent="0.25">
      <c r="A274" s="331" t="s">
        <v>31733</v>
      </c>
      <c r="B274" s="332">
        <v>281.84928356</v>
      </c>
    </row>
    <row r="275" spans="1:2" x14ac:dyDescent="0.25">
      <c r="A275" s="331" t="s">
        <v>31734</v>
      </c>
      <c r="B275" s="332">
        <v>282.46935198</v>
      </c>
    </row>
    <row r="276" spans="1:2" x14ac:dyDescent="0.25">
      <c r="A276" s="331" t="s">
        <v>31735</v>
      </c>
      <c r="B276" s="332">
        <v>283.45799470999998</v>
      </c>
    </row>
    <row r="277" spans="1:2" x14ac:dyDescent="0.25">
      <c r="A277" s="331" t="s">
        <v>31736</v>
      </c>
      <c r="B277" s="332">
        <v>284.73355569</v>
      </c>
    </row>
    <row r="278" spans="1:2" x14ac:dyDescent="0.25">
      <c r="A278" s="333">
        <v>2007</v>
      </c>
      <c r="B278" s="332"/>
    </row>
    <row r="279" spans="1:2" x14ac:dyDescent="0.25">
      <c r="A279" s="331" t="s">
        <v>31737</v>
      </c>
      <c r="B279" s="332">
        <v>285.50233629000002</v>
      </c>
    </row>
    <row r="280" spans="1:2" x14ac:dyDescent="0.25">
      <c r="A280" s="331" t="s">
        <v>31738</v>
      </c>
      <c r="B280" s="332">
        <v>286.67289586999999</v>
      </c>
    </row>
    <row r="281" spans="1:2" x14ac:dyDescent="0.25">
      <c r="A281" s="331" t="s">
        <v>31727</v>
      </c>
      <c r="B281" s="332">
        <v>288.45026782000002</v>
      </c>
    </row>
    <row r="282" spans="1:2" x14ac:dyDescent="0.25">
      <c r="A282" s="331" t="s">
        <v>31728</v>
      </c>
      <c r="B282" s="332">
        <v>289.63291392000002</v>
      </c>
    </row>
    <row r="283" spans="1:2" x14ac:dyDescent="0.25">
      <c r="A283" s="331" t="s">
        <v>31729</v>
      </c>
      <c r="B283" s="332">
        <v>292.23961014999998</v>
      </c>
    </row>
    <row r="284" spans="1:2" x14ac:dyDescent="0.25">
      <c r="A284" s="331" t="s">
        <v>31730</v>
      </c>
      <c r="B284" s="332">
        <v>293.78848008</v>
      </c>
    </row>
    <row r="285" spans="1:2" x14ac:dyDescent="0.25">
      <c r="A285" s="331" t="s">
        <v>31731</v>
      </c>
      <c r="B285" s="332">
        <v>294.99301285000001</v>
      </c>
    </row>
    <row r="286" spans="1:2" x14ac:dyDescent="0.25">
      <c r="A286" s="331" t="s">
        <v>31732</v>
      </c>
      <c r="B286" s="332">
        <v>295.84849258999998</v>
      </c>
    </row>
    <row r="287" spans="1:2" x14ac:dyDescent="0.25">
      <c r="A287" s="331" t="s">
        <v>31733</v>
      </c>
      <c r="B287" s="332">
        <v>297.09105625000001</v>
      </c>
    </row>
    <row r="288" spans="1:2" x14ac:dyDescent="0.25">
      <c r="A288" s="331" t="s">
        <v>31734</v>
      </c>
      <c r="B288" s="332">
        <v>298.36854779999999</v>
      </c>
    </row>
    <row r="289" spans="1:2" x14ac:dyDescent="0.25">
      <c r="A289" s="331" t="s">
        <v>31735</v>
      </c>
      <c r="B289" s="332">
        <v>299.80071683</v>
      </c>
    </row>
    <row r="290" spans="1:2" x14ac:dyDescent="0.25">
      <c r="A290" s="331" t="s">
        <v>31736</v>
      </c>
      <c r="B290" s="332">
        <v>302.07920227</v>
      </c>
    </row>
    <row r="291" spans="1:2" x14ac:dyDescent="0.25">
      <c r="A291" s="334">
        <v>2008</v>
      </c>
      <c r="B291" s="332"/>
    </row>
    <row r="292" spans="1:2" x14ac:dyDescent="0.25">
      <c r="A292" s="331" t="s">
        <v>31737</v>
      </c>
      <c r="B292" s="332">
        <v>303.40835076000002</v>
      </c>
    </row>
    <row r="293" spans="1:2" x14ac:dyDescent="0.25">
      <c r="A293" s="331" t="s">
        <v>31738</v>
      </c>
      <c r="B293" s="332">
        <v>304.71300667000003</v>
      </c>
    </row>
    <row r="294" spans="1:2" x14ac:dyDescent="0.25">
      <c r="A294" s="331" t="s">
        <v>31727</v>
      </c>
      <c r="B294" s="332">
        <v>307.27259593000002</v>
      </c>
    </row>
    <row r="295" spans="1:2" x14ac:dyDescent="0.25">
      <c r="A295" s="331" t="s">
        <v>31728</v>
      </c>
      <c r="B295" s="332">
        <v>308.40950452999999</v>
      </c>
    </row>
    <row r="296" spans="1:2" x14ac:dyDescent="0.25">
      <c r="A296" s="331" t="s">
        <v>31729</v>
      </c>
      <c r="B296" s="332">
        <v>314.17676226999998</v>
      </c>
    </row>
    <row r="297" spans="1:2" x14ac:dyDescent="0.25">
      <c r="A297" s="331" t="s">
        <v>31730</v>
      </c>
      <c r="B297" s="332">
        <v>318.07255412000001</v>
      </c>
    </row>
    <row r="298" spans="1:2" x14ac:dyDescent="0.25">
      <c r="A298" s="331" t="s">
        <v>31731</v>
      </c>
      <c r="B298" s="332">
        <v>321.34870143000001</v>
      </c>
    </row>
    <row r="299" spans="1:2" x14ac:dyDescent="0.25">
      <c r="A299" s="331" t="s">
        <v>31732</v>
      </c>
      <c r="B299" s="332">
        <v>325.46196480999998</v>
      </c>
    </row>
    <row r="300" spans="1:2" x14ac:dyDescent="0.25">
      <c r="A300" s="331" t="s">
        <v>31733</v>
      </c>
      <c r="B300" s="332">
        <v>329.69297035</v>
      </c>
    </row>
    <row r="301" spans="1:2" x14ac:dyDescent="0.25">
      <c r="A301" s="331" t="s">
        <v>31734</v>
      </c>
      <c r="B301" s="332">
        <v>332.82505357000002</v>
      </c>
    </row>
    <row r="302" spans="1:2" x14ac:dyDescent="0.25">
      <c r="A302" s="331" t="s">
        <v>31735</v>
      </c>
      <c r="B302" s="332">
        <v>335.5209365</v>
      </c>
    </row>
    <row r="303" spans="1:2" x14ac:dyDescent="0.25">
      <c r="A303" s="331" t="s">
        <v>31736</v>
      </c>
      <c r="B303" s="332">
        <v>337.60116631</v>
      </c>
    </row>
    <row r="304" spans="1:2" x14ac:dyDescent="0.25">
      <c r="A304" s="334" t="s">
        <v>31740</v>
      </c>
      <c r="B304" s="332"/>
    </row>
    <row r="305" spans="1:2" x14ac:dyDescent="0.25">
      <c r="A305" s="331" t="s">
        <v>31737</v>
      </c>
      <c r="B305" s="332">
        <v>338.91781085999997</v>
      </c>
    </row>
    <row r="306" spans="1:2" x14ac:dyDescent="0.25">
      <c r="A306" s="331" t="s">
        <v>31738</v>
      </c>
      <c r="B306" s="332">
        <v>340.00234784999998</v>
      </c>
    </row>
    <row r="307" spans="1:2" x14ac:dyDescent="0.25">
      <c r="A307" s="331" t="s">
        <v>31727</v>
      </c>
      <c r="B307" s="332">
        <v>343.19836992</v>
      </c>
    </row>
    <row r="308" spans="1:2" x14ac:dyDescent="0.25">
      <c r="A308" s="331" t="s">
        <v>31728</v>
      </c>
      <c r="B308" s="332">
        <v>344.29660469999999</v>
      </c>
    </row>
    <row r="309" spans="1:2" x14ac:dyDescent="0.25">
      <c r="A309" s="331" t="s">
        <v>31729</v>
      </c>
      <c r="B309" s="332">
        <v>348.77246057000002</v>
      </c>
    </row>
    <row r="310" spans="1:2" x14ac:dyDescent="0.25">
      <c r="A310" s="331" t="s">
        <v>31730</v>
      </c>
      <c r="B310" s="332">
        <v>349.99316418000001</v>
      </c>
    </row>
    <row r="311" spans="1:2" x14ac:dyDescent="0.25">
      <c r="A311" s="331" t="s">
        <v>31731</v>
      </c>
      <c r="B311" s="332">
        <v>351.67313137000002</v>
      </c>
    </row>
    <row r="312" spans="1:2" x14ac:dyDescent="0.25">
      <c r="A312" s="331" t="s">
        <v>31732</v>
      </c>
      <c r="B312" s="332">
        <v>352.37647763000001</v>
      </c>
    </row>
    <row r="313" spans="1:2" x14ac:dyDescent="0.25">
      <c r="A313" s="331" t="s">
        <v>31733</v>
      </c>
      <c r="B313" s="332">
        <v>353.08123058000001</v>
      </c>
    </row>
    <row r="314" spans="1:2" x14ac:dyDescent="0.25">
      <c r="A314" s="331" t="s">
        <v>31734</v>
      </c>
      <c r="B314" s="332">
        <v>354.24639864</v>
      </c>
    </row>
    <row r="315" spans="1:2" x14ac:dyDescent="0.25">
      <c r="A315" s="331" t="s">
        <v>31735</v>
      </c>
      <c r="B315" s="332">
        <v>355.41541175999998</v>
      </c>
    </row>
    <row r="316" spans="1:2" x14ac:dyDescent="0.25">
      <c r="A316" s="331" t="s">
        <v>31736</v>
      </c>
      <c r="B316" s="332">
        <v>357.33465497999998</v>
      </c>
    </row>
    <row r="317" spans="1:2" x14ac:dyDescent="0.25">
      <c r="A317" s="334" t="s">
        <v>31741</v>
      </c>
      <c r="B317" s="332"/>
    </row>
    <row r="318" spans="1:2" x14ac:dyDescent="0.25">
      <c r="A318" s="331" t="s">
        <v>31737</v>
      </c>
      <c r="B318" s="332">
        <v>358.83546052999998</v>
      </c>
    </row>
    <row r="319" spans="1:2" x14ac:dyDescent="0.25">
      <c r="A319" s="331" t="s">
        <v>31738</v>
      </c>
      <c r="B319" s="332">
        <v>360.37845300999999</v>
      </c>
    </row>
    <row r="320" spans="1:2" x14ac:dyDescent="0.25">
      <c r="A320" s="331" t="s">
        <v>31727</v>
      </c>
      <c r="B320" s="332">
        <v>363.11732926000002</v>
      </c>
    </row>
    <row r="321" spans="1:2" x14ac:dyDescent="0.25">
      <c r="A321" s="331" t="s">
        <v>31728</v>
      </c>
      <c r="B321" s="332">
        <v>364.46086337999998</v>
      </c>
    </row>
    <row r="322" spans="1:2" x14ac:dyDescent="0.25">
      <c r="A322" s="331" t="s">
        <v>31729</v>
      </c>
      <c r="B322" s="332">
        <v>370.32868328000001</v>
      </c>
    </row>
    <row r="323" spans="1:2" x14ac:dyDescent="0.25">
      <c r="A323" s="331" t="s">
        <v>31730</v>
      </c>
      <c r="B323" s="332">
        <v>372.77285259000001</v>
      </c>
    </row>
    <row r="324" spans="1:2" x14ac:dyDescent="0.25">
      <c r="A324" s="331" t="s">
        <v>31731</v>
      </c>
      <c r="B324" s="332">
        <v>375.53137169000001</v>
      </c>
    </row>
    <row r="325" spans="1:2" x14ac:dyDescent="0.25">
      <c r="A325" s="331" t="s">
        <v>31732</v>
      </c>
      <c r="B325" s="332">
        <v>376.69551895000001</v>
      </c>
    </row>
    <row r="326" spans="1:2" x14ac:dyDescent="0.25">
      <c r="A326" s="331" t="s">
        <v>31733</v>
      </c>
      <c r="B326" s="332">
        <v>378.01395325999999</v>
      </c>
    </row>
    <row r="327" spans="1:2" x14ac:dyDescent="0.25">
      <c r="A327" s="331" t="s">
        <v>31734</v>
      </c>
      <c r="B327" s="332">
        <v>379.94182441999999</v>
      </c>
    </row>
    <row r="328" spans="1:2" x14ac:dyDescent="0.25">
      <c r="A328" s="331" t="s">
        <v>31735</v>
      </c>
      <c r="B328" s="332">
        <v>382.56342301000001</v>
      </c>
    </row>
    <row r="329" spans="1:2" x14ac:dyDescent="0.25">
      <c r="A329" s="331" t="s">
        <v>31736</v>
      </c>
      <c r="B329" s="332">
        <v>383.55808790999998</v>
      </c>
    </row>
    <row r="330" spans="1:2" x14ac:dyDescent="0.25">
      <c r="A330" s="334" t="s">
        <v>31742</v>
      </c>
      <c r="B330" s="332"/>
    </row>
    <row r="331" spans="1:2" x14ac:dyDescent="0.25">
      <c r="A331" s="331" t="s">
        <v>31737</v>
      </c>
      <c r="B331" s="332">
        <v>384.59369475</v>
      </c>
    </row>
    <row r="332" spans="1:2" x14ac:dyDescent="0.25">
      <c r="A332" s="331" t="s">
        <v>31738</v>
      </c>
      <c r="B332" s="332">
        <v>386.09361016000003</v>
      </c>
    </row>
    <row r="333" spans="1:2" ht="14.25" customHeight="1" x14ac:dyDescent="0.25">
      <c r="A333" s="336" t="s">
        <v>31727</v>
      </c>
      <c r="B333" s="332">
        <v>388.10129692999999</v>
      </c>
    </row>
    <row r="334" spans="1:2" ht="14.25" customHeight="1" x14ac:dyDescent="0.25">
      <c r="A334" s="336" t="s">
        <v>31728</v>
      </c>
      <c r="B334" s="332">
        <v>389.96418316</v>
      </c>
    </row>
    <row r="335" spans="1:2" ht="14.25" customHeight="1" x14ac:dyDescent="0.25">
      <c r="A335" s="336" t="s">
        <v>31743</v>
      </c>
      <c r="B335" s="332">
        <v>395.81364590999999</v>
      </c>
    </row>
    <row r="336" spans="1:2" ht="14.25" customHeight="1" x14ac:dyDescent="0.25">
      <c r="A336" s="336" t="s">
        <v>31744</v>
      </c>
      <c r="B336" s="332">
        <v>398.18852778000002</v>
      </c>
    </row>
    <row r="337" spans="1:2" ht="14.25" customHeight="1" x14ac:dyDescent="0.25">
      <c r="A337" s="336" t="s">
        <v>31745</v>
      </c>
      <c r="B337" s="332">
        <v>400.37856468000001</v>
      </c>
    </row>
    <row r="338" spans="1:2" ht="14.25" customHeight="1" x14ac:dyDescent="0.25">
      <c r="A338" s="336" t="s">
        <v>31746</v>
      </c>
      <c r="B338" s="332">
        <v>400.93909466999997</v>
      </c>
    </row>
    <row r="339" spans="1:2" ht="14.25" customHeight="1" x14ac:dyDescent="0.25">
      <c r="A339" s="336" t="s">
        <v>31733</v>
      </c>
      <c r="B339" s="332">
        <v>401.70087895</v>
      </c>
    </row>
    <row r="340" spans="1:2" ht="14.25" customHeight="1" x14ac:dyDescent="0.25">
      <c r="A340" s="336" t="s">
        <v>31734</v>
      </c>
      <c r="B340" s="332">
        <v>403.22734229000002</v>
      </c>
    </row>
    <row r="341" spans="1:2" ht="14.25" customHeight="1" x14ac:dyDescent="0.25">
      <c r="A341" s="336" t="s">
        <v>31735</v>
      </c>
      <c r="B341" s="332">
        <v>404.71928345999999</v>
      </c>
    </row>
    <row r="342" spans="1:2" ht="14.25" customHeight="1" x14ac:dyDescent="0.25">
      <c r="A342" s="336" t="s">
        <v>31736</v>
      </c>
      <c r="B342" s="332">
        <v>405.20494660000003</v>
      </c>
    </row>
    <row r="343" spans="1:2" ht="14.25" customHeight="1" x14ac:dyDescent="0.25">
      <c r="A343" s="334" t="s">
        <v>31747</v>
      </c>
      <c r="B343" s="332"/>
    </row>
    <row r="344" spans="1:2" ht="14.25" customHeight="1" x14ac:dyDescent="0.25">
      <c r="A344" s="331" t="s">
        <v>31737</v>
      </c>
      <c r="B344" s="332">
        <v>407.59565579000002</v>
      </c>
    </row>
    <row r="345" spans="1:2" ht="14.25" customHeight="1" x14ac:dyDescent="0.25">
      <c r="A345" s="336" t="s">
        <v>31748</v>
      </c>
      <c r="B345" s="332">
        <v>408.85920232000001</v>
      </c>
    </row>
    <row r="346" spans="1:2" ht="14.25" customHeight="1" x14ac:dyDescent="0.25">
      <c r="A346" s="336" t="s">
        <v>31727</v>
      </c>
      <c r="B346" s="332">
        <v>410.12666584999999</v>
      </c>
    </row>
    <row r="347" spans="1:2" ht="14.25" customHeight="1" x14ac:dyDescent="0.25">
      <c r="A347" s="336" t="s">
        <v>31749</v>
      </c>
      <c r="B347" s="332">
        <v>412.75147650999997</v>
      </c>
    </row>
    <row r="348" spans="1:2" ht="14.25" customHeight="1" x14ac:dyDescent="0.25">
      <c r="A348" s="336" t="s">
        <v>31743</v>
      </c>
      <c r="B348" s="332">
        <v>415.47563624999998</v>
      </c>
    </row>
    <row r="349" spans="1:2" ht="14.25" customHeight="1" x14ac:dyDescent="0.25">
      <c r="A349" s="336" t="s">
        <v>31744</v>
      </c>
      <c r="B349" s="332">
        <v>418.38396570999998</v>
      </c>
    </row>
    <row r="350" spans="1:2" ht="14.25" customHeight="1" x14ac:dyDescent="0.25">
      <c r="A350" s="336" t="s">
        <v>31745</v>
      </c>
      <c r="B350" s="332">
        <v>419.59727921000001</v>
      </c>
    </row>
    <row r="351" spans="1:2" ht="14.25" customHeight="1" x14ac:dyDescent="0.25">
      <c r="A351" s="336" t="s">
        <v>31746</v>
      </c>
      <c r="B351" s="332">
        <v>422.91209771000001</v>
      </c>
    </row>
    <row r="352" spans="1:2" ht="14.25" customHeight="1" x14ac:dyDescent="0.25">
      <c r="A352" s="336" t="s">
        <v>31733</v>
      </c>
      <c r="B352" s="332">
        <v>423.96937795999997</v>
      </c>
    </row>
    <row r="353" spans="1:2" ht="14.25" customHeight="1" x14ac:dyDescent="0.25">
      <c r="A353" s="336" t="s">
        <v>31734</v>
      </c>
      <c r="B353" s="332">
        <v>425.41087384000002</v>
      </c>
    </row>
    <row r="354" spans="1:2" ht="14.25" customHeight="1" x14ac:dyDescent="0.25">
      <c r="A354" s="336" t="s">
        <v>31735</v>
      </c>
      <c r="B354" s="332">
        <v>426.60202428999997</v>
      </c>
    </row>
    <row r="355" spans="1:2" ht="14.25" customHeight="1" x14ac:dyDescent="0.25">
      <c r="A355" s="336" t="s">
        <v>31736</v>
      </c>
      <c r="B355" s="332">
        <v>428.18006889999998</v>
      </c>
    </row>
    <row r="356" spans="1:2" ht="14.25" customHeight="1" x14ac:dyDescent="0.25">
      <c r="A356" s="334">
        <v>2013</v>
      </c>
      <c r="B356" s="332"/>
    </row>
    <row r="357" spans="1:2" ht="14.25" customHeight="1" x14ac:dyDescent="0.25">
      <c r="A357" s="336" t="s">
        <v>31737</v>
      </c>
      <c r="B357" s="332">
        <v>428.95079301999999</v>
      </c>
    </row>
    <row r="358" spans="1:2" ht="14.25" customHeight="1" x14ac:dyDescent="0.25">
      <c r="A358" s="336" t="s">
        <v>31738</v>
      </c>
      <c r="B358" s="332">
        <v>432.08213381000002</v>
      </c>
    </row>
    <row r="359" spans="1:2" ht="14.25" customHeight="1" x14ac:dyDescent="0.25">
      <c r="A359" s="336" t="s">
        <v>31727</v>
      </c>
      <c r="B359" s="332">
        <v>432.85988164999998</v>
      </c>
    </row>
    <row r="360" spans="1:2" ht="14.25" customHeight="1" x14ac:dyDescent="0.25">
      <c r="A360" s="336" t="s">
        <v>31728</v>
      </c>
      <c r="B360" s="332">
        <v>435.84661483000002</v>
      </c>
    </row>
    <row r="361" spans="1:2" ht="14.25" customHeight="1" x14ac:dyDescent="0.25">
      <c r="A361" s="336" t="s">
        <v>31729</v>
      </c>
      <c r="B361" s="332">
        <v>441.68695946999998</v>
      </c>
    </row>
    <row r="362" spans="1:2" ht="16.5" customHeight="1" x14ac:dyDescent="0.25">
      <c r="A362" s="336" t="s">
        <v>31744</v>
      </c>
      <c r="B362" s="332">
        <v>445.75047949999998</v>
      </c>
    </row>
    <row r="363" spans="1:2" ht="16.5" customHeight="1" x14ac:dyDescent="0.25">
      <c r="A363" s="336" t="s">
        <v>31731</v>
      </c>
      <c r="B363" s="332">
        <v>447.17688103</v>
      </c>
    </row>
    <row r="364" spans="1:2" ht="15.75" customHeight="1" x14ac:dyDescent="0.25">
      <c r="A364" s="336" t="s">
        <v>31732</v>
      </c>
      <c r="B364" s="332">
        <v>449.81522462999999</v>
      </c>
    </row>
    <row r="365" spans="1:2" ht="15.75" customHeight="1" x14ac:dyDescent="0.25">
      <c r="A365" s="336" t="s">
        <v>31733</v>
      </c>
      <c r="B365" s="332">
        <v>452.24422684000001</v>
      </c>
    </row>
    <row r="366" spans="1:2" ht="15.75" customHeight="1" x14ac:dyDescent="0.25">
      <c r="A366" s="336" t="s">
        <v>31734</v>
      </c>
      <c r="B366" s="332">
        <v>454.23410144000002</v>
      </c>
    </row>
    <row r="367" spans="1:2" ht="15.75" customHeight="1" x14ac:dyDescent="0.25">
      <c r="A367" s="336" t="s">
        <v>31735</v>
      </c>
      <c r="B367" s="332">
        <v>456.05103785</v>
      </c>
    </row>
    <row r="368" spans="1:2" ht="15.75" customHeight="1" x14ac:dyDescent="0.25">
      <c r="A368" s="336" t="s">
        <v>31736</v>
      </c>
      <c r="B368" s="332">
        <v>460.15549719000001</v>
      </c>
    </row>
    <row r="369" spans="1:2" ht="15.75" customHeight="1" x14ac:dyDescent="0.25">
      <c r="A369" s="337">
        <v>2014</v>
      </c>
      <c r="B369" s="332"/>
    </row>
    <row r="370" spans="1:2" ht="15.75" customHeight="1" x14ac:dyDescent="0.25">
      <c r="A370" s="336" t="s">
        <v>31737</v>
      </c>
      <c r="B370" s="332">
        <v>462.18018138000002</v>
      </c>
    </row>
    <row r="371" spans="1:2" ht="15.75" customHeight="1" x14ac:dyDescent="0.25">
      <c r="A371" s="336" t="s">
        <v>31738</v>
      </c>
      <c r="B371" s="332">
        <v>464.12133813999998</v>
      </c>
    </row>
    <row r="372" spans="1:2" ht="15.75" customHeight="1" x14ac:dyDescent="0.25">
      <c r="A372" s="336" t="s">
        <v>31727</v>
      </c>
      <c r="B372" s="332">
        <v>466.81324189999998</v>
      </c>
    </row>
    <row r="373" spans="1:2" ht="15.75" customHeight="1" x14ac:dyDescent="0.25">
      <c r="A373" s="336" t="s">
        <v>31728</v>
      </c>
      <c r="B373" s="332">
        <v>469.00726414000002</v>
      </c>
    </row>
    <row r="374" spans="1:2" ht="15.75" customHeight="1" x14ac:dyDescent="0.25">
      <c r="A374" s="336" t="s">
        <v>31729</v>
      </c>
      <c r="B374" s="332">
        <v>474.35394695000002</v>
      </c>
    </row>
    <row r="375" spans="1:2" ht="15.75" customHeight="1" x14ac:dyDescent="0.25">
      <c r="A375" s="336" t="s">
        <v>31730</v>
      </c>
      <c r="B375" s="332">
        <v>477.24750603000001</v>
      </c>
    </row>
    <row r="376" spans="1:2" ht="15.75" customHeight="1" x14ac:dyDescent="0.25">
      <c r="A376" s="336" t="s">
        <v>31731</v>
      </c>
      <c r="B376" s="332">
        <v>480.15871582</v>
      </c>
    </row>
    <row r="377" spans="1:2" ht="15.75" customHeight="1" x14ac:dyDescent="0.25">
      <c r="A377" s="336" t="s">
        <v>31732</v>
      </c>
      <c r="B377" s="332">
        <v>482.70355701</v>
      </c>
    </row>
    <row r="378" spans="1:2" ht="15.75" customHeight="1" x14ac:dyDescent="0.25">
      <c r="A378" s="336" t="s">
        <v>31733</v>
      </c>
      <c r="B378" s="332">
        <v>483.4758827</v>
      </c>
    </row>
    <row r="379" spans="1:2" ht="15.75" customHeight="1" x14ac:dyDescent="0.25">
      <c r="A379" s="336" t="s">
        <v>31734</v>
      </c>
      <c r="B379" s="332">
        <v>484.82961517000001</v>
      </c>
    </row>
    <row r="380" spans="1:2" ht="15.75" customHeight="1" x14ac:dyDescent="0.25">
      <c r="A380" s="336" t="s">
        <v>31735</v>
      </c>
      <c r="B380" s="332">
        <v>485.84775736</v>
      </c>
    </row>
    <row r="381" spans="1:2" ht="15.75" customHeight="1" x14ac:dyDescent="0.25">
      <c r="A381" s="336" t="s">
        <v>31736</v>
      </c>
      <c r="B381" s="332">
        <v>489.10293732999997</v>
      </c>
    </row>
    <row r="382" spans="1:2" ht="15.75" customHeight="1" x14ac:dyDescent="0.25">
      <c r="A382" s="337">
        <v>2015</v>
      </c>
      <c r="B382" s="332"/>
    </row>
    <row r="383" spans="1:2" ht="15.75" customHeight="1" x14ac:dyDescent="0.25">
      <c r="A383" s="336" t="s">
        <v>31737</v>
      </c>
      <c r="B383" s="332">
        <v>490.08114319999999</v>
      </c>
    </row>
    <row r="384" spans="1:2" ht="15.75" customHeight="1" x14ac:dyDescent="0.25">
      <c r="A384" s="336" t="s">
        <v>31738</v>
      </c>
      <c r="B384" s="332">
        <v>490.96328926000001</v>
      </c>
    </row>
    <row r="385" spans="1:2" ht="15.75" customHeight="1" x14ac:dyDescent="0.25">
      <c r="A385" s="336" t="s">
        <v>31727</v>
      </c>
      <c r="B385" s="332">
        <v>492.09250483</v>
      </c>
    </row>
    <row r="386" spans="1:2" ht="15.75" customHeight="1" x14ac:dyDescent="0.25">
      <c r="A386" s="336" t="s">
        <v>31728</v>
      </c>
      <c r="B386" s="332">
        <v>494.55296735000002</v>
      </c>
    </row>
    <row r="387" spans="1:2" ht="15.75" customHeight="1" x14ac:dyDescent="0.25">
      <c r="A387" s="336" t="s">
        <v>31729</v>
      </c>
      <c r="B387" s="332">
        <v>501.08106651999998</v>
      </c>
    </row>
    <row r="388" spans="1:2" ht="14.25" customHeight="1" x14ac:dyDescent="0.25">
      <c r="A388" s="336" t="s">
        <v>31730</v>
      </c>
      <c r="B388" s="332">
        <v>504.83917451999997</v>
      </c>
    </row>
    <row r="389" spans="1:2" ht="14.25" customHeight="1" x14ac:dyDescent="0.25">
      <c r="A389" s="336" t="s">
        <v>31731</v>
      </c>
      <c r="B389" s="332">
        <v>508.32256482000003</v>
      </c>
    </row>
    <row r="390" spans="1:2" ht="14.25" customHeight="1" x14ac:dyDescent="0.25">
      <c r="A390" s="336" t="s">
        <v>31732</v>
      </c>
      <c r="B390" s="332">
        <v>512.13498405999997</v>
      </c>
    </row>
    <row r="391" spans="1:2" ht="14.25" customHeight="1" x14ac:dyDescent="0.25">
      <c r="A391" s="336" t="s">
        <v>31733</v>
      </c>
      <c r="B391" s="332">
        <v>513.41532152000002</v>
      </c>
    </row>
    <row r="392" spans="1:2" ht="14.25" customHeight="1" x14ac:dyDescent="0.25">
      <c r="A392" s="336" t="s">
        <v>31734</v>
      </c>
      <c r="B392" s="332">
        <v>514.80154288999995</v>
      </c>
    </row>
    <row r="393" spans="1:2" ht="14.25" customHeight="1" x14ac:dyDescent="0.25">
      <c r="A393" s="336" t="s">
        <v>31735</v>
      </c>
      <c r="B393" s="332">
        <v>516.19150706000005</v>
      </c>
    </row>
    <row r="394" spans="1:2" ht="14.25" customHeight="1" x14ac:dyDescent="0.25">
      <c r="A394" s="336" t="s">
        <v>31736</v>
      </c>
      <c r="B394" s="332">
        <v>516.44960280999999</v>
      </c>
    </row>
    <row r="395" spans="1:2" ht="14.25" customHeight="1" x14ac:dyDescent="0.25">
      <c r="A395" s="337">
        <v>2016</v>
      </c>
      <c r="B395" s="332"/>
    </row>
    <row r="396" spans="1:2" ht="14.25" customHeight="1" x14ac:dyDescent="0.25">
      <c r="A396" s="336" t="s">
        <v>31737</v>
      </c>
      <c r="B396" s="332">
        <v>519.34172059000002</v>
      </c>
    </row>
    <row r="397" spans="1:2" ht="14.25" customHeight="1" x14ac:dyDescent="0.25">
      <c r="A397" s="336" t="s">
        <v>31738</v>
      </c>
      <c r="B397" s="332">
        <v>523.60032269999999</v>
      </c>
    </row>
    <row r="398" spans="1:2" ht="14.25" customHeight="1" x14ac:dyDescent="0.25">
      <c r="A398" s="336" t="s">
        <v>31727</v>
      </c>
      <c r="B398" s="332">
        <v>528.05092544000001</v>
      </c>
    </row>
    <row r="399" spans="1:2" ht="14.25" customHeight="1" x14ac:dyDescent="0.25">
      <c r="A399" s="336" t="s">
        <v>31728</v>
      </c>
      <c r="B399" s="332">
        <v>530.58556987999998</v>
      </c>
    </row>
    <row r="400" spans="1:2" x14ac:dyDescent="0.25">
      <c r="A400" s="336" t="s">
        <v>31729</v>
      </c>
      <c r="B400" s="332">
        <v>535.36084000999995</v>
      </c>
    </row>
    <row r="401" spans="1:2" x14ac:dyDescent="0.25">
      <c r="A401" s="336" t="s">
        <v>31730</v>
      </c>
      <c r="B401" s="332">
        <v>541.19627317000004</v>
      </c>
    </row>
    <row r="402" spans="1:2" x14ac:dyDescent="0.25">
      <c r="A402" s="336" t="s">
        <v>31731</v>
      </c>
      <c r="B402" s="332">
        <v>542.38690497000005</v>
      </c>
    </row>
    <row r="403" spans="1:2" x14ac:dyDescent="0.25">
      <c r="A403" s="336" t="s">
        <v>31732</v>
      </c>
      <c r="B403" s="332">
        <v>543.79711092000002</v>
      </c>
    </row>
    <row r="404" spans="1:2" x14ac:dyDescent="0.25">
      <c r="A404" s="336" t="s">
        <v>31733</v>
      </c>
      <c r="B404" s="332">
        <v>545.04784428000005</v>
      </c>
    </row>
    <row r="405" spans="1:2" x14ac:dyDescent="0.25">
      <c r="A405" s="336" t="s">
        <v>31734</v>
      </c>
      <c r="B405" s="332">
        <v>548.75416961999997</v>
      </c>
    </row>
    <row r="406" spans="1:2" x14ac:dyDescent="0.25">
      <c r="A406" s="336" t="s">
        <v>31735</v>
      </c>
      <c r="B406" s="332">
        <v>549.35779921000005</v>
      </c>
    </row>
    <row r="407" spans="1:2" x14ac:dyDescent="0.25">
      <c r="A407" s="336" t="s">
        <v>31736</v>
      </c>
      <c r="B407" s="332">
        <v>552.26939555000001</v>
      </c>
    </row>
    <row r="408" spans="1:2" s="338" customFormat="1" ht="12" x14ac:dyDescent="0.25">
      <c r="A408" s="337">
        <v>2017</v>
      </c>
      <c r="B408" s="332"/>
    </row>
    <row r="409" spans="1:2" ht="14.25" customHeight="1" x14ac:dyDescent="0.25">
      <c r="A409" s="336" t="s">
        <v>31737</v>
      </c>
      <c r="B409" s="332">
        <v>554.42324618999999</v>
      </c>
    </row>
    <row r="410" spans="1:2" ht="14.25" customHeight="1" x14ac:dyDescent="0.25">
      <c r="A410" s="336" t="s">
        <v>31738</v>
      </c>
      <c r="B410" s="332">
        <v>555.42120803</v>
      </c>
    </row>
    <row r="411" spans="1:2" ht="14.25" customHeight="1" x14ac:dyDescent="0.25">
      <c r="A411" s="336" t="s">
        <v>31727</v>
      </c>
      <c r="B411" s="332">
        <v>558.14277195</v>
      </c>
    </row>
    <row r="412" spans="1:2" ht="14.25" customHeight="1" x14ac:dyDescent="0.25">
      <c r="A412" s="336" t="s">
        <v>31728</v>
      </c>
      <c r="B412" s="332">
        <v>559.03580038999996</v>
      </c>
    </row>
    <row r="413" spans="1:2" x14ac:dyDescent="0.25">
      <c r="A413" s="336" t="s">
        <v>31729</v>
      </c>
      <c r="B413" s="332">
        <v>560.71290779000003</v>
      </c>
    </row>
    <row r="414" spans="1:2" x14ac:dyDescent="0.25">
      <c r="A414" s="336" t="s">
        <v>31730</v>
      </c>
      <c r="B414" s="332">
        <v>563.01183071000003</v>
      </c>
    </row>
    <row r="415" spans="1:2" x14ac:dyDescent="0.25">
      <c r="A415" s="336" t="s">
        <v>31731</v>
      </c>
      <c r="B415" s="332">
        <v>566.38990168999999</v>
      </c>
    </row>
    <row r="416" spans="1:2" x14ac:dyDescent="0.25">
      <c r="A416" s="336" t="s">
        <v>31732</v>
      </c>
      <c r="B416" s="332">
        <v>567.80587644000002</v>
      </c>
    </row>
    <row r="417" spans="1:2" x14ac:dyDescent="0.25">
      <c r="A417" s="336" t="s">
        <v>31733</v>
      </c>
      <c r="B417" s="332">
        <v>569.28217171999995</v>
      </c>
    </row>
    <row r="418" spans="1:2" x14ac:dyDescent="0.25">
      <c r="A418" s="336" t="s">
        <v>31734</v>
      </c>
      <c r="B418" s="332">
        <v>570.13609498000005</v>
      </c>
    </row>
    <row r="419" spans="1:2" x14ac:dyDescent="0.25">
      <c r="A419" s="336" t="s">
        <v>31735</v>
      </c>
      <c r="B419" s="332">
        <v>572.75872102000005</v>
      </c>
    </row>
    <row r="420" spans="1:2" x14ac:dyDescent="0.25">
      <c r="A420" s="336" t="s">
        <v>31736</v>
      </c>
      <c r="B420" s="332">
        <v>573.78968671999996</v>
      </c>
    </row>
    <row r="421" spans="1:2" s="338" customFormat="1" ht="12" x14ac:dyDescent="0.25">
      <c r="A421" s="337">
        <v>2018</v>
      </c>
      <c r="B421" s="332"/>
    </row>
    <row r="422" spans="1:2" ht="14.25" customHeight="1" x14ac:dyDescent="0.25">
      <c r="A422" s="336" t="s">
        <v>31737</v>
      </c>
      <c r="B422" s="332">
        <v>575.28153990999999</v>
      </c>
    </row>
    <row r="423" spans="1:2" ht="14.25" customHeight="1" x14ac:dyDescent="0.25">
      <c r="A423" s="336" t="s">
        <v>31738</v>
      </c>
      <c r="B423" s="332">
        <v>576.94985638000003</v>
      </c>
    </row>
    <row r="424" spans="1:2" ht="14.25" customHeight="1" x14ac:dyDescent="0.25">
      <c r="A424" s="336" t="s">
        <v>31727</v>
      </c>
      <c r="B424" s="332">
        <v>577.58450121999999</v>
      </c>
    </row>
    <row r="425" spans="1:2" ht="14.25" customHeight="1" x14ac:dyDescent="0.25">
      <c r="A425" s="336" t="s">
        <v>31728</v>
      </c>
      <c r="B425" s="332">
        <v>579.08622091999996</v>
      </c>
    </row>
    <row r="426" spans="1:2" x14ac:dyDescent="0.25">
      <c r="A426" s="336" t="s">
        <v>31729</v>
      </c>
      <c r="B426" s="332">
        <v>582.44492100000002</v>
      </c>
    </row>
    <row r="427" spans="1:2" x14ac:dyDescent="0.25">
      <c r="A427" s="336" t="s">
        <v>31730</v>
      </c>
      <c r="B427" s="332">
        <v>585.82310154000004</v>
      </c>
    </row>
    <row r="428" spans="1:2" x14ac:dyDescent="0.25">
      <c r="A428" s="336" t="s">
        <v>31731</v>
      </c>
      <c r="B428" s="332">
        <v>588.69363473999999</v>
      </c>
    </row>
    <row r="429" spans="1:2" x14ac:dyDescent="0.25">
      <c r="A429" s="336" t="s">
        <v>31732</v>
      </c>
      <c r="B429" s="332">
        <v>590.69519309999998</v>
      </c>
    </row>
    <row r="430" spans="1:2" x14ac:dyDescent="0.25">
      <c r="A430" s="336" t="s">
        <v>31733</v>
      </c>
      <c r="B430" s="332">
        <v>593.23518243000001</v>
      </c>
    </row>
    <row r="431" spans="1:2" x14ac:dyDescent="0.25">
      <c r="A431" s="336" t="s">
        <v>31734</v>
      </c>
      <c r="B431" s="332">
        <v>595.72677020000003</v>
      </c>
    </row>
    <row r="432" spans="1:2" x14ac:dyDescent="0.25">
      <c r="A432" s="336" t="s">
        <v>31735</v>
      </c>
      <c r="B432" s="332">
        <v>597.09694176999994</v>
      </c>
    </row>
    <row r="433" spans="1:28" x14ac:dyDescent="0.25">
      <c r="A433" s="336" t="s">
        <v>31736</v>
      </c>
      <c r="B433" s="332">
        <v>598.29113565</v>
      </c>
    </row>
    <row r="434" spans="1:28" x14ac:dyDescent="0.25">
      <c r="A434" s="337">
        <v>2019</v>
      </c>
      <c r="B434" s="332"/>
    </row>
    <row r="435" spans="1:28" x14ac:dyDescent="0.25">
      <c r="A435" s="331" t="s">
        <v>31737</v>
      </c>
      <c r="B435" s="339">
        <v>600.91999999999996</v>
      </c>
      <c r="C435" s="340"/>
      <c r="D435" s="340"/>
      <c r="E435" s="340"/>
      <c r="F435" s="340"/>
      <c r="G435" s="340"/>
      <c r="H435" s="340"/>
      <c r="I435" s="340"/>
      <c r="J435" s="340"/>
      <c r="K435" s="340"/>
      <c r="L435" s="340"/>
      <c r="M435" s="340"/>
      <c r="N435" s="340"/>
      <c r="O435" s="340"/>
      <c r="P435" s="340"/>
      <c r="Q435" s="340"/>
      <c r="R435" s="340"/>
      <c r="S435" s="340"/>
      <c r="T435" s="340"/>
      <c r="U435" s="340"/>
      <c r="V435" s="340"/>
      <c r="W435" s="340"/>
      <c r="X435" s="340"/>
      <c r="Y435" s="340"/>
      <c r="Z435" s="340"/>
      <c r="AA435" s="340"/>
      <c r="AB435" s="340"/>
    </row>
    <row r="436" spans="1:28" x14ac:dyDescent="0.25">
      <c r="A436" s="331" t="s">
        <v>31738</v>
      </c>
      <c r="B436" s="339">
        <v>601.95000000000005</v>
      </c>
      <c r="C436" s="340"/>
      <c r="D436" s="340"/>
      <c r="E436" s="340"/>
      <c r="F436" s="340"/>
      <c r="G436" s="340"/>
      <c r="H436" s="340"/>
      <c r="I436" s="340"/>
      <c r="J436" s="340"/>
      <c r="K436" s="340"/>
      <c r="L436" s="340"/>
      <c r="M436" s="340"/>
      <c r="N436" s="340"/>
      <c r="O436" s="340"/>
      <c r="P436" s="340"/>
      <c r="Q436" s="340"/>
      <c r="R436" s="340"/>
      <c r="S436" s="340"/>
      <c r="T436" s="340"/>
      <c r="U436" s="340"/>
      <c r="V436" s="340"/>
      <c r="W436" s="340"/>
      <c r="X436" s="340"/>
      <c r="Y436" s="340"/>
      <c r="Z436" s="340"/>
      <c r="AA436" s="340"/>
      <c r="AB436" s="340"/>
    </row>
    <row r="437" spans="1:28" x14ac:dyDescent="0.25">
      <c r="A437" s="331" t="s">
        <v>31727</v>
      </c>
      <c r="B437" s="339">
        <v>605.02</v>
      </c>
      <c r="C437" s="340"/>
      <c r="D437" s="340"/>
      <c r="E437" s="340"/>
      <c r="F437" s="340"/>
      <c r="G437" s="340"/>
      <c r="H437" s="340"/>
      <c r="I437" s="340"/>
      <c r="J437" s="340"/>
      <c r="K437" s="340"/>
      <c r="L437" s="340"/>
      <c r="M437" s="340"/>
      <c r="N437" s="340"/>
      <c r="O437" s="340"/>
      <c r="P437" s="340"/>
      <c r="Q437" s="340"/>
      <c r="R437" s="340"/>
      <c r="S437" s="340"/>
      <c r="T437" s="340"/>
      <c r="U437" s="340"/>
      <c r="V437" s="340"/>
      <c r="W437" s="340"/>
      <c r="X437" s="340"/>
      <c r="Y437" s="340"/>
      <c r="Z437" s="340"/>
      <c r="AA437" s="340"/>
      <c r="AB437" s="340"/>
    </row>
    <row r="438" spans="1:28" x14ac:dyDescent="0.25">
      <c r="A438" s="331" t="s">
        <v>31728</v>
      </c>
      <c r="B438" s="339">
        <v>607.01</v>
      </c>
      <c r="C438" s="340"/>
      <c r="D438" s="340"/>
      <c r="E438" s="340"/>
      <c r="F438" s="340"/>
      <c r="G438" s="340"/>
      <c r="H438" s="340"/>
      <c r="I438" s="340"/>
      <c r="J438" s="340"/>
      <c r="K438" s="340"/>
      <c r="L438" s="340"/>
      <c r="M438" s="340"/>
      <c r="N438" s="340"/>
      <c r="O438" s="340"/>
      <c r="P438" s="340"/>
      <c r="Q438" s="340"/>
      <c r="R438" s="340"/>
      <c r="S438" s="340"/>
      <c r="T438" s="340"/>
      <c r="U438" s="340"/>
      <c r="V438" s="340"/>
      <c r="W438" s="340"/>
      <c r="X438" s="340"/>
      <c r="Y438" s="340"/>
      <c r="Z438" s="340"/>
      <c r="AA438" s="340"/>
      <c r="AB438" s="340"/>
    </row>
    <row r="439" spans="1:28" x14ac:dyDescent="0.25">
      <c r="A439" s="331" t="s">
        <v>31729</v>
      </c>
      <c r="B439" s="339">
        <v>607.67999999999995</v>
      </c>
      <c r="C439" s="340"/>
      <c r="D439" s="340"/>
      <c r="E439" s="340"/>
      <c r="F439" s="340"/>
      <c r="G439" s="340"/>
      <c r="H439" s="340"/>
      <c r="I439" s="340"/>
      <c r="J439" s="340"/>
      <c r="K439" s="340"/>
      <c r="L439" s="340"/>
      <c r="M439" s="340"/>
      <c r="N439" s="340"/>
      <c r="O439" s="340"/>
      <c r="P439" s="340"/>
      <c r="Q439" s="340"/>
      <c r="R439" s="340"/>
      <c r="S439" s="340"/>
      <c r="T439" s="340"/>
      <c r="U439" s="340"/>
      <c r="V439" s="340"/>
      <c r="W439" s="340"/>
      <c r="X439" s="340"/>
      <c r="Y439" s="340"/>
      <c r="Z439" s="340"/>
      <c r="AA439" s="340"/>
      <c r="AB439" s="340"/>
    </row>
    <row r="440" spans="1:28" x14ac:dyDescent="0.25">
      <c r="A440" s="331" t="s">
        <v>31730</v>
      </c>
      <c r="B440" s="339">
        <v>609.80999999999995</v>
      </c>
    </row>
    <row r="441" spans="1:28" x14ac:dyDescent="0.25">
      <c r="A441" s="331" t="s">
        <v>31731</v>
      </c>
      <c r="B441" s="339">
        <v>613.95000000000005</v>
      </c>
    </row>
    <row r="442" spans="1:28" x14ac:dyDescent="0.25">
      <c r="A442" s="331" t="s">
        <v>31732</v>
      </c>
      <c r="B442" s="339">
        <v>616.65</v>
      </c>
    </row>
    <row r="443" spans="1:28" x14ac:dyDescent="0.25">
      <c r="A443" s="331" t="s">
        <v>31733</v>
      </c>
      <c r="B443" s="339">
        <v>618.94000000000005</v>
      </c>
    </row>
    <row r="444" spans="1:28" x14ac:dyDescent="0.25">
      <c r="A444" s="331" t="s">
        <v>31734</v>
      </c>
      <c r="B444" s="339">
        <v>620.04999999999995</v>
      </c>
    </row>
    <row r="445" spans="1:28" x14ac:dyDescent="0.25">
      <c r="A445" s="331" t="s">
        <v>31735</v>
      </c>
      <c r="B445" s="339">
        <v>620.73</v>
      </c>
    </row>
    <row r="446" spans="1:28" x14ac:dyDescent="0.25">
      <c r="A446" s="331" t="s">
        <v>31736</v>
      </c>
      <c r="B446" s="339">
        <v>622.22</v>
      </c>
    </row>
    <row r="447" spans="1:28" x14ac:dyDescent="0.25">
      <c r="A447" s="337">
        <v>2020</v>
      </c>
      <c r="B447" s="341"/>
    </row>
    <row r="448" spans="1:28" x14ac:dyDescent="0.25">
      <c r="A448" s="331" t="s">
        <v>31737</v>
      </c>
      <c r="B448" s="339">
        <v>623.9</v>
      </c>
    </row>
    <row r="449" spans="1:55" x14ac:dyDescent="0.25">
      <c r="A449" s="331" t="s">
        <v>31738</v>
      </c>
      <c r="B449" s="339">
        <v>625.34</v>
      </c>
    </row>
    <row r="450" spans="1:55" s="338" customFormat="1" x14ac:dyDescent="0.25">
      <c r="A450" s="331" t="s">
        <v>31727</v>
      </c>
      <c r="B450" s="339">
        <v>627.59</v>
      </c>
      <c r="C450" s="340"/>
      <c r="D450" s="340"/>
      <c r="E450" s="340"/>
      <c r="F450" s="340"/>
      <c r="G450" s="340"/>
      <c r="H450" s="340"/>
      <c r="I450" s="340"/>
      <c r="J450" s="340"/>
      <c r="K450" s="340"/>
      <c r="L450" s="340"/>
      <c r="M450" s="340"/>
      <c r="N450" s="340"/>
      <c r="O450" s="340"/>
      <c r="P450" s="340"/>
      <c r="Q450" s="340"/>
      <c r="R450" s="340"/>
      <c r="S450" s="340"/>
      <c r="T450" s="340"/>
      <c r="U450" s="340"/>
      <c r="V450" s="340"/>
      <c r="W450" s="340"/>
      <c r="X450" s="340"/>
      <c r="Y450" s="340"/>
      <c r="Z450" s="340"/>
      <c r="AA450" s="340"/>
      <c r="AB450" s="340"/>
      <c r="AC450" s="342"/>
      <c r="AD450" s="342"/>
      <c r="AE450" s="342"/>
      <c r="AF450" s="342"/>
      <c r="AG450" s="342"/>
      <c r="AH450" s="342"/>
      <c r="AI450" s="342"/>
      <c r="AJ450" s="342"/>
      <c r="AK450" s="342"/>
      <c r="AL450" s="342"/>
      <c r="AM450" s="342"/>
      <c r="AN450" s="342"/>
      <c r="AO450" s="342"/>
      <c r="AP450" s="342"/>
      <c r="AQ450" s="342"/>
      <c r="AR450" s="342"/>
      <c r="AS450" s="342"/>
      <c r="AT450" s="342"/>
      <c r="AU450" s="342"/>
      <c r="AV450" s="342"/>
      <c r="AW450" s="342"/>
      <c r="AX450" s="342"/>
      <c r="AY450" s="342"/>
      <c r="AZ450" s="342"/>
      <c r="BA450" s="342"/>
      <c r="BB450" s="342"/>
      <c r="BC450" s="342"/>
    </row>
    <row r="451" spans="1:55" s="338" customFormat="1" x14ac:dyDescent="0.25">
      <c r="A451" s="331" t="s">
        <v>31728</v>
      </c>
      <c r="B451" s="339">
        <v>629.22</v>
      </c>
      <c r="C451" s="340"/>
      <c r="D451" s="340"/>
      <c r="E451" s="340"/>
      <c r="F451" s="340"/>
      <c r="G451" s="340"/>
      <c r="H451" s="340"/>
      <c r="I451" s="340"/>
      <c r="J451" s="340"/>
      <c r="K451" s="340"/>
      <c r="L451" s="340"/>
      <c r="M451" s="340"/>
      <c r="N451" s="340"/>
      <c r="O451" s="340"/>
      <c r="P451" s="340"/>
      <c r="Q451" s="340"/>
      <c r="R451" s="340"/>
      <c r="S451" s="340"/>
      <c r="T451" s="340"/>
      <c r="U451" s="340"/>
      <c r="V451" s="340"/>
      <c r="W451" s="340"/>
      <c r="X451" s="340"/>
      <c r="Y451" s="340"/>
      <c r="Z451" s="340"/>
      <c r="AA451" s="340"/>
      <c r="AB451" s="340"/>
      <c r="AC451" s="342"/>
      <c r="AD451" s="342"/>
      <c r="AE451" s="342"/>
      <c r="AF451" s="342"/>
      <c r="AG451" s="342"/>
      <c r="AH451" s="342"/>
      <c r="AI451" s="342"/>
      <c r="AJ451" s="342"/>
      <c r="AK451" s="342"/>
      <c r="AL451" s="342"/>
      <c r="AM451" s="342"/>
      <c r="AN451" s="342"/>
      <c r="AO451" s="342"/>
      <c r="AP451" s="342"/>
      <c r="AQ451" s="342"/>
      <c r="AR451" s="342"/>
      <c r="AS451" s="342"/>
      <c r="AT451" s="342"/>
      <c r="AU451" s="342"/>
      <c r="AV451" s="342"/>
      <c r="AW451" s="342"/>
      <c r="AX451" s="342"/>
      <c r="AY451" s="342"/>
      <c r="AZ451" s="342"/>
      <c r="BA451" s="342"/>
      <c r="BB451" s="342"/>
      <c r="BC451" s="342"/>
    </row>
    <row r="452" spans="1:55" s="338" customFormat="1" x14ac:dyDescent="0.25">
      <c r="A452" s="331" t="s">
        <v>31729</v>
      </c>
      <c r="B452" s="339">
        <v>630.29</v>
      </c>
      <c r="C452" s="340"/>
      <c r="D452" s="340"/>
      <c r="E452" s="340"/>
      <c r="F452" s="340"/>
      <c r="G452" s="340"/>
      <c r="H452" s="340"/>
      <c r="I452" s="340"/>
      <c r="J452" s="340"/>
      <c r="K452" s="340"/>
      <c r="L452" s="340"/>
      <c r="M452" s="340"/>
      <c r="N452" s="340"/>
      <c r="O452" s="340"/>
      <c r="P452" s="340"/>
      <c r="Q452" s="340"/>
      <c r="R452" s="340"/>
      <c r="S452" s="340"/>
      <c r="T452" s="340"/>
      <c r="U452" s="340"/>
      <c r="V452" s="340"/>
      <c r="W452" s="340"/>
      <c r="X452" s="340"/>
      <c r="Y452" s="340"/>
      <c r="Z452" s="340"/>
      <c r="AA452" s="340"/>
      <c r="AB452" s="340"/>
      <c r="AC452" s="342"/>
      <c r="AD452" s="342"/>
      <c r="AE452" s="342"/>
      <c r="AF452" s="342"/>
      <c r="AG452" s="342"/>
      <c r="AH452" s="342"/>
      <c r="AI452" s="342"/>
      <c r="AJ452" s="342"/>
      <c r="AK452" s="342"/>
      <c r="AL452" s="342"/>
      <c r="AM452" s="342"/>
      <c r="AN452" s="342"/>
      <c r="AO452" s="342"/>
      <c r="AP452" s="342"/>
      <c r="AQ452" s="342"/>
      <c r="AR452" s="342"/>
      <c r="AS452" s="342"/>
      <c r="AT452" s="342"/>
      <c r="AU452" s="342"/>
      <c r="AV452" s="342"/>
      <c r="AW452" s="342"/>
      <c r="AX452" s="342"/>
      <c r="AY452" s="342"/>
      <c r="AZ452" s="342"/>
      <c r="BA452" s="342"/>
      <c r="BB452" s="342"/>
      <c r="BC452" s="342"/>
    </row>
    <row r="453" spans="1:55" s="338" customFormat="1" x14ac:dyDescent="0.25">
      <c r="A453" s="331" t="s">
        <v>31730</v>
      </c>
      <c r="B453" s="339">
        <v>631.11</v>
      </c>
      <c r="C453" s="340"/>
      <c r="D453" s="340"/>
      <c r="E453" s="340"/>
      <c r="F453" s="340"/>
      <c r="G453" s="340"/>
      <c r="H453" s="340"/>
      <c r="I453" s="340"/>
      <c r="J453" s="340"/>
      <c r="K453" s="340"/>
      <c r="L453" s="340"/>
      <c r="M453" s="340"/>
      <c r="N453" s="340"/>
      <c r="O453" s="340"/>
      <c r="P453" s="340"/>
      <c r="Q453" s="340"/>
      <c r="R453" s="340"/>
      <c r="S453" s="340"/>
      <c r="T453" s="340"/>
      <c r="U453" s="340"/>
      <c r="V453" s="340"/>
      <c r="W453" s="340"/>
      <c r="X453" s="340"/>
      <c r="Y453" s="340"/>
      <c r="Z453" s="340"/>
      <c r="AA453" s="340"/>
      <c r="AB453" s="340"/>
      <c r="AC453" s="342"/>
      <c r="AD453" s="342"/>
      <c r="AE453" s="342"/>
      <c r="AF453" s="342"/>
      <c r="AG453" s="342"/>
      <c r="AH453" s="342"/>
      <c r="AI453" s="342"/>
      <c r="AJ453" s="342"/>
      <c r="AK453" s="342"/>
      <c r="AL453" s="342"/>
      <c r="AM453" s="342"/>
      <c r="AN453" s="342"/>
      <c r="AO453" s="342"/>
      <c r="AP453" s="342"/>
      <c r="AQ453" s="342"/>
      <c r="AR453" s="342"/>
      <c r="AS453" s="342"/>
      <c r="AT453" s="342"/>
      <c r="AU453" s="342"/>
      <c r="AV453" s="342"/>
      <c r="AW453" s="342"/>
      <c r="AX453" s="342"/>
      <c r="AY453" s="342"/>
      <c r="AZ453" s="342"/>
      <c r="BA453" s="342"/>
      <c r="BB453" s="342"/>
      <c r="BC453" s="342"/>
    </row>
    <row r="454" spans="1:55" s="338" customFormat="1" x14ac:dyDescent="0.25">
      <c r="A454" s="331" t="s">
        <v>31731</v>
      </c>
      <c r="B454" s="339">
        <v>634.20000000000005</v>
      </c>
      <c r="C454" s="340"/>
      <c r="D454" s="340"/>
      <c r="E454" s="340"/>
      <c r="F454" s="340"/>
      <c r="G454" s="340"/>
      <c r="H454" s="340"/>
      <c r="I454" s="340"/>
      <c r="J454" s="340"/>
      <c r="K454" s="340"/>
      <c r="L454" s="340"/>
      <c r="M454" s="340"/>
      <c r="N454" s="340"/>
      <c r="O454" s="340"/>
      <c r="P454" s="340"/>
      <c r="Q454" s="340"/>
      <c r="R454" s="340"/>
      <c r="S454" s="340"/>
      <c r="T454" s="340"/>
      <c r="U454" s="340"/>
      <c r="V454" s="340"/>
      <c r="W454" s="340"/>
      <c r="X454" s="340"/>
      <c r="Y454" s="340"/>
      <c r="Z454" s="340"/>
      <c r="AA454" s="340"/>
      <c r="AB454" s="340"/>
      <c r="AC454" s="342"/>
      <c r="AD454" s="342"/>
      <c r="AE454" s="342"/>
      <c r="AF454" s="342"/>
      <c r="AG454" s="342"/>
      <c r="AH454" s="342"/>
      <c r="AI454" s="342"/>
      <c r="AJ454" s="342"/>
      <c r="AK454" s="342"/>
      <c r="AL454" s="342"/>
      <c r="AM454" s="342"/>
      <c r="AN454" s="342"/>
      <c r="AO454" s="342"/>
      <c r="AP454" s="342"/>
      <c r="AQ454" s="342"/>
      <c r="AR454" s="342"/>
      <c r="AS454" s="342"/>
      <c r="AT454" s="342"/>
      <c r="AU454" s="342"/>
      <c r="AV454" s="342"/>
      <c r="AW454" s="342"/>
      <c r="AX454" s="342"/>
      <c r="AY454" s="342"/>
      <c r="AZ454" s="342"/>
      <c r="BA454" s="342"/>
      <c r="BB454" s="342"/>
      <c r="BC454" s="342"/>
    </row>
    <row r="455" spans="1:55" s="338" customFormat="1" x14ac:dyDescent="0.25">
      <c r="A455" s="331" t="s">
        <v>31732</v>
      </c>
      <c r="B455" s="339">
        <v>639.4</v>
      </c>
      <c r="C455" s="340"/>
      <c r="D455" s="340"/>
      <c r="E455" s="340"/>
      <c r="F455" s="340"/>
      <c r="G455" s="340"/>
      <c r="H455" s="340"/>
      <c r="I455" s="340"/>
      <c r="J455" s="340"/>
      <c r="K455" s="340"/>
      <c r="L455" s="340"/>
      <c r="M455" s="340"/>
      <c r="N455" s="340"/>
      <c r="O455" s="340"/>
      <c r="P455" s="340"/>
      <c r="Q455" s="340"/>
      <c r="R455" s="340"/>
      <c r="S455" s="340"/>
      <c r="T455" s="340"/>
      <c r="U455" s="340"/>
      <c r="V455" s="340"/>
      <c r="W455" s="340"/>
      <c r="X455" s="340"/>
      <c r="Y455" s="340"/>
      <c r="Z455" s="340"/>
      <c r="AA455" s="340"/>
      <c r="AB455" s="340"/>
      <c r="AC455" s="342"/>
      <c r="AD455" s="342"/>
      <c r="AE455" s="342"/>
      <c r="AF455" s="342"/>
      <c r="AG455" s="342"/>
      <c r="AH455" s="342"/>
      <c r="AI455" s="342"/>
      <c r="AJ455" s="342"/>
      <c r="AK455" s="342"/>
      <c r="AL455" s="342"/>
      <c r="AM455" s="342"/>
      <c r="AN455" s="342"/>
      <c r="AO455" s="342"/>
      <c r="AP455" s="342"/>
      <c r="AQ455" s="342"/>
      <c r="AR455" s="342"/>
      <c r="AS455" s="342"/>
      <c r="AT455" s="342"/>
      <c r="AU455" s="342"/>
      <c r="AV455" s="342"/>
      <c r="AW455" s="342"/>
      <c r="AX455" s="342"/>
      <c r="AY455" s="342"/>
      <c r="AZ455" s="342"/>
      <c r="BA455" s="342"/>
      <c r="BB455" s="342"/>
      <c r="BC455" s="342"/>
    </row>
    <row r="456" spans="1:55" s="338" customFormat="1" x14ac:dyDescent="0.25">
      <c r="A456" s="331" t="s">
        <v>31733</v>
      </c>
      <c r="B456" s="339">
        <v>648.03</v>
      </c>
      <c r="C456" s="340"/>
      <c r="D456" s="340"/>
      <c r="E456" s="340"/>
      <c r="F456" s="340"/>
      <c r="G456" s="340"/>
      <c r="H456" s="340"/>
      <c r="I456" s="340"/>
      <c r="J456" s="340"/>
      <c r="K456" s="340"/>
      <c r="L456" s="340"/>
      <c r="M456" s="340"/>
      <c r="N456" s="340"/>
      <c r="O456" s="340"/>
      <c r="P456" s="340"/>
      <c r="Q456" s="340"/>
      <c r="R456" s="340"/>
      <c r="S456" s="340"/>
      <c r="T456" s="340"/>
      <c r="U456" s="340"/>
      <c r="V456" s="340"/>
      <c r="W456" s="340"/>
      <c r="X456" s="340"/>
      <c r="Y456" s="340"/>
      <c r="Z456" s="340"/>
      <c r="AA456" s="340"/>
      <c r="AB456" s="340"/>
      <c r="AC456" s="342"/>
      <c r="AD456" s="342"/>
      <c r="AE456" s="342"/>
      <c r="AF456" s="342"/>
      <c r="AG456" s="342"/>
      <c r="AH456" s="342"/>
      <c r="AI456" s="342"/>
      <c r="AJ456" s="342"/>
      <c r="AK456" s="342"/>
      <c r="AL456" s="342"/>
      <c r="AM456" s="342"/>
      <c r="AN456" s="342"/>
      <c r="AO456" s="342"/>
      <c r="AP456" s="342"/>
      <c r="AQ456" s="342"/>
      <c r="AR456" s="342"/>
      <c r="AS456" s="342"/>
      <c r="AT456" s="342"/>
      <c r="AU456" s="342"/>
      <c r="AV456" s="342"/>
      <c r="AW456" s="342"/>
      <c r="AX456" s="342"/>
      <c r="AY456" s="342"/>
      <c r="AZ456" s="342"/>
      <c r="BA456" s="342"/>
      <c r="BB456" s="342"/>
      <c r="BC456" s="342"/>
    </row>
    <row r="457" spans="1:55" s="338" customFormat="1" x14ac:dyDescent="0.25">
      <c r="A457" s="331" t="s">
        <v>31734</v>
      </c>
      <c r="B457" s="339">
        <v>658.4</v>
      </c>
      <c r="C457" s="340"/>
      <c r="D457" s="340"/>
      <c r="E457" s="340"/>
      <c r="F457" s="340"/>
      <c r="G457" s="340"/>
      <c r="H457" s="340"/>
      <c r="I457" s="340"/>
      <c r="J457" s="340"/>
      <c r="K457" s="340"/>
      <c r="L457" s="340"/>
      <c r="M457" s="340"/>
      <c r="N457" s="340"/>
      <c r="O457" s="340"/>
      <c r="P457" s="340"/>
      <c r="Q457" s="340"/>
      <c r="R457" s="340"/>
      <c r="S457" s="340"/>
      <c r="T457" s="340"/>
      <c r="U457" s="340"/>
      <c r="V457" s="340"/>
      <c r="W457" s="340"/>
      <c r="X457" s="340"/>
      <c r="Y457" s="340"/>
      <c r="Z457" s="340"/>
      <c r="AA457" s="340"/>
      <c r="AB457" s="340"/>
      <c r="AC457" s="342"/>
      <c r="AD457" s="342"/>
      <c r="AE457" s="342"/>
      <c r="AF457" s="342"/>
      <c r="AG457" s="342"/>
      <c r="AH457" s="342"/>
      <c r="AI457" s="342"/>
      <c r="AJ457" s="342"/>
      <c r="AK457" s="342"/>
      <c r="AL457" s="342"/>
      <c r="AM457" s="342"/>
      <c r="AN457" s="342"/>
      <c r="AO457" s="342"/>
      <c r="AP457" s="342"/>
      <c r="AQ457" s="342"/>
      <c r="AR457" s="342"/>
      <c r="AS457" s="342"/>
      <c r="AT457" s="342"/>
      <c r="AU457" s="342"/>
      <c r="AV457" s="342"/>
      <c r="AW457" s="342"/>
      <c r="AX457" s="342"/>
      <c r="AY457" s="342"/>
      <c r="AZ457" s="342"/>
      <c r="BA457" s="342"/>
      <c r="BB457" s="342"/>
      <c r="BC457" s="342"/>
    </row>
    <row r="458" spans="1:55" s="338" customFormat="1" x14ac:dyDescent="0.25">
      <c r="A458" s="331" t="s">
        <v>31735</v>
      </c>
      <c r="B458" s="339">
        <v>669.73</v>
      </c>
      <c r="C458" s="340"/>
      <c r="D458" s="340"/>
      <c r="E458" s="340"/>
      <c r="F458" s="340"/>
      <c r="G458" s="340"/>
      <c r="H458" s="340"/>
      <c r="I458" s="340"/>
      <c r="J458" s="340"/>
      <c r="K458" s="340"/>
      <c r="L458" s="340"/>
      <c r="M458" s="340"/>
      <c r="N458" s="340"/>
      <c r="O458" s="340"/>
      <c r="P458" s="340"/>
      <c r="Q458" s="340"/>
      <c r="R458" s="340"/>
      <c r="S458" s="340"/>
      <c r="T458" s="340"/>
      <c r="U458" s="340"/>
      <c r="V458" s="340"/>
      <c r="W458" s="340"/>
      <c r="X458" s="340"/>
      <c r="Y458" s="340"/>
      <c r="Z458" s="340"/>
      <c r="AA458" s="340"/>
      <c r="AB458" s="340"/>
      <c r="AC458" s="342"/>
      <c r="AD458" s="342"/>
      <c r="AE458" s="342"/>
      <c r="AF458" s="342"/>
      <c r="AG458" s="342"/>
      <c r="AH458" s="342"/>
      <c r="AI458" s="342"/>
      <c r="AJ458" s="342"/>
      <c r="AK458" s="342"/>
      <c r="AL458" s="342"/>
      <c r="AM458" s="342"/>
      <c r="AN458" s="342"/>
      <c r="AO458" s="342"/>
      <c r="AP458" s="342"/>
      <c r="AQ458" s="342"/>
      <c r="AR458" s="342"/>
      <c r="AS458" s="342"/>
      <c r="AT458" s="342"/>
      <c r="AU458" s="342"/>
      <c r="AV458" s="342"/>
      <c r="AW458" s="342"/>
      <c r="AX458" s="342"/>
      <c r="AY458" s="342"/>
      <c r="AZ458" s="342"/>
      <c r="BA458" s="342"/>
      <c r="BB458" s="342"/>
      <c r="BC458" s="342"/>
    </row>
    <row r="459" spans="1:55" s="338" customFormat="1" x14ac:dyDescent="0.25">
      <c r="A459" s="331" t="s">
        <v>31736</v>
      </c>
      <c r="B459" s="339">
        <v>681.92</v>
      </c>
      <c r="C459" s="340"/>
      <c r="D459" s="340"/>
      <c r="E459" s="340"/>
      <c r="F459" s="340"/>
      <c r="G459" s="340"/>
      <c r="H459" s="340"/>
      <c r="I459" s="340"/>
      <c r="J459" s="340"/>
      <c r="K459" s="340"/>
      <c r="L459" s="340"/>
      <c r="M459" s="340"/>
      <c r="N459" s="340"/>
      <c r="O459" s="340"/>
      <c r="P459" s="340"/>
      <c r="Q459" s="340"/>
      <c r="R459" s="340"/>
      <c r="S459" s="340"/>
      <c r="T459" s="340"/>
      <c r="U459" s="340"/>
      <c r="V459" s="340"/>
      <c r="W459" s="340"/>
      <c r="X459" s="340"/>
      <c r="Y459" s="340"/>
      <c r="Z459" s="340"/>
      <c r="AA459" s="340"/>
      <c r="AB459" s="340"/>
      <c r="AC459" s="342"/>
      <c r="AD459" s="342"/>
      <c r="AE459" s="342"/>
      <c r="AF459" s="342"/>
      <c r="AG459" s="342"/>
      <c r="AH459" s="342"/>
      <c r="AI459" s="342"/>
      <c r="AJ459" s="342"/>
      <c r="AK459" s="342"/>
      <c r="AL459" s="342"/>
      <c r="AM459" s="342"/>
      <c r="AN459" s="342"/>
      <c r="AO459" s="342"/>
      <c r="AP459" s="342"/>
      <c r="AQ459" s="342"/>
      <c r="AR459" s="342"/>
      <c r="AS459" s="342"/>
      <c r="AT459" s="342"/>
      <c r="AU459" s="342"/>
      <c r="AV459" s="342"/>
      <c r="AW459" s="342"/>
      <c r="AX459" s="342"/>
      <c r="AY459" s="342"/>
      <c r="AZ459" s="342"/>
      <c r="BA459" s="342"/>
      <c r="BB459" s="342"/>
      <c r="BC459" s="342"/>
    </row>
    <row r="460" spans="1:55" x14ac:dyDescent="0.25">
      <c r="A460" s="337">
        <v>2021</v>
      </c>
      <c r="B460" s="341"/>
    </row>
    <row r="461" spans="1:55" s="338" customFormat="1" x14ac:dyDescent="0.25">
      <c r="A461" s="331" t="s">
        <v>31737</v>
      </c>
      <c r="B461" s="339">
        <v>695.01</v>
      </c>
      <c r="C461" s="340"/>
      <c r="D461" s="340"/>
      <c r="E461" s="340"/>
      <c r="F461" s="340"/>
      <c r="G461" s="340"/>
      <c r="H461" s="340"/>
      <c r="I461" s="340"/>
      <c r="J461" s="340"/>
      <c r="K461" s="340"/>
      <c r="L461" s="340"/>
      <c r="M461" s="340"/>
      <c r="N461" s="340"/>
      <c r="O461" s="340"/>
      <c r="P461" s="340"/>
      <c r="Q461" s="340"/>
      <c r="R461" s="340"/>
      <c r="S461" s="340"/>
      <c r="T461" s="340"/>
      <c r="U461" s="340"/>
      <c r="V461" s="340"/>
      <c r="W461" s="340"/>
      <c r="X461" s="340"/>
      <c r="Y461" s="340"/>
      <c r="Z461" s="340"/>
      <c r="AA461" s="340"/>
      <c r="AB461" s="340"/>
      <c r="AC461" s="342"/>
      <c r="AD461" s="342"/>
      <c r="AE461" s="342"/>
      <c r="AF461" s="342"/>
      <c r="AG461" s="342"/>
      <c r="AH461" s="342"/>
      <c r="AI461" s="342"/>
      <c r="AJ461" s="342"/>
      <c r="AK461" s="342"/>
      <c r="AL461" s="342"/>
      <c r="AM461" s="342"/>
      <c r="AN461" s="342"/>
      <c r="AO461" s="342"/>
      <c r="AP461" s="342"/>
      <c r="AQ461" s="342"/>
      <c r="AR461" s="342"/>
      <c r="AS461" s="342"/>
      <c r="AT461" s="342"/>
      <c r="AU461" s="342"/>
      <c r="AV461" s="342"/>
      <c r="AW461" s="342"/>
      <c r="AX461" s="342"/>
      <c r="AY461" s="342"/>
      <c r="AZ461" s="342"/>
      <c r="BA461" s="342"/>
      <c r="BB461" s="342"/>
      <c r="BC461" s="342"/>
    </row>
    <row r="462" spans="1:55" s="338" customFormat="1" x14ac:dyDescent="0.25">
      <c r="A462" s="331" t="s">
        <v>31738</v>
      </c>
      <c r="B462" s="339">
        <v>703.77</v>
      </c>
      <c r="C462" s="340"/>
      <c r="D462" s="340"/>
      <c r="E462" s="340"/>
      <c r="F462" s="340"/>
      <c r="G462" s="340"/>
      <c r="H462" s="340"/>
      <c r="I462" s="340"/>
      <c r="J462" s="340"/>
      <c r="K462" s="340"/>
      <c r="L462" s="340"/>
      <c r="M462" s="340"/>
      <c r="N462" s="340"/>
      <c r="O462" s="340"/>
      <c r="P462" s="340"/>
      <c r="Q462" s="340"/>
      <c r="R462" s="340"/>
      <c r="S462" s="340"/>
      <c r="T462" s="340"/>
      <c r="U462" s="340"/>
      <c r="V462" s="340"/>
      <c r="W462" s="340"/>
      <c r="X462" s="340"/>
      <c r="Y462" s="340"/>
      <c r="Z462" s="340"/>
      <c r="AA462" s="340"/>
      <c r="AB462" s="340"/>
      <c r="AC462" s="342"/>
      <c r="AD462" s="342"/>
      <c r="AE462" s="342"/>
      <c r="AF462" s="342"/>
      <c r="AG462" s="342"/>
      <c r="AH462" s="342"/>
      <c r="AI462" s="342"/>
      <c r="AJ462" s="342"/>
      <c r="AK462" s="342"/>
      <c r="AL462" s="342"/>
      <c r="AM462" s="342"/>
      <c r="AN462" s="342"/>
      <c r="AO462" s="342"/>
      <c r="AP462" s="342"/>
      <c r="AQ462" s="342"/>
      <c r="AR462" s="342"/>
      <c r="AS462" s="342"/>
      <c r="AT462" s="342"/>
      <c r="AU462" s="342"/>
      <c r="AV462" s="342"/>
      <c r="AW462" s="342"/>
      <c r="AX462" s="342"/>
      <c r="AY462" s="342"/>
      <c r="AZ462" s="342"/>
      <c r="BA462" s="342"/>
      <c r="BB462" s="342"/>
      <c r="BC462" s="342"/>
    </row>
    <row r="463" spans="1:55" s="338" customFormat="1" x14ac:dyDescent="0.25">
      <c r="A463" s="331" t="s">
        <v>31727</v>
      </c>
      <c r="B463" s="339">
        <v>713.55</v>
      </c>
      <c r="C463" s="340"/>
      <c r="D463" s="340"/>
      <c r="E463" s="340"/>
      <c r="F463" s="340"/>
      <c r="G463" s="340"/>
      <c r="H463" s="340"/>
      <c r="I463" s="340"/>
      <c r="J463" s="340"/>
      <c r="K463" s="340"/>
      <c r="L463" s="340"/>
      <c r="M463" s="340"/>
      <c r="N463" s="340"/>
      <c r="O463" s="340"/>
      <c r="P463" s="340"/>
      <c r="Q463" s="340"/>
      <c r="R463" s="340"/>
      <c r="S463" s="340"/>
      <c r="T463" s="340"/>
      <c r="U463" s="340"/>
      <c r="V463" s="340"/>
      <c r="W463" s="340"/>
      <c r="X463" s="340"/>
      <c r="Y463" s="340"/>
      <c r="Z463" s="340"/>
      <c r="AA463" s="340"/>
      <c r="AB463" s="340"/>
      <c r="AC463" s="342"/>
      <c r="AD463" s="342"/>
      <c r="AE463" s="342"/>
      <c r="AF463" s="342"/>
      <c r="AG463" s="342"/>
      <c r="AH463" s="342"/>
      <c r="AI463" s="342"/>
      <c r="AJ463" s="342"/>
      <c r="AK463" s="342"/>
      <c r="AL463" s="342"/>
      <c r="AM463" s="342"/>
      <c r="AN463" s="342"/>
      <c r="AO463" s="342"/>
      <c r="AP463" s="342"/>
      <c r="AQ463" s="342"/>
      <c r="AR463" s="342"/>
      <c r="AS463" s="342"/>
      <c r="AT463" s="342"/>
      <c r="AU463" s="342"/>
      <c r="AV463" s="342"/>
      <c r="AW463" s="342"/>
      <c r="AX463" s="342"/>
      <c r="AY463" s="342"/>
      <c r="AZ463" s="342"/>
      <c r="BA463" s="342"/>
      <c r="BB463" s="342"/>
      <c r="BC463" s="342"/>
    </row>
    <row r="464" spans="1:55" s="338" customFormat="1" x14ac:dyDescent="0.25">
      <c r="A464" s="331" t="s">
        <v>31728</v>
      </c>
      <c r="B464" s="339">
        <v>726.18</v>
      </c>
      <c r="C464" s="340"/>
      <c r="D464" s="340"/>
      <c r="E464" s="340"/>
      <c r="F464" s="340"/>
      <c r="G464" s="340"/>
      <c r="H464" s="340"/>
      <c r="I464" s="340"/>
      <c r="J464" s="340"/>
      <c r="K464" s="340"/>
      <c r="L464" s="340"/>
      <c r="M464" s="340"/>
      <c r="N464" s="340"/>
      <c r="O464" s="340"/>
      <c r="P464" s="340"/>
      <c r="Q464" s="340"/>
      <c r="R464" s="340"/>
      <c r="S464" s="340"/>
      <c r="T464" s="340"/>
      <c r="U464" s="340"/>
      <c r="V464" s="340"/>
      <c r="W464" s="340"/>
      <c r="X464" s="340"/>
      <c r="Y464" s="340"/>
      <c r="Z464" s="340"/>
      <c r="AA464" s="340"/>
      <c r="AB464" s="340"/>
      <c r="AC464" s="342"/>
      <c r="AD464" s="342"/>
      <c r="AE464" s="342"/>
      <c r="AF464" s="342"/>
      <c r="AG464" s="342"/>
      <c r="AH464" s="342"/>
      <c r="AI464" s="342"/>
      <c r="AJ464" s="342"/>
      <c r="AK464" s="342"/>
      <c r="AL464" s="342"/>
      <c r="AM464" s="342"/>
      <c r="AN464" s="342"/>
      <c r="AO464" s="342"/>
      <c r="AP464" s="342"/>
      <c r="AQ464" s="342"/>
      <c r="AR464" s="342"/>
      <c r="AS464" s="342"/>
      <c r="AT464" s="342"/>
      <c r="AU464" s="342"/>
      <c r="AV464" s="342"/>
      <c r="AW464" s="342"/>
      <c r="AX464" s="342"/>
      <c r="AY464" s="342"/>
      <c r="AZ464" s="342"/>
      <c r="BA464" s="342"/>
      <c r="BB464" s="342"/>
      <c r="BC464" s="342"/>
    </row>
    <row r="465" spans="1:55" s="338" customFormat="1" x14ac:dyDescent="0.25">
      <c r="A465" s="331" t="s">
        <v>31729</v>
      </c>
      <c r="B465" s="339">
        <v>738.6</v>
      </c>
      <c r="C465" s="340"/>
      <c r="D465" s="340"/>
      <c r="E465" s="340"/>
      <c r="F465" s="340"/>
      <c r="G465" s="340"/>
      <c r="H465" s="340"/>
      <c r="I465" s="340"/>
      <c r="J465" s="340"/>
      <c r="K465" s="340"/>
      <c r="L465" s="340"/>
      <c r="M465" s="340"/>
      <c r="N465" s="340"/>
      <c r="O465" s="340"/>
      <c r="P465" s="340"/>
      <c r="Q465" s="340"/>
      <c r="R465" s="340"/>
      <c r="S465" s="340"/>
      <c r="T465" s="340"/>
      <c r="U465" s="340"/>
      <c r="V465" s="340"/>
      <c r="W465" s="340"/>
      <c r="X465" s="340"/>
      <c r="Y465" s="340"/>
      <c r="Z465" s="340"/>
      <c r="AA465" s="340"/>
      <c r="AB465" s="340"/>
      <c r="AC465" s="342"/>
      <c r="AD465" s="342"/>
      <c r="AE465" s="342"/>
      <c r="AF465" s="342"/>
      <c r="AG465" s="342"/>
      <c r="AH465" s="342"/>
      <c r="AI465" s="342"/>
      <c r="AJ465" s="342"/>
      <c r="AK465" s="342"/>
      <c r="AL465" s="342"/>
      <c r="AM465" s="342"/>
      <c r="AN465" s="342"/>
      <c r="AO465" s="342"/>
      <c r="AP465" s="342"/>
      <c r="AQ465" s="342"/>
      <c r="AR465" s="342"/>
      <c r="AS465" s="342"/>
      <c r="AT465" s="342"/>
      <c r="AU465" s="342"/>
      <c r="AV465" s="342"/>
      <c r="AW465" s="342"/>
      <c r="AX465" s="342"/>
      <c r="AY465" s="342"/>
      <c r="AZ465" s="342"/>
      <c r="BA465" s="342"/>
      <c r="BB465" s="342"/>
      <c r="BC465" s="342"/>
    </row>
    <row r="466" spans="1:55" s="338" customFormat="1" x14ac:dyDescent="0.25">
      <c r="A466" s="331" t="s">
        <v>31730</v>
      </c>
      <c r="B466" s="339">
        <v>756.76</v>
      </c>
      <c r="C466" s="340"/>
      <c r="D466" s="340"/>
      <c r="E466" s="340"/>
      <c r="F466" s="340"/>
      <c r="G466" s="340"/>
      <c r="H466" s="340"/>
      <c r="I466" s="340"/>
      <c r="J466" s="340"/>
      <c r="K466" s="340"/>
      <c r="L466" s="340"/>
      <c r="M466" s="340"/>
      <c r="N466" s="340"/>
      <c r="O466" s="340"/>
      <c r="P466" s="340"/>
      <c r="Q466" s="340"/>
      <c r="R466" s="340"/>
      <c r="S466" s="340"/>
      <c r="T466" s="340"/>
      <c r="U466" s="340"/>
      <c r="V466" s="340"/>
      <c r="W466" s="340"/>
      <c r="X466" s="340"/>
      <c r="Y466" s="340"/>
      <c r="Z466" s="340"/>
      <c r="AA466" s="340"/>
      <c r="AB466" s="340"/>
      <c r="AC466" s="342"/>
      <c r="AD466" s="342"/>
      <c r="AE466" s="342"/>
      <c r="AF466" s="342"/>
      <c r="AG466" s="342"/>
      <c r="AH466" s="342"/>
      <c r="AI466" s="342"/>
      <c r="AJ466" s="342"/>
      <c r="AK466" s="342"/>
      <c r="AL466" s="342"/>
      <c r="AM466" s="342"/>
      <c r="AN466" s="342"/>
      <c r="AO466" s="342"/>
      <c r="AP466" s="342"/>
      <c r="AQ466" s="342"/>
      <c r="AR466" s="342"/>
      <c r="AS466" s="342"/>
      <c r="AT466" s="342"/>
      <c r="AU466" s="342"/>
      <c r="AV466" s="342"/>
      <c r="AW466" s="342"/>
      <c r="AX466" s="342"/>
      <c r="AY466" s="342"/>
      <c r="AZ466" s="342"/>
      <c r="BA466" s="342"/>
      <c r="BB466" s="342"/>
      <c r="BC466" s="342"/>
    </row>
    <row r="467" spans="1:55" x14ac:dyDescent="0.25">
      <c r="A467" s="331" t="s">
        <v>31731</v>
      </c>
      <c r="B467" s="339">
        <v>770.46</v>
      </c>
    </row>
    <row r="468" spans="1:55" x14ac:dyDescent="0.25">
      <c r="A468" s="331" t="s">
        <v>31732</v>
      </c>
      <c r="B468" s="339">
        <v>777.7</v>
      </c>
    </row>
    <row r="469" spans="1:55" x14ac:dyDescent="0.25">
      <c r="A469" s="331" t="s">
        <v>31733</v>
      </c>
      <c r="B469" s="339">
        <v>784.32</v>
      </c>
    </row>
    <row r="470" spans="1:55" x14ac:dyDescent="0.25">
      <c r="A470" s="331" t="s">
        <v>31734</v>
      </c>
      <c r="B470" s="339">
        <v>792.08</v>
      </c>
    </row>
    <row r="471" spans="1:55" x14ac:dyDescent="0.25">
      <c r="A471" s="331" t="s">
        <v>31735</v>
      </c>
      <c r="B471" s="339">
        <v>800.08</v>
      </c>
    </row>
    <row r="472" spans="1:55" x14ac:dyDescent="0.25">
      <c r="A472" s="331" t="s">
        <v>31736</v>
      </c>
      <c r="B472" s="339">
        <v>804</v>
      </c>
    </row>
    <row r="473" spans="1:55" x14ac:dyDescent="0.25">
      <c r="A473" s="343" t="s">
        <v>31750</v>
      </c>
      <c r="B473" s="341"/>
    </row>
    <row r="474" spans="1:55" x14ac:dyDescent="0.25">
      <c r="A474" s="331" t="s">
        <v>31737</v>
      </c>
      <c r="B474" s="339">
        <v>809.87</v>
      </c>
    </row>
    <row r="475" spans="1:55" x14ac:dyDescent="0.25">
      <c r="A475" s="331" t="s">
        <v>31738</v>
      </c>
      <c r="B475" s="339">
        <v>814.16</v>
      </c>
    </row>
    <row r="476" spans="1:55" x14ac:dyDescent="0.25">
      <c r="A476" s="331" t="s">
        <v>31727</v>
      </c>
      <c r="B476" s="339">
        <v>822.55</v>
      </c>
    </row>
    <row r="477" spans="1:55" x14ac:dyDescent="0.25">
      <c r="A477" s="331" t="s">
        <v>31728</v>
      </c>
      <c r="B477" s="339">
        <v>832.09</v>
      </c>
    </row>
    <row r="478" spans="1:55" x14ac:dyDescent="0.25">
      <c r="A478" s="331" t="s">
        <v>31729</v>
      </c>
      <c r="B478" s="339">
        <v>850.31</v>
      </c>
    </row>
    <row r="479" spans="1:55" x14ac:dyDescent="0.25">
      <c r="A479" s="331" t="s">
        <v>31730</v>
      </c>
      <c r="B479" s="339">
        <v>864.68</v>
      </c>
    </row>
    <row r="480" spans="1:55" x14ac:dyDescent="0.25">
      <c r="A480" s="331" t="s">
        <v>31731</v>
      </c>
      <c r="B480" s="339">
        <v>877.48</v>
      </c>
    </row>
    <row r="481" spans="1:2" x14ac:dyDescent="0.25">
      <c r="A481" s="331" t="s">
        <v>31732</v>
      </c>
      <c r="B481" s="339">
        <v>882.48</v>
      </c>
    </row>
    <row r="482" spans="1:2" x14ac:dyDescent="0.25">
      <c r="A482" s="331" t="s">
        <v>31733</v>
      </c>
      <c r="B482" s="339">
        <v>886.36</v>
      </c>
    </row>
    <row r="483" spans="1:2" x14ac:dyDescent="0.25">
      <c r="A483" s="331" t="s">
        <v>31734</v>
      </c>
      <c r="B483" s="339">
        <v>889.91</v>
      </c>
    </row>
    <row r="484" spans="1:2" x14ac:dyDescent="0.25">
      <c r="A484" s="331" t="s">
        <v>31735</v>
      </c>
      <c r="B484" s="339">
        <v>891.33</v>
      </c>
    </row>
    <row r="485" spans="1:2" x14ac:dyDescent="0.25">
      <c r="A485" s="331" t="s">
        <v>31736</v>
      </c>
      <c r="B485" s="339">
        <v>892.05</v>
      </c>
    </row>
    <row r="486" spans="1:2" x14ac:dyDescent="0.25">
      <c r="A486" s="343" t="s">
        <v>31751</v>
      </c>
      <c r="B486" s="341"/>
    </row>
    <row r="487" spans="1:2" x14ac:dyDescent="0.25">
      <c r="A487" s="331" t="s">
        <v>31737</v>
      </c>
      <c r="B487" s="339">
        <v>895.08</v>
      </c>
    </row>
    <row r="488" spans="1:2" x14ac:dyDescent="0.25">
      <c r="A488" s="331" t="s">
        <v>31738</v>
      </c>
      <c r="B488" s="339">
        <v>895.71</v>
      </c>
    </row>
    <row r="489" spans="1:2" x14ac:dyDescent="0.25">
      <c r="A489" s="331" t="s">
        <v>31727</v>
      </c>
      <c r="B489" s="339">
        <v>897.59</v>
      </c>
    </row>
    <row r="490" spans="1:2" x14ac:dyDescent="0.25">
      <c r="A490" s="331" t="s">
        <v>31728</v>
      </c>
      <c r="B490" s="339">
        <v>899.92</v>
      </c>
    </row>
    <row r="491" spans="1:2" x14ac:dyDescent="0.25">
      <c r="A491" s="331" t="s">
        <v>31729</v>
      </c>
      <c r="B491" s="339">
        <v>903.61</v>
      </c>
    </row>
    <row r="492" spans="1:2" x14ac:dyDescent="0.25">
      <c r="A492" s="331" t="s">
        <v>31730</v>
      </c>
      <c r="B492" s="339">
        <v>907.68</v>
      </c>
    </row>
    <row r="493" spans="1:2" x14ac:dyDescent="0.25">
      <c r="A493" s="331" t="s">
        <v>31731</v>
      </c>
      <c r="B493" s="339">
        <v>909.85</v>
      </c>
    </row>
    <row r="494" spans="1:2" x14ac:dyDescent="0.25">
      <c r="A494" s="331" t="s">
        <v>31732</v>
      </c>
      <c r="B494" s="339">
        <v>911.77</v>
      </c>
    </row>
    <row r="495" spans="1:2" x14ac:dyDescent="0.25">
      <c r="A495" s="331" t="s">
        <v>31733</v>
      </c>
      <c r="B495" s="339">
        <v>912.13</v>
      </c>
    </row>
    <row r="496" spans="1:2" x14ac:dyDescent="0.25">
      <c r="A496" s="331" t="s">
        <v>31734</v>
      </c>
      <c r="B496" s="339">
        <v>913.5</v>
      </c>
    </row>
    <row r="497" spans="1:2" x14ac:dyDescent="0.25">
      <c r="A497" s="331" t="s">
        <v>31735</v>
      </c>
      <c r="B497" s="339">
        <v>914.23</v>
      </c>
    </row>
    <row r="498" spans="1:2" x14ac:dyDescent="0.25">
      <c r="A498" s="331" t="s">
        <v>31736</v>
      </c>
      <c r="B498" s="339">
        <v>916.61</v>
      </c>
    </row>
    <row r="499" spans="1:2" x14ac:dyDescent="0.25">
      <c r="A499" s="343" t="s">
        <v>31752</v>
      </c>
      <c r="B499" s="341"/>
    </row>
    <row r="500" spans="1:2" x14ac:dyDescent="0.25">
      <c r="A500" s="331" t="s">
        <v>31737</v>
      </c>
      <c r="B500" s="339">
        <v>918.44</v>
      </c>
    </row>
    <row r="501" spans="1:2" x14ac:dyDescent="0.25">
      <c r="A501" s="331" t="s">
        <v>31738</v>
      </c>
      <c r="B501" s="339">
        <v>919.73</v>
      </c>
    </row>
    <row r="502" spans="1:2" x14ac:dyDescent="0.25">
      <c r="A502" s="331" t="s">
        <v>31727</v>
      </c>
      <c r="B502" s="339">
        <v>920.37</v>
      </c>
    </row>
    <row r="503" spans="1:2" x14ac:dyDescent="0.25">
      <c r="A503" s="331" t="s">
        <v>31728</v>
      </c>
      <c r="B503" s="339">
        <v>924.33</v>
      </c>
    </row>
    <row r="504" spans="1:2" x14ac:dyDescent="0.25">
      <c r="A504" s="331" t="s">
        <v>31729</v>
      </c>
      <c r="B504" s="339">
        <v>925.99</v>
      </c>
    </row>
    <row r="505" spans="1:2" x14ac:dyDescent="0.25">
      <c r="A505" s="331" t="s">
        <v>31730</v>
      </c>
      <c r="B505" s="339">
        <v>931.64</v>
      </c>
    </row>
    <row r="506" spans="1:2" x14ac:dyDescent="0.25">
      <c r="A506" s="331" t="s">
        <v>31731</v>
      </c>
      <c r="B506" s="339">
        <v>935.46</v>
      </c>
    </row>
    <row r="507" spans="1:2" x14ac:dyDescent="0.25">
      <c r="A507" s="331" t="s">
        <v>31732</v>
      </c>
      <c r="B507" s="339">
        <v>941.45</v>
      </c>
    </row>
    <row r="508" spans="1:2" x14ac:dyDescent="0.25">
      <c r="A508" s="331" t="s">
        <v>31733</v>
      </c>
      <c r="B508" s="339">
        <v>944.55</v>
      </c>
    </row>
    <row r="509" spans="1:2" x14ac:dyDescent="0.25">
      <c r="A509" s="331" t="s">
        <v>31734</v>
      </c>
      <c r="B509" s="339">
        <v>949.37</v>
      </c>
    </row>
    <row r="510" spans="1:2" x14ac:dyDescent="0.25">
      <c r="A510" s="331" t="s">
        <v>31735</v>
      </c>
      <c r="B510" s="339">
        <v>951.55</v>
      </c>
    </row>
    <row r="511" spans="1:2" x14ac:dyDescent="0.25">
      <c r="A511" s="331" t="s">
        <v>31736</v>
      </c>
      <c r="B511" s="339">
        <v>953.55</v>
      </c>
    </row>
    <row r="512" spans="1:2" x14ac:dyDescent="0.25">
      <c r="A512" s="343" t="s">
        <v>31753</v>
      </c>
      <c r="B512" s="341"/>
    </row>
    <row r="513" spans="1:2" x14ac:dyDescent="0.25">
      <c r="A513" s="331" t="s">
        <v>31737</v>
      </c>
      <c r="B513" s="339">
        <v>958.7</v>
      </c>
    </row>
    <row r="514" spans="1:2" x14ac:dyDescent="0.25">
      <c r="A514" s="331" t="s">
        <v>31738</v>
      </c>
      <c r="B514" s="339">
        <v>960.81</v>
      </c>
    </row>
    <row r="515" spans="1:2" x14ac:dyDescent="0.25">
      <c r="A515" s="331" t="s">
        <v>31727</v>
      </c>
      <c r="B515" s="339">
        <v>964.17</v>
      </c>
    </row>
    <row r="516" spans="1:2" x14ac:dyDescent="0.25">
      <c r="A516" s="331" t="s">
        <v>31728</v>
      </c>
      <c r="B516" s="339">
        <v>968.8</v>
      </c>
    </row>
    <row r="517" spans="1:2" x14ac:dyDescent="0.25">
      <c r="A517" s="331" t="s">
        <v>31729</v>
      </c>
      <c r="B517" s="339">
        <v>972.97</v>
      </c>
    </row>
    <row r="518" spans="1:2" x14ac:dyDescent="0.25">
      <c r="A518" s="331" t="s">
        <v>31730</v>
      </c>
      <c r="B518" s="339">
        <v>981.92</v>
      </c>
    </row>
    <row r="519" spans="1:2" x14ac:dyDescent="0.25">
      <c r="A519" s="331" t="s">
        <v>31731</v>
      </c>
      <c r="B519" s="339">
        <v>985.06</v>
      </c>
    </row>
    <row r="520" spans="1:2" x14ac:dyDescent="0.25">
      <c r="A520" s="331" t="s">
        <v>31732</v>
      </c>
      <c r="B520" s="339">
        <v>993.04</v>
      </c>
    </row>
    <row r="521" spans="1:2" x14ac:dyDescent="0.25">
      <c r="A521" s="331" t="s">
        <v>31733</v>
      </c>
      <c r="B521" s="339">
        <v>998</v>
      </c>
    </row>
    <row r="522" spans="1:2" x14ac:dyDescent="0.25">
      <c r="A522" s="331" t="s">
        <v>31734</v>
      </c>
      <c r="B522" s="339">
        <v>1000.7</v>
      </c>
    </row>
    <row r="523" spans="1:2" x14ac:dyDescent="0.25">
      <c r="A523" s="331" t="s">
        <v>31735</v>
      </c>
      <c r="B523" s="346">
        <v>1003.2</v>
      </c>
    </row>
    <row r="524" spans="1:2" x14ac:dyDescent="0.25">
      <c r="A524" s="331" t="s">
        <v>31736</v>
      </c>
      <c r="B524" s="339">
        <v>1008.52</v>
      </c>
    </row>
    <row r="525" spans="1:2" x14ac:dyDescent="0.25">
      <c r="A525" s="343" t="s">
        <v>31754</v>
      </c>
      <c r="B525" s="341"/>
    </row>
    <row r="526" spans="1:2" x14ac:dyDescent="0.25">
      <c r="A526" s="331" t="s">
        <v>31737</v>
      </c>
      <c r="B526" s="339">
        <v>1011.64</v>
      </c>
    </row>
    <row r="527" spans="1:2" x14ac:dyDescent="0.25">
      <c r="A527" s="331" t="s">
        <v>31738</v>
      </c>
      <c r="B527" s="339">
        <v>1013.87</v>
      </c>
    </row>
    <row r="528" spans="1:2" x14ac:dyDescent="0.25">
      <c r="A528" s="331" t="s">
        <v>31727</v>
      </c>
      <c r="B528" s="339">
        <v>1017.72</v>
      </c>
    </row>
    <row r="529" spans="1:7" x14ac:dyDescent="0.25">
      <c r="A529" s="331" t="s">
        <v>31728</v>
      </c>
      <c r="B529" s="346">
        <v>1024.95</v>
      </c>
    </row>
    <row r="530" spans="1:7" x14ac:dyDescent="0.25">
      <c r="A530" s="331" t="s">
        <v>31729</v>
      </c>
      <c r="B530" s="341"/>
    </row>
    <row r="531" spans="1:7" x14ac:dyDescent="0.25">
      <c r="A531" s="331" t="s">
        <v>31730</v>
      </c>
      <c r="B531" s="341"/>
    </row>
    <row r="532" spans="1:7" x14ac:dyDescent="0.25">
      <c r="A532" s="331" t="s">
        <v>31731</v>
      </c>
      <c r="B532" s="341"/>
    </row>
    <row r="533" spans="1:7" x14ac:dyDescent="0.25">
      <c r="A533" s="331" t="s">
        <v>31732</v>
      </c>
      <c r="B533" s="341"/>
    </row>
    <row r="534" spans="1:7" x14ac:dyDescent="0.25">
      <c r="A534" s="331" t="s">
        <v>31733</v>
      </c>
      <c r="B534" s="341"/>
    </row>
    <row r="535" spans="1:7" x14ac:dyDescent="0.25">
      <c r="A535" s="331" t="s">
        <v>31734</v>
      </c>
      <c r="B535" s="341"/>
    </row>
    <row r="536" spans="1:7" x14ac:dyDescent="0.25">
      <c r="A536" s="331" t="s">
        <v>31735</v>
      </c>
      <c r="B536" s="341"/>
    </row>
    <row r="537" spans="1:7" x14ac:dyDescent="0.25">
      <c r="A537" s="331" t="s">
        <v>31736</v>
      </c>
      <c r="B537" s="341"/>
    </row>
    <row r="538" spans="1:7" x14ac:dyDescent="0.25">
      <c r="A538" s="376" t="s">
        <v>31755</v>
      </c>
      <c r="B538" s="376"/>
      <c r="C538" s="376"/>
      <c r="D538" s="376"/>
      <c r="E538" s="376"/>
      <c r="F538" s="376"/>
      <c r="G538" s="376"/>
    </row>
  </sheetData>
  <mergeCells count="6">
    <mergeCell ref="A538:G538"/>
    <mergeCell ref="A1:B1"/>
    <mergeCell ref="A2:B2"/>
    <mergeCell ref="A3:B3"/>
    <mergeCell ref="A4:B4"/>
    <mergeCell ref="A5:B5"/>
  </mergeCells>
  <pageMargins left="0.25" right="0.25" top="0.54027777777777775" bottom="0.27986111111111112" header="0.51111111111111107" footer="0.51111111111111107"/>
  <pageSetup paperSize="9" orientation="landscape" horizontalDpi="30066" verticalDpi="26478"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1">
    <tabColor theme="3" tint="0.39997558519241921"/>
    <pageSetUpPr fitToPage="1"/>
  </sheetPr>
  <dimension ref="B1:AJ58"/>
  <sheetViews>
    <sheetView workbookViewId="0"/>
  </sheetViews>
  <sheetFormatPr defaultRowHeight="14.4" x14ac:dyDescent="0.3"/>
  <cols>
    <col min="1" max="1" width="3.6640625" customWidth="1"/>
    <col min="2" max="2" width="14.6640625" customWidth="1"/>
    <col min="6" max="6" width="13" customWidth="1"/>
    <col min="8" max="8" width="11" customWidth="1"/>
    <col min="9" max="9" width="10.33203125" customWidth="1"/>
    <col min="10" max="10" width="11.5546875" customWidth="1"/>
    <col min="11" max="11" width="14.33203125" customWidth="1"/>
    <col min="12" max="12" width="5" customWidth="1"/>
  </cols>
  <sheetData>
    <row r="1" spans="2:15" s="1" customFormat="1" ht="18" x14ac:dyDescent="0.35">
      <c r="B1"/>
      <c r="C1" s="86" t="s">
        <v>924</v>
      </c>
      <c r="D1" s="86"/>
      <c r="E1" s="86"/>
      <c r="F1" s="86"/>
      <c r="G1" s="86"/>
      <c r="H1" s="2"/>
      <c r="I1" s="2"/>
      <c r="J1" s="2"/>
    </row>
    <row r="2" spans="2:15" s="1" customFormat="1" ht="15.6" x14ac:dyDescent="0.3">
      <c r="B2"/>
      <c r="C2" s="87" t="s">
        <v>925</v>
      </c>
      <c r="D2" s="87"/>
      <c r="E2" s="87"/>
      <c r="F2" s="87"/>
      <c r="G2" s="87"/>
      <c r="H2" s="2"/>
      <c r="I2" s="2"/>
      <c r="J2" s="2"/>
    </row>
    <row r="3" spans="2:15" s="1" customFormat="1" ht="15.6" x14ac:dyDescent="0.3">
      <c r="B3" s="51"/>
      <c r="C3" s="131" t="s">
        <v>926</v>
      </c>
      <c r="D3" s="131"/>
      <c r="E3" s="131"/>
      <c r="F3" s="131"/>
      <c r="G3" s="131"/>
      <c r="H3" s="132"/>
      <c r="I3" s="132"/>
      <c r="J3" s="132"/>
      <c r="K3" s="129"/>
    </row>
    <row r="4" spans="2:15" ht="9.75" customHeight="1" x14ac:dyDescent="0.3">
      <c r="B4" s="370"/>
      <c r="C4" s="370"/>
      <c r="D4" s="370"/>
      <c r="E4" s="370"/>
      <c r="F4" s="370"/>
      <c r="G4" s="370"/>
      <c r="H4" s="370"/>
      <c r="I4" s="370"/>
      <c r="J4" s="370"/>
      <c r="K4" s="370"/>
    </row>
    <row r="5" spans="2:15" ht="21" customHeight="1" x14ac:dyDescent="0.3">
      <c r="B5" s="371" t="s">
        <v>1027</v>
      </c>
      <c r="C5" s="371"/>
      <c r="D5" s="371"/>
      <c r="E5" s="371"/>
      <c r="F5" s="371"/>
      <c r="G5" s="371"/>
      <c r="H5" s="371"/>
      <c r="I5" s="371"/>
      <c r="J5" s="371"/>
      <c r="K5" s="371"/>
    </row>
    <row r="6" spans="2:15" ht="8.25" customHeight="1" thickBot="1" x14ac:dyDescent="0.35">
      <c r="B6" s="93"/>
      <c r="C6" s="93"/>
      <c r="D6" s="93"/>
      <c r="E6" s="93"/>
      <c r="F6" s="93"/>
      <c r="G6" s="93"/>
      <c r="H6" s="93"/>
      <c r="I6" s="93"/>
      <c r="J6" s="93"/>
      <c r="K6" s="93"/>
    </row>
    <row r="7" spans="2:15" ht="30" customHeight="1" thickTop="1" x14ac:dyDescent="0.3">
      <c r="B7" s="94" t="s">
        <v>869</v>
      </c>
      <c r="C7" s="396" t="str">
        <f>PLANILHA!C5</f>
        <v>CONTRATAÇÃO DE EMPRESA ESPECIALIZADA PARA EXECUÇÃO DE INSTALAÇÃO ELÉTRICA PROVISÓRIA E SERVIÇOS CORRELATOS NA RUA MARIANO PAMPLONA, PARA REALIZAÇÃO DA 33ª FESTA ITALIANA, NO BAIRRO FUNDAÇÃO, NESTE MUNICÍPIO</v>
      </c>
      <c r="D7" s="396"/>
      <c r="E7" s="396"/>
      <c r="F7" s="396"/>
      <c r="G7" s="396"/>
      <c r="H7" s="396"/>
      <c r="I7" s="396"/>
      <c r="J7" s="396"/>
      <c r="K7" s="95"/>
    </row>
    <row r="8" spans="2:15" ht="15" customHeight="1" thickBot="1" x14ac:dyDescent="0.35">
      <c r="B8" s="96" t="s">
        <v>927</v>
      </c>
      <c r="C8" s="397">
        <f>PLANILHA!C7</f>
        <v>0</v>
      </c>
      <c r="D8" s="397"/>
      <c r="E8" s="397"/>
      <c r="F8" s="397"/>
      <c r="G8" s="397"/>
      <c r="H8" s="397"/>
      <c r="I8" s="397"/>
      <c r="J8" s="97"/>
      <c r="K8" s="130">
        <f>PLANILHA!K5</f>
        <v>0</v>
      </c>
    </row>
    <row r="9" spans="2:15" ht="15" customHeight="1" thickTop="1" x14ac:dyDescent="0.3">
      <c r="B9" s="98"/>
      <c r="C9" s="98"/>
      <c r="D9" s="98"/>
      <c r="E9" s="98"/>
      <c r="F9" s="98"/>
      <c r="G9" s="98"/>
      <c r="H9" s="98"/>
      <c r="I9" s="98"/>
      <c r="J9" s="98"/>
      <c r="K9" s="98"/>
    </row>
    <row r="10" spans="2:15" x14ac:dyDescent="0.3">
      <c r="B10" s="398" t="s">
        <v>870</v>
      </c>
      <c r="C10" s="398"/>
      <c r="D10" s="398"/>
      <c r="E10" s="398"/>
      <c r="F10" s="398"/>
      <c r="G10" s="398"/>
      <c r="H10" s="398"/>
      <c r="I10" s="398"/>
      <c r="J10" s="399">
        <v>1</v>
      </c>
      <c r="K10" s="399"/>
    </row>
    <row r="11" spans="2:15" x14ac:dyDescent="0.3">
      <c r="B11" s="400" t="s">
        <v>871</v>
      </c>
      <c r="C11" s="400"/>
      <c r="D11" s="400"/>
      <c r="E11" s="400"/>
      <c r="F11" s="400"/>
      <c r="G11" s="400"/>
      <c r="H11" s="400"/>
      <c r="I11" s="400"/>
      <c r="J11" s="399">
        <v>0.05</v>
      </c>
      <c r="K11" s="399"/>
    </row>
    <row r="12" spans="2:15" ht="4.5" customHeight="1" x14ac:dyDescent="0.3">
      <c r="B12" s="99"/>
      <c r="C12" s="99"/>
      <c r="D12" s="99"/>
      <c r="E12" s="99"/>
      <c r="F12" s="99"/>
      <c r="G12" s="99"/>
      <c r="H12" s="99"/>
      <c r="I12" s="99"/>
      <c r="J12" s="99"/>
      <c r="K12" s="99"/>
    </row>
    <row r="13" spans="2:15" ht="7.5" customHeight="1" x14ac:dyDescent="0.3">
      <c r="B13" s="93"/>
      <c r="C13" s="93"/>
      <c r="D13" s="93"/>
      <c r="E13" s="93"/>
      <c r="F13" s="93"/>
      <c r="G13" s="93"/>
      <c r="H13" s="93"/>
      <c r="I13" s="93"/>
      <c r="J13" s="93"/>
      <c r="K13" s="93"/>
    </row>
    <row r="14" spans="2:15" ht="15.6" x14ac:dyDescent="0.3">
      <c r="B14" s="401" t="s">
        <v>872</v>
      </c>
      <c r="C14" s="401"/>
      <c r="D14" s="401"/>
      <c r="E14" s="401"/>
      <c r="F14" s="401"/>
      <c r="G14" s="401"/>
      <c r="H14" s="401"/>
      <c r="I14" s="401"/>
      <c r="J14" s="401"/>
      <c r="K14" s="401"/>
    </row>
    <row r="15" spans="2:15" x14ac:dyDescent="0.3">
      <c r="B15" s="93"/>
      <c r="C15" s="93"/>
      <c r="D15" s="93"/>
      <c r="E15" s="93"/>
      <c r="F15" s="93"/>
      <c r="G15" s="93"/>
      <c r="H15" s="93"/>
      <c r="I15" s="93"/>
      <c r="J15" s="93"/>
      <c r="K15" s="93"/>
    </row>
    <row r="16" spans="2:15" x14ac:dyDescent="0.3">
      <c r="B16" s="402" t="s">
        <v>873</v>
      </c>
      <c r="C16" s="402"/>
      <c r="D16" s="402"/>
      <c r="E16" s="402"/>
      <c r="F16" s="402"/>
      <c r="G16" s="402"/>
      <c r="H16" s="402"/>
      <c r="I16" s="402"/>
      <c r="J16" s="402"/>
      <c r="K16" s="402"/>
      <c r="O16" s="44"/>
    </row>
    <row r="17" spans="2:36" x14ac:dyDescent="0.3">
      <c r="B17" s="403" t="s">
        <v>934</v>
      </c>
      <c r="C17" s="403"/>
      <c r="D17" s="403"/>
      <c r="E17" s="403"/>
      <c r="F17" s="403"/>
      <c r="G17" s="403"/>
      <c r="H17" s="403"/>
      <c r="I17" s="403"/>
      <c r="J17" s="403"/>
      <c r="K17" s="403"/>
    </row>
    <row r="18" spans="2:36" ht="15" customHeight="1" x14ac:dyDescent="0.3">
      <c r="B18" s="93"/>
      <c r="C18" s="93"/>
      <c r="D18" s="93"/>
      <c r="E18" s="93"/>
      <c r="F18" s="93"/>
      <c r="G18" s="93"/>
      <c r="H18" s="93"/>
      <c r="I18" s="93"/>
      <c r="J18" s="93"/>
      <c r="K18" s="93"/>
      <c r="N18" s="45" t="str">
        <f>N39</f>
        <v>CONSTRUÇÃO E REFORMA DE EDIFÍCIOS</v>
      </c>
      <c r="O18" s="45"/>
      <c r="P18" s="45"/>
      <c r="R18" s="46" t="str">
        <f>N40</f>
        <v xml:space="preserve">CONSTRUÇÃO DE PRAÇAS URBANAS, RODOVIAS, FERROVIAS E RECAPEAMENTO E PAVIMENTAÇÃO DE VIAS URBANAS </v>
      </c>
      <c r="S18" s="47"/>
      <c r="T18" s="47"/>
      <c r="V18" s="46" t="str">
        <f>N41</f>
        <v xml:space="preserve">CONSTRUÇÃO DE REDES DE ABASTECIMENTO DE ÁGUA, COLETA DE ESGOTO </v>
      </c>
      <c r="W18" s="47"/>
      <c r="X18" s="47"/>
      <c r="Z18" s="46" t="str">
        <f>N44</f>
        <v xml:space="preserve">FORNECIMENTO DE MATERIAIS E EQUIPAMENTOS (AQUISIÇÃO INDIRETA - EM CONJUNTO COM LICITAÇÃO DE OBRAS) </v>
      </c>
      <c r="AA18" s="47"/>
      <c r="AB18" s="47"/>
      <c r="AD18" s="45" t="str">
        <f>N45</f>
        <v xml:space="preserve">FORNECIMENTO DE MATERIAIS E EQUIPAMENTOS (AQUISIÇÃO DIRETA) </v>
      </c>
      <c r="AE18" s="45"/>
      <c r="AF18" s="45"/>
      <c r="AH18" s="45" t="str">
        <f>N46</f>
        <v>ESTUDOS E PROJETOS, PLANOS E GERENCIAMENTO E OUTROS CORRELATOS</v>
      </c>
      <c r="AI18" s="45"/>
      <c r="AJ18" s="45"/>
    </row>
    <row r="19" spans="2:36" ht="18.75" customHeight="1" x14ac:dyDescent="0.3">
      <c r="B19" s="394" t="s">
        <v>875</v>
      </c>
      <c r="C19" s="394"/>
      <c r="D19" s="394"/>
      <c r="E19" s="394"/>
      <c r="F19" s="394"/>
      <c r="G19" s="394"/>
      <c r="H19" s="394"/>
      <c r="I19" s="394"/>
      <c r="J19" s="394" t="s">
        <v>876</v>
      </c>
      <c r="K19" s="395" t="s">
        <v>877</v>
      </c>
      <c r="N19" s="48" t="s">
        <v>878</v>
      </c>
      <c r="O19" s="48" t="s">
        <v>879</v>
      </c>
      <c r="P19" s="48" t="s">
        <v>880</v>
      </c>
      <c r="R19" s="48" t="s">
        <v>878</v>
      </c>
      <c r="S19" s="48" t="s">
        <v>879</v>
      </c>
      <c r="T19" s="48" t="s">
        <v>880</v>
      </c>
      <c r="V19" s="48" t="s">
        <v>878</v>
      </c>
      <c r="W19" s="48" t="s">
        <v>879</v>
      </c>
      <c r="X19" s="48" t="s">
        <v>880</v>
      </c>
      <c r="Z19" s="48" t="s">
        <v>878</v>
      </c>
      <c r="AA19" s="48" t="s">
        <v>879</v>
      </c>
      <c r="AB19" s="48" t="s">
        <v>880</v>
      </c>
      <c r="AD19" s="48" t="s">
        <v>878</v>
      </c>
      <c r="AE19" s="48" t="s">
        <v>879</v>
      </c>
      <c r="AF19" s="48" t="s">
        <v>880</v>
      </c>
      <c r="AH19" s="48" t="s">
        <v>878</v>
      </c>
      <c r="AI19" s="48" t="s">
        <v>879</v>
      </c>
      <c r="AJ19" s="48" t="s">
        <v>880</v>
      </c>
    </row>
    <row r="20" spans="2:36" x14ac:dyDescent="0.3">
      <c r="B20" s="394"/>
      <c r="C20" s="394"/>
      <c r="D20" s="394"/>
      <c r="E20" s="394"/>
      <c r="F20" s="394"/>
      <c r="G20" s="394"/>
      <c r="H20" s="394"/>
      <c r="I20" s="394"/>
      <c r="J20" s="394"/>
      <c r="K20" s="395"/>
      <c r="N20" s="48"/>
      <c r="O20" s="48"/>
      <c r="P20" s="48"/>
      <c r="R20" s="48"/>
      <c r="S20" s="48"/>
      <c r="T20" s="48"/>
      <c r="V20" s="48"/>
      <c r="W20" s="48"/>
      <c r="X20" s="48"/>
      <c r="Z20" s="48"/>
      <c r="AA20" s="48"/>
      <c r="AB20" s="48"/>
      <c r="AD20" s="48"/>
      <c r="AE20" s="48"/>
      <c r="AF20" s="48"/>
      <c r="AH20" s="48"/>
      <c r="AI20" s="48"/>
      <c r="AJ20" s="48"/>
    </row>
    <row r="21" spans="2:36" x14ac:dyDescent="0.3">
      <c r="B21" s="390" t="s">
        <v>881</v>
      </c>
      <c r="C21" s="390"/>
      <c r="D21" s="390"/>
      <c r="E21" s="390"/>
      <c r="F21" s="390"/>
      <c r="G21" s="390"/>
      <c r="H21" s="390"/>
      <c r="I21" s="390"/>
      <c r="J21" s="100" t="s">
        <v>882</v>
      </c>
      <c r="K21" s="101">
        <f>Z21</f>
        <v>1.4999999999999999E-2</v>
      </c>
      <c r="N21" s="49">
        <v>0.03</v>
      </c>
      <c r="O21" s="49">
        <v>0.04</v>
      </c>
      <c r="P21" s="49">
        <v>5.5E-2</v>
      </c>
      <c r="R21" s="49">
        <v>3.7999999999999999E-2</v>
      </c>
      <c r="S21" s="49">
        <v>4.0099999999999997E-2</v>
      </c>
      <c r="T21" s="49">
        <v>4.6699999999999998E-2</v>
      </c>
      <c r="V21" s="49">
        <v>3.4300000000000004E-2</v>
      </c>
      <c r="W21" s="49">
        <v>4.9299999999999997E-2</v>
      </c>
      <c r="X21" s="49">
        <v>6.7099999999999993E-2</v>
      </c>
      <c r="Z21" s="49">
        <v>1.4999999999999999E-2</v>
      </c>
      <c r="AA21" s="49">
        <v>3.4500000000000003E-2</v>
      </c>
      <c r="AB21" s="49">
        <v>4.4900000000000002E-2</v>
      </c>
      <c r="AD21" s="49" t="s">
        <v>883</v>
      </c>
      <c r="AE21" s="49" t="s">
        <v>883</v>
      </c>
      <c r="AF21" s="49" t="s">
        <v>883</v>
      </c>
      <c r="AH21" s="49" t="s">
        <v>883</v>
      </c>
      <c r="AI21" s="49">
        <v>0.12720000000000001</v>
      </c>
      <c r="AJ21" s="49" t="s">
        <v>883</v>
      </c>
    </row>
    <row r="22" spans="2:36" x14ac:dyDescent="0.3">
      <c r="B22" s="390" t="s">
        <v>884</v>
      </c>
      <c r="C22" s="390"/>
      <c r="D22" s="390"/>
      <c r="E22" s="390"/>
      <c r="F22" s="390"/>
      <c r="G22" s="390"/>
      <c r="H22" s="390"/>
      <c r="I22" s="390"/>
      <c r="J22" s="100" t="s">
        <v>885</v>
      </c>
      <c r="K22" s="101">
        <f t="shared" ref="K22:K26" si="0">Z22</f>
        <v>3.0000000000000001E-3</v>
      </c>
      <c r="N22" s="49">
        <v>8.0000000000000002E-3</v>
      </c>
      <c r="O22" s="49">
        <v>8.0000000000000002E-3</v>
      </c>
      <c r="P22" s="49">
        <v>0.01</v>
      </c>
      <c r="R22" s="49">
        <v>3.2000000000000002E-3</v>
      </c>
      <c r="S22" s="49">
        <v>4.0000000000000001E-3</v>
      </c>
      <c r="T22" s="49">
        <v>7.4000000000000003E-3</v>
      </c>
      <c r="V22" s="49">
        <v>2.8000000000000004E-3</v>
      </c>
      <c r="W22" s="49">
        <v>4.8999999999999998E-3</v>
      </c>
      <c r="X22" s="49">
        <v>7.4999999999999997E-3</v>
      </c>
      <c r="Z22" s="49">
        <v>3.0000000000000001E-3</v>
      </c>
      <c r="AA22" s="49">
        <v>4.7999999999999996E-3</v>
      </c>
      <c r="AB22" s="49">
        <v>8.199999999999999E-3</v>
      </c>
      <c r="AD22" s="49" t="s">
        <v>883</v>
      </c>
      <c r="AE22" s="49" t="s">
        <v>883</v>
      </c>
      <c r="AF22" s="49" t="s">
        <v>883</v>
      </c>
      <c r="AH22" s="49" t="s">
        <v>883</v>
      </c>
      <c r="AI22" s="49" t="s">
        <v>883</v>
      </c>
      <c r="AJ22" s="49" t="s">
        <v>883</v>
      </c>
    </row>
    <row r="23" spans="2:36" x14ac:dyDescent="0.3">
      <c r="B23" s="390" t="s">
        <v>886</v>
      </c>
      <c r="C23" s="390"/>
      <c r="D23" s="390"/>
      <c r="E23" s="390"/>
      <c r="F23" s="390"/>
      <c r="G23" s="390"/>
      <c r="H23" s="390"/>
      <c r="I23" s="390"/>
      <c r="J23" s="100" t="s">
        <v>887</v>
      </c>
      <c r="K23" s="101">
        <f t="shared" si="0"/>
        <v>5.6000000000000008E-3</v>
      </c>
      <c r="N23" s="49">
        <v>9.7000000000000003E-3</v>
      </c>
      <c r="O23" s="49">
        <v>1.2699999999999999E-2</v>
      </c>
      <c r="P23" s="49">
        <v>1.2699999999999999E-2</v>
      </c>
      <c r="R23" s="49">
        <v>5.0000000000000001E-3</v>
      </c>
      <c r="S23" s="49">
        <v>5.6000000000000008E-3</v>
      </c>
      <c r="T23" s="49">
        <v>9.7000000000000003E-3</v>
      </c>
      <c r="V23" s="49">
        <v>0.01</v>
      </c>
      <c r="W23" s="49">
        <v>1.3899999999999999E-2</v>
      </c>
      <c r="X23" s="49">
        <v>1.7399999999999999E-2</v>
      </c>
      <c r="Z23" s="49">
        <v>5.6000000000000008E-3</v>
      </c>
      <c r="AA23" s="49">
        <v>8.5000000000000006E-3</v>
      </c>
      <c r="AB23" s="49">
        <v>8.8999999999999999E-3</v>
      </c>
      <c r="AD23" s="49" t="s">
        <v>883</v>
      </c>
      <c r="AE23" s="49" t="s">
        <v>883</v>
      </c>
      <c r="AF23" s="49" t="s">
        <v>883</v>
      </c>
      <c r="AH23" s="49" t="s">
        <v>883</v>
      </c>
      <c r="AI23" s="49" t="s">
        <v>883</v>
      </c>
      <c r="AJ23" s="49" t="s">
        <v>883</v>
      </c>
    </row>
    <row r="24" spans="2:36" x14ac:dyDescent="0.3">
      <c r="B24" s="390" t="s">
        <v>888</v>
      </c>
      <c r="C24" s="390"/>
      <c r="D24" s="390"/>
      <c r="E24" s="390"/>
      <c r="F24" s="390"/>
      <c r="G24" s="390"/>
      <c r="H24" s="390"/>
      <c r="I24" s="390"/>
      <c r="J24" s="100" t="s">
        <v>889</v>
      </c>
      <c r="K24" s="101">
        <f t="shared" si="0"/>
        <v>8.5000000000000006E-3</v>
      </c>
      <c r="N24" s="49">
        <v>5.8999999999999999E-3</v>
      </c>
      <c r="O24" s="49">
        <v>1.23E-2</v>
      </c>
      <c r="P24" s="49">
        <v>1.3899999999999999E-2</v>
      </c>
      <c r="R24" s="49">
        <v>1.0200000000000001E-2</v>
      </c>
      <c r="S24" s="49">
        <v>1.11E-2</v>
      </c>
      <c r="T24" s="49">
        <v>1.21E-2</v>
      </c>
      <c r="V24" s="49">
        <v>9.3999999999999986E-3</v>
      </c>
      <c r="W24" s="49">
        <v>9.8999999999999991E-3</v>
      </c>
      <c r="X24" s="49">
        <v>1.1699999999999999E-2</v>
      </c>
      <c r="Z24" s="49">
        <v>8.5000000000000006E-3</v>
      </c>
      <c r="AA24" s="49">
        <v>8.5000000000000006E-3</v>
      </c>
      <c r="AB24" s="49">
        <v>1.11E-2</v>
      </c>
      <c r="AD24" s="49" t="s">
        <v>883</v>
      </c>
      <c r="AE24" s="49" t="s">
        <v>883</v>
      </c>
      <c r="AF24" s="49" t="s">
        <v>883</v>
      </c>
      <c r="AH24" s="49" t="s">
        <v>883</v>
      </c>
      <c r="AI24" s="49" t="s">
        <v>883</v>
      </c>
      <c r="AJ24" s="49" t="s">
        <v>883</v>
      </c>
    </row>
    <row r="25" spans="2:36" x14ac:dyDescent="0.3">
      <c r="B25" s="390" t="s">
        <v>890</v>
      </c>
      <c r="C25" s="390"/>
      <c r="D25" s="390"/>
      <c r="E25" s="390"/>
      <c r="F25" s="390"/>
      <c r="G25" s="390"/>
      <c r="H25" s="390"/>
      <c r="I25" s="390"/>
      <c r="J25" s="100" t="s">
        <v>57</v>
      </c>
      <c r="K25" s="101">
        <v>3.3599999999999998E-2</v>
      </c>
      <c r="N25" s="49">
        <v>6.1600000000000002E-2</v>
      </c>
      <c r="O25" s="49">
        <v>7.400000000000001E-2</v>
      </c>
      <c r="P25" s="49">
        <v>8.9600000000000013E-2</v>
      </c>
      <c r="R25" s="49">
        <v>6.6400000000000001E-2</v>
      </c>
      <c r="S25" s="49">
        <v>7.2999999999999995E-2</v>
      </c>
      <c r="T25" s="49">
        <v>8.6899999999999991E-2</v>
      </c>
      <c r="V25" s="49">
        <v>6.7400000000000002E-2</v>
      </c>
      <c r="W25" s="49">
        <v>8.0399999999999985E-2</v>
      </c>
      <c r="X25" s="49">
        <v>9.4E-2</v>
      </c>
      <c r="Z25" s="49">
        <v>3.5000000000000003E-2</v>
      </c>
      <c r="AA25" s="49">
        <v>5.1100000000000007E-2</v>
      </c>
      <c r="AB25" s="49">
        <v>6.2199999999999998E-2</v>
      </c>
      <c r="AD25" s="49" t="s">
        <v>883</v>
      </c>
      <c r="AE25" s="49" t="s">
        <v>883</v>
      </c>
      <c r="AF25" s="49" t="s">
        <v>883</v>
      </c>
      <c r="AH25" s="49" t="s">
        <v>883</v>
      </c>
      <c r="AI25" s="49">
        <v>0.08</v>
      </c>
      <c r="AJ25" s="49" t="s">
        <v>883</v>
      </c>
    </row>
    <row r="26" spans="2:36" ht="15" customHeight="1" x14ac:dyDescent="0.3">
      <c r="B26" s="390" t="s">
        <v>891</v>
      </c>
      <c r="C26" s="390"/>
      <c r="D26" s="390"/>
      <c r="E26" s="390"/>
      <c r="F26" s="390"/>
      <c r="G26" s="390"/>
      <c r="H26" s="390"/>
      <c r="I26" s="390"/>
      <c r="J26" s="100" t="s">
        <v>892</v>
      </c>
      <c r="K26" s="101">
        <f t="shared" si="0"/>
        <v>3.6499999999999998E-2</v>
      </c>
      <c r="N26" s="49">
        <v>3.6499999999999998E-2</v>
      </c>
      <c r="O26" s="49">
        <v>3.6499999999999998E-2</v>
      </c>
      <c r="P26" s="49">
        <v>3.6499999999999998E-2</v>
      </c>
      <c r="R26" s="49">
        <v>3.6499999999999998E-2</v>
      </c>
      <c r="S26" s="49">
        <v>3.6499999999999998E-2</v>
      </c>
      <c r="T26" s="49">
        <v>3.6499999999999998E-2</v>
      </c>
      <c r="V26" s="49">
        <v>3.6499999999999998E-2</v>
      </c>
      <c r="W26" s="49">
        <v>3.6499999999999998E-2</v>
      </c>
      <c r="X26" s="49">
        <v>3.6499999999999998E-2</v>
      </c>
      <c r="Z26" s="49">
        <v>3.6499999999999998E-2</v>
      </c>
      <c r="AA26" s="49">
        <v>3.6499999999999998E-2</v>
      </c>
      <c r="AB26" s="49">
        <v>3.6499999999999998E-2</v>
      </c>
      <c r="AD26" s="49">
        <v>3.6499999999999998E-2</v>
      </c>
      <c r="AE26" s="49">
        <v>3.6499999999999998E-2</v>
      </c>
      <c r="AF26" s="49">
        <v>3.6499999999999998E-2</v>
      </c>
      <c r="AH26" s="49">
        <v>3.6499999999999998E-2</v>
      </c>
      <c r="AI26" s="49">
        <v>3.6499999999999998E-2</v>
      </c>
      <c r="AJ26" s="49">
        <v>3.6499999999999998E-2</v>
      </c>
    </row>
    <row r="27" spans="2:36" ht="15" customHeight="1" x14ac:dyDescent="0.3">
      <c r="B27" s="390" t="s">
        <v>893</v>
      </c>
      <c r="C27" s="390"/>
      <c r="D27" s="390"/>
      <c r="E27" s="390"/>
      <c r="F27" s="390"/>
      <c r="G27" s="390"/>
      <c r="H27" s="390"/>
      <c r="I27" s="390"/>
      <c r="J27" s="100" t="s">
        <v>894</v>
      </c>
      <c r="K27" s="102">
        <f>J10*J11</f>
        <v>0.05</v>
      </c>
      <c r="N27" s="49">
        <v>0</v>
      </c>
      <c r="O27" s="49">
        <v>2.5000000000000001E-2</v>
      </c>
      <c r="P27" s="49">
        <v>0.05</v>
      </c>
      <c r="R27" s="49">
        <v>0</v>
      </c>
      <c r="S27" s="49">
        <v>2.5000000000000001E-2</v>
      </c>
      <c r="T27" s="49">
        <v>0.05</v>
      </c>
      <c r="V27" s="49">
        <v>0</v>
      </c>
      <c r="W27" s="49">
        <v>2.5000000000000001E-2</v>
      </c>
      <c r="X27" s="49">
        <v>0.05</v>
      </c>
      <c r="Z27" s="49">
        <v>0</v>
      </c>
      <c r="AA27" s="49">
        <v>2.5000000000000001E-2</v>
      </c>
      <c r="AB27" s="49">
        <v>0.05</v>
      </c>
      <c r="AD27" s="49">
        <v>0</v>
      </c>
      <c r="AE27" s="49">
        <v>2.5000000000000001E-2</v>
      </c>
      <c r="AF27" s="49">
        <v>0.05</v>
      </c>
      <c r="AH27" s="49">
        <v>0</v>
      </c>
      <c r="AI27" s="49">
        <v>0.05</v>
      </c>
      <c r="AJ27" s="49">
        <v>0.05</v>
      </c>
    </row>
    <row r="28" spans="2:36" ht="26.25" customHeight="1" x14ac:dyDescent="0.3">
      <c r="B28" s="390" t="s">
        <v>895</v>
      </c>
      <c r="C28" s="390"/>
      <c r="D28" s="390"/>
      <c r="E28" s="390"/>
      <c r="F28" s="390"/>
      <c r="G28" s="390"/>
      <c r="H28" s="390"/>
      <c r="I28" s="390"/>
      <c r="J28" s="100" t="s">
        <v>896</v>
      </c>
      <c r="K28" s="102">
        <f>IF(K8="DESONERADO",4.5%,0%)</f>
        <v>0</v>
      </c>
      <c r="N28" s="50">
        <v>0</v>
      </c>
      <c r="O28" s="50">
        <v>4.4999999999999998E-2</v>
      </c>
      <c r="P28" s="50">
        <v>4.4999999999999998E-2</v>
      </c>
      <c r="R28" s="50">
        <v>0</v>
      </c>
      <c r="S28" s="50">
        <v>4.4999999999999998E-2</v>
      </c>
      <c r="T28" s="50">
        <v>4.4999999999999998E-2</v>
      </c>
      <c r="V28" s="50">
        <v>0</v>
      </c>
      <c r="W28" s="50">
        <v>4.4999999999999998E-2</v>
      </c>
      <c r="X28" s="50">
        <v>4.4999999999999998E-2</v>
      </c>
      <c r="Z28" s="50">
        <v>0</v>
      </c>
      <c r="AA28" s="50">
        <v>4.4999999999999998E-2</v>
      </c>
      <c r="AB28" s="50">
        <v>4.4999999999999998E-2</v>
      </c>
      <c r="AD28" s="50">
        <v>0</v>
      </c>
      <c r="AE28" s="50">
        <v>4.4999999999999998E-2</v>
      </c>
      <c r="AF28" s="50">
        <v>4.4999999999999998E-2</v>
      </c>
      <c r="AH28" s="50">
        <v>0</v>
      </c>
      <c r="AI28" s="50">
        <v>0</v>
      </c>
      <c r="AJ28" s="50">
        <v>4.4999999999999998E-2</v>
      </c>
    </row>
    <row r="29" spans="2:36" ht="15" customHeight="1" x14ac:dyDescent="0.3">
      <c r="B29" s="391" t="s">
        <v>897</v>
      </c>
      <c r="C29" s="391"/>
      <c r="D29" s="391"/>
      <c r="E29" s="391"/>
      <c r="F29" s="391"/>
      <c r="G29" s="391"/>
      <c r="H29" s="391"/>
      <c r="I29" s="391"/>
      <c r="J29" s="103" t="s">
        <v>898</v>
      </c>
      <c r="K29" s="104">
        <f>ROUND(((((1+$K$21+$K$22+$K$23)*(1+$K$24)*(1+$K$25))/(1-$K$26-$K$27-$K$28))-1),4)</f>
        <v>0.16800000000000001</v>
      </c>
      <c r="N29" s="49">
        <v>0.2034</v>
      </c>
      <c r="O29" s="49">
        <v>0.22120000000000001</v>
      </c>
      <c r="P29" s="49">
        <v>0.25</v>
      </c>
      <c r="R29" s="49">
        <v>0.19600000000000001</v>
      </c>
      <c r="S29" s="49">
        <v>0.2097</v>
      </c>
      <c r="T29" s="49">
        <v>0.24230000000000002</v>
      </c>
      <c r="V29" s="49">
        <v>0.20760000000000001</v>
      </c>
      <c r="W29" s="49">
        <v>0.24179999999999999</v>
      </c>
      <c r="X29" s="49">
        <v>0.26440000000000002</v>
      </c>
      <c r="Z29" s="49">
        <v>0.111</v>
      </c>
      <c r="AA29" s="49">
        <v>0.14019999999999999</v>
      </c>
      <c r="AB29" s="49">
        <v>0.16800000000000001</v>
      </c>
      <c r="AD29" s="49">
        <v>0</v>
      </c>
      <c r="AE29" s="49">
        <v>0</v>
      </c>
      <c r="AF29" s="49">
        <v>0</v>
      </c>
      <c r="AH29" s="49">
        <v>0</v>
      </c>
      <c r="AI29" s="49">
        <v>0</v>
      </c>
      <c r="AJ29" s="49">
        <v>0</v>
      </c>
    </row>
    <row r="30" spans="2:36" ht="24" customHeight="1" x14ac:dyDescent="0.3">
      <c r="B30" s="93"/>
      <c r="C30" s="93"/>
      <c r="D30" s="93"/>
      <c r="E30" s="93"/>
      <c r="F30" s="93"/>
      <c r="G30" s="93"/>
      <c r="H30" s="93"/>
      <c r="I30" s="93"/>
      <c r="J30" s="93"/>
      <c r="K30" s="93"/>
    </row>
    <row r="31" spans="2:36" ht="6" customHeight="1" x14ac:dyDescent="0.3">
      <c r="B31" s="105"/>
      <c r="C31" s="392"/>
      <c r="D31" s="392"/>
      <c r="E31" s="392"/>
      <c r="F31" s="392"/>
      <c r="G31" s="392"/>
      <c r="H31" s="392"/>
      <c r="I31" s="392"/>
      <c r="J31" s="392"/>
      <c r="K31" s="392"/>
    </row>
    <row r="32" spans="2:36" ht="2.25" customHeight="1" x14ac:dyDescent="0.3">
      <c r="B32" s="93"/>
      <c r="C32" s="93"/>
      <c r="D32" s="93"/>
      <c r="E32" s="93"/>
      <c r="F32" s="93"/>
      <c r="G32" s="93"/>
      <c r="H32" s="93"/>
      <c r="I32" s="93"/>
      <c r="J32" s="93"/>
      <c r="K32" s="93"/>
    </row>
    <row r="33" spans="2:26" ht="27.75" customHeight="1" x14ac:dyDescent="0.3">
      <c r="B33" s="393" t="s">
        <v>899</v>
      </c>
      <c r="C33" s="393"/>
      <c r="D33" s="393"/>
      <c r="E33" s="393"/>
      <c r="F33" s="393"/>
      <c r="G33" s="393"/>
      <c r="H33" s="393"/>
      <c r="I33" s="393"/>
      <c r="J33" s="393"/>
      <c r="K33" s="393"/>
    </row>
    <row r="34" spans="2:26" ht="15.6" x14ac:dyDescent="0.3">
      <c r="B34" s="106"/>
      <c r="C34" s="106"/>
      <c r="D34" s="106"/>
      <c r="E34" s="386" t="s">
        <v>900</v>
      </c>
      <c r="F34" s="387" t="s">
        <v>901</v>
      </c>
      <c r="G34" s="387"/>
      <c r="H34" s="387"/>
      <c r="I34" s="388" t="s">
        <v>902</v>
      </c>
      <c r="J34" s="106"/>
      <c r="K34" s="106"/>
    </row>
    <row r="35" spans="2:26" ht="15.6" x14ac:dyDescent="0.3">
      <c r="B35" s="106"/>
      <c r="C35" s="106"/>
      <c r="D35" s="106"/>
      <c r="E35" s="386"/>
      <c r="F35" s="389" t="s">
        <v>903</v>
      </c>
      <c r="G35" s="389"/>
      <c r="H35" s="389"/>
      <c r="I35" s="388"/>
      <c r="J35" s="106"/>
      <c r="K35" s="106"/>
    </row>
    <row r="36" spans="2:26" x14ac:dyDescent="0.3">
      <c r="B36" s="107"/>
      <c r="C36" s="107"/>
      <c r="D36" s="107"/>
      <c r="E36" s="107"/>
      <c r="F36" s="107"/>
      <c r="G36" s="107"/>
      <c r="H36" s="107"/>
      <c r="I36" s="107"/>
      <c r="J36" s="107"/>
      <c r="K36" s="107"/>
    </row>
    <row r="37" spans="2:26" ht="15" customHeight="1" x14ac:dyDescent="0.3">
      <c r="B37" s="93"/>
      <c r="C37" s="93"/>
      <c r="D37" s="93"/>
      <c r="E37" s="93"/>
      <c r="F37" s="93"/>
      <c r="G37" s="93"/>
      <c r="H37" s="93"/>
      <c r="I37" s="93"/>
      <c r="J37" s="93"/>
      <c r="K37" s="93"/>
    </row>
    <row r="38" spans="2:26" ht="29.25" customHeight="1" x14ac:dyDescent="0.3">
      <c r="B38" s="379" t="s">
        <v>904</v>
      </c>
      <c r="C38" s="380"/>
      <c r="D38" s="380"/>
      <c r="E38" s="380"/>
      <c r="F38" s="380"/>
      <c r="G38" s="380"/>
      <c r="H38" s="380"/>
      <c r="I38" s="380"/>
      <c r="J38" s="380"/>
      <c r="K38" s="381"/>
      <c r="N38" s="45" t="s">
        <v>905</v>
      </c>
    </row>
    <row r="39" spans="2:26" ht="39.75" customHeight="1" x14ac:dyDescent="0.3">
      <c r="B39" s="93"/>
      <c r="C39" s="93"/>
      <c r="D39" s="93"/>
      <c r="E39" s="93"/>
      <c r="F39" s="93"/>
      <c r="G39" s="93"/>
      <c r="H39" s="93"/>
      <c r="I39" s="93"/>
      <c r="J39" s="93"/>
      <c r="K39" s="93"/>
      <c r="N39" t="str">
        <f>UPPER(Z39)</f>
        <v>CONSTRUÇÃO E REFORMA DE EDIFÍCIOS</v>
      </c>
      <c r="Z39" t="s">
        <v>874</v>
      </c>
    </row>
    <row r="40" spans="2:26" x14ac:dyDescent="0.3">
      <c r="B40" s="93" t="s">
        <v>868</v>
      </c>
      <c r="C40" s="93"/>
      <c r="D40" s="93"/>
      <c r="E40" s="93"/>
      <c r="F40" s="93"/>
      <c r="G40" s="93"/>
      <c r="H40" s="93"/>
      <c r="I40" s="93"/>
      <c r="J40" s="93"/>
      <c r="K40" s="93"/>
      <c r="N40" t="str">
        <f t="shared" ref="N40:N45" si="1">UPPER(Z40)</f>
        <v xml:space="preserve">CONSTRUÇÃO DE PRAÇAS URBANAS, RODOVIAS, FERROVIAS E RECAPEAMENTO E PAVIMENTAÇÃO DE VIAS URBANAS </v>
      </c>
      <c r="Z40" t="s">
        <v>928</v>
      </c>
    </row>
    <row r="41" spans="2:26" x14ac:dyDescent="0.3">
      <c r="B41" s="382"/>
      <c r="C41" s="382"/>
      <c r="D41" s="382"/>
      <c r="E41" s="382"/>
      <c r="F41" s="382"/>
      <c r="G41" s="382"/>
      <c r="H41" s="382"/>
      <c r="I41" s="382"/>
      <c r="J41" s="382"/>
      <c r="K41" s="382"/>
      <c r="N41" t="str">
        <f t="shared" si="1"/>
        <v xml:space="preserve">CONSTRUÇÃO DE REDES DE ABASTECIMENTO DE ÁGUA, COLETA DE ESGOTO </v>
      </c>
      <c r="Z41" t="s">
        <v>929</v>
      </c>
    </row>
    <row r="42" spans="2:26" ht="31.5" customHeight="1" x14ac:dyDescent="0.3">
      <c r="B42" s="93"/>
      <c r="C42" s="93"/>
      <c r="D42" s="93"/>
      <c r="E42" s="93"/>
      <c r="F42" s="93"/>
      <c r="G42" s="93"/>
      <c r="H42" s="93"/>
      <c r="I42" s="93"/>
      <c r="J42" s="93"/>
      <c r="K42" s="93"/>
      <c r="N42" t="str">
        <f t="shared" si="1"/>
        <v xml:space="preserve">CONSTRUÇÃO E MANUTENÇÃO DE ESTAÇÕES E REDES DE DISTRIBUIÇÃO DE ENERGIA ELÉTRICA </v>
      </c>
      <c r="Z42" t="s">
        <v>930</v>
      </c>
    </row>
    <row r="43" spans="2:26" x14ac:dyDescent="0.3">
      <c r="B43" s="383" t="s">
        <v>906</v>
      </c>
      <c r="C43" s="383"/>
      <c r="D43" s="383"/>
      <c r="E43" s="383"/>
      <c r="F43" s="93"/>
      <c r="G43" s="93"/>
      <c r="H43" s="384">
        <f ca="1">TODAY()</f>
        <v>46190</v>
      </c>
      <c r="I43" s="384"/>
      <c r="J43" s="384"/>
      <c r="K43" s="384"/>
      <c r="N43" t="str">
        <f t="shared" si="1"/>
        <v xml:space="preserve">OBRAS PORTUÁRIAS, MARÍTIMAS E FLUVIAIS </v>
      </c>
      <c r="Z43" t="s">
        <v>931</v>
      </c>
    </row>
    <row r="44" spans="2:26" x14ac:dyDescent="0.3">
      <c r="B44" s="385" t="s">
        <v>907</v>
      </c>
      <c r="C44" s="385"/>
      <c r="D44" s="385"/>
      <c r="E44" s="385"/>
      <c r="F44" s="93"/>
      <c r="G44" s="108"/>
      <c r="H44" s="109" t="s">
        <v>908</v>
      </c>
      <c r="I44" s="110"/>
      <c r="J44" s="110"/>
      <c r="K44" s="110"/>
      <c r="N44" t="str">
        <f t="shared" si="1"/>
        <v xml:space="preserve">FORNECIMENTO DE MATERIAIS E EQUIPAMENTOS (AQUISIÇÃO INDIRETA - EM CONJUNTO COM LICITAÇÃO DE OBRAS) </v>
      </c>
      <c r="Z44" t="s">
        <v>932</v>
      </c>
    </row>
    <row r="45" spans="2:26" x14ac:dyDescent="0.3">
      <c r="B45" s="93"/>
      <c r="C45" s="93"/>
      <c r="D45" s="93"/>
      <c r="E45" s="93"/>
      <c r="F45" s="93"/>
      <c r="G45" s="93"/>
      <c r="H45" s="111"/>
      <c r="I45" s="93"/>
      <c r="J45" s="93"/>
      <c r="K45" s="111"/>
      <c r="N45" t="str">
        <f t="shared" si="1"/>
        <v xml:space="preserve">FORNECIMENTO DE MATERIAIS E EQUIPAMENTOS (AQUISIÇÃO DIRETA) </v>
      </c>
      <c r="Z45" t="s">
        <v>933</v>
      </c>
    </row>
    <row r="46" spans="2:26" ht="55.5" customHeight="1" x14ac:dyDescent="0.3">
      <c r="B46" s="112"/>
      <c r="C46" s="113"/>
      <c r="D46" s="114"/>
      <c r="E46" s="114"/>
      <c r="F46" s="115"/>
      <c r="G46" s="93"/>
      <c r="H46" s="111"/>
      <c r="I46" s="93"/>
      <c r="J46" s="93"/>
      <c r="K46" s="111"/>
      <c r="N46" t="s">
        <v>1053</v>
      </c>
    </row>
    <row r="47" spans="2:26" x14ac:dyDescent="0.3">
      <c r="B47" s="112"/>
      <c r="C47" s="116"/>
      <c r="D47" s="114"/>
      <c r="E47" s="114"/>
      <c r="F47" s="93"/>
      <c r="G47" s="93"/>
      <c r="H47" s="111"/>
      <c r="I47" s="93"/>
      <c r="J47" s="93"/>
      <c r="K47" s="111"/>
      <c r="N47" t="s">
        <v>909</v>
      </c>
    </row>
    <row r="48" spans="2:26" x14ac:dyDescent="0.3">
      <c r="B48" s="112"/>
      <c r="C48" s="113"/>
      <c r="D48" s="114"/>
      <c r="E48" s="114"/>
      <c r="F48" s="115"/>
      <c r="G48" s="93"/>
      <c r="H48" s="111"/>
      <c r="I48" s="93"/>
      <c r="J48" s="93"/>
      <c r="K48" s="111"/>
    </row>
    <row r="49" spans="2:14" x14ac:dyDescent="0.3">
      <c r="B49" s="112"/>
      <c r="C49" s="116"/>
      <c r="D49" s="114"/>
      <c r="E49" s="114"/>
      <c r="F49" s="115"/>
      <c r="G49" s="93"/>
      <c r="H49" s="111"/>
      <c r="I49" s="93"/>
      <c r="J49" s="93"/>
      <c r="K49" s="111"/>
      <c r="N49" t="s">
        <v>904</v>
      </c>
    </row>
    <row r="50" spans="2:14" x14ac:dyDescent="0.3">
      <c r="B50" s="117"/>
      <c r="C50" s="116"/>
      <c r="D50" s="114"/>
      <c r="E50" s="114"/>
      <c r="F50" s="115"/>
      <c r="G50" s="93"/>
      <c r="H50" s="111"/>
      <c r="I50" s="93"/>
      <c r="J50" s="93"/>
      <c r="K50" s="93"/>
    </row>
    <row r="51" spans="2:14" x14ac:dyDescent="0.3">
      <c r="B51" s="92"/>
      <c r="C51" s="92"/>
      <c r="D51" s="92"/>
      <c r="E51" s="92"/>
      <c r="F51" s="92"/>
      <c r="G51" s="92"/>
      <c r="H51" s="92"/>
      <c r="I51" s="92"/>
      <c r="J51" s="92"/>
      <c r="K51" s="92"/>
    </row>
    <row r="52" spans="2:14" x14ac:dyDescent="0.3">
      <c r="B52" s="92"/>
      <c r="C52" s="92"/>
      <c r="D52" s="92"/>
      <c r="E52" s="92"/>
      <c r="F52" s="92"/>
      <c r="G52" s="92"/>
      <c r="H52" s="92"/>
      <c r="I52" s="92"/>
      <c r="J52" s="92"/>
      <c r="K52" s="92"/>
    </row>
    <row r="53" spans="2:14" x14ac:dyDescent="0.3">
      <c r="B53" s="92"/>
      <c r="C53" s="92"/>
      <c r="D53" s="92"/>
      <c r="E53" s="92"/>
      <c r="F53" s="92"/>
      <c r="G53" s="92"/>
      <c r="H53" s="92"/>
      <c r="I53" s="92"/>
      <c r="J53" s="92"/>
      <c r="K53" s="92"/>
    </row>
    <row r="54" spans="2:14" x14ac:dyDescent="0.3">
      <c r="B54" s="92"/>
      <c r="C54" s="92"/>
      <c r="D54" s="92"/>
      <c r="E54" s="92"/>
      <c r="F54" s="92"/>
      <c r="G54" s="92"/>
      <c r="H54" s="92"/>
      <c r="I54" s="92"/>
      <c r="J54" s="92"/>
      <c r="K54" s="92"/>
    </row>
    <row r="55" spans="2:14" x14ac:dyDescent="0.3">
      <c r="B55" s="92"/>
      <c r="C55" s="92"/>
      <c r="D55" s="92"/>
      <c r="E55" s="92"/>
      <c r="F55" s="92"/>
      <c r="G55" s="92"/>
      <c r="H55" s="92"/>
      <c r="I55" s="92"/>
      <c r="J55" s="92"/>
      <c r="K55" s="92"/>
    </row>
    <row r="56" spans="2:14" x14ac:dyDescent="0.3">
      <c r="B56" s="92"/>
      <c r="C56" s="92"/>
      <c r="D56" s="92"/>
      <c r="E56" s="92"/>
      <c r="F56" s="92"/>
      <c r="G56" s="92"/>
      <c r="H56" s="92"/>
      <c r="I56" s="92"/>
      <c r="J56" s="92"/>
      <c r="K56" s="92"/>
    </row>
    <row r="57" spans="2:14" x14ac:dyDescent="0.3">
      <c r="B57" s="92"/>
      <c r="C57" s="92"/>
      <c r="D57" s="92"/>
      <c r="E57" s="92"/>
      <c r="F57" s="92"/>
      <c r="G57" s="92"/>
      <c r="H57" s="92"/>
      <c r="I57" s="92"/>
      <c r="J57" s="92"/>
      <c r="K57" s="92"/>
    </row>
    <row r="58" spans="2:14" x14ac:dyDescent="0.3">
      <c r="B58" s="92"/>
      <c r="C58" s="92"/>
      <c r="D58" s="92"/>
      <c r="E58" s="92"/>
      <c r="F58" s="92"/>
      <c r="G58" s="92"/>
      <c r="H58" s="92"/>
      <c r="I58" s="92"/>
      <c r="J58" s="92"/>
      <c r="K58" s="92"/>
    </row>
  </sheetData>
  <mergeCells count="34">
    <mergeCell ref="B19:I20"/>
    <mergeCell ref="J19:J20"/>
    <mergeCell ref="K19:K20"/>
    <mergeCell ref="B4:K4"/>
    <mergeCell ref="B5:K5"/>
    <mergeCell ref="C7:J7"/>
    <mergeCell ref="C8:I8"/>
    <mergeCell ref="B10:I10"/>
    <mergeCell ref="J10:K10"/>
    <mergeCell ref="B11:I11"/>
    <mergeCell ref="J11:K11"/>
    <mergeCell ref="B14:K14"/>
    <mergeCell ref="B16:K16"/>
    <mergeCell ref="B17:K17"/>
    <mergeCell ref="E34:E35"/>
    <mergeCell ref="F34:H34"/>
    <mergeCell ref="I34:I35"/>
    <mergeCell ref="F35:H35"/>
    <mergeCell ref="B21:I21"/>
    <mergeCell ref="B22:I22"/>
    <mergeCell ref="B23:I23"/>
    <mergeCell ref="B24:I24"/>
    <mergeCell ref="B25:I25"/>
    <mergeCell ref="B26:I26"/>
    <mergeCell ref="B27:I27"/>
    <mergeCell ref="B28:I28"/>
    <mergeCell ref="B29:I29"/>
    <mergeCell ref="C31:K31"/>
    <mergeCell ref="B33:K33"/>
    <mergeCell ref="B38:K38"/>
    <mergeCell ref="B41:K41"/>
    <mergeCell ref="B43:E43"/>
    <mergeCell ref="H43:K43"/>
    <mergeCell ref="B44:E44"/>
  </mergeCells>
  <dataValidations disablePrompts="1" count="1">
    <dataValidation type="list" allowBlank="1" showInputMessage="1" showErrorMessage="1" promptTitle="Tipo de obra" prompt="Selecione o tipo de obra a ser construído" sqref="B17:K17" xr:uid="{00000000-0002-0000-0600-000000000000}">
      <formula1>$N$39:$N$46</formula1>
    </dataValidation>
  </dataValidations>
  <printOptions horizontalCentered="1"/>
  <pageMargins left="0.51181102362204722" right="0.51181102362204722" top="0.78740157480314965" bottom="0.78740157480314965" header="0.31496062992125984" footer="0.31496062992125984"/>
  <pageSetup paperSize="9" scale="71" orientation="portrait" r:id="rId1"/>
  <headerFooter>
    <oddFooter>&amp;R&amp;P /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2">
    <tabColor theme="5" tint="0.39997558519241921"/>
  </sheetPr>
  <dimension ref="A1:B53"/>
  <sheetViews>
    <sheetView workbookViewId="0"/>
  </sheetViews>
  <sheetFormatPr defaultRowHeight="14.4" x14ac:dyDescent="0.3"/>
  <cols>
    <col min="1" max="1" width="30.5546875" bestFit="1" customWidth="1"/>
  </cols>
  <sheetData>
    <row r="1" spans="1:2" x14ac:dyDescent="0.3">
      <c r="A1" s="145" t="s">
        <v>1029</v>
      </c>
    </row>
    <row r="2" spans="1:2" ht="4.5" customHeight="1" x14ac:dyDescent="0.3">
      <c r="A2" s="133"/>
    </row>
    <row r="3" spans="1:2" x14ac:dyDescent="0.3">
      <c r="A3" s="18" t="s">
        <v>973</v>
      </c>
      <c r="B3" s="17" t="s">
        <v>974</v>
      </c>
    </row>
    <row r="4" spans="1:2" ht="15" customHeight="1" x14ac:dyDescent="0.3">
      <c r="A4" s="133" t="s">
        <v>975</v>
      </c>
      <c r="B4" s="141">
        <v>1600</v>
      </c>
    </row>
    <row r="5" spans="1:2" ht="15" customHeight="1" x14ac:dyDescent="0.3">
      <c r="A5" s="133" t="s">
        <v>976</v>
      </c>
      <c r="B5" s="142">
        <v>2300</v>
      </c>
    </row>
    <row r="6" spans="1:2" ht="15" customHeight="1" x14ac:dyDescent="0.3">
      <c r="A6" s="133" t="s">
        <v>977</v>
      </c>
      <c r="B6" s="142">
        <v>1500</v>
      </c>
    </row>
    <row r="7" spans="1:2" ht="15" customHeight="1" x14ac:dyDescent="0.3">
      <c r="A7" s="133" t="s">
        <v>978</v>
      </c>
      <c r="B7" s="142">
        <v>1800</v>
      </c>
    </row>
    <row r="8" spans="1:2" ht="15" customHeight="1" x14ac:dyDescent="0.3">
      <c r="A8" s="133" t="s">
        <v>979</v>
      </c>
      <c r="B8" s="142">
        <v>1800</v>
      </c>
    </row>
    <row r="9" spans="1:2" ht="15" customHeight="1" x14ac:dyDescent="0.3">
      <c r="A9" s="133" t="s">
        <v>980</v>
      </c>
      <c r="B9" s="142">
        <v>2100</v>
      </c>
    </row>
    <row r="10" spans="1:2" ht="15" customHeight="1" x14ac:dyDescent="0.3">
      <c r="A10" s="133" t="s">
        <v>981</v>
      </c>
      <c r="B10" s="142">
        <v>1800</v>
      </c>
    </row>
    <row r="11" spans="1:2" ht="15" customHeight="1" x14ac:dyDescent="0.3">
      <c r="A11" s="133" t="s">
        <v>982</v>
      </c>
      <c r="B11" s="142">
        <v>700</v>
      </c>
    </row>
    <row r="12" spans="1:2" ht="15" customHeight="1" x14ac:dyDescent="0.3">
      <c r="A12" s="133" t="s">
        <v>983</v>
      </c>
      <c r="B12" s="142">
        <v>1000</v>
      </c>
    </row>
    <row r="13" spans="1:2" ht="15" customHeight="1" x14ac:dyDescent="0.3">
      <c r="A13" s="133" t="s">
        <v>984</v>
      </c>
      <c r="B13" s="142">
        <v>1600</v>
      </c>
    </row>
    <row r="14" spans="1:2" ht="15" customHeight="1" x14ac:dyDescent="0.3">
      <c r="A14" s="133" t="s">
        <v>985</v>
      </c>
      <c r="B14" s="142">
        <v>1600</v>
      </c>
    </row>
    <row r="15" spans="1:2" ht="15" customHeight="1" x14ac:dyDescent="0.3">
      <c r="A15" s="133" t="s">
        <v>986</v>
      </c>
      <c r="B15" s="142">
        <v>1200</v>
      </c>
    </row>
    <row r="16" spans="1:2" ht="15" customHeight="1" x14ac:dyDescent="0.3">
      <c r="A16" s="133" t="s">
        <v>987</v>
      </c>
      <c r="B16" s="142">
        <v>1400</v>
      </c>
    </row>
    <row r="17" spans="1:2" ht="15" customHeight="1" x14ac:dyDescent="0.3">
      <c r="A17" s="133" t="s">
        <v>988</v>
      </c>
      <c r="B17" s="142">
        <v>2600</v>
      </c>
    </row>
    <row r="18" spans="1:2" ht="15" customHeight="1" x14ac:dyDescent="0.3">
      <c r="A18" s="133" t="s">
        <v>989</v>
      </c>
      <c r="B18" s="142">
        <v>2800</v>
      </c>
    </row>
    <row r="19" spans="1:2" ht="15" customHeight="1" x14ac:dyDescent="0.3">
      <c r="A19" s="133" t="s">
        <v>990</v>
      </c>
      <c r="B19" s="142">
        <v>1600</v>
      </c>
    </row>
    <row r="20" spans="1:2" ht="15" customHeight="1" x14ac:dyDescent="0.3">
      <c r="A20" s="133" t="s">
        <v>991</v>
      </c>
      <c r="B20" s="142">
        <v>2000</v>
      </c>
    </row>
    <row r="21" spans="1:2" ht="15" customHeight="1" x14ac:dyDescent="0.3">
      <c r="A21" s="133" t="s">
        <v>992</v>
      </c>
      <c r="B21" s="142">
        <v>1700</v>
      </c>
    </row>
    <row r="22" spans="1:2" ht="15" customHeight="1" x14ac:dyDescent="0.3">
      <c r="A22" s="133" t="s">
        <v>993</v>
      </c>
      <c r="B22" s="142">
        <v>1300</v>
      </c>
    </row>
    <row r="23" spans="1:2" ht="15" customHeight="1" x14ac:dyDescent="0.3">
      <c r="A23" s="133" t="s">
        <v>994</v>
      </c>
      <c r="B23" s="142">
        <v>1800</v>
      </c>
    </row>
    <row r="24" spans="1:2" x14ac:dyDescent="0.3">
      <c r="A24" s="133" t="s">
        <v>995</v>
      </c>
      <c r="B24" s="142">
        <v>1500</v>
      </c>
    </row>
    <row r="25" spans="1:2" ht="15" customHeight="1" x14ac:dyDescent="0.3">
      <c r="A25" s="133" t="s">
        <v>1007</v>
      </c>
      <c r="B25" s="142">
        <v>2200</v>
      </c>
    </row>
    <row r="26" spans="1:2" x14ac:dyDescent="0.3">
      <c r="A26" s="133" t="s">
        <v>1008</v>
      </c>
      <c r="B26" s="142">
        <v>2300</v>
      </c>
    </row>
    <row r="27" spans="1:2" x14ac:dyDescent="0.3">
      <c r="A27" s="133" t="s">
        <v>1009</v>
      </c>
      <c r="B27" s="142">
        <v>1900</v>
      </c>
    </row>
    <row r="28" spans="1:2" x14ac:dyDescent="0.3">
      <c r="A28" s="133" t="s">
        <v>1010</v>
      </c>
      <c r="B28" s="142">
        <v>2000</v>
      </c>
    </row>
    <row r="29" spans="1:2" ht="15" customHeight="1" x14ac:dyDescent="0.3">
      <c r="A29" s="133" t="s">
        <v>1011</v>
      </c>
      <c r="B29" s="142">
        <v>1400</v>
      </c>
    </row>
    <row r="30" spans="1:2" ht="15" customHeight="1" x14ac:dyDescent="0.3">
      <c r="A30" s="133" t="s">
        <v>1012</v>
      </c>
      <c r="B30" s="142">
        <v>2000</v>
      </c>
    </row>
    <row r="31" spans="1:2" ht="15" customHeight="1" x14ac:dyDescent="0.3">
      <c r="A31" s="133" t="s">
        <v>1013</v>
      </c>
      <c r="B31" s="142">
        <v>2200</v>
      </c>
    </row>
    <row r="32" spans="1:2" x14ac:dyDescent="0.3">
      <c r="A32" s="133" t="s">
        <v>1014</v>
      </c>
      <c r="B32" s="142">
        <v>1100</v>
      </c>
    </row>
    <row r="33" spans="1:2" x14ac:dyDescent="0.3">
      <c r="A33" s="133" t="s">
        <v>1015</v>
      </c>
      <c r="B33" s="142">
        <v>1900</v>
      </c>
    </row>
    <row r="34" spans="1:2" x14ac:dyDescent="0.3">
      <c r="A34" s="133" t="s">
        <v>1016</v>
      </c>
      <c r="B34" s="142">
        <v>2200</v>
      </c>
    </row>
    <row r="35" spans="1:2" x14ac:dyDescent="0.3">
      <c r="A35" s="133" t="s">
        <v>1017</v>
      </c>
      <c r="B35" s="142">
        <v>1900</v>
      </c>
    </row>
    <row r="36" spans="1:2" x14ac:dyDescent="0.3">
      <c r="A36" s="133" t="s">
        <v>1018</v>
      </c>
      <c r="B36" s="142">
        <v>2100</v>
      </c>
    </row>
    <row r="37" spans="1:2" x14ac:dyDescent="0.3">
      <c r="A37" s="133" t="s">
        <v>1019</v>
      </c>
      <c r="B37" s="142">
        <v>1400</v>
      </c>
    </row>
    <row r="38" spans="1:2" x14ac:dyDescent="0.3">
      <c r="A38" s="133" t="s">
        <v>1020</v>
      </c>
      <c r="B38" s="142">
        <v>1700</v>
      </c>
    </row>
    <row r="39" spans="1:2" x14ac:dyDescent="0.3">
      <c r="A39" s="133" t="s">
        <v>1021</v>
      </c>
      <c r="B39" s="142">
        <v>2400</v>
      </c>
    </row>
    <row r="40" spans="1:2" x14ac:dyDescent="0.3">
      <c r="A40" s="133" t="s">
        <v>1022</v>
      </c>
      <c r="B40" s="142">
        <v>2500</v>
      </c>
    </row>
    <row r="41" spans="1:2" x14ac:dyDescent="0.3">
      <c r="A41" s="133" t="s">
        <v>1023</v>
      </c>
      <c r="B41" s="142">
        <v>2000</v>
      </c>
    </row>
    <row r="42" spans="1:2" x14ac:dyDescent="0.3">
      <c r="A42" s="133" t="s">
        <v>1024</v>
      </c>
      <c r="B42" s="142">
        <v>2000</v>
      </c>
    </row>
    <row r="43" spans="1:2" x14ac:dyDescent="0.3">
      <c r="A43" s="133" t="s">
        <v>1025</v>
      </c>
      <c r="B43" s="142">
        <v>1700</v>
      </c>
    </row>
    <row r="44" spans="1:2" x14ac:dyDescent="0.3">
      <c r="A44" s="133" t="s">
        <v>997</v>
      </c>
      <c r="B44" s="142">
        <v>7800</v>
      </c>
    </row>
    <row r="45" spans="1:2" x14ac:dyDescent="0.3">
      <c r="A45" s="133" t="s">
        <v>998</v>
      </c>
      <c r="B45" s="142">
        <v>2600</v>
      </c>
    </row>
    <row r="46" spans="1:2" x14ac:dyDescent="0.3">
      <c r="A46" s="133" t="s">
        <v>999</v>
      </c>
      <c r="B46" s="142">
        <v>8500</v>
      </c>
    </row>
    <row r="47" spans="1:2" x14ac:dyDescent="0.3">
      <c r="A47" s="133" t="s">
        <v>1000</v>
      </c>
      <c r="B47" s="142">
        <v>11300</v>
      </c>
    </row>
    <row r="48" spans="1:2" x14ac:dyDescent="0.3">
      <c r="A48" s="133" t="s">
        <v>1001</v>
      </c>
      <c r="B48" s="142">
        <v>8900</v>
      </c>
    </row>
    <row r="49" spans="1:2" x14ac:dyDescent="0.3">
      <c r="A49" s="133" t="s">
        <v>1002</v>
      </c>
      <c r="B49" s="142">
        <v>7400</v>
      </c>
    </row>
    <row r="50" spans="1:2" x14ac:dyDescent="0.3">
      <c r="A50" s="133" t="s">
        <v>1003</v>
      </c>
      <c r="B50" s="142">
        <v>7900</v>
      </c>
    </row>
    <row r="51" spans="1:2" x14ac:dyDescent="0.3">
      <c r="A51" s="133" t="s">
        <v>1004</v>
      </c>
      <c r="B51" s="142">
        <v>7400</v>
      </c>
    </row>
    <row r="52" spans="1:2" x14ac:dyDescent="0.3">
      <c r="A52" s="133" t="s">
        <v>1005</v>
      </c>
      <c r="B52" s="142">
        <v>8500</v>
      </c>
    </row>
    <row r="53" spans="1:2" x14ac:dyDescent="0.3">
      <c r="A53" s="133" t="s">
        <v>1006</v>
      </c>
      <c r="B53" s="142">
        <v>7200</v>
      </c>
    </row>
  </sheetData>
  <pageMargins left="0.511811024" right="0.511811024" top="0.78740157499999996" bottom="0.78740157499999996" header="0.31496062000000002" footer="0.31496062000000002"/>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8FA7A-9AC8-48D0-BAFC-BCAD6A253F9A}">
  <sheetPr codeName="Planilha11">
    <tabColor theme="5" tint="-0.249977111117893"/>
  </sheetPr>
  <dimension ref="A1:AF4865"/>
  <sheetViews>
    <sheetView workbookViewId="0"/>
  </sheetViews>
  <sheetFormatPr defaultRowHeight="14.4" x14ac:dyDescent="0.3"/>
  <cols>
    <col min="1" max="1" width="17.6640625" customWidth="1"/>
    <col min="2" max="2" width="14.6640625" customWidth="1"/>
    <col min="3" max="3" width="60.6640625" customWidth="1"/>
    <col min="4" max="4" width="10.6640625" customWidth="1"/>
    <col min="5" max="5" width="11.6640625" customWidth="1"/>
    <col min="6" max="32" width="16.6640625" customWidth="1"/>
  </cols>
  <sheetData>
    <row r="1" spans="1:32" x14ac:dyDescent="0.3">
      <c r="A1" s="181" t="s">
        <v>26512</v>
      </c>
    </row>
    <row r="2" spans="1:32" x14ac:dyDescent="0.3">
      <c r="A2" s="182" t="s">
        <v>31334</v>
      </c>
    </row>
    <row r="3" spans="1:32" x14ac:dyDescent="0.3">
      <c r="A3" s="182" t="s">
        <v>26513</v>
      </c>
      <c r="B3" s="155" t="s">
        <v>31332</v>
      </c>
      <c r="E3" s="183" t="s">
        <v>26514</v>
      </c>
    </row>
    <row r="4" spans="1:32" x14ac:dyDescent="0.3">
      <c r="A4" s="182" t="s">
        <v>26515</v>
      </c>
      <c r="B4" s="155" t="s">
        <v>31333</v>
      </c>
      <c r="E4" s="154" t="s">
        <v>26516</v>
      </c>
      <c r="F4" s="184" t="s">
        <v>882</v>
      </c>
      <c r="G4" s="184" t="s">
        <v>26517</v>
      </c>
      <c r="H4" s="184" t="s">
        <v>26518</v>
      </c>
      <c r="I4" s="184" t="s">
        <v>26519</v>
      </c>
      <c r="J4" s="184" t="s">
        <v>26520</v>
      </c>
      <c r="K4" s="184" t="s">
        <v>26521</v>
      </c>
      <c r="L4" s="184" t="s">
        <v>889</v>
      </c>
      <c r="M4" s="184" t="s">
        <v>26522</v>
      </c>
      <c r="N4" s="184" t="s">
        <v>26523</v>
      </c>
      <c r="O4" s="184" t="s">
        <v>26524</v>
      </c>
      <c r="P4" s="184" t="s">
        <v>26525</v>
      </c>
      <c r="Q4" s="184" t="s">
        <v>26526</v>
      </c>
      <c r="R4" s="184" t="s">
        <v>26527</v>
      </c>
      <c r="S4" s="184" t="s">
        <v>26528</v>
      </c>
      <c r="T4" s="184" t="s">
        <v>26529</v>
      </c>
      <c r="U4" s="184" t="s">
        <v>26530</v>
      </c>
      <c r="V4" s="184" t="s">
        <v>26531</v>
      </c>
      <c r="W4" s="184" t="s">
        <v>18677</v>
      </c>
      <c r="X4" s="184" t="s">
        <v>26532</v>
      </c>
      <c r="Y4" s="184" t="s">
        <v>26533</v>
      </c>
      <c r="Z4" s="184" t="s">
        <v>26534</v>
      </c>
      <c r="AA4" s="184" t="s">
        <v>26535</v>
      </c>
      <c r="AB4" s="184" t="s">
        <v>26536</v>
      </c>
      <c r="AC4" s="184" t="s">
        <v>26537</v>
      </c>
      <c r="AD4" s="184" t="s">
        <v>26538</v>
      </c>
      <c r="AE4" s="184" t="s">
        <v>26539</v>
      </c>
      <c r="AF4" s="184" t="s">
        <v>26540</v>
      </c>
    </row>
    <row r="5" spans="1:32" x14ac:dyDescent="0.3">
      <c r="E5" s="184" t="s">
        <v>26541</v>
      </c>
      <c r="F5" s="185" t="s">
        <v>26542</v>
      </c>
      <c r="G5" s="185" t="s">
        <v>26543</v>
      </c>
      <c r="H5" s="185" t="s">
        <v>26544</v>
      </c>
      <c r="I5" s="185" t="s">
        <v>26545</v>
      </c>
      <c r="J5" s="185" t="s">
        <v>26546</v>
      </c>
      <c r="K5" s="185" t="s">
        <v>26547</v>
      </c>
      <c r="L5" s="185" t="s">
        <v>26548</v>
      </c>
      <c r="M5" s="185" t="s">
        <v>26549</v>
      </c>
      <c r="N5" s="185" t="s">
        <v>26550</v>
      </c>
      <c r="O5" s="185" t="s">
        <v>26551</v>
      </c>
      <c r="P5" s="185" t="s">
        <v>26552</v>
      </c>
      <c r="Q5" s="185" t="s">
        <v>26553</v>
      </c>
      <c r="R5" s="185" t="s">
        <v>26554</v>
      </c>
      <c r="S5" s="185" t="s">
        <v>26555</v>
      </c>
      <c r="T5" s="185" t="s">
        <v>26556</v>
      </c>
      <c r="U5" s="185" t="s">
        <v>26557</v>
      </c>
      <c r="V5" s="185" t="s">
        <v>26558</v>
      </c>
      <c r="W5" s="185" t="s">
        <v>26559</v>
      </c>
      <c r="X5" s="185" t="s">
        <v>26560</v>
      </c>
      <c r="Y5" s="185" t="s">
        <v>26561</v>
      </c>
      <c r="Z5" s="185" t="s">
        <v>26562</v>
      </c>
      <c r="AA5" s="185" t="s">
        <v>26563</v>
      </c>
      <c r="AB5" s="185" t="s">
        <v>26564</v>
      </c>
      <c r="AC5" s="185" t="s">
        <v>26565</v>
      </c>
      <c r="AD5" s="185" t="s">
        <v>26566</v>
      </c>
      <c r="AE5" s="185" t="s">
        <v>26567</v>
      </c>
      <c r="AF5" s="185" t="s">
        <v>26568</v>
      </c>
    </row>
    <row r="6" spans="1:32" x14ac:dyDescent="0.3">
      <c r="A6" s="181" t="s">
        <v>26571</v>
      </c>
      <c r="B6" s="182" t="s">
        <v>26572</v>
      </c>
      <c r="C6" s="182" t="s">
        <v>26573</v>
      </c>
      <c r="E6" s="184" t="s">
        <v>26569</v>
      </c>
      <c r="F6" s="186">
        <v>1.1261000000000001</v>
      </c>
      <c r="G6" s="186">
        <v>1.1612</v>
      </c>
      <c r="H6" s="186">
        <v>1.1415999999999999</v>
      </c>
      <c r="I6" s="186">
        <v>1.1517999999999999</v>
      </c>
      <c r="J6" s="186">
        <v>1.1773</v>
      </c>
      <c r="K6" s="186">
        <v>1.1560999999999999</v>
      </c>
      <c r="L6" s="186">
        <v>1.1008</v>
      </c>
      <c r="M6" s="186">
        <v>1.1830000000000001</v>
      </c>
      <c r="N6" s="186">
        <v>1.0771999999999999</v>
      </c>
      <c r="O6" s="186">
        <v>1.1411</v>
      </c>
      <c r="P6" s="186">
        <v>1.1623000000000001</v>
      </c>
      <c r="Q6" s="186">
        <v>1.1571</v>
      </c>
      <c r="R6" s="186">
        <v>1.0532999999999999</v>
      </c>
      <c r="S6" s="186">
        <v>1.1941999999999999</v>
      </c>
      <c r="T6" s="186">
        <v>1.1819</v>
      </c>
      <c r="U6" s="186">
        <v>1.1463000000000001</v>
      </c>
      <c r="V6" s="186">
        <v>1.1377999999999999</v>
      </c>
      <c r="W6" s="186">
        <v>1.1628000000000001</v>
      </c>
      <c r="X6" s="186">
        <v>1.1249</v>
      </c>
      <c r="Y6" s="186">
        <v>1.1682999999999999</v>
      </c>
      <c r="Z6" s="186">
        <v>1.1571</v>
      </c>
      <c r="AA6" s="186">
        <v>1.1478999999999999</v>
      </c>
      <c r="AB6" s="186">
        <v>1.1194999999999999</v>
      </c>
      <c r="AC6" s="186">
        <v>1.1447000000000001</v>
      </c>
      <c r="AD6" s="186">
        <v>1.1151</v>
      </c>
      <c r="AE6" s="186">
        <v>1.1500999999999999</v>
      </c>
      <c r="AF6" s="186">
        <v>1.1523000000000001</v>
      </c>
    </row>
    <row r="7" spans="1:32" x14ac:dyDescent="0.3">
      <c r="A7" s="189" t="s">
        <v>26574</v>
      </c>
      <c r="E7" s="184" t="s">
        <v>26570</v>
      </c>
      <c r="F7" s="186">
        <v>0.69030000000000002</v>
      </c>
      <c r="G7" s="186">
        <v>0.71250000000000002</v>
      </c>
      <c r="H7" s="186">
        <v>0.70799999999999996</v>
      </c>
      <c r="I7" s="186">
        <v>0.7006</v>
      </c>
      <c r="J7" s="186">
        <v>0.72850000000000004</v>
      </c>
      <c r="K7" s="186">
        <v>0.72460000000000002</v>
      </c>
      <c r="L7" s="186">
        <v>0.69940000000000002</v>
      </c>
      <c r="M7" s="186">
        <v>0.73850000000000005</v>
      </c>
      <c r="N7" s="186">
        <v>0.69279999999999997</v>
      </c>
      <c r="O7" s="186">
        <v>0.71299999999999997</v>
      </c>
      <c r="P7" s="186">
        <v>0.73829999999999996</v>
      </c>
      <c r="Q7" s="186">
        <v>0.7157</v>
      </c>
      <c r="R7" s="186">
        <v>0.67830000000000001</v>
      </c>
      <c r="S7" s="186">
        <v>0.72699999999999998</v>
      </c>
      <c r="T7" s="186">
        <v>0.72660000000000002</v>
      </c>
      <c r="U7" s="186">
        <v>0.70669999999999999</v>
      </c>
      <c r="V7" s="186">
        <v>0.71589999999999998</v>
      </c>
      <c r="W7" s="186">
        <v>0.72419999999999995</v>
      </c>
      <c r="X7" s="186">
        <v>0.6966</v>
      </c>
      <c r="Y7" s="186">
        <v>0.72289999999999999</v>
      </c>
      <c r="Z7" s="186">
        <v>0.70650000000000002</v>
      </c>
      <c r="AA7" s="186">
        <v>0.70350000000000001</v>
      </c>
      <c r="AB7" s="186">
        <v>0.69289999999999996</v>
      </c>
      <c r="AC7" s="186">
        <v>0.71030000000000004</v>
      </c>
      <c r="AD7" s="186">
        <v>0.69720000000000004</v>
      </c>
      <c r="AE7" s="186">
        <v>0.71179999999999999</v>
      </c>
      <c r="AF7" s="186">
        <v>0.7198</v>
      </c>
    </row>
    <row r="9" spans="1:32" x14ac:dyDescent="0.3">
      <c r="A9" s="187" t="s">
        <v>26575</v>
      </c>
      <c r="E9" s="154" t="s">
        <v>26576</v>
      </c>
    </row>
    <row r="10" spans="1:32" ht="26.4" x14ac:dyDescent="0.3">
      <c r="A10" s="184" t="s">
        <v>26577</v>
      </c>
      <c r="B10" s="184" t="s">
        <v>26578</v>
      </c>
      <c r="C10" s="184" t="s">
        <v>26579</v>
      </c>
      <c r="D10" s="184" t="s">
        <v>916</v>
      </c>
      <c r="E10" s="184" t="s">
        <v>26580</v>
      </c>
      <c r="F10" s="184" t="s">
        <v>882</v>
      </c>
      <c r="G10" s="184" t="s">
        <v>26517</v>
      </c>
      <c r="H10" s="184" t="s">
        <v>26518</v>
      </c>
      <c r="I10" s="184" t="s">
        <v>26519</v>
      </c>
      <c r="J10" s="184" t="s">
        <v>26520</v>
      </c>
      <c r="K10" s="184" t="s">
        <v>26521</v>
      </c>
      <c r="L10" s="184" t="s">
        <v>889</v>
      </c>
      <c r="M10" s="184" t="s">
        <v>26522</v>
      </c>
      <c r="N10" s="184" t="s">
        <v>26523</v>
      </c>
      <c r="O10" s="184" t="s">
        <v>26524</v>
      </c>
      <c r="P10" s="184" t="s">
        <v>26525</v>
      </c>
      <c r="Q10" s="184" t="s">
        <v>26526</v>
      </c>
      <c r="R10" s="184" t="s">
        <v>26527</v>
      </c>
      <c r="S10" s="184" t="s">
        <v>26528</v>
      </c>
      <c r="T10" s="184" t="s">
        <v>26529</v>
      </c>
      <c r="U10" s="184" t="s">
        <v>26530</v>
      </c>
      <c r="V10" s="184" t="s">
        <v>26531</v>
      </c>
      <c r="W10" s="184" t="s">
        <v>18677</v>
      </c>
      <c r="X10" s="184" t="s">
        <v>26532</v>
      </c>
      <c r="Y10" s="184" t="s">
        <v>26533</v>
      </c>
      <c r="Z10" s="184" t="s">
        <v>26534</v>
      </c>
      <c r="AA10" s="184" t="s">
        <v>26535</v>
      </c>
      <c r="AB10" s="184" t="s">
        <v>26536</v>
      </c>
      <c r="AC10" s="184" t="s">
        <v>26537</v>
      </c>
      <c r="AD10" s="184" t="s">
        <v>26538</v>
      </c>
      <c r="AE10" s="184" t="s">
        <v>26539</v>
      </c>
      <c r="AF10" s="184" t="s">
        <v>26540</v>
      </c>
    </row>
    <row r="11" spans="1:32" x14ac:dyDescent="0.3">
      <c r="A11" s="180" t="s">
        <v>27527</v>
      </c>
      <c r="B11" s="180">
        <v>45333</v>
      </c>
      <c r="C11" s="182" t="s">
        <v>31266</v>
      </c>
      <c r="D11" s="180" t="s">
        <v>6</v>
      </c>
      <c r="E11" s="180" t="s">
        <v>857</v>
      </c>
      <c r="F11" s="188">
        <v>302.08</v>
      </c>
      <c r="G11" s="188">
        <v>195.46</v>
      </c>
      <c r="H11" s="188">
        <v>209.68</v>
      </c>
      <c r="I11" s="188">
        <v>190.49</v>
      </c>
      <c r="J11" s="188">
        <v>122.61</v>
      </c>
      <c r="K11" s="188"/>
      <c r="L11" s="188">
        <v>142.15</v>
      </c>
      <c r="M11" s="188">
        <v>72.849999999999994</v>
      </c>
      <c r="N11" s="188">
        <v>173.84</v>
      </c>
      <c r="O11" s="188">
        <v>258.64999999999998</v>
      </c>
      <c r="P11" s="188">
        <v>116.56</v>
      </c>
      <c r="Q11" s="188">
        <v>190.13</v>
      </c>
      <c r="R11" s="188">
        <v>156.37</v>
      </c>
      <c r="S11" s="188">
        <v>177.69</v>
      </c>
      <c r="T11" s="188">
        <v>152.03</v>
      </c>
      <c r="U11" s="188">
        <v>199.02</v>
      </c>
      <c r="V11" s="188">
        <v>189.99</v>
      </c>
      <c r="W11" s="188">
        <v>151.04</v>
      </c>
      <c r="X11" s="188">
        <v>159.75</v>
      </c>
      <c r="Y11" s="188"/>
      <c r="Z11" s="188">
        <v>231</v>
      </c>
      <c r="AA11" s="188">
        <v>159.91999999999999</v>
      </c>
      <c r="AB11" s="188">
        <v>217.5</v>
      </c>
      <c r="AC11" s="188">
        <v>231</v>
      </c>
      <c r="AD11" s="188">
        <v>126.36</v>
      </c>
      <c r="AE11" s="188">
        <v>201.57</v>
      </c>
      <c r="AF11" s="188"/>
    </row>
    <row r="12" spans="1:32" x14ac:dyDescent="0.3">
      <c r="A12" s="180" t="s">
        <v>973</v>
      </c>
      <c r="B12" s="180">
        <v>11270</v>
      </c>
      <c r="C12" s="182" t="s">
        <v>26581</v>
      </c>
      <c r="D12" s="180" t="s">
        <v>6</v>
      </c>
      <c r="E12" s="180" t="s">
        <v>857</v>
      </c>
      <c r="F12" s="188">
        <v>2.52</v>
      </c>
      <c r="G12" s="188">
        <v>2.4900000000000002</v>
      </c>
      <c r="H12" s="188">
        <v>2.4</v>
      </c>
      <c r="I12" s="188">
        <v>3.48</v>
      </c>
      <c r="J12" s="188">
        <v>2.6</v>
      </c>
      <c r="K12" s="188">
        <v>3.6</v>
      </c>
      <c r="L12" s="188"/>
      <c r="M12" s="188">
        <v>2.4</v>
      </c>
      <c r="N12" s="188">
        <v>2.52</v>
      </c>
      <c r="O12" s="188"/>
      <c r="P12" s="188">
        <v>3</v>
      </c>
      <c r="Q12" s="188">
        <v>2.91</v>
      </c>
      <c r="R12" s="188">
        <v>2.58</v>
      </c>
      <c r="S12" s="188">
        <v>3.48</v>
      </c>
      <c r="T12" s="188"/>
      <c r="U12" s="188">
        <v>4.05</v>
      </c>
      <c r="V12" s="188"/>
      <c r="W12" s="188">
        <v>2.4</v>
      </c>
      <c r="X12" s="188">
        <v>3.02</v>
      </c>
      <c r="Y12" s="188">
        <v>2.8</v>
      </c>
      <c r="Z12" s="188">
        <v>2.82</v>
      </c>
      <c r="AA12" s="188"/>
      <c r="AB12" s="188"/>
      <c r="AC12" s="188">
        <v>3.15</v>
      </c>
      <c r="AD12" s="188"/>
      <c r="AE12" s="188">
        <v>2.4</v>
      </c>
      <c r="AF12" s="188">
        <v>2.52</v>
      </c>
    </row>
    <row r="13" spans="1:32" x14ac:dyDescent="0.3">
      <c r="A13" s="180" t="s">
        <v>973</v>
      </c>
      <c r="B13" s="180">
        <v>412</v>
      </c>
      <c r="C13" s="182" t="s">
        <v>26582</v>
      </c>
      <c r="D13" s="180" t="s">
        <v>6</v>
      </c>
      <c r="E13" s="180" t="s">
        <v>857</v>
      </c>
      <c r="F13" s="188">
        <v>1.18</v>
      </c>
      <c r="G13" s="188">
        <v>0.77</v>
      </c>
      <c r="H13" s="188">
        <v>1.18</v>
      </c>
      <c r="I13" s="188">
        <v>1.02</v>
      </c>
      <c r="J13" s="188">
        <v>0.92</v>
      </c>
      <c r="K13" s="188">
        <v>0.87</v>
      </c>
      <c r="L13" s="188">
        <v>1.1299999999999999</v>
      </c>
      <c r="M13" s="188">
        <v>1.38</v>
      </c>
      <c r="N13" s="188">
        <v>0.82</v>
      </c>
      <c r="O13" s="188">
        <v>1.02</v>
      </c>
      <c r="P13" s="188">
        <v>0.92</v>
      </c>
      <c r="Q13" s="188">
        <v>1.54</v>
      </c>
      <c r="R13" s="188">
        <v>1.1299999999999999</v>
      </c>
      <c r="S13" s="188">
        <v>1.38</v>
      </c>
      <c r="T13" s="188">
        <v>0.92</v>
      </c>
      <c r="U13" s="188">
        <v>1.28</v>
      </c>
      <c r="V13" s="188">
        <v>1.28</v>
      </c>
      <c r="W13" s="188">
        <v>1.08</v>
      </c>
      <c r="X13" s="188">
        <v>0.92</v>
      </c>
      <c r="Y13" s="188">
        <v>0.97</v>
      </c>
      <c r="Z13" s="188">
        <v>1.02</v>
      </c>
      <c r="AA13" s="188"/>
      <c r="AB13" s="188">
        <v>1.1299999999999999</v>
      </c>
      <c r="AC13" s="188">
        <v>1.02</v>
      </c>
      <c r="AD13" s="188">
        <v>0.82</v>
      </c>
      <c r="AE13" s="188">
        <v>1.1299999999999999</v>
      </c>
      <c r="AF13" s="188">
        <v>0.97</v>
      </c>
    </row>
    <row r="14" spans="1:32" x14ac:dyDescent="0.3">
      <c r="A14" s="180" t="s">
        <v>973</v>
      </c>
      <c r="B14" s="180">
        <v>414</v>
      </c>
      <c r="C14" s="182" t="s">
        <v>26583</v>
      </c>
      <c r="D14" s="180" t="s">
        <v>6</v>
      </c>
      <c r="E14" s="180" t="s">
        <v>857</v>
      </c>
      <c r="F14" s="188">
        <v>7.0000000000000007E-2</v>
      </c>
      <c r="G14" s="188">
        <v>0.04</v>
      </c>
      <c r="H14" s="188">
        <v>7.0000000000000007E-2</v>
      </c>
      <c r="I14" s="188">
        <v>0.06</v>
      </c>
      <c r="J14" s="188">
        <v>0.05</v>
      </c>
      <c r="K14" s="188">
        <v>0.05</v>
      </c>
      <c r="L14" s="188">
        <v>7.0000000000000007E-2</v>
      </c>
      <c r="M14" s="188">
        <v>0.08</v>
      </c>
      <c r="N14" s="188">
        <v>0.05</v>
      </c>
      <c r="O14" s="188">
        <v>0.06</v>
      </c>
      <c r="P14" s="188">
        <v>0.05</v>
      </c>
      <c r="Q14" s="188">
        <v>0.09</v>
      </c>
      <c r="R14" s="188">
        <v>7.0000000000000007E-2</v>
      </c>
      <c r="S14" s="188">
        <v>0.08</v>
      </c>
      <c r="T14" s="188">
        <v>0.05</v>
      </c>
      <c r="U14" s="188">
        <v>0.08</v>
      </c>
      <c r="V14" s="188">
        <v>0.08</v>
      </c>
      <c r="W14" s="188">
        <v>0.06</v>
      </c>
      <c r="X14" s="188">
        <v>0.05</v>
      </c>
      <c r="Y14" s="188">
        <v>0.06</v>
      </c>
      <c r="Z14" s="188">
        <v>0.06</v>
      </c>
      <c r="AA14" s="188"/>
      <c r="AB14" s="188">
        <v>7.0000000000000007E-2</v>
      </c>
      <c r="AC14" s="188">
        <v>0.06</v>
      </c>
      <c r="AD14" s="188">
        <v>0.05</v>
      </c>
      <c r="AE14" s="188">
        <v>7.0000000000000007E-2</v>
      </c>
      <c r="AF14" s="188">
        <v>0.06</v>
      </c>
    </row>
    <row r="15" spans="1:32" x14ac:dyDescent="0.3">
      <c r="A15" s="180" t="s">
        <v>973</v>
      </c>
      <c r="B15" s="180">
        <v>410</v>
      </c>
      <c r="C15" s="182" t="s">
        <v>26584</v>
      </c>
      <c r="D15" s="180" t="s">
        <v>6</v>
      </c>
      <c r="E15" s="180" t="s">
        <v>857</v>
      </c>
      <c r="F15" s="188">
        <v>0.18</v>
      </c>
      <c r="G15" s="188">
        <v>0.11</v>
      </c>
      <c r="H15" s="188">
        <v>0.18</v>
      </c>
      <c r="I15" s="188">
        <v>0.15</v>
      </c>
      <c r="J15" s="188">
        <v>0.14000000000000001</v>
      </c>
      <c r="K15" s="188">
        <v>0.13</v>
      </c>
      <c r="L15" s="188">
        <v>0.17</v>
      </c>
      <c r="M15" s="188">
        <v>0.21</v>
      </c>
      <c r="N15" s="188">
        <v>0.12</v>
      </c>
      <c r="O15" s="188">
        <v>0.15</v>
      </c>
      <c r="P15" s="188">
        <v>0.14000000000000001</v>
      </c>
      <c r="Q15" s="188">
        <v>0.23</v>
      </c>
      <c r="R15" s="188">
        <v>0.17</v>
      </c>
      <c r="S15" s="188">
        <v>0.21</v>
      </c>
      <c r="T15" s="188">
        <v>0.14000000000000001</v>
      </c>
      <c r="U15" s="188">
        <v>0.19</v>
      </c>
      <c r="V15" s="188">
        <v>0.19</v>
      </c>
      <c r="W15" s="188">
        <v>0.16</v>
      </c>
      <c r="X15" s="188">
        <v>0.14000000000000001</v>
      </c>
      <c r="Y15" s="188">
        <v>0.15</v>
      </c>
      <c r="Z15" s="188">
        <v>0.15</v>
      </c>
      <c r="AA15" s="188"/>
      <c r="AB15" s="188">
        <v>0.17</v>
      </c>
      <c r="AC15" s="188">
        <v>0.15</v>
      </c>
      <c r="AD15" s="188">
        <v>0.12</v>
      </c>
      <c r="AE15" s="188">
        <v>0.17</v>
      </c>
      <c r="AF15" s="188">
        <v>0.15</v>
      </c>
    </row>
    <row r="16" spans="1:32" x14ac:dyDescent="0.3">
      <c r="A16" s="180" t="s">
        <v>973</v>
      </c>
      <c r="B16" s="180">
        <v>411</v>
      </c>
      <c r="C16" s="182" t="s">
        <v>26585</v>
      </c>
      <c r="D16" s="180" t="s">
        <v>6</v>
      </c>
      <c r="E16" s="180" t="s">
        <v>26586</v>
      </c>
      <c r="F16" s="188">
        <v>0.23</v>
      </c>
      <c r="G16" s="188">
        <v>0.15</v>
      </c>
      <c r="H16" s="188">
        <v>0.23</v>
      </c>
      <c r="I16" s="188">
        <v>0.2</v>
      </c>
      <c r="J16" s="188">
        <v>0.18</v>
      </c>
      <c r="K16" s="188">
        <v>0.17</v>
      </c>
      <c r="L16" s="188">
        <v>0.22</v>
      </c>
      <c r="M16" s="188">
        <v>0.27</v>
      </c>
      <c r="N16" s="188">
        <v>0.16</v>
      </c>
      <c r="O16" s="188">
        <v>0.2</v>
      </c>
      <c r="P16" s="188">
        <v>0.18</v>
      </c>
      <c r="Q16" s="188">
        <v>0.3</v>
      </c>
      <c r="R16" s="188">
        <v>0.22</v>
      </c>
      <c r="S16" s="188">
        <v>0.27</v>
      </c>
      <c r="T16" s="188">
        <v>0.18</v>
      </c>
      <c r="U16" s="188">
        <v>0.25</v>
      </c>
      <c r="V16" s="188">
        <v>0.25</v>
      </c>
      <c r="W16" s="188">
        <v>0.21</v>
      </c>
      <c r="X16" s="188">
        <v>0.18</v>
      </c>
      <c r="Y16" s="188">
        <v>0.19</v>
      </c>
      <c r="Z16" s="188">
        <v>0.2</v>
      </c>
      <c r="AA16" s="188"/>
      <c r="AB16" s="188">
        <v>0.22</v>
      </c>
      <c r="AC16" s="188">
        <v>0.2</v>
      </c>
      <c r="AD16" s="188">
        <v>0.16</v>
      </c>
      <c r="AE16" s="188">
        <v>0.22</v>
      </c>
      <c r="AF16" s="188">
        <v>0.19</v>
      </c>
    </row>
    <row r="17" spans="1:32" x14ac:dyDescent="0.3">
      <c r="A17" s="180" t="s">
        <v>973</v>
      </c>
      <c r="B17" s="180">
        <v>408</v>
      </c>
      <c r="C17" s="182" t="s">
        <v>26587</v>
      </c>
      <c r="D17" s="180" t="s">
        <v>6</v>
      </c>
      <c r="E17" s="180" t="s">
        <v>857</v>
      </c>
      <c r="F17" s="188">
        <v>1.1399999999999999</v>
      </c>
      <c r="G17" s="188">
        <v>0.74</v>
      </c>
      <c r="H17" s="188">
        <v>1.1399999999999999</v>
      </c>
      <c r="I17" s="188">
        <v>0.99</v>
      </c>
      <c r="J17" s="188">
        <v>0.89</v>
      </c>
      <c r="K17" s="188">
        <v>0.84</v>
      </c>
      <c r="L17" s="188">
        <v>1.0900000000000001</v>
      </c>
      <c r="M17" s="188">
        <v>1.34</v>
      </c>
      <c r="N17" s="188">
        <v>0.79</v>
      </c>
      <c r="O17" s="188">
        <v>0.99</v>
      </c>
      <c r="P17" s="188">
        <v>0.89</v>
      </c>
      <c r="Q17" s="188">
        <v>1.48</v>
      </c>
      <c r="R17" s="188">
        <v>1.0900000000000001</v>
      </c>
      <c r="S17" s="188">
        <v>1.34</v>
      </c>
      <c r="T17" s="188">
        <v>0.89</v>
      </c>
      <c r="U17" s="188">
        <v>1.24</v>
      </c>
      <c r="V17" s="188">
        <v>1.24</v>
      </c>
      <c r="W17" s="188">
        <v>1.04</v>
      </c>
      <c r="X17" s="188">
        <v>0.89</v>
      </c>
      <c r="Y17" s="188">
        <v>0.94</v>
      </c>
      <c r="Z17" s="188">
        <v>0.99</v>
      </c>
      <c r="AA17" s="188"/>
      <c r="AB17" s="188">
        <v>1.0900000000000001</v>
      </c>
      <c r="AC17" s="188">
        <v>0.99</v>
      </c>
      <c r="AD17" s="188">
        <v>0.79</v>
      </c>
      <c r="AE17" s="188">
        <v>1.0900000000000001</v>
      </c>
      <c r="AF17" s="188">
        <v>0.94</v>
      </c>
    </row>
    <row r="18" spans="1:32" x14ac:dyDescent="0.3">
      <c r="A18" s="180" t="s">
        <v>973</v>
      </c>
      <c r="B18" s="180">
        <v>39131</v>
      </c>
      <c r="C18" s="182" t="s">
        <v>26588</v>
      </c>
      <c r="D18" s="180" t="s">
        <v>6</v>
      </c>
      <c r="E18" s="180" t="s">
        <v>857</v>
      </c>
      <c r="F18" s="188">
        <v>4.8099999999999996</v>
      </c>
      <c r="G18" s="188">
        <v>3.71</v>
      </c>
      <c r="H18" s="188">
        <v>5.95</v>
      </c>
      <c r="I18" s="188">
        <v>7.33</v>
      </c>
      <c r="J18" s="188">
        <v>3.93</v>
      </c>
      <c r="K18" s="188">
        <v>7.69</v>
      </c>
      <c r="L18" s="188">
        <v>3.89</v>
      </c>
      <c r="M18" s="188">
        <v>3.59</v>
      </c>
      <c r="N18" s="188">
        <v>3.13</v>
      </c>
      <c r="O18" s="188">
        <v>5.85</v>
      </c>
      <c r="P18" s="188">
        <v>3.35</v>
      </c>
      <c r="Q18" s="188">
        <v>6.63</v>
      </c>
      <c r="R18" s="188">
        <v>4.25</v>
      </c>
      <c r="S18" s="188">
        <v>3.65</v>
      </c>
      <c r="T18" s="188">
        <v>4.25</v>
      </c>
      <c r="U18" s="188">
        <v>5.0999999999999996</v>
      </c>
      <c r="V18" s="188">
        <v>5.44</v>
      </c>
      <c r="W18" s="188">
        <v>4.76</v>
      </c>
      <c r="X18" s="188">
        <v>4.34</v>
      </c>
      <c r="Y18" s="188">
        <v>5.05</v>
      </c>
      <c r="Z18" s="188">
        <v>6.12</v>
      </c>
      <c r="AA18" s="188">
        <v>5.27</v>
      </c>
      <c r="AB18" s="188">
        <v>3.86</v>
      </c>
      <c r="AC18" s="188">
        <v>2.12</v>
      </c>
      <c r="AD18" s="188">
        <v>2.89</v>
      </c>
      <c r="AE18" s="188">
        <v>2.96</v>
      </c>
      <c r="AF18" s="188">
        <v>4.83</v>
      </c>
    </row>
    <row r="19" spans="1:32" x14ac:dyDescent="0.3">
      <c r="A19" s="180" t="s">
        <v>973</v>
      </c>
      <c r="B19" s="180">
        <v>394</v>
      </c>
      <c r="C19" s="182" t="s">
        <v>26589</v>
      </c>
      <c r="D19" s="180" t="s">
        <v>6</v>
      </c>
      <c r="E19" s="180" t="s">
        <v>857</v>
      </c>
      <c r="F19" s="188">
        <v>4.87</v>
      </c>
      <c r="G19" s="188">
        <v>3.75</v>
      </c>
      <c r="H19" s="188">
        <v>6.03</v>
      </c>
      <c r="I19" s="188">
        <v>7.42</v>
      </c>
      <c r="J19" s="188">
        <v>3.98</v>
      </c>
      <c r="K19" s="188">
        <v>7.78</v>
      </c>
      <c r="L19" s="188">
        <v>3.94</v>
      </c>
      <c r="M19" s="188">
        <v>3.63</v>
      </c>
      <c r="N19" s="188">
        <v>3.17</v>
      </c>
      <c r="O19" s="188">
        <v>5.92</v>
      </c>
      <c r="P19" s="188">
        <v>3.39</v>
      </c>
      <c r="Q19" s="188">
        <v>6.72</v>
      </c>
      <c r="R19" s="188">
        <v>4.3</v>
      </c>
      <c r="S19" s="188">
        <v>3.7</v>
      </c>
      <c r="T19" s="188">
        <v>4.3</v>
      </c>
      <c r="U19" s="188">
        <v>5.17</v>
      </c>
      <c r="V19" s="188">
        <v>5.51</v>
      </c>
      <c r="W19" s="188">
        <v>4.82</v>
      </c>
      <c r="X19" s="188">
        <v>4.3899999999999997</v>
      </c>
      <c r="Y19" s="188">
        <v>5.1100000000000003</v>
      </c>
      <c r="Z19" s="188">
        <v>6.2</v>
      </c>
      <c r="AA19" s="188">
        <v>5.34</v>
      </c>
      <c r="AB19" s="188">
        <v>3.91</v>
      </c>
      <c r="AC19" s="188">
        <v>2.15</v>
      </c>
      <c r="AD19" s="188">
        <v>2.92</v>
      </c>
      <c r="AE19" s="188">
        <v>2.99</v>
      </c>
      <c r="AF19" s="188">
        <v>4.8899999999999997</v>
      </c>
    </row>
    <row r="20" spans="1:32" x14ac:dyDescent="0.3">
      <c r="A20" s="180" t="s">
        <v>973</v>
      </c>
      <c r="B20" s="180">
        <v>39130</v>
      </c>
      <c r="C20" s="182" t="s">
        <v>26590</v>
      </c>
      <c r="D20" s="180" t="s">
        <v>6</v>
      </c>
      <c r="E20" s="180" t="s">
        <v>857</v>
      </c>
      <c r="F20" s="188">
        <v>4.3899999999999997</v>
      </c>
      <c r="G20" s="188">
        <v>3.38</v>
      </c>
      <c r="H20" s="188">
        <v>5.43</v>
      </c>
      <c r="I20" s="188">
        <v>6.69</v>
      </c>
      <c r="J20" s="188">
        <v>3.58</v>
      </c>
      <c r="K20" s="188">
        <v>7.02</v>
      </c>
      <c r="L20" s="188">
        <v>3.55</v>
      </c>
      <c r="M20" s="188">
        <v>3.27</v>
      </c>
      <c r="N20" s="188">
        <v>2.85</v>
      </c>
      <c r="O20" s="188">
        <v>5.34</v>
      </c>
      <c r="P20" s="188">
        <v>3.05</v>
      </c>
      <c r="Q20" s="188">
        <v>6.05</v>
      </c>
      <c r="R20" s="188">
        <v>3.88</v>
      </c>
      <c r="S20" s="188">
        <v>3.33</v>
      </c>
      <c r="T20" s="188">
        <v>3.88</v>
      </c>
      <c r="U20" s="188">
        <v>4.6500000000000004</v>
      </c>
      <c r="V20" s="188">
        <v>4.97</v>
      </c>
      <c r="W20" s="188">
        <v>4.34</v>
      </c>
      <c r="X20" s="188">
        <v>3.96</v>
      </c>
      <c r="Y20" s="188">
        <v>4.6100000000000003</v>
      </c>
      <c r="Z20" s="188">
        <v>5.59</v>
      </c>
      <c r="AA20" s="188">
        <v>4.8099999999999996</v>
      </c>
      <c r="AB20" s="188">
        <v>3.52</v>
      </c>
      <c r="AC20" s="188">
        <v>1.94</v>
      </c>
      <c r="AD20" s="188">
        <v>2.64</v>
      </c>
      <c r="AE20" s="188">
        <v>2.7</v>
      </c>
      <c r="AF20" s="188">
        <v>4.41</v>
      </c>
    </row>
    <row r="21" spans="1:32" x14ac:dyDescent="0.3">
      <c r="A21" s="180" t="s">
        <v>973</v>
      </c>
      <c r="B21" s="180">
        <v>395</v>
      </c>
      <c r="C21" s="182" t="s">
        <v>26591</v>
      </c>
      <c r="D21" s="180" t="s">
        <v>6</v>
      </c>
      <c r="E21" s="180" t="s">
        <v>857</v>
      </c>
      <c r="F21" s="188">
        <v>4.6900000000000004</v>
      </c>
      <c r="G21" s="188">
        <v>3.61</v>
      </c>
      <c r="H21" s="188">
        <v>5.8</v>
      </c>
      <c r="I21" s="188">
        <v>7.15</v>
      </c>
      <c r="J21" s="188">
        <v>3.83</v>
      </c>
      <c r="K21" s="188">
        <v>7.5</v>
      </c>
      <c r="L21" s="188">
        <v>3.8</v>
      </c>
      <c r="M21" s="188">
        <v>3.5</v>
      </c>
      <c r="N21" s="188">
        <v>3.05</v>
      </c>
      <c r="O21" s="188">
        <v>5.7</v>
      </c>
      <c r="P21" s="188">
        <v>3.26</v>
      </c>
      <c r="Q21" s="188">
        <v>6.47</v>
      </c>
      <c r="R21" s="188">
        <v>4.1399999999999997</v>
      </c>
      <c r="S21" s="188">
        <v>3.56</v>
      </c>
      <c r="T21" s="188">
        <v>4.1399999999999997</v>
      </c>
      <c r="U21" s="188">
        <v>4.97</v>
      </c>
      <c r="V21" s="188">
        <v>5.31</v>
      </c>
      <c r="W21" s="188">
        <v>4.6399999999999997</v>
      </c>
      <c r="X21" s="188">
        <v>4.2300000000000004</v>
      </c>
      <c r="Y21" s="188">
        <v>4.92</v>
      </c>
      <c r="Z21" s="188">
        <v>5.97</v>
      </c>
      <c r="AA21" s="188">
        <v>5.14</v>
      </c>
      <c r="AB21" s="188">
        <v>3.76</v>
      </c>
      <c r="AC21" s="188">
        <v>2.0699999999999998</v>
      </c>
      <c r="AD21" s="188">
        <v>2.82</v>
      </c>
      <c r="AE21" s="188">
        <v>2.88</v>
      </c>
      <c r="AF21" s="188">
        <v>4.71</v>
      </c>
    </row>
    <row r="22" spans="1:32" x14ac:dyDescent="0.3">
      <c r="A22" s="180" t="s">
        <v>973</v>
      </c>
      <c r="B22" s="180">
        <v>39129</v>
      </c>
      <c r="C22" s="182" t="s">
        <v>26592</v>
      </c>
      <c r="D22" s="180" t="s">
        <v>6</v>
      </c>
      <c r="E22" s="180" t="s">
        <v>857</v>
      </c>
      <c r="F22" s="188">
        <v>2.7</v>
      </c>
      <c r="G22" s="188">
        <v>2.08</v>
      </c>
      <c r="H22" s="188">
        <v>3.35</v>
      </c>
      <c r="I22" s="188">
        <v>4.12</v>
      </c>
      <c r="J22" s="188">
        <v>2.21</v>
      </c>
      <c r="K22" s="188">
        <v>4.32</v>
      </c>
      <c r="L22" s="188">
        <v>2.19</v>
      </c>
      <c r="M22" s="188">
        <v>2.02</v>
      </c>
      <c r="N22" s="188">
        <v>1.76</v>
      </c>
      <c r="O22" s="188">
        <v>3.29</v>
      </c>
      <c r="P22" s="188">
        <v>1.88</v>
      </c>
      <c r="Q22" s="188">
        <v>3.73</v>
      </c>
      <c r="R22" s="188">
        <v>2.39</v>
      </c>
      <c r="S22" s="188">
        <v>2.0499999999999998</v>
      </c>
      <c r="T22" s="188">
        <v>2.39</v>
      </c>
      <c r="U22" s="188">
        <v>2.87</v>
      </c>
      <c r="V22" s="188">
        <v>3.06</v>
      </c>
      <c r="W22" s="188">
        <v>2.68</v>
      </c>
      <c r="X22" s="188">
        <v>2.44</v>
      </c>
      <c r="Y22" s="188">
        <v>2.84</v>
      </c>
      <c r="Z22" s="188">
        <v>3.44</v>
      </c>
      <c r="AA22" s="188">
        <v>2.96</v>
      </c>
      <c r="AB22" s="188">
        <v>2.17</v>
      </c>
      <c r="AC22" s="188">
        <v>1.19</v>
      </c>
      <c r="AD22" s="188">
        <v>1.62</v>
      </c>
      <c r="AE22" s="188">
        <v>1.66</v>
      </c>
      <c r="AF22" s="188">
        <v>2.71</v>
      </c>
    </row>
    <row r="23" spans="1:32" x14ac:dyDescent="0.3">
      <c r="A23" s="180" t="s">
        <v>973</v>
      </c>
      <c r="B23" s="180">
        <v>393</v>
      </c>
      <c r="C23" s="182" t="s">
        <v>26593</v>
      </c>
      <c r="D23" s="180" t="s">
        <v>6</v>
      </c>
      <c r="E23" s="180" t="s">
        <v>26586</v>
      </c>
      <c r="F23" s="188">
        <v>2.83</v>
      </c>
      <c r="G23" s="188">
        <v>2.1800000000000002</v>
      </c>
      <c r="H23" s="188">
        <v>3.5</v>
      </c>
      <c r="I23" s="188">
        <v>4.3099999999999996</v>
      </c>
      <c r="J23" s="188">
        <v>2.31</v>
      </c>
      <c r="K23" s="188">
        <v>4.5199999999999996</v>
      </c>
      <c r="L23" s="188">
        <v>2.29</v>
      </c>
      <c r="M23" s="188">
        <v>2.11</v>
      </c>
      <c r="N23" s="188">
        <v>1.84</v>
      </c>
      <c r="O23" s="188">
        <v>3.44</v>
      </c>
      <c r="P23" s="188">
        <v>1.97</v>
      </c>
      <c r="Q23" s="188">
        <v>3.9</v>
      </c>
      <c r="R23" s="188">
        <v>2.5</v>
      </c>
      <c r="S23" s="188">
        <v>2.15</v>
      </c>
      <c r="T23" s="188">
        <v>2.5</v>
      </c>
      <c r="U23" s="188">
        <v>3</v>
      </c>
      <c r="V23" s="188">
        <v>3.2</v>
      </c>
      <c r="W23" s="188">
        <v>2.8</v>
      </c>
      <c r="X23" s="188">
        <v>2.5499999999999998</v>
      </c>
      <c r="Y23" s="188">
        <v>2.97</v>
      </c>
      <c r="Z23" s="188">
        <v>3.6</v>
      </c>
      <c r="AA23" s="188">
        <v>3.1</v>
      </c>
      <c r="AB23" s="188">
        <v>2.27</v>
      </c>
      <c r="AC23" s="188">
        <v>1.25</v>
      </c>
      <c r="AD23" s="188">
        <v>1.7</v>
      </c>
      <c r="AE23" s="188">
        <v>1.74</v>
      </c>
      <c r="AF23" s="188">
        <v>2.84</v>
      </c>
    </row>
    <row r="24" spans="1:32" x14ac:dyDescent="0.3">
      <c r="A24" s="180" t="s">
        <v>973</v>
      </c>
      <c r="B24" s="180">
        <v>39127</v>
      </c>
      <c r="C24" s="182" t="s">
        <v>26594</v>
      </c>
      <c r="D24" s="180" t="s">
        <v>6</v>
      </c>
      <c r="E24" s="180" t="s">
        <v>857</v>
      </c>
      <c r="F24" s="188">
        <v>2.31</v>
      </c>
      <c r="G24" s="188">
        <v>1.78</v>
      </c>
      <c r="H24" s="188">
        <v>2.86</v>
      </c>
      <c r="I24" s="188">
        <v>3.53</v>
      </c>
      <c r="J24" s="188">
        <v>1.89</v>
      </c>
      <c r="K24" s="188">
        <v>3.7</v>
      </c>
      <c r="L24" s="188">
        <v>1.87</v>
      </c>
      <c r="M24" s="188">
        <v>1.72</v>
      </c>
      <c r="N24" s="188">
        <v>1.5</v>
      </c>
      <c r="O24" s="188">
        <v>2.81</v>
      </c>
      <c r="P24" s="188">
        <v>1.61</v>
      </c>
      <c r="Q24" s="188">
        <v>3.19</v>
      </c>
      <c r="R24" s="188">
        <v>2.04</v>
      </c>
      <c r="S24" s="188">
        <v>1.76</v>
      </c>
      <c r="T24" s="188">
        <v>2.04</v>
      </c>
      <c r="U24" s="188">
        <v>2.4500000000000002</v>
      </c>
      <c r="V24" s="188">
        <v>2.62</v>
      </c>
      <c r="W24" s="188">
        <v>2.29</v>
      </c>
      <c r="X24" s="188">
        <v>2.08</v>
      </c>
      <c r="Y24" s="188">
        <v>2.4300000000000002</v>
      </c>
      <c r="Z24" s="188">
        <v>2.94</v>
      </c>
      <c r="AA24" s="188">
        <v>2.5299999999999998</v>
      </c>
      <c r="AB24" s="188">
        <v>1.85</v>
      </c>
      <c r="AC24" s="188">
        <v>1.02</v>
      </c>
      <c r="AD24" s="188">
        <v>1.39</v>
      </c>
      <c r="AE24" s="188">
        <v>1.42</v>
      </c>
      <c r="AF24" s="188">
        <v>2.3199999999999998</v>
      </c>
    </row>
    <row r="25" spans="1:32" x14ac:dyDescent="0.3">
      <c r="A25" s="180" t="s">
        <v>973</v>
      </c>
      <c r="B25" s="180">
        <v>392</v>
      </c>
      <c r="C25" s="182" t="s">
        <v>26595</v>
      </c>
      <c r="D25" s="180" t="s">
        <v>6</v>
      </c>
      <c r="E25" s="180" t="s">
        <v>857</v>
      </c>
      <c r="F25" s="188">
        <v>2.37</v>
      </c>
      <c r="G25" s="188">
        <v>1.83</v>
      </c>
      <c r="H25" s="188">
        <v>2.94</v>
      </c>
      <c r="I25" s="188">
        <v>3.62</v>
      </c>
      <c r="J25" s="188">
        <v>1.94</v>
      </c>
      <c r="K25" s="188">
        <v>3.79</v>
      </c>
      <c r="L25" s="188">
        <v>1.92</v>
      </c>
      <c r="M25" s="188">
        <v>1.77</v>
      </c>
      <c r="N25" s="188">
        <v>1.54</v>
      </c>
      <c r="O25" s="188">
        <v>2.89</v>
      </c>
      <c r="P25" s="188">
        <v>1.65</v>
      </c>
      <c r="Q25" s="188">
        <v>3.27</v>
      </c>
      <c r="R25" s="188">
        <v>2.1</v>
      </c>
      <c r="S25" s="188">
        <v>1.8</v>
      </c>
      <c r="T25" s="188">
        <v>2.1</v>
      </c>
      <c r="U25" s="188">
        <v>2.52</v>
      </c>
      <c r="V25" s="188">
        <v>2.68</v>
      </c>
      <c r="W25" s="188">
        <v>2.35</v>
      </c>
      <c r="X25" s="188">
        <v>2.14</v>
      </c>
      <c r="Y25" s="188">
        <v>2.4900000000000002</v>
      </c>
      <c r="Z25" s="188">
        <v>3.02</v>
      </c>
      <c r="AA25" s="188">
        <v>2.6</v>
      </c>
      <c r="AB25" s="188">
        <v>1.9</v>
      </c>
      <c r="AC25" s="188">
        <v>1.05</v>
      </c>
      <c r="AD25" s="188">
        <v>1.42</v>
      </c>
      <c r="AE25" s="188">
        <v>1.46</v>
      </c>
      <c r="AF25" s="188">
        <v>2.38</v>
      </c>
    </row>
    <row r="26" spans="1:32" x14ac:dyDescent="0.3">
      <c r="A26" s="180" t="s">
        <v>973</v>
      </c>
      <c r="B26" s="180">
        <v>39133</v>
      </c>
      <c r="C26" s="182" t="s">
        <v>26596</v>
      </c>
      <c r="D26" s="180" t="s">
        <v>6</v>
      </c>
      <c r="E26" s="180" t="s">
        <v>857</v>
      </c>
      <c r="F26" s="188">
        <v>6.32</v>
      </c>
      <c r="G26" s="188">
        <v>4.87</v>
      </c>
      <c r="H26" s="188">
        <v>7.81</v>
      </c>
      <c r="I26" s="188">
        <v>9.6199999999999992</v>
      </c>
      <c r="J26" s="188">
        <v>5.16</v>
      </c>
      <c r="K26" s="188">
        <v>10.09</v>
      </c>
      <c r="L26" s="188">
        <v>5.1100000000000003</v>
      </c>
      <c r="M26" s="188">
        <v>4.71</v>
      </c>
      <c r="N26" s="188">
        <v>4.1100000000000003</v>
      </c>
      <c r="O26" s="188">
        <v>7.68</v>
      </c>
      <c r="P26" s="188">
        <v>4.4000000000000004</v>
      </c>
      <c r="Q26" s="188">
        <v>8.7100000000000009</v>
      </c>
      <c r="R26" s="188">
        <v>5.58</v>
      </c>
      <c r="S26" s="188">
        <v>4.8</v>
      </c>
      <c r="T26" s="188">
        <v>5.58</v>
      </c>
      <c r="U26" s="188">
        <v>6.7</v>
      </c>
      <c r="V26" s="188">
        <v>7.14</v>
      </c>
      <c r="W26" s="188">
        <v>6.25</v>
      </c>
      <c r="X26" s="188">
        <v>5.69</v>
      </c>
      <c r="Y26" s="188">
        <v>6.63</v>
      </c>
      <c r="Z26" s="188">
        <v>8.0399999999999991</v>
      </c>
      <c r="AA26" s="188">
        <v>6.92</v>
      </c>
      <c r="AB26" s="188">
        <v>5.07</v>
      </c>
      <c r="AC26" s="188">
        <v>2.79</v>
      </c>
      <c r="AD26" s="188">
        <v>3.79</v>
      </c>
      <c r="AE26" s="188">
        <v>3.88</v>
      </c>
      <c r="AF26" s="188">
        <v>6.34</v>
      </c>
    </row>
    <row r="27" spans="1:32" x14ac:dyDescent="0.3">
      <c r="A27" s="180" t="s">
        <v>973</v>
      </c>
      <c r="B27" s="180">
        <v>397</v>
      </c>
      <c r="C27" s="182" t="s">
        <v>26597</v>
      </c>
      <c r="D27" s="180" t="s">
        <v>6</v>
      </c>
      <c r="E27" s="180" t="s">
        <v>857</v>
      </c>
      <c r="F27" s="188">
        <v>6.98</v>
      </c>
      <c r="G27" s="188">
        <v>5.38</v>
      </c>
      <c r="H27" s="188">
        <v>8.6300000000000008</v>
      </c>
      <c r="I27" s="188">
        <v>10.63</v>
      </c>
      <c r="J27" s="188">
        <v>5.7</v>
      </c>
      <c r="K27" s="188">
        <v>11.15</v>
      </c>
      <c r="L27" s="188">
        <v>5.65</v>
      </c>
      <c r="M27" s="188">
        <v>5.2</v>
      </c>
      <c r="N27" s="188">
        <v>4.54</v>
      </c>
      <c r="O27" s="188">
        <v>8.49</v>
      </c>
      <c r="P27" s="188">
        <v>4.8600000000000003</v>
      </c>
      <c r="Q27" s="188">
        <v>9.6199999999999992</v>
      </c>
      <c r="R27" s="188">
        <v>6.17</v>
      </c>
      <c r="S27" s="188">
        <v>5.3</v>
      </c>
      <c r="T27" s="188">
        <v>6.17</v>
      </c>
      <c r="U27" s="188">
        <v>7.4</v>
      </c>
      <c r="V27" s="188">
        <v>7.89</v>
      </c>
      <c r="W27" s="188">
        <v>6.91</v>
      </c>
      <c r="X27" s="188">
        <v>6.29</v>
      </c>
      <c r="Y27" s="188">
        <v>7.33</v>
      </c>
      <c r="Z27" s="188">
        <v>8.8800000000000008</v>
      </c>
      <c r="AA27" s="188">
        <v>7.65</v>
      </c>
      <c r="AB27" s="188">
        <v>5.6</v>
      </c>
      <c r="AC27" s="188">
        <v>3.08</v>
      </c>
      <c r="AD27" s="188">
        <v>4.1900000000000004</v>
      </c>
      <c r="AE27" s="188">
        <v>4.29</v>
      </c>
      <c r="AF27" s="188">
        <v>7</v>
      </c>
    </row>
    <row r="28" spans="1:32" x14ac:dyDescent="0.3">
      <c r="A28" s="180" t="s">
        <v>973</v>
      </c>
      <c r="B28" s="180">
        <v>39132</v>
      </c>
      <c r="C28" s="182" t="s">
        <v>26598</v>
      </c>
      <c r="D28" s="180" t="s">
        <v>6</v>
      </c>
      <c r="E28" s="180" t="s">
        <v>857</v>
      </c>
      <c r="F28" s="188">
        <v>5.05</v>
      </c>
      <c r="G28" s="188">
        <v>3.89</v>
      </c>
      <c r="H28" s="188">
        <v>6.25</v>
      </c>
      <c r="I28" s="188">
        <v>7.7</v>
      </c>
      <c r="J28" s="188">
        <v>4.12</v>
      </c>
      <c r="K28" s="188">
        <v>8.07</v>
      </c>
      <c r="L28" s="188">
        <v>4.09</v>
      </c>
      <c r="M28" s="188">
        <v>3.77</v>
      </c>
      <c r="N28" s="188">
        <v>3.28</v>
      </c>
      <c r="O28" s="188">
        <v>6.14</v>
      </c>
      <c r="P28" s="188">
        <v>3.52</v>
      </c>
      <c r="Q28" s="188">
        <v>6.97</v>
      </c>
      <c r="R28" s="188">
        <v>4.46</v>
      </c>
      <c r="S28" s="188">
        <v>3.84</v>
      </c>
      <c r="T28" s="188">
        <v>4.46</v>
      </c>
      <c r="U28" s="188">
        <v>5.36</v>
      </c>
      <c r="V28" s="188">
        <v>5.71</v>
      </c>
      <c r="W28" s="188">
        <v>5</v>
      </c>
      <c r="X28" s="188">
        <v>4.55</v>
      </c>
      <c r="Y28" s="188">
        <v>5.3</v>
      </c>
      <c r="Z28" s="188">
        <v>6.43</v>
      </c>
      <c r="AA28" s="188">
        <v>5.54</v>
      </c>
      <c r="AB28" s="188">
        <v>4.05</v>
      </c>
      <c r="AC28" s="188">
        <v>2.23</v>
      </c>
      <c r="AD28" s="188">
        <v>3.03</v>
      </c>
      <c r="AE28" s="188">
        <v>3.1</v>
      </c>
      <c r="AF28" s="188">
        <v>5.07</v>
      </c>
    </row>
    <row r="29" spans="1:32" x14ac:dyDescent="0.3">
      <c r="A29" s="180" t="s">
        <v>973</v>
      </c>
      <c r="B29" s="180">
        <v>396</v>
      </c>
      <c r="C29" s="182" t="s">
        <v>26599</v>
      </c>
      <c r="D29" s="180" t="s">
        <v>6</v>
      </c>
      <c r="E29" s="180" t="s">
        <v>857</v>
      </c>
      <c r="F29" s="188">
        <v>5.41</v>
      </c>
      <c r="G29" s="188">
        <v>4.17</v>
      </c>
      <c r="H29" s="188">
        <v>6.7</v>
      </c>
      <c r="I29" s="188">
        <v>8.25</v>
      </c>
      <c r="J29" s="188">
        <v>4.42</v>
      </c>
      <c r="K29" s="188">
        <v>8.65</v>
      </c>
      <c r="L29" s="188">
        <v>4.38</v>
      </c>
      <c r="M29" s="188">
        <v>4.04</v>
      </c>
      <c r="N29" s="188">
        <v>3.52</v>
      </c>
      <c r="O29" s="188">
        <v>6.58</v>
      </c>
      <c r="P29" s="188">
        <v>3.77</v>
      </c>
      <c r="Q29" s="188">
        <v>7.46</v>
      </c>
      <c r="R29" s="188">
        <v>4.78</v>
      </c>
      <c r="S29" s="188">
        <v>4.1100000000000003</v>
      </c>
      <c r="T29" s="188">
        <v>4.78</v>
      </c>
      <c r="U29" s="188">
        <v>5.74</v>
      </c>
      <c r="V29" s="188">
        <v>6.12</v>
      </c>
      <c r="W29" s="188">
        <v>5.36</v>
      </c>
      <c r="X29" s="188">
        <v>4.88</v>
      </c>
      <c r="Y29" s="188">
        <v>5.68</v>
      </c>
      <c r="Z29" s="188">
        <v>6.89</v>
      </c>
      <c r="AA29" s="188">
        <v>5.93</v>
      </c>
      <c r="AB29" s="188">
        <v>4.34</v>
      </c>
      <c r="AC29" s="188">
        <v>2.39</v>
      </c>
      <c r="AD29" s="188">
        <v>3.25</v>
      </c>
      <c r="AE29" s="188">
        <v>3.33</v>
      </c>
      <c r="AF29" s="188">
        <v>5.43</v>
      </c>
    </row>
    <row r="30" spans="1:32" x14ac:dyDescent="0.3">
      <c r="A30" s="180" t="s">
        <v>973</v>
      </c>
      <c r="B30" s="180">
        <v>39135</v>
      </c>
      <c r="C30" s="182" t="s">
        <v>26600</v>
      </c>
      <c r="D30" s="180" t="s">
        <v>6</v>
      </c>
      <c r="E30" s="180" t="s">
        <v>857</v>
      </c>
      <c r="F30" s="188">
        <v>10.11</v>
      </c>
      <c r="G30" s="188">
        <v>7.79</v>
      </c>
      <c r="H30" s="188">
        <v>12.51</v>
      </c>
      <c r="I30" s="188">
        <v>15.4</v>
      </c>
      <c r="J30" s="188">
        <v>8.25</v>
      </c>
      <c r="K30" s="188">
        <v>16.149999999999999</v>
      </c>
      <c r="L30" s="188">
        <v>8.18</v>
      </c>
      <c r="M30" s="188">
        <v>7.54</v>
      </c>
      <c r="N30" s="188">
        <v>6.57</v>
      </c>
      <c r="O30" s="188">
        <v>12.29</v>
      </c>
      <c r="P30" s="188">
        <v>7.04</v>
      </c>
      <c r="Q30" s="188">
        <v>13.94</v>
      </c>
      <c r="R30" s="188">
        <v>8.93</v>
      </c>
      <c r="S30" s="188">
        <v>7.68</v>
      </c>
      <c r="T30" s="188">
        <v>8.93</v>
      </c>
      <c r="U30" s="188">
        <v>10.72</v>
      </c>
      <c r="V30" s="188">
        <v>11.43</v>
      </c>
      <c r="W30" s="188">
        <v>10</v>
      </c>
      <c r="X30" s="188">
        <v>9.11</v>
      </c>
      <c r="Y30" s="188">
        <v>10.61</v>
      </c>
      <c r="Z30" s="188">
        <v>12.86</v>
      </c>
      <c r="AA30" s="188">
        <v>11.08</v>
      </c>
      <c r="AB30" s="188">
        <v>8.11</v>
      </c>
      <c r="AC30" s="188">
        <v>4.46</v>
      </c>
      <c r="AD30" s="188">
        <v>6.07</v>
      </c>
      <c r="AE30" s="188">
        <v>6.21</v>
      </c>
      <c r="AF30" s="188">
        <v>10.15</v>
      </c>
    </row>
    <row r="31" spans="1:32" x14ac:dyDescent="0.3">
      <c r="A31" s="180" t="s">
        <v>973</v>
      </c>
      <c r="B31" s="180">
        <v>39134</v>
      </c>
      <c r="C31" s="182" t="s">
        <v>26601</v>
      </c>
      <c r="D31" s="180" t="s">
        <v>6</v>
      </c>
      <c r="E31" s="180" t="s">
        <v>857</v>
      </c>
      <c r="F31" s="188">
        <v>8.42</v>
      </c>
      <c r="G31" s="188">
        <v>6.49</v>
      </c>
      <c r="H31" s="188">
        <v>10.42</v>
      </c>
      <c r="I31" s="188">
        <v>12.83</v>
      </c>
      <c r="J31" s="188">
        <v>6.88</v>
      </c>
      <c r="K31" s="188">
        <v>13.46</v>
      </c>
      <c r="L31" s="188">
        <v>6.82</v>
      </c>
      <c r="M31" s="188">
        <v>6.28</v>
      </c>
      <c r="N31" s="188">
        <v>5.48</v>
      </c>
      <c r="O31" s="188">
        <v>10.24</v>
      </c>
      <c r="P31" s="188">
        <v>5.86</v>
      </c>
      <c r="Q31" s="188">
        <v>11.61</v>
      </c>
      <c r="R31" s="188">
        <v>7.44</v>
      </c>
      <c r="S31" s="188">
        <v>6.4</v>
      </c>
      <c r="T31" s="188">
        <v>7.44</v>
      </c>
      <c r="U31" s="188">
        <v>8.93</v>
      </c>
      <c r="V31" s="188">
        <v>9.5299999999999994</v>
      </c>
      <c r="W31" s="188">
        <v>8.34</v>
      </c>
      <c r="X31" s="188">
        <v>7.59</v>
      </c>
      <c r="Y31" s="188">
        <v>8.84</v>
      </c>
      <c r="Z31" s="188">
        <v>10.72</v>
      </c>
      <c r="AA31" s="188">
        <v>9.23</v>
      </c>
      <c r="AB31" s="188">
        <v>6.76</v>
      </c>
      <c r="AC31" s="188">
        <v>3.72</v>
      </c>
      <c r="AD31" s="188">
        <v>5.0599999999999996</v>
      </c>
      <c r="AE31" s="188">
        <v>5.18</v>
      </c>
      <c r="AF31" s="188">
        <v>8.4499999999999993</v>
      </c>
    </row>
    <row r="32" spans="1:32" x14ac:dyDescent="0.3">
      <c r="A32" s="180" t="s">
        <v>973</v>
      </c>
      <c r="B32" s="180">
        <v>398</v>
      </c>
      <c r="C32" s="182" t="s">
        <v>26602</v>
      </c>
      <c r="D32" s="180" t="s">
        <v>6</v>
      </c>
      <c r="E32" s="180" t="s">
        <v>857</v>
      </c>
      <c r="F32" s="188">
        <v>7.76</v>
      </c>
      <c r="G32" s="188">
        <v>5.98</v>
      </c>
      <c r="H32" s="188">
        <v>9.6</v>
      </c>
      <c r="I32" s="188">
        <v>11.82</v>
      </c>
      <c r="J32" s="188">
        <v>6.34</v>
      </c>
      <c r="K32" s="188">
        <v>12.4</v>
      </c>
      <c r="L32" s="188">
        <v>6.28</v>
      </c>
      <c r="M32" s="188">
        <v>5.79</v>
      </c>
      <c r="N32" s="188">
        <v>5.05</v>
      </c>
      <c r="O32" s="188">
        <v>9.44</v>
      </c>
      <c r="P32" s="188">
        <v>5.4</v>
      </c>
      <c r="Q32" s="188">
        <v>10.7</v>
      </c>
      <c r="R32" s="188">
        <v>6.86</v>
      </c>
      <c r="S32" s="188">
        <v>5.9</v>
      </c>
      <c r="T32" s="188">
        <v>6.86</v>
      </c>
      <c r="U32" s="188">
        <v>8.23</v>
      </c>
      <c r="V32" s="188">
        <v>8.7799999999999994</v>
      </c>
      <c r="W32" s="188">
        <v>7.68</v>
      </c>
      <c r="X32" s="188">
        <v>6.99</v>
      </c>
      <c r="Y32" s="188">
        <v>8.15</v>
      </c>
      <c r="Z32" s="188">
        <v>9.8800000000000008</v>
      </c>
      <c r="AA32" s="188">
        <v>8.5</v>
      </c>
      <c r="AB32" s="188">
        <v>6.23</v>
      </c>
      <c r="AC32" s="188">
        <v>3.43</v>
      </c>
      <c r="AD32" s="188">
        <v>4.66</v>
      </c>
      <c r="AE32" s="188">
        <v>4.7699999999999996</v>
      </c>
      <c r="AF32" s="188">
        <v>7.79</v>
      </c>
    </row>
    <row r="33" spans="1:32" x14ac:dyDescent="0.3">
      <c r="A33" s="180" t="s">
        <v>973</v>
      </c>
      <c r="B33" s="180">
        <v>39128</v>
      </c>
      <c r="C33" s="182" t="s">
        <v>26603</v>
      </c>
      <c r="D33" s="180" t="s">
        <v>6</v>
      </c>
      <c r="E33" s="180" t="s">
        <v>857</v>
      </c>
      <c r="F33" s="188">
        <v>2.52</v>
      </c>
      <c r="G33" s="188">
        <v>1.94</v>
      </c>
      <c r="H33" s="188">
        <v>3.12</v>
      </c>
      <c r="I33" s="188">
        <v>3.85</v>
      </c>
      <c r="J33" s="188">
        <v>2.06</v>
      </c>
      <c r="K33" s="188">
        <v>4.03</v>
      </c>
      <c r="L33" s="188">
        <v>2.04</v>
      </c>
      <c r="M33" s="188">
        <v>1.88</v>
      </c>
      <c r="N33" s="188">
        <v>1.64</v>
      </c>
      <c r="O33" s="188">
        <v>3.07</v>
      </c>
      <c r="P33" s="188">
        <v>1.76</v>
      </c>
      <c r="Q33" s="188">
        <v>3.48</v>
      </c>
      <c r="R33" s="188">
        <v>2.23</v>
      </c>
      <c r="S33" s="188">
        <v>1.92</v>
      </c>
      <c r="T33" s="188">
        <v>2.23</v>
      </c>
      <c r="U33" s="188">
        <v>2.68</v>
      </c>
      <c r="V33" s="188">
        <v>2.85</v>
      </c>
      <c r="W33" s="188">
        <v>2.5</v>
      </c>
      <c r="X33" s="188">
        <v>2.27</v>
      </c>
      <c r="Y33" s="188">
        <v>2.65</v>
      </c>
      <c r="Z33" s="188">
        <v>3.21</v>
      </c>
      <c r="AA33" s="188">
        <v>2.77</v>
      </c>
      <c r="AB33" s="188">
        <v>2.02</v>
      </c>
      <c r="AC33" s="188">
        <v>1.1100000000000001</v>
      </c>
      <c r="AD33" s="188">
        <v>1.51</v>
      </c>
      <c r="AE33" s="188">
        <v>1.55</v>
      </c>
      <c r="AF33" s="188">
        <v>2.5299999999999998</v>
      </c>
    </row>
    <row r="34" spans="1:32" x14ac:dyDescent="0.3">
      <c r="A34" s="180" t="s">
        <v>973</v>
      </c>
      <c r="B34" s="180">
        <v>400</v>
      </c>
      <c r="C34" s="182" t="s">
        <v>26604</v>
      </c>
      <c r="D34" s="180" t="s">
        <v>6</v>
      </c>
      <c r="E34" s="180" t="s">
        <v>857</v>
      </c>
      <c r="F34" s="188">
        <v>2.46</v>
      </c>
      <c r="G34" s="188">
        <v>1.9</v>
      </c>
      <c r="H34" s="188">
        <v>3.05</v>
      </c>
      <c r="I34" s="188">
        <v>3.75</v>
      </c>
      <c r="J34" s="188">
        <v>2.0099999999999998</v>
      </c>
      <c r="K34" s="188">
        <v>3.94</v>
      </c>
      <c r="L34" s="188">
        <v>1.99</v>
      </c>
      <c r="M34" s="188">
        <v>1.84</v>
      </c>
      <c r="N34" s="188">
        <v>1.6</v>
      </c>
      <c r="O34" s="188">
        <v>3</v>
      </c>
      <c r="P34" s="188">
        <v>1.71</v>
      </c>
      <c r="Q34" s="188">
        <v>3.4</v>
      </c>
      <c r="R34" s="188">
        <v>2.1800000000000002</v>
      </c>
      <c r="S34" s="188">
        <v>1.87</v>
      </c>
      <c r="T34" s="188">
        <v>2.1800000000000002</v>
      </c>
      <c r="U34" s="188">
        <v>2.61</v>
      </c>
      <c r="V34" s="188">
        <v>2.79</v>
      </c>
      <c r="W34" s="188">
        <v>2.44</v>
      </c>
      <c r="X34" s="188">
        <v>2.2200000000000002</v>
      </c>
      <c r="Y34" s="188">
        <v>2.59</v>
      </c>
      <c r="Z34" s="188">
        <v>3.14</v>
      </c>
      <c r="AA34" s="188">
        <v>2.7</v>
      </c>
      <c r="AB34" s="188">
        <v>1.98</v>
      </c>
      <c r="AC34" s="188">
        <v>1.0900000000000001</v>
      </c>
      <c r="AD34" s="188">
        <v>1.48</v>
      </c>
      <c r="AE34" s="188">
        <v>1.51</v>
      </c>
      <c r="AF34" s="188">
        <v>2.4700000000000002</v>
      </c>
    </row>
    <row r="35" spans="1:32" x14ac:dyDescent="0.3">
      <c r="A35" s="180" t="s">
        <v>973</v>
      </c>
      <c r="B35" s="180">
        <v>39125</v>
      </c>
      <c r="C35" s="182" t="s">
        <v>26605</v>
      </c>
      <c r="D35" s="180" t="s">
        <v>6</v>
      </c>
      <c r="E35" s="180" t="s">
        <v>857</v>
      </c>
      <c r="F35" s="188">
        <v>2.52</v>
      </c>
      <c r="G35" s="188">
        <v>1.94</v>
      </c>
      <c r="H35" s="188">
        <v>3.12</v>
      </c>
      <c r="I35" s="188">
        <v>3.85</v>
      </c>
      <c r="J35" s="188">
        <v>2.06</v>
      </c>
      <c r="K35" s="188">
        <v>4.03</v>
      </c>
      <c r="L35" s="188">
        <v>2.04</v>
      </c>
      <c r="M35" s="188">
        <v>1.88</v>
      </c>
      <c r="N35" s="188">
        <v>1.64</v>
      </c>
      <c r="O35" s="188">
        <v>3.07</v>
      </c>
      <c r="P35" s="188">
        <v>1.76</v>
      </c>
      <c r="Q35" s="188">
        <v>3.48</v>
      </c>
      <c r="R35" s="188">
        <v>2.23</v>
      </c>
      <c r="S35" s="188">
        <v>1.92</v>
      </c>
      <c r="T35" s="188">
        <v>2.23</v>
      </c>
      <c r="U35" s="188">
        <v>2.68</v>
      </c>
      <c r="V35" s="188">
        <v>2.85</v>
      </c>
      <c r="W35" s="188">
        <v>2.5</v>
      </c>
      <c r="X35" s="188">
        <v>2.27</v>
      </c>
      <c r="Y35" s="188">
        <v>2.65</v>
      </c>
      <c r="Z35" s="188">
        <v>3.21</v>
      </c>
      <c r="AA35" s="188">
        <v>2.77</v>
      </c>
      <c r="AB35" s="188">
        <v>2.02</v>
      </c>
      <c r="AC35" s="188">
        <v>1.1100000000000001</v>
      </c>
      <c r="AD35" s="188">
        <v>1.51</v>
      </c>
      <c r="AE35" s="188">
        <v>1.55</v>
      </c>
      <c r="AF35" s="188">
        <v>2.5299999999999998</v>
      </c>
    </row>
    <row r="36" spans="1:32" x14ac:dyDescent="0.3">
      <c r="A36" s="180" t="s">
        <v>973</v>
      </c>
      <c r="B36" s="180">
        <v>39126</v>
      </c>
      <c r="C36" s="182" t="s">
        <v>26606</v>
      </c>
      <c r="D36" s="180" t="s">
        <v>6</v>
      </c>
      <c r="E36" s="180" t="s">
        <v>857</v>
      </c>
      <c r="F36" s="188">
        <v>11.38</v>
      </c>
      <c r="G36" s="188">
        <v>8.76</v>
      </c>
      <c r="H36" s="188">
        <v>14.07</v>
      </c>
      <c r="I36" s="188">
        <v>17.329999999999998</v>
      </c>
      <c r="J36" s="188">
        <v>9.2799999999999994</v>
      </c>
      <c r="K36" s="188">
        <v>18.170000000000002</v>
      </c>
      <c r="L36" s="188">
        <v>9.1999999999999993</v>
      </c>
      <c r="M36" s="188">
        <v>8.48</v>
      </c>
      <c r="N36" s="188">
        <v>7.39</v>
      </c>
      <c r="O36" s="188">
        <v>13.83</v>
      </c>
      <c r="P36" s="188">
        <v>7.92</v>
      </c>
      <c r="Q36" s="188">
        <v>15.68</v>
      </c>
      <c r="R36" s="188">
        <v>10.050000000000001</v>
      </c>
      <c r="S36" s="188">
        <v>8.64</v>
      </c>
      <c r="T36" s="188">
        <v>10.050000000000001</v>
      </c>
      <c r="U36" s="188">
        <v>12.06</v>
      </c>
      <c r="V36" s="188">
        <v>12.86</v>
      </c>
      <c r="W36" s="188">
        <v>11.25</v>
      </c>
      <c r="X36" s="188">
        <v>10.25</v>
      </c>
      <c r="Y36" s="188">
        <v>11.94</v>
      </c>
      <c r="Z36" s="188">
        <v>14.47</v>
      </c>
      <c r="AA36" s="188">
        <v>12.46</v>
      </c>
      <c r="AB36" s="188">
        <v>9.1199999999999992</v>
      </c>
      <c r="AC36" s="188">
        <v>5.0199999999999996</v>
      </c>
      <c r="AD36" s="188">
        <v>6.83</v>
      </c>
      <c r="AE36" s="188">
        <v>6.99</v>
      </c>
      <c r="AF36" s="188">
        <v>11.42</v>
      </c>
    </row>
    <row r="37" spans="1:32" x14ac:dyDescent="0.3">
      <c r="A37" s="180" t="s">
        <v>973</v>
      </c>
      <c r="B37" s="180">
        <v>399</v>
      </c>
      <c r="C37" s="182" t="s">
        <v>26607</v>
      </c>
      <c r="D37" s="180" t="s">
        <v>6</v>
      </c>
      <c r="E37" s="180" t="s">
        <v>857</v>
      </c>
      <c r="F37" s="188">
        <v>10.02</v>
      </c>
      <c r="G37" s="188">
        <v>7.72</v>
      </c>
      <c r="H37" s="188">
        <v>12.39</v>
      </c>
      <c r="I37" s="188">
        <v>15.26</v>
      </c>
      <c r="J37" s="188">
        <v>8.18</v>
      </c>
      <c r="K37" s="188">
        <v>16.010000000000002</v>
      </c>
      <c r="L37" s="188">
        <v>8.11</v>
      </c>
      <c r="M37" s="188">
        <v>7.47</v>
      </c>
      <c r="N37" s="188">
        <v>6.51</v>
      </c>
      <c r="O37" s="188">
        <v>12.18</v>
      </c>
      <c r="P37" s="188">
        <v>6.97</v>
      </c>
      <c r="Q37" s="188">
        <v>13.81</v>
      </c>
      <c r="R37" s="188">
        <v>8.85</v>
      </c>
      <c r="S37" s="188">
        <v>7.61</v>
      </c>
      <c r="T37" s="188">
        <v>8.85</v>
      </c>
      <c r="U37" s="188">
        <v>10.62</v>
      </c>
      <c r="V37" s="188">
        <v>11.33</v>
      </c>
      <c r="W37" s="188">
        <v>9.91</v>
      </c>
      <c r="X37" s="188">
        <v>9.0299999999999994</v>
      </c>
      <c r="Y37" s="188">
        <v>10.52</v>
      </c>
      <c r="Z37" s="188">
        <v>12.75</v>
      </c>
      <c r="AA37" s="188">
        <v>10.98</v>
      </c>
      <c r="AB37" s="188">
        <v>8.0399999999999991</v>
      </c>
      <c r="AC37" s="188">
        <v>4.42</v>
      </c>
      <c r="AD37" s="188">
        <v>6.02</v>
      </c>
      <c r="AE37" s="188">
        <v>6.16</v>
      </c>
      <c r="AF37" s="188">
        <v>10.06</v>
      </c>
    </row>
    <row r="38" spans="1:32" x14ac:dyDescent="0.3">
      <c r="A38" s="180" t="s">
        <v>973</v>
      </c>
      <c r="B38" s="180">
        <v>39158</v>
      </c>
      <c r="C38" s="182" t="s">
        <v>26608</v>
      </c>
      <c r="D38" s="180" t="s">
        <v>6</v>
      </c>
      <c r="E38" s="180" t="s">
        <v>857</v>
      </c>
      <c r="F38" s="188">
        <v>26.91</v>
      </c>
      <c r="G38" s="188">
        <v>20.73</v>
      </c>
      <c r="H38" s="188">
        <v>33.28</v>
      </c>
      <c r="I38" s="188">
        <v>40.99</v>
      </c>
      <c r="J38" s="188">
        <v>21.96</v>
      </c>
      <c r="K38" s="188">
        <v>42.98</v>
      </c>
      <c r="L38" s="188">
        <v>21.77</v>
      </c>
      <c r="M38" s="188">
        <v>20.059999999999999</v>
      </c>
      <c r="N38" s="188">
        <v>17.489999999999998</v>
      </c>
      <c r="O38" s="188">
        <v>32.71</v>
      </c>
      <c r="P38" s="188">
        <v>18.73</v>
      </c>
      <c r="Q38" s="188">
        <v>37.090000000000003</v>
      </c>
      <c r="R38" s="188">
        <v>23.77</v>
      </c>
      <c r="S38" s="188">
        <v>20.440000000000001</v>
      </c>
      <c r="T38" s="188">
        <v>23.77</v>
      </c>
      <c r="U38" s="188">
        <v>28.53</v>
      </c>
      <c r="V38" s="188">
        <v>30.43</v>
      </c>
      <c r="W38" s="188">
        <v>26.62</v>
      </c>
      <c r="X38" s="188">
        <v>24.25</v>
      </c>
      <c r="Y38" s="188">
        <v>28.24</v>
      </c>
      <c r="Z38" s="188">
        <v>34.229999999999997</v>
      </c>
      <c r="AA38" s="188">
        <v>29.48</v>
      </c>
      <c r="AB38" s="188">
        <v>21.58</v>
      </c>
      <c r="AC38" s="188">
        <v>11.88</v>
      </c>
      <c r="AD38" s="188">
        <v>16.16</v>
      </c>
      <c r="AE38" s="188">
        <v>16.54</v>
      </c>
      <c r="AF38" s="188">
        <v>27.01</v>
      </c>
    </row>
    <row r="39" spans="1:32" x14ac:dyDescent="0.3">
      <c r="A39" s="180" t="s">
        <v>973</v>
      </c>
      <c r="B39" s="180">
        <v>39141</v>
      </c>
      <c r="C39" s="182" t="s">
        <v>26609</v>
      </c>
      <c r="D39" s="180" t="s">
        <v>6</v>
      </c>
      <c r="E39" s="180" t="s">
        <v>857</v>
      </c>
      <c r="F39" s="188">
        <v>1.95</v>
      </c>
      <c r="G39" s="188">
        <v>1.5</v>
      </c>
      <c r="H39" s="188">
        <v>2.42</v>
      </c>
      <c r="I39" s="188">
        <v>2.98</v>
      </c>
      <c r="J39" s="188">
        <v>1.59</v>
      </c>
      <c r="K39" s="188">
        <v>3.12</v>
      </c>
      <c r="L39" s="188">
        <v>1.58</v>
      </c>
      <c r="M39" s="188">
        <v>1.45</v>
      </c>
      <c r="N39" s="188">
        <v>1.27</v>
      </c>
      <c r="O39" s="188">
        <v>2.37</v>
      </c>
      <c r="P39" s="188">
        <v>1.36</v>
      </c>
      <c r="Q39" s="188">
        <v>2.69</v>
      </c>
      <c r="R39" s="188">
        <v>1.72</v>
      </c>
      <c r="S39" s="188">
        <v>1.48</v>
      </c>
      <c r="T39" s="188">
        <v>1.72</v>
      </c>
      <c r="U39" s="188">
        <v>2.0699999999999998</v>
      </c>
      <c r="V39" s="188">
        <v>2.21</v>
      </c>
      <c r="W39" s="188">
        <v>1.93</v>
      </c>
      <c r="X39" s="188">
        <v>1.76</v>
      </c>
      <c r="Y39" s="188">
        <v>2.0499999999999998</v>
      </c>
      <c r="Z39" s="188">
        <v>2.48</v>
      </c>
      <c r="AA39" s="188">
        <v>2.14</v>
      </c>
      <c r="AB39" s="188">
        <v>1.56</v>
      </c>
      <c r="AC39" s="188">
        <v>0.86</v>
      </c>
      <c r="AD39" s="188">
        <v>1.17</v>
      </c>
      <c r="AE39" s="188">
        <v>1.2</v>
      </c>
      <c r="AF39" s="188">
        <v>1.96</v>
      </c>
    </row>
    <row r="40" spans="1:32" x14ac:dyDescent="0.3">
      <c r="A40" s="180" t="s">
        <v>973</v>
      </c>
      <c r="B40" s="180">
        <v>39140</v>
      </c>
      <c r="C40" s="182" t="s">
        <v>26610</v>
      </c>
      <c r="D40" s="180" t="s">
        <v>6</v>
      </c>
      <c r="E40" s="180" t="s">
        <v>857</v>
      </c>
      <c r="F40" s="188">
        <v>1.77</v>
      </c>
      <c r="G40" s="188">
        <v>1.36</v>
      </c>
      <c r="H40" s="188">
        <v>2.19</v>
      </c>
      <c r="I40" s="188">
        <v>2.7</v>
      </c>
      <c r="J40" s="188">
        <v>1.44</v>
      </c>
      <c r="K40" s="188">
        <v>2.83</v>
      </c>
      <c r="L40" s="188">
        <v>1.43</v>
      </c>
      <c r="M40" s="188">
        <v>1.32</v>
      </c>
      <c r="N40" s="188">
        <v>1.1499999999999999</v>
      </c>
      <c r="O40" s="188">
        <v>2.15</v>
      </c>
      <c r="P40" s="188">
        <v>1.23</v>
      </c>
      <c r="Q40" s="188">
        <v>2.44</v>
      </c>
      <c r="R40" s="188">
        <v>1.56</v>
      </c>
      <c r="S40" s="188">
        <v>1.34</v>
      </c>
      <c r="T40" s="188">
        <v>1.56</v>
      </c>
      <c r="U40" s="188">
        <v>1.88</v>
      </c>
      <c r="V40" s="188">
        <v>2</v>
      </c>
      <c r="W40" s="188">
        <v>1.75</v>
      </c>
      <c r="X40" s="188">
        <v>1.6</v>
      </c>
      <c r="Y40" s="188">
        <v>1.86</v>
      </c>
      <c r="Z40" s="188">
        <v>2.25</v>
      </c>
      <c r="AA40" s="188">
        <v>1.94</v>
      </c>
      <c r="AB40" s="188">
        <v>1.42</v>
      </c>
      <c r="AC40" s="188">
        <v>0.78</v>
      </c>
      <c r="AD40" s="188">
        <v>1.06</v>
      </c>
      <c r="AE40" s="188">
        <v>1.0900000000000001</v>
      </c>
      <c r="AF40" s="188">
        <v>1.78</v>
      </c>
    </row>
    <row r="41" spans="1:32" x14ac:dyDescent="0.3">
      <c r="A41" s="180" t="s">
        <v>973</v>
      </c>
      <c r="B41" s="180">
        <v>39139</v>
      </c>
      <c r="C41" s="182" t="s">
        <v>26611</v>
      </c>
      <c r="D41" s="180" t="s">
        <v>6</v>
      </c>
      <c r="E41" s="180" t="s">
        <v>857</v>
      </c>
      <c r="F41" s="188">
        <v>1.47</v>
      </c>
      <c r="G41" s="188">
        <v>1.1299999999999999</v>
      </c>
      <c r="H41" s="188">
        <v>1.82</v>
      </c>
      <c r="I41" s="188">
        <v>2.2400000000000002</v>
      </c>
      <c r="J41" s="188">
        <v>1.2</v>
      </c>
      <c r="K41" s="188">
        <v>2.35</v>
      </c>
      <c r="L41" s="188">
        <v>1.19</v>
      </c>
      <c r="M41" s="188">
        <v>1.0900000000000001</v>
      </c>
      <c r="N41" s="188">
        <v>0.95</v>
      </c>
      <c r="O41" s="188">
        <v>1.79</v>
      </c>
      <c r="P41" s="188">
        <v>1.02</v>
      </c>
      <c r="Q41" s="188">
        <v>2.0299999999999998</v>
      </c>
      <c r="R41" s="188">
        <v>1.3</v>
      </c>
      <c r="S41" s="188">
        <v>1.1200000000000001</v>
      </c>
      <c r="T41" s="188">
        <v>1.3</v>
      </c>
      <c r="U41" s="188">
        <v>1.56</v>
      </c>
      <c r="V41" s="188">
        <v>1.66</v>
      </c>
      <c r="W41" s="188">
        <v>1.45</v>
      </c>
      <c r="X41" s="188">
        <v>1.32</v>
      </c>
      <c r="Y41" s="188">
        <v>1.54</v>
      </c>
      <c r="Z41" s="188">
        <v>1.87</v>
      </c>
      <c r="AA41" s="188">
        <v>1.61</v>
      </c>
      <c r="AB41" s="188">
        <v>1.18</v>
      </c>
      <c r="AC41" s="188">
        <v>0.65</v>
      </c>
      <c r="AD41" s="188">
        <v>0.88</v>
      </c>
      <c r="AE41" s="188">
        <v>0.9</v>
      </c>
      <c r="AF41" s="188">
        <v>1.48</v>
      </c>
    </row>
    <row r="42" spans="1:32" x14ac:dyDescent="0.3">
      <c r="A42" s="180" t="s">
        <v>973</v>
      </c>
      <c r="B42" s="180">
        <v>39137</v>
      </c>
      <c r="C42" s="182" t="s">
        <v>26612</v>
      </c>
      <c r="D42" s="180" t="s">
        <v>6</v>
      </c>
      <c r="E42" s="180" t="s">
        <v>857</v>
      </c>
      <c r="F42" s="188">
        <v>1.02</v>
      </c>
      <c r="G42" s="188">
        <v>0.78</v>
      </c>
      <c r="H42" s="188">
        <v>1.26</v>
      </c>
      <c r="I42" s="188">
        <v>1.55</v>
      </c>
      <c r="J42" s="188">
        <v>0.83</v>
      </c>
      <c r="K42" s="188">
        <v>1.63</v>
      </c>
      <c r="L42" s="188">
        <v>0.82</v>
      </c>
      <c r="M42" s="188">
        <v>0.76</v>
      </c>
      <c r="N42" s="188">
        <v>0.66</v>
      </c>
      <c r="O42" s="188">
        <v>1.24</v>
      </c>
      <c r="P42" s="188">
        <v>0.71</v>
      </c>
      <c r="Q42" s="188">
        <v>1.41</v>
      </c>
      <c r="R42" s="188">
        <v>0.9</v>
      </c>
      <c r="S42" s="188">
        <v>0.77</v>
      </c>
      <c r="T42" s="188">
        <v>0.9</v>
      </c>
      <c r="U42" s="188">
        <v>1.08</v>
      </c>
      <c r="V42" s="188">
        <v>1.1499999999999999</v>
      </c>
      <c r="W42" s="188">
        <v>1.01</v>
      </c>
      <c r="X42" s="188">
        <v>0.92</v>
      </c>
      <c r="Y42" s="188">
        <v>1.07</v>
      </c>
      <c r="Z42" s="188">
        <v>1.3</v>
      </c>
      <c r="AA42" s="188">
        <v>1.1200000000000001</v>
      </c>
      <c r="AB42" s="188">
        <v>0.82</v>
      </c>
      <c r="AC42" s="188">
        <v>0.45</v>
      </c>
      <c r="AD42" s="188">
        <v>0.61</v>
      </c>
      <c r="AE42" s="188">
        <v>0.62</v>
      </c>
      <c r="AF42" s="188">
        <v>1.02</v>
      </c>
    </row>
    <row r="43" spans="1:32" x14ac:dyDescent="0.3">
      <c r="A43" s="180" t="s">
        <v>973</v>
      </c>
      <c r="B43" s="180">
        <v>39143</v>
      </c>
      <c r="C43" s="182" t="s">
        <v>26613</v>
      </c>
      <c r="D43" s="180" t="s">
        <v>6</v>
      </c>
      <c r="E43" s="180" t="s">
        <v>857</v>
      </c>
      <c r="F43" s="188">
        <v>4.03</v>
      </c>
      <c r="G43" s="188">
        <v>3.1</v>
      </c>
      <c r="H43" s="188">
        <v>4.9800000000000004</v>
      </c>
      <c r="I43" s="188">
        <v>6.14</v>
      </c>
      <c r="J43" s="188">
        <v>3.29</v>
      </c>
      <c r="K43" s="188">
        <v>6.44</v>
      </c>
      <c r="L43" s="188">
        <v>3.26</v>
      </c>
      <c r="M43" s="188">
        <v>3</v>
      </c>
      <c r="N43" s="188">
        <v>2.62</v>
      </c>
      <c r="O43" s="188">
        <v>4.9000000000000004</v>
      </c>
      <c r="P43" s="188">
        <v>2.8</v>
      </c>
      <c r="Q43" s="188">
        <v>5.55</v>
      </c>
      <c r="R43" s="188">
        <v>3.56</v>
      </c>
      <c r="S43" s="188">
        <v>3.06</v>
      </c>
      <c r="T43" s="188">
        <v>3.56</v>
      </c>
      <c r="U43" s="188">
        <v>4.2699999999999996</v>
      </c>
      <c r="V43" s="188">
        <v>4.5599999999999996</v>
      </c>
      <c r="W43" s="188">
        <v>3.99</v>
      </c>
      <c r="X43" s="188">
        <v>3.63</v>
      </c>
      <c r="Y43" s="188">
        <v>4.2300000000000004</v>
      </c>
      <c r="Z43" s="188">
        <v>5.13</v>
      </c>
      <c r="AA43" s="188">
        <v>4.41</v>
      </c>
      <c r="AB43" s="188">
        <v>3.23</v>
      </c>
      <c r="AC43" s="188">
        <v>1.78</v>
      </c>
      <c r="AD43" s="188">
        <v>2.42</v>
      </c>
      <c r="AE43" s="188">
        <v>2.48</v>
      </c>
      <c r="AF43" s="188">
        <v>4.04</v>
      </c>
    </row>
    <row r="44" spans="1:32" x14ac:dyDescent="0.3">
      <c r="A44" s="180" t="s">
        <v>973</v>
      </c>
      <c r="B44" s="180">
        <v>39142</v>
      </c>
      <c r="C44" s="182" t="s">
        <v>26614</v>
      </c>
      <c r="D44" s="180" t="s">
        <v>6</v>
      </c>
      <c r="E44" s="180" t="s">
        <v>857</v>
      </c>
      <c r="F44" s="188">
        <v>2.89</v>
      </c>
      <c r="G44" s="188">
        <v>2.2200000000000002</v>
      </c>
      <c r="H44" s="188">
        <v>3.57</v>
      </c>
      <c r="I44" s="188">
        <v>4.4000000000000004</v>
      </c>
      <c r="J44" s="188">
        <v>2.35</v>
      </c>
      <c r="K44" s="188">
        <v>4.6100000000000003</v>
      </c>
      <c r="L44" s="188">
        <v>2.33</v>
      </c>
      <c r="M44" s="188">
        <v>2.15</v>
      </c>
      <c r="N44" s="188">
        <v>1.87</v>
      </c>
      <c r="O44" s="188">
        <v>3.51</v>
      </c>
      <c r="P44" s="188">
        <v>2.0099999999999998</v>
      </c>
      <c r="Q44" s="188">
        <v>3.98</v>
      </c>
      <c r="R44" s="188">
        <v>2.5499999999999998</v>
      </c>
      <c r="S44" s="188">
        <v>2.19</v>
      </c>
      <c r="T44" s="188">
        <v>2.5499999999999998</v>
      </c>
      <c r="U44" s="188">
        <v>3.06</v>
      </c>
      <c r="V44" s="188">
        <v>3.26</v>
      </c>
      <c r="W44" s="188">
        <v>2.85</v>
      </c>
      <c r="X44" s="188">
        <v>2.6</v>
      </c>
      <c r="Y44" s="188">
        <v>3.03</v>
      </c>
      <c r="Z44" s="188">
        <v>3.67</v>
      </c>
      <c r="AA44" s="188">
        <v>3.16</v>
      </c>
      <c r="AB44" s="188">
        <v>2.31</v>
      </c>
      <c r="AC44" s="188">
        <v>1.27</v>
      </c>
      <c r="AD44" s="188">
        <v>1.73</v>
      </c>
      <c r="AE44" s="188">
        <v>1.77</v>
      </c>
      <c r="AF44" s="188">
        <v>2.9</v>
      </c>
    </row>
    <row r="45" spans="1:32" x14ac:dyDescent="0.3">
      <c r="A45" s="180" t="s">
        <v>973</v>
      </c>
      <c r="B45" s="180">
        <v>39144</v>
      </c>
      <c r="C45" s="182" t="s">
        <v>26615</v>
      </c>
      <c r="D45" s="180" t="s">
        <v>6</v>
      </c>
      <c r="E45" s="180" t="s">
        <v>857</v>
      </c>
      <c r="F45" s="188">
        <v>4.6900000000000004</v>
      </c>
      <c r="G45" s="188">
        <v>3.61</v>
      </c>
      <c r="H45" s="188">
        <v>5.8</v>
      </c>
      <c r="I45" s="188">
        <v>7.15</v>
      </c>
      <c r="J45" s="188">
        <v>3.83</v>
      </c>
      <c r="K45" s="188">
        <v>7.5</v>
      </c>
      <c r="L45" s="188">
        <v>3.8</v>
      </c>
      <c r="M45" s="188">
        <v>3.5</v>
      </c>
      <c r="N45" s="188">
        <v>3.05</v>
      </c>
      <c r="O45" s="188">
        <v>5.7</v>
      </c>
      <c r="P45" s="188">
        <v>3.26</v>
      </c>
      <c r="Q45" s="188">
        <v>6.47</v>
      </c>
      <c r="R45" s="188">
        <v>4.1399999999999997</v>
      </c>
      <c r="S45" s="188">
        <v>3.56</v>
      </c>
      <c r="T45" s="188">
        <v>4.1399999999999997</v>
      </c>
      <c r="U45" s="188">
        <v>4.97</v>
      </c>
      <c r="V45" s="188">
        <v>5.31</v>
      </c>
      <c r="W45" s="188">
        <v>4.6399999999999997</v>
      </c>
      <c r="X45" s="188">
        <v>4.2300000000000004</v>
      </c>
      <c r="Y45" s="188">
        <v>4.92</v>
      </c>
      <c r="Z45" s="188">
        <v>5.97</v>
      </c>
      <c r="AA45" s="188">
        <v>5.14</v>
      </c>
      <c r="AB45" s="188">
        <v>3.76</v>
      </c>
      <c r="AC45" s="188">
        <v>2.0699999999999998</v>
      </c>
      <c r="AD45" s="188">
        <v>2.82</v>
      </c>
      <c r="AE45" s="188">
        <v>2.88</v>
      </c>
      <c r="AF45" s="188">
        <v>4.71</v>
      </c>
    </row>
    <row r="46" spans="1:32" x14ac:dyDescent="0.3">
      <c r="A46" s="180" t="s">
        <v>973</v>
      </c>
      <c r="B46" s="180">
        <v>39138</v>
      </c>
      <c r="C46" s="182" t="s">
        <v>26616</v>
      </c>
      <c r="D46" s="180" t="s">
        <v>6</v>
      </c>
      <c r="E46" s="180" t="s">
        <v>857</v>
      </c>
      <c r="F46" s="188">
        <v>1.08</v>
      </c>
      <c r="G46" s="188">
        <v>0.83</v>
      </c>
      <c r="H46" s="188">
        <v>1.34</v>
      </c>
      <c r="I46" s="188">
        <v>1.65</v>
      </c>
      <c r="J46" s="188">
        <v>0.88</v>
      </c>
      <c r="K46" s="188">
        <v>1.73</v>
      </c>
      <c r="L46" s="188">
        <v>0.87</v>
      </c>
      <c r="M46" s="188">
        <v>0.8</v>
      </c>
      <c r="N46" s="188">
        <v>0.7</v>
      </c>
      <c r="O46" s="188">
        <v>1.31</v>
      </c>
      <c r="P46" s="188">
        <v>0.75</v>
      </c>
      <c r="Q46" s="188">
        <v>1.49</v>
      </c>
      <c r="R46" s="188">
        <v>0.95</v>
      </c>
      <c r="S46" s="188">
        <v>0.82</v>
      </c>
      <c r="T46" s="188">
        <v>0.95</v>
      </c>
      <c r="U46" s="188">
        <v>1.1399999999999999</v>
      </c>
      <c r="V46" s="188">
        <v>1.22</v>
      </c>
      <c r="W46" s="188">
        <v>1.07</v>
      </c>
      <c r="X46" s="188">
        <v>0.97</v>
      </c>
      <c r="Y46" s="188">
        <v>1.1299999999999999</v>
      </c>
      <c r="Z46" s="188">
        <v>1.37</v>
      </c>
      <c r="AA46" s="188">
        <v>1.18</v>
      </c>
      <c r="AB46" s="188">
        <v>0.86</v>
      </c>
      <c r="AC46" s="188">
        <v>0.47</v>
      </c>
      <c r="AD46" s="188">
        <v>0.65</v>
      </c>
      <c r="AE46" s="188">
        <v>0.66</v>
      </c>
      <c r="AF46" s="188">
        <v>1.08</v>
      </c>
    </row>
    <row r="47" spans="1:32" x14ac:dyDescent="0.3">
      <c r="A47" s="180" t="s">
        <v>973</v>
      </c>
      <c r="B47" s="180">
        <v>39136</v>
      </c>
      <c r="C47" s="182" t="s">
        <v>26617</v>
      </c>
      <c r="D47" s="180" t="s">
        <v>6</v>
      </c>
      <c r="E47" s="180" t="s">
        <v>857</v>
      </c>
      <c r="F47" s="188">
        <v>0.72</v>
      </c>
      <c r="G47" s="188">
        <v>0.55000000000000004</v>
      </c>
      <c r="H47" s="188">
        <v>0.89</v>
      </c>
      <c r="I47" s="188">
        <v>1.1000000000000001</v>
      </c>
      <c r="J47" s="188">
        <v>0.57999999999999996</v>
      </c>
      <c r="K47" s="188">
        <v>1.1499999999999999</v>
      </c>
      <c r="L47" s="188">
        <v>0.57999999999999996</v>
      </c>
      <c r="M47" s="188">
        <v>0.53</v>
      </c>
      <c r="N47" s="188">
        <v>0.46</v>
      </c>
      <c r="O47" s="188">
        <v>0.87</v>
      </c>
      <c r="P47" s="188">
        <v>0.5</v>
      </c>
      <c r="Q47" s="188">
        <v>0.99</v>
      </c>
      <c r="R47" s="188">
        <v>0.63</v>
      </c>
      <c r="S47" s="188">
        <v>0.54</v>
      </c>
      <c r="T47" s="188">
        <v>0.63</v>
      </c>
      <c r="U47" s="188">
        <v>0.76</v>
      </c>
      <c r="V47" s="188">
        <v>0.81</v>
      </c>
      <c r="W47" s="188">
        <v>0.71</v>
      </c>
      <c r="X47" s="188">
        <v>0.65</v>
      </c>
      <c r="Y47" s="188">
        <v>0.75</v>
      </c>
      <c r="Z47" s="188">
        <v>0.91</v>
      </c>
      <c r="AA47" s="188">
        <v>0.79</v>
      </c>
      <c r="AB47" s="188">
        <v>0.56999999999999995</v>
      </c>
      <c r="AC47" s="188">
        <v>0.31</v>
      </c>
      <c r="AD47" s="188">
        <v>0.43</v>
      </c>
      <c r="AE47" s="188">
        <v>0.44</v>
      </c>
      <c r="AF47" s="188">
        <v>0.72</v>
      </c>
    </row>
    <row r="48" spans="1:32" x14ac:dyDescent="0.3">
      <c r="A48" s="180" t="s">
        <v>973</v>
      </c>
      <c r="B48" s="180">
        <v>39145</v>
      </c>
      <c r="C48" s="182" t="s">
        <v>26618</v>
      </c>
      <c r="D48" s="180" t="s">
        <v>6</v>
      </c>
      <c r="E48" s="180" t="s">
        <v>857</v>
      </c>
      <c r="F48" s="188">
        <v>7.73</v>
      </c>
      <c r="G48" s="188">
        <v>5.96</v>
      </c>
      <c r="H48" s="188">
        <v>9.56</v>
      </c>
      <c r="I48" s="188">
        <v>11.78</v>
      </c>
      <c r="J48" s="188">
        <v>6.31</v>
      </c>
      <c r="K48" s="188">
        <v>12.35</v>
      </c>
      <c r="L48" s="188">
        <v>6.26</v>
      </c>
      <c r="M48" s="188">
        <v>5.76</v>
      </c>
      <c r="N48" s="188">
        <v>5.03</v>
      </c>
      <c r="O48" s="188">
        <v>9.4</v>
      </c>
      <c r="P48" s="188">
        <v>5.38</v>
      </c>
      <c r="Q48" s="188">
        <v>10.66</v>
      </c>
      <c r="R48" s="188">
        <v>6.83</v>
      </c>
      <c r="S48" s="188">
        <v>5.87</v>
      </c>
      <c r="T48" s="188">
        <v>6.83</v>
      </c>
      <c r="U48" s="188">
        <v>8.1999999999999993</v>
      </c>
      <c r="V48" s="188">
        <v>8.74</v>
      </c>
      <c r="W48" s="188">
        <v>7.65</v>
      </c>
      <c r="X48" s="188">
        <v>6.97</v>
      </c>
      <c r="Y48" s="188">
        <v>8.1199999999999992</v>
      </c>
      <c r="Z48" s="188">
        <v>9.84</v>
      </c>
      <c r="AA48" s="188">
        <v>8.4700000000000006</v>
      </c>
      <c r="AB48" s="188">
        <v>6.2</v>
      </c>
      <c r="AC48" s="188">
        <v>3.41</v>
      </c>
      <c r="AD48" s="188">
        <v>4.6399999999999997</v>
      </c>
      <c r="AE48" s="188">
        <v>4.75</v>
      </c>
      <c r="AF48" s="188">
        <v>7.76</v>
      </c>
    </row>
    <row r="49" spans="1:32" x14ac:dyDescent="0.3">
      <c r="A49" s="180" t="s">
        <v>973</v>
      </c>
      <c r="B49" s="180">
        <v>12615</v>
      </c>
      <c r="C49" s="182" t="s">
        <v>26619</v>
      </c>
      <c r="D49" s="180" t="s">
        <v>6</v>
      </c>
      <c r="E49" s="180" t="s">
        <v>857</v>
      </c>
      <c r="F49" s="188">
        <v>14.68</v>
      </c>
      <c r="G49" s="188">
        <v>12.04</v>
      </c>
      <c r="H49" s="188">
        <v>9.23</v>
      </c>
      <c r="I49" s="188">
        <v>9.8000000000000007</v>
      </c>
      <c r="J49" s="188">
        <v>11.32</v>
      </c>
      <c r="K49" s="188">
        <v>12.72</v>
      </c>
      <c r="L49" s="188">
        <v>11.9</v>
      </c>
      <c r="M49" s="188">
        <v>18.8</v>
      </c>
      <c r="N49" s="188">
        <v>14.84</v>
      </c>
      <c r="O49" s="188">
        <v>11.25</v>
      </c>
      <c r="P49" s="188">
        <v>13.63</v>
      </c>
      <c r="Q49" s="188">
        <v>13.63</v>
      </c>
      <c r="R49" s="188">
        <v>13.87</v>
      </c>
      <c r="S49" s="188">
        <v>13.58</v>
      </c>
      <c r="T49" s="188">
        <v>11.88</v>
      </c>
      <c r="U49" s="188">
        <v>10.88</v>
      </c>
      <c r="V49" s="188">
        <v>12.12</v>
      </c>
      <c r="W49" s="188">
        <v>11.15</v>
      </c>
      <c r="X49" s="188">
        <v>13.34</v>
      </c>
      <c r="Y49" s="188">
        <v>13.36</v>
      </c>
      <c r="Z49" s="188">
        <v>14.03</v>
      </c>
      <c r="AA49" s="188">
        <v>12.03</v>
      </c>
      <c r="AB49" s="188">
        <v>15.38</v>
      </c>
      <c r="AC49" s="188">
        <v>12.72</v>
      </c>
      <c r="AD49" s="188">
        <v>11.9</v>
      </c>
      <c r="AE49" s="188">
        <v>15.05</v>
      </c>
      <c r="AF49" s="188">
        <v>12.59</v>
      </c>
    </row>
    <row r="50" spans="1:32" x14ac:dyDescent="0.3">
      <c r="A50" s="180" t="s">
        <v>973</v>
      </c>
      <c r="B50" s="180">
        <v>11927</v>
      </c>
      <c r="C50" s="182" t="s">
        <v>26620</v>
      </c>
      <c r="D50" s="180" t="s">
        <v>6</v>
      </c>
      <c r="E50" s="180" t="s">
        <v>857</v>
      </c>
      <c r="F50" s="188">
        <v>7.52</v>
      </c>
      <c r="G50" s="188">
        <v>7.45</v>
      </c>
      <c r="H50" s="188">
        <v>7.16</v>
      </c>
      <c r="I50" s="188">
        <v>10.38</v>
      </c>
      <c r="J50" s="188">
        <v>7.77</v>
      </c>
      <c r="K50" s="188">
        <v>10.74</v>
      </c>
      <c r="L50" s="188"/>
      <c r="M50" s="188">
        <v>7.16</v>
      </c>
      <c r="N50" s="188">
        <v>7.52</v>
      </c>
      <c r="O50" s="188"/>
      <c r="P50" s="188">
        <v>8.9499999999999993</v>
      </c>
      <c r="Q50" s="188">
        <v>8.6999999999999993</v>
      </c>
      <c r="R50" s="188">
        <v>7.7</v>
      </c>
      <c r="S50" s="188">
        <v>10.38</v>
      </c>
      <c r="T50" s="188"/>
      <c r="U50" s="188">
        <v>12.1</v>
      </c>
      <c r="V50" s="188"/>
      <c r="W50" s="188">
        <v>7.16</v>
      </c>
      <c r="X50" s="188">
        <v>9.02</v>
      </c>
      <c r="Y50" s="188">
        <v>8.3800000000000008</v>
      </c>
      <c r="Z50" s="188">
        <v>8.41</v>
      </c>
      <c r="AA50" s="188"/>
      <c r="AB50" s="188"/>
      <c r="AC50" s="188">
        <v>9.42</v>
      </c>
      <c r="AD50" s="188"/>
      <c r="AE50" s="188">
        <v>7.16</v>
      </c>
      <c r="AF50" s="188">
        <v>7.52</v>
      </c>
    </row>
    <row r="51" spans="1:32" x14ac:dyDescent="0.3">
      <c r="A51" s="180" t="s">
        <v>973</v>
      </c>
      <c r="B51" s="180">
        <v>11928</v>
      </c>
      <c r="C51" s="182" t="s">
        <v>26621</v>
      </c>
      <c r="D51" s="180" t="s">
        <v>6</v>
      </c>
      <c r="E51" s="180" t="s">
        <v>857</v>
      </c>
      <c r="F51" s="188">
        <v>8.61</v>
      </c>
      <c r="G51" s="188">
        <v>8.5299999999999994</v>
      </c>
      <c r="H51" s="188">
        <v>8.1999999999999993</v>
      </c>
      <c r="I51" s="188">
        <v>11.9</v>
      </c>
      <c r="J51" s="188">
        <v>8.9</v>
      </c>
      <c r="K51" s="188">
        <v>12.31</v>
      </c>
      <c r="L51" s="188"/>
      <c r="M51" s="188">
        <v>8.1999999999999993</v>
      </c>
      <c r="N51" s="188">
        <v>8.61</v>
      </c>
      <c r="O51" s="188"/>
      <c r="P51" s="188">
        <v>10.26</v>
      </c>
      <c r="Q51" s="188">
        <v>9.9700000000000006</v>
      </c>
      <c r="R51" s="188">
        <v>8.82</v>
      </c>
      <c r="S51" s="188">
        <v>11.9</v>
      </c>
      <c r="T51" s="188"/>
      <c r="U51" s="188">
        <v>13.87</v>
      </c>
      <c r="V51" s="188"/>
      <c r="W51" s="188">
        <v>8.1999999999999993</v>
      </c>
      <c r="X51" s="188">
        <v>10.34</v>
      </c>
      <c r="Y51" s="188">
        <v>9.6</v>
      </c>
      <c r="Z51" s="188">
        <v>9.64</v>
      </c>
      <c r="AA51" s="188"/>
      <c r="AB51" s="188"/>
      <c r="AC51" s="188">
        <v>10.79</v>
      </c>
      <c r="AD51" s="188"/>
      <c r="AE51" s="188">
        <v>8.1999999999999993</v>
      </c>
      <c r="AF51" s="188">
        <v>8.61</v>
      </c>
    </row>
    <row r="52" spans="1:32" x14ac:dyDescent="0.3">
      <c r="A52" s="180" t="s">
        <v>973</v>
      </c>
      <c r="B52" s="180">
        <v>11929</v>
      </c>
      <c r="C52" s="182" t="s">
        <v>26622</v>
      </c>
      <c r="D52" s="180" t="s">
        <v>6</v>
      </c>
      <c r="E52" s="180" t="s">
        <v>857</v>
      </c>
      <c r="F52" s="188">
        <v>13.33</v>
      </c>
      <c r="G52" s="188">
        <v>13.2</v>
      </c>
      <c r="H52" s="188">
        <v>12.69</v>
      </c>
      <c r="I52" s="188">
        <v>18.399999999999999</v>
      </c>
      <c r="J52" s="188">
        <v>13.77</v>
      </c>
      <c r="K52" s="188">
        <v>19.04</v>
      </c>
      <c r="L52" s="188"/>
      <c r="M52" s="188">
        <v>12.69</v>
      </c>
      <c r="N52" s="188">
        <v>13.33</v>
      </c>
      <c r="O52" s="188"/>
      <c r="P52" s="188">
        <v>15.86</v>
      </c>
      <c r="Q52" s="188">
        <v>15.42</v>
      </c>
      <c r="R52" s="188">
        <v>13.64</v>
      </c>
      <c r="S52" s="188">
        <v>18.399999999999999</v>
      </c>
      <c r="T52" s="188"/>
      <c r="U52" s="188">
        <v>21.45</v>
      </c>
      <c r="V52" s="188"/>
      <c r="W52" s="188">
        <v>12.69</v>
      </c>
      <c r="X52" s="188">
        <v>15.99</v>
      </c>
      <c r="Y52" s="188">
        <v>14.85</v>
      </c>
      <c r="Z52" s="188">
        <v>14.91</v>
      </c>
      <c r="AA52" s="188"/>
      <c r="AB52" s="188"/>
      <c r="AC52" s="188">
        <v>16.690000000000001</v>
      </c>
      <c r="AD52" s="188"/>
      <c r="AE52" s="188">
        <v>12.69</v>
      </c>
      <c r="AF52" s="188">
        <v>13.33</v>
      </c>
    </row>
    <row r="53" spans="1:32" x14ac:dyDescent="0.3">
      <c r="A53" s="180" t="s">
        <v>973</v>
      </c>
      <c r="B53" s="180">
        <v>36801</v>
      </c>
      <c r="C53" s="182" t="s">
        <v>26623</v>
      </c>
      <c r="D53" s="180" t="s">
        <v>6</v>
      </c>
      <c r="E53" s="180" t="s">
        <v>857</v>
      </c>
      <c r="F53" s="188">
        <v>27.71</v>
      </c>
      <c r="G53" s="188">
        <v>32.700000000000003</v>
      </c>
      <c r="H53" s="188">
        <v>50.82</v>
      </c>
      <c r="I53" s="188">
        <v>67.98</v>
      </c>
      <c r="J53" s="188">
        <v>34</v>
      </c>
      <c r="K53" s="188">
        <v>36.49</v>
      </c>
      <c r="L53" s="188">
        <v>38</v>
      </c>
      <c r="M53" s="188">
        <v>27.31</v>
      </c>
      <c r="N53" s="188">
        <v>34.909999999999997</v>
      </c>
      <c r="O53" s="188">
        <v>51.92</v>
      </c>
      <c r="P53" s="188">
        <v>35.4</v>
      </c>
      <c r="Q53" s="188">
        <v>40.21</v>
      </c>
      <c r="R53" s="188">
        <v>41.87</v>
      </c>
      <c r="S53" s="188">
        <v>18.12</v>
      </c>
      <c r="T53" s="188">
        <v>34.06</v>
      </c>
      <c r="U53" s="188">
        <v>40.119999999999997</v>
      </c>
      <c r="V53" s="188">
        <v>37.369999999999997</v>
      </c>
      <c r="W53" s="188">
        <v>29.14</v>
      </c>
      <c r="X53" s="188">
        <v>40.39</v>
      </c>
      <c r="Y53" s="188">
        <v>26.4</v>
      </c>
      <c r="Z53" s="188">
        <v>40.770000000000003</v>
      </c>
      <c r="AA53" s="188">
        <v>33.82</v>
      </c>
      <c r="AB53" s="188">
        <v>65.42</v>
      </c>
      <c r="AC53" s="188">
        <v>48.61</v>
      </c>
      <c r="AD53" s="188">
        <v>35.76</v>
      </c>
      <c r="AE53" s="188">
        <v>30.9</v>
      </c>
      <c r="AF53" s="188">
        <v>38.92</v>
      </c>
    </row>
    <row r="54" spans="1:32" x14ac:dyDescent="0.3">
      <c r="A54" s="180" t="s">
        <v>973</v>
      </c>
      <c r="B54" s="180">
        <v>36246</v>
      </c>
      <c r="C54" s="182" t="s">
        <v>26624</v>
      </c>
      <c r="D54" s="180" t="s">
        <v>37</v>
      </c>
      <c r="E54" s="180" t="s">
        <v>857</v>
      </c>
      <c r="F54" s="188">
        <v>3.14</v>
      </c>
      <c r="G54" s="188">
        <v>5.41</v>
      </c>
      <c r="H54" s="188">
        <v>3.59</v>
      </c>
      <c r="I54" s="188">
        <v>4.59</v>
      </c>
      <c r="J54" s="188">
        <v>3.71</v>
      </c>
      <c r="K54" s="188"/>
      <c r="L54" s="188">
        <v>3.6</v>
      </c>
      <c r="M54" s="188">
        <v>3.83</v>
      </c>
      <c r="N54" s="188">
        <v>3.44</v>
      </c>
      <c r="O54" s="188">
        <v>4.04</v>
      </c>
      <c r="P54" s="188">
        <v>4.26</v>
      </c>
      <c r="Q54" s="188">
        <v>5.24</v>
      </c>
      <c r="R54" s="188">
        <v>4.67</v>
      </c>
      <c r="S54" s="188">
        <v>4.8899999999999997</v>
      </c>
      <c r="T54" s="188">
        <v>3.95</v>
      </c>
      <c r="U54" s="188">
        <v>4.32</v>
      </c>
      <c r="V54" s="188"/>
      <c r="W54" s="188">
        <v>4.08</v>
      </c>
      <c r="X54" s="188">
        <v>5.97</v>
      </c>
      <c r="Y54" s="188">
        <v>4.53</v>
      </c>
      <c r="Z54" s="188">
        <v>4.9000000000000004</v>
      </c>
      <c r="AA54" s="188">
        <v>3.99</v>
      </c>
      <c r="AB54" s="188">
        <v>5.08</v>
      </c>
      <c r="AC54" s="188">
        <v>3.93</v>
      </c>
      <c r="AD54" s="188">
        <v>4.76</v>
      </c>
      <c r="AE54" s="188">
        <v>4.57</v>
      </c>
      <c r="AF54" s="188">
        <v>3.6</v>
      </c>
    </row>
    <row r="55" spans="1:32" x14ac:dyDescent="0.3">
      <c r="A55" s="180" t="s">
        <v>973</v>
      </c>
      <c r="B55" s="180">
        <v>37600</v>
      </c>
      <c r="C55" s="182" t="s">
        <v>26625</v>
      </c>
      <c r="D55" s="180" t="s">
        <v>6</v>
      </c>
      <c r="E55" s="180" t="s">
        <v>857</v>
      </c>
      <c r="F55" s="188"/>
      <c r="G55" s="188"/>
      <c r="H55" s="188"/>
      <c r="I55" s="188"/>
      <c r="J55" s="188"/>
      <c r="K55" s="188"/>
      <c r="L55" s="188"/>
      <c r="M55" s="188"/>
      <c r="N55" s="188"/>
      <c r="O55" s="188"/>
      <c r="P55" s="188"/>
      <c r="Q55" s="188"/>
      <c r="R55" s="188"/>
      <c r="S55" s="188"/>
      <c r="T55" s="188"/>
      <c r="U55" s="188"/>
      <c r="V55" s="188"/>
      <c r="W55" s="188"/>
      <c r="X55" s="188"/>
      <c r="Y55" s="188"/>
      <c r="Z55" s="188"/>
      <c r="AA55" s="188"/>
      <c r="AB55" s="188"/>
      <c r="AC55" s="188"/>
      <c r="AD55" s="188"/>
      <c r="AE55" s="188">
        <v>123.17</v>
      </c>
      <c r="AF55" s="188"/>
    </row>
    <row r="56" spans="1:32" x14ac:dyDescent="0.3">
      <c r="A56" s="180" t="s">
        <v>973</v>
      </c>
      <c r="B56" s="180">
        <v>37599</v>
      </c>
      <c r="C56" s="182" t="s">
        <v>26626</v>
      </c>
      <c r="D56" s="180" t="s">
        <v>6</v>
      </c>
      <c r="E56" s="180" t="s">
        <v>857</v>
      </c>
      <c r="F56" s="188"/>
      <c r="G56" s="188"/>
      <c r="H56" s="188"/>
      <c r="I56" s="188"/>
      <c r="J56" s="188"/>
      <c r="K56" s="188"/>
      <c r="L56" s="188"/>
      <c r="M56" s="188"/>
      <c r="N56" s="188"/>
      <c r="O56" s="188"/>
      <c r="P56" s="188"/>
      <c r="Q56" s="188"/>
      <c r="R56" s="188"/>
      <c r="S56" s="188"/>
      <c r="T56" s="188"/>
      <c r="U56" s="188"/>
      <c r="V56" s="188"/>
      <c r="W56" s="188"/>
      <c r="X56" s="188"/>
      <c r="Y56" s="188"/>
      <c r="Z56" s="188"/>
      <c r="AA56" s="188"/>
      <c r="AB56" s="188"/>
      <c r="AC56" s="188"/>
      <c r="AD56" s="188"/>
      <c r="AE56" s="188">
        <v>114.64</v>
      </c>
      <c r="AF56" s="188"/>
    </row>
    <row r="57" spans="1:32" x14ac:dyDescent="0.3">
      <c r="A57" s="180" t="s">
        <v>973</v>
      </c>
      <c r="B57" s="180">
        <v>1</v>
      </c>
      <c r="C57" s="182" t="s">
        <v>31267</v>
      </c>
      <c r="D57" s="180" t="s">
        <v>42</v>
      </c>
      <c r="E57" s="180" t="s">
        <v>26586</v>
      </c>
      <c r="F57" s="188"/>
      <c r="G57" s="188">
        <v>144.44</v>
      </c>
      <c r="H57" s="188"/>
      <c r="I57" s="188"/>
      <c r="J57" s="188">
        <v>177.5</v>
      </c>
      <c r="K57" s="188">
        <v>100.5</v>
      </c>
      <c r="L57" s="188"/>
      <c r="M57" s="188">
        <v>105.55</v>
      </c>
      <c r="N57" s="188">
        <v>89.99</v>
      </c>
      <c r="O57" s="188"/>
      <c r="P57" s="188">
        <v>79.989999999999995</v>
      </c>
      <c r="Q57" s="188">
        <v>111</v>
      </c>
      <c r="R57" s="188">
        <v>120</v>
      </c>
      <c r="S57" s="188">
        <v>132</v>
      </c>
      <c r="T57" s="188"/>
      <c r="U57" s="188"/>
      <c r="V57" s="188"/>
      <c r="W57" s="188">
        <v>145</v>
      </c>
      <c r="X57" s="188"/>
      <c r="Y57" s="188"/>
      <c r="Z57" s="188"/>
      <c r="AA57" s="188"/>
      <c r="AB57" s="188">
        <v>117</v>
      </c>
      <c r="AC57" s="188"/>
      <c r="AD57" s="188"/>
      <c r="AE57" s="188">
        <v>110</v>
      </c>
      <c r="AF57" s="188"/>
    </row>
    <row r="58" spans="1:32" x14ac:dyDescent="0.3">
      <c r="A58" s="180" t="s">
        <v>973</v>
      </c>
      <c r="B58" s="180">
        <v>3</v>
      </c>
      <c r="C58" s="182" t="s">
        <v>26627</v>
      </c>
      <c r="D58" s="180" t="s">
        <v>57</v>
      </c>
      <c r="E58" s="180" t="s">
        <v>857</v>
      </c>
      <c r="F58" s="188">
        <v>19.7</v>
      </c>
      <c r="G58" s="188">
        <v>18.149999999999999</v>
      </c>
      <c r="H58" s="188">
        <v>15.94</v>
      </c>
      <c r="I58" s="188">
        <v>15.94</v>
      </c>
      <c r="J58" s="188">
        <v>14.33</v>
      </c>
      <c r="K58" s="188">
        <v>18.36</v>
      </c>
      <c r="L58" s="188">
        <v>13.81</v>
      </c>
      <c r="M58" s="188">
        <v>16.46</v>
      </c>
      <c r="N58" s="188">
        <v>17.46</v>
      </c>
      <c r="O58" s="188">
        <v>16.18</v>
      </c>
      <c r="P58" s="188">
        <v>23.89</v>
      </c>
      <c r="Q58" s="188">
        <v>13.88</v>
      </c>
      <c r="R58" s="188">
        <v>16.170000000000002</v>
      </c>
      <c r="S58" s="188">
        <v>16.7</v>
      </c>
      <c r="T58" s="188">
        <v>15.66</v>
      </c>
      <c r="U58" s="188">
        <v>28.58</v>
      </c>
      <c r="V58" s="188">
        <v>26.24</v>
      </c>
      <c r="W58" s="188">
        <v>17.149999999999999</v>
      </c>
      <c r="X58" s="188">
        <v>15.69</v>
      </c>
      <c r="Y58" s="188">
        <v>18.97</v>
      </c>
      <c r="Z58" s="188">
        <v>17.010000000000002</v>
      </c>
      <c r="AA58" s="188">
        <v>19.13</v>
      </c>
      <c r="AB58" s="188">
        <v>20.49</v>
      </c>
      <c r="AC58" s="188">
        <v>19.04</v>
      </c>
      <c r="AD58" s="188">
        <v>18.75</v>
      </c>
      <c r="AE58" s="188">
        <v>19.68</v>
      </c>
      <c r="AF58" s="188">
        <v>16.53</v>
      </c>
    </row>
    <row r="59" spans="1:32" x14ac:dyDescent="0.3">
      <c r="A59" s="180" t="s">
        <v>973</v>
      </c>
      <c r="B59" s="180">
        <v>43054</v>
      </c>
      <c r="C59" s="182" t="s">
        <v>26628</v>
      </c>
      <c r="D59" s="180" t="s">
        <v>42</v>
      </c>
      <c r="E59" s="180" t="s">
        <v>857</v>
      </c>
      <c r="F59" s="188">
        <v>10.68</v>
      </c>
      <c r="G59" s="188">
        <v>10.28</v>
      </c>
      <c r="H59" s="188">
        <v>9.2899999999999991</v>
      </c>
      <c r="I59" s="188">
        <v>9.49</v>
      </c>
      <c r="J59" s="188">
        <v>7.56</v>
      </c>
      <c r="K59" s="188">
        <v>7.69</v>
      </c>
      <c r="L59" s="188">
        <v>8.4</v>
      </c>
      <c r="M59" s="188">
        <v>9.5500000000000007</v>
      </c>
      <c r="N59" s="188">
        <v>7.25</v>
      </c>
      <c r="O59" s="188">
        <v>8.59</v>
      </c>
      <c r="P59" s="188">
        <v>7.3</v>
      </c>
      <c r="Q59" s="188">
        <v>8.33</v>
      </c>
      <c r="R59" s="188">
        <v>8.99</v>
      </c>
      <c r="S59" s="188">
        <v>8.15</v>
      </c>
      <c r="T59" s="188">
        <v>7.85</v>
      </c>
      <c r="U59" s="188">
        <v>8.1300000000000008</v>
      </c>
      <c r="V59" s="188">
        <v>8.73</v>
      </c>
      <c r="W59" s="188">
        <v>7.65</v>
      </c>
      <c r="X59" s="188">
        <v>8.9</v>
      </c>
      <c r="Y59" s="188">
        <v>8.68</v>
      </c>
      <c r="Z59" s="188">
        <v>10.1</v>
      </c>
      <c r="AA59" s="188">
        <v>9.5500000000000007</v>
      </c>
      <c r="AB59" s="188">
        <v>8.16</v>
      </c>
      <c r="AC59" s="188">
        <v>7.82</v>
      </c>
      <c r="AD59" s="188">
        <v>9.15</v>
      </c>
      <c r="AE59" s="188">
        <v>6.63</v>
      </c>
      <c r="AF59" s="188">
        <v>7.65</v>
      </c>
    </row>
    <row r="60" spans="1:32" x14ac:dyDescent="0.3">
      <c r="A60" s="180" t="s">
        <v>973</v>
      </c>
      <c r="B60" s="180">
        <v>42402</v>
      </c>
      <c r="C60" s="182" t="s">
        <v>26629</v>
      </c>
      <c r="D60" s="180" t="s">
        <v>42</v>
      </c>
      <c r="E60" s="180" t="s">
        <v>857</v>
      </c>
      <c r="F60" s="188">
        <v>10.210000000000001</v>
      </c>
      <c r="G60" s="188">
        <v>9.83</v>
      </c>
      <c r="H60" s="188">
        <v>8.8800000000000008</v>
      </c>
      <c r="I60" s="188">
        <v>9.07</v>
      </c>
      <c r="J60" s="188">
        <v>7.23</v>
      </c>
      <c r="K60" s="188">
        <v>7.35</v>
      </c>
      <c r="L60" s="188">
        <v>8.02</v>
      </c>
      <c r="M60" s="188">
        <v>9.1300000000000008</v>
      </c>
      <c r="N60" s="188">
        <v>6.93</v>
      </c>
      <c r="O60" s="188">
        <v>8.2100000000000009</v>
      </c>
      <c r="P60" s="188">
        <v>6.98</v>
      </c>
      <c r="Q60" s="188">
        <v>7.96</v>
      </c>
      <c r="R60" s="188">
        <v>8.59</v>
      </c>
      <c r="S60" s="188">
        <v>7.79</v>
      </c>
      <c r="T60" s="188">
        <v>7.5</v>
      </c>
      <c r="U60" s="188">
        <v>7.77</v>
      </c>
      <c r="V60" s="188">
        <v>8.34</v>
      </c>
      <c r="W60" s="188">
        <v>7.31</v>
      </c>
      <c r="X60" s="188">
        <v>8.51</v>
      </c>
      <c r="Y60" s="188">
        <v>8.3000000000000007</v>
      </c>
      <c r="Z60" s="188">
        <v>9.65</v>
      </c>
      <c r="AA60" s="188">
        <v>9.1300000000000008</v>
      </c>
      <c r="AB60" s="188">
        <v>7.8</v>
      </c>
      <c r="AC60" s="188">
        <v>7.48</v>
      </c>
      <c r="AD60" s="188">
        <v>8.75</v>
      </c>
      <c r="AE60" s="188">
        <v>6.34</v>
      </c>
      <c r="AF60" s="188">
        <v>7.31</v>
      </c>
    </row>
    <row r="61" spans="1:32" x14ac:dyDescent="0.3">
      <c r="A61" s="180" t="s">
        <v>973</v>
      </c>
      <c r="B61" s="180">
        <v>42403</v>
      </c>
      <c r="C61" s="182" t="s">
        <v>26630</v>
      </c>
      <c r="D61" s="180" t="s">
        <v>42</v>
      </c>
      <c r="E61" s="180" t="s">
        <v>857</v>
      </c>
      <c r="F61" s="188">
        <v>13.09</v>
      </c>
      <c r="G61" s="188">
        <v>12.61</v>
      </c>
      <c r="H61" s="188">
        <v>11.39</v>
      </c>
      <c r="I61" s="188">
        <v>11.63</v>
      </c>
      <c r="J61" s="188">
        <v>9.27</v>
      </c>
      <c r="K61" s="188">
        <v>9.43</v>
      </c>
      <c r="L61" s="188">
        <v>10.29</v>
      </c>
      <c r="M61" s="188">
        <v>11.71</v>
      </c>
      <c r="N61" s="188">
        <v>8.89</v>
      </c>
      <c r="O61" s="188">
        <v>10.54</v>
      </c>
      <c r="P61" s="188">
        <v>8.9499999999999993</v>
      </c>
      <c r="Q61" s="188">
        <v>10.220000000000001</v>
      </c>
      <c r="R61" s="188">
        <v>11.02</v>
      </c>
      <c r="S61" s="188">
        <v>9.99</v>
      </c>
      <c r="T61" s="188">
        <v>9.6199999999999992</v>
      </c>
      <c r="U61" s="188">
        <v>9.9700000000000006</v>
      </c>
      <c r="V61" s="188">
        <v>10.7</v>
      </c>
      <c r="W61" s="188">
        <v>9.3800000000000008</v>
      </c>
      <c r="X61" s="188">
        <v>10.92</v>
      </c>
      <c r="Y61" s="188">
        <v>10.64</v>
      </c>
      <c r="Z61" s="188">
        <v>12.38</v>
      </c>
      <c r="AA61" s="188">
        <v>11.71</v>
      </c>
      <c r="AB61" s="188">
        <v>10</v>
      </c>
      <c r="AC61" s="188">
        <v>9.59</v>
      </c>
      <c r="AD61" s="188">
        <v>11.22</v>
      </c>
      <c r="AE61" s="188">
        <v>8.1300000000000008</v>
      </c>
      <c r="AF61" s="188">
        <v>9.3800000000000008</v>
      </c>
    </row>
    <row r="62" spans="1:32" x14ac:dyDescent="0.3">
      <c r="A62" s="180" t="s">
        <v>973</v>
      </c>
      <c r="B62" s="180">
        <v>42404</v>
      </c>
      <c r="C62" s="182" t="s">
        <v>26631</v>
      </c>
      <c r="D62" s="180" t="s">
        <v>42</v>
      </c>
      <c r="E62" s="180" t="s">
        <v>857</v>
      </c>
      <c r="F62" s="188">
        <v>13.02</v>
      </c>
      <c r="G62" s="188">
        <v>12.54</v>
      </c>
      <c r="H62" s="188">
        <v>11.32</v>
      </c>
      <c r="I62" s="188">
        <v>11.57</v>
      </c>
      <c r="J62" s="188">
        <v>9.2200000000000006</v>
      </c>
      <c r="K62" s="188">
        <v>9.3699999999999992</v>
      </c>
      <c r="L62" s="188">
        <v>10.24</v>
      </c>
      <c r="M62" s="188">
        <v>11.64</v>
      </c>
      <c r="N62" s="188">
        <v>8.84</v>
      </c>
      <c r="O62" s="188">
        <v>10.48</v>
      </c>
      <c r="P62" s="188">
        <v>8.9</v>
      </c>
      <c r="Q62" s="188">
        <v>10.16</v>
      </c>
      <c r="R62" s="188">
        <v>10.96</v>
      </c>
      <c r="S62" s="188">
        <v>9.93</v>
      </c>
      <c r="T62" s="188">
        <v>9.57</v>
      </c>
      <c r="U62" s="188">
        <v>9.92</v>
      </c>
      <c r="V62" s="188">
        <v>10.64</v>
      </c>
      <c r="W62" s="188">
        <v>9.33</v>
      </c>
      <c r="X62" s="188">
        <v>10.86</v>
      </c>
      <c r="Y62" s="188">
        <v>10.58</v>
      </c>
      <c r="Z62" s="188">
        <v>12.31</v>
      </c>
      <c r="AA62" s="188">
        <v>11.64</v>
      </c>
      <c r="AB62" s="188">
        <v>9.9499999999999993</v>
      </c>
      <c r="AC62" s="188">
        <v>9.5399999999999991</v>
      </c>
      <c r="AD62" s="188">
        <v>11.16</v>
      </c>
      <c r="AE62" s="188">
        <v>8.09</v>
      </c>
      <c r="AF62" s="188">
        <v>9.33</v>
      </c>
    </row>
    <row r="63" spans="1:32" x14ac:dyDescent="0.3">
      <c r="A63" s="180" t="s">
        <v>973</v>
      </c>
      <c r="B63" s="180">
        <v>42405</v>
      </c>
      <c r="C63" s="182" t="s">
        <v>26632</v>
      </c>
      <c r="D63" s="180" t="s">
        <v>42</v>
      </c>
      <c r="E63" s="180" t="s">
        <v>857</v>
      </c>
      <c r="F63" s="188">
        <v>13.87</v>
      </c>
      <c r="G63" s="188">
        <v>13.35</v>
      </c>
      <c r="H63" s="188">
        <v>12.06</v>
      </c>
      <c r="I63" s="188">
        <v>12.32</v>
      </c>
      <c r="J63" s="188">
        <v>9.82</v>
      </c>
      <c r="K63" s="188">
        <v>9.98</v>
      </c>
      <c r="L63" s="188">
        <v>10.9</v>
      </c>
      <c r="M63" s="188">
        <v>12.4</v>
      </c>
      <c r="N63" s="188">
        <v>9.42</v>
      </c>
      <c r="O63" s="188">
        <v>11.16</v>
      </c>
      <c r="P63" s="188">
        <v>9.49</v>
      </c>
      <c r="Q63" s="188">
        <v>10.82</v>
      </c>
      <c r="R63" s="188">
        <v>11.68</v>
      </c>
      <c r="S63" s="188">
        <v>10.58</v>
      </c>
      <c r="T63" s="188">
        <v>10.19</v>
      </c>
      <c r="U63" s="188">
        <v>10.56</v>
      </c>
      <c r="V63" s="188">
        <v>11.34</v>
      </c>
      <c r="W63" s="188">
        <v>9.94</v>
      </c>
      <c r="X63" s="188">
        <v>11.56</v>
      </c>
      <c r="Y63" s="188">
        <v>11.27</v>
      </c>
      <c r="Z63" s="188">
        <v>13.11</v>
      </c>
      <c r="AA63" s="188">
        <v>12.4</v>
      </c>
      <c r="AB63" s="188">
        <v>10.6</v>
      </c>
      <c r="AC63" s="188">
        <v>10.16</v>
      </c>
      <c r="AD63" s="188">
        <v>11.89</v>
      </c>
      <c r="AE63" s="188">
        <v>8.6199999999999992</v>
      </c>
      <c r="AF63" s="188">
        <v>9.94</v>
      </c>
    </row>
    <row r="64" spans="1:32" x14ac:dyDescent="0.3">
      <c r="A64" s="180" t="s">
        <v>973</v>
      </c>
      <c r="B64" s="180">
        <v>34341</v>
      </c>
      <c r="C64" s="182" t="s">
        <v>26633</v>
      </c>
      <c r="D64" s="180" t="s">
        <v>42</v>
      </c>
      <c r="E64" s="180" t="s">
        <v>857</v>
      </c>
      <c r="F64" s="188">
        <v>12.04</v>
      </c>
      <c r="G64" s="188">
        <v>11.59</v>
      </c>
      <c r="H64" s="188">
        <v>10.47</v>
      </c>
      <c r="I64" s="188">
        <v>10.69</v>
      </c>
      <c r="J64" s="188">
        <v>8.5299999999999994</v>
      </c>
      <c r="K64" s="188">
        <v>8.67</v>
      </c>
      <c r="L64" s="188">
        <v>9.4600000000000009</v>
      </c>
      <c r="M64" s="188">
        <v>10.76</v>
      </c>
      <c r="N64" s="188">
        <v>8.18</v>
      </c>
      <c r="O64" s="188">
        <v>9.69</v>
      </c>
      <c r="P64" s="188">
        <v>8.23</v>
      </c>
      <c r="Q64" s="188">
        <v>9.39</v>
      </c>
      <c r="R64" s="188">
        <v>10.130000000000001</v>
      </c>
      <c r="S64" s="188">
        <v>9.18</v>
      </c>
      <c r="T64" s="188">
        <v>8.85</v>
      </c>
      <c r="U64" s="188">
        <v>9.17</v>
      </c>
      <c r="V64" s="188">
        <v>9.84</v>
      </c>
      <c r="W64" s="188">
        <v>8.6199999999999992</v>
      </c>
      <c r="X64" s="188">
        <v>10.039999999999999</v>
      </c>
      <c r="Y64" s="188">
        <v>9.7899999999999991</v>
      </c>
      <c r="Z64" s="188">
        <v>11.38</v>
      </c>
      <c r="AA64" s="188">
        <v>10.76</v>
      </c>
      <c r="AB64" s="188">
        <v>9.1999999999999993</v>
      </c>
      <c r="AC64" s="188">
        <v>8.82</v>
      </c>
      <c r="AD64" s="188">
        <v>10.32</v>
      </c>
      <c r="AE64" s="188">
        <v>7.48</v>
      </c>
      <c r="AF64" s="188">
        <v>8.6199999999999992</v>
      </c>
    </row>
    <row r="65" spans="1:32" x14ac:dyDescent="0.3">
      <c r="A65" s="180" t="s">
        <v>973</v>
      </c>
      <c r="B65" s="180">
        <v>43053</v>
      </c>
      <c r="C65" s="182" t="s">
        <v>26634</v>
      </c>
      <c r="D65" s="180" t="s">
        <v>42</v>
      </c>
      <c r="E65" s="180" t="s">
        <v>857</v>
      </c>
      <c r="F65" s="188">
        <v>9.5399999999999991</v>
      </c>
      <c r="G65" s="188">
        <v>9.18</v>
      </c>
      <c r="H65" s="188">
        <v>8.3000000000000007</v>
      </c>
      <c r="I65" s="188">
        <v>8.4700000000000006</v>
      </c>
      <c r="J65" s="188">
        <v>6.76</v>
      </c>
      <c r="K65" s="188">
        <v>6.87</v>
      </c>
      <c r="L65" s="188">
        <v>7.5</v>
      </c>
      <c r="M65" s="188">
        <v>8.5299999999999994</v>
      </c>
      <c r="N65" s="188">
        <v>6.48</v>
      </c>
      <c r="O65" s="188">
        <v>7.68</v>
      </c>
      <c r="P65" s="188">
        <v>6.52</v>
      </c>
      <c r="Q65" s="188">
        <v>7.44</v>
      </c>
      <c r="R65" s="188">
        <v>8.0299999999999994</v>
      </c>
      <c r="S65" s="188">
        <v>7.28</v>
      </c>
      <c r="T65" s="188">
        <v>7.01</v>
      </c>
      <c r="U65" s="188">
        <v>7.27</v>
      </c>
      <c r="V65" s="188">
        <v>7.8</v>
      </c>
      <c r="W65" s="188">
        <v>6.83</v>
      </c>
      <c r="X65" s="188">
        <v>7.95</v>
      </c>
      <c r="Y65" s="188">
        <v>7.75</v>
      </c>
      <c r="Z65" s="188">
        <v>9.02</v>
      </c>
      <c r="AA65" s="188">
        <v>8.5299999999999994</v>
      </c>
      <c r="AB65" s="188">
        <v>7.29</v>
      </c>
      <c r="AC65" s="188">
        <v>6.99</v>
      </c>
      <c r="AD65" s="188">
        <v>8.18</v>
      </c>
      <c r="AE65" s="188">
        <v>5.93</v>
      </c>
      <c r="AF65" s="188">
        <v>6.83</v>
      </c>
    </row>
    <row r="66" spans="1:32" x14ac:dyDescent="0.3">
      <c r="A66" s="180" t="s">
        <v>973</v>
      </c>
      <c r="B66" s="180">
        <v>43058</v>
      </c>
      <c r="C66" s="182" t="s">
        <v>26635</v>
      </c>
      <c r="D66" s="180" t="s">
        <v>42</v>
      </c>
      <c r="E66" s="180" t="s">
        <v>857</v>
      </c>
      <c r="F66" s="188">
        <v>9.89</v>
      </c>
      <c r="G66" s="188">
        <v>9.52</v>
      </c>
      <c r="H66" s="188">
        <v>8.6</v>
      </c>
      <c r="I66" s="188">
        <v>8.7899999999999991</v>
      </c>
      <c r="J66" s="188">
        <v>7.01</v>
      </c>
      <c r="K66" s="188">
        <v>7.12</v>
      </c>
      <c r="L66" s="188">
        <v>7.78</v>
      </c>
      <c r="M66" s="188">
        <v>8.84</v>
      </c>
      <c r="N66" s="188">
        <v>6.72</v>
      </c>
      <c r="O66" s="188">
        <v>7.96</v>
      </c>
      <c r="P66" s="188">
        <v>6.76</v>
      </c>
      <c r="Q66" s="188">
        <v>7.72</v>
      </c>
      <c r="R66" s="188">
        <v>8.33</v>
      </c>
      <c r="S66" s="188">
        <v>7.55</v>
      </c>
      <c r="T66" s="188">
        <v>7.27</v>
      </c>
      <c r="U66" s="188">
        <v>7.53</v>
      </c>
      <c r="V66" s="188">
        <v>8.09</v>
      </c>
      <c r="W66" s="188">
        <v>7.09</v>
      </c>
      <c r="X66" s="188">
        <v>8.25</v>
      </c>
      <c r="Y66" s="188">
        <v>8.0399999999999991</v>
      </c>
      <c r="Z66" s="188">
        <v>9.35</v>
      </c>
      <c r="AA66" s="188">
        <v>8.84</v>
      </c>
      <c r="AB66" s="188">
        <v>7.56</v>
      </c>
      <c r="AC66" s="188">
        <v>7.25</v>
      </c>
      <c r="AD66" s="188">
        <v>8.48</v>
      </c>
      <c r="AE66" s="188">
        <v>6.14</v>
      </c>
      <c r="AF66" s="188">
        <v>7.09</v>
      </c>
    </row>
    <row r="67" spans="1:32" x14ac:dyDescent="0.3">
      <c r="A67" s="180" t="s">
        <v>973</v>
      </c>
      <c r="B67" s="180">
        <v>34</v>
      </c>
      <c r="C67" s="182" t="s">
        <v>26636</v>
      </c>
      <c r="D67" s="180" t="s">
        <v>42</v>
      </c>
      <c r="E67" s="180" t="s">
        <v>857</v>
      </c>
      <c r="F67" s="188">
        <v>9.94</v>
      </c>
      <c r="G67" s="188">
        <v>9.57</v>
      </c>
      <c r="H67" s="188">
        <v>8.65</v>
      </c>
      <c r="I67" s="188">
        <v>8.83</v>
      </c>
      <c r="J67" s="188">
        <v>7.04</v>
      </c>
      <c r="K67" s="188">
        <v>7.16</v>
      </c>
      <c r="L67" s="188">
        <v>7.81</v>
      </c>
      <c r="M67" s="188">
        <v>8.89</v>
      </c>
      <c r="N67" s="188">
        <v>6.75</v>
      </c>
      <c r="O67" s="188">
        <v>8</v>
      </c>
      <c r="P67" s="188">
        <v>6.8</v>
      </c>
      <c r="Q67" s="188">
        <v>7.76</v>
      </c>
      <c r="R67" s="188">
        <v>8.3699999999999992</v>
      </c>
      <c r="S67" s="188">
        <v>7.58</v>
      </c>
      <c r="T67" s="188">
        <v>7.31</v>
      </c>
      <c r="U67" s="188">
        <v>7.57</v>
      </c>
      <c r="V67" s="188">
        <v>8.1300000000000008</v>
      </c>
      <c r="W67" s="188">
        <v>7.12</v>
      </c>
      <c r="X67" s="188">
        <v>8.2899999999999991</v>
      </c>
      <c r="Y67" s="188">
        <v>8.08</v>
      </c>
      <c r="Z67" s="188">
        <v>9.4</v>
      </c>
      <c r="AA67" s="188">
        <v>8.89</v>
      </c>
      <c r="AB67" s="188">
        <v>7.59</v>
      </c>
      <c r="AC67" s="188">
        <v>7.28</v>
      </c>
      <c r="AD67" s="188">
        <v>8.52</v>
      </c>
      <c r="AE67" s="188">
        <v>6.17</v>
      </c>
      <c r="AF67" s="188">
        <v>7.12</v>
      </c>
    </row>
    <row r="68" spans="1:32" x14ac:dyDescent="0.3">
      <c r="A68" s="180" t="s">
        <v>973</v>
      </c>
      <c r="B68" s="180">
        <v>43055</v>
      </c>
      <c r="C68" s="182" t="s">
        <v>26637</v>
      </c>
      <c r="D68" s="180" t="s">
        <v>42</v>
      </c>
      <c r="E68" s="180" t="s">
        <v>26586</v>
      </c>
      <c r="F68" s="188">
        <v>8.61</v>
      </c>
      <c r="G68" s="188">
        <v>8.2899999999999991</v>
      </c>
      <c r="H68" s="188">
        <v>7.49</v>
      </c>
      <c r="I68" s="188">
        <v>7.65</v>
      </c>
      <c r="J68" s="188">
        <v>6.1</v>
      </c>
      <c r="K68" s="188">
        <v>6.2</v>
      </c>
      <c r="L68" s="188">
        <v>6.77</v>
      </c>
      <c r="M68" s="188">
        <v>7.7</v>
      </c>
      <c r="N68" s="188">
        <v>5.85</v>
      </c>
      <c r="O68" s="188">
        <v>6.93</v>
      </c>
      <c r="P68" s="188">
        <v>5.89</v>
      </c>
      <c r="Q68" s="188">
        <v>6.72</v>
      </c>
      <c r="R68" s="188">
        <v>7.25</v>
      </c>
      <c r="S68" s="188">
        <v>6.57</v>
      </c>
      <c r="T68" s="188">
        <v>6.33</v>
      </c>
      <c r="U68" s="188">
        <v>6.56</v>
      </c>
      <c r="V68" s="188">
        <v>7.04</v>
      </c>
      <c r="W68" s="188">
        <v>6.17</v>
      </c>
      <c r="X68" s="188">
        <v>7.18</v>
      </c>
      <c r="Y68" s="188">
        <v>7</v>
      </c>
      <c r="Z68" s="188">
        <v>8.14</v>
      </c>
      <c r="AA68" s="188">
        <v>7.7</v>
      </c>
      <c r="AB68" s="188">
        <v>6.58</v>
      </c>
      <c r="AC68" s="188">
        <v>6.31</v>
      </c>
      <c r="AD68" s="188">
        <v>7.38</v>
      </c>
      <c r="AE68" s="188">
        <v>5.35</v>
      </c>
      <c r="AF68" s="188">
        <v>6.17</v>
      </c>
    </row>
    <row r="69" spans="1:32" x14ac:dyDescent="0.3">
      <c r="A69" s="180" t="s">
        <v>973</v>
      </c>
      <c r="B69" s="180">
        <v>43056</v>
      </c>
      <c r="C69" s="182" t="s">
        <v>26638</v>
      </c>
      <c r="D69" s="180" t="s">
        <v>42</v>
      </c>
      <c r="E69" s="180" t="s">
        <v>857</v>
      </c>
      <c r="F69" s="188">
        <v>9.93</v>
      </c>
      <c r="G69" s="188">
        <v>9.56</v>
      </c>
      <c r="H69" s="188">
        <v>8.6300000000000008</v>
      </c>
      <c r="I69" s="188">
        <v>8.82</v>
      </c>
      <c r="J69" s="188">
        <v>7.03</v>
      </c>
      <c r="K69" s="188">
        <v>7.15</v>
      </c>
      <c r="L69" s="188">
        <v>7.8</v>
      </c>
      <c r="M69" s="188">
        <v>8.8800000000000008</v>
      </c>
      <c r="N69" s="188">
        <v>6.74</v>
      </c>
      <c r="O69" s="188">
        <v>7.99</v>
      </c>
      <c r="P69" s="188">
        <v>6.79</v>
      </c>
      <c r="Q69" s="188">
        <v>7.75</v>
      </c>
      <c r="R69" s="188">
        <v>8.36</v>
      </c>
      <c r="S69" s="188">
        <v>7.57</v>
      </c>
      <c r="T69" s="188">
        <v>7.3</v>
      </c>
      <c r="U69" s="188">
        <v>7.56</v>
      </c>
      <c r="V69" s="188">
        <v>8.1199999999999992</v>
      </c>
      <c r="W69" s="188">
        <v>7.11</v>
      </c>
      <c r="X69" s="188">
        <v>8.2799999999999994</v>
      </c>
      <c r="Y69" s="188">
        <v>8.07</v>
      </c>
      <c r="Z69" s="188">
        <v>9.3800000000000008</v>
      </c>
      <c r="AA69" s="188">
        <v>8.8800000000000008</v>
      </c>
      <c r="AB69" s="188">
        <v>7.59</v>
      </c>
      <c r="AC69" s="188">
        <v>7.27</v>
      </c>
      <c r="AD69" s="188">
        <v>8.51</v>
      </c>
      <c r="AE69" s="188">
        <v>6.17</v>
      </c>
      <c r="AF69" s="188">
        <v>7.11</v>
      </c>
    </row>
    <row r="70" spans="1:32" x14ac:dyDescent="0.3">
      <c r="A70" s="180" t="s">
        <v>973</v>
      </c>
      <c r="B70" s="180">
        <v>43057</v>
      </c>
      <c r="C70" s="182" t="s">
        <v>26639</v>
      </c>
      <c r="D70" s="180" t="s">
        <v>42</v>
      </c>
      <c r="E70" s="180" t="s">
        <v>857</v>
      </c>
      <c r="F70" s="188">
        <v>10.91</v>
      </c>
      <c r="G70" s="188">
        <v>10.5</v>
      </c>
      <c r="H70" s="188">
        <v>9.49</v>
      </c>
      <c r="I70" s="188">
        <v>9.69</v>
      </c>
      <c r="J70" s="188">
        <v>7.73</v>
      </c>
      <c r="K70" s="188">
        <v>7.85</v>
      </c>
      <c r="L70" s="188">
        <v>8.58</v>
      </c>
      <c r="M70" s="188">
        <v>9.76</v>
      </c>
      <c r="N70" s="188">
        <v>7.41</v>
      </c>
      <c r="O70" s="188">
        <v>8.7799999999999994</v>
      </c>
      <c r="P70" s="188">
        <v>7.46</v>
      </c>
      <c r="Q70" s="188">
        <v>8.51</v>
      </c>
      <c r="R70" s="188">
        <v>9.19</v>
      </c>
      <c r="S70" s="188">
        <v>8.32</v>
      </c>
      <c r="T70" s="188">
        <v>8.02</v>
      </c>
      <c r="U70" s="188">
        <v>8.31</v>
      </c>
      <c r="V70" s="188">
        <v>8.92</v>
      </c>
      <c r="W70" s="188">
        <v>7.82</v>
      </c>
      <c r="X70" s="188">
        <v>9.1</v>
      </c>
      <c r="Y70" s="188">
        <v>8.8699999999999992</v>
      </c>
      <c r="Z70" s="188">
        <v>10.31</v>
      </c>
      <c r="AA70" s="188">
        <v>9.76</v>
      </c>
      <c r="AB70" s="188">
        <v>8.34</v>
      </c>
      <c r="AC70" s="188">
        <v>7.99</v>
      </c>
      <c r="AD70" s="188">
        <v>9.35</v>
      </c>
      <c r="AE70" s="188">
        <v>6.78</v>
      </c>
      <c r="AF70" s="188">
        <v>7.82</v>
      </c>
    </row>
    <row r="71" spans="1:32" x14ac:dyDescent="0.3">
      <c r="A71" s="180" t="s">
        <v>973</v>
      </c>
      <c r="B71" s="180">
        <v>34449</v>
      </c>
      <c r="C71" s="182" t="s">
        <v>26640</v>
      </c>
      <c r="D71" s="180" t="s">
        <v>42</v>
      </c>
      <c r="E71" s="180" t="s">
        <v>857</v>
      </c>
      <c r="F71" s="188">
        <v>11.66</v>
      </c>
      <c r="G71" s="188">
        <v>11.23</v>
      </c>
      <c r="H71" s="188">
        <v>10.14</v>
      </c>
      <c r="I71" s="188">
        <v>10.36</v>
      </c>
      <c r="J71" s="188">
        <v>8.26</v>
      </c>
      <c r="K71" s="188">
        <v>8.4</v>
      </c>
      <c r="L71" s="188">
        <v>9.17</v>
      </c>
      <c r="M71" s="188">
        <v>10.43</v>
      </c>
      <c r="N71" s="188">
        <v>7.92</v>
      </c>
      <c r="O71" s="188">
        <v>9.3800000000000008</v>
      </c>
      <c r="P71" s="188">
        <v>7.98</v>
      </c>
      <c r="Q71" s="188">
        <v>9.1</v>
      </c>
      <c r="R71" s="188">
        <v>9.82</v>
      </c>
      <c r="S71" s="188">
        <v>8.9</v>
      </c>
      <c r="T71" s="188">
        <v>8.57</v>
      </c>
      <c r="U71" s="188">
        <v>8.8800000000000008</v>
      </c>
      <c r="V71" s="188">
        <v>9.5299999999999994</v>
      </c>
      <c r="W71" s="188">
        <v>8.35</v>
      </c>
      <c r="X71" s="188">
        <v>9.7200000000000006</v>
      </c>
      <c r="Y71" s="188">
        <v>9.48</v>
      </c>
      <c r="Z71" s="188">
        <v>11.02</v>
      </c>
      <c r="AA71" s="188">
        <v>10.43</v>
      </c>
      <c r="AB71" s="188">
        <v>8.91</v>
      </c>
      <c r="AC71" s="188">
        <v>8.5399999999999991</v>
      </c>
      <c r="AD71" s="188">
        <v>9.99</v>
      </c>
      <c r="AE71" s="188">
        <v>7.24</v>
      </c>
      <c r="AF71" s="188">
        <v>8.35</v>
      </c>
    </row>
    <row r="72" spans="1:32" x14ac:dyDescent="0.3">
      <c r="A72" s="180" t="s">
        <v>973</v>
      </c>
      <c r="B72" s="180">
        <v>32</v>
      </c>
      <c r="C72" s="182" t="s">
        <v>26641</v>
      </c>
      <c r="D72" s="180" t="s">
        <v>42</v>
      </c>
      <c r="E72" s="180" t="s">
        <v>857</v>
      </c>
      <c r="F72" s="188">
        <v>10.48</v>
      </c>
      <c r="G72" s="188">
        <v>10.09</v>
      </c>
      <c r="H72" s="188">
        <v>9.1199999999999992</v>
      </c>
      <c r="I72" s="188">
        <v>9.32</v>
      </c>
      <c r="J72" s="188">
        <v>7.43</v>
      </c>
      <c r="K72" s="188">
        <v>7.55</v>
      </c>
      <c r="L72" s="188">
        <v>8.24</v>
      </c>
      <c r="M72" s="188">
        <v>9.3800000000000008</v>
      </c>
      <c r="N72" s="188">
        <v>7.12</v>
      </c>
      <c r="O72" s="188">
        <v>8.44</v>
      </c>
      <c r="P72" s="188">
        <v>7.17</v>
      </c>
      <c r="Q72" s="188">
        <v>8.18</v>
      </c>
      <c r="R72" s="188">
        <v>8.83</v>
      </c>
      <c r="S72" s="188">
        <v>8</v>
      </c>
      <c r="T72" s="188">
        <v>7.71</v>
      </c>
      <c r="U72" s="188">
        <v>7.99</v>
      </c>
      <c r="V72" s="188">
        <v>8.57</v>
      </c>
      <c r="W72" s="188">
        <v>7.51</v>
      </c>
      <c r="X72" s="188">
        <v>8.74</v>
      </c>
      <c r="Y72" s="188">
        <v>8.52</v>
      </c>
      <c r="Z72" s="188">
        <v>9.91</v>
      </c>
      <c r="AA72" s="188">
        <v>9.3800000000000008</v>
      </c>
      <c r="AB72" s="188">
        <v>8.01</v>
      </c>
      <c r="AC72" s="188">
        <v>7.68</v>
      </c>
      <c r="AD72" s="188">
        <v>8.99</v>
      </c>
      <c r="AE72" s="188">
        <v>6.51</v>
      </c>
      <c r="AF72" s="188">
        <v>7.51</v>
      </c>
    </row>
    <row r="73" spans="1:32" x14ac:dyDescent="0.3">
      <c r="A73" s="180" t="s">
        <v>973</v>
      </c>
      <c r="B73" s="180">
        <v>33</v>
      </c>
      <c r="C73" s="182" t="s">
        <v>26642</v>
      </c>
      <c r="D73" s="180" t="s">
        <v>42</v>
      </c>
      <c r="E73" s="180" t="s">
        <v>857</v>
      </c>
      <c r="F73" s="188">
        <v>10.55</v>
      </c>
      <c r="G73" s="188">
        <v>10.15</v>
      </c>
      <c r="H73" s="188">
        <v>9.17</v>
      </c>
      <c r="I73" s="188">
        <v>9.3699999999999992</v>
      </c>
      <c r="J73" s="188">
        <v>7.47</v>
      </c>
      <c r="K73" s="188">
        <v>7.59</v>
      </c>
      <c r="L73" s="188">
        <v>8.2899999999999991</v>
      </c>
      <c r="M73" s="188">
        <v>9.43</v>
      </c>
      <c r="N73" s="188">
        <v>7.16</v>
      </c>
      <c r="O73" s="188">
        <v>8.49</v>
      </c>
      <c r="P73" s="188">
        <v>7.21</v>
      </c>
      <c r="Q73" s="188">
        <v>8.23</v>
      </c>
      <c r="R73" s="188">
        <v>8.8800000000000008</v>
      </c>
      <c r="S73" s="188">
        <v>8.0500000000000007</v>
      </c>
      <c r="T73" s="188">
        <v>7.75</v>
      </c>
      <c r="U73" s="188">
        <v>8.0299999999999994</v>
      </c>
      <c r="V73" s="188">
        <v>8.6199999999999992</v>
      </c>
      <c r="W73" s="188">
        <v>7.56</v>
      </c>
      <c r="X73" s="188">
        <v>8.7899999999999991</v>
      </c>
      <c r="Y73" s="188">
        <v>8.57</v>
      </c>
      <c r="Z73" s="188">
        <v>9.9700000000000006</v>
      </c>
      <c r="AA73" s="188">
        <v>9.43</v>
      </c>
      <c r="AB73" s="188">
        <v>8.06</v>
      </c>
      <c r="AC73" s="188">
        <v>7.73</v>
      </c>
      <c r="AD73" s="188">
        <v>9.0399999999999991</v>
      </c>
      <c r="AE73" s="188">
        <v>6.55</v>
      </c>
      <c r="AF73" s="188">
        <v>7.56</v>
      </c>
    </row>
    <row r="74" spans="1:32" x14ac:dyDescent="0.3">
      <c r="A74" s="180" t="s">
        <v>973</v>
      </c>
      <c r="B74" s="180">
        <v>43061</v>
      </c>
      <c r="C74" s="182" t="s">
        <v>26643</v>
      </c>
      <c r="D74" s="180" t="s">
        <v>42</v>
      </c>
      <c r="E74" s="180" t="s">
        <v>857</v>
      </c>
      <c r="F74" s="188">
        <v>9.85</v>
      </c>
      <c r="G74" s="188">
        <v>9.49</v>
      </c>
      <c r="H74" s="188">
        <v>8.57</v>
      </c>
      <c r="I74" s="188">
        <v>8.75</v>
      </c>
      <c r="J74" s="188">
        <v>6.98</v>
      </c>
      <c r="K74" s="188">
        <v>7.09</v>
      </c>
      <c r="L74" s="188">
        <v>7.75</v>
      </c>
      <c r="M74" s="188">
        <v>8.81</v>
      </c>
      <c r="N74" s="188">
        <v>6.69</v>
      </c>
      <c r="O74" s="188">
        <v>7.93</v>
      </c>
      <c r="P74" s="188">
        <v>6.74</v>
      </c>
      <c r="Q74" s="188">
        <v>7.69</v>
      </c>
      <c r="R74" s="188">
        <v>8.3000000000000007</v>
      </c>
      <c r="S74" s="188">
        <v>7.52</v>
      </c>
      <c r="T74" s="188">
        <v>7.24</v>
      </c>
      <c r="U74" s="188">
        <v>7.51</v>
      </c>
      <c r="V74" s="188">
        <v>8.06</v>
      </c>
      <c r="W74" s="188">
        <v>7.06</v>
      </c>
      <c r="X74" s="188">
        <v>8.2200000000000006</v>
      </c>
      <c r="Y74" s="188">
        <v>8.01</v>
      </c>
      <c r="Z74" s="188">
        <v>9.32</v>
      </c>
      <c r="AA74" s="188">
        <v>8.81</v>
      </c>
      <c r="AB74" s="188">
        <v>7.53</v>
      </c>
      <c r="AC74" s="188">
        <v>7.22</v>
      </c>
      <c r="AD74" s="188">
        <v>8.4499999999999993</v>
      </c>
      <c r="AE74" s="188">
        <v>6.12</v>
      </c>
      <c r="AF74" s="188">
        <v>7.06</v>
      </c>
    </row>
    <row r="75" spans="1:32" x14ac:dyDescent="0.3">
      <c r="A75" s="180" t="s">
        <v>973</v>
      </c>
      <c r="B75" s="180">
        <v>43059</v>
      </c>
      <c r="C75" s="182" t="s">
        <v>26644</v>
      </c>
      <c r="D75" s="180" t="s">
        <v>42</v>
      </c>
      <c r="E75" s="180" t="s">
        <v>857</v>
      </c>
      <c r="F75" s="188">
        <v>9.41</v>
      </c>
      <c r="G75" s="188">
        <v>9.06</v>
      </c>
      <c r="H75" s="188">
        <v>8.18</v>
      </c>
      <c r="I75" s="188">
        <v>8.36</v>
      </c>
      <c r="J75" s="188">
        <v>6.66</v>
      </c>
      <c r="K75" s="188">
        <v>6.77</v>
      </c>
      <c r="L75" s="188">
        <v>7.39</v>
      </c>
      <c r="M75" s="188">
        <v>8.41</v>
      </c>
      <c r="N75" s="188">
        <v>6.39</v>
      </c>
      <c r="O75" s="188">
        <v>7.57</v>
      </c>
      <c r="P75" s="188">
        <v>6.43</v>
      </c>
      <c r="Q75" s="188">
        <v>7.34</v>
      </c>
      <c r="R75" s="188">
        <v>7.92</v>
      </c>
      <c r="S75" s="188">
        <v>7.18</v>
      </c>
      <c r="T75" s="188">
        <v>6.91</v>
      </c>
      <c r="U75" s="188">
        <v>7.16</v>
      </c>
      <c r="V75" s="188">
        <v>7.69</v>
      </c>
      <c r="W75" s="188">
        <v>6.74</v>
      </c>
      <c r="X75" s="188">
        <v>7.84</v>
      </c>
      <c r="Y75" s="188">
        <v>7.65</v>
      </c>
      <c r="Z75" s="188">
        <v>8.89</v>
      </c>
      <c r="AA75" s="188">
        <v>8.41</v>
      </c>
      <c r="AB75" s="188">
        <v>7.19</v>
      </c>
      <c r="AC75" s="188">
        <v>6.89</v>
      </c>
      <c r="AD75" s="188">
        <v>8.06</v>
      </c>
      <c r="AE75" s="188">
        <v>5.84</v>
      </c>
      <c r="AF75" s="188">
        <v>6.74</v>
      </c>
    </row>
    <row r="76" spans="1:32" x14ac:dyDescent="0.3">
      <c r="A76" s="180" t="s">
        <v>973</v>
      </c>
      <c r="B76" s="180">
        <v>43062</v>
      </c>
      <c r="C76" s="182" t="s">
        <v>26645</v>
      </c>
      <c r="D76" s="180" t="s">
        <v>42</v>
      </c>
      <c r="E76" s="180" t="s">
        <v>857</v>
      </c>
      <c r="F76" s="188">
        <v>10.42</v>
      </c>
      <c r="G76" s="188">
        <v>10.039999999999999</v>
      </c>
      <c r="H76" s="188">
        <v>9.07</v>
      </c>
      <c r="I76" s="188">
        <v>9.26</v>
      </c>
      <c r="J76" s="188">
        <v>7.38</v>
      </c>
      <c r="K76" s="188">
        <v>7.5</v>
      </c>
      <c r="L76" s="188">
        <v>8.1999999999999993</v>
      </c>
      <c r="M76" s="188">
        <v>9.32</v>
      </c>
      <c r="N76" s="188">
        <v>7.08</v>
      </c>
      <c r="O76" s="188">
        <v>8.39</v>
      </c>
      <c r="P76" s="188">
        <v>7.13</v>
      </c>
      <c r="Q76" s="188">
        <v>8.1300000000000008</v>
      </c>
      <c r="R76" s="188">
        <v>8.7799999999999994</v>
      </c>
      <c r="S76" s="188">
        <v>7.95</v>
      </c>
      <c r="T76" s="188">
        <v>7.66</v>
      </c>
      <c r="U76" s="188">
        <v>7.94</v>
      </c>
      <c r="V76" s="188">
        <v>8.52</v>
      </c>
      <c r="W76" s="188">
        <v>7.47</v>
      </c>
      <c r="X76" s="188">
        <v>8.69</v>
      </c>
      <c r="Y76" s="188">
        <v>8.4700000000000006</v>
      </c>
      <c r="Z76" s="188">
        <v>9.85</v>
      </c>
      <c r="AA76" s="188">
        <v>9.32</v>
      </c>
      <c r="AB76" s="188">
        <v>7.97</v>
      </c>
      <c r="AC76" s="188">
        <v>7.64</v>
      </c>
      <c r="AD76" s="188">
        <v>8.93</v>
      </c>
      <c r="AE76" s="188">
        <v>6.48</v>
      </c>
      <c r="AF76" s="188">
        <v>7.47</v>
      </c>
    </row>
    <row r="77" spans="1:32" x14ac:dyDescent="0.3">
      <c r="A77" s="180" t="s">
        <v>973</v>
      </c>
      <c r="B77" s="180">
        <v>43060</v>
      </c>
      <c r="C77" s="182" t="s">
        <v>26646</v>
      </c>
      <c r="D77" s="180" t="s">
        <v>42</v>
      </c>
      <c r="E77" s="180" t="s">
        <v>857</v>
      </c>
      <c r="F77" s="188">
        <v>8.19</v>
      </c>
      <c r="G77" s="188">
        <v>7.89</v>
      </c>
      <c r="H77" s="188">
        <v>7.13</v>
      </c>
      <c r="I77" s="188">
        <v>7.28</v>
      </c>
      <c r="J77" s="188">
        <v>5.8</v>
      </c>
      <c r="K77" s="188">
        <v>5.9</v>
      </c>
      <c r="L77" s="188">
        <v>6.44</v>
      </c>
      <c r="M77" s="188">
        <v>7.33</v>
      </c>
      <c r="N77" s="188">
        <v>5.56</v>
      </c>
      <c r="O77" s="188">
        <v>6.59</v>
      </c>
      <c r="P77" s="188">
        <v>5.6</v>
      </c>
      <c r="Q77" s="188">
        <v>6.39</v>
      </c>
      <c r="R77" s="188">
        <v>6.9</v>
      </c>
      <c r="S77" s="188">
        <v>6.25</v>
      </c>
      <c r="T77" s="188">
        <v>6.02</v>
      </c>
      <c r="U77" s="188">
        <v>6.24</v>
      </c>
      <c r="V77" s="188">
        <v>6.7</v>
      </c>
      <c r="W77" s="188">
        <v>5.87</v>
      </c>
      <c r="X77" s="188">
        <v>6.83</v>
      </c>
      <c r="Y77" s="188">
        <v>6.66</v>
      </c>
      <c r="Z77" s="188">
        <v>7.75</v>
      </c>
      <c r="AA77" s="188">
        <v>7.33</v>
      </c>
      <c r="AB77" s="188">
        <v>6.26</v>
      </c>
      <c r="AC77" s="188">
        <v>6</v>
      </c>
      <c r="AD77" s="188">
        <v>7.02</v>
      </c>
      <c r="AE77" s="188">
        <v>5.09</v>
      </c>
      <c r="AF77" s="188">
        <v>5.87</v>
      </c>
    </row>
    <row r="78" spans="1:32" x14ac:dyDescent="0.3">
      <c r="A78" s="180" t="s">
        <v>973</v>
      </c>
      <c r="B78" s="180">
        <v>40410</v>
      </c>
      <c r="C78" s="182" t="s">
        <v>26647</v>
      </c>
      <c r="D78" s="180" t="s">
        <v>6</v>
      </c>
      <c r="E78" s="180" t="s">
        <v>26586</v>
      </c>
      <c r="F78" s="188"/>
      <c r="G78" s="188"/>
      <c r="H78" s="188"/>
      <c r="I78" s="188"/>
      <c r="J78" s="188">
        <v>40</v>
      </c>
      <c r="K78" s="188"/>
      <c r="L78" s="188"/>
      <c r="M78" s="188"/>
      <c r="N78" s="188"/>
      <c r="O78" s="188"/>
      <c r="P78" s="188"/>
      <c r="Q78" s="188"/>
      <c r="R78" s="188"/>
      <c r="S78" s="188"/>
      <c r="T78" s="188"/>
      <c r="U78" s="188"/>
      <c r="V78" s="188"/>
      <c r="W78" s="188"/>
      <c r="X78" s="188"/>
      <c r="Y78" s="188"/>
      <c r="Z78" s="188"/>
      <c r="AA78" s="188"/>
      <c r="AB78" s="188"/>
      <c r="AC78" s="188"/>
      <c r="AD78" s="188"/>
      <c r="AE78" s="188">
        <v>20.7</v>
      </c>
      <c r="AF78" s="188"/>
    </row>
    <row r="79" spans="1:32" x14ac:dyDescent="0.3">
      <c r="A79" s="180" t="s">
        <v>973</v>
      </c>
      <c r="B79" s="180">
        <v>40411</v>
      </c>
      <c r="C79" s="182" t="s">
        <v>26648</v>
      </c>
      <c r="D79" s="180" t="s">
        <v>6</v>
      </c>
      <c r="E79" s="180" t="s">
        <v>857</v>
      </c>
      <c r="F79" s="188"/>
      <c r="G79" s="188"/>
      <c r="H79" s="188"/>
      <c r="I79" s="188"/>
      <c r="J79" s="188">
        <v>43.41</v>
      </c>
      <c r="K79" s="188"/>
      <c r="L79" s="188"/>
      <c r="M79" s="188"/>
      <c r="N79" s="188"/>
      <c r="O79" s="188"/>
      <c r="P79" s="188"/>
      <c r="Q79" s="188"/>
      <c r="R79" s="188"/>
      <c r="S79" s="188"/>
      <c r="T79" s="188"/>
      <c r="U79" s="188"/>
      <c r="V79" s="188"/>
      <c r="W79" s="188"/>
      <c r="X79" s="188"/>
      <c r="Y79" s="188"/>
      <c r="Z79" s="188"/>
      <c r="AA79" s="188"/>
      <c r="AB79" s="188"/>
      <c r="AC79" s="188"/>
      <c r="AD79" s="188"/>
      <c r="AE79" s="188">
        <v>22.46</v>
      </c>
      <c r="AF79" s="188"/>
    </row>
    <row r="80" spans="1:32" x14ac:dyDescent="0.3">
      <c r="A80" s="180" t="s">
        <v>973</v>
      </c>
      <c r="B80" s="180">
        <v>40412</v>
      </c>
      <c r="C80" s="182" t="s">
        <v>26649</v>
      </c>
      <c r="D80" s="180" t="s">
        <v>6</v>
      </c>
      <c r="E80" s="180" t="s">
        <v>857</v>
      </c>
      <c r="F80" s="188"/>
      <c r="G80" s="188"/>
      <c r="H80" s="188"/>
      <c r="I80" s="188"/>
      <c r="J80" s="188">
        <v>48.72</v>
      </c>
      <c r="K80" s="188"/>
      <c r="L80" s="188"/>
      <c r="M80" s="188"/>
      <c r="N80" s="188"/>
      <c r="O80" s="188"/>
      <c r="P80" s="188"/>
      <c r="Q80" s="188"/>
      <c r="R80" s="188"/>
      <c r="S80" s="188"/>
      <c r="T80" s="188"/>
      <c r="U80" s="188"/>
      <c r="V80" s="188"/>
      <c r="W80" s="188"/>
      <c r="X80" s="188"/>
      <c r="Y80" s="188"/>
      <c r="Z80" s="188"/>
      <c r="AA80" s="188"/>
      <c r="AB80" s="188"/>
      <c r="AC80" s="188"/>
      <c r="AD80" s="188"/>
      <c r="AE80" s="188">
        <v>25.21</v>
      </c>
      <c r="AF80" s="188"/>
    </row>
    <row r="81" spans="1:32" x14ac:dyDescent="0.3">
      <c r="A81" s="180" t="s">
        <v>973</v>
      </c>
      <c r="B81" s="180">
        <v>44254</v>
      </c>
      <c r="C81" s="182" t="s">
        <v>26650</v>
      </c>
      <c r="D81" s="180" t="s">
        <v>6</v>
      </c>
      <c r="E81" s="180" t="s">
        <v>857</v>
      </c>
      <c r="F81" s="188">
        <v>32.79</v>
      </c>
      <c r="G81" s="188"/>
      <c r="H81" s="188">
        <v>29</v>
      </c>
      <c r="I81" s="188"/>
      <c r="J81" s="188">
        <v>28.25</v>
      </c>
      <c r="K81" s="188">
        <v>27.21</v>
      </c>
      <c r="L81" s="188">
        <v>29.43</v>
      </c>
      <c r="M81" s="188">
        <v>33.4</v>
      </c>
      <c r="N81" s="188">
        <v>38.5</v>
      </c>
      <c r="O81" s="188"/>
      <c r="P81" s="188">
        <v>30.13</v>
      </c>
      <c r="Q81" s="188">
        <v>32.53</v>
      </c>
      <c r="R81" s="188">
        <v>31.8</v>
      </c>
      <c r="S81" s="188">
        <v>29.63</v>
      </c>
      <c r="T81" s="188"/>
      <c r="U81" s="188">
        <v>36.18</v>
      </c>
      <c r="V81" s="188"/>
      <c r="W81" s="188">
        <v>34.36</v>
      </c>
      <c r="X81" s="188">
        <v>31.9</v>
      </c>
      <c r="Y81" s="188">
        <v>26.63</v>
      </c>
      <c r="Z81" s="188">
        <v>34.119999999999997</v>
      </c>
      <c r="AA81" s="188"/>
      <c r="AB81" s="188">
        <v>36.18</v>
      </c>
      <c r="AC81" s="188">
        <v>31.68</v>
      </c>
      <c r="AD81" s="188"/>
      <c r="AE81" s="188">
        <v>29.89</v>
      </c>
      <c r="AF81" s="188"/>
    </row>
    <row r="82" spans="1:32" x14ac:dyDescent="0.3">
      <c r="A82" s="180" t="s">
        <v>973</v>
      </c>
      <c r="B82" s="180">
        <v>44255</v>
      </c>
      <c r="C82" s="182" t="s">
        <v>26651</v>
      </c>
      <c r="D82" s="180" t="s">
        <v>6</v>
      </c>
      <c r="E82" s="180" t="s">
        <v>857</v>
      </c>
      <c r="F82" s="188">
        <v>36.35</v>
      </c>
      <c r="G82" s="188"/>
      <c r="H82" s="188">
        <v>32.14</v>
      </c>
      <c r="I82" s="188"/>
      <c r="J82" s="188">
        <v>31.31</v>
      </c>
      <c r="K82" s="188">
        <v>30.16</v>
      </c>
      <c r="L82" s="188">
        <v>32.619999999999997</v>
      </c>
      <c r="M82" s="188">
        <v>37.020000000000003</v>
      </c>
      <c r="N82" s="188">
        <v>42.67</v>
      </c>
      <c r="O82" s="188"/>
      <c r="P82" s="188">
        <v>33.4</v>
      </c>
      <c r="Q82" s="188">
        <v>36.049999999999997</v>
      </c>
      <c r="R82" s="188">
        <v>35.25</v>
      </c>
      <c r="S82" s="188">
        <v>32.840000000000003</v>
      </c>
      <c r="T82" s="188"/>
      <c r="U82" s="188">
        <v>40.1</v>
      </c>
      <c r="V82" s="188"/>
      <c r="W82" s="188">
        <v>38.090000000000003</v>
      </c>
      <c r="X82" s="188">
        <v>35.36</v>
      </c>
      <c r="Y82" s="188">
        <v>29.52</v>
      </c>
      <c r="Z82" s="188">
        <v>37.82</v>
      </c>
      <c r="AA82" s="188"/>
      <c r="AB82" s="188">
        <v>40.1</v>
      </c>
      <c r="AC82" s="188">
        <v>35.119999999999997</v>
      </c>
      <c r="AD82" s="188"/>
      <c r="AE82" s="188">
        <v>33.130000000000003</v>
      </c>
      <c r="AF82" s="188"/>
    </row>
    <row r="83" spans="1:32" x14ac:dyDescent="0.3">
      <c r="A83" s="180" t="s">
        <v>973</v>
      </c>
      <c r="B83" s="180">
        <v>44256</v>
      </c>
      <c r="C83" s="182" t="s">
        <v>26652</v>
      </c>
      <c r="D83" s="180" t="s">
        <v>6</v>
      </c>
      <c r="E83" s="180" t="s">
        <v>857</v>
      </c>
      <c r="F83" s="188">
        <v>41.05</v>
      </c>
      <c r="G83" s="188"/>
      <c r="H83" s="188">
        <v>36.299999999999997</v>
      </c>
      <c r="I83" s="188"/>
      <c r="J83" s="188">
        <v>35.369999999999997</v>
      </c>
      <c r="K83" s="188">
        <v>34.06</v>
      </c>
      <c r="L83" s="188">
        <v>36.85</v>
      </c>
      <c r="M83" s="188">
        <v>41.81</v>
      </c>
      <c r="N83" s="188">
        <v>48.19</v>
      </c>
      <c r="O83" s="188"/>
      <c r="P83" s="188">
        <v>37.729999999999997</v>
      </c>
      <c r="Q83" s="188">
        <v>40.72</v>
      </c>
      <c r="R83" s="188">
        <v>39.81</v>
      </c>
      <c r="S83" s="188">
        <v>37.090000000000003</v>
      </c>
      <c r="T83" s="188"/>
      <c r="U83" s="188">
        <v>45.29</v>
      </c>
      <c r="V83" s="188"/>
      <c r="W83" s="188">
        <v>43.02</v>
      </c>
      <c r="X83" s="188">
        <v>39.93</v>
      </c>
      <c r="Y83" s="188">
        <v>33.340000000000003</v>
      </c>
      <c r="Z83" s="188">
        <v>42.72</v>
      </c>
      <c r="AA83" s="188"/>
      <c r="AB83" s="188">
        <v>45.29</v>
      </c>
      <c r="AC83" s="188">
        <v>39.659999999999997</v>
      </c>
      <c r="AD83" s="188"/>
      <c r="AE83" s="188">
        <v>37.42</v>
      </c>
      <c r="AF83" s="188"/>
    </row>
    <row r="84" spans="1:32" x14ac:dyDescent="0.3">
      <c r="A84" s="180" t="s">
        <v>973</v>
      </c>
      <c r="B84" s="180">
        <v>44257</v>
      </c>
      <c r="C84" s="182" t="s">
        <v>26653</v>
      </c>
      <c r="D84" s="180" t="s">
        <v>6</v>
      </c>
      <c r="E84" s="180" t="s">
        <v>857</v>
      </c>
      <c r="F84" s="188">
        <v>64.95</v>
      </c>
      <c r="G84" s="188"/>
      <c r="H84" s="188">
        <v>57.43</v>
      </c>
      <c r="I84" s="188"/>
      <c r="J84" s="188">
        <v>55.95</v>
      </c>
      <c r="K84" s="188">
        <v>53.89</v>
      </c>
      <c r="L84" s="188">
        <v>58.3</v>
      </c>
      <c r="M84" s="188">
        <v>66.150000000000006</v>
      </c>
      <c r="N84" s="188">
        <v>76.25</v>
      </c>
      <c r="O84" s="188"/>
      <c r="P84" s="188">
        <v>59.68</v>
      </c>
      <c r="Q84" s="188">
        <v>64.42</v>
      </c>
      <c r="R84" s="188">
        <v>62.99</v>
      </c>
      <c r="S84" s="188">
        <v>58.68</v>
      </c>
      <c r="T84" s="188"/>
      <c r="U84" s="188">
        <v>71.650000000000006</v>
      </c>
      <c r="V84" s="188"/>
      <c r="W84" s="188">
        <v>68.06</v>
      </c>
      <c r="X84" s="188">
        <v>63.18</v>
      </c>
      <c r="Y84" s="188">
        <v>52.74</v>
      </c>
      <c r="Z84" s="188">
        <v>67.58</v>
      </c>
      <c r="AA84" s="188"/>
      <c r="AB84" s="188">
        <v>71.650000000000006</v>
      </c>
      <c r="AC84" s="188">
        <v>62.75</v>
      </c>
      <c r="AD84" s="188"/>
      <c r="AE84" s="188">
        <v>59.21</v>
      </c>
      <c r="AF84" s="188"/>
    </row>
    <row r="85" spans="1:32" x14ac:dyDescent="0.3">
      <c r="A85" s="180" t="s">
        <v>973</v>
      </c>
      <c r="B85" s="180">
        <v>44258</v>
      </c>
      <c r="C85" s="182" t="s">
        <v>26654</v>
      </c>
      <c r="D85" s="180" t="s">
        <v>6</v>
      </c>
      <c r="E85" s="180" t="s">
        <v>857</v>
      </c>
      <c r="F85" s="188">
        <v>74.23</v>
      </c>
      <c r="G85" s="188"/>
      <c r="H85" s="188">
        <v>65.64</v>
      </c>
      <c r="I85" s="188"/>
      <c r="J85" s="188">
        <v>63.94</v>
      </c>
      <c r="K85" s="188">
        <v>61.59</v>
      </c>
      <c r="L85" s="188">
        <v>66.62</v>
      </c>
      <c r="M85" s="188">
        <v>75.59</v>
      </c>
      <c r="N85" s="188">
        <v>87.14</v>
      </c>
      <c r="O85" s="188"/>
      <c r="P85" s="188">
        <v>68.209999999999994</v>
      </c>
      <c r="Q85" s="188">
        <v>73.63</v>
      </c>
      <c r="R85" s="188">
        <v>71.98</v>
      </c>
      <c r="S85" s="188">
        <v>67.06</v>
      </c>
      <c r="T85" s="188"/>
      <c r="U85" s="188">
        <v>81.89</v>
      </c>
      <c r="V85" s="188"/>
      <c r="W85" s="188">
        <v>77.78</v>
      </c>
      <c r="X85" s="188">
        <v>72.2</v>
      </c>
      <c r="Y85" s="188">
        <v>60.28</v>
      </c>
      <c r="Z85" s="188">
        <v>77.239999999999995</v>
      </c>
      <c r="AA85" s="188"/>
      <c r="AB85" s="188">
        <v>81.89</v>
      </c>
      <c r="AC85" s="188">
        <v>71.709999999999994</v>
      </c>
      <c r="AD85" s="188"/>
      <c r="AE85" s="188">
        <v>67.66</v>
      </c>
      <c r="AF85" s="188"/>
    </row>
    <row r="86" spans="1:32" x14ac:dyDescent="0.3">
      <c r="A86" s="180" t="s">
        <v>973</v>
      </c>
      <c r="B86" s="180">
        <v>44259</v>
      </c>
      <c r="C86" s="182" t="s">
        <v>26655</v>
      </c>
      <c r="D86" s="180" t="s">
        <v>6</v>
      </c>
      <c r="E86" s="180" t="s">
        <v>857</v>
      </c>
      <c r="F86" s="188">
        <v>101.88</v>
      </c>
      <c r="G86" s="188"/>
      <c r="H86" s="188">
        <v>90.1</v>
      </c>
      <c r="I86" s="188"/>
      <c r="J86" s="188">
        <v>87.77</v>
      </c>
      <c r="K86" s="188">
        <v>84.54</v>
      </c>
      <c r="L86" s="188">
        <v>91.45</v>
      </c>
      <c r="M86" s="188">
        <v>103.76</v>
      </c>
      <c r="N86" s="188">
        <v>119.6</v>
      </c>
      <c r="O86" s="188"/>
      <c r="P86" s="188">
        <v>93.63</v>
      </c>
      <c r="Q86" s="188">
        <v>101.06</v>
      </c>
      <c r="R86" s="188">
        <v>98.81</v>
      </c>
      <c r="S86" s="188">
        <v>92.05</v>
      </c>
      <c r="T86" s="188"/>
      <c r="U86" s="188">
        <v>112.4</v>
      </c>
      <c r="V86" s="188"/>
      <c r="W86" s="188">
        <v>106.77</v>
      </c>
      <c r="X86" s="188">
        <v>99.11</v>
      </c>
      <c r="Y86" s="188">
        <v>82.74</v>
      </c>
      <c r="Z86" s="188">
        <v>106.01</v>
      </c>
      <c r="AA86" s="188"/>
      <c r="AB86" s="188">
        <v>112.4</v>
      </c>
      <c r="AC86" s="188">
        <v>98.43</v>
      </c>
      <c r="AD86" s="188"/>
      <c r="AE86" s="188">
        <v>92.87</v>
      </c>
      <c r="AF86" s="188"/>
    </row>
    <row r="87" spans="1:32" x14ac:dyDescent="0.3">
      <c r="A87" s="180" t="s">
        <v>973</v>
      </c>
      <c r="B87" s="180">
        <v>37997</v>
      </c>
      <c r="C87" s="182" t="s">
        <v>26656</v>
      </c>
      <c r="D87" s="180" t="s">
        <v>6</v>
      </c>
      <c r="E87" s="180" t="s">
        <v>857</v>
      </c>
      <c r="F87" s="188">
        <v>19.54</v>
      </c>
      <c r="G87" s="188"/>
      <c r="H87" s="188">
        <v>17.28</v>
      </c>
      <c r="I87" s="188"/>
      <c r="J87" s="188">
        <v>16.829999999999998</v>
      </c>
      <c r="K87" s="188">
        <v>16.21</v>
      </c>
      <c r="L87" s="188">
        <v>17.54</v>
      </c>
      <c r="M87" s="188">
        <v>19.899999999999999</v>
      </c>
      <c r="N87" s="188">
        <v>22.94</v>
      </c>
      <c r="O87" s="188"/>
      <c r="P87" s="188">
        <v>17.96</v>
      </c>
      <c r="Q87" s="188">
        <v>19.38</v>
      </c>
      <c r="R87" s="188">
        <v>18.95</v>
      </c>
      <c r="S87" s="188">
        <v>17.649999999999999</v>
      </c>
      <c r="T87" s="188"/>
      <c r="U87" s="188">
        <v>21.56</v>
      </c>
      <c r="V87" s="188"/>
      <c r="W87" s="188">
        <v>20.48</v>
      </c>
      <c r="X87" s="188">
        <v>19.010000000000002</v>
      </c>
      <c r="Y87" s="188">
        <v>15.87</v>
      </c>
      <c r="Z87" s="188">
        <v>20.329999999999998</v>
      </c>
      <c r="AA87" s="188"/>
      <c r="AB87" s="188">
        <v>21.56</v>
      </c>
      <c r="AC87" s="188">
        <v>18.88</v>
      </c>
      <c r="AD87" s="188"/>
      <c r="AE87" s="188">
        <v>17.809999999999999</v>
      </c>
      <c r="AF87" s="188"/>
    </row>
    <row r="88" spans="1:32" x14ac:dyDescent="0.3">
      <c r="A88" s="180" t="s">
        <v>973</v>
      </c>
      <c r="B88" s="180">
        <v>37998</v>
      </c>
      <c r="C88" s="182" t="s">
        <v>26657</v>
      </c>
      <c r="D88" s="180" t="s">
        <v>6</v>
      </c>
      <c r="E88" s="180" t="s">
        <v>857</v>
      </c>
      <c r="F88" s="188">
        <v>26.15</v>
      </c>
      <c r="G88" s="188"/>
      <c r="H88" s="188">
        <v>23.13</v>
      </c>
      <c r="I88" s="188"/>
      <c r="J88" s="188">
        <v>22.53</v>
      </c>
      <c r="K88" s="188">
        <v>21.7</v>
      </c>
      <c r="L88" s="188">
        <v>23.47</v>
      </c>
      <c r="M88" s="188">
        <v>26.64</v>
      </c>
      <c r="N88" s="188">
        <v>30.7</v>
      </c>
      <c r="O88" s="188"/>
      <c r="P88" s="188">
        <v>24.03</v>
      </c>
      <c r="Q88" s="188">
        <v>25.94</v>
      </c>
      <c r="R88" s="188">
        <v>25.36</v>
      </c>
      <c r="S88" s="188">
        <v>23.63</v>
      </c>
      <c r="T88" s="188"/>
      <c r="U88" s="188">
        <v>28.85</v>
      </c>
      <c r="V88" s="188"/>
      <c r="W88" s="188">
        <v>27.41</v>
      </c>
      <c r="X88" s="188">
        <v>25.44</v>
      </c>
      <c r="Y88" s="188">
        <v>21.24</v>
      </c>
      <c r="Z88" s="188">
        <v>27.21</v>
      </c>
      <c r="AA88" s="188"/>
      <c r="AB88" s="188">
        <v>28.85</v>
      </c>
      <c r="AC88" s="188">
        <v>25.27</v>
      </c>
      <c r="AD88" s="188"/>
      <c r="AE88" s="188">
        <v>23.84</v>
      </c>
      <c r="AF88" s="188"/>
    </row>
    <row r="89" spans="1:32" x14ac:dyDescent="0.3">
      <c r="A89" s="180" t="s">
        <v>973</v>
      </c>
      <c r="B89" s="180">
        <v>55</v>
      </c>
      <c r="C89" s="182" t="s">
        <v>26658</v>
      </c>
      <c r="D89" s="180" t="s">
        <v>6</v>
      </c>
      <c r="E89" s="180" t="s">
        <v>26586</v>
      </c>
      <c r="F89" s="188"/>
      <c r="G89" s="188"/>
      <c r="H89" s="188"/>
      <c r="I89" s="188"/>
      <c r="J89" s="188"/>
      <c r="K89" s="188"/>
      <c r="L89" s="188"/>
      <c r="M89" s="188"/>
      <c r="N89" s="188"/>
      <c r="O89" s="188"/>
      <c r="P89" s="188">
        <v>6.31</v>
      </c>
      <c r="Q89" s="188"/>
      <c r="R89" s="188"/>
      <c r="S89" s="188"/>
      <c r="T89" s="188"/>
      <c r="U89" s="188"/>
      <c r="V89" s="188"/>
      <c r="W89" s="188"/>
      <c r="X89" s="188"/>
      <c r="Y89" s="188"/>
      <c r="Z89" s="188"/>
      <c r="AA89" s="188"/>
      <c r="AB89" s="188">
        <v>6.82</v>
      </c>
      <c r="AC89" s="188"/>
      <c r="AD89" s="188"/>
      <c r="AE89" s="188">
        <v>4.8600000000000003</v>
      </c>
      <c r="AF89" s="188"/>
    </row>
    <row r="90" spans="1:32" x14ac:dyDescent="0.3">
      <c r="A90" s="180" t="s">
        <v>973</v>
      </c>
      <c r="B90" s="180">
        <v>61</v>
      </c>
      <c r="C90" s="182" t="s">
        <v>26659</v>
      </c>
      <c r="D90" s="180" t="s">
        <v>6</v>
      </c>
      <c r="E90" s="180" t="s">
        <v>857</v>
      </c>
      <c r="F90" s="188"/>
      <c r="G90" s="188"/>
      <c r="H90" s="188"/>
      <c r="I90" s="188"/>
      <c r="J90" s="188"/>
      <c r="K90" s="188"/>
      <c r="L90" s="188"/>
      <c r="M90" s="188"/>
      <c r="N90" s="188"/>
      <c r="O90" s="188"/>
      <c r="P90" s="188">
        <v>5.97</v>
      </c>
      <c r="Q90" s="188"/>
      <c r="R90" s="188"/>
      <c r="S90" s="188"/>
      <c r="T90" s="188"/>
      <c r="U90" s="188"/>
      <c r="V90" s="188"/>
      <c r="W90" s="188"/>
      <c r="X90" s="188"/>
      <c r="Y90" s="188"/>
      <c r="Z90" s="188"/>
      <c r="AA90" s="188"/>
      <c r="AB90" s="188">
        <v>6.45</v>
      </c>
      <c r="AC90" s="188"/>
      <c r="AD90" s="188"/>
      <c r="AE90" s="188">
        <v>4.59</v>
      </c>
      <c r="AF90" s="188"/>
    </row>
    <row r="91" spans="1:32" x14ac:dyDescent="0.3">
      <c r="A91" s="180" t="s">
        <v>973</v>
      </c>
      <c r="B91" s="180">
        <v>62</v>
      </c>
      <c r="C91" s="182" t="s">
        <v>26660</v>
      </c>
      <c r="D91" s="180" t="s">
        <v>6</v>
      </c>
      <c r="E91" s="180" t="s">
        <v>857</v>
      </c>
      <c r="F91" s="188"/>
      <c r="G91" s="188"/>
      <c r="H91" s="188"/>
      <c r="I91" s="188"/>
      <c r="J91" s="188"/>
      <c r="K91" s="188"/>
      <c r="L91" s="188"/>
      <c r="M91" s="188"/>
      <c r="N91" s="188"/>
      <c r="O91" s="188"/>
      <c r="P91" s="188">
        <v>12.37</v>
      </c>
      <c r="Q91" s="188"/>
      <c r="R91" s="188"/>
      <c r="S91" s="188"/>
      <c r="T91" s="188"/>
      <c r="U91" s="188"/>
      <c r="V91" s="188"/>
      <c r="W91" s="188"/>
      <c r="X91" s="188"/>
      <c r="Y91" s="188"/>
      <c r="Z91" s="188"/>
      <c r="AA91" s="188"/>
      <c r="AB91" s="188">
        <v>13.37</v>
      </c>
      <c r="AC91" s="188"/>
      <c r="AD91" s="188"/>
      <c r="AE91" s="188">
        <v>9.52</v>
      </c>
      <c r="AF91" s="188"/>
    </row>
    <row r="92" spans="1:32" x14ac:dyDescent="0.3">
      <c r="A92" s="180" t="s">
        <v>973</v>
      </c>
      <c r="B92" s="180">
        <v>10899</v>
      </c>
      <c r="C92" s="182" t="s">
        <v>26661</v>
      </c>
      <c r="D92" s="180" t="s">
        <v>6</v>
      </c>
      <c r="E92" s="180" t="s">
        <v>857</v>
      </c>
      <c r="F92" s="188">
        <v>65.709999999999994</v>
      </c>
      <c r="G92" s="188">
        <v>113.9</v>
      </c>
      <c r="H92" s="188">
        <v>94.19</v>
      </c>
      <c r="I92" s="188"/>
      <c r="J92" s="188">
        <v>126.6</v>
      </c>
      <c r="K92" s="188">
        <v>88.71</v>
      </c>
      <c r="L92" s="188">
        <v>78.849999999999994</v>
      </c>
      <c r="M92" s="188">
        <v>83.23</v>
      </c>
      <c r="N92" s="188">
        <v>138.56</v>
      </c>
      <c r="O92" s="188">
        <v>125.29</v>
      </c>
      <c r="P92" s="188">
        <v>65.27</v>
      </c>
      <c r="Q92" s="188">
        <v>78.849999999999994</v>
      </c>
      <c r="R92" s="188">
        <v>59.99</v>
      </c>
      <c r="S92" s="188">
        <v>90.15</v>
      </c>
      <c r="T92" s="188">
        <v>87.61</v>
      </c>
      <c r="U92" s="188">
        <v>102.29</v>
      </c>
      <c r="V92" s="188">
        <v>82.66</v>
      </c>
      <c r="W92" s="188">
        <v>126.17</v>
      </c>
      <c r="X92" s="188">
        <v>91.99</v>
      </c>
      <c r="Y92" s="188"/>
      <c r="Z92" s="188">
        <v>82.36</v>
      </c>
      <c r="AA92" s="188"/>
      <c r="AB92" s="188">
        <v>80.52</v>
      </c>
      <c r="AC92" s="188">
        <v>51.69</v>
      </c>
      <c r="AD92" s="188"/>
      <c r="AE92" s="188">
        <v>152.01</v>
      </c>
      <c r="AF92" s="188"/>
    </row>
    <row r="93" spans="1:32" x14ac:dyDescent="0.3">
      <c r="A93" s="180" t="s">
        <v>973</v>
      </c>
      <c r="B93" s="180">
        <v>10900</v>
      </c>
      <c r="C93" s="182" t="s">
        <v>26662</v>
      </c>
      <c r="D93" s="180" t="s">
        <v>6</v>
      </c>
      <c r="E93" s="180" t="s">
        <v>857</v>
      </c>
      <c r="F93" s="188">
        <v>51.42</v>
      </c>
      <c r="G93" s="188">
        <v>89.14</v>
      </c>
      <c r="H93" s="188">
        <v>73.709999999999994</v>
      </c>
      <c r="I93" s="188"/>
      <c r="J93" s="188">
        <v>99.08</v>
      </c>
      <c r="K93" s="188">
        <v>69.42</v>
      </c>
      <c r="L93" s="188">
        <v>61.71</v>
      </c>
      <c r="M93" s="188">
        <v>65.14</v>
      </c>
      <c r="N93" s="188">
        <v>108.44</v>
      </c>
      <c r="O93" s="188">
        <v>98.05</v>
      </c>
      <c r="P93" s="188">
        <v>51.08</v>
      </c>
      <c r="Q93" s="188">
        <v>61.71</v>
      </c>
      <c r="R93" s="188">
        <v>46.95</v>
      </c>
      <c r="S93" s="188">
        <v>70.55</v>
      </c>
      <c r="T93" s="188">
        <v>68.569999999999993</v>
      </c>
      <c r="U93" s="188">
        <v>80.05</v>
      </c>
      <c r="V93" s="188">
        <v>64.69</v>
      </c>
      <c r="W93" s="188">
        <v>98.74</v>
      </c>
      <c r="X93" s="188">
        <v>71.989999999999995</v>
      </c>
      <c r="Y93" s="188"/>
      <c r="Z93" s="188">
        <v>64.45</v>
      </c>
      <c r="AA93" s="188"/>
      <c r="AB93" s="188">
        <v>63.01</v>
      </c>
      <c r="AC93" s="188">
        <v>40.450000000000003</v>
      </c>
      <c r="AD93" s="188"/>
      <c r="AE93" s="188">
        <v>118.97</v>
      </c>
      <c r="AF93" s="188"/>
    </row>
    <row r="94" spans="1:32" x14ac:dyDescent="0.3">
      <c r="A94" s="180" t="s">
        <v>973</v>
      </c>
      <c r="B94" s="180">
        <v>47</v>
      </c>
      <c r="C94" s="182" t="s">
        <v>26663</v>
      </c>
      <c r="D94" s="180" t="s">
        <v>6</v>
      </c>
      <c r="E94" s="180" t="s">
        <v>857</v>
      </c>
      <c r="F94" s="188">
        <v>83.49</v>
      </c>
      <c r="G94" s="188">
        <v>77.53</v>
      </c>
      <c r="H94" s="188"/>
      <c r="I94" s="188"/>
      <c r="J94" s="188">
        <v>64.36</v>
      </c>
      <c r="K94" s="188"/>
      <c r="L94" s="188"/>
      <c r="M94" s="188">
        <v>75.48</v>
      </c>
      <c r="N94" s="188">
        <v>77.239999999999995</v>
      </c>
      <c r="O94" s="188"/>
      <c r="P94" s="188">
        <v>94.47</v>
      </c>
      <c r="Q94" s="188">
        <v>65.55</v>
      </c>
      <c r="R94" s="188">
        <v>78.72</v>
      </c>
      <c r="S94" s="188">
        <v>87.5</v>
      </c>
      <c r="T94" s="188"/>
      <c r="U94" s="188"/>
      <c r="V94" s="188">
        <v>111.36</v>
      </c>
      <c r="W94" s="188"/>
      <c r="X94" s="188"/>
      <c r="Y94" s="188">
        <v>77.38</v>
      </c>
      <c r="Z94" s="188">
        <v>85.88</v>
      </c>
      <c r="AA94" s="188"/>
      <c r="AB94" s="188"/>
      <c r="AC94" s="188"/>
      <c r="AD94" s="188"/>
      <c r="AE94" s="188">
        <v>97.81</v>
      </c>
      <c r="AF94" s="188"/>
    </row>
    <row r="95" spans="1:32" x14ac:dyDescent="0.3">
      <c r="A95" s="180" t="s">
        <v>973</v>
      </c>
      <c r="B95" s="180">
        <v>48</v>
      </c>
      <c r="C95" s="182" t="s">
        <v>26664</v>
      </c>
      <c r="D95" s="180" t="s">
        <v>6</v>
      </c>
      <c r="E95" s="180" t="s">
        <v>857</v>
      </c>
      <c r="F95" s="188">
        <v>21.78</v>
      </c>
      <c r="G95" s="188">
        <v>20.22</v>
      </c>
      <c r="H95" s="188"/>
      <c r="I95" s="188"/>
      <c r="J95" s="188">
        <v>16.79</v>
      </c>
      <c r="K95" s="188"/>
      <c r="L95" s="188"/>
      <c r="M95" s="188">
        <v>19.690000000000001</v>
      </c>
      <c r="N95" s="188">
        <v>20.149999999999999</v>
      </c>
      <c r="O95" s="188"/>
      <c r="P95" s="188">
        <v>24.64</v>
      </c>
      <c r="Q95" s="188">
        <v>17.100000000000001</v>
      </c>
      <c r="R95" s="188">
        <v>20.53</v>
      </c>
      <c r="S95" s="188">
        <v>22.82</v>
      </c>
      <c r="T95" s="188"/>
      <c r="U95" s="188"/>
      <c r="V95" s="188">
        <v>29.05</v>
      </c>
      <c r="W95" s="188"/>
      <c r="X95" s="188"/>
      <c r="Y95" s="188">
        <v>20.18</v>
      </c>
      <c r="Z95" s="188">
        <v>22.4</v>
      </c>
      <c r="AA95" s="188"/>
      <c r="AB95" s="188"/>
      <c r="AC95" s="188"/>
      <c r="AD95" s="188"/>
      <c r="AE95" s="188">
        <v>25.51</v>
      </c>
      <c r="AF95" s="188"/>
    </row>
    <row r="96" spans="1:32" x14ac:dyDescent="0.3">
      <c r="A96" s="180" t="s">
        <v>973</v>
      </c>
      <c r="B96" s="180">
        <v>46</v>
      </c>
      <c r="C96" s="182" t="s">
        <v>26665</v>
      </c>
      <c r="D96" s="180" t="s">
        <v>6</v>
      </c>
      <c r="E96" s="180" t="s">
        <v>857</v>
      </c>
      <c r="F96" s="188">
        <v>48.83</v>
      </c>
      <c r="G96" s="188">
        <v>45.34</v>
      </c>
      <c r="H96" s="188"/>
      <c r="I96" s="188"/>
      <c r="J96" s="188">
        <v>37.64</v>
      </c>
      <c r="K96" s="188"/>
      <c r="L96" s="188"/>
      <c r="M96" s="188">
        <v>44.14</v>
      </c>
      <c r="N96" s="188">
        <v>45.17</v>
      </c>
      <c r="O96" s="188"/>
      <c r="P96" s="188">
        <v>55.25</v>
      </c>
      <c r="Q96" s="188">
        <v>38.340000000000003</v>
      </c>
      <c r="R96" s="188">
        <v>46.04</v>
      </c>
      <c r="S96" s="188">
        <v>51.17</v>
      </c>
      <c r="T96" s="188"/>
      <c r="U96" s="188"/>
      <c r="V96" s="188">
        <v>65.13</v>
      </c>
      <c r="W96" s="188"/>
      <c r="X96" s="188"/>
      <c r="Y96" s="188">
        <v>45.26</v>
      </c>
      <c r="Z96" s="188">
        <v>50.22</v>
      </c>
      <c r="AA96" s="188"/>
      <c r="AB96" s="188"/>
      <c r="AC96" s="188"/>
      <c r="AD96" s="188"/>
      <c r="AE96" s="188">
        <v>57.2</v>
      </c>
      <c r="AF96" s="188"/>
    </row>
    <row r="97" spans="1:32" x14ac:dyDescent="0.3">
      <c r="A97" s="180" t="s">
        <v>973</v>
      </c>
      <c r="B97" s="180">
        <v>52</v>
      </c>
      <c r="C97" s="182" t="s">
        <v>26666</v>
      </c>
      <c r="D97" s="180" t="s">
        <v>6</v>
      </c>
      <c r="E97" s="180" t="s">
        <v>857</v>
      </c>
      <c r="F97" s="188">
        <v>16.54</v>
      </c>
      <c r="G97" s="188">
        <v>15.36</v>
      </c>
      <c r="H97" s="188"/>
      <c r="I97" s="188"/>
      <c r="J97" s="188">
        <v>12.75</v>
      </c>
      <c r="K97" s="188"/>
      <c r="L97" s="188"/>
      <c r="M97" s="188">
        <v>14.95</v>
      </c>
      <c r="N97" s="188">
        <v>15.3</v>
      </c>
      <c r="O97" s="188"/>
      <c r="P97" s="188">
        <v>18.72</v>
      </c>
      <c r="Q97" s="188">
        <v>12.99</v>
      </c>
      <c r="R97" s="188">
        <v>15.6</v>
      </c>
      <c r="S97" s="188">
        <v>17.34</v>
      </c>
      <c r="T97" s="188"/>
      <c r="U97" s="188"/>
      <c r="V97" s="188">
        <v>22.07</v>
      </c>
      <c r="W97" s="188"/>
      <c r="X97" s="188"/>
      <c r="Y97" s="188">
        <v>15.33</v>
      </c>
      <c r="Z97" s="188">
        <v>17.02</v>
      </c>
      <c r="AA97" s="188"/>
      <c r="AB97" s="188"/>
      <c r="AC97" s="188"/>
      <c r="AD97" s="188"/>
      <c r="AE97" s="188">
        <v>19.38</v>
      </c>
      <c r="AF97" s="188"/>
    </row>
    <row r="98" spans="1:32" x14ac:dyDescent="0.3">
      <c r="A98" s="180" t="s">
        <v>973</v>
      </c>
      <c r="B98" s="180">
        <v>43</v>
      </c>
      <c r="C98" s="182" t="s">
        <v>26667</v>
      </c>
      <c r="D98" s="180" t="s">
        <v>6</v>
      </c>
      <c r="E98" s="180" t="s">
        <v>857</v>
      </c>
      <c r="F98" s="188">
        <v>55.84</v>
      </c>
      <c r="G98" s="188">
        <v>51.85</v>
      </c>
      <c r="H98" s="188"/>
      <c r="I98" s="188"/>
      <c r="J98" s="188">
        <v>43.04</v>
      </c>
      <c r="K98" s="188"/>
      <c r="L98" s="188"/>
      <c r="M98" s="188">
        <v>50.48</v>
      </c>
      <c r="N98" s="188">
        <v>51.66</v>
      </c>
      <c r="O98" s="188"/>
      <c r="P98" s="188">
        <v>63.18</v>
      </c>
      <c r="Q98" s="188">
        <v>43.84</v>
      </c>
      <c r="R98" s="188">
        <v>52.65</v>
      </c>
      <c r="S98" s="188">
        <v>58.52</v>
      </c>
      <c r="T98" s="188"/>
      <c r="U98" s="188"/>
      <c r="V98" s="188">
        <v>74.48</v>
      </c>
      <c r="W98" s="188"/>
      <c r="X98" s="188"/>
      <c r="Y98" s="188">
        <v>51.76</v>
      </c>
      <c r="Z98" s="188">
        <v>57.44</v>
      </c>
      <c r="AA98" s="188"/>
      <c r="AB98" s="188"/>
      <c r="AC98" s="188"/>
      <c r="AD98" s="188"/>
      <c r="AE98" s="188">
        <v>65.41</v>
      </c>
      <c r="AF98" s="188"/>
    </row>
    <row r="99" spans="1:32" x14ac:dyDescent="0.3">
      <c r="A99" s="180" t="s">
        <v>973</v>
      </c>
      <c r="B99" s="180">
        <v>103</v>
      </c>
      <c r="C99" s="182" t="s">
        <v>26668</v>
      </c>
      <c r="D99" s="180" t="s">
        <v>6</v>
      </c>
      <c r="E99" s="180" t="s">
        <v>857</v>
      </c>
      <c r="F99" s="188">
        <v>50.31</v>
      </c>
      <c r="G99" s="188">
        <v>43.74</v>
      </c>
      <c r="H99" s="188">
        <v>41.35</v>
      </c>
      <c r="I99" s="188">
        <v>42.49</v>
      </c>
      <c r="J99" s="188">
        <v>40.72</v>
      </c>
      <c r="K99" s="188">
        <v>47.7</v>
      </c>
      <c r="L99" s="188">
        <v>49.89</v>
      </c>
      <c r="M99" s="188">
        <v>58.53</v>
      </c>
      <c r="N99" s="188">
        <v>53.64</v>
      </c>
      <c r="O99" s="188">
        <v>44.16</v>
      </c>
      <c r="P99" s="188">
        <v>48.85</v>
      </c>
      <c r="Q99" s="188">
        <v>45.1</v>
      </c>
      <c r="R99" s="188">
        <v>40.93</v>
      </c>
      <c r="S99" s="188">
        <v>52.28</v>
      </c>
      <c r="T99" s="188">
        <v>42.7</v>
      </c>
      <c r="U99" s="188">
        <v>43.74</v>
      </c>
      <c r="V99" s="188">
        <v>44.58</v>
      </c>
      <c r="W99" s="188">
        <v>40.83</v>
      </c>
      <c r="X99" s="188">
        <v>45.31</v>
      </c>
      <c r="Y99" s="188">
        <v>42.49</v>
      </c>
      <c r="Z99" s="188">
        <v>49.78</v>
      </c>
      <c r="AA99" s="188">
        <v>44.26</v>
      </c>
      <c r="AB99" s="188">
        <v>51.87</v>
      </c>
      <c r="AC99" s="188">
        <v>42.49</v>
      </c>
      <c r="AD99" s="188">
        <v>39.89</v>
      </c>
      <c r="AE99" s="188">
        <v>50.72</v>
      </c>
      <c r="AF99" s="188">
        <v>45.62</v>
      </c>
    </row>
    <row r="100" spans="1:32" x14ac:dyDescent="0.3">
      <c r="A100" s="180" t="s">
        <v>973</v>
      </c>
      <c r="B100" s="180">
        <v>107</v>
      </c>
      <c r="C100" s="182" t="s">
        <v>26669</v>
      </c>
      <c r="D100" s="180" t="s">
        <v>6</v>
      </c>
      <c r="E100" s="180" t="s">
        <v>857</v>
      </c>
      <c r="F100" s="188">
        <v>0.94</v>
      </c>
      <c r="G100" s="188">
        <v>0.82</v>
      </c>
      <c r="H100" s="188">
        <v>0.78</v>
      </c>
      <c r="I100" s="188">
        <v>0.8</v>
      </c>
      <c r="J100" s="188">
        <v>0.76</v>
      </c>
      <c r="K100" s="188">
        <v>0.9</v>
      </c>
      <c r="L100" s="188">
        <v>0.94</v>
      </c>
      <c r="M100" s="188">
        <v>1.1000000000000001</v>
      </c>
      <c r="N100" s="188">
        <v>1.01</v>
      </c>
      <c r="O100" s="188">
        <v>0.83</v>
      </c>
      <c r="P100" s="188">
        <v>0.92</v>
      </c>
      <c r="Q100" s="188">
        <v>0.85</v>
      </c>
      <c r="R100" s="188">
        <v>0.77</v>
      </c>
      <c r="S100" s="188">
        <v>0.98</v>
      </c>
      <c r="T100" s="188">
        <v>0.8</v>
      </c>
      <c r="U100" s="188">
        <v>0.82</v>
      </c>
      <c r="V100" s="188">
        <v>0.84</v>
      </c>
      <c r="W100" s="188">
        <v>0.77</v>
      </c>
      <c r="X100" s="188">
        <v>0.85</v>
      </c>
      <c r="Y100" s="188">
        <v>0.8</v>
      </c>
      <c r="Z100" s="188">
        <v>0.93</v>
      </c>
      <c r="AA100" s="188">
        <v>0.83</v>
      </c>
      <c r="AB100" s="188">
        <v>0.97</v>
      </c>
      <c r="AC100" s="188">
        <v>0.8</v>
      </c>
      <c r="AD100" s="188">
        <v>0.75</v>
      </c>
      <c r="AE100" s="188">
        <v>0.95</v>
      </c>
      <c r="AF100" s="188">
        <v>0.86</v>
      </c>
    </row>
    <row r="101" spans="1:32" x14ac:dyDescent="0.3">
      <c r="A101" s="180" t="s">
        <v>973</v>
      </c>
      <c r="B101" s="180">
        <v>65</v>
      </c>
      <c r="C101" s="182" t="s">
        <v>26670</v>
      </c>
      <c r="D101" s="180" t="s">
        <v>6</v>
      </c>
      <c r="E101" s="180" t="s">
        <v>857</v>
      </c>
      <c r="F101" s="188">
        <v>1.04</v>
      </c>
      <c r="G101" s="188">
        <v>0.9</v>
      </c>
      <c r="H101" s="188">
        <v>0.85</v>
      </c>
      <c r="I101" s="188">
        <v>0.87</v>
      </c>
      <c r="J101" s="188">
        <v>0.84</v>
      </c>
      <c r="K101" s="188">
        <v>0.98</v>
      </c>
      <c r="L101" s="188">
        <v>1.03</v>
      </c>
      <c r="M101" s="188">
        <v>1.21</v>
      </c>
      <c r="N101" s="188">
        <v>1.1000000000000001</v>
      </c>
      <c r="O101" s="188">
        <v>0.91</v>
      </c>
      <c r="P101" s="188">
        <v>1.01</v>
      </c>
      <c r="Q101" s="188">
        <v>0.93</v>
      </c>
      <c r="R101" s="188">
        <v>0.84</v>
      </c>
      <c r="S101" s="188">
        <v>1.08</v>
      </c>
      <c r="T101" s="188">
        <v>0.88</v>
      </c>
      <c r="U101" s="188">
        <v>0.9</v>
      </c>
      <c r="V101" s="188">
        <v>0.92</v>
      </c>
      <c r="W101" s="188">
        <v>0.84</v>
      </c>
      <c r="X101" s="188">
        <v>0.93</v>
      </c>
      <c r="Y101" s="188">
        <v>0.87</v>
      </c>
      <c r="Z101" s="188">
        <v>1.02</v>
      </c>
      <c r="AA101" s="188">
        <v>0.91</v>
      </c>
      <c r="AB101" s="188">
        <v>1.07</v>
      </c>
      <c r="AC101" s="188">
        <v>0.87</v>
      </c>
      <c r="AD101" s="188">
        <v>0.82</v>
      </c>
      <c r="AE101" s="188">
        <v>1.04</v>
      </c>
      <c r="AF101" s="188">
        <v>0.94</v>
      </c>
    </row>
    <row r="102" spans="1:32" x14ac:dyDescent="0.3">
      <c r="A102" s="180" t="s">
        <v>973</v>
      </c>
      <c r="B102" s="180">
        <v>108</v>
      </c>
      <c r="C102" s="182" t="s">
        <v>26671</v>
      </c>
      <c r="D102" s="180" t="s">
        <v>6</v>
      </c>
      <c r="E102" s="180" t="s">
        <v>857</v>
      </c>
      <c r="F102" s="188">
        <v>2.08</v>
      </c>
      <c r="G102" s="188">
        <v>1.81</v>
      </c>
      <c r="H102" s="188">
        <v>1.71</v>
      </c>
      <c r="I102" s="188">
        <v>1.76</v>
      </c>
      <c r="J102" s="188">
        <v>1.69</v>
      </c>
      <c r="K102" s="188">
        <v>1.98</v>
      </c>
      <c r="L102" s="188">
        <v>2.0699999999999998</v>
      </c>
      <c r="M102" s="188">
        <v>2.4300000000000002</v>
      </c>
      <c r="N102" s="188">
        <v>2.2200000000000002</v>
      </c>
      <c r="O102" s="188">
        <v>1.83</v>
      </c>
      <c r="P102" s="188">
        <v>2.02</v>
      </c>
      <c r="Q102" s="188">
        <v>1.87</v>
      </c>
      <c r="R102" s="188">
        <v>1.69</v>
      </c>
      <c r="S102" s="188">
        <v>2.17</v>
      </c>
      <c r="T102" s="188">
        <v>1.77</v>
      </c>
      <c r="U102" s="188">
        <v>1.81</v>
      </c>
      <c r="V102" s="188">
        <v>1.85</v>
      </c>
      <c r="W102" s="188">
        <v>1.69</v>
      </c>
      <c r="X102" s="188">
        <v>1.88</v>
      </c>
      <c r="Y102" s="188">
        <v>1.76</v>
      </c>
      <c r="Z102" s="188">
        <v>2.06</v>
      </c>
      <c r="AA102" s="188">
        <v>1.83</v>
      </c>
      <c r="AB102" s="188">
        <v>2.15</v>
      </c>
      <c r="AC102" s="188">
        <v>1.76</v>
      </c>
      <c r="AD102" s="188">
        <v>1.65</v>
      </c>
      <c r="AE102" s="188">
        <v>2.1</v>
      </c>
      <c r="AF102" s="188">
        <v>1.89</v>
      </c>
    </row>
    <row r="103" spans="1:32" x14ac:dyDescent="0.3">
      <c r="A103" s="180" t="s">
        <v>973</v>
      </c>
      <c r="B103" s="180">
        <v>110</v>
      </c>
      <c r="C103" s="182" t="s">
        <v>26672</v>
      </c>
      <c r="D103" s="180" t="s">
        <v>6</v>
      </c>
      <c r="E103" s="180" t="s">
        <v>857</v>
      </c>
      <c r="F103" s="188">
        <v>7.24</v>
      </c>
      <c r="G103" s="188">
        <v>6.29</v>
      </c>
      <c r="H103" s="188">
        <v>5.95</v>
      </c>
      <c r="I103" s="188">
        <v>6.11</v>
      </c>
      <c r="J103" s="188">
        <v>5.86</v>
      </c>
      <c r="K103" s="188">
        <v>6.86</v>
      </c>
      <c r="L103" s="188">
        <v>7.18</v>
      </c>
      <c r="M103" s="188">
        <v>8.42</v>
      </c>
      <c r="N103" s="188">
        <v>7.72</v>
      </c>
      <c r="O103" s="188">
        <v>6.35</v>
      </c>
      <c r="P103" s="188">
        <v>7.03</v>
      </c>
      <c r="Q103" s="188">
        <v>6.49</v>
      </c>
      <c r="R103" s="188">
        <v>5.89</v>
      </c>
      <c r="S103" s="188">
        <v>7.52</v>
      </c>
      <c r="T103" s="188">
        <v>6.14</v>
      </c>
      <c r="U103" s="188">
        <v>6.29</v>
      </c>
      <c r="V103" s="188">
        <v>6.41</v>
      </c>
      <c r="W103" s="188">
        <v>5.87</v>
      </c>
      <c r="X103" s="188">
        <v>6.52</v>
      </c>
      <c r="Y103" s="188">
        <v>6.11</v>
      </c>
      <c r="Z103" s="188">
        <v>7.16</v>
      </c>
      <c r="AA103" s="188">
        <v>6.37</v>
      </c>
      <c r="AB103" s="188">
        <v>7.46</v>
      </c>
      <c r="AC103" s="188">
        <v>6.11</v>
      </c>
      <c r="AD103" s="188">
        <v>5.74</v>
      </c>
      <c r="AE103" s="188">
        <v>7.3</v>
      </c>
      <c r="AF103" s="188">
        <v>6.56</v>
      </c>
    </row>
    <row r="104" spans="1:32" x14ac:dyDescent="0.3">
      <c r="A104" s="180" t="s">
        <v>973</v>
      </c>
      <c r="B104" s="180">
        <v>109</v>
      </c>
      <c r="C104" s="182" t="s">
        <v>26673</v>
      </c>
      <c r="D104" s="180" t="s">
        <v>6</v>
      </c>
      <c r="E104" s="180" t="s">
        <v>857</v>
      </c>
      <c r="F104" s="188">
        <v>4.3099999999999996</v>
      </c>
      <c r="G104" s="188">
        <v>3.75</v>
      </c>
      <c r="H104" s="188">
        <v>3.54</v>
      </c>
      <c r="I104" s="188">
        <v>3.64</v>
      </c>
      <c r="J104" s="188">
        <v>3.49</v>
      </c>
      <c r="K104" s="188">
        <v>4.09</v>
      </c>
      <c r="L104" s="188">
        <v>4.2699999999999996</v>
      </c>
      <c r="M104" s="188">
        <v>5.01</v>
      </c>
      <c r="N104" s="188">
        <v>4.59</v>
      </c>
      <c r="O104" s="188">
        <v>3.78</v>
      </c>
      <c r="P104" s="188">
        <v>4.18</v>
      </c>
      <c r="Q104" s="188">
        <v>3.86</v>
      </c>
      <c r="R104" s="188">
        <v>3.51</v>
      </c>
      <c r="S104" s="188">
        <v>4.4800000000000004</v>
      </c>
      <c r="T104" s="188">
        <v>3.66</v>
      </c>
      <c r="U104" s="188">
        <v>3.75</v>
      </c>
      <c r="V104" s="188">
        <v>3.82</v>
      </c>
      <c r="W104" s="188">
        <v>3.5</v>
      </c>
      <c r="X104" s="188">
        <v>3.88</v>
      </c>
      <c r="Y104" s="188">
        <v>3.64</v>
      </c>
      <c r="Z104" s="188">
        <v>4.26</v>
      </c>
      <c r="AA104" s="188">
        <v>3.79</v>
      </c>
      <c r="AB104" s="188">
        <v>4.4400000000000004</v>
      </c>
      <c r="AC104" s="188">
        <v>3.64</v>
      </c>
      <c r="AD104" s="188">
        <v>3.42</v>
      </c>
      <c r="AE104" s="188">
        <v>4.34</v>
      </c>
      <c r="AF104" s="188">
        <v>3.91</v>
      </c>
    </row>
    <row r="105" spans="1:32" x14ac:dyDescent="0.3">
      <c r="A105" s="180" t="s">
        <v>973</v>
      </c>
      <c r="B105" s="180">
        <v>111</v>
      </c>
      <c r="C105" s="182" t="s">
        <v>26674</v>
      </c>
      <c r="D105" s="180" t="s">
        <v>6</v>
      </c>
      <c r="E105" s="180" t="s">
        <v>857</v>
      </c>
      <c r="F105" s="188">
        <v>9.7899999999999991</v>
      </c>
      <c r="G105" s="188">
        <v>8.51</v>
      </c>
      <c r="H105" s="188">
        <v>8.0500000000000007</v>
      </c>
      <c r="I105" s="188">
        <v>8.27</v>
      </c>
      <c r="J105" s="188">
        <v>7.93</v>
      </c>
      <c r="K105" s="188">
        <v>9.2799999999999994</v>
      </c>
      <c r="L105" s="188">
        <v>9.7100000000000009</v>
      </c>
      <c r="M105" s="188">
        <v>11.39</v>
      </c>
      <c r="N105" s="188">
        <v>10.44</v>
      </c>
      <c r="O105" s="188">
        <v>8.59</v>
      </c>
      <c r="P105" s="188">
        <v>9.51</v>
      </c>
      <c r="Q105" s="188">
        <v>8.7799999999999994</v>
      </c>
      <c r="R105" s="188">
        <v>7.97</v>
      </c>
      <c r="S105" s="188">
        <v>10.18</v>
      </c>
      <c r="T105" s="188">
        <v>8.31</v>
      </c>
      <c r="U105" s="188">
        <v>8.51</v>
      </c>
      <c r="V105" s="188">
        <v>8.68</v>
      </c>
      <c r="W105" s="188">
        <v>7.95</v>
      </c>
      <c r="X105" s="188">
        <v>8.82</v>
      </c>
      <c r="Y105" s="188">
        <v>8.27</v>
      </c>
      <c r="Z105" s="188">
        <v>9.69</v>
      </c>
      <c r="AA105" s="188">
        <v>8.61</v>
      </c>
      <c r="AB105" s="188">
        <v>10.1</v>
      </c>
      <c r="AC105" s="188">
        <v>8.27</v>
      </c>
      <c r="AD105" s="188">
        <v>7.76</v>
      </c>
      <c r="AE105" s="188">
        <v>9.8699999999999992</v>
      </c>
      <c r="AF105" s="188">
        <v>8.8800000000000008</v>
      </c>
    </row>
    <row r="106" spans="1:32" x14ac:dyDescent="0.3">
      <c r="A106" s="180" t="s">
        <v>973</v>
      </c>
      <c r="B106" s="180">
        <v>112</v>
      </c>
      <c r="C106" s="182" t="s">
        <v>26675</v>
      </c>
      <c r="D106" s="180" t="s">
        <v>6</v>
      </c>
      <c r="E106" s="180" t="s">
        <v>857</v>
      </c>
      <c r="F106" s="188">
        <v>5.19</v>
      </c>
      <c r="G106" s="188">
        <v>4.51</v>
      </c>
      <c r="H106" s="188">
        <v>4.26</v>
      </c>
      <c r="I106" s="188">
        <v>4.38</v>
      </c>
      <c r="J106" s="188">
        <v>4.2</v>
      </c>
      <c r="K106" s="188">
        <v>4.92</v>
      </c>
      <c r="L106" s="188">
        <v>5.15</v>
      </c>
      <c r="M106" s="188">
        <v>6.04</v>
      </c>
      <c r="N106" s="188">
        <v>5.53</v>
      </c>
      <c r="O106" s="188">
        <v>4.55</v>
      </c>
      <c r="P106" s="188">
        <v>5.04</v>
      </c>
      <c r="Q106" s="188">
        <v>4.6500000000000004</v>
      </c>
      <c r="R106" s="188">
        <v>4.22</v>
      </c>
      <c r="S106" s="188">
        <v>5.39</v>
      </c>
      <c r="T106" s="188">
        <v>4.4000000000000004</v>
      </c>
      <c r="U106" s="188">
        <v>4.51</v>
      </c>
      <c r="V106" s="188">
        <v>4.5999999999999996</v>
      </c>
      <c r="W106" s="188">
        <v>4.21</v>
      </c>
      <c r="X106" s="188">
        <v>4.67</v>
      </c>
      <c r="Y106" s="188">
        <v>4.38</v>
      </c>
      <c r="Z106" s="188">
        <v>5.13</v>
      </c>
      <c r="AA106" s="188">
        <v>4.5599999999999996</v>
      </c>
      <c r="AB106" s="188">
        <v>5.35</v>
      </c>
      <c r="AC106" s="188">
        <v>4.38</v>
      </c>
      <c r="AD106" s="188">
        <v>4.1100000000000003</v>
      </c>
      <c r="AE106" s="188">
        <v>5.23</v>
      </c>
      <c r="AF106" s="188">
        <v>4.7</v>
      </c>
    </row>
    <row r="107" spans="1:32" x14ac:dyDescent="0.3">
      <c r="A107" s="180" t="s">
        <v>973</v>
      </c>
      <c r="B107" s="180">
        <v>113</v>
      </c>
      <c r="C107" s="182" t="s">
        <v>26676</v>
      </c>
      <c r="D107" s="180" t="s">
        <v>6</v>
      </c>
      <c r="E107" s="180" t="s">
        <v>857</v>
      </c>
      <c r="F107" s="188">
        <v>12.99</v>
      </c>
      <c r="G107" s="188">
        <v>11.3</v>
      </c>
      <c r="H107" s="188">
        <v>10.68</v>
      </c>
      <c r="I107" s="188">
        <v>10.97</v>
      </c>
      <c r="J107" s="188">
        <v>10.52</v>
      </c>
      <c r="K107" s="188">
        <v>12.32</v>
      </c>
      <c r="L107" s="188">
        <v>12.88</v>
      </c>
      <c r="M107" s="188">
        <v>15.12</v>
      </c>
      <c r="N107" s="188">
        <v>13.85</v>
      </c>
      <c r="O107" s="188">
        <v>11.4</v>
      </c>
      <c r="P107" s="188">
        <v>12.61</v>
      </c>
      <c r="Q107" s="188">
        <v>11.65</v>
      </c>
      <c r="R107" s="188">
        <v>10.57</v>
      </c>
      <c r="S107" s="188">
        <v>13.5</v>
      </c>
      <c r="T107" s="188">
        <v>11.03</v>
      </c>
      <c r="U107" s="188">
        <v>11.3</v>
      </c>
      <c r="V107" s="188">
        <v>11.51</v>
      </c>
      <c r="W107" s="188">
        <v>10.54</v>
      </c>
      <c r="X107" s="188">
        <v>11.7</v>
      </c>
      <c r="Y107" s="188">
        <v>10.97</v>
      </c>
      <c r="Z107" s="188">
        <v>12.86</v>
      </c>
      <c r="AA107" s="188">
        <v>11.43</v>
      </c>
      <c r="AB107" s="188">
        <v>13.39</v>
      </c>
      <c r="AC107" s="188">
        <v>10.97</v>
      </c>
      <c r="AD107" s="188">
        <v>10.3</v>
      </c>
      <c r="AE107" s="188">
        <v>13.1</v>
      </c>
      <c r="AF107" s="188">
        <v>11.78</v>
      </c>
    </row>
    <row r="108" spans="1:32" x14ac:dyDescent="0.3">
      <c r="A108" s="180" t="s">
        <v>973</v>
      </c>
      <c r="B108" s="180">
        <v>104</v>
      </c>
      <c r="C108" s="182" t="s">
        <v>26677</v>
      </c>
      <c r="D108" s="180" t="s">
        <v>6</v>
      </c>
      <c r="E108" s="180" t="s">
        <v>857</v>
      </c>
      <c r="F108" s="188">
        <v>22.61</v>
      </c>
      <c r="G108" s="188">
        <v>19.66</v>
      </c>
      <c r="H108" s="188">
        <v>18.579999999999998</v>
      </c>
      <c r="I108" s="188">
        <v>19.100000000000001</v>
      </c>
      <c r="J108" s="188">
        <v>18.3</v>
      </c>
      <c r="K108" s="188">
        <v>21.44</v>
      </c>
      <c r="L108" s="188">
        <v>22.42</v>
      </c>
      <c r="M108" s="188">
        <v>26.31</v>
      </c>
      <c r="N108" s="188">
        <v>24.11</v>
      </c>
      <c r="O108" s="188">
        <v>19.850000000000001</v>
      </c>
      <c r="P108" s="188">
        <v>21.95</v>
      </c>
      <c r="Q108" s="188">
        <v>20.27</v>
      </c>
      <c r="R108" s="188">
        <v>18.399999999999999</v>
      </c>
      <c r="S108" s="188">
        <v>23.5</v>
      </c>
      <c r="T108" s="188">
        <v>19.190000000000001</v>
      </c>
      <c r="U108" s="188">
        <v>19.66</v>
      </c>
      <c r="V108" s="188">
        <v>20.03</v>
      </c>
      <c r="W108" s="188">
        <v>18.350000000000001</v>
      </c>
      <c r="X108" s="188">
        <v>20.36</v>
      </c>
      <c r="Y108" s="188">
        <v>19.100000000000001</v>
      </c>
      <c r="Z108" s="188">
        <v>22.38</v>
      </c>
      <c r="AA108" s="188">
        <v>19.89</v>
      </c>
      <c r="AB108" s="188">
        <v>23.31</v>
      </c>
      <c r="AC108" s="188">
        <v>19.100000000000001</v>
      </c>
      <c r="AD108" s="188">
        <v>17.93</v>
      </c>
      <c r="AE108" s="188">
        <v>22.8</v>
      </c>
      <c r="AF108" s="188">
        <v>20.5</v>
      </c>
    </row>
    <row r="109" spans="1:32" x14ac:dyDescent="0.3">
      <c r="A109" s="180" t="s">
        <v>973</v>
      </c>
      <c r="B109" s="180">
        <v>102</v>
      </c>
      <c r="C109" s="182" t="s">
        <v>26678</v>
      </c>
      <c r="D109" s="180" t="s">
        <v>6</v>
      </c>
      <c r="E109" s="180" t="s">
        <v>857</v>
      </c>
      <c r="F109" s="188">
        <v>31.17</v>
      </c>
      <c r="G109" s="188">
        <v>27.1</v>
      </c>
      <c r="H109" s="188">
        <v>25.62</v>
      </c>
      <c r="I109" s="188">
        <v>26.33</v>
      </c>
      <c r="J109" s="188">
        <v>25.23</v>
      </c>
      <c r="K109" s="188">
        <v>29.56</v>
      </c>
      <c r="L109" s="188">
        <v>30.91</v>
      </c>
      <c r="M109" s="188">
        <v>36.270000000000003</v>
      </c>
      <c r="N109" s="188">
        <v>33.24</v>
      </c>
      <c r="O109" s="188">
        <v>27.36</v>
      </c>
      <c r="P109" s="188">
        <v>30.27</v>
      </c>
      <c r="Q109" s="188">
        <v>27.94</v>
      </c>
      <c r="R109" s="188">
        <v>25.36</v>
      </c>
      <c r="S109" s="188">
        <v>32.4</v>
      </c>
      <c r="T109" s="188">
        <v>26.46</v>
      </c>
      <c r="U109" s="188">
        <v>27.1</v>
      </c>
      <c r="V109" s="188">
        <v>27.62</v>
      </c>
      <c r="W109" s="188">
        <v>25.3</v>
      </c>
      <c r="X109" s="188">
        <v>28.07</v>
      </c>
      <c r="Y109" s="188">
        <v>26.33</v>
      </c>
      <c r="Z109" s="188">
        <v>30.85</v>
      </c>
      <c r="AA109" s="188">
        <v>27.43</v>
      </c>
      <c r="AB109" s="188">
        <v>32.14</v>
      </c>
      <c r="AC109" s="188">
        <v>26.33</v>
      </c>
      <c r="AD109" s="188">
        <v>24.72</v>
      </c>
      <c r="AE109" s="188">
        <v>31.43</v>
      </c>
      <c r="AF109" s="188">
        <v>28.27</v>
      </c>
    </row>
    <row r="110" spans="1:32" x14ac:dyDescent="0.3">
      <c r="A110" s="180" t="s">
        <v>973</v>
      </c>
      <c r="B110" s="180">
        <v>95</v>
      </c>
      <c r="C110" s="182" t="s">
        <v>26679</v>
      </c>
      <c r="D110" s="180" t="s">
        <v>6</v>
      </c>
      <c r="E110" s="180" t="s">
        <v>857</v>
      </c>
      <c r="F110" s="188">
        <v>13.17</v>
      </c>
      <c r="G110" s="188">
        <v>11.45</v>
      </c>
      <c r="H110" s="188">
        <v>10.83</v>
      </c>
      <c r="I110" s="188">
        <v>11.13</v>
      </c>
      <c r="J110" s="188">
        <v>10.66</v>
      </c>
      <c r="K110" s="188">
        <v>12.49</v>
      </c>
      <c r="L110" s="188">
        <v>13.06</v>
      </c>
      <c r="M110" s="188">
        <v>15.33</v>
      </c>
      <c r="N110" s="188">
        <v>14.05</v>
      </c>
      <c r="O110" s="188">
        <v>11.56</v>
      </c>
      <c r="P110" s="188">
        <v>12.79</v>
      </c>
      <c r="Q110" s="188">
        <v>11.81</v>
      </c>
      <c r="R110" s="188">
        <v>10.72</v>
      </c>
      <c r="S110" s="188">
        <v>13.69</v>
      </c>
      <c r="T110" s="188">
        <v>11.18</v>
      </c>
      <c r="U110" s="188">
        <v>11.45</v>
      </c>
      <c r="V110" s="188">
        <v>11.67</v>
      </c>
      <c r="W110" s="188">
        <v>10.69</v>
      </c>
      <c r="X110" s="188">
        <v>11.86</v>
      </c>
      <c r="Y110" s="188">
        <v>11.13</v>
      </c>
      <c r="Z110" s="188">
        <v>13.04</v>
      </c>
      <c r="AA110" s="188">
        <v>11.59</v>
      </c>
      <c r="AB110" s="188">
        <v>13.58</v>
      </c>
      <c r="AC110" s="188">
        <v>11.13</v>
      </c>
      <c r="AD110" s="188">
        <v>10.44</v>
      </c>
      <c r="AE110" s="188">
        <v>13.28</v>
      </c>
      <c r="AF110" s="188">
        <v>11.94</v>
      </c>
    </row>
    <row r="111" spans="1:32" x14ac:dyDescent="0.3">
      <c r="A111" s="180" t="s">
        <v>973</v>
      </c>
      <c r="B111" s="180">
        <v>96</v>
      </c>
      <c r="C111" s="182" t="s">
        <v>26680</v>
      </c>
      <c r="D111" s="180" t="s">
        <v>6</v>
      </c>
      <c r="E111" s="180" t="s">
        <v>857</v>
      </c>
      <c r="F111" s="188">
        <v>14.33</v>
      </c>
      <c r="G111" s="188">
        <v>12.46</v>
      </c>
      <c r="H111" s="188">
        <v>11.78</v>
      </c>
      <c r="I111" s="188">
        <v>12.1</v>
      </c>
      <c r="J111" s="188">
        <v>11.6</v>
      </c>
      <c r="K111" s="188">
        <v>13.59</v>
      </c>
      <c r="L111" s="188">
        <v>14.21</v>
      </c>
      <c r="M111" s="188">
        <v>16.670000000000002</v>
      </c>
      <c r="N111" s="188">
        <v>15.28</v>
      </c>
      <c r="O111" s="188">
        <v>12.58</v>
      </c>
      <c r="P111" s="188">
        <v>13.91</v>
      </c>
      <c r="Q111" s="188">
        <v>12.84</v>
      </c>
      <c r="R111" s="188">
        <v>11.66</v>
      </c>
      <c r="S111" s="188">
        <v>14.89</v>
      </c>
      <c r="T111" s="188">
        <v>12.16</v>
      </c>
      <c r="U111" s="188">
        <v>12.46</v>
      </c>
      <c r="V111" s="188">
        <v>12.7</v>
      </c>
      <c r="W111" s="188">
        <v>11.63</v>
      </c>
      <c r="X111" s="188">
        <v>12.9</v>
      </c>
      <c r="Y111" s="188">
        <v>12.1</v>
      </c>
      <c r="Z111" s="188">
        <v>14.18</v>
      </c>
      <c r="AA111" s="188">
        <v>12.61</v>
      </c>
      <c r="AB111" s="188">
        <v>14.77</v>
      </c>
      <c r="AC111" s="188">
        <v>12.1</v>
      </c>
      <c r="AD111" s="188">
        <v>11.36</v>
      </c>
      <c r="AE111" s="188">
        <v>14.45</v>
      </c>
      <c r="AF111" s="188">
        <v>12.99</v>
      </c>
    </row>
    <row r="112" spans="1:32" x14ac:dyDescent="0.3">
      <c r="A112" s="180" t="s">
        <v>973</v>
      </c>
      <c r="B112" s="180">
        <v>97</v>
      </c>
      <c r="C112" s="182" t="s">
        <v>26681</v>
      </c>
      <c r="D112" s="180" t="s">
        <v>6</v>
      </c>
      <c r="E112" s="180" t="s">
        <v>857</v>
      </c>
      <c r="F112" s="188">
        <v>21.56</v>
      </c>
      <c r="G112" s="188">
        <v>18.739999999999998</v>
      </c>
      <c r="H112" s="188">
        <v>17.72</v>
      </c>
      <c r="I112" s="188">
        <v>18.21</v>
      </c>
      <c r="J112" s="188">
        <v>17.45</v>
      </c>
      <c r="K112" s="188">
        <v>20.440000000000001</v>
      </c>
      <c r="L112" s="188">
        <v>21.38</v>
      </c>
      <c r="M112" s="188">
        <v>25.08</v>
      </c>
      <c r="N112" s="188">
        <v>22.99</v>
      </c>
      <c r="O112" s="188">
        <v>18.920000000000002</v>
      </c>
      <c r="P112" s="188">
        <v>20.93</v>
      </c>
      <c r="Q112" s="188">
        <v>19.32</v>
      </c>
      <c r="R112" s="188">
        <v>17.54</v>
      </c>
      <c r="S112" s="188">
        <v>22.4</v>
      </c>
      <c r="T112" s="188">
        <v>18.3</v>
      </c>
      <c r="U112" s="188">
        <v>18.739999999999998</v>
      </c>
      <c r="V112" s="188">
        <v>19.100000000000001</v>
      </c>
      <c r="W112" s="188">
        <v>17.489999999999998</v>
      </c>
      <c r="X112" s="188">
        <v>19.41</v>
      </c>
      <c r="Y112" s="188">
        <v>18.21</v>
      </c>
      <c r="Z112" s="188">
        <v>21.33</v>
      </c>
      <c r="AA112" s="188">
        <v>18.97</v>
      </c>
      <c r="AB112" s="188">
        <v>22.23</v>
      </c>
      <c r="AC112" s="188">
        <v>18.21</v>
      </c>
      <c r="AD112" s="188">
        <v>17.09</v>
      </c>
      <c r="AE112" s="188">
        <v>21.74</v>
      </c>
      <c r="AF112" s="188">
        <v>19.55</v>
      </c>
    </row>
    <row r="113" spans="1:32" x14ac:dyDescent="0.3">
      <c r="A113" s="180" t="s">
        <v>973</v>
      </c>
      <c r="B113" s="180">
        <v>98</v>
      </c>
      <c r="C113" s="182" t="s">
        <v>26682</v>
      </c>
      <c r="D113" s="180" t="s">
        <v>6</v>
      </c>
      <c r="E113" s="180" t="s">
        <v>857</v>
      </c>
      <c r="F113" s="188">
        <v>32.270000000000003</v>
      </c>
      <c r="G113" s="188">
        <v>28.06</v>
      </c>
      <c r="H113" s="188">
        <v>26.52</v>
      </c>
      <c r="I113" s="188">
        <v>27.26</v>
      </c>
      <c r="J113" s="188">
        <v>26.12</v>
      </c>
      <c r="K113" s="188">
        <v>30.6</v>
      </c>
      <c r="L113" s="188">
        <v>32</v>
      </c>
      <c r="M113" s="188">
        <v>37.549999999999997</v>
      </c>
      <c r="N113" s="188">
        <v>34.409999999999997</v>
      </c>
      <c r="O113" s="188">
        <v>28.33</v>
      </c>
      <c r="P113" s="188">
        <v>31.33</v>
      </c>
      <c r="Q113" s="188">
        <v>28.93</v>
      </c>
      <c r="R113" s="188">
        <v>26.26</v>
      </c>
      <c r="S113" s="188">
        <v>33.54</v>
      </c>
      <c r="T113" s="188">
        <v>27.39</v>
      </c>
      <c r="U113" s="188">
        <v>28.06</v>
      </c>
      <c r="V113" s="188">
        <v>28.59</v>
      </c>
      <c r="W113" s="188">
        <v>26.19</v>
      </c>
      <c r="X113" s="188">
        <v>29.06</v>
      </c>
      <c r="Y113" s="188">
        <v>27.26</v>
      </c>
      <c r="Z113" s="188">
        <v>31.94</v>
      </c>
      <c r="AA113" s="188">
        <v>28.39</v>
      </c>
      <c r="AB113" s="188">
        <v>33.270000000000003</v>
      </c>
      <c r="AC113" s="188">
        <v>27.26</v>
      </c>
      <c r="AD113" s="188">
        <v>25.59</v>
      </c>
      <c r="AE113" s="188">
        <v>32.54</v>
      </c>
      <c r="AF113" s="188">
        <v>29.26</v>
      </c>
    </row>
    <row r="114" spans="1:32" x14ac:dyDescent="0.3">
      <c r="A114" s="180" t="s">
        <v>973</v>
      </c>
      <c r="B114" s="180">
        <v>99</v>
      </c>
      <c r="C114" s="182" t="s">
        <v>26683</v>
      </c>
      <c r="D114" s="180" t="s">
        <v>6</v>
      </c>
      <c r="E114" s="180" t="s">
        <v>857</v>
      </c>
      <c r="F114" s="188">
        <v>30.5</v>
      </c>
      <c r="G114" s="188">
        <v>26.52</v>
      </c>
      <c r="H114" s="188">
        <v>25.07</v>
      </c>
      <c r="I114" s="188">
        <v>25.76</v>
      </c>
      <c r="J114" s="188">
        <v>24.69</v>
      </c>
      <c r="K114" s="188">
        <v>28.92</v>
      </c>
      <c r="L114" s="188">
        <v>30.25</v>
      </c>
      <c r="M114" s="188">
        <v>35.49</v>
      </c>
      <c r="N114" s="188">
        <v>32.520000000000003</v>
      </c>
      <c r="O114" s="188">
        <v>26.77</v>
      </c>
      <c r="P114" s="188">
        <v>29.61</v>
      </c>
      <c r="Q114" s="188">
        <v>27.34</v>
      </c>
      <c r="R114" s="188">
        <v>24.81</v>
      </c>
      <c r="S114" s="188">
        <v>31.7</v>
      </c>
      <c r="T114" s="188">
        <v>25.89</v>
      </c>
      <c r="U114" s="188">
        <v>26.52</v>
      </c>
      <c r="V114" s="188">
        <v>27.02</v>
      </c>
      <c r="W114" s="188">
        <v>24.75</v>
      </c>
      <c r="X114" s="188">
        <v>27.47</v>
      </c>
      <c r="Y114" s="188">
        <v>25.76</v>
      </c>
      <c r="Z114" s="188">
        <v>30.18</v>
      </c>
      <c r="AA114" s="188">
        <v>26.84</v>
      </c>
      <c r="AB114" s="188">
        <v>31.45</v>
      </c>
      <c r="AC114" s="188">
        <v>25.76</v>
      </c>
      <c r="AD114" s="188">
        <v>24.18</v>
      </c>
      <c r="AE114" s="188">
        <v>30.75</v>
      </c>
      <c r="AF114" s="188">
        <v>27.66</v>
      </c>
    </row>
    <row r="115" spans="1:32" x14ac:dyDescent="0.3">
      <c r="A115" s="180" t="s">
        <v>973</v>
      </c>
      <c r="B115" s="180">
        <v>60</v>
      </c>
      <c r="C115" s="182" t="s">
        <v>26684</v>
      </c>
      <c r="D115" s="180" t="s">
        <v>6</v>
      </c>
      <c r="E115" s="180" t="s">
        <v>857</v>
      </c>
      <c r="F115" s="188"/>
      <c r="G115" s="188"/>
      <c r="H115" s="188"/>
      <c r="I115" s="188"/>
      <c r="J115" s="188"/>
      <c r="K115" s="188"/>
      <c r="L115" s="188"/>
      <c r="M115" s="188"/>
      <c r="N115" s="188"/>
      <c r="O115" s="188"/>
      <c r="P115" s="188">
        <v>8.19</v>
      </c>
      <c r="Q115" s="188"/>
      <c r="R115" s="188"/>
      <c r="S115" s="188"/>
      <c r="T115" s="188"/>
      <c r="U115" s="188"/>
      <c r="V115" s="188"/>
      <c r="W115" s="188"/>
      <c r="X115" s="188"/>
      <c r="Y115" s="188"/>
      <c r="Z115" s="188"/>
      <c r="AA115" s="188"/>
      <c r="AB115" s="188">
        <v>8.85</v>
      </c>
      <c r="AC115" s="188"/>
      <c r="AD115" s="188"/>
      <c r="AE115" s="188">
        <v>6.3</v>
      </c>
      <c r="AF115" s="188"/>
    </row>
    <row r="116" spans="1:32" x14ac:dyDescent="0.3">
      <c r="A116" s="180" t="s">
        <v>973</v>
      </c>
      <c r="B116" s="180">
        <v>72</v>
      </c>
      <c r="C116" s="182" t="s">
        <v>26685</v>
      </c>
      <c r="D116" s="180" t="s">
        <v>6</v>
      </c>
      <c r="E116" s="180" t="s">
        <v>857</v>
      </c>
      <c r="F116" s="188">
        <v>58.49</v>
      </c>
      <c r="G116" s="188">
        <v>50.86</v>
      </c>
      <c r="H116" s="188">
        <v>48.08</v>
      </c>
      <c r="I116" s="188">
        <v>49.41</v>
      </c>
      <c r="J116" s="188">
        <v>47.35</v>
      </c>
      <c r="K116" s="188">
        <v>55.46</v>
      </c>
      <c r="L116" s="188">
        <v>58.01</v>
      </c>
      <c r="M116" s="188">
        <v>68.06</v>
      </c>
      <c r="N116" s="188">
        <v>62.37</v>
      </c>
      <c r="O116" s="188">
        <v>51.35</v>
      </c>
      <c r="P116" s="188">
        <v>56.8</v>
      </c>
      <c r="Q116" s="188">
        <v>52.44</v>
      </c>
      <c r="R116" s="188">
        <v>47.59</v>
      </c>
      <c r="S116" s="188">
        <v>60.79</v>
      </c>
      <c r="T116" s="188">
        <v>49.65</v>
      </c>
      <c r="U116" s="188">
        <v>50.86</v>
      </c>
      <c r="V116" s="188">
        <v>51.83</v>
      </c>
      <c r="W116" s="188">
        <v>47.47</v>
      </c>
      <c r="X116" s="188">
        <v>52.68</v>
      </c>
      <c r="Y116" s="188">
        <v>49.41</v>
      </c>
      <c r="Z116" s="188">
        <v>57.89</v>
      </c>
      <c r="AA116" s="188">
        <v>51.47</v>
      </c>
      <c r="AB116" s="188">
        <v>60.31</v>
      </c>
      <c r="AC116" s="188">
        <v>49.41</v>
      </c>
      <c r="AD116" s="188">
        <v>46.38</v>
      </c>
      <c r="AE116" s="188">
        <v>58.98</v>
      </c>
      <c r="AF116" s="188">
        <v>53.04</v>
      </c>
    </row>
    <row r="117" spans="1:32" x14ac:dyDescent="0.3">
      <c r="A117" s="180" t="s">
        <v>973</v>
      </c>
      <c r="B117" s="180">
        <v>71</v>
      </c>
      <c r="C117" s="182" t="s">
        <v>26686</v>
      </c>
      <c r="D117" s="180" t="s">
        <v>6</v>
      </c>
      <c r="E117" s="180" t="s">
        <v>857</v>
      </c>
      <c r="F117" s="188">
        <v>36.130000000000003</v>
      </c>
      <c r="G117" s="188">
        <v>31.41</v>
      </c>
      <c r="H117" s="188">
        <v>29.69</v>
      </c>
      <c r="I117" s="188">
        <v>30.51</v>
      </c>
      <c r="J117" s="188">
        <v>29.24</v>
      </c>
      <c r="K117" s="188">
        <v>34.25</v>
      </c>
      <c r="L117" s="188">
        <v>35.83</v>
      </c>
      <c r="M117" s="188">
        <v>42.03</v>
      </c>
      <c r="N117" s="188">
        <v>38.520000000000003</v>
      </c>
      <c r="O117" s="188">
        <v>31.71</v>
      </c>
      <c r="P117" s="188">
        <v>35.08</v>
      </c>
      <c r="Q117" s="188">
        <v>32.380000000000003</v>
      </c>
      <c r="R117" s="188">
        <v>29.39</v>
      </c>
      <c r="S117" s="188">
        <v>37.549999999999997</v>
      </c>
      <c r="T117" s="188">
        <v>30.66</v>
      </c>
      <c r="U117" s="188">
        <v>31.41</v>
      </c>
      <c r="V117" s="188">
        <v>32.01</v>
      </c>
      <c r="W117" s="188">
        <v>29.32</v>
      </c>
      <c r="X117" s="188">
        <v>32.53</v>
      </c>
      <c r="Y117" s="188">
        <v>30.51</v>
      </c>
      <c r="Z117" s="188">
        <v>35.75</v>
      </c>
      <c r="AA117" s="188">
        <v>31.79</v>
      </c>
      <c r="AB117" s="188">
        <v>37.25</v>
      </c>
      <c r="AC117" s="188">
        <v>30.51</v>
      </c>
      <c r="AD117" s="188">
        <v>28.64</v>
      </c>
      <c r="AE117" s="188">
        <v>36.42</v>
      </c>
      <c r="AF117" s="188">
        <v>32.76</v>
      </c>
    </row>
    <row r="118" spans="1:32" x14ac:dyDescent="0.3">
      <c r="A118" s="180" t="s">
        <v>973</v>
      </c>
      <c r="B118" s="180">
        <v>67</v>
      </c>
      <c r="C118" s="182" t="s">
        <v>26687</v>
      </c>
      <c r="D118" s="180" t="s">
        <v>6</v>
      </c>
      <c r="E118" s="180" t="s">
        <v>857</v>
      </c>
      <c r="F118" s="188">
        <v>18.91</v>
      </c>
      <c r="G118" s="188">
        <v>16.440000000000001</v>
      </c>
      <c r="H118" s="188">
        <v>15.54</v>
      </c>
      <c r="I118" s="188">
        <v>15.97</v>
      </c>
      <c r="J118" s="188">
        <v>15.31</v>
      </c>
      <c r="K118" s="188">
        <v>17.93</v>
      </c>
      <c r="L118" s="188">
        <v>18.75</v>
      </c>
      <c r="M118" s="188">
        <v>22</v>
      </c>
      <c r="N118" s="188">
        <v>20.16</v>
      </c>
      <c r="O118" s="188">
        <v>16.600000000000001</v>
      </c>
      <c r="P118" s="188">
        <v>18.36</v>
      </c>
      <c r="Q118" s="188">
        <v>16.95</v>
      </c>
      <c r="R118" s="188">
        <v>15.39</v>
      </c>
      <c r="S118" s="188">
        <v>19.649999999999999</v>
      </c>
      <c r="T118" s="188">
        <v>16.05</v>
      </c>
      <c r="U118" s="188">
        <v>16.440000000000001</v>
      </c>
      <c r="V118" s="188">
        <v>16.760000000000002</v>
      </c>
      <c r="W118" s="188">
        <v>15.35</v>
      </c>
      <c r="X118" s="188">
        <v>17.03</v>
      </c>
      <c r="Y118" s="188">
        <v>15.97</v>
      </c>
      <c r="Z118" s="188">
        <v>18.71</v>
      </c>
      <c r="AA118" s="188">
        <v>16.64</v>
      </c>
      <c r="AB118" s="188">
        <v>19.5</v>
      </c>
      <c r="AC118" s="188">
        <v>15.97</v>
      </c>
      <c r="AD118" s="188">
        <v>14.99</v>
      </c>
      <c r="AE118" s="188">
        <v>19.07</v>
      </c>
      <c r="AF118" s="188">
        <v>17.149999999999999</v>
      </c>
    </row>
    <row r="119" spans="1:32" x14ac:dyDescent="0.3">
      <c r="A119" s="180" t="s">
        <v>973</v>
      </c>
      <c r="B119" s="180">
        <v>73</v>
      </c>
      <c r="C119" s="182" t="s">
        <v>26688</v>
      </c>
      <c r="D119" s="180" t="s">
        <v>6</v>
      </c>
      <c r="E119" s="180" t="s">
        <v>857</v>
      </c>
      <c r="F119" s="188">
        <v>18.100000000000001</v>
      </c>
      <c r="G119" s="188">
        <v>15.74</v>
      </c>
      <c r="H119" s="188">
        <v>14.87</v>
      </c>
      <c r="I119" s="188">
        <v>15.29</v>
      </c>
      <c r="J119" s="188">
        <v>14.65</v>
      </c>
      <c r="K119" s="188">
        <v>17.16</v>
      </c>
      <c r="L119" s="188">
        <v>17.95</v>
      </c>
      <c r="M119" s="188">
        <v>21.06</v>
      </c>
      <c r="N119" s="188">
        <v>19.3</v>
      </c>
      <c r="O119" s="188">
        <v>15.89</v>
      </c>
      <c r="P119" s="188">
        <v>17.57</v>
      </c>
      <c r="Q119" s="188">
        <v>16.22</v>
      </c>
      <c r="R119" s="188">
        <v>14.72</v>
      </c>
      <c r="S119" s="188">
        <v>18.809999999999999</v>
      </c>
      <c r="T119" s="188">
        <v>15.36</v>
      </c>
      <c r="U119" s="188">
        <v>15.74</v>
      </c>
      <c r="V119" s="188">
        <v>16.04</v>
      </c>
      <c r="W119" s="188">
        <v>14.69</v>
      </c>
      <c r="X119" s="188">
        <v>16.3</v>
      </c>
      <c r="Y119" s="188">
        <v>15.29</v>
      </c>
      <c r="Z119" s="188">
        <v>17.91</v>
      </c>
      <c r="AA119" s="188">
        <v>15.92</v>
      </c>
      <c r="AB119" s="188">
        <v>18.66</v>
      </c>
      <c r="AC119" s="188">
        <v>15.29</v>
      </c>
      <c r="AD119" s="188">
        <v>14.35</v>
      </c>
      <c r="AE119" s="188">
        <v>18.25</v>
      </c>
      <c r="AF119" s="188">
        <v>16.41</v>
      </c>
    </row>
    <row r="120" spans="1:32" x14ac:dyDescent="0.3">
      <c r="A120" s="180" t="s">
        <v>973</v>
      </c>
      <c r="B120" s="180">
        <v>100</v>
      </c>
      <c r="C120" s="182" t="s">
        <v>26689</v>
      </c>
      <c r="D120" s="180" t="s">
        <v>6</v>
      </c>
      <c r="E120" s="180" t="s">
        <v>857</v>
      </c>
      <c r="F120" s="188">
        <v>53.29</v>
      </c>
      <c r="G120" s="188">
        <v>46.33</v>
      </c>
      <c r="H120" s="188">
        <v>43.8</v>
      </c>
      <c r="I120" s="188">
        <v>45.01</v>
      </c>
      <c r="J120" s="188">
        <v>43.14</v>
      </c>
      <c r="K120" s="188">
        <v>50.53</v>
      </c>
      <c r="L120" s="188">
        <v>52.84</v>
      </c>
      <c r="M120" s="188">
        <v>62</v>
      </c>
      <c r="N120" s="188">
        <v>56.82</v>
      </c>
      <c r="O120" s="188">
        <v>46.78</v>
      </c>
      <c r="P120" s="188">
        <v>51.74</v>
      </c>
      <c r="Q120" s="188">
        <v>47.77</v>
      </c>
      <c r="R120" s="188">
        <v>43.36</v>
      </c>
      <c r="S120" s="188">
        <v>55.38</v>
      </c>
      <c r="T120" s="188">
        <v>45.23</v>
      </c>
      <c r="U120" s="188">
        <v>46.33</v>
      </c>
      <c r="V120" s="188">
        <v>47.22</v>
      </c>
      <c r="W120" s="188">
        <v>43.25</v>
      </c>
      <c r="X120" s="188">
        <v>47.99</v>
      </c>
      <c r="Y120" s="188">
        <v>45.01</v>
      </c>
      <c r="Z120" s="188">
        <v>52.73</v>
      </c>
      <c r="AA120" s="188">
        <v>46.89</v>
      </c>
      <c r="AB120" s="188">
        <v>54.94</v>
      </c>
      <c r="AC120" s="188">
        <v>45.01</v>
      </c>
      <c r="AD120" s="188">
        <v>42.25</v>
      </c>
      <c r="AE120" s="188">
        <v>53.73</v>
      </c>
      <c r="AF120" s="188">
        <v>48.32</v>
      </c>
    </row>
    <row r="121" spans="1:32" x14ac:dyDescent="0.3">
      <c r="A121" s="180" t="s">
        <v>973</v>
      </c>
      <c r="B121" s="180">
        <v>75</v>
      </c>
      <c r="C121" s="182" t="s">
        <v>26690</v>
      </c>
      <c r="D121" s="180" t="s">
        <v>6</v>
      </c>
      <c r="E121" s="180" t="s">
        <v>857</v>
      </c>
      <c r="F121" s="188">
        <v>310.67</v>
      </c>
      <c r="G121" s="188">
        <v>270.14</v>
      </c>
      <c r="H121" s="188">
        <v>255.35</v>
      </c>
      <c r="I121" s="188">
        <v>262.43</v>
      </c>
      <c r="J121" s="188">
        <v>251.49</v>
      </c>
      <c r="K121" s="188">
        <v>294.58999999999997</v>
      </c>
      <c r="L121" s="188">
        <v>308.08999999999997</v>
      </c>
      <c r="M121" s="188">
        <v>361.48</v>
      </c>
      <c r="N121" s="188">
        <v>331.25</v>
      </c>
      <c r="O121" s="188">
        <v>272.72000000000003</v>
      </c>
      <c r="P121" s="188">
        <v>301.66000000000003</v>
      </c>
      <c r="Q121" s="188">
        <v>278.51</v>
      </c>
      <c r="R121" s="188">
        <v>252.78</v>
      </c>
      <c r="S121" s="188">
        <v>322.89</v>
      </c>
      <c r="T121" s="188">
        <v>263.70999999999998</v>
      </c>
      <c r="U121" s="188">
        <v>270.14</v>
      </c>
      <c r="V121" s="188">
        <v>275.29000000000002</v>
      </c>
      <c r="W121" s="188">
        <v>252.13</v>
      </c>
      <c r="X121" s="188">
        <v>279.79000000000002</v>
      </c>
      <c r="Y121" s="188">
        <v>262.43</v>
      </c>
      <c r="Z121" s="188">
        <v>307.45</v>
      </c>
      <c r="AA121" s="188">
        <v>273.36</v>
      </c>
      <c r="AB121" s="188">
        <v>320.32</v>
      </c>
      <c r="AC121" s="188">
        <v>262.43</v>
      </c>
      <c r="AD121" s="188">
        <v>246.35</v>
      </c>
      <c r="AE121" s="188">
        <v>313.24</v>
      </c>
      <c r="AF121" s="188">
        <v>281.72000000000003</v>
      </c>
    </row>
    <row r="122" spans="1:32" x14ac:dyDescent="0.3">
      <c r="A122" s="180" t="s">
        <v>973</v>
      </c>
      <c r="B122" s="180">
        <v>83</v>
      </c>
      <c r="C122" s="182" t="s">
        <v>26691</v>
      </c>
      <c r="D122" s="180" t="s">
        <v>6</v>
      </c>
      <c r="E122" s="180" t="s">
        <v>857</v>
      </c>
      <c r="F122" s="188">
        <v>248.37</v>
      </c>
      <c r="G122" s="188">
        <v>215.97</v>
      </c>
      <c r="H122" s="188">
        <v>204.14</v>
      </c>
      <c r="I122" s="188">
        <v>209.8</v>
      </c>
      <c r="J122" s="188">
        <v>201.06</v>
      </c>
      <c r="K122" s="188">
        <v>235.51</v>
      </c>
      <c r="L122" s="188">
        <v>246.31</v>
      </c>
      <c r="M122" s="188">
        <v>288.99</v>
      </c>
      <c r="N122" s="188">
        <v>264.82</v>
      </c>
      <c r="O122" s="188">
        <v>218.03</v>
      </c>
      <c r="P122" s="188">
        <v>241.17</v>
      </c>
      <c r="Q122" s="188">
        <v>222.66</v>
      </c>
      <c r="R122" s="188">
        <v>202.09</v>
      </c>
      <c r="S122" s="188">
        <v>258.14</v>
      </c>
      <c r="T122" s="188">
        <v>210.83</v>
      </c>
      <c r="U122" s="188">
        <v>215.97</v>
      </c>
      <c r="V122" s="188">
        <v>220.09</v>
      </c>
      <c r="W122" s="188">
        <v>201.57</v>
      </c>
      <c r="X122" s="188">
        <v>223.69</v>
      </c>
      <c r="Y122" s="188">
        <v>209.8</v>
      </c>
      <c r="Z122" s="188">
        <v>245.8</v>
      </c>
      <c r="AA122" s="188">
        <v>218.54</v>
      </c>
      <c r="AB122" s="188">
        <v>256.08</v>
      </c>
      <c r="AC122" s="188">
        <v>209.8</v>
      </c>
      <c r="AD122" s="188">
        <v>196.95</v>
      </c>
      <c r="AE122" s="188">
        <v>250.43</v>
      </c>
      <c r="AF122" s="188">
        <v>225.23</v>
      </c>
    </row>
    <row r="123" spans="1:32" x14ac:dyDescent="0.3">
      <c r="A123" s="180" t="s">
        <v>973</v>
      </c>
      <c r="B123" s="180">
        <v>74</v>
      </c>
      <c r="C123" s="182" t="s">
        <v>26692</v>
      </c>
      <c r="D123" s="180" t="s">
        <v>6</v>
      </c>
      <c r="E123" s="180" t="s">
        <v>857</v>
      </c>
      <c r="F123" s="188">
        <v>355.1</v>
      </c>
      <c r="G123" s="188">
        <v>308.77999999999997</v>
      </c>
      <c r="H123" s="188">
        <v>291.87</v>
      </c>
      <c r="I123" s="188">
        <v>299.95999999999998</v>
      </c>
      <c r="J123" s="188">
        <v>287.45999999999998</v>
      </c>
      <c r="K123" s="188">
        <v>336.72</v>
      </c>
      <c r="L123" s="188">
        <v>352.16</v>
      </c>
      <c r="M123" s="188">
        <v>413.18</v>
      </c>
      <c r="N123" s="188">
        <v>378.63</v>
      </c>
      <c r="O123" s="188">
        <v>311.72000000000003</v>
      </c>
      <c r="P123" s="188">
        <v>344.81</v>
      </c>
      <c r="Q123" s="188">
        <v>318.33999999999997</v>
      </c>
      <c r="R123" s="188">
        <v>288.93</v>
      </c>
      <c r="S123" s="188">
        <v>369.07</v>
      </c>
      <c r="T123" s="188">
        <v>301.43</v>
      </c>
      <c r="U123" s="188">
        <v>308.77999999999997</v>
      </c>
      <c r="V123" s="188">
        <v>314.66000000000003</v>
      </c>
      <c r="W123" s="188">
        <v>288.2</v>
      </c>
      <c r="X123" s="188">
        <v>319.81</v>
      </c>
      <c r="Y123" s="188">
        <v>299.95999999999998</v>
      </c>
      <c r="Z123" s="188">
        <v>351.42</v>
      </c>
      <c r="AA123" s="188">
        <v>312.45999999999998</v>
      </c>
      <c r="AB123" s="188">
        <v>366.13</v>
      </c>
      <c r="AC123" s="188">
        <v>299.95999999999998</v>
      </c>
      <c r="AD123" s="188">
        <v>281.58</v>
      </c>
      <c r="AE123" s="188">
        <v>358.04</v>
      </c>
      <c r="AF123" s="188">
        <v>322.01</v>
      </c>
    </row>
    <row r="124" spans="1:32" x14ac:dyDescent="0.3">
      <c r="A124" s="180" t="s">
        <v>973</v>
      </c>
      <c r="B124" s="180">
        <v>106</v>
      </c>
      <c r="C124" s="182" t="s">
        <v>26693</v>
      </c>
      <c r="D124" s="180" t="s">
        <v>6</v>
      </c>
      <c r="E124" s="180" t="s">
        <v>857</v>
      </c>
      <c r="F124" s="188">
        <v>449.04</v>
      </c>
      <c r="G124" s="188">
        <v>390.47</v>
      </c>
      <c r="H124" s="188">
        <v>369.08</v>
      </c>
      <c r="I124" s="188">
        <v>379.31</v>
      </c>
      <c r="J124" s="188">
        <v>363.5</v>
      </c>
      <c r="K124" s="188">
        <v>425.79</v>
      </c>
      <c r="L124" s="188">
        <v>445.32</v>
      </c>
      <c r="M124" s="188">
        <v>522.48</v>
      </c>
      <c r="N124" s="188">
        <v>478.79</v>
      </c>
      <c r="O124" s="188">
        <v>394.18</v>
      </c>
      <c r="P124" s="188">
        <v>436.02</v>
      </c>
      <c r="Q124" s="188">
        <v>402.55</v>
      </c>
      <c r="R124" s="188">
        <v>365.36</v>
      </c>
      <c r="S124" s="188">
        <v>466.7</v>
      </c>
      <c r="T124" s="188">
        <v>381.17</v>
      </c>
      <c r="U124" s="188">
        <v>390.47</v>
      </c>
      <c r="V124" s="188">
        <v>397.9</v>
      </c>
      <c r="W124" s="188">
        <v>364.43</v>
      </c>
      <c r="X124" s="188">
        <v>404.41</v>
      </c>
      <c r="Y124" s="188">
        <v>379.31</v>
      </c>
      <c r="Z124" s="188">
        <v>444.39</v>
      </c>
      <c r="AA124" s="188">
        <v>395.11</v>
      </c>
      <c r="AB124" s="188">
        <v>462.98</v>
      </c>
      <c r="AC124" s="188">
        <v>379.31</v>
      </c>
      <c r="AD124" s="188">
        <v>356.07</v>
      </c>
      <c r="AE124" s="188">
        <v>452.76</v>
      </c>
      <c r="AF124" s="188">
        <v>407.2</v>
      </c>
    </row>
    <row r="125" spans="1:32" x14ac:dyDescent="0.3">
      <c r="A125" s="180" t="s">
        <v>973</v>
      </c>
      <c r="B125" s="180">
        <v>88</v>
      </c>
      <c r="C125" s="182" t="s">
        <v>26694</v>
      </c>
      <c r="D125" s="180" t="s">
        <v>6</v>
      </c>
      <c r="E125" s="180" t="s">
        <v>857</v>
      </c>
      <c r="F125" s="188">
        <v>12.62</v>
      </c>
      <c r="G125" s="188">
        <v>10.97</v>
      </c>
      <c r="H125" s="188">
        <v>10.37</v>
      </c>
      <c r="I125" s="188">
        <v>10.66</v>
      </c>
      <c r="J125" s="188">
        <v>10.210000000000001</v>
      </c>
      <c r="K125" s="188">
        <v>11.97</v>
      </c>
      <c r="L125" s="188">
        <v>12.51</v>
      </c>
      <c r="M125" s="188">
        <v>14.68</v>
      </c>
      <c r="N125" s="188">
        <v>13.46</v>
      </c>
      <c r="O125" s="188">
        <v>11.08</v>
      </c>
      <c r="P125" s="188">
        <v>12.25</v>
      </c>
      <c r="Q125" s="188">
        <v>11.31</v>
      </c>
      <c r="R125" s="188">
        <v>10.27</v>
      </c>
      <c r="S125" s="188">
        <v>13.12</v>
      </c>
      <c r="T125" s="188">
        <v>10.71</v>
      </c>
      <c r="U125" s="188">
        <v>10.97</v>
      </c>
      <c r="V125" s="188">
        <v>11.18</v>
      </c>
      <c r="W125" s="188">
        <v>10.24</v>
      </c>
      <c r="X125" s="188">
        <v>11.36</v>
      </c>
      <c r="Y125" s="188">
        <v>10.66</v>
      </c>
      <c r="Z125" s="188">
        <v>12.49</v>
      </c>
      <c r="AA125" s="188">
        <v>11.1</v>
      </c>
      <c r="AB125" s="188">
        <v>13.01</v>
      </c>
      <c r="AC125" s="188">
        <v>10.66</v>
      </c>
      <c r="AD125" s="188">
        <v>10.01</v>
      </c>
      <c r="AE125" s="188">
        <v>12.72</v>
      </c>
      <c r="AF125" s="188">
        <v>11.44</v>
      </c>
    </row>
    <row r="126" spans="1:32" x14ac:dyDescent="0.3">
      <c r="A126" s="180" t="s">
        <v>973</v>
      </c>
      <c r="B126" s="180">
        <v>82</v>
      </c>
      <c r="C126" s="182" t="s">
        <v>26695</v>
      </c>
      <c r="D126" s="180" t="s">
        <v>6</v>
      </c>
      <c r="E126" s="180" t="s">
        <v>857</v>
      </c>
      <c r="F126" s="188">
        <v>236.3</v>
      </c>
      <c r="G126" s="188">
        <v>205.48</v>
      </c>
      <c r="H126" s="188">
        <v>194.23</v>
      </c>
      <c r="I126" s="188">
        <v>199.61</v>
      </c>
      <c r="J126" s="188">
        <v>191.29</v>
      </c>
      <c r="K126" s="188">
        <v>224.07</v>
      </c>
      <c r="L126" s="188">
        <v>234.34</v>
      </c>
      <c r="M126" s="188">
        <v>274.95</v>
      </c>
      <c r="N126" s="188">
        <v>251.96</v>
      </c>
      <c r="O126" s="188">
        <v>207.44</v>
      </c>
      <c r="P126" s="188">
        <v>229.45</v>
      </c>
      <c r="Q126" s="188">
        <v>211.84</v>
      </c>
      <c r="R126" s="188">
        <v>192.27</v>
      </c>
      <c r="S126" s="188">
        <v>245.6</v>
      </c>
      <c r="T126" s="188">
        <v>200.59</v>
      </c>
      <c r="U126" s="188">
        <v>205.48</v>
      </c>
      <c r="V126" s="188">
        <v>209.39</v>
      </c>
      <c r="W126" s="188">
        <v>191.78</v>
      </c>
      <c r="X126" s="188">
        <v>212.82</v>
      </c>
      <c r="Y126" s="188">
        <v>199.61</v>
      </c>
      <c r="Z126" s="188">
        <v>233.86</v>
      </c>
      <c r="AA126" s="188">
        <v>207.93</v>
      </c>
      <c r="AB126" s="188">
        <v>243.64</v>
      </c>
      <c r="AC126" s="188">
        <v>199.61</v>
      </c>
      <c r="AD126" s="188">
        <v>187.38</v>
      </c>
      <c r="AE126" s="188">
        <v>238.26</v>
      </c>
      <c r="AF126" s="188">
        <v>214.29</v>
      </c>
    </row>
    <row r="127" spans="1:32" x14ac:dyDescent="0.3">
      <c r="A127" s="180" t="s">
        <v>973</v>
      </c>
      <c r="B127" s="180">
        <v>105</v>
      </c>
      <c r="C127" s="182" t="s">
        <v>26696</v>
      </c>
      <c r="D127" s="180" t="s">
        <v>6</v>
      </c>
      <c r="E127" s="180" t="s">
        <v>857</v>
      </c>
      <c r="F127" s="188">
        <v>334.84</v>
      </c>
      <c r="G127" s="188">
        <v>291.16000000000003</v>
      </c>
      <c r="H127" s="188">
        <v>275.22000000000003</v>
      </c>
      <c r="I127" s="188">
        <v>282.83999999999997</v>
      </c>
      <c r="J127" s="188">
        <v>271.06</v>
      </c>
      <c r="K127" s="188">
        <v>317.51</v>
      </c>
      <c r="L127" s="188">
        <v>332.06</v>
      </c>
      <c r="M127" s="188">
        <v>389.61</v>
      </c>
      <c r="N127" s="188">
        <v>357.02</v>
      </c>
      <c r="O127" s="188">
        <v>293.94</v>
      </c>
      <c r="P127" s="188">
        <v>325.13</v>
      </c>
      <c r="Q127" s="188">
        <v>300.18</v>
      </c>
      <c r="R127" s="188">
        <v>272.44</v>
      </c>
      <c r="S127" s="188">
        <v>348.01</v>
      </c>
      <c r="T127" s="188">
        <v>284.23</v>
      </c>
      <c r="U127" s="188">
        <v>291.16000000000003</v>
      </c>
      <c r="V127" s="188">
        <v>296.70999999999998</v>
      </c>
      <c r="W127" s="188">
        <v>271.75</v>
      </c>
      <c r="X127" s="188">
        <v>301.56</v>
      </c>
      <c r="Y127" s="188">
        <v>282.83999999999997</v>
      </c>
      <c r="Z127" s="188">
        <v>331.37</v>
      </c>
      <c r="AA127" s="188">
        <v>294.63</v>
      </c>
      <c r="AB127" s="188">
        <v>345.24</v>
      </c>
      <c r="AC127" s="188">
        <v>282.83999999999997</v>
      </c>
      <c r="AD127" s="188">
        <v>265.51</v>
      </c>
      <c r="AE127" s="188">
        <v>337.61</v>
      </c>
      <c r="AF127" s="188">
        <v>303.64</v>
      </c>
    </row>
    <row r="128" spans="1:32" x14ac:dyDescent="0.3">
      <c r="A128" s="180" t="s">
        <v>973</v>
      </c>
      <c r="B128" s="180">
        <v>39719</v>
      </c>
      <c r="C128" s="182" t="s">
        <v>26697</v>
      </c>
      <c r="D128" s="180" t="s">
        <v>57</v>
      </c>
      <c r="E128" s="180" t="s">
        <v>857</v>
      </c>
      <c r="F128" s="188">
        <v>212.16</v>
      </c>
      <c r="G128" s="188">
        <v>142.31</v>
      </c>
      <c r="H128" s="188">
        <v>150.11000000000001</v>
      </c>
      <c r="I128" s="188">
        <v>180.94</v>
      </c>
      <c r="J128" s="188">
        <v>173.33</v>
      </c>
      <c r="K128" s="188">
        <v>158.12</v>
      </c>
      <c r="L128" s="188">
        <v>191.35</v>
      </c>
      <c r="M128" s="188">
        <v>186.54</v>
      </c>
      <c r="N128" s="188">
        <v>183.74</v>
      </c>
      <c r="O128" s="188">
        <v>160.12</v>
      </c>
      <c r="P128" s="188">
        <v>194.15</v>
      </c>
      <c r="Q128" s="188">
        <v>199.15</v>
      </c>
      <c r="R128" s="188">
        <v>250.19</v>
      </c>
      <c r="S128" s="188">
        <v>188.75</v>
      </c>
      <c r="T128" s="188">
        <v>139.71</v>
      </c>
      <c r="U128" s="188">
        <v>175.13</v>
      </c>
      <c r="V128" s="188">
        <v>191.95</v>
      </c>
      <c r="W128" s="188">
        <v>200.15</v>
      </c>
      <c r="X128" s="188">
        <v>205.96</v>
      </c>
      <c r="Y128" s="188">
        <v>160.12</v>
      </c>
      <c r="Z128" s="188">
        <v>202.56</v>
      </c>
      <c r="AA128" s="188">
        <v>164.33</v>
      </c>
      <c r="AB128" s="188">
        <v>227.78</v>
      </c>
      <c r="AC128" s="188">
        <v>213.77</v>
      </c>
      <c r="AD128" s="188">
        <v>160.12</v>
      </c>
      <c r="AE128" s="188">
        <v>150.11000000000001</v>
      </c>
      <c r="AF128" s="188">
        <v>170.13</v>
      </c>
    </row>
    <row r="129" spans="1:32" x14ac:dyDescent="0.3">
      <c r="A129" s="180" t="s">
        <v>973</v>
      </c>
      <c r="B129" s="180">
        <v>3410</v>
      </c>
      <c r="C129" s="182" t="s">
        <v>26698</v>
      </c>
      <c r="D129" s="180" t="s">
        <v>42</v>
      </c>
      <c r="E129" s="180" t="s">
        <v>857</v>
      </c>
      <c r="F129" s="188">
        <v>47.72</v>
      </c>
      <c r="G129" s="188">
        <v>32.01</v>
      </c>
      <c r="H129" s="188">
        <v>33.76</v>
      </c>
      <c r="I129" s="188">
        <v>40.700000000000003</v>
      </c>
      <c r="J129" s="188">
        <v>38.99</v>
      </c>
      <c r="K129" s="188">
        <v>35.57</v>
      </c>
      <c r="L129" s="188">
        <v>43.04</v>
      </c>
      <c r="M129" s="188">
        <v>41.96</v>
      </c>
      <c r="N129" s="188">
        <v>41.33</v>
      </c>
      <c r="O129" s="188">
        <v>36.020000000000003</v>
      </c>
      <c r="P129" s="188">
        <v>43.67</v>
      </c>
      <c r="Q129" s="188">
        <v>44.8</v>
      </c>
      <c r="R129" s="188">
        <v>56.28</v>
      </c>
      <c r="S129" s="188">
        <v>42.46</v>
      </c>
      <c r="T129" s="188">
        <v>31.42</v>
      </c>
      <c r="U129" s="188">
        <v>39.39</v>
      </c>
      <c r="V129" s="188">
        <v>43.18</v>
      </c>
      <c r="W129" s="188">
        <v>45.02</v>
      </c>
      <c r="X129" s="188">
        <v>46.33</v>
      </c>
      <c r="Y129" s="188">
        <v>36.020000000000003</v>
      </c>
      <c r="Z129" s="188">
        <v>45.56</v>
      </c>
      <c r="AA129" s="188">
        <v>36.96</v>
      </c>
      <c r="AB129" s="188">
        <v>51.24</v>
      </c>
      <c r="AC129" s="188">
        <v>48.08</v>
      </c>
      <c r="AD129" s="188">
        <v>36.020000000000003</v>
      </c>
      <c r="AE129" s="188">
        <v>33.76</v>
      </c>
      <c r="AF129" s="188">
        <v>38.270000000000003</v>
      </c>
    </row>
    <row r="130" spans="1:32" x14ac:dyDescent="0.3">
      <c r="A130" s="180" t="s">
        <v>973</v>
      </c>
      <c r="B130" s="180">
        <v>4791</v>
      </c>
      <c r="C130" s="182" t="s">
        <v>26699</v>
      </c>
      <c r="D130" s="180" t="s">
        <v>42</v>
      </c>
      <c r="E130" s="180" t="s">
        <v>857</v>
      </c>
      <c r="F130" s="188">
        <v>48.68</v>
      </c>
      <c r="G130" s="188">
        <v>43.38</v>
      </c>
      <c r="H130" s="188">
        <v>35.020000000000003</v>
      </c>
      <c r="I130" s="188">
        <v>26.62</v>
      </c>
      <c r="J130" s="188">
        <v>48.51</v>
      </c>
      <c r="K130" s="188">
        <v>45.49</v>
      </c>
      <c r="L130" s="188">
        <v>57.6</v>
      </c>
      <c r="M130" s="188">
        <v>52.69</v>
      </c>
      <c r="N130" s="188">
        <v>51.48</v>
      </c>
      <c r="O130" s="188">
        <v>33.340000000000003</v>
      </c>
      <c r="P130" s="188">
        <v>55.27</v>
      </c>
      <c r="Q130" s="188">
        <v>32.35</v>
      </c>
      <c r="R130" s="188">
        <v>29.34</v>
      </c>
      <c r="S130" s="188">
        <v>39.200000000000003</v>
      </c>
      <c r="T130" s="188">
        <v>34.94</v>
      </c>
      <c r="U130" s="188">
        <v>56.74</v>
      </c>
      <c r="V130" s="188">
        <v>38.94</v>
      </c>
      <c r="W130" s="188">
        <v>38.56</v>
      </c>
      <c r="X130" s="188">
        <v>56.91</v>
      </c>
      <c r="Y130" s="188">
        <v>29.03</v>
      </c>
      <c r="Z130" s="188">
        <v>35.200000000000003</v>
      </c>
      <c r="AA130" s="188">
        <v>33.39</v>
      </c>
      <c r="AB130" s="188">
        <v>35.89</v>
      </c>
      <c r="AC130" s="188">
        <v>34.380000000000003</v>
      </c>
      <c r="AD130" s="188">
        <v>28.73</v>
      </c>
      <c r="AE130" s="188">
        <v>50.45</v>
      </c>
      <c r="AF130" s="188">
        <v>50.4</v>
      </c>
    </row>
    <row r="131" spans="1:32" x14ac:dyDescent="0.3">
      <c r="A131" s="180" t="s">
        <v>973</v>
      </c>
      <c r="B131" s="180">
        <v>157</v>
      </c>
      <c r="C131" s="182" t="s">
        <v>26700</v>
      </c>
      <c r="D131" s="180" t="s">
        <v>42</v>
      </c>
      <c r="E131" s="180" t="s">
        <v>857</v>
      </c>
      <c r="F131" s="188">
        <v>223.77</v>
      </c>
      <c r="G131" s="188">
        <v>195.04</v>
      </c>
      <c r="H131" s="188"/>
      <c r="I131" s="188">
        <v>166.11</v>
      </c>
      <c r="J131" s="188">
        <v>157.36000000000001</v>
      </c>
      <c r="K131" s="188">
        <v>174.85</v>
      </c>
      <c r="L131" s="188">
        <v>186.3</v>
      </c>
      <c r="M131" s="188">
        <v>129.26</v>
      </c>
      <c r="N131" s="188">
        <v>142.79</v>
      </c>
      <c r="O131" s="188">
        <v>232.93</v>
      </c>
      <c r="P131" s="188">
        <v>138.21</v>
      </c>
      <c r="Q131" s="188">
        <v>157.16</v>
      </c>
      <c r="R131" s="188">
        <v>180.47</v>
      </c>
      <c r="S131" s="188">
        <v>171.73</v>
      </c>
      <c r="T131" s="188">
        <v>209.2</v>
      </c>
      <c r="U131" s="188">
        <v>184.84</v>
      </c>
      <c r="V131" s="188">
        <v>213.98</v>
      </c>
      <c r="W131" s="188">
        <v>140.71</v>
      </c>
      <c r="X131" s="188">
        <v>140.71</v>
      </c>
      <c r="Y131" s="188">
        <v>154.44999999999999</v>
      </c>
      <c r="Z131" s="188">
        <v>192.13</v>
      </c>
      <c r="AA131" s="188">
        <v>186.72</v>
      </c>
      <c r="AB131" s="188">
        <v>151.33000000000001</v>
      </c>
      <c r="AC131" s="188">
        <v>115.32</v>
      </c>
      <c r="AD131" s="188">
        <v>194.63</v>
      </c>
      <c r="AE131" s="188">
        <v>148</v>
      </c>
      <c r="AF131" s="188">
        <v>209.2</v>
      </c>
    </row>
    <row r="132" spans="1:32" x14ac:dyDescent="0.3">
      <c r="A132" s="180" t="s">
        <v>973</v>
      </c>
      <c r="B132" s="180">
        <v>156</v>
      </c>
      <c r="C132" s="182" t="s">
        <v>26701</v>
      </c>
      <c r="D132" s="180" t="s">
        <v>42</v>
      </c>
      <c r="E132" s="180" t="s">
        <v>857</v>
      </c>
      <c r="F132" s="188">
        <v>79.67</v>
      </c>
      <c r="G132" s="188">
        <v>69.45</v>
      </c>
      <c r="H132" s="188"/>
      <c r="I132" s="188">
        <v>59.14</v>
      </c>
      <c r="J132" s="188">
        <v>56.03</v>
      </c>
      <c r="K132" s="188">
        <v>62.26</v>
      </c>
      <c r="L132" s="188">
        <v>66.33</v>
      </c>
      <c r="M132" s="188">
        <v>46.02</v>
      </c>
      <c r="N132" s="188">
        <v>50.84</v>
      </c>
      <c r="O132" s="188">
        <v>82.94</v>
      </c>
      <c r="P132" s="188">
        <v>49.21</v>
      </c>
      <c r="Q132" s="188">
        <v>55.96</v>
      </c>
      <c r="R132" s="188">
        <v>64.260000000000005</v>
      </c>
      <c r="S132" s="188">
        <v>61.14</v>
      </c>
      <c r="T132" s="188">
        <v>74.489999999999995</v>
      </c>
      <c r="U132" s="188">
        <v>65.81</v>
      </c>
      <c r="V132" s="188">
        <v>76.19</v>
      </c>
      <c r="W132" s="188">
        <v>50.1</v>
      </c>
      <c r="X132" s="188">
        <v>50.1</v>
      </c>
      <c r="Y132" s="188">
        <v>54.99</v>
      </c>
      <c r="Z132" s="188">
        <v>68.41</v>
      </c>
      <c r="AA132" s="188">
        <v>66.48</v>
      </c>
      <c r="AB132" s="188">
        <v>53.88</v>
      </c>
      <c r="AC132" s="188">
        <v>41.06</v>
      </c>
      <c r="AD132" s="188">
        <v>69.3</v>
      </c>
      <c r="AE132" s="188">
        <v>52.69</v>
      </c>
      <c r="AF132" s="188">
        <v>74.489999999999995</v>
      </c>
    </row>
    <row r="133" spans="1:32" x14ac:dyDescent="0.3">
      <c r="A133" s="180" t="s">
        <v>973</v>
      </c>
      <c r="B133" s="180">
        <v>131</v>
      </c>
      <c r="C133" s="182" t="s">
        <v>26702</v>
      </c>
      <c r="D133" s="180" t="s">
        <v>42</v>
      </c>
      <c r="E133" s="180" t="s">
        <v>857</v>
      </c>
      <c r="F133" s="188">
        <v>68.14</v>
      </c>
      <c r="G133" s="188">
        <v>59.39</v>
      </c>
      <c r="H133" s="188"/>
      <c r="I133" s="188">
        <v>50.58</v>
      </c>
      <c r="J133" s="188">
        <v>47.92</v>
      </c>
      <c r="K133" s="188">
        <v>53.24</v>
      </c>
      <c r="L133" s="188">
        <v>56.73</v>
      </c>
      <c r="M133" s="188">
        <v>39.36</v>
      </c>
      <c r="N133" s="188">
        <v>43.48</v>
      </c>
      <c r="O133" s="188">
        <v>70.92</v>
      </c>
      <c r="P133" s="188">
        <v>42.08</v>
      </c>
      <c r="Q133" s="188">
        <v>47.85</v>
      </c>
      <c r="R133" s="188">
        <v>54.95</v>
      </c>
      <c r="S133" s="188">
        <v>52.29</v>
      </c>
      <c r="T133" s="188">
        <v>63.7</v>
      </c>
      <c r="U133" s="188">
        <v>56.28</v>
      </c>
      <c r="V133" s="188">
        <v>65.16</v>
      </c>
      <c r="W133" s="188">
        <v>42.84</v>
      </c>
      <c r="X133" s="188">
        <v>42.84</v>
      </c>
      <c r="Y133" s="188">
        <v>47.03</v>
      </c>
      <c r="Z133" s="188">
        <v>58.5</v>
      </c>
      <c r="AA133" s="188">
        <v>56.85</v>
      </c>
      <c r="AB133" s="188">
        <v>46.08</v>
      </c>
      <c r="AC133" s="188">
        <v>35.11</v>
      </c>
      <c r="AD133" s="188">
        <v>59.26</v>
      </c>
      <c r="AE133" s="188">
        <v>45.06</v>
      </c>
      <c r="AF133" s="188">
        <v>63.7</v>
      </c>
    </row>
    <row r="134" spans="1:32" x14ac:dyDescent="0.3">
      <c r="A134" s="180" t="s">
        <v>973</v>
      </c>
      <c r="B134" s="180">
        <v>21114</v>
      </c>
      <c r="C134" s="182" t="s">
        <v>26703</v>
      </c>
      <c r="D134" s="180" t="s">
        <v>6</v>
      </c>
      <c r="E134" s="180" t="s">
        <v>857</v>
      </c>
      <c r="F134" s="188">
        <v>41.82</v>
      </c>
      <c r="G134" s="188">
        <v>28.05</v>
      </c>
      <c r="H134" s="188">
        <v>29.59</v>
      </c>
      <c r="I134" s="188">
        <v>35.67</v>
      </c>
      <c r="J134" s="188">
        <v>34.17</v>
      </c>
      <c r="K134" s="188">
        <v>31.17</v>
      </c>
      <c r="L134" s="188">
        <v>37.72</v>
      </c>
      <c r="M134" s="188">
        <v>36.770000000000003</v>
      </c>
      <c r="N134" s="188">
        <v>36.22</v>
      </c>
      <c r="O134" s="188">
        <v>31.56</v>
      </c>
      <c r="P134" s="188">
        <v>38.270000000000003</v>
      </c>
      <c r="Q134" s="188">
        <v>39.26</v>
      </c>
      <c r="R134" s="188">
        <v>49.32</v>
      </c>
      <c r="S134" s="188">
        <v>37.200000000000003</v>
      </c>
      <c r="T134" s="188">
        <v>27.54</v>
      </c>
      <c r="U134" s="188">
        <v>34.520000000000003</v>
      </c>
      <c r="V134" s="188">
        <v>37.840000000000003</v>
      </c>
      <c r="W134" s="188">
        <v>39.450000000000003</v>
      </c>
      <c r="X134" s="188">
        <v>40.6</v>
      </c>
      <c r="Y134" s="188">
        <v>31.56</v>
      </c>
      <c r="Z134" s="188">
        <v>39.93</v>
      </c>
      <c r="AA134" s="188">
        <v>32.39</v>
      </c>
      <c r="AB134" s="188">
        <v>44.9</v>
      </c>
      <c r="AC134" s="188">
        <v>42.14</v>
      </c>
      <c r="AD134" s="188">
        <v>31.56</v>
      </c>
      <c r="AE134" s="188">
        <v>29.59</v>
      </c>
      <c r="AF134" s="188">
        <v>33.53</v>
      </c>
    </row>
    <row r="135" spans="1:32" x14ac:dyDescent="0.3">
      <c r="A135" s="180" t="s">
        <v>973</v>
      </c>
      <c r="B135" s="180">
        <v>119</v>
      </c>
      <c r="C135" s="182" t="s">
        <v>26704</v>
      </c>
      <c r="D135" s="180" t="s">
        <v>6</v>
      </c>
      <c r="E135" s="180" t="s">
        <v>26586</v>
      </c>
      <c r="F135" s="188">
        <v>10.6</v>
      </c>
      <c r="G135" s="188">
        <v>7.11</v>
      </c>
      <c r="H135" s="188">
        <v>7.5</v>
      </c>
      <c r="I135" s="188">
        <v>9.0399999999999991</v>
      </c>
      <c r="J135" s="188">
        <v>8.66</v>
      </c>
      <c r="K135" s="188">
        <v>7.9</v>
      </c>
      <c r="L135" s="188">
        <v>9.56</v>
      </c>
      <c r="M135" s="188">
        <v>9.32</v>
      </c>
      <c r="N135" s="188">
        <v>9.18</v>
      </c>
      <c r="O135" s="188">
        <v>8</v>
      </c>
      <c r="P135" s="188">
        <v>9.6999999999999993</v>
      </c>
      <c r="Q135" s="188">
        <v>9.9499999999999993</v>
      </c>
      <c r="R135" s="188">
        <v>12.5</v>
      </c>
      <c r="S135" s="188">
        <v>9.43</v>
      </c>
      <c r="T135" s="188">
        <v>6.98</v>
      </c>
      <c r="U135" s="188">
        <v>8.75</v>
      </c>
      <c r="V135" s="188">
        <v>9.59</v>
      </c>
      <c r="W135" s="188">
        <v>10</v>
      </c>
      <c r="X135" s="188">
        <v>10.29</v>
      </c>
      <c r="Y135" s="188">
        <v>8</v>
      </c>
      <c r="Z135" s="188">
        <v>10.119999999999999</v>
      </c>
      <c r="AA135" s="188">
        <v>8.2100000000000009</v>
      </c>
      <c r="AB135" s="188">
        <v>11.38</v>
      </c>
      <c r="AC135" s="188">
        <v>10.68</v>
      </c>
      <c r="AD135" s="188">
        <v>8</v>
      </c>
      <c r="AE135" s="188">
        <v>7.5</v>
      </c>
      <c r="AF135" s="188">
        <v>8.5</v>
      </c>
    </row>
    <row r="136" spans="1:32" x14ac:dyDescent="0.3">
      <c r="A136" s="180" t="s">
        <v>973</v>
      </c>
      <c r="B136" s="180">
        <v>122</v>
      </c>
      <c r="C136" s="182" t="s">
        <v>26705</v>
      </c>
      <c r="D136" s="180" t="s">
        <v>6</v>
      </c>
      <c r="E136" s="180" t="s">
        <v>857</v>
      </c>
      <c r="F136" s="188">
        <v>81.56</v>
      </c>
      <c r="G136" s="188">
        <v>54.7</v>
      </c>
      <c r="H136" s="188">
        <v>57.7</v>
      </c>
      <c r="I136" s="188">
        <v>69.55</v>
      </c>
      <c r="J136" s="188">
        <v>66.63</v>
      </c>
      <c r="K136" s="188">
        <v>60.78</v>
      </c>
      <c r="L136" s="188">
        <v>73.55</v>
      </c>
      <c r="M136" s="188">
        <v>71.709999999999994</v>
      </c>
      <c r="N136" s="188">
        <v>70.63</v>
      </c>
      <c r="O136" s="188">
        <v>61.55</v>
      </c>
      <c r="P136" s="188">
        <v>74.63</v>
      </c>
      <c r="Q136" s="188">
        <v>76.56</v>
      </c>
      <c r="R136" s="188">
        <v>96.18</v>
      </c>
      <c r="S136" s="188">
        <v>72.55</v>
      </c>
      <c r="T136" s="188">
        <v>53.7</v>
      </c>
      <c r="U136" s="188">
        <v>67.319999999999993</v>
      </c>
      <c r="V136" s="188">
        <v>73.790000000000006</v>
      </c>
      <c r="W136" s="188">
        <v>76.94</v>
      </c>
      <c r="X136" s="188">
        <v>79.17</v>
      </c>
      <c r="Y136" s="188">
        <v>61.55</v>
      </c>
      <c r="Z136" s="188">
        <v>77.86</v>
      </c>
      <c r="AA136" s="188">
        <v>63.17</v>
      </c>
      <c r="AB136" s="188">
        <v>87.56</v>
      </c>
      <c r="AC136" s="188">
        <v>82.17</v>
      </c>
      <c r="AD136" s="188">
        <v>61.55</v>
      </c>
      <c r="AE136" s="188">
        <v>57.7</v>
      </c>
      <c r="AF136" s="188">
        <v>65.400000000000006</v>
      </c>
    </row>
    <row r="137" spans="1:32" x14ac:dyDescent="0.3">
      <c r="A137" s="180" t="s">
        <v>973</v>
      </c>
      <c r="B137" s="180">
        <v>20080</v>
      </c>
      <c r="C137" s="182" t="s">
        <v>26706</v>
      </c>
      <c r="D137" s="180" t="s">
        <v>6</v>
      </c>
      <c r="E137" s="180" t="s">
        <v>857</v>
      </c>
      <c r="F137" s="188">
        <v>26.62</v>
      </c>
      <c r="G137" s="188">
        <v>17.850000000000001</v>
      </c>
      <c r="H137" s="188">
        <v>18.829999999999998</v>
      </c>
      <c r="I137" s="188">
        <v>22.7</v>
      </c>
      <c r="J137" s="188">
        <v>21.74</v>
      </c>
      <c r="K137" s="188">
        <v>19.84</v>
      </c>
      <c r="L137" s="188">
        <v>24.01</v>
      </c>
      <c r="M137" s="188">
        <v>23.4</v>
      </c>
      <c r="N137" s="188">
        <v>23.05</v>
      </c>
      <c r="O137" s="188">
        <v>20.09</v>
      </c>
      <c r="P137" s="188">
        <v>24.36</v>
      </c>
      <c r="Q137" s="188">
        <v>24.98</v>
      </c>
      <c r="R137" s="188">
        <v>31.39</v>
      </c>
      <c r="S137" s="188">
        <v>23.68</v>
      </c>
      <c r="T137" s="188">
        <v>17.53</v>
      </c>
      <c r="U137" s="188">
        <v>21.97</v>
      </c>
      <c r="V137" s="188">
        <v>24.08</v>
      </c>
      <c r="W137" s="188">
        <v>25.11</v>
      </c>
      <c r="X137" s="188">
        <v>25.84</v>
      </c>
      <c r="Y137" s="188">
        <v>20.09</v>
      </c>
      <c r="Z137" s="188">
        <v>25.41</v>
      </c>
      <c r="AA137" s="188">
        <v>20.61</v>
      </c>
      <c r="AB137" s="188">
        <v>28.58</v>
      </c>
      <c r="AC137" s="188">
        <v>26.82</v>
      </c>
      <c r="AD137" s="188">
        <v>20.09</v>
      </c>
      <c r="AE137" s="188">
        <v>18.829999999999998</v>
      </c>
      <c r="AF137" s="188">
        <v>21.34</v>
      </c>
    </row>
    <row r="138" spans="1:32" x14ac:dyDescent="0.3">
      <c r="A138" s="180" t="s">
        <v>973</v>
      </c>
      <c r="B138" s="180">
        <v>124</v>
      </c>
      <c r="C138" s="182" t="s">
        <v>26707</v>
      </c>
      <c r="D138" s="180" t="s">
        <v>57</v>
      </c>
      <c r="E138" s="180" t="s">
        <v>857</v>
      </c>
      <c r="F138" s="188">
        <v>26.28</v>
      </c>
      <c r="G138" s="188">
        <v>22.9</v>
      </c>
      <c r="H138" s="188"/>
      <c r="I138" s="188">
        <v>19.5</v>
      </c>
      <c r="J138" s="188">
        <v>18.48</v>
      </c>
      <c r="K138" s="188">
        <v>20.53</v>
      </c>
      <c r="L138" s="188">
        <v>21.87</v>
      </c>
      <c r="M138" s="188">
        <v>15.18</v>
      </c>
      <c r="N138" s="188">
        <v>16.77</v>
      </c>
      <c r="O138" s="188">
        <v>27.35</v>
      </c>
      <c r="P138" s="188">
        <v>16.23</v>
      </c>
      <c r="Q138" s="188">
        <v>18.45</v>
      </c>
      <c r="R138" s="188">
        <v>21.19</v>
      </c>
      <c r="S138" s="188">
        <v>20.16</v>
      </c>
      <c r="T138" s="188">
        <v>24.56</v>
      </c>
      <c r="U138" s="188">
        <v>21.7</v>
      </c>
      <c r="V138" s="188">
        <v>25.13</v>
      </c>
      <c r="W138" s="188">
        <v>16.52</v>
      </c>
      <c r="X138" s="188">
        <v>16.52</v>
      </c>
      <c r="Y138" s="188">
        <v>18.13</v>
      </c>
      <c r="Z138" s="188">
        <v>22.56</v>
      </c>
      <c r="AA138" s="188">
        <v>21.92</v>
      </c>
      <c r="AB138" s="188">
        <v>17.77</v>
      </c>
      <c r="AC138" s="188">
        <v>13.54</v>
      </c>
      <c r="AD138" s="188">
        <v>22.85</v>
      </c>
      <c r="AE138" s="188">
        <v>17.38</v>
      </c>
      <c r="AF138" s="188">
        <v>24.56</v>
      </c>
    </row>
    <row r="139" spans="1:32" x14ac:dyDescent="0.3">
      <c r="A139" s="180" t="s">
        <v>973</v>
      </c>
      <c r="B139" s="180">
        <v>7334</v>
      </c>
      <c r="C139" s="182" t="s">
        <v>26708</v>
      </c>
      <c r="D139" s="180" t="s">
        <v>57</v>
      </c>
      <c r="E139" s="180" t="s">
        <v>857</v>
      </c>
      <c r="F139" s="188">
        <v>22.75</v>
      </c>
      <c r="G139" s="188">
        <v>18.309999999999999</v>
      </c>
      <c r="H139" s="188"/>
      <c r="I139" s="188">
        <v>20</v>
      </c>
      <c r="J139" s="188">
        <v>15.98</v>
      </c>
      <c r="K139" s="188"/>
      <c r="L139" s="188">
        <v>13.42</v>
      </c>
      <c r="M139" s="188">
        <v>10.34</v>
      </c>
      <c r="N139" s="188">
        <v>10.79</v>
      </c>
      <c r="O139" s="188">
        <v>14.78</v>
      </c>
      <c r="P139" s="188">
        <v>13.49</v>
      </c>
      <c r="Q139" s="188"/>
      <c r="R139" s="188"/>
      <c r="S139" s="188">
        <v>20.059999999999999</v>
      </c>
      <c r="T139" s="188">
        <v>20.02</v>
      </c>
      <c r="U139" s="188">
        <v>17.079999999999998</v>
      </c>
      <c r="V139" s="188">
        <v>19.920000000000002</v>
      </c>
      <c r="W139" s="188">
        <v>16.13</v>
      </c>
      <c r="X139" s="188">
        <v>20.28</v>
      </c>
      <c r="Y139" s="188">
        <v>17.149999999999999</v>
      </c>
      <c r="Z139" s="188">
        <v>15.88</v>
      </c>
      <c r="AA139" s="188">
        <v>13.72</v>
      </c>
      <c r="AB139" s="188">
        <v>15.31</v>
      </c>
      <c r="AC139" s="188">
        <v>16.690000000000001</v>
      </c>
      <c r="AD139" s="188">
        <v>21.33</v>
      </c>
      <c r="AE139" s="188">
        <v>14.39</v>
      </c>
      <c r="AF139" s="188">
        <v>13.22</v>
      </c>
    </row>
    <row r="140" spans="1:32" x14ac:dyDescent="0.3">
      <c r="A140" s="180" t="s">
        <v>973</v>
      </c>
      <c r="B140" s="180">
        <v>45146</v>
      </c>
      <c r="C140" s="182" t="s">
        <v>26709</v>
      </c>
      <c r="D140" s="180" t="s">
        <v>42</v>
      </c>
      <c r="E140" s="180" t="s">
        <v>857</v>
      </c>
      <c r="F140" s="188">
        <v>50.38</v>
      </c>
      <c r="G140" s="188">
        <v>43.91</v>
      </c>
      <c r="H140" s="188"/>
      <c r="I140" s="188">
        <v>37.4</v>
      </c>
      <c r="J140" s="188">
        <v>35.43</v>
      </c>
      <c r="K140" s="188">
        <v>39.369999999999997</v>
      </c>
      <c r="L140" s="188">
        <v>41.95</v>
      </c>
      <c r="M140" s="188">
        <v>29.1</v>
      </c>
      <c r="N140" s="188">
        <v>32.15</v>
      </c>
      <c r="O140" s="188">
        <v>52.45</v>
      </c>
      <c r="P140" s="188">
        <v>31.12</v>
      </c>
      <c r="Q140" s="188">
        <v>35.380000000000003</v>
      </c>
      <c r="R140" s="188">
        <v>40.630000000000003</v>
      </c>
      <c r="S140" s="188">
        <v>38.67</v>
      </c>
      <c r="T140" s="188">
        <v>47.1</v>
      </c>
      <c r="U140" s="188">
        <v>41.62</v>
      </c>
      <c r="V140" s="188">
        <v>48.18</v>
      </c>
      <c r="W140" s="188">
        <v>31.68</v>
      </c>
      <c r="X140" s="188">
        <v>31.68</v>
      </c>
      <c r="Y140" s="188">
        <v>34.770000000000003</v>
      </c>
      <c r="Z140" s="188">
        <v>43.26</v>
      </c>
      <c r="AA140" s="188">
        <v>42.04</v>
      </c>
      <c r="AB140" s="188">
        <v>34.07</v>
      </c>
      <c r="AC140" s="188">
        <v>25.96</v>
      </c>
      <c r="AD140" s="188">
        <v>43.82</v>
      </c>
      <c r="AE140" s="188">
        <v>33.32</v>
      </c>
      <c r="AF140" s="188">
        <v>47.1</v>
      </c>
    </row>
    <row r="141" spans="1:32" x14ac:dyDescent="0.3">
      <c r="A141" s="180" t="s">
        <v>973</v>
      </c>
      <c r="B141" s="180">
        <v>123</v>
      </c>
      <c r="C141" s="182" t="s">
        <v>26710</v>
      </c>
      <c r="D141" s="180" t="s">
        <v>57</v>
      </c>
      <c r="E141" s="180" t="s">
        <v>26586</v>
      </c>
      <c r="F141" s="188">
        <v>10.75</v>
      </c>
      <c r="G141" s="188">
        <v>9.3699999999999992</v>
      </c>
      <c r="H141" s="188"/>
      <c r="I141" s="188">
        <v>7.98</v>
      </c>
      <c r="J141" s="188">
        <v>7.56</v>
      </c>
      <c r="K141" s="188">
        <v>8.4</v>
      </c>
      <c r="L141" s="188">
        <v>8.9499999999999993</v>
      </c>
      <c r="M141" s="188">
        <v>6.21</v>
      </c>
      <c r="N141" s="188">
        <v>6.86</v>
      </c>
      <c r="O141" s="188">
        <v>11.19</v>
      </c>
      <c r="P141" s="188">
        <v>6.64</v>
      </c>
      <c r="Q141" s="188">
        <v>7.55</v>
      </c>
      <c r="R141" s="188">
        <v>8.67</v>
      </c>
      <c r="S141" s="188">
        <v>8.25</v>
      </c>
      <c r="T141" s="188">
        <v>10.050000000000001</v>
      </c>
      <c r="U141" s="188">
        <v>8.8800000000000008</v>
      </c>
      <c r="V141" s="188">
        <v>10.28</v>
      </c>
      <c r="W141" s="188">
        <v>6.76</v>
      </c>
      <c r="X141" s="188">
        <v>6.76</v>
      </c>
      <c r="Y141" s="188">
        <v>7.42</v>
      </c>
      <c r="Z141" s="188">
        <v>9.23</v>
      </c>
      <c r="AA141" s="188">
        <v>8.9700000000000006</v>
      </c>
      <c r="AB141" s="188">
        <v>7.27</v>
      </c>
      <c r="AC141" s="188">
        <v>5.54</v>
      </c>
      <c r="AD141" s="188">
        <v>9.35</v>
      </c>
      <c r="AE141" s="188">
        <v>7.11</v>
      </c>
      <c r="AF141" s="188">
        <v>10.050000000000001</v>
      </c>
    </row>
    <row r="142" spans="1:32" x14ac:dyDescent="0.3">
      <c r="A142" s="180" t="s">
        <v>973</v>
      </c>
      <c r="B142" s="180">
        <v>127</v>
      </c>
      <c r="C142" s="182" t="s">
        <v>26711</v>
      </c>
      <c r="D142" s="180" t="s">
        <v>57</v>
      </c>
      <c r="E142" s="180" t="s">
        <v>857</v>
      </c>
      <c r="F142" s="188">
        <v>25.66</v>
      </c>
      <c r="G142" s="188">
        <v>22.37</v>
      </c>
      <c r="H142" s="188"/>
      <c r="I142" s="188">
        <v>19.05</v>
      </c>
      <c r="J142" s="188">
        <v>18.05</v>
      </c>
      <c r="K142" s="188">
        <v>20.05</v>
      </c>
      <c r="L142" s="188">
        <v>21.37</v>
      </c>
      <c r="M142" s="188">
        <v>14.82</v>
      </c>
      <c r="N142" s="188">
        <v>16.38</v>
      </c>
      <c r="O142" s="188">
        <v>26.71</v>
      </c>
      <c r="P142" s="188">
        <v>15.85</v>
      </c>
      <c r="Q142" s="188">
        <v>18.02</v>
      </c>
      <c r="R142" s="188">
        <v>20.7</v>
      </c>
      <c r="S142" s="188">
        <v>19.690000000000001</v>
      </c>
      <c r="T142" s="188">
        <v>23.99</v>
      </c>
      <c r="U142" s="188">
        <v>21.2</v>
      </c>
      <c r="V142" s="188">
        <v>24.54</v>
      </c>
      <c r="W142" s="188">
        <v>16.14</v>
      </c>
      <c r="X142" s="188">
        <v>16.14</v>
      </c>
      <c r="Y142" s="188">
        <v>17.71</v>
      </c>
      <c r="Z142" s="188">
        <v>22.03</v>
      </c>
      <c r="AA142" s="188">
        <v>21.41</v>
      </c>
      <c r="AB142" s="188">
        <v>17.350000000000001</v>
      </c>
      <c r="AC142" s="188">
        <v>13.22</v>
      </c>
      <c r="AD142" s="188">
        <v>22.32</v>
      </c>
      <c r="AE142" s="188">
        <v>16.97</v>
      </c>
      <c r="AF142" s="188">
        <v>23.99</v>
      </c>
    </row>
    <row r="143" spans="1:32" x14ac:dyDescent="0.3">
      <c r="A143" s="180" t="s">
        <v>973</v>
      </c>
      <c r="B143" s="180">
        <v>133</v>
      </c>
      <c r="C143" s="182" t="s">
        <v>26712</v>
      </c>
      <c r="D143" s="180" t="s">
        <v>57</v>
      </c>
      <c r="E143" s="180" t="s">
        <v>857</v>
      </c>
      <c r="F143" s="188">
        <v>10.66</v>
      </c>
      <c r="G143" s="188">
        <v>9.2899999999999991</v>
      </c>
      <c r="H143" s="188"/>
      <c r="I143" s="188">
        <v>7.91</v>
      </c>
      <c r="J143" s="188">
        <v>7.49</v>
      </c>
      <c r="K143" s="188">
        <v>8.33</v>
      </c>
      <c r="L143" s="188">
        <v>8.8699999999999992</v>
      </c>
      <c r="M143" s="188">
        <v>6.15</v>
      </c>
      <c r="N143" s="188">
        <v>6.8</v>
      </c>
      <c r="O143" s="188">
        <v>11.09</v>
      </c>
      <c r="P143" s="188">
        <v>6.58</v>
      </c>
      <c r="Q143" s="188">
        <v>7.48</v>
      </c>
      <c r="R143" s="188">
        <v>8.59</v>
      </c>
      <c r="S143" s="188">
        <v>8.18</v>
      </c>
      <c r="T143" s="188">
        <v>9.9600000000000009</v>
      </c>
      <c r="U143" s="188">
        <v>8.8000000000000007</v>
      </c>
      <c r="V143" s="188">
        <v>10.19</v>
      </c>
      <c r="W143" s="188">
        <v>6.7</v>
      </c>
      <c r="X143" s="188">
        <v>6.7</v>
      </c>
      <c r="Y143" s="188">
        <v>7.35</v>
      </c>
      <c r="Z143" s="188">
        <v>9.15</v>
      </c>
      <c r="AA143" s="188">
        <v>8.89</v>
      </c>
      <c r="AB143" s="188">
        <v>7.21</v>
      </c>
      <c r="AC143" s="188">
        <v>5.49</v>
      </c>
      <c r="AD143" s="188">
        <v>9.27</v>
      </c>
      <c r="AE143" s="188">
        <v>7.05</v>
      </c>
      <c r="AF143" s="188">
        <v>9.9600000000000009</v>
      </c>
    </row>
    <row r="144" spans="1:32" x14ac:dyDescent="0.3">
      <c r="A144" s="180" t="s">
        <v>973</v>
      </c>
      <c r="B144" s="180">
        <v>43617</v>
      </c>
      <c r="C144" s="182" t="s">
        <v>26713</v>
      </c>
      <c r="D144" s="180" t="s">
        <v>57</v>
      </c>
      <c r="E144" s="180" t="s">
        <v>857</v>
      </c>
      <c r="F144" s="188">
        <v>11.91</v>
      </c>
      <c r="G144" s="188">
        <v>10.38</v>
      </c>
      <c r="H144" s="188"/>
      <c r="I144" s="188">
        <v>8.84</v>
      </c>
      <c r="J144" s="188">
        <v>8.3699999999999992</v>
      </c>
      <c r="K144" s="188">
        <v>9.3000000000000007</v>
      </c>
      <c r="L144" s="188">
        <v>9.91</v>
      </c>
      <c r="M144" s="188">
        <v>6.88</v>
      </c>
      <c r="N144" s="188">
        <v>7.6</v>
      </c>
      <c r="O144" s="188">
        <v>12.4</v>
      </c>
      <c r="P144" s="188">
        <v>7.35</v>
      </c>
      <c r="Q144" s="188">
        <v>8.36</v>
      </c>
      <c r="R144" s="188">
        <v>9.6</v>
      </c>
      <c r="S144" s="188">
        <v>9.14</v>
      </c>
      <c r="T144" s="188">
        <v>11.13</v>
      </c>
      <c r="U144" s="188">
        <v>9.84</v>
      </c>
      <c r="V144" s="188">
        <v>11.39</v>
      </c>
      <c r="W144" s="188">
        <v>7.49</v>
      </c>
      <c r="X144" s="188">
        <v>7.49</v>
      </c>
      <c r="Y144" s="188">
        <v>8.2200000000000006</v>
      </c>
      <c r="Z144" s="188">
        <v>10.220000000000001</v>
      </c>
      <c r="AA144" s="188">
        <v>9.94</v>
      </c>
      <c r="AB144" s="188">
        <v>8.0500000000000007</v>
      </c>
      <c r="AC144" s="188">
        <v>6.13</v>
      </c>
      <c r="AD144" s="188">
        <v>10.36</v>
      </c>
      <c r="AE144" s="188">
        <v>7.87</v>
      </c>
      <c r="AF144" s="188">
        <v>11.13</v>
      </c>
    </row>
    <row r="145" spans="1:32" x14ac:dyDescent="0.3">
      <c r="A145" s="180" t="s">
        <v>973</v>
      </c>
      <c r="B145" s="180">
        <v>132</v>
      </c>
      <c r="C145" s="182" t="s">
        <v>26714</v>
      </c>
      <c r="D145" s="180" t="s">
        <v>57</v>
      </c>
      <c r="E145" s="180" t="s">
        <v>857</v>
      </c>
      <c r="F145" s="188">
        <v>11.05</v>
      </c>
      <c r="G145" s="188">
        <v>9.6300000000000008</v>
      </c>
      <c r="H145" s="188"/>
      <c r="I145" s="188">
        <v>8.1999999999999993</v>
      </c>
      <c r="J145" s="188">
        <v>7.77</v>
      </c>
      <c r="K145" s="188">
        <v>8.6300000000000008</v>
      </c>
      <c r="L145" s="188">
        <v>9.1999999999999993</v>
      </c>
      <c r="M145" s="188">
        <v>6.38</v>
      </c>
      <c r="N145" s="188">
        <v>7.05</v>
      </c>
      <c r="O145" s="188">
        <v>11.5</v>
      </c>
      <c r="P145" s="188">
        <v>6.82</v>
      </c>
      <c r="Q145" s="188">
        <v>7.76</v>
      </c>
      <c r="R145" s="188">
        <v>8.91</v>
      </c>
      <c r="S145" s="188">
        <v>8.48</v>
      </c>
      <c r="T145" s="188">
        <v>10.33</v>
      </c>
      <c r="U145" s="188">
        <v>9.1300000000000008</v>
      </c>
      <c r="V145" s="188">
        <v>10.57</v>
      </c>
      <c r="W145" s="188">
        <v>6.95</v>
      </c>
      <c r="X145" s="188">
        <v>6.95</v>
      </c>
      <c r="Y145" s="188">
        <v>7.63</v>
      </c>
      <c r="Z145" s="188">
        <v>9.49</v>
      </c>
      <c r="AA145" s="188">
        <v>9.2200000000000006</v>
      </c>
      <c r="AB145" s="188">
        <v>7.47</v>
      </c>
      <c r="AC145" s="188">
        <v>5.69</v>
      </c>
      <c r="AD145" s="188">
        <v>9.61</v>
      </c>
      <c r="AE145" s="188">
        <v>7.31</v>
      </c>
      <c r="AF145" s="188">
        <v>10.33</v>
      </c>
    </row>
    <row r="146" spans="1:32" x14ac:dyDescent="0.3">
      <c r="A146" s="180" t="s">
        <v>973</v>
      </c>
      <c r="B146" s="180">
        <v>43618</v>
      </c>
      <c r="C146" s="182" t="s">
        <v>26715</v>
      </c>
      <c r="D146" s="180" t="s">
        <v>42</v>
      </c>
      <c r="E146" s="180" t="s">
        <v>857</v>
      </c>
      <c r="F146" s="188">
        <v>27.82</v>
      </c>
      <c r="G146" s="188">
        <v>24.25</v>
      </c>
      <c r="H146" s="188"/>
      <c r="I146" s="188">
        <v>20.65</v>
      </c>
      <c r="J146" s="188">
        <v>19.559999999999999</v>
      </c>
      <c r="K146" s="188">
        <v>21.74</v>
      </c>
      <c r="L146" s="188">
        <v>23.16</v>
      </c>
      <c r="M146" s="188">
        <v>16.07</v>
      </c>
      <c r="N146" s="188">
        <v>17.75</v>
      </c>
      <c r="O146" s="188">
        <v>28.96</v>
      </c>
      <c r="P146" s="188">
        <v>17.18</v>
      </c>
      <c r="Q146" s="188">
        <v>19.54</v>
      </c>
      <c r="R146" s="188">
        <v>22.44</v>
      </c>
      <c r="S146" s="188">
        <v>21.35</v>
      </c>
      <c r="T146" s="188">
        <v>26.01</v>
      </c>
      <c r="U146" s="188">
        <v>22.98</v>
      </c>
      <c r="V146" s="188">
        <v>26.6</v>
      </c>
      <c r="W146" s="188">
        <v>17.489999999999998</v>
      </c>
      <c r="X146" s="188">
        <v>17.489999999999998</v>
      </c>
      <c r="Y146" s="188">
        <v>19.2</v>
      </c>
      <c r="Z146" s="188">
        <v>23.88</v>
      </c>
      <c r="AA146" s="188">
        <v>23.21</v>
      </c>
      <c r="AB146" s="188">
        <v>18.809999999999999</v>
      </c>
      <c r="AC146" s="188">
        <v>14.33</v>
      </c>
      <c r="AD146" s="188">
        <v>24.2</v>
      </c>
      <c r="AE146" s="188">
        <v>18.399999999999999</v>
      </c>
      <c r="AF146" s="188">
        <v>26.01</v>
      </c>
    </row>
    <row r="147" spans="1:32" x14ac:dyDescent="0.3">
      <c r="A147" s="180" t="s">
        <v>973</v>
      </c>
      <c r="B147" s="180">
        <v>37476</v>
      </c>
      <c r="C147" s="182" t="s">
        <v>26716</v>
      </c>
      <c r="D147" s="180" t="s">
        <v>6</v>
      </c>
      <c r="E147" s="180" t="s">
        <v>857</v>
      </c>
      <c r="F147" s="188"/>
      <c r="G147" s="188">
        <v>2811.93</v>
      </c>
      <c r="H147" s="188"/>
      <c r="I147" s="188"/>
      <c r="J147" s="188">
        <v>4326.05</v>
      </c>
      <c r="K147" s="188"/>
      <c r="L147" s="188">
        <v>4212.07</v>
      </c>
      <c r="M147" s="188">
        <v>4192.9399999999996</v>
      </c>
      <c r="N147" s="188"/>
      <c r="O147" s="188">
        <v>4265.6499999999996</v>
      </c>
      <c r="P147" s="188">
        <v>3592.45</v>
      </c>
      <c r="Q147" s="188">
        <v>3976.63</v>
      </c>
      <c r="R147" s="188"/>
      <c r="S147" s="188">
        <v>3826.89</v>
      </c>
      <c r="T147" s="188"/>
      <c r="U147" s="188">
        <v>3128.06</v>
      </c>
      <c r="V147" s="188">
        <v>4026.55</v>
      </c>
      <c r="W147" s="188"/>
      <c r="X147" s="188">
        <v>4775.29</v>
      </c>
      <c r="Y147" s="188">
        <v>3841.2</v>
      </c>
      <c r="Z147" s="188">
        <v>3728.72</v>
      </c>
      <c r="AA147" s="188"/>
      <c r="AB147" s="188">
        <v>4304.91</v>
      </c>
      <c r="AC147" s="188"/>
      <c r="AD147" s="188"/>
      <c r="AE147" s="188">
        <v>4475.79</v>
      </c>
      <c r="AF147" s="188">
        <v>3327.73</v>
      </c>
    </row>
    <row r="148" spans="1:32" x14ac:dyDescent="0.3">
      <c r="A148" s="180" t="s">
        <v>973</v>
      </c>
      <c r="B148" s="180">
        <v>37478</v>
      </c>
      <c r="C148" s="182" t="s">
        <v>26717</v>
      </c>
      <c r="D148" s="180" t="s">
        <v>6</v>
      </c>
      <c r="E148" s="180" t="s">
        <v>857</v>
      </c>
      <c r="F148" s="188"/>
      <c r="G148" s="188">
        <v>3522.01</v>
      </c>
      <c r="H148" s="188"/>
      <c r="I148" s="188"/>
      <c r="J148" s="188">
        <v>5418.48</v>
      </c>
      <c r="K148" s="188"/>
      <c r="L148" s="188">
        <v>5275.73</v>
      </c>
      <c r="M148" s="188">
        <v>5251.76</v>
      </c>
      <c r="N148" s="188"/>
      <c r="O148" s="188">
        <v>5342.83</v>
      </c>
      <c r="P148" s="188">
        <v>4499.63</v>
      </c>
      <c r="Q148" s="188">
        <v>4980.84</v>
      </c>
      <c r="R148" s="188"/>
      <c r="S148" s="188">
        <v>4793.2700000000004</v>
      </c>
      <c r="T148" s="188"/>
      <c r="U148" s="188">
        <v>3917.98</v>
      </c>
      <c r="V148" s="188">
        <v>5043.3599999999997</v>
      </c>
      <c r="W148" s="188"/>
      <c r="X148" s="188">
        <v>5981.17</v>
      </c>
      <c r="Y148" s="188">
        <v>4811.1899999999996</v>
      </c>
      <c r="Z148" s="188">
        <v>4670.3100000000004</v>
      </c>
      <c r="AA148" s="188"/>
      <c r="AB148" s="188">
        <v>5392.02</v>
      </c>
      <c r="AC148" s="188"/>
      <c r="AD148" s="188"/>
      <c r="AE148" s="188">
        <v>5606.05</v>
      </c>
      <c r="AF148" s="188">
        <v>4168.0600000000004</v>
      </c>
    </row>
    <row r="149" spans="1:32" x14ac:dyDescent="0.3">
      <c r="A149" s="180" t="s">
        <v>973</v>
      </c>
      <c r="B149" s="180">
        <v>37477</v>
      </c>
      <c r="C149" s="182" t="s">
        <v>26718</v>
      </c>
      <c r="D149" s="180" t="s">
        <v>6</v>
      </c>
      <c r="E149" s="180" t="s">
        <v>857</v>
      </c>
      <c r="F149" s="188"/>
      <c r="G149" s="188">
        <v>4771.76</v>
      </c>
      <c r="H149" s="188"/>
      <c r="I149" s="188"/>
      <c r="J149" s="188">
        <v>7341.17</v>
      </c>
      <c r="K149" s="188"/>
      <c r="L149" s="188">
        <v>7147.76</v>
      </c>
      <c r="M149" s="188">
        <v>7115.29</v>
      </c>
      <c r="N149" s="188"/>
      <c r="O149" s="188">
        <v>7238.68</v>
      </c>
      <c r="P149" s="188">
        <v>6096.28</v>
      </c>
      <c r="Q149" s="188">
        <v>6748.23</v>
      </c>
      <c r="R149" s="188"/>
      <c r="S149" s="188">
        <v>6494.11</v>
      </c>
      <c r="T149" s="188"/>
      <c r="U149" s="188">
        <v>5308.23</v>
      </c>
      <c r="V149" s="188">
        <v>6832.94</v>
      </c>
      <c r="W149" s="188"/>
      <c r="X149" s="188">
        <v>8103.52</v>
      </c>
      <c r="Y149" s="188">
        <v>6518.39</v>
      </c>
      <c r="Z149" s="188">
        <v>6327.52</v>
      </c>
      <c r="AA149" s="188"/>
      <c r="AB149" s="188">
        <v>7305.31</v>
      </c>
      <c r="AC149" s="188"/>
      <c r="AD149" s="188"/>
      <c r="AE149" s="188">
        <v>7595.29</v>
      </c>
      <c r="AF149" s="188">
        <v>5647.05</v>
      </c>
    </row>
    <row r="150" spans="1:32" x14ac:dyDescent="0.3">
      <c r="A150" s="180" t="s">
        <v>973</v>
      </c>
      <c r="B150" s="180">
        <v>37479</v>
      </c>
      <c r="C150" s="182" t="s">
        <v>26719</v>
      </c>
      <c r="D150" s="180" t="s">
        <v>6</v>
      </c>
      <c r="E150" s="180" t="s">
        <v>857</v>
      </c>
      <c r="F150" s="188"/>
      <c r="G150" s="188">
        <v>5659.36</v>
      </c>
      <c r="H150" s="188"/>
      <c r="I150" s="188"/>
      <c r="J150" s="188">
        <v>8706.7199999999993</v>
      </c>
      <c r="K150" s="188"/>
      <c r="L150" s="188">
        <v>8477.33</v>
      </c>
      <c r="M150" s="188">
        <v>8438.82</v>
      </c>
      <c r="N150" s="188"/>
      <c r="O150" s="188">
        <v>8585.16</v>
      </c>
      <c r="P150" s="188">
        <v>7230.26</v>
      </c>
      <c r="Q150" s="188">
        <v>8003.48</v>
      </c>
      <c r="R150" s="188"/>
      <c r="S150" s="188">
        <v>7702.1</v>
      </c>
      <c r="T150" s="188"/>
      <c r="U150" s="188">
        <v>6295.63</v>
      </c>
      <c r="V150" s="188">
        <v>8103.94</v>
      </c>
      <c r="W150" s="188"/>
      <c r="X150" s="188">
        <v>9610.8799999999992</v>
      </c>
      <c r="Y150" s="188">
        <v>7730.9</v>
      </c>
      <c r="Z150" s="188">
        <v>7504.52</v>
      </c>
      <c r="AA150" s="188"/>
      <c r="AB150" s="188">
        <v>8664.19</v>
      </c>
      <c r="AC150" s="188"/>
      <c r="AD150" s="188"/>
      <c r="AE150" s="188">
        <v>9008.1</v>
      </c>
      <c r="AF150" s="188">
        <v>6697.47</v>
      </c>
    </row>
    <row r="151" spans="1:32" x14ac:dyDescent="0.3">
      <c r="A151" s="180" t="s">
        <v>973</v>
      </c>
      <c r="B151" s="180">
        <v>4319</v>
      </c>
      <c r="C151" s="182" t="s">
        <v>26720</v>
      </c>
      <c r="D151" s="180" t="s">
        <v>6</v>
      </c>
      <c r="E151" s="180" t="s">
        <v>857</v>
      </c>
      <c r="F151" s="188">
        <v>1.45</v>
      </c>
      <c r="G151" s="188">
        <v>2.08</v>
      </c>
      <c r="H151" s="188"/>
      <c r="I151" s="188">
        <v>2.57</v>
      </c>
      <c r="J151" s="188">
        <v>1.67</v>
      </c>
      <c r="K151" s="188">
        <v>1.5</v>
      </c>
      <c r="L151" s="188"/>
      <c r="M151" s="188">
        <v>2.1800000000000002</v>
      </c>
      <c r="N151" s="188">
        <v>1.31</v>
      </c>
      <c r="O151" s="188">
        <v>2.57</v>
      </c>
      <c r="P151" s="188">
        <v>1.62</v>
      </c>
      <c r="Q151" s="188">
        <v>1.2</v>
      </c>
      <c r="R151" s="188">
        <v>1.54</v>
      </c>
      <c r="S151" s="188">
        <v>2.1</v>
      </c>
      <c r="T151" s="188">
        <v>2.12</v>
      </c>
      <c r="U151" s="188">
        <v>1.1499999999999999</v>
      </c>
      <c r="V151" s="188">
        <v>2.4300000000000002</v>
      </c>
      <c r="W151" s="188">
        <v>1.28</v>
      </c>
      <c r="X151" s="188">
        <v>2.1800000000000002</v>
      </c>
      <c r="Y151" s="188">
        <v>1.73</v>
      </c>
      <c r="Z151" s="188">
        <v>1.47</v>
      </c>
      <c r="AA151" s="188">
        <v>1.6</v>
      </c>
      <c r="AB151" s="188">
        <v>1.71</v>
      </c>
      <c r="AC151" s="188">
        <v>1.67</v>
      </c>
      <c r="AD151" s="188">
        <v>1.96</v>
      </c>
      <c r="AE151" s="188">
        <v>1.67</v>
      </c>
      <c r="AF151" s="188">
        <v>1.68</v>
      </c>
    </row>
    <row r="152" spans="1:32" x14ac:dyDescent="0.3">
      <c r="A152" s="180" t="s">
        <v>973</v>
      </c>
      <c r="B152" s="180">
        <v>42409</v>
      </c>
      <c r="C152" s="182" t="s">
        <v>26721</v>
      </c>
      <c r="D152" s="180" t="s">
        <v>42</v>
      </c>
      <c r="E152" s="180" t="s">
        <v>857</v>
      </c>
      <c r="F152" s="188">
        <v>17.52</v>
      </c>
      <c r="G152" s="188">
        <v>15.27</v>
      </c>
      <c r="H152" s="188"/>
      <c r="I152" s="188">
        <v>13</v>
      </c>
      <c r="J152" s="188">
        <v>12.32</v>
      </c>
      <c r="K152" s="188">
        <v>13.69</v>
      </c>
      <c r="L152" s="188">
        <v>14.58</v>
      </c>
      <c r="M152" s="188">
        <v>10.119999999999999</v>
      </c>
      <c r="N152" s="188">
        <v>11.18</v>
      </c>
      <c r="O152" s="188">
        <v>18.23</v>
      </c>
      <c r="P152" s="188">
        <v>10.82</v>
      </c>
      <c r="Q152" s="188">
        <v>12.3</v>
      </c>
      <c r="R152" s="188">
        <v>14.13</v>
      </c>
      <c r="S152" s="188">
        <v>13.44</v>
      </c>
      <c r="T152" s="188">
        <v>16.38</v>
      </c>
      <c r="U152" s="188">
        <v>14.47</v>
      </c>
      <c r="V152" s="188">
        <v>16.75</v>
      </c>
      <c r="W152" s="188">
        <v>11.01</v>
      </c>
      <c r="X152" s="188">
        <v>11.01</v>
      </c>
      <c r="Y152" s="188">
        <v>12.09</v>
      </c>
      <c r="Z152" s="188">
        <v>15.04</v>
      </c>
      <c r="AA152" s="188">
        <v>14.62</v>
      </c>
      <c r="AB152" s="188">
        <v>11.84</v>
      </c>
      <c r="AC152" s="188">
        <v>9.0299999999999994</v>
      </c>
      <c r="AD152" s="188">
        <v>15.24</v>
      </c>
      <c r="AE152" s="188">
        <v>11.58</v>
      </c>
      <c r="AF152" s="188">
        <v>16.38</v>
      </c>
    </row>
    <row r="153" spans="1:32" x14ac:dyDescent="0.3">
      <c r="A153" s="180" t="s">
        <v>973</v>
      </c>
      <c r="B153" s="180">
        <v>40553</v>
      </c>
      <c r="C153" s="182" t="s">
        <v>26722</v>
      </c>
      <c r="D153" s="180" t="s">
        <v>44</v>
      </c>
      <c r="E153" s="180" t="s">
        <v>26586</v>
      </c>
      <c r="F153" s="188"/>
      <c r="G153" s="188"/>
      <c r="H153" s="188"/>
      <c r="I153" s="188"/>
      <c r="J153" s="188"/>
      <c r="K153" s="188"/>
      <c r="L153" s="188"/>
      <c r="M153" s="188"/>
      <c r="N153" s="188"/>
      <c r="O153" s="188"/>
      <c r="P153" s="188"/>
      <c r="Q153" s="188"/>
      <c r="R153" s="188"/>
      <c r="S153" s="188"/>
      <c r="T153" s="188"/>
      <c r="U153" s="188"/>
      <c r="V153" s="188"/>
      <c r="W153" s="188">
        <v>38.5</v>
      </c>
      <c r="X153" s="188"/>
      <c r="Y153" s="188"/>
      <c r="Z153" s="188"/>
      <c r="AA153" s="188"/>
      <c r="AB153" s="188"/>
      <c r="AC153" s="188"/>
      <c r="AD153" s="188"/>
      <c r="AE153" s="188">
        <v>74</v>
      </c>
      <c r="AF153" s="188"/>
    </row>
    <row r="154" spans="1:32" x14ac:dyDescent="0.3">
      <c r="A154" s="180" t="s">
        <v>26723</v>
      </c>
      <c r="B154" s="180">
        <v>6114</v>
      </c>
      <c r="C154" s="182" t="s">
        <v>26724</v>
      </c>
      <c r="D154" s="180" t="s">
        <v>40</v>
      </c>
      <c r="E154" s="180" t="s">
        <v>857</v>
      </c>
      <c r="F154" s="188">
        <v>19.04</v>
      </c>
      <c r="G154" s="188">
        <v>17.05</v>
      </c>
      <c r="H154" s="188">
        <v>17.47</v>
      </c>
      <c r="I154" s="188">
        <v>18.440000000000001</v>
      </c>
      <c r="J154" s="188">
        <v>17.239999999999998</v>
      </c>
      <c r="K154" s="188">
        <v>17.2</v>
      </c>
      <c r="L154" s="188">
        <v>16.57</v>
      </c>
      <c r="M154" s="188">
        <v>18.940000000000001</v>
      </c>
      <c r="N154" s="188">
        <v>15.66</v>
      </c>
      <c r="O154" s="188">
        <v>17.02</v>
      </c>
      <c r="P154" s="188">
        <v>20</v>
      </c>
      <c r="Q154" s="188">
        <v>16.5</v>
      </c>
      <c r="R154" s="188">
        <v>17.96</v>
      </c>
      <c r="S154" s="188">
        <v>16.760000000000002</v>
      </c>
      <c r="T154" s="188">
        <v>18.149999999999999</v>
      </c>
      <c r="U154" s="188">
        <v>17.98</v>
      </c>
      <c r="V154" s="188">
        <v>16.690000000000001</v>
      </c>
      <c r="W154" s="188">
        <v>22.16</v>
      </c>
      <c r="X154" s="188">
        <v>23.31</v>
      </c>
      <c r="Y154" s="188">
        <v>17.71</v>
      </c>
      <c r="Z154" s="188">
        <v>20.53</v>
      </c>
      <c r="AA154" s="188">
        <v>17.559999999999999</v>
      </c>
      <c r="AB154" s="188">
        <v>19.239999999999998</v>
      </c>
      <c r="AC154" s="188">
        <v>23.35</v>
      </c>
      <c r="AD154" s="188">
        <v>15.92</v>
      </c>
      <c r="AE154" s="188">
        <v>23.82</v>
      </c>
      <c r="AF154" s="188">
        <v>19.600000000000001</v>
      </c>
    </row>
    <row r="155" spans="1:32" x14ac:dyDescent="0.3">
      <c r="A155" s="180" t="s">
        <v>26723</v>
      </c>
      <c r="B155" s="180">
        <v>40912</v>
      </c>
      <c r="C155" s="182" t="s">
        <v>26725</v>
      </c>
      <c r="D155" s="180" t="s">
        <v>63</v>
      </c>
      <c r="E155" s="180" t="s">
        <v>857</v>
      </c>
      <c r="F155" s="188">
        <v>3332.44</v>
      </c>
      <c r="G155" s="188">
        <v>2975.99</v>
      </c>
      <c r="H155" s="188">
        <v>3069.53</v>
      </c>
      <c r="I155" s="188">
        <v>3208.79</v>
      </c>
      <c r="J155" s="188">
        <v>3012.89</v>
      </c>
      <c r="K155" s="188">
        <v>3028.34</v>
      </c>
      <c r="L155" s="188">
        <v>2951.04</v>
      </c>
      <c r="M155" s="188">
        <v>3323.22</v>
      </c>
      <c r="N155" s="188">
        <v>2808.64</v>
      </c>
      <c r="O155" s="188">
        <v>2996.65</v>
      </c>
      <c r="P155" s="188">
        <v>3538.57</v>
      </c>
      <c r="Q155" s="188">
        <v>2888.92</v>
      </c>
      <c r="R155" s="188">
        <v>3231.66</v>
      </c>
      <c r="S155" s="188">
        <v>2903.76</v>
      </c>
      <c r="T155" s="188">
        <v>3164.13</v>
      </c>
      <c r="U155" s="188">
        <v>3148.05</v>
      </c>
      <c r="V155" s="188">
        <v>2951.29</v>
      </c>
      <c r="W155" s="188">
        <v>3890.89</v>
      </c>
      <c r="X155" s="188">
        <v>4096.96</v>
      </c>
      <c r="Y155" s="188">
        <v>3098.87</v>
      </c>
      <c r="Z155" s="188">
        <v>3575.61</v>
      </c>
      <c r="AA155" s="188">
        <v>3065.77</v>
      </c>
      <c r="AB155" s="188">
        <v>3381.95</v>
      </c>
      <c r="AC155" s="188">
        <v>4100.2299999999996</v>
      </c>
      <c r="AD155" s="188">
        <v>2812.92</v>
      </c>
      <c r="AE155" s="188">
        <v>4173.53</v>
      </c>
      <c r="AF155" s="188">
        <v>3449.35</v>
      </c>
    </row>
    <row r="156" spans="1:32" x14ac:dyDescent="0.3">
      <c r="A156" s="180" t="s">
        <v>26723</v>
      </c>
      <c r="B156" s="180">
        <v>247</v>
      </c>
      <c r="C156" s="182" t="s">
        <v>26726</v>
      </c>
      <c r="D156" s="180" t="s">
        <v>40</v>
      </c>
      <c r="E156" s="180" t="s">
        <v>857</v>
      </c>
      <c r="F156" s="188">
        <v>19.04</v>
      </c>
      <c r="G156" s="188">
        <v>17.05</v>
      </c>
      <c r="H156" s="188">
        <v>17.47</v>
      </c>
      <c r="I156" s="188">
        <v>18.440000000000001</v>
      </c>
      <c r="J156" s="188">
        <v>17.239999999999998</v>
      </c>
      <c r="K156" s="188">
        <v>17.2</v>
      </c>
      <c r="L156" s="188">
        <v>16.57</v>
      </c>
      <c r="M156" s="188">
        <v>18.940000000000001</v>
      </c>
      <c r="N156" s="188">
        <v>15.66</v>
      </c>
      <c r="O156" s="188">
        <v>17.02</v>
      </c>
      <c r="P156" s="188">
        <v>20</v>
      </c>
      <c r="Q156" s="188">
        <v>16.5</v>
      </c>
      <c r="R156" s="188">
        <v>17.96</v>
      </c>
      <c r="S156" s="188">
        <v>16.760000000000002</v>
      </c>
      <c r="T156" s="188">
        <v>18.149999999999999</v>
      </c>
      <c r="U156" s="188">
        <v>17.98</v>
      </c>
      <c r="V156" s="188">
        <v>16.690000000000001</v>
      </c>
      <c r="W156" s="188">
        <v>22.16</v>
      </c>
      <c r="X156" s="188">
        <v>23.31</v>
      </c>
      <c r="Y156" s="188">
        <v>17.71</v>
      </c>
      <c r="Z156" s="188">
        <v>20.53</v>
      </c>
      <c r="AA156" s="188">
        <v>17.559999999999999</v>
      </c>
      <c r="AB156" s="188">
        <v>19.239999999999998</v>
      </c>
      <c r="AC156" s="188">
        <v>23.35</v>
      </c>
      <c r="AD156" s="188">
        <v>15.92</v>
      </c>
      <c r="AE156" s="188">
        <v>23.82</v>
      </c>
      <c r="AF156" s="188">
        <v>19.600000000000001</v>
      </c>
    </row>
    <row r="157" spans="1:32" x14ac:dyDescent="0.3">
      <c r="A157" s="180" t="s">
        <v>26723</v>
      </c>
      <c r="B157" s="180">
        <v>40919</v>
      </c>
      <c r="C157" s="182" t="s">
        <v>26727</v>
      </c>
      <c r="D157" s="180" t="s">
        <v>63</v>
      </c>
      <c r="E157" s="180" t="s">
        <v>857</v>
      </c>
      <c r="F157" s="188">
        <v>3332.44</v>
      </c>
      <c r="G157" s="188">
        <v>2975.99</v>
      </c>
      <c r="H157" s="188">
        <v>3069.53</v>
      </c>
      <c r="I157" s="188">
        <v>3208.79</v>
      </c>
      <c r="J157" s="188">
        <v>3012.89</v>
      </c>
      <c r="K157" s="188">
        <v>3028.34</v>
      </c>
      <c r="L157" s="188">
        <v>2951.04</v>
      </c>
      <c r="M157" s="188">
        <v>3323.22</v>
      </c>
      <c r="N157" s="188">
        <v>2808.64</v>
      </c>
      <c r="O157" s="188">
        <v>2996.65</v>
      </c>
      <c r="P157" s="188">
        <v>3538.57</v>
      </c>
      <c r="Q157" s="188">
        <v>2888.92</v>
      </c>
      <c r="R157" s="188">
        <v>3231.66</v>
      </c>
      <c r="S157" s="188">
        <v>2903.76</v>
      </c>
      <c r="T157" s="188">
        <v>3164.13</v>
      </c>
      <c r="U157" s="188">
        <v>3148.05</v>
      </c>
      <c r="V157" s="188">
        <v>2951.29</v>
      </c>
      <c r="W157" s="188">
        <v>3890.89</v>
      </c>
      <c r="X157" s="188">
        <v>4096.96</v>
      </c>
      <c r="Y157" s="188">
        <v>3098.87</v>
      </c>
      <c r="Z157" s="188">
        <v>3575.61</v>
      </c>
      <c r="AA157" s="188">
        <v>3065.77</v>
      </c>
      <c r="AB157" s="188">
        <v>3381.95</v>
      </c>
      <c r="AC157" s="188">
        <v>4100.2299999999996</v>
      </c>
      <c r="AD157" s="188">
        <v>2812.92</v>
      </c>
      <c r="AE157" s="188">
        <v>4173.53</v>
      </c>
      <c r="AF157" s="188">
        <v>3449.35</v>
      </c>
    </row>
    <row r="158" spans="1:32" x14ac:dyDescent="0.3">
      <c r="A158" s="180" t="s">
        <v>26723</v>
      </c>
      <c r="B158" s="180">
        <v>44499</v>
      </c>
      <c r="C158" s="182" t="s">
        <v>26728</v>
      </c>
      <c r="D158" s="180" t="s">
        <v>40</v>
      </c>
      <c r="E158" s="180" t="s">
        <v>857</v>
      </c>
      <c r="F158" s="188">
        <v>19.04</v>
      </c>
      <c r="G158" s="188">
        <v>17.05</v>
      </c>
      <c r="H158" s="188">
        <v>17.47</v>
      </c>
      <c r="I158" s="188">
        <v>18.440000000000001</v>
      </c>
      <c r="J158" s="188">
        <v>17.239999999999998</v>
      </c>
      <c r="K158" s="188">
        <v>17.2</v>
      </c>
      <c r="L158" s="188">
        <v>16.57</v>
      </c>
      <c r="M158" s="188">
        <v>18.940000000000001</v>
      </c>
      <c r="N158" s="188">
        <v>15.66</v>
      </c>
      <c r="O158" s="188">
        <v>17.02</v>
      </c>
      <c r="P158" s="188">
        <v>20</v>
      </c>
      <c r="Q158" s="188">
        <v>16.5</v>
      </c>
      <c r="R158" s="188">
        <v>17.96</v>
      </c>
      <c r="S158" s="188">
        <v>16.760000000000002</v>
      </c>
      <c r="T158" s="188">
        <v>18.149999999999999</v>
      </c>
      <c r="U158" s="188">
        <v>17.98</v>
      </c>
      <c r="V158" s="188">
        <v>16.690000000000001</v>
      </c>
      <c r="W158" s="188">
        <v>22.16</v>
      </c>
      <c r="X158" s="188">
        <v>23.31</v>
      </c>
      <c r="Y158" s="188">
        <v>17.71</v>
      </c>
      <c r="Z158" s="188">
        <v>20.53</v>
      </c>
      <c r="AA158" s="188">
        <v>17.559999999999999</v>
      </c>
      <c r="AB158" s="188">
        <v>19.239999999999998</v>
      </c>
      <c r="AC158" s="188">
        <v>23.35</v>
      </c>
      <c r="AD158" s="188">
        <v>15.84</v>
      </c>
      <c r="AE158" s="188">
        <v>23.82</v>
      </c>
      <c r="AF158" s="188">
        <v>19.600000000000001</v>
      </c>
    </row>
    <row r="159" spans="1:32" x14ac:dyDescent="0.3">
      <c r="A159" s="180" t="s">
        <v>26723</v>
      </c>
      <c r="B159" s="180">
        <v>40984</v>
      </c>
      <c r="C159" s="182" t="s">
        <v>26729</v>
      </c>
      <c r="D159" s="180" t="s">
        <v>63</v>
      </c>
      <c r="E159" s="180" t="s">
        <v>857</v>
      </c>
      <c r="F159" s="188">
        <v>3332.44</v>
      </c>
      <c r="G159" s="188">
        <v>2975.99</v>
      </c>
      <c r="H159" s="188">
        <v>3069.53</v>
      </c>
      <c r="I159" s="188">
        <v>3208.79</v>
      </c>
      <c r="J159" s="188">
        <v>3012.89</v>
      </c>
      <c r="K159" s="188">
        <v>3028.34</v>
      </c>
      <c r="L159" s="188">
        <v>2951.04</v>
      </c>
      <c r="M159" s="188">
        <v>3323.22</v>
      </c>
      <c r="N159" s="188">
        <v>2808.64</v>
      </c>
      <c r="O159" s="188">
        <v>2996.65</v>
      </c>
      <c r="P159" s="188">
        <v>3538.57</v>
      </c>
      <c r="Q159" s="188">
        <v>2888.92</v>
      </c>
      <c r="R159" s="188">
        <v>3231.66</v>
      </c>
      <c r="S159" s="188">
        <v>2903.76</v>
      </c>
      <c r="T159" s="188">
        <v>3164.13</v>
      </c>
      <c r="U159" s="188">
        <v>3148.05</v>
      </c>
      <c r="V159" s="188">
        <v>2951.29</v>
      </c>
      <c r="W159" s="188">
        <v>3890.89</v>
      </c>
      <c r="X159" s="188">
        <v>4096.96</v>
      </c>
      <c r="Y159" s="188">
        <v>3098.87</v>
      </c>
      <c r="Z159" s="188">
        <v>3575.61</v>
      </c>
      <c r="AA159" s="188">
        <v>3065.77</v>
      </c>
      <c r="AB159" s="188">
        <v>3381.95</v>
      </c>
      <c r="AC159" s="188">
        <v>4100.2299999999996</v>
      </c>
      <c r="AD159" s="188">
        <v>2798.03</v>
      </c>
      <c r="AE159" s="188">
        <v>4173.53</v>
      </c>
      <c r="AF159" s="188">
        <v>3449.35</v>
      </c>
    </row>
    <row r="160" spans="1:32" x14ac:dyDescent="0.3">
      <c r="A160" s="180" t="s">
        <v>26723</v>
      </c>
      <c r="B160" s="180">
        <v>248</v>
      </c>
      <c r="C160" s="182" t="s">
        <v>26730</v>
      </c>
      <c r="D160" s="180" t="s">
        <v>40</v>
      </c>
      <c r="E160" s="180" t="s">
        <v>857</v>
      </c>
      <c r="F160" s="188">
        <v>18.600000000000001</v>
      </c>
      <c r="G160" s="188">
        <v>17.05</v>
      </c>
      <c r="H160" s="188">
        <v>17.13</v>
      </c>
      <c r="I160" s="188">
        <v>17.34</v>
      </c>
      <c r="J160" s="188">
        <v>18.149999999999999</v>
      </c>
      <c r="K160" s="188">
        <v>16.25</v>
      </c>
      <c r="L160" s="188">
        <v>16.489999999999998</v>
      </c>
      <c r="M160" s="188">
        <v>17.18</v>
      </c>
      <c r="N160" s="188">
        <v>16.09</v>
      </c>
      <c r="O160" s="188">
        <v>17.25</v>
      </c>
      <c r="P160" s="188">
        <v>21.66</v>
      </c>
      <c r="Q160" s="188">
        <v>17.010000000000002</v>
      </c>
      <c r="R160" s="188">
        <v>17.78</v>
      </c>
      <c r="S160" s="188">
        <v>17.309999999999999</v>
      </c>
      <c r="T160" s="188">
        <v>18.39</v>
      </c>
      <c r="U160" s="188">
        <v>18.13</v>
      </c>
      <c r="V160" s="188">
        <v>17.05</v>
      </c>
      <c r="W160" s="188">
        <v>21.77</v>
      </c>
      <c r="X160" s="188">
        <v>23.69</v>
      </c>
      <c r="Y160" s="188">
        <v>16.690000000000001</v>
      </c>
      <c r="Z160" s="188">
        <v>20.83</v>
      </c>
      <c r="AA160" s="188">
        <v>16</v>
      </c>
      <c r="AB160" s="188">
        <v>19.13</v>
      </c>
      <c r="AC160" s="188">
        <v>22.81</v>
      </c>
      <c r="AD160" s="188">
        <v>15.88</v>
      </c>
      <c r="AE160" s="188">
        <v>21.39</v>
      </c>
      <c r="AF160" s="188">
        <v>26.77</v>
      </c>
    </row>
    <row r="161" spans="1:32" x14ac:dyDescent="0.3">
      <c r="A161" s="180" t="s">
        <v>26723</v>
      </c>
      <c r="B161" s="180">
        <v>41086</v>
      </c>
      <c r="C161" s="182" t="s">
        <v>26731</v>
      </c>
      <c r="D161" s="180" t="s">
        <v>63</v>
      </c>
      <c r="E161" s="180" t="s">
        <v>857</v>
      </c>
      <c r="F161" s="188">
        <v>3256.92</v>
      </c>
      <c r="G161" s="188">
        <v>2972.95</v>
      </c>
      <c r="H161" s="188">
        <v>3009.39</v>
      </c>
      <c r="I161" s="188">
        <v>3016.38</v>
      </c>
      <c r="J161" s="188">
        <v>3171.81</v>
      </c>
      <c r="K161" s="188">
        <v>2863.11</v>
      </c>
      <c r="L161" s="188">
        <v>2938.05</v>
      </c>
      <c r="M161" s="188">
        <v>3013.28</v>
      </c>
      <c r="N161" s="188">
        <v>2886.25</v>
      </c>
      <c r="O161" s="188">
        <v>3038.38</v>
      </c>
      <c r="P161" s="188">
        <v>3835.15</v>
      </c>
      <c r="Q161" s="188">
        <v>2978.5</v>
      </c>
      <c r="R161" s="188">
        <v>3198.21</v>
      </c>
      <c r="S161" s="188">
        <v>2998.12</v>
      </c>
      <c r="T161" s="188">
        <v>3204.84</v>
      </c>
      <c r="U161" s="188">
        <v>3175.94</v>
      </c>
      <c r="V161" s="188">
        <v>3015.23</v>
      </c>
      <c r="W161" s="188">
        <v>3819.8</v>
      </c>
      <c r="X161" s="188">
        <v>4164.25</v>
      </c>
      <c r="Y161" s="188">
        <v>2918.59</v>
      </c>
      <c r="Z161" s="188">
        <v>3628.54</v>
      </c>
      <c r="AA161" s="188">
        <v>2795.13</v>
      </c>
      <c r="AB161" s="188">
        <v>3365.6</v>
      </c>
      <c r="AC161" s="188">
        <v>4004.49</v>
      </c>
      <c r="AD161" s="188">
        <v>2805.16</v>
      </c>
      <c r="AE161" s="188">
        <v>3749.16</v>
      </c>
      <c r="AF161" s="188">
        <v>4709.24</v>
      </c>
    </row>
    <row r="162" spans="1:32" x14ac:dyDescent="0.3">
      <c r="A162" s="180" t="s">
        <v>26723</v>
      </c>
      <c r="B162" s="180">
        <v>34466</v>
      </c>
      <c r="C162" s="182" t="s">
        <v>26732</v>
      </c>
      <c r="D162" s="180" t="s">
        <v>40</v>
      </c>
      <c r="E162" s="180" t="s">
        <v>857</v>
      </c>
      <c r="F162" s="188">
        <v>19.04</v>
      </c>
      <c r="G162" s="188">
        <v>22.32</v>
      </c>
      <c r="H162" s="188">
        <v>17.47</v>
      </c>
      <c r="I162" s="188">
        <v>18.440000000000001</v>
      </c>
      <c r="J162" s="188">
        <v>17.239999999999998</v>
      </c>
      <c r="K162" s="188">
        <v>17.2</v>
      </c>
      <c r="L162" s="188">
        <v>16.57</v>
      </c>
      <c r="M162" s="188">
        <v>18.940000000000001</v>
      </c>
      <c r="N162" s="188">
        <v>15.66</v>
      </c>
      <c r="O162" s="188">
        <v>17.02</v>
      </c>
      <c r="P162" s="188">
        <v>20</v>
      </c>
      <c r="Q162" s="188">
        <v>16.5</v>
      </c>
      <c r="R162" s="188">
        <v>22.29</v>
      </c>
      <c r="S162" s="188">
        <v>16.760000000000002</v>
      </c>
      <c r="T162" s="188">
        <v>18.149999999999999</v>
      </c>
      <c r="U162" s="188">
        <v>17.98</v>
      </c>
      <c r="V162" s="188">
        <v>16.690000000000001</v>
      </c>
      <c r="W162" s="188">
        <v>22.16</v>
      </c>
      <c r="X162" s="188">
        <v>23.31</v>
      </c>
      <c r="Y162" s="188">
        <v>17.71</v>
      </c>
      <c r="Z162" s="188">
        <v>20.53</v>
      </c>
      <c r="AA162" s="188">
        <v>17.559999999999999</v>
      </c>
      <c r="AB162" s="188">
        <v>19.239999999999998</v>
      </c>
      <c r="AC162" s="188">
        <v>32.020000000000003</v>
      </c>
      <c r="AD162" s="188">
        <v>20.66</v>
      </c>
      <c r="AE162" s="188">
        <v>23.82</v>
      </c>
      <c r="AF162" s="188">
        <v>19.600000000000001</v>
      </c>
    </row>
    <row r="163" spans="1:32" x14ac:dyDescent="0.3">
      <c r="A163" s="180" t="s">
        <v>26723</v>
      </c>
      <c r="B163" s="180">
        <v>41083</v>
      </c>
      <c r="C163" s="182" t="s">
        <v>26733</v>
      </c>
      <c r="D163" s="180" t="s">
        <v>63</v>
      </c>
      <c r="E163" s="180" t="s">
        <v>857</v>
      </c>
      <c r="F163" s="188">
        <v>3332.44</v>
      </c>
      <c r="G163" s="188">
        <v>3892.78</v>
      </c>
      <c r="H163" s="188">
        <v>3069.53</v>
      </c>
      <c r="I163" s="188">
        <v>3208.79</v>
      </c>
      <c r="J163" s="188">
        <v>3012.89</v>
      </c>
      <c r="K163" s="188">
        <v>3028.34</v>
      </c>
      <c r="L163" s="188">
        <v>2951.04</v>
      </c>
      <c r="M163" s="188">
        <v>3323.22</v>
      </c>
      <c r="N163" s="188">
        <v>2808.64</v>
      </c>
      <c r="O163" s="188">
        <v>2996.65</v>
      </c>
      <c r="P163" s="188">
        <v>3538.57</v>
      </c>
      <c r="Q163" s="188">
        <v>2888.92</v>
      </c>
      <c r="R163" s="188">
        <v>4011.01</v>
      </c>
      <c r="S163" s="188">
        <v>2903.76</v>
      </c>
      <c r="T163" s="188">
        <v>3164.13</v>
      </c>
      <c r="U163" s="188">
        <v>3148.05</v>
      </c>
      <c r="V163" s="188">
        <v>2951.29</v>
      </c>
      <c r="W163" s="188">
        <v>3890.89</v>
      </c>
      <c r="X163" s="188">
        <v>4096.96</v>
      </c>
      <c r="Y163" s="188">
        <v>3098.87</v>
      </c>
      <c r="Z163" s="188">
        <v>3575.61</v>
      </c>
      <c r="AA163" s="188">
        <v>3065.77</v>
      </c>
      <c r="AB163" s="188">
        <v>3381.95</v>
      </c>
      <c r="AC163" s="188">
        <v>5618.54</v>
      </c>
      <c r="AD163" s="188">
        <v>3650.81</v>
      </c>
      <c r="AE163" s="188">
        <v>4173.53</v>
      </c>
      <c r="AF163" s="188">
        <v>3449.35</v>
      </c>
    </row>
    <row r="164" spans="1:32" x14ac:dyDescent="0.3">
      <c r="A164" s="180" t="s">
        <v>26723</v>
      </c>
      <c r="B164" s="180">
        <v>252</v>
      </c>
      <c r="C164" s="182" t="s">
        <v>26734</v>
      </c>
      <c r="D164" s="180" t="s">
        <v>40</v>
      </c>
      <c r="E164" s="180" t="s">
        <v>857</v>
      </c>
      <c r="F164" s="188">
        <v>19.04</v>
      </c>
      <c r="G164" s="188">
        <v>17.05</v>
      </c>
      <c r="H164" s="188">
        <v>17.47</v>
      </c>
      <c r="I164" s="188">
        <v>18.440000000000001</v>
      </c>
      <c r="J164" s="188">
        <v>17.239999999999998</v>
      </c>
      <c r="K164" s="188">
        <v>17.2</v>
      </c>
      <c r="L164" s="188">
        <v>16.57</v>
      </c>
      <c r="M164" s="188">
        <v>18.940000000000001</v>
      </c>
      <c r="N164" s="188">
        <v>15.66</v>
      </c>
      <c r="O164" s="188">
        <v>17.02</v>
      </c>
      <c r="P164" s="188">
        <v>20</v>
      </c>
      <c r="Q164" s="188">
        <v>16.5</v>
      </c>
      <c r="R164" s="188">
        <v>17.96</v>
      </c>
      <c r="S164" s="188">
        <v>16.760000000000002</v>
      </c>
      <c r="T164" s="188">
        <v>18.149999999999999</v>
      </c>
      <c r="U164" s="188">
        <v>17.98</v>
      </c>
      <c r="V164" s="188">
        <v>16.690000000000001</v>
      </c>
      <c r="W164" s="188">
        <v>22.16</v>
      </c>
      <c r="X164" s="188">
        <v>23.31</v>
      </c>
      <c r="Y164" s="188">
        <v>17.71</v>
      </c>
      <c r="Z164" s="188">
        <v>20.53</v>
      </c>
      <c r="AA164" s="188">
        <v>17.559999999999999</v>
      </c>
      <c r="AB164" s="188">
        <v>19.239999999999998</v>
      </c>
      <c r="AC164" s="188">
        <v>23.35</v>
      </c>
      <c r="AD164" s="188">
        <v>15.92</v>
      </c>
      <c r="AE164" s="188">
        <v>23.82</v>
      </c>
      <c r="AF164" s="188">
        <v>19.600000000000001</v>
      </c>
    </row>
    <row r="165" spans="1:32" x14ac:dyDescent="0.3">
      <c r="A165" s="180" t="s">
        <v>26723</v>
      </c>
      <c r="B165" s="180">
        <v>40909</v>
      </c>
      <c r="C165" s="182" t="s">
        <v>26735</v>
      </c>
      <c r="D165" s="180" t="s">
        <v>63</v>
      </c>
      <c r="E165" s="180" t="s">
        <v>857</v>
      </c>
      <c r="F165" s="188">
        <v>3332.44</v>
      </c>
      <c r="G165" s="188">
        <v>2975.99</v>
      </c>
      <c r="H165" s="188">
        <v>3069.53</v>
      </c>
      <c r="I165" s="188">
        <v>3208.79</v>
      </c>
      <c r="J165" s="188">
        <v>3012.89</v>
      </c>
      <c r="K165" s="188">
        <v>3028.34</v>
      </c>
      <c r="L165" s="188">
        <v>2951.04</v>
      </c>
      <c r="M165" s="188">
        <v>3323.22</v>
      </c>
      <c r="N165" s="188">
        <v>2808.64</v>
      </c>
      <c r="O165" s="188">
        <v>2996.65</v>
      </c>
      <c r="P165" s="188">
        <v>3538.57</v>
      </c>
      <c r="Q165" s="188">
        <v>2888.92</v>
      </c>
      <c r="R165" s="188">
        <v>3231.66</v>
      </c>
      <c r="S165" s="188">
        <v>2903.76</v>
      </c>
      <c r="T165" s="188">
        <v>3164.13</v>
      </c>
      <c r="U165" s="188">
        <v>3148.05</v>
      </c>
      <c r="V165" s="188">
        <v>2951.29</v>
      </c>
      <c r="W165" s="188">
        <v>3890.89</v>
      </c>
      <c r="X165" s="188">
        <v>4096.96</v>
      </c>
      <c r="Y165" s="188">
        <v>3098.87</v>
      </c>
      <c r="Z165" s="188">
        <v>3575.61</v>
      </c>
      <c r="AA165" s="188">
        <v>3065.77</v>
      </c>
      <c r="AB165" s="188">
        <v>3381.95</v>
      </c>
      <c r="AC165" s="188">
        <v>4100.2299999999996</v>
      </c>
      <c r="AD165" s="188">
        <v>2812.92</v>
      </c>
      <c r="AE165" s="188">
        <v>4173.53</v>
      </c>
      <c r="AF165" s="188">
        <v>3449.35</v>
      </c>
    </row>
    <row r="166" spans="1:32" x14ac:dyDescent="0.3">
      <c r="A166" s="180" t="s">
        <v>26723</v>
      </c>
      <c r="B166" s="180">
        <v>242</v>
      </c>
      <c r="C166" s="182" t="s">
        <v>26736</v>
      </c>
      <c r="D166" s="180" t="s">
        <v>40</v>
      </c>
      <c r="E166" s="180" t="s">
        <v>857</v>
      </c>
      <c r="F166" s="188">
        <v>18.600000000000001</v>
      </c>
      <c r="G166" s="188">
        <v>17.05</v>
      </c>
      <c r="H166" s="188">
        <v>17.13</v>
      </c>
      <c r="I166" s="188">
        <v>17.34</v>
      </c>
      <c r="J166" s="188">
        <v>18.149999999999999</v>
      </c>
      <c r="K166" s="188">
        <v>16.25</v>
      </c>
      <c r="L166" s="188">
        <v>16.489999999999998</v>
      </c>
      <c r="M166" s="188">
        <v>17.18</v>
      </c>
      <c r="N166" s="188">
        <v>16.09</v>
      </c>
      <c r="O166" s="188">
        <v>17.25</v>
      </c>
      <c r="P166" s="188">
        <v>21.66</v>
      </c>
      <c r="Q166" s="188">
        <v>17.010000000000002</v>
      </c>
      <c r="R166" s="188">
        <v>17.78</v>
      </c>
      <c r="S166" s="188">
        <v>17.309999999999999</v>
      </c>
      <c r="T166" s="188">
        <v>18.39</v>
      </c>
      <c r="U166" s="188">
        <v>18.13</v>
      </c>
      <c r="V166" s="188">
        <v>17.05</v>
      </c>
      <c r="W166" s="188">
        <v>21.77</v>
      </c>
      <c r="X166" s="188">
        <v>23.69</v>
      </c>
      <c r="Y166" s="188">
        <v>16.690000000000001</v>
      </c>
      <c r="Z166" s="188">
        <v>20.83</v>
      </c>
      <c r="AA166" s="188">
        <v>16</v>
      </c>
      <c r="AB166" s="188">
        <v>19.13</v>
      </c>
      <c r="AC166" s="188">
        <v>22.81</v>
      </c>
      <c r="AD166" s="188">
        <v>15.88</v>
      </c>
      <c r="AE166" s="188">
        <v>22.89</v>
      </c>
      <c r="AF166" s="188">
        <v>16.98</v>
      </c>
    </row>
    <row r="167" spans="1:32" x14ac:dyDescent="0.3">
      <c r="A167" s="180" t="s">
        <v>26723</v>
      </c>
      <c r="B167" s="180">
        <v>41085</v>
      </c>
      <c r="C167" s="182" t="s">
        <v>26737</v>
      </c>
      <c r="D167" s="180" t="s">
        <v>63</v>
      </c>
      <c r="E167" s="180" t="s">
        <v>857</v>
      </c>
      <c r="F167" s="188">
        <v>3256.92</v>
      </c>
      <c r="G167" s="188">
        <v>2972.95</v>
      </c>
      <c r="H167" s="188">
        <v>3009.39</v>
      </c>
      <c r="I167" s="188">
        <v>3016.38</v>
      </c>
      <c r="J167" s="188">
        <v>3171.81</v>
      </c>
      <c r="K167" s="188">
        <v>2863.11</v>
      </c>
      <c r="L167" s="188">
        <v>2938.05</v>
      </c>
      <c r="M167" s="188">
        <v>3013.28</v>
      </c>
      <c r="N167" s="188">
        <v>2886.25</v>
      </c>
      <c r="O167" s="188">
        <v>3038.38</v>
      </c>
      <c r="P167" s="188">
        <v>3835.15</v>
      </c>
      <c r="Q167" s="188">
        <v>2978.5</v>
      </c>
      <c r="R167" s="188">
        <v>3198.21</v>
      </c>
      <c r="S167" s="188">
        <v>2998.12</v>
      </c>
      <c r="T167" s="188">
        <v>3204.84</v>
      </c>
      <c r="U167" s="188">
        <v>3175.94</v>
      </c>
      <c r="V167" s="188">
        <v>3015.23</v>
      </c>
      <c r="W167" s="188">
        <v>3819.8</v>
      </c>
      <c r="X167" s="188">
        <v>4164.25</v>
      </c>
      <c r="Y167" s="188">
        <v>2918.59</v>
      </c>
      <c r="Z167" s="188">
        <v>3628.54</v>
      </c>
      <c r="AA167" s="188">
        <v>2795.13</v>
      </c>
      <c r="AB167" s="188">
        <v>3365.6</v>
      </c>
      <c r="AC167" s="188">
        <v>4004.49</v>
      </c>
      <c r="AD167" s="188">
        <v>2805.16</v>
      </c>
      <c r="AE167" s="188">
        <v>4012.04</v>
      </c>
      <c r="AF167" s="188">
        <v>2985.62</v>
      </c>
    </row>
    <row r="168" spans="1:32" x14ac:dyDescent="0.3">
      <c r="A168" s="180" t="s">
        <v>973</v>
      </c>
      <c r="B168" s="180">
        <v>427</v>
      </c>
      <c r="C168" s="182" t="s">
        <v>26738</v>
      </c>
      <c r="D168" s="180" t="s">
        <v>6</v>
      </c>
      <c r="E168" s="180" t="s">
        <v>857</v>
      </c>
      <c r="F168" s="188">
        <v>6.43</v>
      </c>
      <c r="G168" s="188">
        <v>12.1</v>
      </c>
      <c r="H168" s="188">
        <v>9.06</v>
      </c>
      <c r="I168" s="188">
        <v>6.55</v>
      </c>
      <c r="J168" s="188">
        <v>13.1</v>
      </c>
      <c r="K168" s="188"/>
      <c r="L168" s="188">
        <v>11.33</v>
      </c>
      <c r="M168" s="188">
        <v>9.3800000000000008</v>
      </c>
      <c r="N168" s="188">
        <v>11.09</v>
      </c>
      <c r="O168" s="188">
        <v>10.65</v>
      </c>
      <c r="P168" s="188"/>
      <c r="Q168" s="188">
        <v>12.89</v>
      </c>
      <c r="R168" s="188">
        <v>11.42</v>
      </c>
      <c r="S168" s="188">
        <v>11.59</v>
      </c>
      <c r="T168" s="188">
        <v>8.83</v>
      </c>
      <c r="U168" s="188"/>
      <c r="V168" s="188">
        <v>9.02</v>
      </c>
      <c r="W168" s="188">
        <v>5.9</v>
      </c>
      <c r="X168" s="188">
        <v>12.57</v>
      </c>
      <c r="Y168" s="188"/>
      <c r="Z168" s="188">
        <v>5.77</v>
      </c>
      <c r="AA168" s="188"/>
      <c r="AB168" s="188"/>
      <c r="AC168" s="188">
        <v>11.1</v>
      </c>
      <c r="AD168" s="188"/>
      <c r="AE168" s="188">
        <v>6.55</v>
      </c>
      <c r="AF168" s="188">
        <v>13.17</v>
      </c>
    </row>
    <row r="169" spans="1:32" x14ac:dyDescent="0.3">
      <c r="A169" s="180" t="s">
        <v>973</v>
      </c>
      <c r="B169" s="180">
        <v>417</v>
      </c>
      <c r="C169" s="182" t="s">
        <v>26739</v>
      </c>
      <c r="D169" s="180" t="s">
        <v>6</v>
      </c>
      <c r="E169" s="180" t="s">
        <v>857</v>
      </c>
      <c r="F169" s="188">
        <v>3.03</v>
      </c>
      <c r="G169" s="188">
        <v>5.7</v>
      </c>
      <c r="H169" s="188">
        <v>4.2699999999999996</v>
      </c>
      <c r="I169" s="188">
        <v>3.08</v>
      </c>
      <c r="J169" s="188">
        <v>6.17</v>
      </c>
      <c r="K169" s="188"/>
      <c r="L169" s="188">
        <v>5.34</v>
      </c>
      <c r="M169" s="188">
        <v>4.42</v>
      </c>
      <c r="N169" s="188">
        <v>5.23</v>
      </c>
      <c r="O169" s="188">
        <v>5.0199999999999996</v>
      </c>
      <c r="P169" s="188"/>
      <c r="Q169" s="188">
        <v>6.08</v>
      </c>
      <c r="R169" s="188">
        <v>5.38</v>
      </c>
      <c r="S169" s="188">
        <v>5.46</v>
      </c>
      <c r="T169" s="188">
        <v>4.16</v>
      </c>
      <c r="U169" s="188"/>
      <c r="V169" s="188">
        <v>4.25</v>
      </c>
      <c r="W169" s="188">
        <v>2.78</v>
      </c>
      <c r="X169" s="188">
        <v>5.92</v>
      </c>
      <c r="Y169" s="188"/>
      <c r="Z169" s="188">
        <v>2.72</v>
      </c>
      <c r="AA169" s="188"/>
      <c r="AB169" s="188"/>
      <c r="AC169" s="188">
        <v>5.23</v>
      </c>
      <c r="AD169" s="188"/>
      <c r="AE169" s="188">
        <v>3.08</v>
      </c>
      <c r="AF169" s="188">
        <v>6.2</v>
      </c>
    </row>
    <row r="170" spans="1:32" x14ac:dyDescent="0.3">
      <c r="A170" s="180" t="s">
        <v>973</v>
      </c>
      <c r="B170" s="180">
        <v>11273</v>
      </c>
      <c r="C170" s="182" t="s">
        <v>26740</v>
      </c>
      <c r="D170" s="180" t="s">
        <v>6</v>
      </c>
      <c r="E170" s="180" t="s">
        <v>857</v>
      </c>
      <c r="F170" s="188">
        <v>9.4</v>
      </c>
      <c r="G170" s="188">
        <v>17.7</v>
      </c>
      <c r="H170" s="188">
        <v>13.25</v>
      </c>
      <c r="I170" s="188">
        <v>9.58</v>
      </c>
      <c r="J170" s="188">
        <v>19.16</v>
      </c>
      <c r="K170" s="188"/>
      <c r="L170" s="188">
        <v>16.57</v>
      </c>
      <c r="M170" s="188">
        <v>13.73</v>
      </c>
      <c r="N170" s="188">
        <v>16.22</v>
      </c>
      <c r="O170" s="188">
        <v>15.58</v>
      </c>
      <c r="P170" s="188"/>
      <c r="Q170" s="188">
        <v>18.86</v>
      </c>
      <c r="R170" s="188">
        <v>16.71</v>
      </c>
      <c r="S170" s="188">
        <v>16.95</v>
      </c>
      <c r="T170" s="188">
        <v>12.92</v>
      </c>
      <c r="U170" s="188"/>
      <c r="V170" s="188">
        <v>13.19</v>
      </c>
      <c r="W170" s="188">
        <v>8.64</v>
      </c>
      <c r="X170" s="188">
        <v>18.39</v>
      </c>
      <c r="Y170" s="188"/>
      <c r="Z170" s="188">
        <v>8.44</v>
      </c>
      <c r="AA170" s="188"/>
      <c r="AB170" s="188"/>
      <c r="AC170" s="188">
        <v>16.239999999999998</v>
      </c>
      <c r="AD170" s="188"/>
      <c r="AE170" s="188">
        <v>9.58</v>
      </c>
      <c r="AF170" s="188">
        <v>19.260000000000002</v>
      </c>
    </row>
    <row r="171" spans="1:32" x14ac:dyDescent="0.3">
      <c r="A171" s="180" t="s">
        <v>973</v>
      </c>
      <c r="B171" s="180">
        <v>11272</v>
      </c>
      <c r="C171" s="182" t="s">
        <v>26741</v>
      </c>
      <c r="D171" s="180" t="s">
        <v>6</v>
      </c>
      <c r="E171" s="180" t="s">
        <v>857</v>
      </c>
      <c r="F171" s="188">
        <v>5.67</v>
      </c>
      <c r="G171" s="188">
        <v>10.68</v>
      </c>
      <c r="H171" s="188">
        <v>8</v>
      </c>
      <c r="I171" s="188">
        <v>5.78</v>
      </c>
      <c r="J171" s="188">
        <v>11.56</v>
      </c>
      <c r="K171" s="188"/>
      <c r="L171" s="188">
        <v>10</v>
      </c>
      <c r="M171" s="188">
        <v>8.2799999999999994</v>
      </c>
      <c r="N171" s="188">
        <v>9.7899999999999991</v>
      </c>
      <c r="O171" s="188">
        <v>9.4</v>
      </c>
      <c r="P171" s="188"/>
      <c r="Q171" s="188">
        <v>11.38</v>
      </c>
      <c r="R171" s="188">
        <v>10.08</v>
      </c>
      <c r="S171" s="188">
        <v>10.23</v>
      </c>
      <c r="T171" s="188">
        <v>7.8</v>
      </c>
      <c r="U171" s="188"/>
      <c r="V171" s="188">
        <v>7.96</v>
      </c>
      <c r="W171" s="188">
        <v>5.21</v>
      </c>
      <c r="X171" s="188">
        <v>11.1</v>
      </c>
      <c r="Y171" s="188"/>
      <c r="Z171" s="188">
        <v>5.09</v>
      </c>
      <c r="AA171" s="188"/>
      <c r="AB171" s="188"/>
      <c r="AC171" s="188">
        <v>9.8000000000000007</v>
      </c>
      <c r="AD171" s="188"/>
      <c r="AE171" s="188">
        <v>5.78</v>
      </c>
      <c r="AF171" s="188">
        <v>11.62</v>
      </c>
    </row>
    <row r="172" spans="1:32" x14ac:dyDescent="0.3">
      <c r="A172" s="180" t="s">
        <v>973</v>
      </c>
      <c r="B172" s="180">
        <v>11275</v>
      </c>
      <c r="C172" s="182" t="s">
        <v>26742</v>
      </c>
      <c r="D172" s="180" t="s">
        <v>6</v>
      </c>
      <c r="E172" s="180" t="s">
        <v>857</v>
      </c>
      <c r="F172" s="188">
        <v>2.27</v>
      </c>
      <c r="G172" s="188">
        <v>4.28</v>
      </c>
      <c r="H172" s="188">
        <v>3.21</v>
      </c>
      <c r="I172" s="188">
        <v>2.3199999999999998</v>
      </c>
      <c r="J172" s="188">
        <v>4.6399999999999997</v>
      </c>
      <c r="K172" s="188"/>
      <c r="L172" s="188">
        <v>4.01</v>
      </c>
      <c r="M172" s="188">
        <v>3.32</v>
      </c>
      <c r="N172" s="188">
        <v>3.93</v>
      </c>
      <c r="O172" s="188">
        <v>3.77</v>
      </c>
      <c r="P172" s="188"/>
      <c r="Q172" s="188">
        <v>4.57</v>
      </c>
      <c r="R172" s="188">
        <v>4.04</v>
      </c>
      <c r="S172" s="188">
        <v>4.0999999999999996</v>
      </c>
      <c r="T172" s="188">
        <v>3.13</v>
      </c>
      <c r="U172" s="188"/>
      <c r="V172" s="188">
        <v>3.19</v>
      </c>
      <c r="W172" s="188">
        <v>2.09</v>
      </c>
      <c r="X172" s="188">
        <v>4.45</v>
      </c>
      <c r="Y172" s="188"/>
      <c r="Z172" s="188">
        <v>2.04</v>
      </c>
      <c r="AA172" s="188"/>
      <c r="AB172" s="188"/>
      <c r="AC172" s="188">
        <v>3.93</v>
      </c>
      <c r="AD172" s="188"/>
      <c r="AE172" s="188">
        <v>2.3199999999999998</v>
      </c>
      <c r="AF172" s="188">
        <v>4.66</v>
      </c>
    </row>
    <row r="173" spans="1:32" x14ac:dyDescent="0.3">
      <c r="A173" s="180" t="s">
        <v>973</v>
      </c>
      <c r="B173" s="180">
        <v>11274</v>
      </c>
      <c r="C173" s="182" t="s">
        <v>26743</v>
      </c>
      <c r="D173" s="180" t="s">
        <v>6</v>
      </c>
      <c r="E173" s="180" t="s">
        <v>857</v>
      </c>
      <c r="F173" s="188">
        <v>1.73</v>
      </c>
      <c r="G173" s="188">
        <v>3.27</v>
      </c>
      <c r="H173" s="188">
        <v>2.44</v>
      </c>
      <c r="I173" s="188">
        <v>1.77</v>
      </c>
      <c r="J173" s="188">
        <v>3.54</v>
      </c>
      <c r="K173" s="188"/>
      <c r="L173" s="188">
        <v>3.06</v>
      </c>
      <c r="M173" s="188">
        <v>2.5299999999999998</v>
      </c>
      <c r="N173" s="188">
        <v>2.99</v>
      </c>
      <c r="O173" s="188">
        <v>2.87</v>
      </c>
      <c r="P173" s="188"/>
      <c r="Q173" s="188">
        <v>3.48</v>
      </c>
      <c r="R173" s="188">
        <v>3.08</v>
      </c>
      <c r="S173" s="188">
        <v>3.13</v>
      </c>
      <c r="T173" s="188">
        <v>2.38</v>
      </c>
      <c r="U173" s="188"/>
      <c r="V173" s="188">
        <v>2.4300000000000002</v>
      </c>
      <c r="W173" s="188">
        <v>1.59</v>
      </c>
      <c r="X173" s="188">
        <v>3.39</v>
      </c>
      <c r="Y173" s="188"/>
      <c r="Z173" s="188">
        <v>1.56</v>
      </c>
      <c r="AA173" s="188"/>
      <c r="AB173" s="188"/>
      <c r="AC173" s="188">
        <v>3</v>
      </c>
      <c r="AD173" s="188"/>
      <c r="AE173" s="188">
        <v>1.77</v>
      </c>
      <c r="AF173" s="188">
        <v>3.55</v>
      </c>
    </row>
    <row r="174" spans="1:32" x14ac:dyDescent="0.3">
      <c r="A174" s="180" t="s">
        <v>973</v>
      </c>
      <c r="B174" s="180">
        <v>45208</v>
      </c>
      <c r="C174" s="182" t="s">
        <v>31335</v>
      </c>
      <c r="D174" s="180" t="s">
        <v>6</v>
      </c>
      <c r="E174" s="180" t="s">
        <v>857</v>
      </c>
      <c r="F174" s="188">
        <v>235.07</v>
      </c>
      <c r="G174" s="188"/>
      <c r="H174" s="188">
        <v>289.77</v>
      </c>
      <c r="I174" s="188">
        <v>205.8</v>
      </c>
      <c r="J174" s="188">
        <v>250.62</v>
      </c>
      <c r="K174" s="188">
        <v>322.42</v>
      </c>
      <c r="L174" s="188"/>
      <c r="M174" s="188">
        <v>233.32</v>
      </c>
      <c r="N174" s="188">
        <v>218.9</v>
      </c>
      <c r="O174" s="188">
        <v>344.96</v>
      </c>
      <c r="P174" s="188">
        <v>238.24</v>
      </c>
      <c r="Q174" s="188">
        <v>293.77999999999997</v>
      </c>
      <c r="R174" s="188">
        <v>255.61</v>
      </c>
      <c r="S174" s="188">
        <v>227.55</v>
      </c>
      <c r="T174" s="188">
        <v>302.70999999999998</v>
      </c>
      <c r="U174" s="188"/>
      <c r="V174" s="188">
        <v>227.55</v>
      </c>
      <c r="W174" s="188">
        <v>279.10000000000002</v>
      </c>
      <c r="X174" s="188">
        <v>254.78</v>
      </c>
      <c r="Y174" s="188">
        <v>227.55</v>
      </c>
      <c r="Z174" s="188">
        <v>224.36</v>
      </c>
      <c r="AA174" s="188">
        <v>227.55</v>
      </c>
      <c r="AB174" s="188">
        <v>296.14999999999998</v>
      </c>
      <c r="AC174" s="188">
        <v>218.41</v>
      </c>
      <c r="AD174" s="188"/>
      <c r="AE174" s="188">
        <v>227.55</v>
      </c>
      <c r="AF174" s="188">
        <v>347.73</v>
      </c>
    </row>
    <row r="175" spans="1:32" x14ac:dyDescent="0.3">
      <c r="A175" s="180" t="s">
        <v>973</v>
      </c>
      <c r="B175" s="180">
        <v>45250</v>
      </c>
      <c r="C175" s="182" t="s">
        <v>31336</v>
      </c>
      <c r="D175" s="180" t="s">
        <v>6</v>
      </c>
      <c r="E175" s="180" t="s">
        <v>857</v>
      </c>
      <c r="F175" s="188">
        <v>39.61</v>
      </c>
      <c r="G175" s="188">
        <v>29.19</v>
      </c>
      <c r="H175" s="188"/>
      <c r="I175" s="188">
        <v>40.119999999999997</v>
      </c>
      <c r="J175" s="188">
        <v>27.32</v>
      </c>
      <c r="K175" s="188">
        <v>44.77</v>
      </c>
      <c r="L175" s="188">
        <v>36.61</v>
      </c>
      <c r="M175" s="188">
        <v>35.049999999999997</v>
      </c>
      <c r="N175" s="188">
        <v>40.79</v>
      </c>
      <c r="O175" s="188">
        <v>44.19</v>
      </c>
      <c r="P175" s="188">
        <v>44.01</v>
      </c>
      <c r="Q175" s="188">
        <v>30.73</v>
      </c>
      <c r="R175" s="188">
        <v>41.92</v>
      </c>
      <c r="S175" s="188">
        <v>33.29</v>
      </c>
      <c r="T175" s="188">
        <v>39.53</v>
      </c>
      <c r="U175" s="188">
        <v>29.02</v>
      </c>
      <c r="V175" s="188">
        <v>57.66</v>
      </c>
      <c r="W175" s="188">
        <v>25.59</v>
      </c>
      <c r="X175" s="188"/>
      <c r="Y175" s="188">
        <v>32.44</v>
      </c>
      <c r="Z175" s="188">
        <v>42.68</v>
      </c>
      <c r="AA175" s="188">
        <v>36.71</v>
      </c>
      <c r="AB175" s="188">
        <v>34.65</v>
      </c>
      <c r="AC175" s="188">
        <v>38.56</v>
      </c>
      <c r="AD175" s="188">
        <v>29.95</v>
      </c>
      <c r="AE175" s="188">
        <v>39.35</v>
      </c>
      <c r="AF175" s="188">
        <v>39.270000000000003</v>
      </c>
    </row>
    <row r="176" spans="1:32" x14ac:dyDescent="0.3">
      <c r="A176" s="180" t="s">
        <v>973</v>
      </c>
      <c r="B176" s="180">
        <v>38470</v>
      </c>
      <c r="C176" s="182" t="s">
        <v>26744</v>
      </c>
      <c r="D176" s="180" t="s">
        <v>6</v>
      </c>
      <c r="E176" s="180" t="s">
        <v>857</v>
      </c>
      <c r="F176" s="188">
        <v>40.549999999999997</v>
      </c>
      <c r="G176" s="188">
        <v>29.89</v>
      </c>
      <c r="H176" s="188"/>
      <c r="I176" s="188">
        <v>41.08</v>
      </c>
      <c r="J176" s="188">
        <v>27.96</v>
      </c>
      <c r="K176" s="188">
        <v>45.84</v>
      </c>
      <c r="L176" s="188">
        <v>37.47</v>
      </c>
      <c r="M176" s="188">
        <v>35.880000000000003</v>
      </c>
      <c r="N176" s="188">
        <v>41.76</v>
      </c>
      <c r="O176" s="188">
        <v>45.24</v>
      </c>
      <c r="P176" s="188">
        <v>45.05</v>
      </c>
      <c r="Q176" s="188">
        <v>31.46</v>
      </c>
      <c r="R176" s="188">
        <v>42.91</v>
      </c>
      <c r="S176" s="188">
        <v>34.08</v>
      </c>
      <c r="T176" s="188">
        <v>40.46</v>
      </c>
      <c r="U176" s="188">
        <v>29.71</v>
      </c>
      <c r="V176" s="188">
        <v>59.03</v>
      </c>
      <c r="W176" s="188">
        <v>26.2</v>
      </c>
      <c r="X176" s="188"/>
      <c r="Y176" s="188">
        <v>33.21</v>
      </c>
      <c r="Z176" s="188">
        <v>43.7</v>
      </c>
      <c r="AA176" s="188">
        <v>37.58</v>
      </c>
      <c r="AB176" s="188">
        <v>35.47</v>
      </c>
      <c r="AC176" s="188">
        <v>39.479999999999997</v>
      </c>
      <c r="AD176" s="188">
        <v>30.67</v>
      </c>
      <c r="AE176" s="188">
        <v>40.28</v>
      </c>
      <c r="AF176" s="188">
        <v>40.200000000000003</v>
      </c>
    </row>
    <row r="177" spans="1:32" x14ac:dyDescent="0.3">
      <c r="A177" s="180" t="s">
        <v>973</v>
      </c>
      <c r="B177" s="180">
        <v>38547</v>
      </c>
      <c r="C177" s="182" t="s">
        <v>26745</v>
      </c>
      <c r="D177" s="180" t="s">
        <v>6</v>
      </c>
      <c r="E177" s="180" t="s">
        <v>857</v>
      </c>
      <c r="F177" s="188">
        <v>269.2</v>
      </c>
      <c r="G177" s="188">
        <v>198.42</v>
      </c>
      <c r="H177" s="188"/>
      <c r="I177" s="188">
        <v>272.68</v>
      </c>
      <c r="J177" s="188">
        <v>185.65</v>
      </c>
      <c r="K177" s="188">
        <v>304.29000000000002</v>
      </c>
      <c r="L177" s="188">
        <v>248.78</v>
      </c>
      <c r="M177" s="188">
        <v>238.23</v>
      </c>
      <c r="N177" s="188">
        <v>277.20999999999998</v>
      </c>
      <c r="O177" s="188">
        <v>300.32</v>
      </c>
      <c r="P177" s="188">
        <v>299.08999999999997</v>
      </c>
      <c r="Q177" s="188">
        <v>208.86</v>
      </c>
      <c r="R177" s="188">
        <v>284.88</v>
      </c>
      <c r="S177" s="188">
        <v>226.27</v>
      </c>
      <c r="T177" s="188">
        <v>268.62</v>
      </c>
      <c r="U177" s="188">
        <v>197.26</v>
      </c>
      <c r="V177" s="188">
        <v>391.87</v>
      </c>
      <c r="W177" s="188">
        <v>173.93</v>
      </c>
      <c r="X177" s="188"/>
      <c r="Y177" s="188">
        <v>220.46</v>
      </c>
      <c r="Z177" s="188">
        <v>290.08999999999997</v>
      </c>
      <c r="AA177" s="188">
        <v>249.47</v>
      </c>
      <c r="AB177" s="188">
        <v>235.49</v>
      </c>
      <c r="AC177" s="188">
        <v>262.06</v>
      </c>
      <c r="AD177" s="188">
        <v>203.58</v>
      </c>
      <c r="AE177" s="188">
        <v>267.39999999999998</v>
      </c>
      <c r="AF177" s="188">
        <v>266.88</v>
      </c>
    </row>
    <row r="178" spans="1:32" x14ac:dyDescent="0.3">
      <c r="A178" s="180" t="s">
        <v>973</v>
      </c>
      <c r="B178" s="180">
        <v>38467</v>
      </c>
      <c r="C178" s="182" t="s">
        <v>26746</v>
      </c>
      <c r="D178" s="180" t="s">
        <v>6</v>
      </c>
      <c r="E178" s="180" t="s">
        <v>857</v>
      </c>
      <c r="F178" s="188"/>
      <c r="G178" s="188">
        <v>158.29</v>
      </c>
      <c r="H178" s="188"/>
      <c r="I178" s="188">
        <v>170.48</v>
      </c>
      <c r="J178" s="188">
        <v>222.58</v>
      </c>
      <c r="K178" s="188">
        <v>161.66999999999999</v>
      </c>
      <c r="L178" s="188">
        <v>124.4</v>
      </c>
      <c r="M178" s="188">
        <v>147.22999999999999</v>
      </c>
      <c r="N178" s="188">
        <v>178.58</v>
      </c>
      <c r="O178" s="188">
        <v>291.26</v>
      </c>
      <c r="P178" s="188">
        <v>148.35</v>
      </c>
      <c r="Q178" s="188">
        <v>189.13</v>
      </c>
      <c r="R178" s="188">
        <v>194.45</v>
      </c>
      <c r="S178" s="188">
        <v>143.31</v>
      </c>
      <c r="T178" s="188">
        <v>102.68</v>
      </c>
      <c r="U178" s="188"/>
      <c r="V178" s="188">
        <v>146.32</v>
      </c>
      <c r="W178" s="188">
        <v>147.06</v>
      </c>
      <c r="X178" s="188">
        <v>197.61</v>
      </c>
      <c r="Y178" s="188">
        <v>118.45</v>
      </c>
      <c r="Z178" s="188">
        <v>180.8</v>
      </c>
      <c r="AA178" s="188">
        <v>131.30000000000001</v>
      </c>
      <c r="AB178" s="188">
        <v>159.53</v>
      </c>
      <c r="AC178" s="188">
        <v>260.89999999999998</v>
      </c>
      <c r="AD178" s="188"/>
      <c r="AE178" s="188">
        <v>139.06</v>
      </c>
      <c r="AF178" s="188">
        <v>171.73</v>
      </c>
    </row>
    <row r="179" spans="1:32" x14ac:dyDescent="0.3">
      <c r="A179" s="180" t="s">
        <v>973</v>
      </c>
      <c r="B179" s="180">
        <v>38468</v>
      </c>
      <c r="C179" s="182" t="s">
        <v>26747</v>
      </c>
      <c r="D179" s="180" t="s">
        <v>6</v>
      </c>
      <c r="E179" s="180" t="s">
        <v>857</v>
      </c>
      <c r="F179" s="188"/>
      <c r="G179" s="188">
        <v>197.59</v>
      </c>
      <c r="H179" s="188"/>
      <c r="I179" s="188">
        <v>212.81</v>
      </c>
      <c r="J179" s="188">
        <v>277.85000000000002</v>
      </c>
      <c r="K179" s="188">
        <v>201.81</v>
      </c>
      <c r="L179" s="188">
        <v>155.29</v>
      </c>
      <c r="M179" s="188">
        <v>183.79</v>
      </c>
      <c r="N179" s="188">
        <v>222.92</v>
      </c>
      <c r="O179" s="188">
        <v>363.58</v>
      </c>
      <c r="P179" s="188">
        <v>185.18</v>
      </c>
      <c r="Q179" s="188">
        <v>236.09</v>
      </c>
      <c r="R179" s="188">
        <v>242.73</v>
      </c>
      <c r="S179" s="188">
        <v>178.89</v>
      </c>
      <c r="T179" s="188">
        <v>128.16999999999999</v>
      </c>
      <c r="U179" s="188"/>
      <c r="V179" s="188">
        <v>182.64</v>
      </c>
      <c r="W179" s="188">
        <v>183.57</v>
      </c>
      <c r="X179" s="188">
        <v>246.67</v>
      </c>
      <c r="Y179" s="188">
        <v>147.85</v>
      </c>
      <c r="Z179" s="188">
        <v>225.69</v>
      </c>
      <c r="AA179" s="188">
        <v>163.9</v>
      </c>
      <c r="AB179" s="188">
        <v>199.14</v>
      </c>
      <c r="AC179" s="188">
        <v>325.68</v>
      </c>
      <c r="AD179" s="188"/>
      <c r="AE179" s="188">
        <v>173.58</v>
      </c>
      <c r="AF179" s="188">
        <v>214.37</v>
      </c>
    </row>
    <row r="180" spans="1:32" x14ac:dyDescent="0.3">
      <c r="A180" s="180" t="s">
        <v>973</v>
      </c>
      <c r="B180" s="180">
        <v>38469</v>
      </c>
      <c r="C180" s="182" t="s">
        <v>26748</v>
      </c>
      <c r="D180" s="180" t="s">
        <v>6</v>
      </c>
      <c r="E180" s="180" t="s">
        <v>857</v>
      </c>
      <c r="F180" s="188">
        <v>257.04000000000002</v>
      </c>
      <c r="G180" s="188">
        <v>189.45</v>
      </c>
      <c r="H180" s="188"/>
      <c r="I180" s="188">
        <v>260.36</v>
      </c>
      <c r="J180" s="188">
        <v>177.27</v>
      </c>
      <c r="K180" s="188">
        <v>290.54000000000002</v>
      </c>
      <c r="L180" s="188">
        <v>237.54</v>
      </c>
      <c r="M180" s="188">
        <v>227.47</v>
      </c>
      <c r="N180" s="188">
        <v>264.68</v>
      </c>
      <c r="O180" s="188">
        <v>286.76</v>
      </c>
      <c r="P180" s="188">
        <v>285.58</v>
      </c>
      <c r="Q180" s="188">
        <v>199.43</v>
      </c>
      <c r="R180" s="188">
        <v>272.01</v>
      </c>
      <c r="S180" s="188">
        <v>216.05</v>
      </c>
      <c r="T180" s="188">
        <v>256.49</v>
      </c>
      <c r="U180" s="188">
        <v>188.35</v>
      </c>
      <c r="V180" s="188">
        <v>374.17</v>
      </c>
      <c r="W180" s="188">
        <v>166.08</v>
      </c>
      <c r="X180" s="188"/>
      <c r="Y180" s="188">
        <v>210.51</v>
      </c>
      <c r="Z180" s="188">
        <v>276.98</v>
      </c>
      <c r="AA180" s="188">
        <v>238.2</v>
      </c>
      <c r="AB180" s="188">
        <v>224.85</v>
      </c>
      <c r="AC180" s="188">
        <v>250.23</v>
      </c>
      <c r="AD180" s="188">
        <v>194.39</v>
      </c>
      <c r="AE180" s="188">
        <v>255.32</v>
      </c>
      <c r="AF180" s="188">
        <v>254.82</v>
      </c>
    </row>
    <row r="181" spans="1:32" x14ac:dyDescent="0.3">
      <c r="A181" s="180" t="s">
        <v>973</v>
      </c>
      <c r="B181" s="180">
        <v>45197</v>
      </c>
      <c r="C181" s="182" t="s">
        <v>31337</v>
      </c>
      <c r="D181" s="180" t="s">
        <v>6</v>
      </c>
      <c r="E181" s="180" t="s">
        <v>857</v>
      </c>
      <c r="F181" s="188">
        <v>205</v>
      </c>
      <c r="G181" s="188">
        <v>151.09</v>
      </c>
      <c r="H181" s="188"/>
      <c r="I181" s="188">
        <v>207.65</v>
      </c>
      <c r="J181" s="188">
        <v>141.38</v>
      </c>
      <c r="K181" s="188">
        <v>231.72</v>
      </c>
      <c r="L181" s="188">
        <v>189.44</v>
      </c>
      <c r="M181" s="188">
        <v>181.41</v>
      </c>
      <c r="N181" s="188">
        <v>211.09</v>
      </c>
      <c r="O181" s="188">
        <v>228.69</v>
      </c>
      <c r="P181" s="188">
        <v>227.76</v>
      </c>
      <c r="Q181" s="188">
        <v>159.05000000000001</v>
      </c>
      <c r="R181" s="188">
        <v>216.93</v>
      </c>
      <c r="S181" s="188">
        <v>172.3</v>
      </c>
      <c r="T181" s="188">
        <v>204.55</v>
      </c>
      <c r="U181" s="188">
        <v>150.21</v>
      </c>
      <c r="V181" s="188">
        <v>298.41000000000003</v>
      </c>
      <c r="W181" s="188">
        <v>132.44999999999999</v>
      </c>
      <c r="X181" s="188"/>
      <c r="Y181" s="188">
        <v>167.88</v>
      </c>
      <c r="Z181" s="188">
        <v>220.9</v>
      </c>
      <c r="AA181" s="188">
        <v>189.97</v>
      </c>
      <c r="AB181" s="188">
        <v>179.33</v>
      </c>
      <c r="AC181" s="188">
        <v>199.56</v>
      </c>
      <c r="AD181" s="188">
        <v>155.03</v>
      </c>
      <c r="AE181" s="188">
        <v>203.63</v>
      </c>
      <c r="AF181" s="188">
        <v>203.23</v>
      </c>
    </row>
    <row r="182" spans="1:32" x14ac:dyDescent="0.3">
      <c r="A182" s="180" t="s">
        <v>973</v>
      </c>
      <c r="B182" s="180">
        <v>38471</v>
      </c>
      <c r="C182" s="182" t="s">
        <v>26749</v>
      </c>
      <c r="D182" s="180" t="s">
        <v>6</v>
      </c>
      <c r="E182" s="180" t="s">
        <v>857</v>
      </c>
      <c r="F182" s="188">
        <v>274.91000000000003</v>
      </c>
      <c r="G182" s="188">
        <v>202.63</v>
      </c>
      <c r="H182" s="188"/>
      <c r="I182" s="188">
        <v>278.47000000000003</v>
      </c>
      <c r="J182" s="188">
        <v>189.59</v>
      </c>
      <c r="K182" s="188">
        <v>310.75</v>
      </c>
      <c r="L182" s="188">
        <v>254.06</v>
      </c>
      <c r="M182" s="188">
        <v>243.28</v>
      </c>
      <c r="N182" s="188">
        <v>283.08999999999997</v>
      </c>
      <c r="O182" s="188">
        <v>306.69</v>
      </c>
      <c r="P182" s="188">
        <v>305.44</v>
      </c>
      <c r="Q182" s="188">
        <v>213.29</v>
      </c>
      <c r="R182" s="188">
        <v>290.92</v>
      </c>
      <c r="S182" s="188">
        <v>231.07</v>
      </c>
      <c r="T182" s="188">
        <v>274.32</v>
      </c>
      <c r="U182" s="188">
        <v>201.44</v>
      </c>
      <c r="V182" s="188">
        <v>400.19</v>
      </c>
      <c r="W182" s="188">
        <v>177.62</v>
      </c>
      <c r="X182" s="188"/>
      <c r="Y182" s="188">
        <v>225.14</v>
      </c>
      <c r="Z182" s="188">
        <v>296.24</v>
      </c>
      <c r="AA182" s="188">
        <v>254.77</v>
      </c>
      <c r="AB182" s="188">
        <v>240.49</v>
      </c>
      <c r="AC182" s="188">
        <v>267.62</v>
      </c>
      <c r="AD182" s="188">
        <v>207.9</v>
      </c>
      <c r="AE182" s="188">
        <v>273.07</v>
      </c>
      <c r="AF182" s="188">
        <v>272.54000000000002</v>
      </c>
    </row>
    <row r="183" spans="1:32" x14ac:dyDescent="0.3">
      <c r="A183" s="180" t="s">
        <v>973</v>
      </c>
      <c r="B183" s="180">
        <v>45206</v>
      </c>
      <c r="C183" s="182" t="s">
        <v>31338</v>
      </c>
      <c r="D183" s="180" t="s">
        <v>6</v>
      </c>
      <c r="E183" s="180" t="s">
        <v>857</v>
      </c>
      <c r="F183" s="188">
        <v>54.31</v>
      </c>
      <c r="G183" s="188">
        <v>40.03</v>
      </c>
      <c r="H183" s="188"/>
      <c r="I183" s="188">
        <v>55.02</v>
      </c>
      <c r="J183" s="188">
        <v>37.46</v>
      </c>
      <c r="K183" s="188">
        <v>61.39</v>
      </c>
      <c r="L183" s="188">
        <v>50.19</v>
      </c>
      <c r="M183" s="188">
        <v>48.06</v>
      </c>
      <c r="N183" s="188">
        <v>55.93</v>
      </c>
      <c r="O183" s="188">
        <v>60.59</v>
      </c>
      <c r="P183" s="188">
        <v>60.34</v>
      </c>
      <c r="Q183" s="188">
        <v>42.14</v>
      </c>
      <c r="R183" s="188">
        <v>57.48</v>
      </c>
      <c r="S183" s="188">
        <v>45.65</v>
      </c>
      <c r="T183" s="188">
        <v>54.2</v>
      </c>
      <c r="U183" s="188">
        <v>39.799999999999997</v>
      </c>
      <c r="V183" s="188">
        <v>79.069999999999993</v>
      </c>
      <c r="W183" s="188">
        <v>35.090000000000003</v>
      </c>
      <c r="X183" s="188"/>
      <c r="Y183" s="188">
        <v>44.48</v>
      </c>
      <c r="Z183" s="188">
        <v>58.53</v>
      </c>
      <c r="AA183" s="188">
        <v>50.33</v>
      </c>
      <c r="AB183" s="188">
        <v>47.51</v>
      </c>
      <c r="AC183" s="188">
        <v>52.87</v>
      </c>
      <c r="AD183" s="188">
        <v>41.07</v>
      </c>
      <c r="AE183" s="188">
        <v>53.95</v>
      </c>
      <c r="AF183" s="188">
        <v>53.85</v>
      </c>
    </row>
    <row r="184" spans="1:32" x14ac:dyDescent="0.3">
      <c r="A184" s="180" t="s">
        <v>31339</v>
      </c>
      <c r="B184" s="180">
        <v>37370</v>
      </c>
      <c r="C184" s="182" t="s">
        <v>26750</v>
      </c>
      <c r="D184" s="180" t="s">
        <v>40</v>
      </c>
      <c r="E184" s="180" t="s">
        <v>26586</v>
      </c>
      <c r="F184" s="188">
        <v>3.4</v>
      </c>
      <c r="G184" s="188">
        <v>2.68</v>
      </c>
      <c r="H184" s="188">
        <v>5.58</v>
      </c>
      <c r="I184" s="188">
        <v>0.66</v>
      </c>
      <c r="J184" s="188">
        <v>5</v>
      </c>
      <c r="K184" s="188">
        <v>4.1500000000000004</v>
      </c>
      <c r="L184" s="188">
        <v>4.29</v>
      </c>
      <c r="M184" s="188">
        <v>7.63</v>
      </c>
      <c r="N184" s="188">
        <v>3.61</v>
      </c>
      <c r="O184" s="188">
        <v>2.2000000000000002</v>
      </c>
      <c r="P184" s="188">
        <v>2.41</v>
      </c>
      <c r="Q184" s="188">
        <v>1.73</v>
      </c>
      <c r="R184" s="188">
        <v>2.9</v>
      </c>
      <c r="S184" s="188">
        <v>5.15</v>
      </c>
      <c r="T184" s="188">
        <v>1.82</v>
      </c>
      <c r="U184" s="188">
        <v>3.06</v>
      </c>
      <c r="V184" s="188">
        <v>2.4900000000000002</v>
      </c>
      <c r="W184" s="188">
        <v>5.96</v>
      </c>
      <c r="X184" s="188">
        <v>4.78</v>
      </c>
      <c r="Y184" s="188">
        <v>4.93</v>
      </c>
      <c r="Z184" s="188">
        <v>3.76</v>
      </c>
      <c r="AA184" s="188">
        <v>3.52</v>
      </c>
      <c r="AB184" s="188">
        <v>1.82</v>
      </c>
      <c r="AC184" s="188">
        <v>0.01</v>
      </c>
      <c r="AD184" s="188">
        <v>2.96</v>
      </c>
      <c r="AE184" s="188">
        <v>4.4800000000000004</v>
      </c>
      <c r="AF184" s="188">
        <v>2.39</v>
      </c>
    </row>
    <row r="185" spans="1:32" x14ac:dyDescent="0.3">
      <c r="A185" s="180" t="s">
        <v>31339</v>
      </c>
      <c r="B185" s="180">
        <v>40862</v>
      </c>
      <c r="C185" s="182" t="s">
        <v>26751</v>
      </c>
      <c r="D185" s="180" t="s">
        <v>63</v>
      </c>
      <c r="E185" s="180" t="s">
        <v>26586</v>
      </c>
      <c r="F185" s="188">
        <v>570</v>
      </c>
      <c r="G185" s="188">
        <v>443.32</v>
      </c>
      <c r="H185" s="188">
        <v>932</v>
      </c>
      <c r="I185" s="188">
        <v>110</v>
      </c>
      <c r="J185" s="188">
        <v>826.39</v>
      </c>
      <c r="K185" s="188">
        <v>690.76</v>
      </c>
      <c r="L185" s="188">
        <v>730.76</v>
      </c>
      <c r="M185" s="188">
        <v>1259.03</v>
      </c>
      <c r="N185" s="188">
        <v>646.5</v>
      </c>
      <c r="O185" s="188">
        <v>368.41</v>
      </c>
      <c r="P185" s="188">
        <v>402.54</v>
      </c>
      <c r="Q185" s="188">
        <v>284.85000000000002</v>
      </c>
      <c r="R185" s="188">
        <v>521</v>
      </c>
      <c r="S185" s="188">
        <v>844.42</v>
      </c>
      <c r="T185" s="188">
        <v>298.75</v>
      </c>
      <c r="U185" s="188">
        <v>510.04</v>
      </c>
      <c r="V185" s="188">
        <v>416.52</v>
      </c>
      <c r="W185" s="188">
        <v>985.35</v>
      </c>
      <c r="X185" s="188">
        <v>806.06</v>
      </c>
      <c r="Y185" s="188">
        <v>813.82</v>
      </c>
      <c r="Z185" s="188">
        <v>617.70000000000005</v>
      </c>
      <c r="AA185" s="188">
        <v>583.39</v>
      </c>
      <c r="AB185" s="188">
        <v>304</v>
      </c>
      <c r="AC185" s="188">
        <v>0.01</v>
      </c>
      <c r="AD185" s="188">
        <v>499.2</v>
      </c>
      <c r="AE185" s="188">
        <v>743.12</v>
      </c>
      <c r="AF185" s="188">
        <v>395.65</v>
      </c>
    </row>
    <row r="186" spans="1:32" x14ac:dyDescent="0.3">
      <c r="A186" s="180" t="s">
        <v>26752</v>
      </c>
      <c r="B186" s="180">
        <v>10658</v>
      </c>
      <c r="C186" s="182" t="s">
        <v>26753</v>
      </c>
      <c r="D186" s="180" t="s">
        <v>6</v>
      </c>
      <c r="E186" s="180" t="s">
        <v>26586</v>
      </c>
      <c r="F186" s="188"/>
      <c r="G186" s="188"/>
      <c r="H186" s="188"/>
      <c r="I186" s="188"/>
      <c r="J186" s="188"/>
      <c r="K186" s="188"/>
      <c r="L186" s="188"/>
      <c r="M186" s="188"/>
      <c r="N186" s="188"/>
      <c r="O186" s="188"/>
      <c r="P186" s="188"/>
      <c r="Q186" s="188"/>
      <c r="R186" s="188"/>
      <c r="S186" s="188"/>
      <c r="T186" s="188"/>
      <c r="U186" s="188"/>
      <c r="V186" s="188"/>
      <c r="W186" s="188"/>
      <c r="X186" s="188"/>
      <c r="Y186" s="188"/>
      <c r="Z186" s="188"/>
      <c r="AA186" s="188"/>
      <c r="AB186" s="188"/>
      <c r="AC186" s="188">
        <v>9765.0400000000009</v>
      </c>
      <c r="AD186" s="188"/>
      <c r="AE186" s="188">
        <v>9816.75</v>
      </c>
      <c r="AF186" s="188"/>
    </row>
    <row r="187" spans="1:32" x14ac:dyDescent="0.3">
      <c r="A187" s="180" t="s">
        <v>26723</v>
      </c>
      <c r="B187" s="180">
        <v>253</v>
      </c>
      <c r="C187" s="182" t="s">
        <v>26754</v>
      </c>
      <c r="D187" s="180" t="s">
        <v>40</v>
      </c>
      <c r="E187" s="180" t="s">
        <v>26586</v>
      </c>
      <c r="F187" s="188">
        <v>19.170000000000002</v>
      </c>
      <c r="G187" s="188">
        <v>23.12</v>
      </c>
      <c r="H187" s="188">
        <v>40.43</v>
      </c>
      <c r="I187" s="188">
        <v>21.6</v>
      </c>
      <c r="J187" s="188">
        <v>29.06</v>
      </c>
      <c r="K187" s="188">
        <v>21.86</v>
      </c>
      <c r="L187" s="188">
        <v>38.729999999999997</v>
      </c>
      <c r="M187" s="188">
        <v>24.51</v>
      </c>
      <c r="N187" s="188">
        <v>24.01</v>
      </c>
      <c r="O187" s="188">
        <v>34.72</v>
      </c>
      <c r="P187" s="188">
        <v>27.15</v>
      </c>
      <c r="Q187" s="188">
        <v>24.48</v>
      </c>
      <c r="R187" s="188">
        <v>22.29</v>
      </c>
      <c r="S187" s="188">
        <v>24.28</v>
      </c>
      <c r="T187" s="188">
        <v>25.09</v>
      </c>
      <c r="U187" s="188">
        <v>25.32</v>
      </c>
      <c r="V187" s="188">
        <v>21.8</v>
      </c>
      <c r="W187" s="188">
        <v>28.95</v>
      </c>
      <c r="X187" s="188">
        <v>34.380000000000003</v>
      </c>
      <c r="Y187" s="188">
        <v>28.72</v>
      </c>
      <c r="Z187" s="188">
        <v>22.97</v>
      </c>
      <c r="AA187" s="188">
        <v>25.53</v>
      </c>
      <c r="AB187" s="188">
        <v>26.26</v>
      </c>
      <c r="AC187" s="188">
        <v>29.94</v>
      </c>
      <c r="AD187" s="188">
        <v>20.45</v>
      </c>
      <c r="AE187" s="188">
        <v>37.11</v>
      </c>
      <c r="AF187" s="188">
        <v>21.3</v>
      </c>
    </row>
    <row r="188" spans="1:32" x14ac:dyDescent="0.3">
      <c r="A188" s="180" t="s">
        <v>26723</v>
      </c>
      <c r="B188" s="180">
        <v>40809</v>
      </c>
      <c r="C188" s="182" t="s">
        <v>26755</v>
      </c>
      <c r="D188" s="180" t="s">
        <v>63</v>
      </c>
      <c r="E188" s="180" t="s">
        <v>857</v>
      </c>
      <c r="F188" s="188">
        <v>3354.23</v>
      </c>
      <c r="G188" s="188">
        <v>4031.22</v>
      </c>
      <c r="H188" s="188">
        <v>7094.34</v>
      </c>
      <c r="I188" s="188">
        <v>3756.28</v>
      </c>
      <c r="J188" s="188">
        <v>5076.6000000000004</v>
      </c>
      <c r="K188" s="188">
        <v>3847.23</v>
      </c>
      <c r="L188" s="188">
        <v>6894.12</v>
      </c>
      <c r="M188" s="188">
        <v>4295.13</v>
      </c>
      <c r="N188" s="188">
        <v>4305.12</v>
      </c>
      <c r="O188" s="188">
        <v>6112.66</v>
      </c>
      <c r="P188" s="188">
        <v>4803.2700000000004</v>
      </c>
      <c r="Q188" s="188">
        <v>4284.1000000000004</v>
      </c>
      <c r="R188" s="188">
        <v>4009.79</v>
      </c>
      <c r="S188" s="188">
        <v>4205.93</v>
      </c>
      <c r="T188" s="188">
        <v>4368.29</v>
      </c>
      <c r="U188" s="188">
        <v>4430.59</v>
      </c>
      <c r="V188" s="188">
        <v>3850.47</v>
      </c>
      <c r="W188" s="188">
        <v>5079.1400000000003</v>
      </c>
      <c r="X188" s="188">
        <v>6039.21</v>
      </c>
      <c r="Y188" s="188">
        <v>5022.25</v>
      </c>
      <c r="Z188" s="188">
        <v>3998.32</v>
      </c>
      <c r="AA188" s="188">
        <v>4456.01</v>
      </c>
      <c r="AB188" s="188">
        <v>4614.5</v>
      </c>
      <c r="AC188" s="188">
        <v>5252.67</v>
      </c>
      <c r="AD188" s="188">
        <v>3610.62</v>
      </c>
      <c r="AE188" s="188">
        <v>6500.04</v>
      </c>
      <c r="AF188" s="188">
        <v>3745.72</v>
      </c>
    </row>
    <row r="189" spans="1:32" x14ac:dyDescent="0.3">
      <c r="A189" s="180" t="s">
        <v>973</v>
      </c>
      <c r="B189" s="180">
        <v>42428</v>
      </c>
      <c r="C189" s="182" t="s">
        <v>26756</v>
      </c>
      <c r="D189" s="180" t="s">
        <v>6</v>
      </c>
      <c r="E189" s="180" t="s">
        <v>26586</v>
      </c>
      <c r="F189" s="188"/>
      <c r="G189" s="188"/>
      <c r="H189" s="188"/>
      <c r="I189" s="188"/>
      <c r="J189" s="188"/>
      <c r="K189" s="188"/>
      <c r="L189" s="188"/>
      <c r="M189" s="188"/>
      <c r="N189" s="188"/>
      <c r="O189" s="188"/>
      <c r="P189" s="188"/>
      <c r="Q189" s="188"/>
      <c r="R189" s="188"/>
      <c r="S189" s="188"/>
      <c r="T189" s="188"/>
      <c r="U189" s="188"/>
      <c r="V189" s="188"/>
      <c r="W189" s="188"/>
      <c r="X189" s="188"/>
      <c r="Y189" s="188"/>
      <c r="Z189" s="188"/>
      <c r="AA189" s="188"/>
      <c r="AB189" s="188"/>
      <c r="AC189" s="188"/>
      <c r="AD189" s="188"/>
      <c r="AE189" s="188">
        <v>2271</v>
      </c>
      <c r="AF189" s="188"/>
    </row>
    <row r="190" spans="1:32" x14ac:dyDescent="0.3">
      <c r="A190" s="180" t="s">
        <v>973</v>
      </c>
      <c r="B190" s="180">
        <v>301</v>
      </c>
      <c r="C190" s="182" t="s">
        <v>26757</v>
      </c>
      <c r="D190" s="180" t="s">
        <v>6</v>
      </c>
      <c r="E190" s="180" t="s">
        <v>26586</v>
      </c>
      <c r="F190" s="188">
        <v>4.5999999999999996</v>
      </c>
      <c r="G190" s="188">
        <v>3.55</v>
      </c>
      <c r="H190" s="188">
        <v>3.5</v>
      </c>
      <c r="I190" s="188">
        <v>4</v>
      </c>
      <c r="J190" s="188">
        <v>3</v>
      </c>
      <c r="K190" s="188">
        <v>4.7</v>
      </c>
      <c r="L190" s="188">
        <v>2.69</v>
      </c>
      <c r="M190" s="188">
        <v>3.11</v>
      </c>
      <c r="N190" s="188">
        <v>3.4</v>
      </c>
      <c r="O190" s="188">
        <v>3.9</v>
      </c>
      <c r="P190" s="188">
        <v>3</v>
      </c>
      <c r="Q190" s="188">
        <v>3.5</v>
      </c>
      <c r="R190" s="188">
        <v>3</v>
      </c>
      <c r="S190" s="188">
        <v>4.25</v>
      </c>
      <c r="T190" s="188">
        <v>3.5</v>
      </c>
      <c r="U190" s="188">
        <v>3.5</v>
      </c>
      <c r="V190" s="188">
        <v>3.9</v>
      </c>
      <c r="W190" s="188">
        <v>2.97</v>
      </c>
      <c r="X190" s="188">
        <v>2.99</v>
      </c>
      <c r="Y190" s="188">
        <v>3.35</v>
      </c>
      <c r="Z190" s="188">
        <v>3.5</v>
      </c>
      <c r="AA190" s="188">
        <v>3.5</v>
      </c>
      <c r="AB190" s="188">
        <v>2.9</v>
      </c>
      <c r="AC190" s="188">
        <v>3</v>
      </c>
      <c r="AD190" s="188">
        <v>3</v>
      </c>
      <c r="AE190" s="188">
        <v>2.46</v>
      </c>
      <c r="AF190" s="188">
        <v>3.4</v>
      </c>
    </row>
    <row r="191" spans="1:32" x14ac:dyDescent="0.3">
      <c r="A191" s="180" t="s">
        <v>973</v>
      </c>
      <c r="B191" s="180">
        <v>296</v>
      </c>
      <c r="C191" s="182" t="s">
        <v>26758</v>
      </c>
      <c r="D191" s="180" t="s">
        <v>6</v>
      </c>
      <c r="E191" s="180" t="s">
        <v>857</v>
      </c>
      <c r="F191" s="188">
        <v>2.6</v>
      </c>
      <c r="G191" s="188">
        <v>2</v>
      </c>
      <c r="H191" s="188">
        <v>1.98</v>
      </c>
      <c r="I191" s="188">
        <v>2.2599999999999998</v>
      </c>
      <c r="J191" s="188">
        <v>1.69</v>
      </c>
      <c r="K191" s="188">
        <v>2.65</v>
      </c>
      <c r="L191" s="188">
        <v>1.52</v>
      </c>
      <c r="M191" s="188">
        <v>1.75</v>
      </c>
      <c r="N191" s="188">
        <v>1.92</v>
      </c>
      <c r="O191" s="188">
        <v>2.2000000000000002</v>
      </c>
      <c r="P191" s="188">
        <v>1.69</v>
      </c>
      <c r="Q191" s="188">
        <v>1.98</v>
      </c>
      <c r="R191" s="188">
        <v>1.69</v>
      </c>
      <c r="S191" s="188">
        <v>2.4</v>
      </c>
      <c r="T191" s="188">
        <v>1.98</v>
      </c>
      <c r="U191" s="188">
        <v>1.98</v>
      </c>
      <c r="V191" s="188">
        <v>2.2000000000000002</v>
      </c>
      <c r="W191" s="188">
        <v>1.68</v>
      </c>
      <c r="X191" s="188">
        <v>1.69</v>
      </c>
      <c r="Y191" s="188">
        <v>1.89</v>
      </c>
      <c r="Z191" s="188">
        <v>1.98</v>
      </c>
      <c r="AA191" s="188">
        <v>1.98</v>
      </c>
      <c r="AB191" s="188">
        <v>1.64</v>
      </c>
      <c r="AC191" s="188">
        <v>1.69</v>
      </c>
      <c r="AD191" s="188">
        <v>1.69</v>
      </c>
      <c r="AE191" s="188">
        <v>1.39</v>
      </c>
      <c r="AF191" s="188">
        <v>1.92</v>
      </c>
    </row>
    <row r="192" spans="1:32" x14ac:dyDescent="0.3">
      <c r="A192" s="180" t="s">
        <v>973</v>
      </c>
      <c r="B192" s="180">
        <v>297</v>
      </c>
      <c r="C192" s="182" t="s">
        <v>26759</v>
      </c>
      <c r="D192" s="180" t="s">
        <v>6</v>
      </c>
      <c r="E192" s="180" t="s">
        <v>857</v>
      </c>
      <c r="F192" s="188">
        <v>3.82</v>
      </c>
      <c r="G192" s="188">
        <v>2.95</v>
      </c>
      <c r="H192" s="188">
        <v>2.91</v>
      </c>
      <c r="I192" s="188">
        <v>3.32</v>
      </c>
      <c r="J192" s="188">
        <v>2.4900000000000002</v>
      </c>
      <c r="K192" s="188">
        <v>3.9</v>
      </c>
      <c r="L192" s="188">
        <v>2.23</v>
      </c>
      <c r="M192" s="188">
        <v>2.58</v>
      </c>
      <c r="N192" s="188">
        <v>2.82</v>
      </c>
      <c r="O192" s="188">
        <v>3.24</v>
      </c>
      <c r="P192" s="188">
        <v>2.4900000000000002</v>
      </c>
      <c r="Q192" s="188">
        <v>2.91</v>
      </c>
      <c r="R192" s="188">
        <v>2.4900000000000002</v>
      </c>
      <c r="S192" s="188">
        <v>3.53</v>
      </c>
      <c r="T192" s="188">
        <v>2.91</v>
      </c>
      <c r="U192" s="188">
        <v>2.91</v>
      </c>
      <c r="V192" s="188">
        <v>3.24</v>
      </c>
      <c r="W192" s="188">
        <v>2.46</v>
      </c>
      <c r="X192" s="188">
        <v>2.48</v>
      </c>
      <c r="Y192" s="188">
        <v>2.78</v>
      </c>
      <c r="Z192" s="188">
        <v>2.91</v>
      </c>
      <c r="AA192" s="188">
        <v>2.91</v>
      </c>
      <c r="AB192" s="188">
        <v>2.41</v>
      </c>
      <c r="AC192" s="188">
        <v>2.4900000000000002</v>
      </c>
      <c r="AD192" s="188">
        <v>2.4900000000000002</v>
      </c>
      <c r="AE192" s="188">
        <v>2.04</v>
      </c>
      <c r="AF192" s="188">
        <v>2.82</v>
      </c>
    </row>
    <row r="193" spans="1:32" x14ac:dyDescent="0.3">
      <c r="A193" s="180" t="s">
        <v>973</v>
      </c>
      <c r="B193" s="180">
        <v>299</v>
      </c>
      <c r="C193" s="182" t="s">
        <v>26760</v>
      </c>
      <c r="D193" s="180" t="s">
        <v>6</v>
      </c>
      <c r="E193" s="180" t="s">
        <v>857</v>
      </c>
      <c r="F193" s="188">
        <v>5.4</v>
      </c>
      <c r="G193" s="188">
        <v>4.16</v>
      </c>
      <c r="H193" s="188">
        <v>4.0999999999999996</v>
      </c>
      <c r="I193" s="188">
        <v>4.6900000000000004</v>
      </c>
      <c r="J193" s="188">
        <v>3.52</v>
      </c>
      <c r="K193" s="188">
        <v>5.51</v>
      </c>
      <c r="L193" s="188">
        <v>3.15</v>
      </c>
      <c r="M193" s="188">
        <v>3.65</v>
      </c>
      <c r="N193" s="188">
        <v>3.99</v>
      </c>
      <c r="O193" s="188">
        <v>4.57</v>
      </c>
      <c r="P193" s="188">
        <v>3.52</v>
      </c>
      <c r="Q193" s="188">
        <v>4.0999999999999996</v>
      </c>
      <c r="R193" s="188">
        <v>3.52</v>
      </c>
      <c r="S193" s="188">
        <v>4.99</v>
      </c>
      <c r="T193" s="188">
        <v>4.0999999999999996</v>
      </c>
      <c r="U193" s="188">
        <v>4.0999999999999996</v>
      </c>
      <c r="V193" s="188">
        <v>4.57</v>
      </c>
      <c r="W193" s="188">
        <v>3.48</v>
      </c>
      <c r="X193" s="188">
        <v>3.51</v>
      </c>
      <c r="Y193" s="188">
        <v>3.93</v>
      </c>
      <c r="Z193" s="188">
        <v>4.0999999999999996</v>
      </c>
      <c r="AA193" s="188">
        <v>4.0999999999999996</v>
      </c>
      <c r="AB193" s="188">
        <v>3.4</v>
      </c>
      <c r="AC193" s="188">
        <v>3.52</v>
      </c>
      <c r="AD193" s="188">
        <v>3.52</v>
      </c>
      <c r="AE193" s="188">
        <v>2.88</v>
      </c>
      <c r="AF193" s="188">
        <v>3.99</v>
      </c>
    </row>
    <row r="194" spans="1:32" x14ac:dyDescent="0.3">
      <c r="A194" s="180" t="s">
        <v>973</v>
      </c>
      <c r="B194" s="180">
        <v>300</v>
      </c>
      <c r="C194" s="182" t="s">
        <v>26761</v>
      </c>
      <c r="D194" s="180" t="s">
        <v>6</v>
      </c>
      <c r="E194" s="180" t="s">
        <v>857</v>
      </c>
      <c r="F194" s="188">
        <v>18.670000000000002</v>
      </c>
      <c r="G194" s="188">
        <v>14.41</v>
      </c>
      <c r="H194" s="188">
        <v>14.21</v>
      </c>
      <c r="I194" s="188">
        <v>16.239999999999998</v>
      </c>
      <c r="J194" s="188">
        <v>12.18</v>
      </c>
      <c r="K194" s="188">
        <v>19.079999999999998</v>
      </c>
      <c r="L194" s="188">
        <v>10.92</v>
      </c>
      <c r="M194" s="188">
        <v>12.62</v>
      </c>
      <c r="N194" s="188">
        <v>13.8</v>
      </c>
      <c r="O194" s="188">
        <v>15.83</v>
      </c>
      <c r="P194" s="188">
        <v>12.18</v>
      </c>
      <c r="Q194" s="188">
        <v>14.21</v>
      </c>
      <c r="R194" s="188">
        <v>12.18</v>
      </c>
      <c r="S194" s="188">
        <v>17.25</v>
      </c>
      <c r="T194" s="188">
        <v>14.21</v>
      </c>
      <c r="U194" s="188">
        <v>14.21</v>
      </c>
      <c r="V194" s="188">
        <v>15.83</v>
      </c>
      <c r="W194" s="188">
        <v>12.05</v>
      </c>
      <c r="X194" s="188">
        <v>12.13</v>
      </c>
      <c r="Y194" s="188">
        <v>13.6</v>
      </c>
      <c r="Z194" s="188">
        <v>14.21</v>
      </c>
      <c r="AA194" s="188">
        <v>14.21</v>
      </c>
      <c r="AB194" s="188">
        <v>11.77</v>
      </c>
      <c r="AC194" s="188">
        <v>12.18</v>
      </c>
      <c r="AD194" s="188">
        <v>12.18</v>
      </c>
      <c r="AE194" s="188">
        <v>9.98</v>
      </c>
      <c r="AF194" s="188">
        <v>13.8</v>
      </c>
    </row>
    <row r="195" spans="1:32" x14ac:dyDescent="0.3">
      <c r="A195" s="180" t="s">
        <v>973</v>
      </c>
      <c r="B195" s="180">
        <v>20085</v>
      </c>
      <c r="C195" s="182" t="s">
        <v>26762</v>
      </c>
      <c r="D195" s="180" t="s">
        <v>6</v>
      </c>
      <c r="E195" s="180" t="s">
        <v>857</v>
      </c>
      <c r="F195" s="188">
        <v>3.41</v>
      </c>
      <c r="G195" s="188">
        <v>2.63</v>
      </c>
      <c r="H195" s="188">
        <v>2.59</v>
      </c>
      <c r="I195" s="188">
        <v>2.97</v>
      </c>
      <c r="J195" s="188">
        <v>2.2200000000000002</v>
      </c>
      <c r="K195" s="188">
        <v>3.49</v>
      </c>
      <c r="L195" s="188">
        <v>1.99</v>
      </c>
      <c r="M195" s="188">
        <v>2.31</v>
      </c>
      <c r="N195" s="188">
        <v>2.52</v>
      </c>
      <c r="O195" s="188">
        <v>2.89</v>
      </c>
      <c r="P195" s="188">
        <v>2.2200000000000002</v>
      </c>
      <c r="Q195" s="188">
        <v>2.59</v>
      </c>
      <c r="R195" s="188">
        <v>2.2200000000000002</v>
      </c>
      <c r="S195" s="188">
        <v>3.15</v>
      </c>
      <c r="T195" s="188">
        <v>2.59</v>
      </c>
      <c r="U195" s="188">
        <v>2.59</v>
      </c>
      <c r="V195" s="188">
        <v>2.89</v>
      </c>
      <c r="W195" s="188">
        <v>2.2000000000000002</v>
      </c>
      <c r="X195" s="188">
        <v>2.2200000000000002</v>
      </c>
      <c r="Y195" s="188">
        <v>2.48</v>
      </c>
      <c r="Z195" s="188">
        <v>2.59</v>
      </c>
      <c r="AA195" s="188">
        <v>2.59</v>
      </c>
      <c r="AB195" s="188">
        <v>2.15</v>
      </c>
      <c r="AC195" s="188">
        <v>2.2200000000000002</v>
      </c>
      <c r="AD195" s="188">
        <v>2.2200000000000002</v>
      </c>
      <c r="AE195" s="188">
        <v>1.82</v>
      </c>
      <c r="AF195" s="188">
        <v>2.52</v>
      </c>
    </row>
    <row r="196" spans="1:32" x14ac:dyDescent="0.3">
      <c r="A196" s="180" t="s">
        <v>973</v>
      </c>
      <c r="B196" s="180">
        <v>298</v>
      </c>
      <c r="C196" s="182" t="s">
        <v>26763</v>
      </c>
      <c r="D196" s="180" t="s">
        <v>6</v>
      </c>
      <c r="E196" s="180" t="s">
        <v>857</v>
      </c>
      <c r="F196" s="188">
        <v>4.1500000000000004</v>
      </c>
      <c r="G196" s="188">
        <v>3.2</v>
      </c>
      <c r="H196" s="188">
        <v>3.15</v>
      </c>
      <c r="I196" s="188">
        <v>3.61</v>
      </c>
      <c r="J196" s="188">
        <v>2.7</v>
      </c>
      <c r="K196" s="188">
        <v>4.24</v>
      </c>
      <c r="L196" s="188">
        <v>2.42</v>
      </c>
      <c r="M196" s="188">
        <v>2.8</v>
      </c>
      <c r="N196" s="188">
        <v>3.06</v>
      </c>
      <c r="O196" s="188">
        <v>3.52</v>
      </c>
      <c r="P196" s="188">
        <v>2.7</v>
      </c>
      <c r="Q196" s="188">
        <v>3.15</v>
      </c>
      <c r="R196" s="188">
        <v>2.7</v>
      </c>
      <c r="S196" s="188">
        <v>3.83</v>
      </c>
      <c r="T196" s="188">
        <v>3.15</v>
      </c>
      <c r="U196" s="188">
        <v>3.15</v>
      </c>
      <c r="V196" s="188">
        <v>3.52</v>
      </c>
      <c r="W196" s="188">
        <v>2.68</v>
      </c>
      <c r="X196" s="188">
        <v>2.69</v>
      </c>
      <c r="Y196" s="188">
        <v>3.02</v>
      </c>
      <c r="Z196" s="188">
        <v>3.15</v>
      </c>
      <c r="AA196" s="188">
        <v>3.15</v>
      </c>
      <c r="AB196" s="188">
        <v>2.61</v>
      </c>
      <c r="AC196" s="188">
        <v>2.7</v>
      </c>
      <c r="AD196" s="188">
        <v>2.7</v>
      </c>
      <c r="AE196" s="188">
        <v>2.2200000000000002</v>
      </c>
      <c r="AF196" s="188">
        <v>3.06</v>
      </c>
    </row>
    <row r="197" spans="1:32" x14ac:dyDescent="0.3">
      <c r="A197" s="180" t="s">
        <v>973</v>
      </c>
      <c r="B197" s="180">
        <v>311</v>
      </c>
      <c r="C197" s="182" t="s">
        <v>26764</v>
      </c>
      <c r="D197" s="180" t="s">
        <v>6</v>
      </c>
      <c r="E197" s="180" t="s">
        <v>857</v>
      </c>
      <c r="F197" s="188">
        <v>15.4</v>
      </c>
      <c r="G197" s="188">
        <v>11.88</v>
      </c>
      <c r="H197" s="188">
        <v>11.71</v>
      </c>
      <c r="I197" s="188">
        <v>13.39</v>
      </c>
      <c r="J197" s="188">
        <v>10.039999999999999</v>
      </c>
      <c r="K197" s="188">
        <v>15.73</v>
      </c>
      <c r="L197" s="188">
        <v>9</v>
      </c>
      <c r="M197" s="188">
        <v>10.41</v>
      </c>
      <c r="N197" s="188">
        <v>11.38</v>
      </c>
      <c r="O197" s="188">
        <v>13.05</v>
      </c>
      <c r="P197" s="188">
        <v>10.039999999999999</v>
      </c>
      <c r="Q197" s="188">
        <v>11.71</v>
      </c>
      <c r="R197" s="188">
        <v>10.039999999999999</v>
      </c>
      <c r="S197" s="188">
        <v>14.23</v>
      </c>
      <c r="T197" s="188">
        <v>11.71</v>
      </c>
      <c r="U197" s="188">
        <v>11.71</v>
      </c>
      <c r="V197" s="188">
        <v>13.05</v>
      </c>
      <c r="W197" s="188">
        <v>9.94</v>
      </c>
      <c r="X197" s="188">
        <v>10.01</v>
      </c>
      <c r="Y197" s="188">
        <v>11.21</v>
      </c>
      <c r="Z197" s="188">
        <v>11.71</v>
      </c>
      <c r="AA197" s="188">
        <v>11.71</v>
      </c>
      <c r="AB197" s="188">
        <v>9.7100000000000009</v>
      </c>
      <c r="AC197" s="188">
        <v>10.039999999999999</v>
      </c>
      <c r="AD197" s="188">
        <v>10.039999999999999</v>
      </c>
      <c r="AE197" s="188">
        <v>8.23</v>
      </c>
      <c r="AF197" s="188">
        <v>11.38</v>
      </c>
    </row>
    <row r="198" spans="1:32" x14ac:dyDescent="0.3">
      <c r="A198" s="180" t="s">
        <v>973</v>
      </c>
      <c r="B198" s="180">
        <v>318</v>
      </c>
      <c r="C198" s="182" t="s">
        <v>26765</v>
      </c>
      <c r="D198" s="180" t="s">
        <v>6</v>
      </c>
      <c r="E198" s="180" t="s">
        <v>857</v>
      </c>
      <c r="F198" s="188">
        <v>31.01</v>
      </c>
      <c r="G198" s="188">
        <v>23.93</v>
      </c>
      <c r="H198" s="188">
        <v>23.59</v>
      </c>
      <c r="I198" s="188">
        <v>26.97</v>
      </c>
      <c r="J198" s="188">
        <v>20.22</v>
      </c>
      <c r="K198" s="188">
        <v>31.69</v>
      </c>
      <c r="L198" s="188">
        <v>18.13</v>
      </c>
      <c r="M198" s="188">
        <v>20.97</v>
      </c>
      <c r="N198" s="188">
        <v>22.92</v>
      </c>
      <c r="O198" s="188">
        <v>26.29</v>
      </c>
      <c r="P198" s="188">
        <v>20.22</v>
      </c>
      <c r="Q198" s="188">
        <v>23.59</v>
      </c>
      <c r="R198" s="188">
        <v>20.22</v>
      </c>
      <c r="S198" s="188">
        <v>28.65</v>
      </c>
      <c r="T198" s="188">
        <v>23.59</v>
      </c>
      <c r="U198" s="188">
        <v>23.59</v>
      </c>
      <c r="V198" s="188">
        <v>26.29</v>
      </c>
      <c r="W198" s="188">
        <v>20.02</v>
      </c>
      <c r="X198" s="188">
        <v>20.16</v>
      </c>
      <c r="Y198" s="188">
        <v>22.58</v>
      </c>
      <c r="Z198" s="188">
        <v>23.59</v>
      </c>
      <c r="AA198" s="188">
        <v>23.59</v>
      </c>
      <c r="AB198" s="188">
        <v>19.55</v>
      </c>
      <c r="AC198" s="188">
        <v>20.22</v>
      </c>
      <c r="AD198" s="188">
        <v>20.22</v>
      </c>
      <c r="AE198" s="188">
        <v>16.579999999999998</v>
      </c>
      <c r="AF198" s="188">
        <v>22.92</v>
      </c>
    </row>
    <row r="199" spans="1:32" x14ac:dyDescent="0.3">
      <c r="A199" s="180" t="s">
        <v>973</v>
      </c>
      <c r="B199" s="180">
        <v>319</v>
      </c>
      <c r="C199" s="182" t="s">
        <v>26766</v>
      </c>
      <c r="D199" s="180" t="s">
        <v>6</v>
      </c>
      <c r="E199" s="180" t="s">
        <v>857</v>
      </c>
      <c r="F199" s="188">
        <v>48.62</v>
      </c>
      <c r="G199" s="188">
        <v>37.520000000000003</v>
      </c>
      <c r="H199" s="188">
        <v>37</v>
      </c>
      <c r="I199" s="188">
        <v>42.28</v>
      </c>
      <c r="J199" s="188">
        <v>31.71</v>
      </c>
      <c r="K199" s="188">
        <v>49.68</v>
      </c>
      <c r="L199" s="188">
        <v>28.43</v>
      </c>
      <c r="M199" s="188">
        <v>32.869999999999997</v>
      </c>
      <c r="N199" s="188">
        <v>35.94</v>
      </c>
      <c r="O199" s="188">
        <v>41.22</v>
      </c>
      <c r="P199" s="188">
        <v>31.71</v>
      </c>
      <c r="Q199" s="188">
        <v>37</v>
      </c>
      <c r="R199" s="188">
        <v>31.71</v>
      </c>
      <c r="S199" s="188">
        <v>44.92</v>
      </c>
      <c r="T199" s="188">
        <v>37</v>
      </c>
      <c r="U199" s="188">
        <v>37</v>
      </c>
      <c r="V199" s="188">
        <v>41.22</v>
      </c>
      <c r="W199" s="188">
        <v>31.39</v>
      </c>
      <c r="X199" s="188">
        <v>31.6</v>
      </c>
      <c r="Y199" s="188">
        <v>35.409999999999997</v>
      </c>
      <c r="Z199" s="188">
        <v>37</v>
      </c>
      <c r="AA199" s="188">
        <v>37</v>
      </c>
      <c r="AB199" s="188">
        <v>30.65</v>
      </c>
      <c r="AC199" s="188">
        <v>31.71</v>
      </c>
      <c r="AD199" s="188">
        <v>31.71</v>
      </c>
      <c r="AE199" s="188">
        <v>26</v>
      </c>
      <c r="AF199" s="188">
        <v>35.94</v>
      </c>
    </row>
    <row r="200" spans="1:32" x14ac:dyDescent="0.3">
      <c r="A200" s="180" t="s">
        <v>973</v>
      </c>
      <c r="B200" s="180">
        <v>303</v>
      </c>
      <c r="C200" s="182" t="s">
        <v>26767</v>
      </c>
      <c r="D200" s="180" t="s">
        <v>6</v>
      </c>
      <c r="E200" s="180" t="s">
        <v>857</v>
      </c>
      <c r="F200" s="188">
        <v>5.09</v>
      </c>
      <c r="G200" s="188">
        <v>3.93</v>
      </c>
      <c r="H200" s="188">
        <v>3.87</v>
      </c>
      <c r="I200" s="188">
        <v>4.43</v>
      </c>
      <c r="J200" s="188">
        <v>3.32</v>
      </c>
      <c r="K200" s="188">
        <v>5.21</v>
      </c>
      <c r="L200" s="188">
        <v>2.98</v>
      </c>
      <c r="M200" s="188">
        <v>3.44</v>
      </c>
      <c r="N200" s="188">
        <v>3.76</v>
      </c>
      <c r="O200" s="188">
        <v>4.32</v>
      </c>
      <c r="P200" s="188">
        <v>3.32</v>
      </c>
      <c r="Q200" s="188">
        <v>3.87</v>
      </c>
      <c r="R200" s="188">
        <v>3.32</v>
      </c>
      <c r="S200" s="188">
        <v>4.71</v>
      </c>
      <c r="T200" s="188">
        <v>3.87</v>
      </c>
      <c r="U200" s="188">
        <v>3.87</v>
      </c>
      <c r="V200" s="188">
        <v>4.32</v>
      </c>
      <c r="W200" s="188">
        <v>3.29</v>
      </c>
      <c r="X200" s="188">
        <v>3.31</v>
      </c>
      <c r="Y200" s="188">
        <v>3.71</v>
      </c>
      <c r="Z200" s="188">
        <v>3.87</v>
      </c>
      <c r="AA200" s="188">
        <v>3.87</v>
      </c>
      <c r="AB200" s="188">
        <v>3.21</v>
      </c>
      <c r="AC200" s="188">
        <v>3.32</v>
      </c>
      <c r="AD200" s="188">
        <v>3.32</v>
      </c>
      <c r="AE200" s="188">
        <v>2.72</v>
      </c>
      <c r="AF200" s="188">
        <v>3.76</v>
      </c>
    </row>
    <row r="201" spans="1:32" x14ac:dyDescent="0.3">
      <c r="A201" s="180" t="s">
        <v>973</v>
      </c>
      <c r="B201" s="180">
        <v>305</v>
      </c>
      <c r="C201" s="182" t="s">
        <v>26768</v>
      </c>
      <c r="D201" s="180" t="s">
        <v>6</v>
      </c>
      <c r="E201" s="180" t="s">
        <v>857</v>
      </c>
      <c r="F201" s="188">
        <v>16.03</v>
      </c>
      <c r="G201" s="188">
        <v>12.37</v>
      </c>
      <c r="H201" s="188">
        <v>12.2</v>
      </c>
      <c r="I201" s="188">
        <v>13.94</v>
      </c>
      <c r="J201" s="188">
        <v>10.45</v>
      </c>
      <c r="K201" s="188">
        <v>16.38</v>
      </c>
      <c r="L201" s="188">
        <v>9.3699999999999992</v>
      </c>
      <c r="M201" s="188">
        <v>10.84</v>
      </c>
      <c r="N201" s="188">
        <v>11.85</v>
      </c>
      <c r="O201" s="188">
        <v>13.59</v>
      </c>
      <c r="P201" s="188">
        <v>10.45</v>
      </c>
      <c r="Q201" s="188">
        <v>12.2</v>
      </c>
      <c r="R201" s="188">
        <v>10.45</v>
      </c>
      <c r="S201" s="188">
        <v>14.81</v>
      </c>
      <c r="T201" s="188">
        <v>12.2</v>
      </c>
      <c r="U201" s="188">
        <v>12.2</v>
      </c>
      <c r="V201" s="188">
        <v>13.59</v>
      </c>
      <c r="W201" s="188">
        <v>10.35</v>
      </c>
      <c r="X201" s="188">
        <v>10.42</v>
      </c>
      <c r="Y201" s="188">
        <v>11.67</v>
      </c>
      <c r="Z201" s="188">
        <v>12.2</v>
      </c>
      <c r="AA201" s="188">
        <v>12.2</v>
      </c>
      <c r="AB201" s="188">
        <v>10.1</v>
      </c>
      <c r="AC201" s="188">
        <v>10.45</v>
      </c>
      <c r="AD201" s="188">
        <v>10.45</v>
      </c>
      <c r="AE201" s="188">
        <v>8.57</v>
      </c>
      <c r="AF201" s="188">
        <v>11.85</v>
      </c>
    </row>
    <row r="202" spans="1:32" x14ac:dyDescent="0.3">
      <c r="A202" s="180" t="s">
        <v>973</v>
      </c>
      <c r="B202" s="180">
        <v>306</v>
      </c>
      <c r="C202" s="182" t="s">
        <v>26769</v>
      </c>
      <c r="D202" s="180" t="s">
        <v>6</v>
      </c>
      <c r="E202" s="180" t="s">
        <v>857</v>
      </c>
      <c r="F202" s="188">
        <v>24.31</v>
      </c>
      <c r="G202" s="188">
        <v>18.760000000000002</v>
      </c>
      <c r="H202" s="188">
        <v>18.5</v>
      </c>
      <c r="I202" s="188">
        <v>21.14</v>
      </c>
      <c r="J202" s="188">
        <v>15.85</v>
      </c>
      <c r="K202" s="188">
        <v>24.84</v>
      </c>
      <c r="L202" s="188">
        <v>14.21</v>
      </c>
      <c r="M202" s="188">
        <v>16.43</v>
      </c>
      <c r="N202" s="188">
        <v>17.97</v>
      </c>
      <c r="O202" s="188">
        <v>20.61</v>
      </c>
      <c r="P202" s="188">
        <v>15.85</v>
      </c>
      <c r="Q202" s="188">
        <v>18.5</v>
      </c>
      <c r="R202" s="188">
        <v>15.85</v>
      </c>
      <c r="S202" s="188">
        <v>22.46</v>
      </c>
      <c r="T202" s="188">
        <v>18.5</v>
      </c>
      <c r="U202" s="188">
        <v>18.5</v>
      </c>
      <c r="V202" s="188">
        <v>20.61</v>
      </c>
      <c r="W202" s="188">
        <v>15.69</v>
      </c>
      <c r="X202" s="188">
        <v>15.8</v>
      </c>
      <c r="Y202" s="188">
        <v>17.7</v>
      </c>
      <c r="Z202" s="188">
        <v>18.5</v>
      </c>
      <c r="AA202" s="188">
        <v>18.5</v>
      </c>
      <c r="AB202" s="188">
        <v>15.32</v>
      </c>
      <c r="AC202" s="188">
        <v>15.85</v>
      </c>
      <c r="AD202" s="188">
        <v>15.85</v>
      </c>
      <c r="AE202" s="188">
        <v>13</v>
      </c>
      <c r="AF202" s="188">
        <v>17.97</v>
      </c>
    </row>
    <row r="203" spans="1:32" x14ac:dyDescent="0.3">
      <c r="A203" s="180" t="s">
        <v>973</v>
      </c>
      <c r="B203" s="180">
        <v>307</v>
      </c>
      <c r="C203" s="182" t="s">
        <v>26770</v>
      </c>
      <c r="D203" s="180" t="s">
        <v>6</v>
      </c>
      <c r="E203" s="180" t="s">
        <v>857</v>
      </c>
      <c r="F203" s="188">
        <v>61.42</v>
      </c>
      <c r="G203" s="188">
        <v>47.4</v>
      </c>
      <c r="H203" s="188">
        <v>46.73</v>
      </c>
      <c r="I203" s="188">
        <v>53.41</v>
      </c>
      <c r="J203" s="188">
        <v>40.06</v>
      </c>
      <c r="K203" s="188">
        <v>62.76</v>
      </c>
      <c r="L203" s="188">
        <v>35.92</v>
      </c>
      <c r="M203" s="188">
        <v>41.53</v>
      </c>
      <c r="N203" s="188">
        <v>45.4</v>
      </c>
      <c r="O203" s="188">
        <v>52.08</v>
      </c>
      <c r="P203" s="188">
        <v>40.06</v>
      </c>
      <c r="Q203" s="188">
        <v>46.73</v>
      </c>
      <c r="R203" s="188">
        <v>40.06</v>
      </c>
      <c r="S203" s="188">
        <v>56.75</v>
      </c>
      <c r="T203" s="188">
        <v>46.73</v>
      </c>
      <c r="U203" s="188">
        <v>46.73</v>
      </c>
      <c r="V203" s="188">
        <v>52.08</v>
      </c>
      <c r="W203" s="188">
        <v>39.659999999999997</v>
      </c>
      <c r="X203" s="188">
        <v>39.92</v>
      </c>
      <c r="Y203" s="188">
        <v>44.73</v>
      </c>
      <c r="Z203" s="188">
        <v>46.73</v>
      </c>
      <c r="AA203" s="188">
        <v>46.73</v>
      </c>
      <c r="AB203" s="188">
        <v>38.72</v>
      </c>
      <c r="AC203" s="188">
        <v>40.06</v>
      </c>
      <c r="AD203" s="188">
        <v>40.06</v>
      </c>
      <c r="AE203" s="188">
        <v>32.85</v>
      </c>
      <c r="AF203" s="188">
        <v>45.4</v>
      </c>
    </row>
    <row r="204" spans="1:32" x14ac:dyDescent="0.3">
      <c r="A204" s="180" t="s">
        <v>973</v>
      </c>
      <c r="B204" s="180">
        <v>309</v>
      </c>
      <c r="C204" s="182" t="s">
        <v>26771</v>
      </c>
      <c r="D204" s="180" t="s">
        <v>6</v>
      </c>
      <c r="E204" s="180" t="s">
        <v>857</v>
      </c>
      <c r="F204" s="188">
        <v>100.62</v>
      </c>
      <c r="G204" s="188">
        <v>77.650000000000006</v>
      </c>
      <c r="H204" s="188">
        <v>76.55</v>
      </c>
      <c r="I204" s="188">
        <v>87.49</v>
      </c>
      <c r="J204" s="188">
        <v>65.62</v>
      </c>
      <c r="K204" s="188">
        <v>102.8</v>
      </c>
      <c r="L204" s="188">
        <v>58.84</v>
      </c>
      <c r="M204" s="188">
        <v>68.02</v>
      </c>
      <c r="N204" s="188">
        <v>74.37</v>
      </c>
      <c r="O204" s="188">
        <v>85.3</v>
      </c>
      <c r="P204" s="188">
        <v>65.62</v>
      </c>
      <c r="Q204" s="188">
        <v>76.55</v>
      </c>
      <c r="R204" s="188">
        <v>65.62</v>
      </c>
      <c r="S204" s="188">
        <v>92.96</v>
      </c>
      <c r="T204" s="188">
        <v>76.55</v>
      </c>
      <c r="U204" s="188">
        <v>76.55</v>
      </c>
      <c r="V204" s="188">
        <v>85.3</v>
      </c>
      <c r="W204" s="188">
        <v>64.959999999999994</v>
      </c>
      <c r="X204" s="188">
        <v>65.400000000000006</v>
      </c>
      <c r="Y204" s="188">
        <v>73.27</v>
      </c>
      <c r="Z204" s="188">
        <v>76.55</v>
      </c>
      <c r="AA204" s="188">
        <v>76.55</v>
      </c>
      <c r="AB204" s="188">
        <v>63.43</v>
      </c>
      <c r="AC204" s="188">
        <v>65.62</v>
      </c>
      <c r="AD204" s="188">
        <v>65.62</v>
      </c>
      <c r="AE204" s="188">
        <v>53.81</v>
      </c>
      <c r="AF204" s="188">
        <v>74.37</v>
      </c>
    </row>
    <row r="205" spans="1:32" x14ac:dyDescent="0.3">
      <c r="A205" s="180" t="s">
        <v>973</v>
      </c>
      <c r="B205" s="180">
        <v>310</v>
      </c>
      <c r="C205" s="182" t="s">
        <v>26772</v>
      </c>
      <c r="D205" s="180" t="s">
        <v>6</v>
      </c>
      <c r="E205" s="180" t="s">
        <v>857</v>
      </c>
      <c r="F205" s="188">
        <v>139.44999999999999</v>
      </c>
      <c r="G205" s="188">
        <v>107.62</v>
      </c>
      <c r="H205" s="188">
        <v>106.11</v>
      </c>
      <c r="I205" s="188">
        <v>121.26</v>
      </c>
      <c r="J205" s="188">
        <v>90.95</v>
      </c>
      <c r="K205" s="188">
        <v>142.49</v>
      </c>
      <c r="L205" s="188">
        <v>81.55</v>
      </c>
      <c r="M205" s="188">
        <v>94.28</v>
      </c>
      <c r="N205" s="188">
        <v>103.07</v>
      </c>
      <c r="O205" s="188">
        <v>118.23</v>
      </c>
      <c r="P205" s="188">
        <v>90.95</v>
      </c>
      <c r="Q205" s="188">
        <v>106.11</v>
      </c>
      <c r="R205" s="188">
        <v>90.95</v>
      </c>
      <c r="S205" s="188">
        <v>128.84</v>
      </c>
      <c r="T205" s="188">
        <v>106.11</v>
      </c>
      <c r="U205" s="188">
        <v>106.11</v>
      </c>
      <c r="V205" s="188">
        <v>118.23</v>
      </c>
      <c r="W205" s="188">
        <v>90.04</v>
      </c>
      <c r="X205" s="188">
        <v>90.64</v>
      </c>
      <c r="Y205" s="188">
        <v>101.56</v>
      </c>
      <c r="Z205" s="188">
        <v>106.11</v>
      </c>
      <c r="AA205" s="188">
        <v>106.11</v>
      </c>
      <c r="AB205" s="188">
        <v>87.91</v>
      </c>
      <c r="AC205" s="188">
        <v>90.95</v>
      </c>
      <c r="AD205" s="188">
        <v>90.95</v>
      </c>
      <c r="AE205" s="188">
        <v>74.58</v>
      </c>
      <c r="AF205" s="188">
        <v>103.07</v>
      </c>
    </row>
    <row r="206" spans="1:32" x14ac:dyDescent="0.3">
      <c r="A206" s="180" t="s">
        <v>973</v>
      </c>
      <c r="B206" s="180">
        <v>308</v>
      </c>
      <c r="C206" s="182" t="s">
        <v>26773</v>
      </c>
      <c r="D206" s="180" t="s">
        <v>6</v>
      </c>
      <c r="E206" s="180" t="s">
        <v>857</v>
      </c>
      <c r="F206" s="188">
        <v>137.09</v>
      </c>
      <c r="G206" s="188">
        <v>105.8</v>
      </c>
      <c r="H206" s="188">
        <v>104.3</v>
      </c>
      <c r="I206" s="188">
        <v>119.21</v>
      </c>
      <c r="J206" s="188">
        <v>89.4</v>
      </c>
      <c r="K206" s="188">
        <v>140.07</v>
      </c>
      <c r="L206" s="188">
        <v>80.16</v>
      </c>
      <c r="M206" s="188">
        <v>92.68</v>
      </c>
      <c r="N206" s="188">
        <v>101.32</v>
      </c>
      <c r="O206" s="188">
        <v>116.23</v>
      </c>
      <c r="P206" s="188">
        <v>89.4</v>
      </c>
      <c r="Q206" s="188">
        <v>104.3</v>
      </c>
      <c r="R206" s="188">
        <v>89.4</v>
      </c>
      <c r="S206" s="188">
        <v>126.66</v>
      </c>
      <c r="T206" s="188">
        <v>104.3</v>
      </c>
      <c r="U206" s="188">
        <v>104.3</v>
      </c>
      <c r="V206" s="188">
        <v>116.23</v>
      </c>
      <c r="W206" s="188">
        <v>88.51</v>
      </c>
      <c r="X206" s="188">
        <v>89.11</v>
      </c>
      <c r="Y206" s="188">
        <v>99.83</v>
      </c>
      <c r="Z206" s="188">
        <v>104.3</v>
      </c>
      <c r="AA206" s="188">
        <v>104.3</v>
      </c>
      <c r="AB206" s="188">
        <v>86.42</v>
      </c>
      <c r="AC206" s="188">
        <v>89.4</v>
      </c>
      <c r="AD206" s="188">
        <v>89.4</v>
      </c>
      <c r="AE206" s="188">
        <v>73.31</v>
      </c>
      <c r="AF206" s="188">
        <v>101.32</v>
      </c>
    </row>
    <row r="207" spans="1:32" x14ac:dyDescent="0.3">
      <c r="A207" s="180" t="s">
        <v>973</v>
      </c>
      <c r="B207" s="180">
        <v>328</v>
      </c>
      <c r="C207" s="182" t="s">
        <v>26774</v>
      </c>
      <c r="D207" s="180" t="s">
        <v>6</v>
      </c>
      <c r="E207" s="180" t="s">
        <v>857</v>
      </c>
      <c r="F207" s="188">
        <v>12.19</v>
      </c>
      <c r="G207" s="188">
        <v>9.41</v>
      </c>
      <c r="H207" s="188">
        <v>9.2799999999999994</v>
      </c>
      <c r="I207" s="188">
        <v>10.6</v>
      </c>
      <c r="J207" s="188">
        <v>7.95</v>
      </c>
      <c r="K207" s="188">
        <v>12.46</v>
      </c>
      <c r="L207" s="188">
        <v>7.13</v>
      </c>
      <c r="M207" s="188">
        <v>8.24</v>
      </c>
      <c r="N207" s="188">
        <v>9.01</v>
      </c>
      <c r="O207" s="188">
        <v>10.34</v>
      </c>
      <c r="P207" s="188">
        <v>7.95</v>
      </c>
      <c r="Q207" s="188">
        <v>9.2799999999999994</v>
      </c>
      <c r="R207" s="188">
        <v>7.95</v>
      </c>
      <c r="S207" s="188">
        <v>11.26</v>
      </c>
      <c r="T207" s="188">
        <v>9.2799999999999994</v>
      </c>
      <c r="U207" s="188">
        <v>9.2799999999999994</v>
      </c>
      <c r="V207" s="188">
        <v>10.34</v>
      </c>
      <c r="W207" s="188">
        <v>7.87</v>
      </c>
      <c r="X207" s="188">
        <v>7.92</v>
      </c>
      <c r="Y207" s="188">
        <v>8.8800000000000008</v>
      </c>
      <c r="Z207" s="188">
        <v>9.2799999999999994</v>
      </c>
      <c r="AA207" s="188">
        <v>9.2799999999999994</v>
      </c>
      <c r="AB207" s="188">
        <v>7.68</v>
      </c>
      <c r="AC207" s="188">
        <v>7.95</v>
      </c>
      <c r="AD207" s="188">
        <v>7.95</v>
      </c>
      <c r="AE207" s="188">
        <v>6.52</v>
      </c>
      <c r="AF207" s="188">
        <v>9.01</v>
      </c>
    </row>
    <row r="208" spans="1:32" x14ac:dyDescent="0.3">
      <c r="A208" s="180" t="s">
        <v>973</v>
      </c>
      <c r="B208" s="180">
        <v>325</v>
      </c>
      <c r="C208" s="182" t="s">
        <v>26775</v>
      </c>
      <c r="D208" s="180" t="s">
        <v>6</v>
      </c>
      <c r="E208" s="180" t="s">
        <v>857</v>
      </c>
      <c r="F208" s="188">
        <v>3.6</v>
      </c>
      <c r="G208" s="188">
        <v>2.77</v>
      </c>
      <c r="H208" s="188">
        <v>2.73</v>
      </c>
      <c r="I208" s="188">
        <v>3.13</v>
      </c>
      <c r="J208" s="188">
        <v>2.34</v>
      </c>
      <c r="K208" s="188">
        <v>3.67</v>
      </c>
      <c r="L208" s="188">
        <v>2.1</v>
      </c>
      <c r="M208" s="188">
        <v>2.4300000000000002</v>
      </c>
      <c r="N208" s="188">
        <v>2.66</v>
      </c>
      <c r="O208" s="188">
        <v>3.05</v>
      </c>
      <c r="P208" s="188">
        <v>2.34</v>
      </c>
      <c r="Q208" s="188">
        <v>2.73</v>
      </c>
      <c r="R208" s="188">
        <v>2.34</v>
      </c>
      <c r="S208" s="188">
        <v>3.32</v>
      </c>
      <c r="T208" s="188">
        <v>2.73</v>
      </c>
      <c r="U208" s="188">
        <v>2.73</v>
      </c>
      <c r="V208" s="188">
        <v>3.05</v>
      </c>
      <c r="W208" s="188">
        <v>2.3199999999999998</v>
      </c>
      <c r="X208" s="188">
        <v>2.34</v>
      </c>
      <c r="Y208" s="188">
        <v>2.62</v>
      </c>
      <c r="Z208" s="188">
        <v>2.73</v>
      </c>
      <c r="AA208" s="188">
        <v>2.73</v>
      </c>
      <c r="AB208" s="188">
        <v>2.27</v>
      </c>
      <c r="AC208" s="188">
        <v>2.34</v>
      </c>
      <c r="AD208" s="188">
        <v>2.34</v>
      </c>
      <c r="AE208" s="188">
        <v>1.92</v>
      </c>
      <c r="AF208" s="188">
        <v>2.66</v>
      </c>
    </row>
    <row r="209" spans="1:32" x14ac:dyDescent="0.3">
      <c r="A209" s="180" t="s">
        <v>973</v>
      </c>
      <c r="B209" s="180">
        <v>20326</v>
      </c>
      <c r="C209" s="182" t="s">
        <v>26776</v>
      </c>
      <c r="D209" s="180" t="s">
        <v>6</v>
      </c>
      <c r="E209" s="180" t="s">
        <v>857</v>
      </c>
      <c r="F209" s="188">
        <v>6.58</v>
      </c>
      <c r="G209" s="188">
        <v>5.08</v>
      </c>
      <c r="H209" s="188">
        <v>5.01</v>
      </c>
      <c r="I209" s="188">
        <v>5.72</v>
      </c>
      <c r="J209" s="188">
        <v>4.29</v>
      </c>
      <c r="K209" s="188">
        <v>6.72</v>
      </c>
      <c r="L209" s="188">
        <v>3.85</v>
      </c>
      <c r="M209" s="188">
        <v>4.45</v>
      </c>
      <c r="N209" s="188">
        <v>4.8600000000000003</v>
      </c>
      <c r="O209" s="188">
        <v>5.58</v>
      </c>
      <c r="P209" s="188">
        <v>4.29</v>
      </c>
      <c r="Q209" s="188">
        <v>5.01</v>
      </c>
      <c r="R209" s="188">
        <v>4.29</v>
      </c>
      <c r="S209" s="188">
        <v>6.08</v>
      </c>
      <c r="T209" s="188">
        <v>5.01</v>
      </c>
      <c r="U209" s="188">
        <v>5.01</v>
      </c>
      <c r="V209" s="188">
        <v>5.58</v>
      </c>
      <c r="W209" s="188">
        <v>4.25</v>
      </c>
      <c r="X209" s="188">
        <v>4.2699999999999996</v>
      </c>
      <c r="Y209" s="188">
        <v>4.79</v>
      </c>
      <c r="Z209" s="188">
        <v>5.01</v>
      </c>
      <c r="AA209" s="188">
        <v>5.01</v>
      </c>
      <c r="AB209" s="188">
        <v>4.1500000000000004</v>
      </c>
      <c r="AC209" s="188">
        <v>4.29</v>
      </c>
      <c r="AD209" s="188">
        <v>4.29</v>
      </c>
      <c r="AE209" s="188">
        <v>3.52</v>
      </c>
      <c r="AF209" s="188">
        <v>4.8600000000000003</v>
      </c>
    </row>
    <row r="210" spans="1:32" x14ac:dyDescent="0.3">
      <c r="A210" s="180" t="s">
        <v>973</v>
      </c>
      <c r="B210" s="180">
        <v>329</v>
      </c>
      <c r="C210" s="182" t="s">
        <v>26777</v>
      </c>
      <c r="D210" s="180" t="s">
        <v>6</v>
      </c>
      <c r="E210" s="180" t="s">
        <v>857</v>
      </c>
      <c r="F210" s="188">
        <v>10.19</v>
      </c>
      <c r="G210" s="188">
        <v>7.87</v>
      </c>
      <c r="H210" s="188">
        <v>7.76</v>
      </c>
      <c r="I210" s="188">
        <v>8.86</v>
      </c>
      <c r="J210" s="188">
        <v>6.65</v>
      </c>
      <c r="K210" s="188">
        <v>10.42</v>
      </c>
      <c r="L210" s="188">
        <v>5.96</v>
      </c>
      <c r="M210" s="188">
        <v>6.89</v>
      </c>
      <c r="N210" s="188">
        <v>7.53</v>
      </c>
      <c r="O210" s="188">
        <v>8.64</v>
      </c>
      <c r="P210" s="188">
        <v>6.65</v>
      </c>
      <c r="Q210" s="188">
        <v>7.76</v>
      </c>
      <c r="R210" s="188">
        <v>6.65</v>
      </c>
      <c r="S210" s="188">
        <v>9.42</v>
      </c>
      <c r="T210" s="188">
        <v>7.76</v>
      </c>
      <c r="U210" s="188">
        <v>7.76</v>
      </c>
      <c r="V210" s="188">
        <v>8.64</v>
      </c>
      <c r="W210" s="188">
        <v>6.58</v>
      </c>
      <c r="X210" s="188">
        <v>6.62</v>
      </c>
      <c r="Y210" s="188">
        <v>7.42</v>
      </c>
      <c r="Z210" s="188">
        <v>7.76</v>
      </c>
      <c r="AA210" s="188">
        <v>7.76</v>
      </c>
      <c r="AB210" s="188">
        <v>6.42</v>
      </c>
      <c r="AC210" s="188">
        <v>6.65</v>
      </c>
      <c r="AD210" s="188">
        <v>6.65</v>
      </c>
      <c r="AE210" s="188">
        <v>5.45</v>
      </c>
      <c r="AF210" s="188">
        <v>7.53</v>
      </c>
    </row>
    <row r="211" spans="1:32" x14ac:dyDescent="0.3">
      <c r="A211" s="180" t="s">
        <v>973</v>
      </c>
      <c r="B211" s="180">
        <v>39642</v>
      </c>
      <c r="C211" s="182" t="s">
        <v>26778</v>
      </c>
      <c r="D211" s="180" t="s">
        <v>6</v>
      </c>
      <c r="E211" s="180" t="s">
        <v>857</v>
      </c>
      <c r="F211" s="188">
        <v>4.5199999999999996</v>
      </c>
      <c r="G211" s="188">
        <v>3.48</v>
      </c>
      <c r="H211" s="188">
        <v>3.43</v>
      </c>
      <c r="I211" s="188">
        <v>3.93</v>
      </c>
      <c r="J211" s="188">
        <v>2.94</v>
      </c>
      <c r="K211" s="188">
        <v>4.6100000000000003</v>
      </c>
      <c r="L211" s="188">
        <v>2.64</v>
      </c>
      <c r="M211" s="188">
        <v>3.05</v>
      </c>
      <c r="N211" s="188">
        <v>3.34</v>
      </c>
      <c r="O211" s="188">
        <v>3.83</v>
      </c>
      <c r="P211" s="188">
        <v>2.94</v>
      </c>
      <c r="Q211" s="188">
        <v>3.43</v>
      </c>
      <c r="R211" s="188">
        <v>2.94</v>
      </c>
      <c r="S211" s="188">
        <v>4.17</v>
      </c>
      <c r="T211" s="188">
        <v>3.43</v>
      </c>
      <c r="U211" s="188">
        <v>3.43</v>
      </c>
      <c r="V211" s="188">
        <v>3.83</v>
      </c>
      <c r="W211" s="188">
        <v>2.91</v>
      </c>
      <c r="X211" s="188">
        <v>2.93</v>
      </c>
      <c r="Y211" s="188">
        <v>3.29</v>
      </c>
      <c r="Z211" s="188">
        <v>3.43</v>
      </c>
      <c r="AA211" s="188">
        <v>3.43</v>
      </c>
      <c r="AB211" s="188">
        <v>2.85</v>
      </c>
      <c r="AC211" s="188">
        <v>2.94</v>
      </c>
      <c r="AD211" s="188">
        <v>2.94</v>
      </c>
      <c r="AE211" s="188">
        <v>2.41</v>
      </c>
      <c r="AF211" s="188">
        <v>3.34</v>
      </c>
    </row>
    <row r="212" spans="1:32" x14ac:dyDescent="0.3">
      <c r="A212" s="180" t="s">
        <v>973</v>
      </c>
      <c r="B212" s="180">
        <v>39641</v>
      </c>
      <c r="C212" s="182" t="s">
        <v>26779</v>
      </c>
      <c r="D212" s="180" t="s">
        <v>6</v>
      </c>
      <c r="E212" s="180" t="s">
        <v>857</v>
      </c>
      <c r="F212" s="188">
        <v>3.96</v>
      </c>
      <c r="G212" s="188">
        <v>3.06</v>
      </c>
      <c r="H212" s="188">
        <v>3.01</v>
      </c>
      <c r="I212" s="188">
        <v>3.45</v>
      </c>
      <c r="J212" s="188">
        <v>2.58</v>
      </c>
      <c r="K212" s="188">
        <v>4.05</v>
      </c>
      <c r="L212" s="188">
        <v>2.3199999999999998</v>
      </c>
      <c r="M212" s="188">
        <v>2.68</v>
      </c>
      <c r="N212" s="188">
        <v>2.93</v>
      </c>
      <c r="O212" s="188">
        <v>3.36</v>
      </c>
      <c r="P212" s="188">
        <v>2.58</v>
      </c>
      <c r="Q212" s="188">
        <v>3.01</v>
      </c>
      <c r="R212" s="188">
        <v>2.58</v>
      </c>
      <c r="S212" s="188">
        <v>3.66</v>
      </c>
      <c r="T212" s="188">
        <v>3.01</v>
      </c>
      <c r="U212" s="188">
        <v>3.01</v>
      </c>
      <c r="V212" s="188">
        <v>3.36</v>
      </c>
      <c r="W212" s="188">
        <v>2.56</v>
      </c>
      <c r="X212" s="188">
        <v>2.57</v>
      </c>
      <c r="Y212" s="188">
        <v>2.89</v>
      </c>
      <c r="Z212" s="188">
        <v>3.01</v>
      </c>
      <c r="AA212" s="188">
        <v>3.01</v>
      </c>
      <c r="AB212" s="188">
        <v>2.5</v>
      </c>
      <c r="AC212" s="188">
        <v>2.58</v>
      </c>
      <c r="AD212" s="188">
        <v>2.58</v>
      </c>
      <c r="AE212" s="188">
        <v>2.12</v>
      </c>
      <c r="AF212" s="188">
        <v>2.93</v>
      </c>
    </row>
    <row r="213" spans="1:32" x14ac:dyDescent="0.3">
      <c r="A213" s="180" t="s">
        <v>973</v>
      </c>
      <c r="B213" s="180">
        <v>39643</v>
      </c>
      <c r="C213" s="182" t="s">
        <v>26780</v>
      </c>
      <c r="D213" s="180" t="s">
        <v>6</v>
      </c>
      <c r="E213" s="180" t="s">
        <v>857</v>
      </c>
      <c r="F213" s="188">
        <v>5.3</v>
      </c>
      <c r="G213" s="188">
        <v>4.09</v>
      </c>
      <c r="H213" s="188">
        <v>4.03</v>
      </c>
      <c r="I213" s="188">
        <v>4.6100000000000003</v>
      </c>
      <c r="J213" s="188">
        <v>3.46</v>
      </c>
      <c r="K213" s="188">
        <v>5.42</v>
      </c>
      <c r="L213" s="188">
        <v>3.1</v>
      </c>
      <c r="M213" s="188">
        <v>3.58</v>
      </c>
      <c r="N213" s="188">
        <v>3.92</v>
      </c>
      <c r="O213" s="188">
        <v>4.5</v>
      </c>
      <c r="P213" s="188">
        <v>3.46</v>
      </c>
      <c r="Q213" s="188">
        <v>4.03</v>
      </c>
      <c r="R213" s="188">
        <v>3.46</v>
      </c>
      <c r="S213" s="188">
        <v>4.9000000000000004</v>
      </c>
      <c r="T213" s="188">
        <v>4.03</v>
      </c>
      <c r="U213" s="188">
        <v>4.03</v>
      </c>
      <c r="V213" s="188">
        <v>4.5</v>
      </c>
      <c r="W213" s="188">
        <v>3.42</v>
      </c>
      <c r="X213" s="188">
        <v>3.45</v>
      </c>
      <c r="Y213" s="188">
        <v>3.86</v>
      </c>
      <c r="Z213" s="188">
        <v>4.03</v>
      </c>
      <c r="AA213" s="188">
        <v>4.03</v>
      </c>
      <c r="AB213" s="188">
        <v>3.34</v>
      </c>
      <c r="AC213" s="188">
        <v>3.46</v>
      </c>
      <c r="AD213" s="188">
        <v>3.46</v>
      </c>
      <c r="AE213" s="188">
        <v>2.83</v>
      </c>
      <c r="AF213" s="188">
        <v>3.92</v>
      </c>
    </row>
    <row r="214" spans="1:32" x14ac:dyDescent="0.3">
      <c r="A214" s="180" t="s">
        <v>973</v>
      </c>
      <c r="B214" s="180">
        <v>39644</v>
      </c>
      <c r="C214" s="182" t="s">
        <v>26781</v>
      </c>
      <c r="D214" s="180" t="s">
        <v>6</v>
      </c>
      <c r="E214" s="180" t="s">
        <v>857</v>
      </c>
      <c r="F214" s="188">
        <v>8.2200000000000006</v>
      </c>
      <c r="G214" s="188">
        <v>6.34</v>
      </c>
      <c r="H214" s="188">
        <v>6.25</v>
      </c>
      <c r="I214" s="188">
        <v>7.15</v>
      </c>
      <c r="J214" s="188">
        <v>5.36</v>
      </c>
      <c r="K214" s="188">
        <v>8.4</v>
      </c>
      <c r="L214" s="188">
        <v>4.8099999999999996</v>
      </c>
      <c r="M214" s="188">
        <v>5.56</v>
      </c>
      <c r="N214" s="188">
        <v>6.08</v>
      </c>
      <c r="O214" s="188">
        <v>6.97</v>
      </c>
      <c r="P214" s="188">
        <v>5.36</v>
      </c>
      <c r="Q214" s="188">
        <v>6.25</v>
      </c>
      <c r="R214" s="188">
        <v>5.36</v>
      </c>
      <c r="S214" s="188">
        <v>7.6</v>
      </c>
      <c r="T214" s="188">
        <v>6.25</v>
      </c>
      <c r="U214" s="188">
        <v>6.25</v>
      </c>
      <c r="V214" s="188">
        <v>6.97</v>
      </c>
      <c r="W214" s="188">
        <v>5.31</v>
      </c>
      <c r="X214" s="188">
        <v>5.34</v>
      </c>
      <c r="Y214" s="188">
        <v>5.99</v>
      </c>
      <c r="Z214" s="188">
        <v>6.25</v>
      </c>
      <c r="AA214" s="188">
        <v>6.25</v>
      </c>
      <c r="AB214" s="188">
        <v>5.18</v>
      </c>
      <c r="AC214" s="188">
        <v>5.36</v>
      </c>
      <c r="AD214" s="188">
        <v>5.36</v>
      </c>
      <c r="AE214" s="188">
        <v>4.3899999999999997</v>
      </c>
      <c r="AF214" s="188">
        <v>6.08</v>
      </c>
    </row>
    <row r="215" spans="1:32" x14ac:dyDescent="0.3">
      <c r="A215" s="180" t="s">
        <v>973</v>
      </c>
      <c r="B215" s="180">
        <v>39645</v>
      </c>
      <c r="C215" s="182" t="s">
        <v>26782</v>
      </c>
      <c r="D215" s="180" t="s">
        <v>6</v>
      </c>
      <c r="E215" s="180" t="s">
        <v>857</v>
      </c>
      <c r="F215" s="188">
        <v>9.01</v>
      </c>
      <c r="G215" s="188">
        <v>6.95</v>
      </c>
      <c r="H215" s="188">
        <v>6.86</v>
      </c>
      <c r="I215" s="188">
        <v>7.84</v>
      </c>
      <c r="J215" s="188">
        <v>5.88</v>
      </c>
      <c r="K215" s="188">
        <v>9.2100000000000009</v>
      </c>
      <c r="L215" s="188">
        <v>5.27</v>
      </c>
      <c r="M215" s="188">
        <v>6.09</v>
      </c>
      <c r="N215" s="188">
        <v>6.66</v>
      </c>
      <c r="O215" s="188">
        <v>7.64</v>
      </c>
      <c r="P215" s="188">
        <v>5.88</v>
      </c>
      <c r="Q215" s="188">
        <v>6.86</v>
      </c>
      <c r="R215" s="188">
        <v>5.88</v>
      </c>
      <c r="S215" s="188">
        <v>8.33</v>
      </c>
      <c r="T215" s="188">
        <v>6.86</v>
      </c>
      <c r="U215" s="188">
        <v>6.86</v>
      </c>
      <c r="V215" s="188">
        <v>7.64</v>
      </c>
      <c r="W215" s="188">
        <v>5.82</v>
      </c>
      <c r="X215" s="188">
        <v>5.86</v>
      </c>
      <c r="Y215" s="188">
        <v>6.56</v>
      </c>
      <c r="Z215" s="188">
        <v>6.86</v>
      </c>
      <c r="AA215" s="188">
        <v>6.86</v>
      </c>
      <c r="AB215" s="188">
        <v>5.68</v>
      </c>
      <c r="AC215" s="188">
        <v>5.88</v>
      </c>
      <c r="AD215" s="188">
        <v>5.88</v>
      </c>
      <c r="AE215" s="188">
        <v>4.82</v>
      </c>
      <c r="AF215" s="188">
        <v>6.66</v>
      </c>
    </row>
    <row r="216" spans="1:32" x14ac:dyDescent="0.3">
      <c r="A216" s="180" t="s">
        <v>973</v>
      </c>
      <c r="B216" s="180">
        <v>41610</v>
      </c>
      <c r="C216" s="182" t="s">
        <v>26783</v>
      </c>
      <c r="D216" s="180" t="s">
        <v>6</v>
      </c>
      <c r="E216" s="180" t="s">
        <v>857</v>
      </c>
      <c r="F216" s="188"/>
      <c r="G216" s="188">
        <v>521.67999999999995</v>
      </c>
      <c r="H216" s="188"/>
      <c r="I216" s="188"/>
      <c r="J216" s="188">
        <v>802.59</v>
      </c>
      <c r="K216" s="188"/>
      <c r="L216" s="188">
        <v>781.44</v>
      </c>
      <c r="M216" s="188">
        <v>777.89</v>
      </c>
      <c r="N216" s="188"/>
      <c r="O216" s="188">
        <v>791.38</v>
      </c>
      <c r="P216" s="188">
        <v>666.49</v>
      </c>
      <c r="Q216" s="188">
        <v>737.76</v>
      </c>
      <c r="R216" s="188"/>
      <c r="S216" s="188">
        <v>709.98</v>
      </c>
      <c r="T216" s="188"/>
      <c r="U216" s="188">
        <v>580.33000000000004</v>
      </c>
      <c r="V216" s="188">
        <v>747.02</v>
      </c>
      <c r="W216" s="188"/>
      <c r="X216" s="188">
        <v>885.93</v>
      </c>
      <c r="Y216" s="188">
        <v>712.63</v>
      </c>
      <c r="Z216" s="188">
        <v>691.77</v>
      </c>
      <c r="AA216" s="188"/>
      <c r="AB216" s="188">
        <v>798.67</v>
      </c>
      <c r="AC216" s="188"/>
      <c r="AD216" s="188"/>
      <c r="AE216" s="188">
        <v>830.37</v>
      </c>
      <c r="AF216" s="188">
        <v>617.37</v>
      </c>
    </row>
    <row r="217" spans="1:32" x14ac:dyDescent="0.3">
      <c r="A217" s="180" t="s">
        <v>973</v>
      </c>
      <c r="B217" s="180">
        <v>41611</v>
      </c>
      <c r="C217" s="182" t="s">
        <v>26784</v>
      </c>
      <c r="D217" s="180" t="s">
        <v>6</v>
      </c>
      <c r="E217" s="180" t="s">
        <v>857</v>
      </c>
      <c r="F217" s="188"/>
      <c r="G217" s="188">
        <v>822.27</v>
      </c>
      <c r="H217" s="188"/>
      <c r="I217" s="188"/>
      <c r="J217" s="188">
        <v>1265.04</v>
      </c>
      <c r="K217" s="188"/>
      <c r="L217" s="188">
        <v>1231.71</v>
      </c>
      <c r="M217" s="188">
        <v>1226.1099999999999</v>
      </c>
      <c r="N217" s="188"/>
      <c r="O217" s="188">
        <v>1247.3800000000001</v>
      </c>
      <c r="P217" s="188">
        <v>1050.52</v>
      </c>
      <c r="Q217" s="188">
        <v>1162.8599999999999</v>
      </c>
      <c r="R217" s="188"/>
      <c r="S217" s="188">
        <v>1119.07</v>
      </c>
      <c r="T217" s="188"/>
      <c r="U217" s="188">
        <v>914.72</v>
      </c>
      <c r="V217" s="188">
        <v>1177.46</v>
      </c>
      <c r="W217" s="188"/>
      <c r="X217" s="188">
        <v>1396.41</v>
      </c>
      <c r="Y217" s="188">
        <v>1123.25</v>
      </c>
      <c r="Z217" s="188">
        <v>1090.3599999999999</v>
      </c>
      <c r="AA217" s="188"/>
      <c r="AB217" s="188">
        <v>1258.8599999999999</v>
      </c>
      <c r="AC217" s="188"/>
      <c r="AD217" s="188"/>
      <c r="AE217" s="188">
        <v>1308.83</v>
      </c>
      <c r="AF217" s="188">
        <v>973.1</v>
      </c>
    </row>
    <row r="218" spans="1:32" x14ac:dyDescent="0.3">
      <c r="A218" s="180" t="s">
        <v>973</v>
      </c>
      <c r="B218" s="180">
        <v>41612</v>
      </c>
      <c r="C218" s="182" t="s">
        <v>26785</v>
      </c>
      <c r="D218" s="180" t="s">
        <v>6</v>
      </c>
      <c r="E218" s="180" t="s">
        <v>857</v>
      </c>
      <c r="F218" s="188"/>
      <c r="G218" s="188">
        <v>1154.5899999999999</v>
      </c>
      <c r="H218" s="188"/>
      <c r="I218" s="188"/>
      <c r="J218" s="188">
        <v>1776.3</v>
      </c>
      <c r="K218" s="188"/>
      <c r="L218" s="188">
        <v>1729.5</v>
      </c>
      <c r="M218" s="188">
        <v>1721.64</v>
      </c>
      <c r="N218" s="188"/>
      <c r="O218" s="188">
        <v>1751.5</v>
      </c>
      <c r="P218" s="188">
        <v>1475.08</v>
      </c>
      <c r="Q218" s="188">
        <v>1632.83</v>
      </c>
      <c r="R218" s="188"/>
      <c r="S218" s="188">
        <v>1571.34</v>
      </c>
      <c r="T218" s="188"/>
      <c r="U218" s="188">
        <v>1284.4000000000001</v>
      </c>
      <c r="V218" s="188">
        <v>1653.32</v>
      </c>
      <c r="W218" s="188"/>
      <c r="X218" s="188">
        <v>1960.76</v>
      </c>
      <c r="Y218" s="188">
        <v>1577.22</v>
      </c>
      <c r="Z218" s="188">
        <v>1531.03</v>
      </c>
      <c r="AA218" s="188"/>
      <c r="AB218" s="188">
        <v>1767.62</v>
      </c>
      <c r="AC218" s="188"/>
      <c r="AD218" s="188"/>
      <c r="AE218" s="188">
        <v>1837.78</v>
      </c>
      <c r="AF218" s="188">
        <v>1366.38</v>
      </c>
    </row>
    <row r="219" spans="1:32" x14ac:dyDescent="0.3">
      <c r="A219" s="180" t="s">
        <v>973</v>
      </c>
      <c r="B219" s="180">
        <v>41637</v>
      </c>
      <c r="C219" s="182" t="s">
        <v>26786</v>
      </c>
      <c r="D219" s="180" t="s">
        <v>6</v>
      </c>
      <c r="E219" s="180" t="s">
        <v>857</v>
      </c>
      <c r="F219" s="188"/>
      <c r="G219" s="188">
        <v>107.93</v>
      </c>
      <c r="H219" s="188"/>
      <c r="I219" s="188"/>
      <c r="J219" s="188">
        <v>166.05</v>
      </c>
      <c r="K219" s="188"/>
      <c r="L219" s="188">
        <v>161.66999999999999</v>
      </c>
      <c r="M219" s="188">
        <v>160.94</v>
      </c>
      <c r="N219" s="188"/>
      <c r="O219" s="188">
        <v>163.72999999999999</v>
      </c>
      <c r="P219" s="188">
        <v>137.88999999999999</v>
      </c>
      <c r="Q219" s="188">
        <v>152.63</v>
      </c>
      <c r="R219" s="188"/>
      <c r="S219" s="188">
        <v>146.88999999999999</v>
      </c>
      <c r="T219" s="188"/>
      <c r="U219" s="188">
        <v>120.06</v>
      </c>
      <c r="V219" s="188">
        <v>154.55000000000001</v>
      </c>
      <c r="W219" s="188"/>
      <c r="X219" s="188">
        <v>183.29</v>
      </c>
      <c r="Y219" s="188">
        <v>147.44</v>
      </c>
      <c r="Z219" s="188">
        <v>143.12</v>
      </c>
      <c r="AA219" s="188"/>
      <c r="AB219" s="188">
        <v>165.23</v>
      </c>
      <c r="AC219" s="188"/>
      <c r="AD219" s="188"/>
      <c r="AE219" s="188">
        <v>171.79</v>
      </c>
      <c r="AF219" s="188">
        <v>127.73</v>
      </c>
    </row>
    <row r="220" spans="1:32" x14ac:dyDescent="0.3">
      <c r="A220" s="180" t="s">
        <v>973</v>
      </c>
      <c r="B220" s="180">
        <v>41638</v>
      </c>
      <c r="C220" s="182" t="s">
        <v>26787</v>
      </c>
      <c r="D220" s="180" t="s">
        <v>6</v>
      </c>
      <c r="E220" s="180" t="s">
        <v>857</v>
      </c>
      <c r="F220" s="188"/>
      <c r="G220" s="188">
        <v>140.59</v>
      </c>
      <c r="H220" s="188"/>
      <c r="I220" s="188"/>
      <c r="J220" s="188">
        <v>216.3</v>
      </c>
      <c r="K220" s="188"/>
      <c r="L220" s="188">
        <v>210.6</v>
      </c>
      <c r="M220" s="188">
        <v>209.64</v>
      </c>
      <c r="N220" s="188"/>
      <c r="O220" s="188">
        <v>213.28</v>
      </c>
      <c r="P220" s="188">
        <v>179.62</v>
      </c>
      <c r="Q220" s="188">
        <v>198.83</v>
      </c>
      <c r="R220" s="188"/>
      <c r="S220" s="188">
        <v>191.34</v>
      </c>
      <c r="T220" s="188"/>
      <c r="U220" s="188">
        <v>156.4</v>
      </c>
      <c r="V220" s="188">
        <v>201.32</v>
      </c>
      <c r="W220" s="188"/>
      <c r="X220" s="188">
        <v>238.76</v>
      </c>
      <c r="Y220" s="188">
        <v>192.06</v>
      </c>
      <c r="Z220" s="188">
        <v>186.43</v>
      </c>
      <c r="AA220" s="188"/>
      <c r="AB220" s="188">
        <v>215.24</v>
      </c>
      <c r="AC220" s="188"/>
      <c r="AD220" s="188"/>
      <c r="AE220" s="188">
        <v>223.78</v>
      </c>
      <c r="AF220" s="188">
        <v>166.38</v>
      </c>
    </row>
    <row r="221" spans="1:32" x14ac:dyDescent="0.3">
      <c r="A221" s="180" t="s">
        <v>973</v>
      </c>
      <c r="B221" s="180">
        <v>41639</v>
      </c>
      <c r="C221" s="182" t="s">
        <v>26788</v>
      </c>
      <c r="D221" s="180" t="s">
        <v>6</v>
      </c>
      <c r="E221" s="180" t="s">
        <v>857</v>
      </c>
      <c r="F221" s="188"/>
      <c r="G221" s="188">
        <v>340.13</v>
      </c>
      <c r="H221" s="188"/>
      <c r="I221" s="188"/>
      <c r="J221" s="188">
        <v>523.27</v>
      </c>
      <c r="K221" s="188"/>
      <c r="L221" s="188">
        <v>509.49</v>
      </c>
      <c r="M221" s="188">
        <v>507.17</v>
      </c>
      <c r="N221" s="188"/>
      <c r="O221" s="188">
        <v>515.97</v>
      </c>
      <c r="P221" s="188">
        <v>434.54</v>
      </c>
      <c r="Q221" s="188">
        <v>481.01</v>
      </c>
      <c r="R221" s="188"/>
      <c r="S221" s="188">
        <v>462.89</v>
      </c>
      <c r="T221" s="188"/>
      <c r="U221" s="188">
        <v>378.36</v>
      </c>
      <c r="V221" s="188">
        <v>487.05</v>
      </c>
      <c r="W221" s="188"/>
      <c r="X221" s="188">
        <v>577.61</v>
      </c>
      <c r="Y221" s="188">
        <v>464.62</v>
      </c>
      <c r="Z221" s="188">
        <v>451.02</v>
      </c>
      <c r="AA221" s="188"/>
      <c r="AB221" s="188">
        <v>520.72</v>
      </c>
      <c r="AC221" s="188"/>
      <c r="AD221" s="188"/>
      <c r="AE221" s="188">
        <v>541.39</v>
      </c>
      <c r="AF221" s="188">
        <v>402.52</v>
      </c>
    </row>
    <row r="222" spans="1:32" x14ac:dyDescent="0.3">
      <c r="A222" s="180" t="s">
        <v>973</v>
      </c>
      <c r="B222" s="180">
        <v>11789</v>
      </c>
      <c r="C222" s="182" t="s">
        <v>26789</v>
      </c>
      <c r="D222" s="180" t="s">
        <v>6</v>
      </c>
      <c r="E222" s="180" t="s">
        <v>857</v>
      </c>
      <c r="F222" s="188">
        <v>0.85</v>
      </c>
      <c r="G222" s="188">
        <v>1.61</v>
      </c>
      <c r="H222" s="188">
        <v>1.21</v>
      </c>
      <c r="I222" s="188">
        <v>0.87</v>
      </c>
      <c r="J222" s="188">
        <v>1.75</v>
      </c>
      <c r="K222" s="188"/>
      <c r="L222" s="188">
        <v>1.51</v>
      </c>
      <c r="M222" s="188">
        <v>1.25</v>
      </c>
      <c r="N222" s="188">
        <v>1.48</v>
      </c>
      <c r="O222" s="188">
        <v>1.42</v>
      </c>
      <c r="P222" s="188"/>
      <c r="Q222" s="188">
        <v>1.72</v>
      </c>
      <c r="R222" s="188">
        <v>1.52</v>
      </c>
      <c r="S222" s="188">
        <v>1.54</v>
      </c>
      <c r="T222" s="188">
        <v>1.18</v>
      </c>
      <c r="U222" s="188"/>
      <c r="V222" s="188">
        <v>1.2</v>
      </c>
      <c r="W222" s="188">
        <v>0.78</v>
      </c>
      <c r="X222" s="188">
        <v>1.68</v>
      </c>
      <c r="Y222" s="188"/>
      <c r="Z222" s="188">
        <v>0.77</v>
      </c>
      <c r="AA222" s="188"/>
      <c r="AB222" s="188"/>
      <c r="AC222" s="188">
        <v>1.48</v>
      </c>
      <c r="AD222" s="188"/>
      <c r="AE222" s="188">
        <v>0.87</v>
      </c>
      <c r="AF222" s="188">
        <v>1.76</v>
      </c>
    </row>
    <row r="223" spans="1:32" x14ac:dyDescent="0.3">
      <c r="A223" s="180" t="s">
        <v>973</v>
      </c>
      <c r="B223" s="180">
        <v>20975</v>
      </c>
      <c r="C223" s="182" t="s">
        <v>26790</v>
      </c>
      <c r="D223" s="180" t="s">
        <v>6</v>
      </c>
      <c r="E223" s="180" t="s">
        <v>857</v>
      </c>
      <c r="F223" s="188">
        <v>10.3</v>
      </c>
      <c r="G223" s="188">
        <v>17.86</v>
      </c>
      <c r="H223" s="188">
        <v>14.77</v>
      </c>
      <c r="I223" s="188"/>
      <c r="J223" s="188">
        <v>19.850000000000001</v>
      </c>
      <c r="K223" s="188">
        <v>13.91</v>
      </c>
      <c r="L223" s="188">
        <v>12.36</v>
      </c>
      <c r="M223" s="188">
        <v>13.05</v>
      </c>
      <c r="N223" s="188">
        <v>21.73</v>
      </c>
      <c r="O223" s="188">
        <v>19.649999999999999</v>
      </c>
      <c r="P223" s="188">
        <v>10.23</v>
      </c>
      <c r="Q223" s="188">
        <v>12.36</v>
      </c>
      <c r="R223" s="188">
        <v>9.4</v>
      </c>
      <c r="S223" s="188">
        <v>14.14</v>
      </c>
      <c r="T223" s="188">
        <v>13.74</v>
      </c>
      <c r="U223" s="188">
        <v>16.04</v>
      </c>
      <c r="V223" s="188">
        <v>12.96</v>
      </c>
      <c r="W223" s="188">
        <v>19.78</v>
      </c>
      <c r="X223" s="188">
        <v>14.42</v>
      </c>
      <c r="Y223" s="188"/>
      <c r="Z223" s="188">
        <v>12.91</v>
      </c>
      <c r="AA223" s="188"/>
      <c r="AB223" s="188">
        <v>12.62</v>
      </c>
      <c r="AC223" s="188">
        <v>8.1</v>
      </c>
      <c r="AD223" s="188"/>
      <c r="AE223" s="188">
        <v>23.84</v>
      </c>
      <c r="AF223" s="188"/>
    </row>
    <row r="224" spans="1:32" x14ac:dyDescent="0.3">
      <c r="A224" s="180" t="s">
        <v>973</v>
      </c>
      <c r="B224" s="180">
        <v>20976</v>
      </c>
      <c r="C224" s="182" t="s">
        <v>26791</v>
      </c>
      <c r="D224" s="180" t="s">
        <v>6</v>
      </c>
      <c r="E224" s="180" t="s">
        <v>857</v>
      </c>
      <c r="F224" s="188">
        <v>15.57</v>
      </c>
      <c r="G224" s="188">
        <v>26.99</v>
      </c>
      <c r="H224" s="188">
        <v>22.31</v>
      </c>
      <c r="I224" s="188"/>
      <c r="J224" s="188">
        <v>30</v>
      </c>
      <c r="K224" s="188">
        <v>21.02</v>
      </c>
      <c r="L224" s="188">
        <v>18.68</v>
      </c>
      <c r="M224" s="188">
        <v>19.72</v>
      </c>
      <c r="N224" s="188">
        <v>32.83</v>
      </c>
      <c r="O224" s="188">
        <v>29.68</v>
      </c>
      <c r="P224" s="188">
        <v>15.46</v>
      </c>
      <c r="Q224" s="188">
        <v>18.68</v>
      </c>
      <c r="R224" s="188">
        <v>14.21</v>
      </c>
      <c r="S224" s="188">
        <v>21.36</v>
      </c>
      <c r="T224" s="188">
        <v>20.76</v>
      </c>
      <c r="U224" s="188">
        <v>24.23</v>
      </c>
      <c r="V224" s="188">
        <v>19.579999999999998</v>
      </c>
      <c r="W224" s="188">
        <v>29.89</v>
      </c>
      <c r="X224" s="188">
        <v>21.79</v>
      </c>
      <c r="Y224" s="188"/>
      <c r="Z224" s="188">
        <v>19.510000000000002</v>
      </c>
      <c r="AA224" s="188"/>
      <c r="AB224" s="188">
        <v>19.079999999999998</v>
      </c>
      <c r="AC224" s="188">
        <v>12.24</v>
      </c>
      <c r="AD224" s="188"/>
      <c r="AE224" s="188">
        <v>36.020000000000003</v>
      </c>
      <c r="AF224" s="188"/>
    </row>
    <row r="225" spans="1:32" x14ac:dyDescent="0.3">
      <c r="A225" s="180" t="s">
        <v>973</v>
      </c>
      <c r="B225" s="180">
        <v>6138</v>
      </c>
      <c r="C225" s="182" t="s">
        <v>26792</v>
      </c>
      <c r="D225" s="180" t="s">
        <v>6</v>
      </c>
      <c r="E225" s="180" t="s">
        <v>857</v>
      </c>
      <c r="F225" s="188">
        <v>12.3</v>
      </c>
      <c r="G225" s="188">
        <v>10.8</v>
      </c>
      <c r="H225" s="188">
        <v>10.84</v>
      </c>
      <c r="I225" s="188">
        <v>14.86</v>
      </c>
      <c r="J225" s="188">
        <v>10.55</v>
      </c>
      <c r="K225" s="188">
        <v>14.24</v>
      </c>
      <c r="L225" s="188">
        <v>16.45</v>
      </c>
      <c r="M225" s="188">
        <v>14.37</v>
      </c>
      <c r="N225" s="188">
        <v>13.11</v>
      </c>
      <c r="O225" s="188">
        <v>12.42</v>
      </c>
      <c r="P225" s="188">
        <v>12.64</v>
      </c>
      <c r="Q225" s="188">
        <v>12.73</v>
      </c>
      <c r="R225" s="188">
        <v>12.86</v>
      </c>
      <c r="S225" s="188">
        <v>13.08</v>
      </c>
      <c r="T225" s="188">
        <v>10.16</v>
      </c>
      <c r="U225" s="188">
        <v>12.32</v>
      </c>
      <c r="V225" s="188">
        <v>10.24</v>
      </c>
      <c r="W225" s="188">
        <v>11.52</v>
      </c>
      <c r="X225" s="188">
        <v>15.64</v>
      </c>
      <c r="Y225" s="188">
        <v>14.74</v>
      </c>
      <c r="Z225" s="188">
        <v>11.32</v>
      </c>
      <c r="AA225" s="188">
        <v>10.23</v>
      </c>
      <c r="AB225" s="188">
        <v>14.73</v>
      </c>
      <c r="AC225" s="188">
        <v>12.32</v>
      </c>
      <c r="AD225" s="188">
        <v>9</v>
      </c>
      <c r="AE225" s="188">
        <v>12.19</v>
      </c>
      <c r="AF225" s="188">
        <v>11.83</v>
      </c>
    </row>
    <row r="226" spans="1:32" x14ac:dyDescent="0.3">
      <c r="A226" s="180" t="s">
        <v>973</v>
      </c>
      <c r="B226" s="180">
        <v>40340</v>
      </c>
      <c r="C226" s="182" t="s">
        <v>26793</v>
      </c>
      <c r="D226" s="180" t="s">
        <v>6</v>
      </c>
      <c r="E226" s="180" t="s">
        <v>857</v>
      </c>
      <c r="F226" s="188">
        <v>33.840000000000003</v>
      </c>
      <c r="G226" s="188">
        <v>26.11</v>
      </c>
      <c r="H226" s="188">
        <v>25.75</v>
      </c>
      <c r="I226" s="188">
        <v>29.42</v>
      </c>
      <c r="J226" s="188">
        <v>22.07</v>
      </c>
      <c r="K226" s="188">
        <v>34.57</v>
      </c>
      <c r="L226" s="188">
        <v>19.79</v>
      </c>
      <c r="M226" s="188">
        <v>22.88</v>
      </c>
      <c r="N226" s="188">
        <v>25.01</v>
      </c>
      <c r="O226" s="188">
        <v>28.69</v>
      </c>
      <c r="P226" s="188">
        <v>22.07</v>
      </c>
      <c r="Q226" s="188">
        <v>25.75</v>
      </c>
      <c r="R226" s="188">
        <v>22.07</v>
      </c>
      <c r="S226" s="188">
        <v>31.26</v>
      </c>
      <c r="T226" s="188">
        <v>25.75</v>
      </c>
      <c r="U226" s="188">
        <v>25.75</v>
      </c>
      <c r="V226" s="188">
        <v>28.69</v>
      </c>
      <c r="W226" s="188">
        <v>21.85</v>
      </c>
      <c r="X226" s="188">
        <v>21.99</v>
      </c>
      <c r="Y226" s="188">
        <v>24.64</v>
      </c>
      <c r="Z226" s="188">
        <v>25.75</v>
      </c>
      <c r="AA226" s="188">
        <v>25.75</v>
      </c>
      <c r="AB226" s="188">
        <v>21.33</v>
      </c>
      <c r="AC226" s="188">
        <v>22.07</v>
      </c>
      <c r="AD226" s="188">
        <v>22.07</v>
      </c>
      <c r="AE226" s="188">
        <v>18.09</v>
      </c>
      <c r="AF226" s="188">
        <v>25.01</v>
      </c>
    </row>
    <row r="227" spans="1:32" x14ac:dyDescent="0.3">
      <c r="A227" s="180" t="s">
        <v>973</v>
      </c>
      <c r="B227" s="180">
        <v>40341</v>
      </c>
      <c r="C227" s="182" t="s">
        <v>26794</v>
      </c>
      <c r="D227" s="180" t="s">
        <v>6</v>
      </c>
      <c r="E227" s="180" t="s">
        <v>857</v>
      </c>
      <c r="F227" s="188">
        <v>40.380000000000003</v>
      </c>
      <c r="G227" s="188">
        <v>31.16</v>
      </c>
      <c r="H227" s="188">
        <v>30.73</v>
      </c>
      <c r="I227" s="188">
        <v>35.119999999999997</v>
      </c>
      <c r="J227" s="188">
        <v>26.34</v>
      </c>
      <c r="K227" s="188">
        <v>41.26</v>
      </c>
      <c r="L227" s="188">
        <v>23.61</v>
      </c>
      <c r="M227" s="188">
        <v>27.3</v>
      </c>
      <c r="N227" s="188">
        <v>29.85</v>
      </c>
      <c r="O227" s="188">
        <v>34.24</v>
      </c>
      <c r="P227" s="188">
        <v>26.34</v>
      </c>
      <c r="Q227" s="188">
        <v>30.73</v>
      </c>
      <c r="R227" s="188">
        <v>26.34</v>
      </c>
      <c r="S227" s="188">
        <v>37.31</v>
      </c>
      <c r="T227" s="188">
        <v>30.73</v>
      </c>
      <c r="U227" s="188">
        <v>30.73</v>
      </c>
      <c r="V227" s="188">
        <v>34.24</v>
      </c>
      <c r="W227" s="188">
        <v>26.07</v>
      </c>
      <c r="X227" s="188">
        <v>26.25</v>
      </c>
      <c r="Y227" s="188">
        <v>29.41</v>
      </c>
      <c r="Z227" s="188">
        <v>30.73</v>
      </c>
      <c r="AA227" s="188">
        <v>30.73</v>
      </c>
      <c r="AB227" s="188">
        <v>25.46</v>
      </c>
      <c r="AC227" s="188">
        <v>26.34</v>
      </c>
      <c r="AD227" s="188">
        <v>26.34</v>
      </c>
      <c r="AE227" s="188">
        <v>21.59</v>
      </c>
      <c r="AF227" s="188">
        <v>29.85</v>
      </c>
    </row>
    <row r="228" spans="1:32" x14ac:dyDescent="0.3">
      <c r="A228" s="180" t="s">
        <v>973</v>
      </c>
      <c r="B228" s="180">
        <v>40342</v>
      </c>
      <c r="C228" s="182" t="s">
        <v>26795</v>
      </c>
      <c r="D228" s="180" t="s">
        <v>6</v>
      </c>
      <c r="E228" s="180" t="s">
        <v>857</v>
      </c>
      <c r="F228" s="188">
        <v>48.16</v>
      </c>
      <c r="G228" s="188">
        <v>37.17</v>
      </c>
      <c r="H228" s="188">
        <v>36.65</v>
      </c>
      <c r="I228" s="188">
        <v>41.88</v>
      </c>
      <c r="J228" s="188">
        <v>31.41</v>
      </c>
      <c r="K228" s="188">
        <v>49.21</v>
      </c>
      <c r="L228" s="188">
        <v>28.16</v>
      </c>
      <c r="M228" s="188">
        <v>32.56</v>
      </c>
      <c r="N228" s="188">
        <v>35.6</v>
      </c>
      <c r="O228" s="188">
        <v>40.83</v>
      </c>
      <c r="P228" s="188">
        <v>31.41</v>
      </c>
      <c r="Q228" s="188">
        <v>36.65</v>
      </c>
      <c r="R228" s="188">
        <v>31.41</v>
      </c>
      <c r="S228" s="188">
        <v>44.5</v>
      </c>
      <c r="T228" s="188">
        <v>36.65</v>
      </c>
      <c r="U228" s="188">
        <v>36.65</v>
      </c>
      <c r="V228" s="188">
        <v>40.83</v>
      </c>
      <c r="W228" s="188">
        <v>31.1</v>
      </c>
      <c r="X228" s="188">
        <v>31.3</v>
      </c>
      <c r="Y228" s="188">
        <v>35.07</v>
      </c>
      <c r="Z228" s="188">
        <v>36.65</v>
      </c>
      <c r="AA228" s="188">
        <v>36.65</v>
      </c>
      <c r="AB228" s="188">
        <v>30.36</v>
      </c>
      <c r="AC228" s="188">
        <v>31.41</v>
      </c>
      <c r="AD228" s="188">
        <v>31.41</v>
      </c>
      <c r="AE228" s="188">
        <v>25.75</v>
      </c>
      <c r="AF228" s="188">
        <v>35.6</v>
      </c>
    </row>
    <row r="229" spans="1:32" x14ac:dyDescent="0.3">
      <c r="A229" s="180" t="s">
        <v>973</v>
      </c>
      <c r="B229" s="180">
        <v>40343</v>
      </c>
      <c r="C229" s="182" t="s">
        <v>26796</v>
      </c>
      <c r="D229" s="180" t="s">
        <v>6</v>
      </c>
      <c r="E229" s="180" t="s">
        <v>857</v>
      </c>
      <c r="F229" s="188">
        <v>57.13</v>
      </c>
      <c r="G229" s="188">
        <v>44.09</v>
      </c>
      <c r="H229" s="188">
        <v>43.47</v>
      </c>
      <c r="I229" s="188">
        <v>49.68</v>
      </c>
      <c r="J229" s="188">
        <v>37.26</v>
      </c>
      <c r="K229" s="188">
        <v>58.37</v>
      </c>
      <c r="L229" s="188">
        <v>33.4</v>
      </c>
      <c r="M229" s="188">
        <v>38.619999999999997</v>
      </c>
      <c r="N229" s="188">
        <v>42.22</v>
      </c>
      <c r="O229" s="188">
        <v>48.43</v>
      </c>
      <c r="P229" s="188">
        <v>37.26</v>
      </c>
      <c r="Q229" s="188">
        <v>43.47</v>
      </c>
      <c r="R229" s="188">
        <v>37.26</v>
      </c>
      <c r="S229" s="188">
        <v>52.78</v>
      </c>
      <c r="T229" s="188">
        <v>43.47</v>
      </c>
      <c r="U229" s="188">
        <v>43.47</v>
      </c>
      <c r="V229" s="188">
        <v>48.43</v>
      </c>
      <c r="W229" s="188">
        <v>36.880000000000003</v>
      </c>
      <c r="X229" s="188">
        <v>37.130000000000003</v>
      </c>
      <c r="Y229" s="188">
        <v>41.6</v>
      </c>
      <c r="Z229" s="188">
        <v>43.47</v>
      </c>
      <c r="AA229" s="188">
        <v>43.47</v>
      </c>
      <c r="AB229" s="188">
        <v>36.01</v>
      </c>
      <c r="AC229" s="188">
        <v>37.26</v>
      </c>
      <c r="AD229" s="188">
        <v>37.26</v>
      </c>
      <c r="AE229" s="188">
        <v>30.55</v>
      </c>
      <c r="AF229" s="188">
        <v>42.22</v>
      </c>
    </row>
    <row r="230" spans="1:32" x14ac:dyDescent="0.3">
      <c r="A230" s="180" t="s">
        <v>973</v>
      </c>
      <c r="B230" s="180">
        <v>40344</v>
      </c>
      <c r="C230" s="182" t="s">
        <v>26797</v>
      </c>
      <c r="D230" s="180" t="s">
        <v>6</v>
      </c>
      <c r="E230" s="180" t="s">
        <v>857</v>
      </c>
      <c r="F230" s="188">
        <v>77.88</v>
      </c>
      <c r="G230" s="188">
        <v>60.1</v>
      </c>
      <c r="H230" s="188">
        <v>59.26</v>
      </c>
      <c r="I230" s="188">
        <v>67.72</v>
      </c>
      <c r="J230" s="188">
        <v>50.79</v>
      </c>
      <c r="K230" s="188">
        <v>79.569999999999993</v>
      </c>
      <c r="L230" s="188">
        <v>45.54</v>
      </c>
      <c r="M230" s="188">
        <v>52.65</v>
      </c>
      <c r="N230" s="188">
        <v>57.56</v>
      </c>
      <c r="O230" s="188">
        <v>66.03</v>
      </c>
      <c r="P230" s="188">
        <v>50.79</v>
      </c>
      <c r="Q230" s="188">
        <v>59.26</v>
      </c>
      <c r="R230" s="188">
        <v>50.79</v>
      </c>
      <c r="S230" s="188">
        <v>71.95</v>
      </c>
      <c r="T230" s="188">
        <v>59.26</v>
      </c>
      <c r="U230" s="188">
        <v>59.26</v>
      </c>
      <c r="V230" s="188">
        <v>66.03</v>
      </c>
      <c r="W230" s="188">
        <v>50.28</v>
      </c>
      <c r="X230" s="188">
        <v>50.62</v>
      </c>
      <c r="Y230" s="188">
        <v>56.72</v>
      </c>
      <c r="Z230" s="188">
        <v>59.26</v>
      </c>
      <c r="AA230" s="188">
        <v>59.26</v>
      </c>
      <c r="AB230" s="188">
        <v>49.1</v>
      </c>
      <c r="AC230" s="188">
        <v>50.79</v>
      </c>
      <c r="AD230" s="188">
        <v>50.79</v>
      </c>
      <c r="AE230" s="188">
        <v>41.65</v>
      </c>
      <c r="AF230" s="188">
        <v>57.56</v>
      </c>
    </row>
    <row r="231" spans="1:32" x14ac:dyDescent="0.3">
      <c r="A231" s="180" t="s">
        <v>973</v>
      </c>
      <c r="B231" s="180">
        <v>40345</v>
      </c>
      <c r="C231" s="182" t="s">
        <v>26798</v>
      </c>
      <c r="D231" s="180" t="s">
        <v>6</v>
      </c>
      <c r="E231" s="180" t="s">
        <v>857</v>
      </c>
      <c r="F231" s="188">
        <v>95.96</v>
      </c>
      <c r="G231" s="188">
        <v>74.06</v>
      </c>
      <c r="H231" s="188">
        <v>73.010000000000005</v>
      </c>
      <c r="I231" s="188">
        <v>83.45</v>
      </c>
      <c r="J231" s="188">
        <v>62.58</v>
      </c>
      <c r="K231" s="188">
        <v>98.05</v>
      </c>
      <c r="L231" s="188">
        <v>56.12</v>
      </c>
      <c r="M231" s="188">
        <v>64.88</v>
      </c>
      <c r="N231" s="188">
        <v>70.930000000000007</v>
      </c>
      <c r="O231" s="188">
        <v>81.36</v>
      </c>
      <c r="P231" s="188">
        <v>62.58</v>
      </c>
      <c r="Q231" s="188">
        <v>73.010000000000005</v>
      </c>
      <c r="R231" s="188">
        <v>62.58</v>
      </c>
      <c r="S231" s="188">
        <v>88.66</v>
      </c>
      <c r="T231" s="188">
        <v>73.010000000000005</v>
      </c>
      <c r="U231" s="188">
        <v>73.010000000000005</v>
      </c>
      <c r="V231" s="188">
        <v>81.36</v>
      </c>
      <c r="W231" s="188">
        <v>61.96</v>
      </c>
      <c r="X231" s="188">
        <v>62.37</v>
      </c>
      <c r="Y231" s="188">
        <v>69.89</v>
      </c>
      <c r="Z231" s="188">
        <v>73.010000000000005</v>
      </c>
      <c r="AA231" s="188">
        <v>73.010000000000005</v>
      </c>
      <c r="AB231" s="188">
        <v>60.5</v>
      </c>
      <c r="AC231" s="188">
        <v>62.58</v>
      </c>
      <c r="AD231" s="188">
        <v>62.58</v>
      </c>
      <c r="AE231" s="188">
        <v>51.32</v>
      </c>
      <c r="AF231" s="188">
        <v>70.930000000000007</v>
      </c>
    </row>
    <row r="232" spans="1:32" x14ac:dyDescent="0.3">
      <c r="A232" s="180" t="s">
        <v>973</v>
      </c>
      <c r="B232" s="180">
        <v>40346</v>
      </c>
      <c r="C232" s="182" t="s">
        <v>26799</v>
      </c>
      <c r="D232" s="180" t="s">
        <v>6</v>
      </c>
      <c r="E232" s="180" t="s">
        <v>857</v>
      </c>
      <c r="F232" s="188">
        <v>111.32</v>
      </c>
      <c r="G232" s="188">
        <v>85.91</v>
      </c>
      <c r="H232" s="188">
        <v>84.7</v>
      </c>
      <c r="I232" s="188">
        <v>96.8</v>
      </c>
      <c r="J232" s="188">
        <v>72.599999999999994</v>
      </c>
      <c r="K232" s="188">
        <v>113.74</v>
      </c>
      <c r="L232" s="188">
        <v>65.09</v>
      </c>
      <c r="M232" s="188">
        <v>75.260000000000005</v>
      </c>
      <c r="N232" s="188">
        <v>82.28</v>
      </c>
      <c r="O232" s="188">
        <v>94.38</v>
      </c>
      <c r="P232" s="188">
        <v>72.599999999999994</v>
      </c>
      <c r="Q232" s="188">
        <v>84.7</v>
      </c>
      <c r="R232" s="188">
        <v>72.599999999999994</v>
      </c>
      <c r="S232" s="188">
        <v>102.85</v>
      </c>
      <c r="T232" s="188">
        <v>84.7</v>
      </c>
      <c r="U232" s="188">
        <v>84.7</v>
      </c>
      <c r="V232" s="188">
        <v>94.38</v>
      </c>
      <c r="W232" s="188">
        <v>71.87</v>
      </c>
      <c r="X232" s="188">
        <v>72.349999999999994</v>
      </c>
      <c r="Y232" s="188">
        <v>81.069999999999993</v>
      </c>
      <c r="Z232" s="188">
        <v>84.7</v>
      </c>
      <c r="AA232" s="188">
        <v>84.7</v>
      </c>
      <c r="AB232" s="188">
        <v>70.180000000000007</v>
      </c>
      <c r="AC232" s="188">
        <v>72.599999999999994</v>
      </c>
      <c r="AD232" s="188">
        <v>72.599999999999994</v>
      </c>
      <c r="AE232" s="188">
        <v>59.53</v>
      </c>
      <c r="AF232" s="188">
        <v>82.28</v>
      </c>
    </row>
    <row r="233" spans="1:32" x14ac:dyDescent="0.3">
      <c r="A233" s="180" t="s">
        <v>973</v>
      </c>
      <c r="B233" s="180">
        <v>40347</v>
      </c>
      <c r="C233" s="182" t="s">
        <v>26800</v>
      </c>
      <c r="D233" s="180" t="s">
        <v>6</v>
      </c>
      <c r="E233" s="180" t="s">
        <v>857</v>
      </c>
      <c r="F233" s="188">
        <v>139.86000000000001</v>
      </c>
      <c r="G233" s="188">
        <v>107.94</v>
      </c>
      <c r="H233" s="188">
        <v>106.42</v>
      </c>
      <c r="I233" s="188">
        <v>121.62</v>
      </c>
      <c r="J233" s="188">
        <v>91.21</v>
      </c>
      <c r="K233" s="188">
        <v>142.9</v>
      </c>
      <c r="L233" s="188">
        <v>81.790000000000006</v>
      </c>
      <c r="M233" s="188">
        <v>94.56</v>
      </c>
      <c r="N233" s="188">
        <v>103.37</v>
      </c>
      <c r="O233" s="188">
        <v>118.58</v>
      </c>
      <c r="P233" s="188">
        <v>91.21</v>
      </c>
      <c r="Q233" s="188">
        <v>106.42</v>
      </c>
      <c r="R233" s="188">
        <v>91.21</v>
      </c>
      <c r="S233" s="188">
        <v>129.22</v>
      </c>
      <c r="T233" s="188">
        <v>106.42</v>
      </c>
      <c r="U233" s="188">
        <v>106.42</v>
      </c>
      <c r="V233" s="188">
        <v>118.58</v>
      </c>
      <c r="W233" s="188">
        <v>90.3</v>
      </c>
      <c r="X233" s="188">
        <v>90.91</v>
      </c>
      <c r="Y233" s="188">
        <v>101.85</v>
      </c>
      <c r="Z233" s="188">
        <v>106.42</v>
      </c>
      <c r="AA233" s="188">
        <v>106.42</v>
      </c>
      <c r="AB233" s="188">
        <v>88.17</v>
      </c>
      <c r="AC233" s="188">
        <v>91.21</v>
      </c>
      <c r="AD233" s="188">
        <v>91.21</v>
      </c>
      <c r="AE233" s="188">
        <v>74.790000000000006</v>
      </c>
      <c r="AF233" s="188">
        <v>103.37</v>
      </c>
    </row>
    <row r="234" spans="1:32" x14ac:dyDescent="0.3">
      <c r="A234" s="180" t="s">
        <v>973</v>
      </c>
      <c r="B234" s="180">
        <v>43424</v>
      </c>
      <c r="C234" s="182" t="s">
        <v>26801</v>
      </c>
      <c r="D234" s="180" t="s">
        <v>6</v>
      </c>
      <c r="E234" s="180" t="s">
        <v>857</v>
      </c>
      <c r="F234" s="188"/>
      <c r="G234" s="188">
        <v>437.08</v>
      </c>
      <c r="H234" s="188"/>
      <c r="I234" s="188"/>
      <c r="J234" s="188">
        <v>672.43</v>
      </c>
      <c r="K234" s="188"/>
      <c r="L234" s="188">
        <v>654.72</v>
      </c>
      <c r="M234" s="188">
        <v>651.74</v>
      </c>
      <c r="N234" s="188"/>
      <c r="O234" s="188">
        <v>663.05</v>
      </c>
      <c r="P234" s="188">
        <v>558.4</v>
      </c>
      <c r="Q234" s="188">
        <v>618.12</v>
      </c>
      <c r="R234" s="188"/>
      <c r="S234" s="188">
        <v>594.84</v>
      </c>
      <c r="T234" s="188"/>
      <c r="U234" s="188">
        <v>486.22</v>
      </c>
      <c r="V234" s="188">
        <v>625.88</v>
      </c>
      <c r="W234" s="188"/>
      <c r="X234" s="188">
        <v>742.26</v>
      </c>
      <c r="Y234" s="188">
        <v>597.07000000000005</v>
      </c>
      <c r="Z234" s="188">
        <v>579.59</v>
      </c>
      <c r="AA234" s="188"/>
      <c r="AB234" s="188">
        <v>669.15</v>
      </c>
      <c r="AC234" s="188"/>
      <c r="AD234" s="188"/>
      <c r="AE234" s="188">
        <v>695.71</v>
      </c>
      <c r="AF234" s="188">
        <v>517.26</v>
      </c>
    </row>
    <row r="235" spans="1:32" x14ac:dyDescent="0.3">
      <c r="A235" s="180" t="s">
        <v>973</v>
      </c>
      <c r="B235" s="180">
        <v>43426</v>
      </c>
      <c r="C235" s="182" t="s">
        <v>26802</v>
      </c>
      <c r="D235" s="180" t="s">
        <v>6</v>
      </c>
      <c r="E235" s="180" t="s">
        <v>857</v>
      </c>
      <c r="F235" s="188"/>
      <c r="G235" s="188">
        <v>1507.5</v>
      </c>
      <c r="H235" s="188"/>
      <c r="I235" s="188"/>
      <c r="J235" s="188">
        <v>2319.2399999999998</v>
      </c>
      <c r="K235" s="188"/>
      <c r="L235" s="188">
        <v>2258.14</v>
      </c>
      <c r="M235" s="188">
        <v>2247.88</v>
      </c>
      <c r="N235" s="188"/>
      <c r="O235" s="188">
        <v>2286.86</v>
      </c>
      <c r="P235" s="188">
        <v>1925.95</v>
      </c>
      <c r="Q235" s="188">
        <v>2131.92</v>
      </c>
      <c r="R235" s="188"/>
      <c r="S235" s="188">
        <v>2051.63</v>
      </c>
      <c r="T235" s="188"/>
      <c r="U235" s="188">
        <v>1676.99</v>
      </c>
      <c r="V235" s="188">
        <v>2158.6799999999998</v>
      </c>
      <c r="W235" s="188"/>
      <c r="X235" s="188">
        <v>2560.08</v>
      </c>
      <c r="Y235" s="188">
        <v>2059.31</v>
      </c>
      <c r="Z235" s="188">
        <v>1999</v>
      </c>
      <c r="AA235" s="188"/>
      <c r="AB235" s="188">
        <v>2307.91</v>
      </c>
      <c r="AC235" s="188"/>
      <c r="AD235" s="188"/>
      <c r="AE235" s="188">
        <v>2399.52</v>
      </c>
      <c r="AF235" s="188">
        <v>1784.03</v>
      </c>
    </row>
    <row r="236" spans="1:32" x14ac:dyDescent="0.3">
      <c r="A236" s="180" t="s">
        <v>973</v>
      </c>
      <c r="B236" s="180">
        <v>12565</v>
      </c>
      <c r="C236" s="182" t="s">
        <v>26803</v>
      </c>
      <c r="D236" s="180" t="s">
        <v>6</v>
      </c>
      <c r="E236" s="180" t="s">
        <v>857</v>
      </c>
      <c r="F236" s="188"/>
      <c r="G236" s="188">
        <v>528.66</v>
      </c>
      <c r="H236" s="188"/>
      <c r="I236" s="188"/>
      <c r="J236" s="188">
        <v>813.33</v>
      </c>
      <c r="K236" s="188"/>
      <c r="L236" s="188">
        <v>791.9</v>
      </c>
      <c r="M236" s="188">
        <v>788.3</v>
      </c>
      <c r="N236" s="188"/>
      <c r="O236" s="188">
        <v>801.97</v>
      </c>
      <c r="P236" s="188">
        <v>675.4</v>
      </c>
      <c r="Q236" s="188">
        <v>747.63</v>
      </c>
      <c r="R236" s="188"/>
      <c r="S236" s="188">
        <v>719.48</v>
      </c>
      <c r="T236" s="188"/>
      <c r="U236" s="188">
        <v>588.1</v>
      </c>
      <c r="V236" s="188">
        <v>757.02</v>
      </c>
      <c r="W236" s="188"/>
      <c r="X236" s="188">
        <v>897.79</v>
      </c>
      <c r="Y236" s="188">
        <v>722.17</v>
      </c>
      <c r="Z236" s="188">
        <v>701.02</v>
      </c>
      <c r="AA236" s="188"/>
      <c r="AB236" s="188">
        <v>809.35</v>
      </c>
      <c r="AC236" s="188"/>
      <c r="AD236" s="188"/>
      <c r="AE236" s="188">
        <v>841.48</v>
      </c>
      <c r="AF236" s="188">
        <v>625.63</v>
      </c>
    </row>
    <row r="237" spans="1:32" x14ac:dyDescent="0.3">
      <c r="A237" s="180" t="s">
        <v>973</v>
      </c>
      <c r="B237" s="180">
        <v>12567</v>
      </c>
      <c r="C237" s="182" t="s">
        <v>26804</v>
      </c>
      <c r="D237" s="180" t="s">
        <v>6</v>
      </c>
      <c r="E237" s="180" t="s">
        <v>857</v>
      </c>
      <c r="F237" s="188"/>
      <c r="G237" s="188">
        <v>710.08</v>
      </c>
      <c r="H237" s="188"/>
      <c r="I237" s="188"/>
      <c r="J237" s="188">
        <v>1092.43</v>
      </c>
      <c r="K237" s="188"/>
      <c r="L237" s="188">
        <v>1063.6500000000001</v>
      </c>
      <c r="M237" s="188">
        <v>1058.82</v>
      </c>
      <c r="N237" s="188"/>
      <c r="O237" s="188">
        <v>1077.18</v>
      </c>
      <c r="P237" s="188">
        <v>907.18</v>
      </c>
      <c r="Q237" s="188">
        <v>1004.2</v>
      </c>
      <c r="R237" s="188"/>
      <c r="S237" s="188">
        <v>966.38</v>
      </c>
      <c r="T237" s="188"/>
      <c r="U237" s="188">
        <v>789.91</v>
      </c>
      <c r="V237" s="188">
        <v>1016.8</v>
      </c>
      <c r="W237" s="188"/>
      <c r="X237" s="188">
        <v>1205.8800000000001</v>
      </c>
      <c r="Y237" s="188">
        <v>970</v>
      </c>
      <c r="Z237" s="188">
        <v>941.59</v>
      </c>
      <c r="AA237" s="188"/>
      <c r="AB237" s="188">
        <v>1087.0999999999999</v>
      </c>
      <c r="AC237" s="188"/>
      <c r="AD237" s="188"/>
      <c r="AE237" s="188">
        <v>1130.25</v>
      </c>
      <c r="AF237" s="188">
        <v>840.33</v>
      </c>
    </row>
    <row r="238" spans="1:32" x14ac:dyDescent="0.3">
      <c r="A238" s="180" t="s">
        <v>973</v>
      </c>
      <c r="B238" s="180">
        <v>12568</v>
      </c>
      <c r="C238" s="182" t="s">
        <v>26805</v>
      </c>
      <c r="D238" s="180" t="s">
        <v>6</v>
      </c>
      <c r="E238" s="180" t="s">
        <v>857</v>
      </c>
      <c r="F238" s="188"/>
      <c r="G238" s="188">
        <v>994.11</v>
      </c>
      <c r="H238" s="188"/>
      <c r="I238" s="188"/>
      <c r="J238" s="188">
        <v>1529.41</v>
      </c>
      <c r="K238" s="188"/>
      <c r="L238" s="188">
        <v>1489.11</v>
      </c>
      <c r="M238" s="188">
        <v>1482.35</v>
      </c>
      <c r="N238" s="188"/>
      <c r="O238" s="188">
        <v>1508.05</v>
      </c>
      <c r="P238" s="188">
        <v>1270.05</v>
      </c>
      <c r="Q238" s="188">
        <v>1405.88</v>
      </c>
      <c r="R238" s="188"/>
      <c r="S238" s="188">
        <v>1352.94</v>
      </c>
      <c r="T238" s="188"/>
      <c r="U238" s="188">
        <v>1105.8800000000001</v>
      </c>
      <c r="V238" s="188">
        <v>1423.52</v>
      </c>
      <c r="W238" s="188"/>
      <c r="X238" s="188">
        <v>1688.23</v>
      </c>
      <c r="Y238" s="188">
        <v>1357.99</v>
      </c>
      <c r="Z238" s="188">
        <v>1318.23</v>
      </c>
      <c r="AA238" s="188"/>
      <c r="AB238" s="188">
        <v>1521.94</v>
      </c>
      <c r="AC238" s="188"/>
      <c r="AD238" s="188"/>
      <c r="AE238" s="188">
        <v>1582.35</v>
      </c>
      <c r="AF238" s="188">
        <v>1176.47</v>
      </c>
    </row>
    <row r="239" spans="1:32" x14ac:dyDescent="0.3">
      <c r="A239" s="180" t="s">
        <v>973</v>
      </c>
      <c r="B239" s="180">
        <v>43441</v>
      </c>
      <c r="C239" s="182" t="s">
        <v>26806</v>
      </c>
      <c r="D239" s="180" t="s">
        <v>6</v>
      </c>
      <c r="E239" s="180" t="s">
        <v>857</v>
      </c>
      <c r="F239" s="188"/>
      <c r="G239" s="188">
        <v>127.81</v>
      </c>
      <c r="H239" s="188"/>
      <c r="I239" s="188"/>
      <c r="J239" s="188">
        <v>196.63</v>
      </c>
      <c r="K239" s="188"/>
      <c r="L239" s="188">
        <v>191.45</v>
      </c>
      <c r="M239" s="188">
        <v>190.58</v>
      </c>
      <c r="N239" s="188"/>
      <c r="O239" s="188">
        <v>193.89</v>
      </c>
      <c r="P239" s="188">
        <v>163.29</v>
      </c>
      <c r="Q239" s="188">
        <v>180.75</v>
      </c>
      <c r="R239" s="188"/>
      <c r="S239" s="188">
        <v>173.94</v>
      </c>
      <c r="T239" s="188"/>
      <c r="U239" s="188">
        <v>142.18</v>
      </c>
      <c r="V239" s="188">
        <v>183.02</v>
      </c>
      <c r="W239" s="188"/>
      <c r="X239" s="188">
        <v>217.05</v>
      </c>
      <c r="Y239" s="188">
        <v>174.59</v>
      </c>
      <c r="Z239" s="188">
        <v>169.48</v>
      </c>
      <c r="AA239" s="188"/>
      <c r="AB239" s="188">
        <v>195.67</v>
      </c>
      <c r="AC239" s="188"/>
      <c r="AD239" s="188"/>
      <c r="AE239" s="188">
        <v>203.44</v>
      </c>
      <c r="AF239" s="188">
        <v>151.26</v>
      </c>
    </row>
    <row r="240" spans="1:32" x14ac:dyDescent="0.3">
      <c r="A240" s="180" t="s">
        <v>973</v>
      </c>
      <c r="B240" s="180">
        <v>43423</v>
      </c>
      <c r="C240" s="182" t="s">
        <v>26807</v>
      </c>
      <c r="D240" s="180" t="s">
        <v>6</v>
      </c>
      <c r="E240" s="180" t="s">
        <v>857</v>
      </c>
      <c r="F240" s="188"/>
      <c r="G240" s="188">
        <v>59.64</v>
      </c>
      <c r="H240" s="188"/>
      <c r="I240" s="188"/>
      <c r="J240" s="188">
        <v>91.76</v>
      </c>
      <c r="K240" s="188"/>
      <c r="L240" s="188">
        <v>89.34</v>
      </c>
      <c r="M240" s="188">
        <v>88.94</v>
      </c>
      <c r="N240" s="188"/>
      <c r="O240" s="188">
        <v>90.48</v>
      </c>
      <c r="P240" s="188">
        <v>76.2</v>
      </c>
      <c r="Q240" s="188">
        <v>84.35</v>
      </c>
      <c r="R240" s="188"/>
      <c r="S240" s="188">
        <v>81.17</v>
      </c>
      <c r="T240" s="188"/>
      <c r="U240" s="188">
        <v>66.349999999999994</v>
      </c>
      <c r="V240" s="188">
        <v>85.41</v>
      </c>
      <c r="W240" s="188"/>
      <c r="X240" s="188">
        <v>101.29</v>
      </c>
      <c r="Y240" s="188">
        <v>81.48</v>
      </c>
      <c r="Z240" s="188">
        <v>79.09</v>
      </c>
      <c r="AA240" s="188"/>
      <c r="AB240" s="188">
        <v>91.31</v>
      </c>
      <c r="AC240" s="188"/>
      <c r="AD240" s="188"/>
      <c r="AE240" s="188">
        <v>94.94</v>
      </c>
      <c r="AF240" s="188">
        <v>70.58</v>
      </c>
    </row>
    <row r="241" spans="1:32" x14ac:dyDescent="0.3">
      <c r="A241" s="180" t="s">
        <v>973</v>
      </c>
      <c r="B241" s="180">
        <v>12532</v>
      </c>
      <c r="C241" s="182" t="s">
        <v>26808</v>
      </c>
      <c r="D241" s="180" t="s">
        <v>6</v>
      </c>
      <c r="E241" s="180" t="s">
        <v>857</v>
      </c>
      <c r="F241" s="188"/>
      <c r="G241" s="188">
        <v>91.99</v>
      </c>
      <c r="H241" s="188"/>
      <c r="I241" s="188"/>
      <c r="J241" s="188">
        <v>141.52000000000001</v>
      </c>
      <c r="K241" s="188"/>
      <c r="L241" s="188">
        <v>137.79</v>
      </c>
      <c r="M241" s="188">
        <v>137.16999999999999</v>
      </c>
      <c r="N241" s="188"/>
      <c r="O241" s="188">
        <v>139.54</v>
      </c>
      <c r="P241" s="188">
        <v>117.52</v>
      </c>
      <c r="Q241" s="188">
        <v>130.09</v>
      </c>
      <c r="R241" s="188"/>
      <c r="S241" s="188">
        <v>125.19</v>
      </c>
      <c r="T241" s="188"/>
      <c r="U241" s="188">
        <v>102.33</v>
      </c>
      <c r="V241" s="188">
        <v>131.72</v>
      </c>
      <c r="W241" s="188"/>
      <c r="X241" s="188">
        <v>156.22</v>
      </c>
      <c r="Y241" s="188">
        <v>125.66</v>
      </c>
      <c r="Z241" s="188">
        <v>121.98</v>
      </c>
      <c r="AA241" s="188"/>
      <c r="AB241" s="188">
        <v>140.83000000000001</v>
      </c>
      <c r="AC241" s="188"/>
      <c r="AD241" s="188"/>
      <c r="AE241" s="188">
        <v>146.41999999999999</v>
      </c>
      <c r="AF241" s="188">
        <v>108.86</v>
      </c>
    </row>
    <row r="242" spans="1:32" x14ac:dyDescent="0.3">
      <c r="A242" s="180" t="s">
        <v>973</v>
      </c>
      <c r="B242" s="180">
        <v>43444</v>
      </c>
      <c r="C242" s="182" t="s">
        <v>26809</v>
      </c>
      <c r="D242" s="180" t="s">
        <v>6</v>
      </c>
      <c r="E242" s="180" t="s">
        <v>857</v>
      </c>
      <c r="F242" s="188"/>
      <c r="G242" s="188">
        <v>308.88</v>
      </c>
      <c r="H242" s="188"/>
      <c r="I242" s="188"/>
      <c r="J242" s="188">
        <v>475.21</v>
      </c>
      <c r="K242" s="188"/>
      <c r="L242" s="188">
        <v>462.69</v>
      </c>
      <c r="M242" s="188">
        <v>460.58</v>
      </c>
      <c r="N242" s="188"/>
      <c r="O242" s="188">
        <v>468.57</v>
      </c>
      <c r="P242" s="188">
        <v>394.62</v>
      </c>
      <c r="Q242" s="188">
        <v>436.82</v>
      </c>
      <c r="R242" s="188"/>
      <c r="S242" s="188">
        <v>420.37</v>
      </c>
      <c r="T242" s="188"/>
      <c r="U242" s="188">
        <v>343.61</v>
      </c>
      <c r="V242" s="188">
        <v>442.31</v>
      </c>
      <c r="W242" s="188"/>
      <c r="X242" s="188">
        <v>524.54999999999995</v>
      </c>
      <c r="Y242" s="188">
        <v>421.95</v>
      </c>
      <c r="Z242" s="188">
        <v>409.59</v>
      </c>
      <c r="AA242" s="188"/>
      <c r="AB242" s="188">
        <v>472.88</v>
      </c>
      <c r="AC242" s="188"/>
      <c r="AD242" s="188"/>
      <c r="AE242" s="188">
        <v>491.65</v>
      </c>
      <c r="AF242" s="188">
        <v>365.54</v>
      </c>
    </row>
    <row r="243" spans="1:32" x14ac:dyDescent="0.3">
      <c r="A243" s="180" t="s">
        <v>973</v>
      </c>
      <c r="B243" s="180">
        <v>12551</v>
      </c>
      <c r="C243" s="182" t="s">
        <v>26810</v>
      </c>
      <c r="D243" s="180" t="s">
        <v>6</v>
      </c>
      <c r="E243" s="180" t="s">
        <v>857</v>
      </c>
      <c r="F243" s="188"/>
      <c r="G243" s="188">
        <v>220.38</v>
      </c>
      <c r="H243" s="188"/>
      <c r="I243" s="188"/>
      <c r="J243" s="188">
        <v>339.04</v>
      </c>
      <c r="K243" s="188"/>
      <c r="L243" s="188">
        <v>330.11</v>
      </c>
      <c r="M243" s="188">
        <v>328.61</v>
      </c>
      <c r="N243" s="188"/>
      <c r="O243" s="188">
        <v>334.31</v>
      </c>
      <c r="P243" s="188">
        <v>281.55</v>
      </c>
      <c r="Q243" s="188">
        <v>311.66000000000003</v>
      </c>
      <c r="R243" s="188"/>
      <c r="S243" s="188">
        <v>299.92</v>
      </c>
      <c r="T243" s="188"/>
      <c r="U243" s="188">
        <v>245.15</v>
      </c>
      <c r="V243" s="188">
        <v>315.57</v>
      </c>
      <c r="W243" s="188"/>
      <c r="X243" s="188">
        <v>374.25</v>
      </c>
      <c r="Y243" s="188">
        <v>301.04000000000002</v>
      </c>
      <c r="Z243" s="188">
        <v>292.23</v>
      </c>
      <c r="AA243" s="188"/>
      <c r="AB243" s="188">
        <v>337.39</v>
      </c>
      <c r="AC243" s="188"/>
      <c r="AD243" s="188"/>
      <c r="AE243" s="188">
        <v>350.78</v>
      </c>
      <c r="AF243" s="188">
        <v>260.8</v>
      </c>
    </row>
    <row r="244" spans="1:32" x14ac:dyDescent="0.3">
      <c r="A244" s="180" t="s">
        <v>973</v>
      </c>
      <c r="B244" s="180">
        <v>43442</v>
      </c>
      <c r="C244" s="182" t="s">
        <v>26811</v>
      </c>
      <c r="D244" s="180" t="s">
        <v>6</v>
      </c>
      <c r="E244" s="180" t="s">
        <v>857</v>
      </c>
      <c r="F244" s="188"/>
      <c r="G244" s="188">
        <v>170.42</v>
      </c>
      <c r="H244" s="188"/>
      <c r="I244" s="188"/>
      <c r="J244" s="188">
        <v>262.18</v>
      </c>
      <c r="K244" s="188"/>
      <c r="L244" s="188">
        <v>255.27</v>
      </c>
      <c r="M244" s="188">
        <v>254.11</v>
      </c>
      <c r="N244" s="188"/>
      <c r="O244" s="188">
        <v>258.52</v>
      </c>
      <c r="P244" s="188">
        <v>217.72</v>
      </c>
      <c r="Q244" s="188">
        <v>241</v>
      </c>
      <c r="R244" s="188"/>
      <c r="S244" s="188">
        <v>231.93</v>
      </c>
      <c r="T244" s="188"/>
      <c r="U244" s="188">
        <v>189.57</v>
      </c>
      <c r="V244" s="188">
        <v>244.03</v>
      </c>
      <c r="W244" s="188"/>
      <c r="X244" s="188">
        <v>289.41000000000003</v>
      </c>
      <c r="Y244" s="188">
        <v>232.8</v>
      </c>
      <c r="Z244" s="188">
        <v>225.98</v>
      </c>
      <c r="AA244" s="188"/>
      <c r="AB244" s="188">
        <v>260.89999999999998</v>
      </c>
      <c r="AC244" s="188"/>
      <c r="AD244" s="188"/>
      <c r="AE244" s="188">
        <v>271.26</v>
      </c>
      <c r="AF244" s="188">
        <v>201.68</v>
      </c>
    </row>
    <row r="245" spans="1:32" x14ac:dyDescent="0.3">
      <c r="A245" s="180" t="s">
        <v>973</v>
      </c>
      <c r="B245" s="180">
        <v>43443</v>
      </c>
      <c r="C245" s="182" t="s">
        <v>26812</v>
      </c>
      <c r="D245" s="180" t="s">
        <v>6</v>
      </c>
      <c r="E245" s="180" t="s">
        <v>857</v>
      </c>
      <c r="F245" s="188"/>
      <c r="G245" s="188">
        <v>223.67</v>
      </c>
      <c r="H245" s="188"/>
      <c r="I245" s="188"/>
      <c r="J245" s="188">
        <v>344.11</v>
      </c>
      <c r="K245" s="188"/>
      <c r="L245" s="188">
        <v>335.05</v>
      </c>
      <c r="M245" s="188">
        <v>333.52</v>
      </c>
      <c r="N245" s="188"/>
      <c r="O245" s="188">
        <v>339.31</v>
      </c>
      <c r="P245" s="188">
        <v>285.76</v>
      </c>
      <c r="Q245" s="188">
        <v>316.32</v>
      </c>
      <c r="R245" s="188"/>
      <c r="S245" s="188">
        <v>304.41000000000003</v>
      </c>
      <c r="T245" s="188"/>
      <c r="U245" s="188">
        <v>248.82</v>
      </c>
      <c r="V245" s="188">
        <v>320.29000000000002</v>
      </c>
      <c r="W245" s="188"/>
      <c r="X245" s="188">
        <v>379.85</v>
      </c>
      <c r="Y245" s="188">
        <v>305.54000000000002</v>
      </c>
      <c r="Z245" s="188">
        <v>296.60000000000002</v>
      </c>
      <c r="AA245" s="188"/>
      <c r="AB245" s="188">
        <v>342.43</v>
      </c>
      <c r="AC245" s="188"/>
      <c r="AD245" s="188"/>
      <c r="AE245" s="188">
        <v>356.02</v>
      </c>
      <c r="AF245" s="188">
        <v>264.7</v>
      </c>
    </row>
    <row r="246" spans="1:32" x14ac:dyDescent="0.3">
      <c r="A246" s="180" t="s">
        <v>973</v>
      </c>
      <c r="B246" s="180">
        <v>12544</v>
      </c>
      <c r="C246" s="182" t="s">
        <v>26813</v>
      </c>
      <c r="D246" s="180" t="s">
        <v>6</v>
      </c>
      <c r="E246" s="180" t="s">
        <v>857</v>
      </c>
      <c r="F246" s="188"/>
      <c r="G246" s="188">
        <v>120.71</v>
      </c>
      <c r="H246" s="188"/>
      <c r="I246" s="188"/>
      <c r="J246" s="188">
        <v>185.71</v>
      </c>
      <c r="K246" s="188"/>
      <c r="L246" s="188">
        <v>180.82</v>
      </c>
      <c r="M246" s="188">
        <v>179.99</v>
      </c>
      <c r="N246" s="188"/>
      <c r="O246" s="188">
        <v>183.12</v>
      </c>
      <c r="P246" s="188">
        <v>154.22</v>
      </c>
      <c r="Q246" s="188">
        <v>170.71</v>
      </c>
      <c r="R246" s="188"/>
      <c r="S246" s="188">
        <v>164.28</v>
      </c>
      <c r="T246" s="188"/>
      <c r="U246" s="188">
        <v>134.28</v>
      </c>
      <c r="V246" s="188">
        <v>172.85</v>
      </c>
      <c r="W246" s="188"/>
      <c r="X246" s="188">
        <v>204.99</v>
      </c>
      <c r="Y246" s="188">
        <v>164.89</v>
      </c>
      <c r="Z246" s="188">
        <v>160.07</v>
      </c>
      <c r="AA246" s="188"/>
      <c r="AB246" s="188">
        <v>184.8</v>
      </c>
      <c r="AC246" s="188"/>
      <c r="AD246" s="188"/>
      <c r="AE246" s="188">
        <v>192.14</v>
      </c>
      <c r="AF246" s="188">
        <v>142.85</v>
      </c>
    </row>
    <row r="247" spans="1:32" x14ac:dyDescent="0.3">
      <c r="A247" s="180" t="s">
        <v>973</v>
      </c>
      <c r="B247" s="180">
        <v>12547</v>
      </c>
      <c r="C247" s="182" t="s">
        <v>26814</v>
      </c>
      <c r="D247" s="180" t="s">
        <v>6</v>
      </c>
      <c r="E247" s="180" t="s">
        <v>857</v>
      </c>
      <c r="F247" s="188"/>
      <c r="G247" s="188">
        <v>162.35</v>
      </c>
      <c r="H247" s="188"/>
      <c r="I247" s="188"/>
      <c r="J247" s="188">
        <v>249.77</v>
      </c>
      <c r="K247" s="188"/>
      <c r="L247" s="188">
        <v>243.19</v>
      </c>
      <c r="M247" s="188">
        <v>242.08</v>
      </c>
      <c r="N247" s="188"/>
      <c r="O247" s="188">
        <v>246.28</v>
      </c>
      <c r="P247" s="188">
        <v>207.41</v>
      </c>
      <c r="Q247" s="188">
        <v>229.6</v>
      </c>
      <c r="R247" s="188"/>
      <c r="S247" s="188">
        <v>220.95</v>
      </c>
      <c r="T247" s="188"/>
      <c r="U247" s="188">
        <v>180.6</v>
      </c>
      <c r="V247" s="188">
        <v>232.48</v>
      </c>
      <c r="W247" s="188"/>
      <c r="X247" s="188">
        <v>275.70999999999998</v>
      </c>
      <c r="Y247" s="188">
        <v>221.78</v>
      </c>
      <c r="Z247" s="188">
        <v>215.28</v>
      </c>
      <c r="AA247" s="188"/>
      <c r="AB247" s="188">
        <v>248.55</v>
      </c>
      <c r="AC247" s="188"/>
      <c r="AD247" s="188"/>
      <c r="AE247" s="188">
        <v>258.42</v>
      </c>
      <c r="AF247" s="188">
        <v>192.13</v>
      </c>
    </row>
    <row r="248" spans="1:32" x14ac:dyDescent="0.3">
      <c r="A248" s="180" t="s">
        <v>973</v>
      </c>
      <c r="B248" s="180">
        <v>43445</v>
      </c>
      <c r="C248" s="182" t="s">
        <v>26815</v>
      </c>
      <c r="D248" s="180" t="s">
        <v>6</v>
      </c>
      <c r="E248" s="180" t="s">
        <v>857</v>
      </c>
      <c r="F248" s="188"/>
      <c r="G248" s="188">
        <v>426.05</v>
      </c>
      <c r="H248" s="188"/>
      <c r="I248" s="188"/>
      <c r="J248" s="188">
        <v>655.46</v>
      </c>
      <c r="K248" s="188"/>
      <c r="L248" s="188">
        <v>638.19000000000005</v>
      </c>
      <c r="M248" s="188">
        <v>635.29</v>
      </c>
      <c r="N248" s="188"/>
      <c r="O248" s="188">
        <v>646.30999999999995</v>
      </c>
      <c r="P248" s="188">
        <v>544.30999999999995</v>
      </c>
      <c r="Q248" s="188">
        <v>602.52</v>
      </c>
      <c r="R248" s="188"/>
      <c r="S248" s="188">
        <v>579.83000000000004</v>
      </c>
      <c r="T248" s="188"/>
      <c r="U248" s="188">
        <v>473.94</v>
      </c>
      <c r="V248" s="188">
        <v>610.08000000000004</v>
      </c>
      <c r="W248" s="188"/>
      <c r="X248" s="188">
        <v>723.52</v>
      </c>
      <c r="Y248" s="188">
        <v>581.99</v>
      </c>
      <c r="Z248" s="188">
        <v>564.95000000000005</v>
      </c>
      <c r="AA248" s="188"/>
      <c r="AB248" s="188">
        <v>652.26</v>
      </c>
      <c r="AC248" s="188"/>
      <c r="AD248" s="188"/>
      <c r="AE248" s="188">
        <v>678.15</v>
      </c>
      <c r="AF248" s="188">
        <v>504.2</v>
      </c>
    </row>
    <row r="249" spans="1:32" x14ac:dyDescent="0.3">
      <c r="A249" s="180" t="s">
        <v>973</v>
      </c>
      <c r="B249" s="180">
        <v>12563</v>
      </c>
      <c r="C249" s="182" t="s">
        <v>26816</v>
      </c>
      <c r="D249" s="180" t="s">
        <v>6</v>
      </c>
      <c r="E249" s="180" t="s">
        <v>857</v>
      </c>
      <c r="F249" s="188"/>
      <c r="G249" s="188">
        <v>304.82</v>
      </c>
      <c r="H249" s="188"/>
      <c r="I249" s="188"/>
      <c r="J249" s="188">
        <v>468.96</v>
      </c>
      <c r="K249" s="188"/>
      <c r="L249" s="188">
        <v>456.6</v>
      </c>
      <c r="M249" s="188">
        <v>454.53</v>
      </c>
      <c r="N249" s="188"/>
      <c r="O249" s="188">
        <v>462.41</v>
      </c>
      <c r="P249" s="188">
        <v>389.43</v>
      </c>
      <c r="Q249" s="188">
        <v>431.08</v>
      </c>
      <c r="R249" s="188"/>
      <c r="S249" s="188">
        <v>414.85</v>
      </c>
      <c r="T249" s="188"/>
      <c r="U249" s="188">
        <v>339.09</v>
      </c>
      <c r="V249" s="188">
        <v>436.49</v>
      </c>
      <c r="W249" s="188"/>
      <c r="X249" s="188">
        <v>517.66</v>
      </c>
      <c r="Y249" s="188">
        <v>416.4</v>
      </c>
      <c r="Z249" s="188">
        <v>404.2</v>
      </c>
      <c r="AA249" s="188"/>
      <c r="AB249" s="188">
        <v>466.67</v>
      </c>
      <c r="AC249" s="188"/>
      <c r="AD249" s="188"/>
      <c r="AE249" s="188">
        <v>485.19</v>
      </c>
      <c r="AF249" s="188">
        <v>360.73</v>
      </c>
    </row>
    <row r="250" spans="1:32" x14ac:dyDescent="0.3">
      <c r="A250" s="180" t="s">
        <v>973</v>
      </c>
      <c r="B250" s="180">
        <v>43425</v>
      </c>
      <c r="C250" s="182" t="s">
        <v>26817</v>
      </c>
      <c r="D250" s="180" t="s">
        <v>6</v>
      </c>
      <c r="E250" s="180" t="s">
        <v>857</v>
      </c>
      <c r="F250" s="188"/>
      <c r="G250" s="188">
        <v>191.72</v>
      </c>
      <c r="H250" s="188"/>
      <c r="I250" s="188"/>
      <c r="J250" s="188">
        <v>294.95</v>
      </c>
      <c r="K250" s="188"/>
      <c r="L250" s="188">
        <v>287.18</v>
      </c>
      <c r="M250" s="188">
        <v>285.88</v>
      </c>
      <c r="N250" s="188"/>
      <c r="O250" s="188">
        <v>290.83</v>
      </c>
      <c r="P250" s="188">
        <v>244.93</v>
      </c>
      <c r="Q250" s="188">
        <v>271.13</v>
      </c>
      <c r="R250" s="188"/>
      <c r="S250" s="188">
        <v>260.92</v>
      </c>
      <c r="T250" s="188"/>
      <c r="U250" s="188">
        <v>213.27</v>
      </c>
      <c r="V250" s="188">
        <v>274.52999999999997</v>
      </c>
      <c r="W250" s="188"/>
      <c r="X250" s="188">
        <v>325.58</v>
      </c>
      <c r="Y250" s="188">
        <v>261.89999999999998</v>
      </c>
      <c r="Z250" s="188">
        <v>254.23</v>
      </c>
      <c r="AA250" s="188"/>
      <c r="AB250" s="188">
        <v>293.51</v>
      </c>
      <c r="AC250" s="188"/>
      <c r="AD250" s="188"/>
      <c r="AE250" s="188">
        <v>305.16000000000003</v>
      </c>
      <c r="AF250" s="188">
        <v>226.89</v>
      </c>
    </row>
    <row r="251" spans="1:32" x14ac:dyDescent="0.3">
      <c r="A251" s="180" t="s">
        <v>973</v>
      </c>
      <c r="B251" s="180">
        <v>43446</v>
      </c>
      <c r="C251" s="182" t="s">
        <v>26818</v>
      </c>
      <c r="D251" s="180" t="s">
        <v>6</v>
      </c>
      <c r="E251" s="180" t="s">
        <v>857</v>
      </c>
      <c r="F251" s="188"/>
      <c r="G251" s="188">
        <v>404.74</v>
      </c>
      <c r="H251" s="188"/>
      <c r="I251" s="188"/>
      <c r="J251" s="188">
        <v>622.67999999999995</v>
      </c>
      <c r="K251" s="188"/>
      <c r="L251" s="188">
        <v>606.28</v>
      </c>
      <c r="M251" s="188">
        <v>603.52</v>
      </c>
      <c r="N251" s="188"/>
      <c r="O251" s="188">
        <v>613.99</v>
      </c>
      <c r="P251" s="188">
        <v>517.09</v>
      </c>
      <c r="Q251" s="188">
        <v>572.39</v>
      </c>
      <c r="R251" s="188"/>
      <c r="S251" s="188">
        <v>550.84</v>
      </c>
      <c r="T251" s="188"/>
      <c r="U251" s="188">
        <v>450.25</v>
      </c>
      <c r="V251" s="188">
        <v>579.57000000000005</v>
      </c>
      <c r="W251" s="188"/>
      <c r="X251" s="188">
        <v>687.35</v>
      </c>
      <c r="Y251" s="188">
        <v>552.9</v>
      </c>
      <c r="Z251" s="188">
        <v>536.71</v>
      </c>
      <c r="AA251" s="188"/>
      <c r="AB251" s="188">
        <v>619.64</v>
      </c>
      <c r="AC251" s="188"/>
      <c r="AD251" s="188"/>
      <c r="AE251" s="188">
        <v>644.24</v>
      </c>
      <c r="AF251" s="188">
        <v>478.99</v>
      </c>
    </row>
    <row r="252" spans="1:32" x14ac:dyDescent="0.3">
      <c r="A252" s="180" t="s">
        <v>973</v>
      </c>
      <c r="B252" s="180">
        <v>43447</v>
      </c>
      <c r="C252" s="182" t="s">
        <v>26819</v>
      </c>
      <c r="D252" s="180" t="s">
        <v>6</v>
      </c>
      <c r="E252" s="180" t="s">
        <v>857</v>
      </c>
      <c r="F252" s="188"/>
      <c r="G252" s="188">
        <v>497.05</v>
      </c>
      <c r="H252" s="188"/>
      <c r="I252" s="188"/>
      <c r="J252" s="188">
        <v>764.7</v>
      </c>
      <c r="K252" s="188"/>
      <c r="L252" s="188">
        <v>744.55</v>
      </c>
      <c r="M252" s="188">
        <v>741.17</v>
      </c>
      <c r="N252" s="188"/>
      <c r="O252" s="188">
        <v>754.02</v>
      </c>
      <c r="P252" s="188">
        <v>635.02</v>
      </c>
      <c r="Q252" s="188">
        <v>702.94</v>
      </c>
      <c r="R252" s="188"/>
      <c r="S252" s="188">
        <v>676.47</v>
      </c>
      <c r="T252" s="188"/>
      <c r="U252" s="188">
        <v>552.94000000000005</v>
      </c>
      <c r="V252" s="188">
        <v>711.76</v>
      </c>
      <c r="W252" s="188"/>
      <c r="X252" s="188">
        <v>844.11</v>
      </c>
      <c r="Y252" s="188">
        <v>679</v>
      </c>
      <c r="Z252" s="188">
        <v>659.11</v>
      </c>
      <c r="AA252" s="188"/>
      <c r="AB252" s="188">
        <v>760.97</v>
      </c>
      <c r="AC252" s="188"/>
      <c r="AD252" s="188"/>
      <c r="AE252" s="188">
        <v>791.17</v>
      </c>
      <c r="AF252" s="188">
        <v>588.23</v>
      </c>
    </row>
    <row r="253" spans="1:32" x14ac:dyDescent="0.3">
      <c r="A253" s="180" t="s">
        <v>973</v>
      </c>
      <c r="B253" s="180">
        <v>43448</v>
      </c>
      <c r="C253" s="182" t="s">
        <v>26820</v>
      </c>
      <c r="D253" s="180" t="s">
        <v>6</v>
      </c>
      <c r="E253" s="180" t="s">
        <v>857</v>
      </c>
      <c r="F253" s="188"/>
      <c r="G253" s="188">
        <v>695.88</v>
      </c>
      <c r="H253" s="188"/>
      <c r="I253" s="188"/>
      <c r="J253" s="188">
        <v>1070.58</v>
      </c>
      <c r="K253" s="188"/>
      <c r="L253" s="188">
        <v>1042.3800000000001</v>
      </c>
      <c r="M253" s="188">
        <v>1037.6400000000001</v>
      </c>
      <c r="N253" s="188"/>
      <c r="O253" s="188">
        <v>1055.6400000000001</v>
      </c>
      <c r="P253" s="188">
        <v>889.04</v>
      </c>
      <c r="Q253" s="188">
        <v>984.11</v>
      </c>
      <c r="R253" s="188"/>
      <c r="S253" s="188">
        <v>947.05</v>
      </c>
      <c r="T253" s="188"/>
      <c r="U253" s="188">
        <v>774.11</v>
      </c>
      <c r="V253" s="188">
        <v>996.47</v>
      </c>
      <c r="W253" s="188"/>
      <c r="X253" s="188">
        <v>1181.76</v>
      </c>
      <c r="Y253" s="188">
        <v>950.6</v>
      </c>
      <c r="Z253" s="188">
        <v>922.76</v>
      </c>
      <c r="AA253" s="188"/>
      <c r="AB253" s="188">
        <v>1065.3499999999999</v>
      </c>
      <c r="AC253" s="188"/>
      <c r="AD253" s="188"/>
      <c r="AE253" s="188">
        <v>1107.6400000000001</v>
      </c>
      <c r="AF253" s="188">
        <v>823.52</v>
      </c>
    </row>
    <row r="254" spans="1:32" x14ac:dyDescent="0.3">
      <c r="A254" s="180" t="s">
        <v>26752</v>
      </c>
      <c r="B254" s="180">
        <v>13761</v>
      </c>
      <c r="C254" s="182" t="s">
        <v>26821</v>
      </c>
      <c r="D254" s="180" t="s">
        <v>6</v>
      </c>
      <c r="E254" s="180" t="s">
        <v>857</v>
      </c>
      <c r="F254" s="188"/>
      <c r="G254" s="188">
        <v>3989.29</v>
      </c>
      <c r="H254" s="188"/>
      <c r="I254" s="188">
        <v>4296.59</v>
      </c>
      <c r="J254" s="188">
        <v>5609.58</v>
      </c>
      <c r="K254" s="188">
        <v>4074.51</v>
      </c>
      <c r="L254" s="188">
        <v>3135.29</v>
      </c>
      <c r="M254" s="188">
        <v>3710.66</v>
      </c>
      <c r="N254" s="188">
        <v>4500.59</v>
      </c>
      <c r="O254" s="188">
        <v>7340.39</v>
      </c>
      <c r="P254" s="188">
        <v>3738.81</v>
      </c>
      <c r="Q254" s="188">
        <v>4766.57</v>
      </c>
      <c r="R254" s="188">
        <v>4900.66</v>
      </c>
      <c r="S254" s="188">
        <v>3611.68</v>
      </c>
      <c r="T254" s="188">
        <v>2587.7600000000002</v>
      </c>
      <c r="U254" s="188"/>
      <c r="V254" s="188">
        <v>3687.53</v>
      </c>
      <c r="W254" s="188">
        <v>3706.31</v>
      </c>
      <c r="X254" s="188">
        <v>4980.16</v>
      </c>
      <c r="Y254" s="188">
        <v>2985.14</v>
      </c>
      <c r="Z254" s="188">
        <v>4556.51</v>
      </c>
      <c r="AA254" s="188">
        <v>3309.04</v>
      </c>
      <c r="AB254" s="188">
        <v>4020.65</v>
      </c>
      <c r="AC254" s="188">
        <v>6575.29</v>
      </c>
      <c r="AD254" s="188"/>
      <c r="AE254" s="188">
        <v>3504.56</v>
      </c>
      <c r="AF254" s="188">
        <v>4327.9799999999996</v>
      </c>
    </row>
    <row r="255" spans="1:32" x14ac:dyDescent="0.3">
      <c r="A255" s="180" t="s">
        <v>973</v>
      </c>
      <c r="B255" s="180">
        <v>4814</v>
      </c>
      <c r="C255" s="182" t="s">
        <v>26822</v>
      </c>
      <c r="D255" s="180" t="s">
        <v>6</v>
      </c>
      <c r="E255" s="180" t="s">
        <v>857</v>
      </c>
      <c r="F255" s="188">
        <v>66.33</v>
      </c>
      <c r="G255" s="188">
        <v>58.04</v>
      </c>
      <c r="H255" s="188">
        <v>75.72</v>
      </c>
      <c r="I255" s="188">
        <v>66.33</v>
      </c>
      <c r="J255" s="188">
        <v>43</v>
      </c>
      <c r="K255" s="188">
        <v>44.22</v>
      </c>
      <c r="L255" s="188">
        <v>49.74</v>
      </c>
      <c r="M255" s="188">
        <v>54.72</v>
      </c>
      <c r="N255" s="188">
        <v>51.4</v>
      </c>
      <c r="O255" s="188">
        <v>44.11</v>
      </c>
      <c r="P255" s="188">
        <v>54.72</v>
      </c>
      <c r="Q255" s="188">
        <v>54.17</v>
      </c>
      <c r="R255" s="188">
        <v>39.79</v>
      </c>
      <c r="S255" s="188">
        <v>57.48</v>
      </c>
      <c r="T255" s="188">
        <v>43.77</v>
      </c>
      <c r="U255" s="188">
        <v>76.28</v>
      </c>
      <c r="V255" s="188">
        <v>63.67</v>
      </c>
      <c r="W255" s="188">
        <v>66.88</v>
      </c>
      <c r="X255" s="188">
        <v>43.11</v>
      </c>
      <c r="Y255" s="188">
        <v>61.9</v>
      </c>
      <c r="Z255" s="188">
        <v>46.1</v>
      </c>
      <c r="AA255" s="188">
        <v>93.74</v>
      </c>
      <c r="AB255" s="188">
        <v>49.74</v>
      </c>
      <c r="AC255" s="188">
        <v>60.8</v>
      </c>
      <c r="AD255" s="188">
        <v>44.11</v>
      </c>
      <c r="AE255" s="188">
        <v>47.31</v>
      </c>
      <c r="AF255" s="188">
        <v>55.05</v>
      </c>
    </row>
    <row r="256" spans="1:32" x14ac:dyDescent="0.3">
      <c r="A256" s="180" t="s">
        <v>26752</v>
      </c>
      <c r="B256" s="180">
        <v>44473</v>
      </c>
      <c r="C256" s="182" t="s">
        <v>31340</v>
      </c>
      <c r="D256" s="180" t="s">
        <v>6</v>
      </c>
      <c r="E256" s="180" t="s">
        <v>857</v>
      </c>
      <c r="F256" s="188"/>
      <c r="G256" s="188"/>
      <c r="H256" s="188"/>
      <c r="I256" s="188"/>
      <c r="J256" s="188"/>
      <c r="K256" s="188"/>
      <c r="L256" s="188"/>
      <c r="M256" s="188"/>
      <c r="N256" s="188"/>
      <c r="O256" s="188"/>
      <c r="P256" s="188"/>
      <c r="Q256" s="188"/>
      <c r="R256" s="188"/>
      <c r="S256" s="188"/>
      <c r="T256" s="188"/>
      <c r="U256" s="188"/>
      <c r="V256" s="188"/>
      <c r="W256" s="188"/>
      <c r="X256" s="188"/>
      <c r="Y256" s="188"/>
      <c r="Z256" s="188"/>
      <c r="AA256" s="188"/>
      <c r="AB256" s="188"/>
      <c r="AC256" s="188"/>
      <c r="AD256" s="188"/>
      <c r="AE256" s="188">
        <v>2471.06</v>
      </c>
      <c r="AF256" s="188"/>
    </row>
    <row r="257" spans="1:32" x14ac:dyDescent="0.3">
      <c r="A257" s="180" t="s">
        <v>26723</v>
      </c>
      <c r="B257" s="180">
        <v>6122</v>
      </c>
      <c r="C257" s="182" t="s">
        <v>26823</v>
      </c>
      <c r="D257" s="180" t="s">
        <v>40</v>
      </c>
      <c r="E257" s="180" t="s">
        <v>857</v>
      </c>
      <c r="F257" s="188">
        <v>19.170000000000002</v>
      </c>
      <c r="G257" s="188">
        <v>23.7</v>
      </c>
      <c r="H257" s="188">
        <v>38.049999999999997</v>
      </c>
      <c r="I257" s="188">
        <v>18.260000000000002</v>
      </c>
      <c r="J257" s="188">
        <v>30.28</v>
      </c>
      <c r="K257" s="188">
        <v>25.18</v>
      </c>
      <c r="L257" s="188">
        <v>36.86</v>
      </c>
      <c r="M257" s="188">
        <v>24.92</v>
      </c>
      <c r="N257" s="188">
        <v>24.28</v>
      </c>
      <c r="O257" s="188">
        <v>34.72</v>
      </c>
      <c r="P257" s="188">
        <v>23.59</v>
      </c>
      <c r="Q257" s="188">
        <v>23.55</v>
      </c>
      <c r="R257" s="188">
        <v>23.01</v>
      </c>
      <c r="S257" s="188">
        <v>24.28</v>
      </c>
      <c r="T257" s="188">
        <v>25.61</v>
      </c>
      <c r="U257" s="188">
        <v>25.32</v>
      </c>
      <c r="V257" s="188">
        <v>21.8</v>
      </c>
      <c r="W257" s="188">
        <v>25.54</v>
      </c>
      <c r="X257" s="188">
        <v>34.97</v>
      </c>
      <c r="Y257" s="188">
        <v>30.37</v>
      </c>
      <c r="Z257" s="188">
        <v>21.61</v>
      </c>
      <c r="AA257" s="188">
        <v>21.19</v>
      </c>
      <c r="AB257" s="188">
        <v>25.9</v>
      </c>
      <c r="AC257" s="188">
        <v>27.68</v>
      </c>
      <c r="AD257" s="188">
        <v>20.45</v>
      </c>
      <c r="AE257" s="188">
        <v>38.46</v>
      </c>
      <c r="AF257" s="188">
        <v>20.05</v>
      </c>
    </row>
    <row r="258" spans="1:32" x14ac:dyDescent="0.3">
      <c r="A258" s="180" t="s">
        <v>26723</v>
      </c>
      <c r="B258" s="180">
        <v>40810</v>
      </c>
      <c r="C258" s="182" t="s">
        <v>26824</v>
      </c>
      <c r="D258" s="180" t="s">
        <v>63</v>
      </c>
      <c r="E258" s="180" t="s">
        <v>857</v>
      </c>
      <c r="F258" s="188">
        <v>3354.23</v>
      </c>
      <c r="G258" s="188">
        <v>4132.9399999999996</v>
      </c>
      <c r="H258" s="188">
        <v>6679.8</v>
      </c>
      <c r="I258" s="188">
        <v>3179.83</v>
      </c>
      <c r="J258" s="188">
        <v>5291.11</v>
      </c>
      <c r="K258" s="188">
        <v>4432.6099999999997</v>
      </c>
      <c r="L258" s="188">
        <v>6563.26</v>
      </c>
      <c r="M258" s="188">
        <v>4371.33</v>
      </c>
      <c r="N258" s="188">
        <v>4357.01</v>
      </c>
      <c r="O258" s="188">
        <v>6112.66</v>
      </c>
      <c r="P258" s="188">
        <v>4175.4399999999996</v>
      </c>
      <c r="Q258" s="188">
        <v>4123.34</v>
      </c>
      <c r="R258" s="188">
        <v>4140.83</v>
      </c>
      <c r="S258" s="188">
        <v>4205.93</v>
      </c>
      <c r="T258" s="188">
        <v>4463.26</v>
      </c>
      <c r="U258" s="188">
        <v>4430.59</v>
      </c>
      <c r="V258" s="188">
        <v>3850.47</v>
      </c>
      <c r="W258" s="188">
        <v>4482.29</v>
      </c>
      <c r="X258" s="188">
        <v>6146.35</v>
      </c>
      <c r="Y258" s="188">
        <v>5311.2</v>
      </c>
      <c r="Z258" s="188">
        <v>3764.69</v>
      </c>
      <c r="AA258" s="188">
        <v>3699.4</v>
      </c>
      <c r="AB258" s="188">
        <v>4554.22</v>
      </c>
      <c r="AC258" s="188">
        <v>4861.18</v>
      </c>
      <c r="AD258" s="188">
        <v>3610.62</v>
      </c>
      <c r="AE258" s="188">
        <v>6738.53</v>
      </c>
      <c r="AF258" s="188">
        <v>3526.84</v>
      </c>
    </row>
    <row r="259" spans="1:32" x14ac:dyDescent="0.3">
      <c r="A259" s="180" t="s">
        <v>26752</v>
      </c>
      <c r="B259" s="180">
        <v>34469</v>
      </c>
      <c r="C259" s="182" t="s">
        <v>26825</v>
      </c>
      <c r="D259" s="180" t="s">
        <v>6</v>
      </c>
      <c r="E259" s="180" t="s">
        <v>857</v>
      </c>
      <c r="F259" s="188"/>
      <c r="G259" s="188"/>
      <c r="H259" s="188"/>
      <c r="I259" s="188"/>
      <c r="J259" s="188">
        <v>18263.16</v>
      </c>
      <c r="K259" s="188"/>
      <c r="L259" s="188"/>
      <c r="M259" s="188"/>
      <c r="N259" s="188">
        <v>10488.49</v>
      </c>
      <c r="O259" s="188"/>
      <c r="P259" s="188">
        <v>9843.3799999999992</v>
      </c>
      <c r="Q259" s="188"/>
      <c r="R259" s="188"/>
      <c r="S259" s="188"/>
      <c r="T259" s="188"/>
      <c r="U259" s="188"/>
      <c r="V259" s="188"/>
      <c r="W259" s="188"/>
      <c r="X259" s="188"/>
      <c r="Y259" s="188"/>
      <c r="Z259" s="188"/>
      <c r="AA259" s="188"/>
      <c r="AB259" s="188">
        <v>17668.36</v>
      </c>
      <c r="AC259" s="188"/>
      <c r="AD259" s="188"/>
      <c r="AE259" s="188">
        <v>10530.81</v>
      </c>
      <c r="AF259" s="188"/>
    </row>
    <row r="260" spans="1:32" x14ac:dyDescent="0.3">
      <c r="A260" s="180" t="s">
        <v>26752</v>
      </c>
      <c r="B260" s="180">
        <v>34476</v>
      </c>
      <c r="C260" s="182" t="s">
        <v>26826</v>
      </c>
      <c r="D260" s="180" t="s">
        <v>6</v>
      </c>
      <c r="E260" s="180" t="s">
        <v>857</v>
      </c>
      <c r="F260" s="188"/>
      <c r="G260" s="188"/>
      <c r="H260" s="188"/>
      <c r="I260" s="188"/>
      <c r="J260" s="188">
        <v>9525</v>
      </c>
      <c r="K260" s="188"/>
      <c r="L260" s="188"/>
      <c r="M260" s="188"/>
      <c r="N260" s="188">
        <v>5470.19</v>
      </c>
      <c r="O260" s="188"/>
      <c r="P260" s="188">
        <v>5133.7299999999996</v>
      </c>
      <c r="Q260" s="188"/>
      <c r="R260" s="188"/>
      <c r="S260" s="188"/>
      <c r="T260" s="188"/>
      <c r="U260" s="188"/>
      <c r="V260" s="188"/>
      <c r="W260" s="188"/>
      <c r="X260" s="188"/>
      <c r="Y260" s="188"/>
      <c r="Z260" s="188"/>
      <c r="AA260" s="188"/>
      <c r="AB260" s="188">
        <v>9214.7900000000009</v>
      </c>
      <c r="AC260" s="188"/>
      <c r="AD260" s="188"/>
      <c r="AE260" s="188">
        <v>5492.26</v>
      </c>
      <c r="AF260" s="188"/>
    </row>
    <row r="261" spans="1:32" x14ac:dyDescent="0.3">
      <c r="A261" s="180" t="s">
        <v>26752</v>
      </c>
      <c r="B261" s="180">
        <v>34477</v>
      </c>
      <c r="C261" s="182" t="s">
        <v>26827</v>
      </c>
      <c r="D261" s="180" t="s">
        <v>6</v>
      </c>
      <c r="E261" s="180" t="s">
        <v>857</v>
      </c>
      <c r="F261" s="188"/>
      <c r="G261" s="188"/>
      <c r="H261" s="188"/>
      <c r="I261" s="188"/>
      <c r="J261" s="188">
        <v>12641.52</v>
      </c>
      <c r="K261" s="188"/>
      <c r="L261" s="188"/>
      <c r="M261" s="188"/>
      <c r="N261" s="188">
        <v>7260</v>
      </c>
      <c r="O261" s="188"/>
      <c r="P261" s="188">
        <v>6813.46</v>
      </c>
      <c r="Q261" s="188"/>
      <c r="R261" s="188"/>
      <c r="S261" s="188"/>
      <c r="T261" s="188"/>
      <c r="U261" s="188"/>
      <c r="V261" s="188"/>
      <c r="W261" s="188"/>
      <c r="X261" s="188"/>
      <c r="Y261" s="188"/>
      <c r="Z261" s="188"/>
      <c r="AA261" s="188"/>
      <c r="AB261" s="188">
        <v>12229.81</v>
      </c>
      <c r="AC261" s="188"/>
      <c r="AD261" s="188"/>
      <c r="AE261" s="188">
        <v>7289.29</v>
      </c>
      <c r="AF261" s="188"/>
    </row>
    <row r="262" spans="1:32" x14ac:dyDescent="0.3">
      <c r="A262" s="180" t="s">
        <v>26752</v>
      </c>
      <c r="B262" s="180">
        <v>34482</v>
      </c>
      <c r="C262" s="182" t="s">
        <v>26828</v>
      </c>
      <c r="D262" s="180" t="s">
        <v>6</v>
      </c>
      <c r="E262" s="180" t="s">
        <v>857</v>
      </c>
      <c r="F262" s="188"/>
      <c r="G262" s="188"/>
      <c r="H262" s="188"/>
      <c r="I262" s="188"/>
      <c r="J262" s="188">
        <v>11806.48</v>
      </c>
      <c r="K262" s="188"/>
      <c r="L262" s="188"/>
      <c r="M262" s="188"/>
      <c r="N262" s="188">
        <v>6780.44</v>
      </c>
      <c r="O262" s="188"/>
      <c r="P262" s="188">
        <v>6363.4</v>
      </c>
      <c r="Q262" s="188"/>
      <c r="R262" s="188"/>
      <c r="S262" s="188"/>
      <c r="T262" s="188"/>
      <c r="U262" s="188"/>
      <c r="V262" s="188"/>
      <c r="W262" s="188"/>
      <c r="X262" s="188"/>
      <c r="Y262" s="188"/>
      <c r="Z262" s="188"/>
      <c r="AA262" s="188"/>
      <c r="AB262" s="188">
        <v>11421.97</v>
      </c>
      <c r="AC262" s="188"/>
      <c r="AD262" s="188"/>
      <c r="AE262" s="188">
        <v>6807.79</v>
      </c>
      <c r="AF262" s="188"/>
    </row>
    <row r="263" spans="1:32" x14ac:dyDescent="0.3">
      <c r="A263" s="180" t="s">
        <v>26752</v>
      </c>
      <c r="B263" s="180">
        <v>34472</v>
      </c>
      <c r="C263" s="182" t="s">
        <v>26829</v>
      </c>
      <c r="D263" s="180" t="s">
        <v>6</v>
      </c>
      <c r="E263" s="180" t="s">
        <v>26586</v>
      </c>
      <c r="F263" s="188"/>
      <c r="G263" s="188"/>
      <c r="H263" s="188"/>
      <c r="I263" s="188"/>
      <c r="J263" s="188">
        <v>5619</v>
      </c>
      <c r="K263" s="188"/>
      <c r="L263" s="188"/>
      <c r="M263" s="188"/>
      <c r="N263" s="188">
        <v>3226.98</v>
      </c>
      <c r="O263" s="188"/>
      <c r="P263" s="188">
        <v>3028.5</v>
      </c>
      <c r="Q263" s="188"/>
      <c r="R263" s="188"/>
      <c r="S263" s="188"/>
      <c r="T263" s="188"/>
      <c r="U263" s="188"/>
      <c r="V263" s="188"/>
      <c r="W263" s="188"/>
      <c r="X263" s="188"/>
      <c r="Y263" s="188"/>
      <c r="Z263" s="188"/>
      <c r="AA263" s="188"/>
      <c r="AB263" s="188">
        <v>5436</v>
      </c>
      <c r="AC263" s="188"/>
      <c r="AD263" s="188"/>
      <c r="AE263" s="188">
        <v>3240</v>
      </c>
      <c r="AF263" s="188"/>
    </row>
    <row r="264" spans="1:32" x14ac:dyDescent="0.3">
      <c r="A264" s="180" t="s">
        <v>26752</v>
      </c>
      <c r="B264" s="180">
        <v>39577</v>
      </c>
      <c r="C264" s="182" t="s">
        <v>26830</v>
      </c>
      <c r="D264" s="180" t="s">
        <v>6</v>
      </c>
      <c r="E264" s="180" t="s">
        <v>857</v>
      </c>
      <c r="F264" s="188">
        <v>26545.16</v>
      </c>
      <c r="G264" s="188"/>
      <c r="H264" s="188">
        <v>28837.72</v>
      </c>
      <c r="I264" s="188">
        <v>26928.39</v>
      </c>
      <c r="J264" s="188">
        <v>25634.61</v>
      </c>
      <c r="K264" s="188"/>
      <c r="L264" s="188">
        <v>26246.49</v>
      </c>
      <c r="M264" s="188">
        <v>23709.46</v>
      </c>
      <c r="N264" s="188">
        <v>28677.13</v>
      </c>
      <c r="O264" s="188">
        <v>31367.59</v>
      </c>
      <c r="P264" s="188">
        <v>22291.439999999999</v>
      </c>
      <c r="Q264" s="188"/>
      <c r="R264" s="188">
        <v>32236.67</v>
      </c>
      <c r="S264" s="188">
        <v>22465.33</v>
      </c>
      <c r="T264" s="188">
        <v>21939.919999999998</v>
      </c>
      <c r="U264" s="188">
        <v>22843.1</v>
      </c>
      <c r="V264" s="188">
        <v>26586.07</v>
      </c>
      <c r="W264" s="188">
        <v>24203.98</v>
      </c>
      <c r="X264" s="188">
        <v>27276.16</v>
      </c>
      <c r="Y264" s="188">
        <v>22979.48</v>
      </c>
      <c r="Z264" s="188">
        <v>25735.06</v>
      </c>
      <c r="AA264" s="188"/>
      <c r="AB264" s="188">
        <v>25227.040000000001</v>
      </c>
      <c r="AC264" s="188">
        <v>25655.75</v>
      </c>
      <c r="AD264" s="188">
        <v>24069.71</v>
      </c>
      <c r="AE264" s="188">
        <v>24189.25</v>
      </c>
      <c r="AF264" s="188">
        <v>25325.91</v>
      </c>
    </row>
    <row r="265" spans="1:32" x14ac:dyDescent="0.3">
      <c r="A265" s="180" t="s">
        <v>26752</v>
      </c>
      <c r="B265" s="180">
        <v>39578</v>
      </c>
      <c r="C265" s="182" t="s">
        <v>26831</v>
      </c>
      <c r="D265" s="180" t="s">
        <v>6</v>
      </c>
      <c r="E265" s="180" t="s">
        <v>857</v>
      </c>
      <c r="F265" s="188">
        <v>34257.050000000003</v>
      </c>
      <c r="G265" s="188"/>
      <c r="H265" s="188">
        <v>37215.65</v>
      </c>
      <c r="I265" s="188">
        <v>34751.620000000003</v>
      </c>
      <c r="J265" s="188">
        <v>33081.97</v>
      </c>
      <c r="K265" s="188"/>
      <c r="L265" s="188">
        <v>33871.61</v>
      </c>
      <c r="M265" s="188">
        <v>30597.53</v>
      </c>
      <c r="N265" s="188">
        <v>37008.410000000003</v>
      </c>
      <c r="O265" s="188">
        <v>40480.49</v>
      </c>
      <c r="P265" s="188">
        <v>28767.55</v>
      </c>
      <c r="Q265" s="188"/>
      <c r="R265" s="188">
        <v>41602.06</v>
      </c>
      <c r="S265" s="188">
        <v>28991.95</v>
      </c>
      <c r="T265" s="188">
        <v>28313.9</v>
      </c>
      <c r="U265" s="188">
        <v>29479.47</v>
      </c>
      <c r="V265" s="188">
        <v>34309.85</v>
      </c>
      <c r="W265" s="188">
        <v>31235.71</v>
      </c>
      <c r="X265" s="188">
        <v>35200.42</v>
      </c>
      <c r="Y265" s="188">
        <v>29655.48</v>
      </c>
      <c r="Z265" s="188">
        <v>33211.599999999999</v>
      </c>
      <c r="AA265" s="188"/>
      <c r="AB265" s="188">
        <v>32555.99</v>
      </c>
      <c r="AC265" s="188">
        <v>33109.25</v>
      </c>
      <c r="AD265" s="188">
        <v>31062.44</v>
      </c>
      <c r="AE265" s="188">
        <v>31216.7</v>
      </c>
      <c r="AF265" s="188">
        <v>32683.59</v>
      </c>
    </row>
    <row r="266" spans="1:32" x14ac:dyDescent="0.3">
      <c r="A266" s="180" t="s">
        <v>26752</v>
      </c>
      <c r="B266" s="180">
        <v>39579</v>
      </c>
      <c r="C266" s="182" t="s">
        <v>26832</v>
      </c>
      <c r="D266" s="180" t="s">
        <v>6</v>
      </c>
      <c r="E266" s="180" t="s">
        <v>857</v>
      </c>
      <c r="F266" s="188">
        <v>49841.33</v>
      </c>
      <c r="G266" s="188"/>
      <c r="H266" s="188">
        <v>54145.86</v>
      </c>
      <c r="I266" s="188">
        <v>50560.89</v>
      </c>
      <c r="J266" s="188">
        <v>48131.68</v>
      </c>
      <c r="K266" s="188"/>
      <c r="L266" s="188">
        <v>49280.54</v>
      </c>
      <c r="M266" s="188">
        <v>44517.01</v>
      </c>
      <c r="N266" s="188">
        <v>53844.33</v>
      </c>
      <c r="O266" s="188">
        <v>58895.94</v>
      </c>
      <c r="P266" s="188">
        <v>41854.53</v>
      </c>
      <c r="Q266" s="188"/>
      <c r="R266" s="188">
        <v>60527.74</v>
      </c>
      <c r="S266" s="188">
        <v>42181.02</v>
      </c>
      <c r="T266" s="188">
        <v>41194.51</v>
      </c>
      <c r="U266" s="188">
        <v>42890.33</v>
      </c>
      <c r="V266" s="188">
        <v>49918.15</v>
      </c>
      <c r="W266" s="188">
        <v>45445.52</v>
      </c>
      <c r="X266" s="188">
        <v>51213.86</v>
      </c>
      <c r="Y266" s="188">
        <v>43146.400000000001</v>
      </c>
      <c r="Z266" s="188">
        <v>48320.28</v>
      </c>
      <c r="AA266" s="188"/>
      <c r="AB266" s="188">
        <v>47366.42</v>
      </c>
      <c r="AC266" s="188">
        <v>48171.37</v>
      </c>
      <c r="AD266" s="188">
        <v>45193.42</v>
      </c>
      <c r="AE266" s="188">
        <v>45417.86</v>
      </c>
      <c r="AF266" s="188">
        <v>47552.07</v>
      </c>
    </row>
    <row r="267" spans="1:32" x14ac:dyDescent="0.3">
      <c r="A267" s="180" t="s">
        <v>26752</v>
      </c>
      <c r="B267" s="180">
        <v>42425</v>
      </c>
      <c r="C267" s="182" t="s">
        <v>31341</v>
      </c>
      <c r="D267" s="180" t="s">
        <v>6</v>
      </c>
      <c r="E267" s="180" t="s">
        <v>857</v>
      </c>
      <c r="F267" s="188">
        <v>2622.24</v>
      </c>
      <c r="G267" s="188"/>
      <c r="H267" s="188">
        <v>2848.71</v>
      </c>
      <c r="I267" s="188">
        <v>2660.09</v>
      </c>
      <c r="J267" s="188">
        <v>2532.29</v>
      </c>
      <c r="K267" s="188"/>
      <c r="L267" s="188">
        <v>2592.73</v>
      </c>
      <c r="M267" s="188">
        <v>2342.12</v>
      </c>
      <c r="N267" s="188">
        <v>2832.84</v>
      </c>
      <c r="O267" s="188">
        <v>3098.62</v>
      </c>
      <c r="P267" s="188">
        <v>2202.04</v>
      </c>
      <c r="Q267" s="188"/>
      <c r="R267" s="188">
        <v>3184.47</v>
      </c>
      <c r="S267" s="188">
        <v>2219.21</v>
      </c>
      <c r="T267" s="188">
        <v>2167.31</v>
      </c>
      <c r="U267" s="188">
        <v>2256.5300000000002</v>
      </c>
      <c r="V267" s="188">
        <v>2626.28</v>
      </c>
      <c r="W267" s="188">
        <v>2390.9699999999998</v>
      </c>
      <c r="X267" s="188">
        <v>2694.45</v>
      </c>
      <c r="Y267" s="188">
        <v>2270.0100000000002</v>
      </c>
      <c r="Z267" s="188">
        <v>2542.21</v>
      </c>
      <c r="AA267" s="188"/>
      <c r="AB267" s="188">
        <v>2492.0300000000002</v>
      </c>
      <c r="AC267" s="188">
        <v>2534.38</v>
      </c>
      <c r="AD267" s="188">
        <v>2377.6999999999998</v>
      </c>
      <c r="AE267" s="188">
        <v>2389.5100000000002</v>
      </c>
      <c r="AF267" s="188">
        <v>2501.8000000000002</v>
      </c>
    </row>
    <row r="268" spans="1:32" x14ac:dyDescent="0.3">
      <c r="A268" s="180" t="s">
        <v>26752</v>
      </c>
      <c r="B268" s="180">
        <v>42422</v>
      </c>
      <c r="C268" s="182" t="s">
        <v>31342</v>
      </c>
      <c r="D268" s="180" t="s">
        <v>6</v>
      </c>
      <c r="E268" s="180" t="s">
        <v>26586</v>
      </c>
      <c r="F268" s="188">
        <v>3892.8</v>
      </c>
      <c r="G268" s="188"/>
      <c r="H268" s="188">
        <v>4229</v>
      </c>
      <c r="I268" s="188">
        <v>3949</v>
      </c>
      <c r="J268" s="188">
        <v>3759.27</v>
      </c>
      <c r="K268" s="188"/>
      <c r="L268" s="188">
        <v>3849</v>
      </c>
      <c r="M268" s="188">
        <v>3476.95</v>
      </c>
      <c r="N268" s="188">
        <v>4205.45</v>
      </c>
      <c r="O268" s="188">
        <v>4600</v>
      </c>
      <c r="P268" s="188">
        <v>3269</v>
      </c>
      <c r="Q268" s="188"/>
      <c r="R268" s="188">
        <v>4727.45</v>
      </c>
      <c r="S268" s="188">
        <v>3294.5</v>
      </c>
      <c r="T268" s="188">
        <v>3217.45</v>
      </c>
      <c r="U268" s="188">
        <v>3349.9</v>
      </c>
      <c r="V268" s="188">
        <v>3898.8</v>
      </c>
      <c r="W268" s="188">
        <v>3549.47</v>
      </c>
      <c r="X268" s="188">
        <v>4000</v>
      </c>
      <c r="Y268" s="188">
        <v>3369.9</v>
      </c>
      <c r="Z268" s="188">
        <v>3774</v>
      </c>
      <c r="AA268" s="188"/>
      <c r="AB268" s="188">
        <v>3699.5</v>
      </c>
      <c r="AC268" s="188">
        <v>3762.37</v>
      </c>
      <c r="AD268" s="188">
        <v>3529.78</v>
      </c>
      <c r="AE268" s="188">
        <v>3547.31</v>
      </c>
      <c r="AF268" s="188">
        <v>3714</v>
      </c>
    </row>
    <row r="269" spans="1:32" x14ac:dyDescent="0.3">
      <c r="A269" s="180" t="s">
        <v>26752</v>
      </c>
      <c r="B269" s="180">
        <v>43184</v>
      </c>
      <c r="C269" s="182" t="s">
        <v>31343</v>
      </c>
      <c r="D269" s="180" t="s">
        <v>6</v>
      </c>
      <c r="E269" s="180" t="s">
        <v>857</v>
      </c>
      <c r="F269" s="188">
        <v>5380.22</v>
      </c>
      <c r="G269" s="188"/>
      <c r="H269" s="188">
        <v>5844.88</v>
      </c>
      <c r="I269" s="188">
        <v>5457.89</v>
      </c>
      <c r="J269" s="188">
        <v>5195.67</v>
      </c>
      <c r="K269" s="188"/>
      <c r="L269" s="188">
        <v>5319.69</v>
      </c>
      <c r="M269" s="188">
        <v>4805.4799999999996</v>
      </c>
      <c r="N269" s="188">
        <v>5812.33</v>
      </c>
      <c r="O269" s="188">
        <v>6357.64</v>
      </c>
      <c r="P269" s="188">
        <v>4518.07</v>
      </c>
      <c r="Q269" s="188"/>
      <c r="R269" s="188">
        <v>6533.79</v>
      </c>
      <c r="S269" s="188">
        <v>4553.3100000000004</v>
      </c>
      <c r="T269" s="188">
        <v>4446.82</v>
      </c>
      <c r="U269" s="188">
        <v>4629.88</v>
      </c>
      <c r="V269" s="188">
        <v>5388.51</v>
      </c>
      <c r="W269" s="188">
        <v>4905.71</v>
      </c>
      <c r="X269" s="188">
        <v>5528.38</v>
      </c>
      <c r="Y269" s="188">
        <v>4657.5200000000004</v>
      </c>
      <c r="Z269" s="188">
        <v>5216.03</v>
      </c>
      <c r="AA269" s="188"/>
      <c r="AB269" s="188">
        <v>5113.0600000000004</v>
      </c>
      <c r="AC269" s="188">
        <v>5199.95</v>
      </c>
      <c r="AD269" s="188">
        <v>4878.49</v>
      </c>
      <c r="AE269" s="188">
        <v>4902.72</v>
      </c>
      <c r="AF269" s="188">
        <v>5133.1000000000004</v>
      </c>
    </row>
    <row r="270" spans="1:32" x14ac:dyDescent="0.3">
      <c r="A270" s="180" t="s">
        <v>26752</v>
      </c>
      <c r="B270" s="180">
        <v>42424</v>
      </c>
      <c r="C270" s="182" t="s">
        <v>31344</v>
      </c>
      <c r="D270" s="180" t="s">
        <v>6</v>
      </c>
      <c r="E270" s="180" t="s">
        <v>857</v>
      </c>
      <c r="F270" s="188">
        <v>2341.89</v>
      </c>
      <c r="G270" s="188"/>
      <c r="H270" s="188">
        <v>2544.14</v>
      </c>
      <c r="I270" s="188">
        <v>2375.6999999999998</v>
      </c>
      <c r="J270" s="188">
        <v>2261.5500000000002</v>
      </c>
      <c r="K270" s="188"/>
      <c r="L270" s="188">
        <v>2315.54</v>
      </c>
      <c r="M270" s="188">
        <v>2091.71</v>
      </c>
      <c r="N270" s="188">
        <v>2529.9699999999998</v>
      </c>
      <c r="O270" s="188">
        <v>2767.33</v>
      </c>
      <c r="P270" s="188">
        <v>1966.61</v>
      </c>
      <c r="Q270" s="188"/>
      <c r="R270" s="188">
        <v>2844.01</v>
      </c>
      <c r="S270" s="188">
        <v>1981.95</v>
      </c>
      <c r="T270" s="188">
        <v>1935.6</v>
      </c>
      <c r="U270" s="188">
        <v>2015.28</v>
      </c>
      <c r="V270" s="188">
        <v>2345.5</v>
      </c>
      <c r="W270" s="188">
        <v>2135.34</v>
      </c>
      <c r="X270" s="188">
        <v>2406.38</v>
      </c>
      <c r="Y270" s="188">
        <v>2027.31</v>
      </c>
      <c r="Z270" s="188">
        <v>2270.42</v>
      </c>
      <c r="AA270" s="188"/>
      <c r="AB270" s="188">
        <v>2225.6</v>
      </c>
      <c r="AC270" s="188">
        <v>2263.42</v>
      </c>
      <c r="AD270" s="188">
        <v>2123.4899999999998</v>
      </c>
      <c r="AE270" s="188">
        <v>2134.04</v>
      </c>
      <c r="AF270" s="188">
        <v>2234.3200000000002</v>
      </c>
    </row>
    <row r="271" spans="1:32" x14ac:dyDescent="0.3">
      <c r="A271" s="180" t="s">
        <v>26752</v>
      </c>
      <c r="B271" s="180">
        <v>42416</v>
      </c>
      <c r="C271" s="182" t="s">
        <v>31345</v>
      </c>
      <c r="D271" s="180" t="s">
        <v>6</v>
      </c>
      <c r="E271" s="180" t="s">
        <v>857</v>
      </c>
      <c r="F271" s="188">
        <v>10095.6</v>
      </c>
      <c r="G271" s="188"/>
      <c r="H271" s="188">
        <v>10967.51</v>
      </c>
      <c r="I271" s="188">
        <v>10241.35</v>
      </c>
      <c r="J271" s="188">
        <v>9749.31</v>
      </c>
      <c r="K271" s="188"/>
      <c r="L271" s="188">
        <v>9982.01</v>
      </c>
      <c r="M271" s="188">
        <v>9017.14</v>
      </c>
      <c r="N271" s="188">
        <v>10906.43</v>
      </c>
      <c r="O271" s="188">
        <v>11929.66</v>
      </c>
      <c r="P271" s="188">
        <v>8477.84</v>
      </c>
      <c r="Q271" s="188"/>
      <c r="R271" s="188">
        <v>12260.19</v>
      </c>
      <c r="S271" s="188">
        <v>8543.9699999999993</v>
      </c>
      <c r="T271" s="188">
        <v>8344.15</v>
      </c>
      <c r="U271" s="188">
        <v>8687.64</v>
      </c>
      <c r="V271" s="188">
        <v>10111.16</v>
      </c>
      <c r="W271" s="188">
        <v>9205.2099999999991</v>
      </c>
      <c r="X271" s="188">
        <v>10373.620000000001</v>
      </c>
      <c r="Y271" s="188">
        <v>8739.51</v>
      </c>
      <c r="Z271" s="188">
        <v>9787.51</v>
      </c>
      <c r="AA271" s="188"/>
      <c r="AB271" s="188">
        <v>9594.2999999999993</v>
      </c>
      <c r="AC271" s="188">
        <v>9757.35</v>
      </c>
      <c r="AD271" s="188">
        <v>9154.15</v>
      </c>
      <c r="AE271" s="188">
        <v>9199.61</v>
      </c>
      <c r="AF271" s="188">
        <v>9631.9</v>
      </c>
    </row>
    <row r="272" spans="1:32" x14ac:dyDescent="0.3">
      <c r="A272" s="180" t="s">
        <v>26752</v>
      </c>
      <c r="B272" s="180">
        <v>42417</v>
      </c>
      <c r="C272" s="182" t="s">
        <v>31346</v>
      </c>
      <c r="D272" s="180" t="s">
        <v>6</v>
      </c>
      <c r="E272" s="180" t="s">
        <v>857</v>
      </c>
      <c r="F272" s="188">
        <v>11318</v>
      </c>
      <c r="G272" s="188"/>
      <c r="H272" s="188">
        <v>12295.47</v>
      </c>
      <c r="I272" s="188">
        <v>11481.4</v>
      </c>
      <c r="J272" s="188">
        <v>10929.77</v>
      </c>
      <c r="K272" s="188"/>
      <c r="L272" s="188">
        <v>11190.65</v>
      </c>
      <c r="M272" s="188">
        <v>10108.950000000001</v>
      </c>
      <c r="N272" s="188">
        <v>12227</v>
      </c>
      <c r="O272" s="188">
        <v>13374.13</v>
      </c>
      <c r="P272" s="188">
        <v>9504.35</v>
      </c>
      <c r="Q272" s="188"/>
      <c r="R272" s="188">
        <v>13744.68</v>
      </c>
      <c r="S272" s="188">
        <v>9578.49</v>
      </c>
      <c r="T272" s="188">
        <v>9354.4699999999993</v>
      </c>
      <c r="U272" s="188">
        <v>9739.56</v>
      </c>
      <c r="V272" s="188">
        <v>11335.44</v>
      </c>
      <c r="W272" s="188">
        <v>10319.790000000001</v>
      </c>
      <c r="X272" s="188">
        <v>11629.67</v>
      </c>
      <c r="Y272" s="188">
        <v>9797.7099999999991</v>
      </c>
      <c r="Z272" s="188">
        <v>10972.6</v>
      </c>
      <c r="AA272" s="188"/>
      <c r="AB272" s="188">
        <v>10755.99</v>
      </c>
      <c r="AC272" s="188">
        <v>10938.78</v>
      </c>
      <c r="AD272" s="188">
        <v>10262.549999999999</v>
      </c>
      <c r="AE272" s="188">
        <v>10313.51</v>
      </c>
      <c r="AF272" s="188">
        <v>10798.15</v>
      </c>
    </row>
    <row r="273" spans="1:32" x14ac:dyDescent="0.3">
      <c r="A273" s="180" t="s">
        <v>26752</v>
      </c>
      <c r="B273" s="180">
        <v>39826</v>
      </c>
      <c r="C273" s="182" t="s">
        <v>26833</v>
      </c>
      <c r="D273" s="180" t="s">
        <v>6</v>
      </c>
      <c r="E273" s="180" t="s">
        <v>857</v>
      </c>
      <c r="F273" s="188">
        <v>6121.42</v>
      </c>
      <c r="G273" s="188"/>
      <c r="H273" s="188">
        <v>6650.1</v>
      </c>
      <c r="I273" s="188">
        <v>6209.8</v>
      </c>
      <c r="J273" s="188">
        <v>5911.45</v>
      </c>
      <c r="K273" s="188"/>
      <c r="L273" s="188">
        <v>6052.55</v>
      </c>
      <c r="M273" s="188">
        <v>5467.5</v>
      </c>
      <c r="N273" s="188">
        <v>6613.06</v>
      </c>
      <c r="O273" s="188">
        <v>7233.49</v>
      </c>
      <c r="P273" s="188">
        <v>5140.5</v>
      </c>
      <c r="Q273" s="188"/>
      <c r="R273" s="188">
        <v>7433.91</v>
      </c>
      <c r="S273" s="188">
        <v>5180.59</v>
      </c>
      <c r="T273" s="188">
        <v>5059.43</v>
      </c>
      <c r="U273" s="188">
        <v>5267.71</v>
      </c>
      <c r="V273" s="188">
        <v>6130.86</v>
      </c>
      <c r="W273" s="188">
        <v>5581.53</v>
      </c>
      <c r="X273" s="188">
        <v>6289.99</v>
      </c>
      <c r="Y273" s="188">
        <v>5299.16</v>
      </c>
      <c r="Z273" s="188">
        <v>5934.61</v>
      </c>
      <c r="AA273" s="188"/>
      <c r="AB273" s="188">
        <v>5817.46</v>
      </c>
      <c r="AC273" s="188">
        <v>5916.32</v>
      </c>
      <c r="AD273" s="188">
        <v>5550.57</v>
      </c>
      <c r="AE273" s="188">
        <v>5578.14</v>
      </c>
      <c r="AF273" s="188">
        <v>5840.26</v>
      </c>
    </row>
    <row r="274" spans="1:32" x14ac:dyDescent="0.3">
      <c r="A274" s="180" t="s">
        <v>26752</v>
      </c>
      <c r="B274" s="180">
        <v>42419</v>
      </c>
      <c r="C274" s="182" t="s">
        <v>31347</v>
      </c>
      <c r="D274" s="180" t="s">
        <v>6</v>
      </c>
      <c r="E274" s="180" t="s">
        <v>857</v>
      </c>
      <c r="F274" s="188">
        <v>12786.94</v>
      </c>
      <c r="G274" s="188"/>
      <c r="H274" s="188">
        <v>13891.27</v>
      </c>
      <c r="I274" s="188">
        <v>12971.54</v>
      </c>
      <c r="J274" s="188">
        <v>12348.32</v>
      </c>
      <c r="K274" s="188"/>
      <c r="L274" s="188">
        <v>12643.06</v>
      </c>
      <c r="M274" s="188">
        <v>11420.97</v>
      </c>
      <c r="N274" s="188">
        <v>13813.92</v>
      </c>
      <c r="O274" s="188">
        <v>15109.92</v>
      </c>
      <c r="P274" s="188">
        <v>10737.9</v>
      </c>
      <c r="Q274" s="188"/>
      <c r="R274" s="188">
        <v>15528.57</v>
      </c>
      <c r="S274" s="188">
        <v>10821.66</v>
      </c>
      <c r="T274" s="188">
        <v>10568.57</v>
      </c>
      <c r="U274" s="188">
        <v>11003.64</v>
      </c>
      <c r="V274" s="188">
        <v>12806.64</v>
      </c>
      <c r="W274" s="188">
        <v>11659.18</v>
      </c>
      <c r="X274" s="188">
        <v>13139.06</v>
      </c>
      <c r="Y274" s="188">
        <v>11069.33</v>
      </c>
      <c r="Z274" s="188">
        <v>12396.71</v>
      </c>
      <c r="AA274" s="188"/>
      <c r="AB274" s="188">
        <v>12151.99</v>
      </c>
      <c r="AC274" s="188">
        <v>12358.5</v>
      </c>
      <c r="AD274" s="188">
        <v>11594.5</v>
      </c>
      <c r="AE274" s="188">
        <v>11652.08</v>
      </c>
      <c r="AF274" s="188">
        <v>12199.62</v>
      </c>
    </row>
    <row r="275" spans="1:32" x14ac:dyDescent="0.3">
      <c r="A275" s="180" t="s">
        <v>26752</v>
      </c>
      <c r="B275" s="180">
        <v>42420</v>
      </c>
      <c r="C275" s="182" t="s">
        <v>31348</v>
      </c>
      <c r="D275" s="180" t="s">
        <v>6</v>
      </c>
      <c r="E275" s="180" t="s">
        <v>857</v>
      </c>
      <c r="F275" s="188">
        <v>17574.7</v>
      </c>
      <c r="G275" s="188"/>
      <c r="H275" s="188">
        <v>19092.53</v>
      </c>
      <c r="I275" s="188">
        <v>17828.419999999998</v>
      </c>
      <c r="J275" s="188">
        <v>16971.849999999999</v>
      </c>
      <c r="K275" s="188"/>
      <c r="L275" s="188">
        <v>17376.95</v>
      </c>
      <c r="M275" s="188">
        <v>15697.27</v>
      </c>
      <c r="N275" s="188">
        <v>18986.21</v>
      </c>
      <c r="O275" s="188">
        <v>20767.47</v>
      </c>
      <c r="P275" s="188">
        <v>14758.45</v>
      </c>
      <c r="Q275" s="188"/>
      <c r="R275" s="188">
        <v>21342.86</v>
      </c>
      <c r="S275" s="188">
        <v>14873.57</v>
      </c>
      <c r="T275" s="188">
        <v>14525.71</v>
      </c>
      <c r="U275" s="188">
        <v>15123.68</v>
      </c>
      <c r="V275" s="188">
        <v>17601.78</v>
      </c>
      <c r="W275" s="188">
        <v>16024.68</v>
      </c>
      <c r="X275" s="188">
        <v>18058.669999999998</v>
      </c>
      <c r="Y275" s="188">
        <v>15213.98</v>
      </c>
      <c r="Z275" s="188">
        <v>17038.349999999999</v>
      </c>
      <c r="AA275" s="188"/>
      <c r="AB275" s="188">
        <v>16702.009999999998</v>
      </c>
      <c r="AC275" s="188">
        <v>16985.849999999999</v>
      </c>
      <c r="AD275" s="188">
        <v>15935.78</v>
      </c>
      <c r="AE275" s="188">
        <v>16014.92</v>
      </c>
      <c r="AF275" s="188">
        <v>16767.47</v>
      </c>
    </row>
    <row r="276" spans="1:32" x14ac:dyDescent="0.3">
      <c r="A276" s="180" t="s">
        <v>26752</v>
      </c>
      <c r="B276" s="180">
        <v>42421</v>
      </c>
      <c r="C276" s="182" t="s">
        <v>31349</v>
      </c>
      <c r="D276" s="180" t="s">
        <v>6</v>
      </c>
      <c r="E276" s="180" t="s">
        <v>857</v>
      </c>
      <c r="F276" s="188">
        <v>21322.62</v>
      </c>
      <c r="G276" s="188"/>
      <c r="H276" s="188">
        <v>23164.14</v>
      </c>
      <c r="I276" s="188">
        <v>21630.45</v>
      </c>
      <c r="J276" s="188">
        <v>20591.22</v>
      </c>
      <c r="K276" s="188"/>
      <c r="L276" s="188">
        <v>21082.71</v>
      </c>
      <c r="M276" s="188">
        <v>19044.82</v>
      </c>
      <c r="N276" s="188">
        <v>23035.15</v>
      </c>
      <c r="O276" s="188">
        <v>25196.28</v>
      </c>
      <c r="P276" s="188">
        <v>17905.79</v>
      </c>
      <c r="Q276" s="188"/>
      <c r="R276" s="188">
        <v>25894.38</v>
      </c>
      <c r="S276" s="188">
        <v>18045.46</v>
      </c>
      <c r="T276" s="188">
        <v>17623.419999999998</v>
      </c>
      <c r="U276" s="188">
        <v>18348.91</v>
      </c>
      <c r="V276" s="188">
        <v>21355.49</v>
      </c>
      <c r="W276" s="188">
        <v>19442.05</v>
      </c>
      <c r="X276" s="188">
        <v>21909.8</v>
      </c>
      <c r="Y276" s="188">
        <v>18458.46</v>
      </c>
      <c r="Z276" s="188">
        <v>20671.900000000001</v>
      </c>
      <c r="AA276" s="188"/>
      <c r="AB276" s="188">
        <v>20263.830000000002</v>
      </c>
      <c r="AC276" s="188">
        <v>20608.2</v>
      </c>
      <c r="AD276" s="188">
        <v>19334.2</v>
      </c>
      <c r="AE276" s="188">
        <v>19430.22</v>
      </c>
      <c r="AF276" s="188">
        <v>20343.25</v>
      </c>
    </row>
    <row r="277" spans="1:32" x14ac:dyDescent="0.3">
      <c r="A277" s="180" t="s">
        <v>26752</v>
      </c>
      <c r="B277" s="180">
        <v>39556</v>
      </c>
      <c r="C277" s="182" t="s">
        <v>31350</v>
      </c>
      <c r="D277" s="180" t="s">
        <v>6</v>
      </c>
      <c r="E277" s="180" t="s">
        <v>857</v>
      </c>
      <c r="F277" s="188">
        <v>7404.87</v>
      </c>
      <c r="G277" s="188"/>
      <c r="H277" s="188">
        <v>8044.39</v>
      </c>
      <c r="I277" s="188">
        <v>7511.77</v>
      </c>
      <c r="J277" s="188">
        <v>7150.87</v>
      </c>
      <c r="K277" s="188"/>
      <c r="L277" s="188">
        <v>7321.55</v>
      </c>
      <c r="M277" s="188">
        <v>6613.84</v>
      </c>
      <c r="N277" s="188">
        <v>7999.59</v>
      </c>
      <c r="O277" s="188">
        <v>8750.1</v>
      </c>
      <c r="P277" s="188">
        <v>6218.28</v>
      </c>
      <c r="Q277" s="188"/>
      <c r="R277" s="188">
        <v>8992.5400000000009</v>
      </c>
      <c r="S277" s="188">
        <v>6266.78</v>
      </c>
      <c r="T277" s="188">
        <v>6120.22</v>
      </c>
      <c r="U277" s="188">
        <v>6372.17</v>
      </c>
      <c r="V277" s="188">
        <v>7416.28</v>
      </c>
      <c r="W277" s="188">
        <v>6751.79</v>
      </c>
      <c r="X277" s="188">
        <v>7608.78</v>
      </c>
      <c r="Y277" s="188">
        <v>6410.21</v>
      </c>
      <c r="Z277" s="188">
        <v>7178.89</v>
      </c>
      <c r="AA277" s="188"/>
      <c r="AB277" s="188">
        <v>7037.17</v>
      </c>
      <c r="AC277" s="188">
        <v>7156.77</v>
      </c>
      <c r="AD277" s="188">
        <v>6714.33</v>
      </c>
      <c r="AE277" s="188">
        <v>6747.68</v>
      </c>
      <c r="AF277" s="188">
        <v>7064.76</v>
      </c>
    </row>
    <row r="278" spans="1:32" x14ac:dyDescent="0.3">
      <c r="A278" s="180" t="s">
        <v>26752</v>
      </c>
      <c r="B278" s="180">
        <v>39557</v>
      </c>
      <c r="C278" s="182" t="s">
        <v>31351</v>
      </c>
      <c r="D278" s="180" t="s">
        <v>6</v>
      </c>
      <c r="E278" s="180" t="s">
        <v>857</v>
      </c>
      <c r="F278" s="188">
        <v>7973.43</v>
      </c>
      <c r="G278" s="188"/>
      <c r="H278" s="188">
        <v>8662.0499999999993</v>
      </c>
      <c r="I278" s="188">
        <v>8088.54</v>
      </c>
      <c r="J278" s="188">
        <v>7699.92</v>
      </c>
      <c r="K278" s="188"/>
      <c r="L278" s="188">
        <v>7883.71</v>
      </c>
      <c r="M278" s="188">
        <v>7121.66</v>
      </c>
      <c r="N278" s="188">
        <v>8613.81</v>
      </c>
      <c r="O278" s="188">
        <v>9421.9500000000007</v>
      </c>
      <c r="P278" s="188">
        <v>6695.73</v>
      </c>
      <c r="Q278" s="188"/>
      <c r="R278" s="188">
        <v>9683</v>
      </c>
      <c r="S278" s="188">
        <v>6747.96</v>
      </c>
      <c r="T278" s="188">
        <v>6590.14</v>
      </c>
      <c r="U278" s="188">
        <v>6861.43</v>
      </c>
      <c r="V278" s="188">
        <v>7985.72</v>
      </c>
      <c r="W278" s="188">
        <v>7270.2</v>
      </c>
      <c r="X278" s="188">
        <v>8193</v>
      </c>
      <c r="Y278" s="188">
        <v>6902.4</v>
      </c>
      <c r="Z278" s="188">
        <v>7730.1</v>
      </c>
      <c r="AA278" s="188"/>
      <c r="AB278" s="188">
        <v>7577.5</v>
      </c>
      <c r="AC278" s="188">
        <v>7706.27</v>
      </c>
      <c r="AD278" s="188">
        <v>7229.87</v>
      </c>
      <c r="AE278" s="188">
        <v>7265.78</v>
      </c>
      <c r="AF278" s="188">
        <v>7607.2</v>
      </c>
    </row>
    <row r="279" spans="1:32" x14ac:dyDescent="0.3">
      <c r="A279" s="180" t="s">
        <v>26752</v>
      </c>
      <c r="B279" s="180">
        <v>39559</v>
      </c>
      <c r="C279" s="182" t="s">
        <v>31352</v>
      </c>
      <c r="D279" s="180" t="s">
        <v>6</v>
      </c>
      <c r="E279" s="180" t="s">
        <v>857</v>
      </c>
      <c r="F279" s="188">
        <v>11783.19</v>
      </c>
      <c r="G279" s="188"/>
      <c r="H279" s="188">
        <v>12800.84</v>
      </c>
      <c r="I279" s="188">
        <v>11953.3</v>
      </c>
      <c r="J279" s="188">
        <v>11379.01</v>
      </c>
      <c r="K279" s="188"/>
      <c r="L279" s="188">
        <v>11650.61</v>
      </c>
      <c r="M279" s="188">
        <v>10524.45</v>
      </c>
      <c r="N279" s="188">
        <v>12729.56</v>
      </c>
      <c r="O279" s="188">
        <v>13923.83</v>
      </c>
      <c r="P279" s="188">
        <v>9895</v>
      </c>
      <c r="Q279" s="188"/>
      <c r="R279" s="188">
        <v>14309.61</v>
      </c>
      <c r="S279" s="188">
        <v>9972.18</v>
      </c>
      <c r="T279" s="188">
        <v>9738.9599999999991</v>
      </c>
      <c r="U279" s="188">
        <v>10139.879999999999</v>
      </c>
      <c r="V279" s="188">
        <v>11801.35</v>
      </c>
      <c r="W279" s="188">
        <v>10743.96</v>
      </c>
      <c r="X279" s="188">
        <v>12107.68</v>
      </c>
      <c r="Y279" s="188">
        <v>10200.41</v>
      </c>
      <c r="Z279" s="188">
        <v>11423.59</v>
      </c>
      <c r="AA279" s="188"/>
      <c r="AB279" s="188">
        <v>11198.09</v>
      </c>
      <c r="AC279" s="188">
        <v>11388.39</v>
      </c>
      <c r="AD279" s="188">
        <v>10684.36</v>
      </c>
      <c r="AE279" s="188">
        <v>10737.42</v>
      </c>
      <c r="AF279" s="188">
        <v>11241.98</v>
      </c>
    </row>
    <row r="280" spans="1:32" x14ac:dyDescent="0.3">
      <c r="A280" s="180" t="s">
        <v>26752</v>
      </c>
      <c r="B280" s="180">
        <v>39560</v>
      </c>
      <c r="C280" s="182" t="s">
        <v>31353</v>
      </c>
      <c r="D280" s="180" t="s">
        <v>6</v>
      </c>
      <c r="E280" s="180" t="s">
        <v>857</v>
      </c>
      <c r="F280" s="188">
        <v>13632</v>
      </c>
      <c r="G280" s="188"/>
      <c r="H280" s="188">
        <v>14809.33</v>
      </c>
      <c r="I280" s="188">
        <v>13828.81</v>
      </c>
      <c r="J280" s="188">
        <v>13164.4</v>
      </c>
      <c r="K280" s="188"/>
      <c r="L280" s="188">
        <v>13478.62</v>
      </c>
      <c r="M280" s="188">
        <v>12175.76</v>
      </c>
      <c r="N280" s="188">
        <v>14726.86</v>
      </c>
      <c r="O280" s="188">
        <v>16108.51</v>
      </c>
      <c r="P280" s="188">
        <v>11447.55</v>
      </c>
      <c r="Q280" s="188"/>
      <c r="R280" s="188">
        <v>16554.82</v>
      </c>
      <c r="S280" s="188">
        <v>11536.85</v>
      </c>
      <c r="T280" s="188">
        <v>11267.03</v>
      </c>
      <c r="U280" s="188">
        <v>11730.85</v>
      </c>
      <c r="V280" s="188">
        <v>13653.01</v>
      </c>
      <c r="W280" s="188">
        <v>12429.71</v>
      </c>
      <c r="X280" s="188">
        <v>14007.4</v>
      </c>
      <c r="Y280" s="188">
        <v>11800.88</v>
      </c>
      <c r="Z280" s="188">
        <v>13215.98</v>
      </c>
      <c r="AA280" s="188"/>
      <c r="AB280" s="188">
        <v>12955.09</v>
      </c>
      <c r="AC280" s="188">
        <v>13175.26</v>
      </c>
      <c r="AD280" s="188">
        <v>12360.76</v>
      </c>
      <c r="AE280" s="188">
        <v>12422.15</v>
      </c>
      <c r="AF280" s="188">
        <v>13005.87</v>
      </c>
    </row>
    <row r="281" spans="1:32" x14ac:dyDescent="0.3">
      <c r="A281" s="180" t="s">
        <v>26752</v>
      </c>
      <c r="B281" s="180">
        <v>39561</v>
      </c>
      <c r="C281" s="182" t="s">
        <v>31354</v>
      </c>
      <c r="D281" s="180" t="s">
        <v>6</v>
      </c>
      <c r="E281" s="180" t="s">
        <v>857</v>
      </c>
      <c r="F281" s="188">
        <v>14260.82</v>
      </c>
      <c r="G281" s="188"/>
      <c r="H281" s="188">
        <v>15492.44</v>
      </c>
      <c r="I281" s="188">
        <v>14466.7</v>
      </c>
      <c r="J281" s="188">
        <v>13771.64</v>
      </c>
      <c r="K281" s="188"/>
      <c r="L281" s="188">
        <v>14100.36</v>
      </c>
      <c r="M281" s="188">
        <v>12737.4</v>
      </c>
      <c r="N281" s="188">
        <v>15406.17</v>
      </c>
      <c r="O281" s="188">
        <v>16851.560000000001</v>
      </c>
      <c r="P281" s="188">
        <v>11975.6</v>
      </c>
      <c r="Q281" s="188"/>
      <c r="R281" s="188">
        <v>17318.46</v>
      </c>
      <c r="S281" s="188">
        <v>12069.01</v>
      </c>
      <c r="T281" s="188">
        <v>11786.75</v>
      </c>
      <c r="U281" s="188">
        <v>12271.96</v>
      </c>
      <c r="V281" s="188">
        <v>14282.8</v>
      </c>
      <c r="W281" s="188">
        <v>13003.07</v>
      </c>
      <c r="X281" s="188">
        <v>14653.53</v>
      </c>
      <c r="Y281" s="188">
        <v>12345.23</v>
      </c>
      <c r="Z281" s="188">
        <v>13825.61</v>
      </c>
      <c r="AA281" s="188"/>
      <c r="AB281" s="188">
        <v>13552.68</v>
      </c>
      <c r="AC281" s="188">
        <v>13783</v>
      </c>
      <c r="AD281" s="188">
        <v>12930.93</v>
      </c>
      <c r="AE281" s="188">
        <v>12995.15</v>
      </c>
      <c r="AF281" s="188">
        <v>13605.8</v>
      </c>
    </row>
    <row r="282" spans="1:32" x14ac:dyDescent="0.3">
      <c r="A282" s="180" t="s">
        <v>26752</v>
      </c>
      <c r="B282" s="180">
        <v>43195</v>
      </c>
      <c r="C282" s="182" t="s">
        <v>31355</v>
      </c>
      <c r="D282" s="180" t="s">
        <v>6</v>
      </c>
      <c r="E282" s="180" t="s">
        <v>857</v>
      </c>
      <c r="F282" s="188">
        <v>6188.3</v>
      </c>
      <c r="G282" s="188"/>
      <c r="H282" s="188">
        <v>6722.75</v>
      </c>
      <c r="I282" s="188">
        <v>6277.64</v>
      </c>
      <c r="J282" s="188">
        <v>5976.03</v>
      </c>
      <c r="K282" s="188"/>
      <c r="L282" s="188">
        <v>6118.67</v>
      </c>
      <c r="M282" s="188">
        <v>5527.23</v>
      </c>
      <c r="N282" s="188">
        <v>6685.31</v>
      </c>
      <c r="O282" s="188">
        <v>7312.52</v>
      </c>
      <c r="P282" s="188">
        <v>5196.66</v>
      </c>
      <c r="Q282" s="188"/>
      <c r="R282" s="188">
        <v>7515.13</v>
      </c>
      <c r="S282" s="188">
        <v>5237.1899999999996</v>
      </c>
      <c r="T282" s="188">
        <v>5114.71</v>
      </c>
      <c r="U282" s="188">
        <v>5325.26</v>
      </c>
      <c r="V282" s="188">
        <v>6197.84</v>
      </c>
      <c r="W282" s="188">
        <v>5642.51</v>
      </c>
      <c r="X282" s="188">
        <v>6358.71</v>
      </c>
      <c r="Y282" s="188">
        <v>5357.06</v>
      </c>
      <c r="Z282" s="188">
        <v>5999.45</v>
      </c>
      <c r="AA282" s="188"/>
      <c r="AB282" s="188">
        <v>5881.01</v>
      </c>
      <c r="AC282" s="188">
        <v>5980.96</v>
      </c>
      <c r="AD282" s="188">
        <v>5611.21</v>
      </c>
      <c r="AE282" s="188">
        <v>5639.08</v>
      </c>
      <c r="AF282" s="188">
        <v>5904.06</v>
      </c>
    </row>
    <row r="283" spans="1:32" x14ac:dyDescent="0.3">
      <c r="A283" s="180" t="s">
        <v>26752</v>
      </c>
      <c r="B283" s="180">
        <v>43196</v>
      </c>
      <c r="C283" s="182" t="s">
        <v>31356</v>
      </c>
      <c r="D283" s="180" t="s">
        <v>6</v>
      </c>
      <c r="E283" s="180" t="s">
        <v>857</v>
      </c>
      <c r="F283" s="188">
        <v>7669.51</v>
      </c>
      <c r="G283" s="188"/>
      <c r="H283" s="188">
        <v>8331.8799999999992</v>
      </c>
      <c r="I283" s="188">
        <v>7780.23</v>
      </c>
      <c r="J283" s="188">
        <v>7406.43</v>
      </c>
      <c r="K283" s="188"/>
      <c r="L283" s="188">
        <v>7583.21</v>
      </c>
      <c r="M283" s="188">
        <v>6850.21</v>
      </c>
      <c r="N283" s="188">
        <v>8285.48</v>
      </c>
      <c r="O283" s="188">
        <v>9062.82</v>
      </c>
      <c r="P283" s="188">
        <v>6440.51</v>
      </c>
      <c r="Q283" s="188"/>
      <c r="R283" s="188">
        <v>9313.92</v>
      </c>
      <c r="S283" s="188">
        <v>6490.75</v>
      </c>
      <c r="T283" s="188">
        <v>6338.95</v>
      </c>
      <c r="U283" s="188">
        <v>6599.9</v>
      </c>
      <c r="V283" s="188">
        <v>7681.33</v>
      </c>
      <c r="W283" s="188">
        <v>6993.09</v>
      </c>
      <c r="X283" s="188">
        <v>7880.71</v>
      </c>
      <c r="Y283" s="188">
        <v>6639.3</v>
      </c>
      <c r="Z283" s="188">
        <v>7435.45</v>
      </c>
      <c r="AA283" s="188"/>
      <c r="AB283" s="188">
        <v>7288.67</v>
      </c>
      <c r="AC283" s="188">
        <v>7412.54</v>
      </c>
      <c r="AD283" s="188">
        <v>6954.29</v>
      </c>
      <c r="AE283" s="188">
        <v>6988.83</v>
      </c>
      <c r="AF283" s="188">
        <v>7317.24</v>
      </c>
    </row>
    <row r="284" spans="1:32" x14ac:dyDescent="0.3">
      <c r="A284" s="180" t="s">
        <v>26752</v>
      </c>
      <c r="B284" s="180">
        <v>43198</v>
      </c>
      <c r="C284" s="182" t="s">
        <v>31357</v>
      </c>
      <c r="D284" s="180" t="s">
        <v>6</v>
      </c>
      <c r="E284" s="180" t="s">
        <v>857</v>
      </c>
      <c r="F284" s="188">
        <v>11396.71</v>
      </c>
      <c r="G284" s="188"/>
      <c r="H284" s="188">
        <v>12380.98</v>
      </c>
      <c r="I284" s="188">
        <v>11561.24</v>
      </c>
      <c r="J284" s="188">
        <v>11005.78</v>
      </c>
      <c r="K284" s="188"/>
      <c r="L284" s="188">
        <v>11268.48</v>
      </c>
      <c r="M284" s="188">
        <v>10179.25</v>
      </c>
      <c r="N284" s="188">
        <v>12312.03</v>
      </c>
      <c r="O284" s="188">
        <v>13467.13</v>
      </c>
      <c r="P284" s="188">
        <v>9570.4500000000007</v>
      </c>
      <c r="Q284" s="188"/>
      <c r="R284" s="188">
        <v>13840.26</v>
      </c>
      <c r="S284" s="188">
        <v>9645.1</v>
      </c>
      <c r="T284" s="188">
        <v>9419.5300000000007</v>
      </c>
      <c r="U284" s="188">
        <v>9807.2900000000009</v>
      </c>
      <c r="V284" s="188">
        <v>11414.27</v>
      </c>
      <c r="W284" s="188">
        <v>10391.56</v>
      </c>
      <c r="X284" s="188">
        <v>11710.55</v>
      </c>
      <c r="Y284" s="188">
        <v>9865.85</v>
      </c>
      <c r="Z284" s="188">
        <v>11048.9</v>
      </c>
      <c r="AA284" s="188"/>
      <c r="AB284" s="188">
        <v>10830.8</v>
      </c>
      <c r="AC284" s="188">
        <v>11014.86</v>
      </c>
      <c r="AD284" s="188">
        <v>10333.92</v>
      </c>
      <c r="AE284" s="188">
        <v>10385.24</v>
      </c>
      <c r="AF284" s="188">
        <v>10873.25</v>
      </c>
    </row>
    <row r="285" spans="1:32" x14ac:dyDescent="0.3">
      <c r="A285" s="180" t="s">
        <v>26752</v>
      </c>
      <c r="B285" s="180">
        <v>43199</v>
      </c>
      <c r="C285" s="182" t="s">
        <v>31358</v>
      </c>
      <c r="D285" s="180" t="s">
        <v>6</v>
      </c>
      <c r="E285" s="180" t="s">
        <v>857</v>
      </c>
      <c r="F285" s="188">
        <v>11814.32</v>
      </c>
      <c r="G285" s="188"/>
      <c r="H285" s="188">
        <v>12834.66</v>
      </c>
      <c r="I285" s="188">
        <v>11984.88</v>
      </c>
      <c r="J285" s="188">
        <v>11409.07</v>
      </c>
      <c r="K285" s="188"/>
      <c r="L285" s="188">
        <v>11681.39</v>
      </c>
      <c r="M285" s="188">
        <v>10552.25</v>
      </c>
      <c r="N285" s="188">
        <v>12763.19</v>
      </c>
      <c r="O285" s="188">
        <v>13960.62</v>
      </c>
      <c r="P285" s="188">
        <v>9921.14</v>
      </c>
      <c r="Q285" s="188"/>
      <c r="R285" s="188">
        <v>14347.42</v>
      </c>
      <c r="S285" s="188">
        <v>9998.5300000000007</v>
      </c>
      <c r="T285" s="188">
        <v>9764.69</v>
      </c>
      <c r="U285" s="188">
        <v>10166.67</v>
      </c>
      <c r="V285" s="188">
        <v>11832.53</v>
      </c>
      <c r="W285" s="188">
        <v>10772.34</v>
      </c>
      <c r="X285" s="188">
        <v>12139.67</v>
      </c>
      <c r="Y285" s="188">
        <v>10227.36</v>
      </c>
      <c r="Z285" s="188">
        <v>11453.77</v>
      </c>
      <c r="AA285" s="188"/>
      <c r="AB285" s="188">
        <v>11227.67</v>
      </c>
      <c r="AC285" s="188">
        <v>11418.48</v>
      </c>
      <c r="AD285" s="188">
        <v>10712.59</v>
      </c>
      <c r="AE285" s="188">
        <v>10765.79</v>
      </c>
      <c r="AF285" s="188">
        <v>11271.68</v>
      </c>
    </row>
    <row r="286" spans="1:32" x14ac:dyDescent="0.3">
      <c r="A286" s="180" t="s">
        <v>26752</v>
      </c>
      <c r="B286" s="180">
        <v>43200</v>
      </c>
      <c r="C286" s="182" t="s">
        <v>31359</v>
      </c>
      <c r="D286" s="180" t="s">
        <v>6</v>
      </c>
      <c r="E286" s="180" t="s">
        <v>857</v>
      </c>
      <c r="F286" s="188">
        <v>13557.8</v>
      </c>
      <c r="G286" s="188"/>
      <c r="H286" s="188">
        <v>14728.71</v>
      </c>
      <c r="I286" s="188">
        <v>13753.53</v>
      </c>
      <c r="J286" s="188">
        <v>13092.74</v>
      </c>
      <c r="K286" s="188"/>
      <c r="L286" s="188">
        <v>13405.25</v>
      </c>
      <c r="M286" s="188">
        <v>12109.48</v>
      </c>
      <c r="N286" s="188">
        <v>14646.69</v>
      </c>
      <c r="O286" s="188">
        <v>16020.82</v>
      </c>
      <c r="P286" s="188">
        <v>11385.23</v>
      </c>
      <c r="Q286" s="188"/>
      <c r="R286" s="188">
        <v>16464.7</v>
      </c>
      <c r="S286" s="188">
        <v>11474.04</v>
      </c>
      <c r="T286" s="188">
        <v>11205.69</v>
      </c>
      <c r="U286" s="188">
        <v>11666.99</v>
      </c>
      <c r="V286" s="188">
        <v>13578.69</v>
      </c>
      <c r="W286" s="188">
        <v>12362.05</v>
      </c>
      <c r="X286" s="188">
        <v>13931.15</v>
      </c>
      <c r="Y286" s="188">
        <v>11736.64</v>
      </c>
      <c r="Z286" s="188">
        <v>13144.04</v>
      </c>
      <c r="AA286" s="188"/>
      <c r="AB286" s="188">
        <v>12884.57</v>
      </c>
      <c r="AC286" s="188">
        <v>13103.54</v>
      </c>
      <c r="AD286" s="188">
        <v>12293.47</v>
      </c>
      <c r="AE286" s="188">
        <v>12354.53</v>
      </c>
      <c r="AF286" s="188">
        <v>12935.07</v>
      </c>
    </row>
    <row r="287" spans="1:32" x14ac:dyDescent="0.3">
      <c r="A287" s="180" t="s">
        <v>26752</v>
      </c>
      <c r="B287" s="180">
        <v>43190</v>
      </c>
      <c r="C287" s="182" t="s">
        <v>31360</v>
      </c>
      <c r="D287" s="180" t="s">
        <v>6</v>
      </c>
      <c r="E287" s="180" t="s">
        <v>857</v>
      </c>
      <c r="F287" s="188">
        <v>2104.52</v>
      </c>
      <c r="G287" s="188"/>
      <c r="H287" s="188">
        <v>2286.27</v>
      </c>
      <c r="I287" s="188">
        <v>2134.9</v>
      </c>
      <c r="J287" s="188">
        <v>2032.33</v>
      </c>
      <c r="K287" s="188"/>
      <c r="L287" s="188">
        <v>2080.84</v>
      </c>
      <c r="M287" s="188">
        <v>1879.7</v>
      </c>
      <c r="N287" s="188">
        <v>2273.54</v>
      </c>
      <c r="O287" s="188">
        <v>2486.84</v>
      </c>
      <c r="P287" s="188">
        <v>1767.28</v>
      </c>
      <c r="Q287" s="188"/>
      <c r="R287" s="188">
        <v>2555.7399999999998</v>
      </c>
      <c r="S287" s="188">
        <v>1781.06</v>
      </c>
      <c r="T287" s="188">
        <v>1739.41</v>
      </c>
      <c r="U287" s="188">
        <v>1811.01</v>
      </c>
      <c r="V287" s="188">
        <v>2107.7600000000002</v>
      </c>
      <c r="W287" s="188">
        <v>1918.91</v>
      </c>
      <c r="X287" s="188">
        <v>2162.4699999999998</v>
      </c>
      <c r="Y287" s="188">
        <v>1821.83</v>
      </c>
      <c r="Z287" s="188">
        <v>2040.29</v>
      </c>
      <c r="AA287" s="188"/>
      <c r="AB287" s="188">
        <v>2000.01</v>
      </c>
      <c r="AC287" s="188">
        <v>2034</v>
      </c>
      <c r="AD287" s="188">
        <v>1908.26</v>
      </c>
      <c r="AE287" s="188">
        <v>1917.74</v>
      </c>
      <c r="AF287" s="188">
        <v>2007.85</v>
      </c>
    </row>
    <row r="288" spans="1:32" x14ac:dyDescent="0.3">
      <c r="A288" s="180" t="s">
        <v>26752</v>
      </c>
      <c r="B288" s="180">
        <v>39555</v>
      </c>
      <c r="C288" s="182" t="s">
        <v>31361</v>
      </c>
      <c r="D288" s="180" t="s">
        <v>6</v>
      </c>
      <c r="E288" s="180" t="s">
        <v>857</v>
      </c>
      <c r="F288" s="188">
        <v>2276.5500000000002</v>
      </c>
      <c r="G288" s="188"/>
      <c r="H288" s="188">
        <v>2473.16</v>
      </c>
      <c r="I288" s="188">
        <v>2309.41</v>
      </c>
      <c r="J288" s="188">
        <v>2198.46</v>
      </c>
      <c r="K288" s="188"/>
      <c r="L288" s="188">
        <v>2250.9299999999998</v>
      </c>
      <c r="M288" s="188">
        <v>2033.35</v>
      </c>
      <c r="N288" s="188">
        <v>2459.39</v>
      </c>
      <c r="O288" s="188">
        <v>2690.12</v>
      </c>
      <c r="P288" s="188">
        <v>1911.74</v>
      </c>
      <c r="Q288" s="188"/>
      <c r="R288" s="188">
        <v>2764.66</v>
      </c>
      <c r="S288" s="188">
        <v>1926.65</v>
      </c>
      <c r="T288" s="188">
        <v>1881.59</v>
      </c>
      <c r="U288" s="188">
        <v>1959.05</v>
      </c>
      <c r="V288" s="188">
        <v>2280.0500000000002</v>
      </c>
      <c r="W288" s="188">
        <v>2075.7600000000002</v>
      </c>
      <c r="X288" s="188">
        <v>2339.2399999999998</v>
      </c>
      <c r="Y288" s="188">
        <v>1970.75</v>
      </c>
      <c r="Z288" s="188">
        <v>2207.0700000000002</v>
      </c>
      <c r="AA288" s="188"/>
      <c r="AB288" s="188">
        <v>2163.5</v>
      </c>
      <c r="AC288" s="188">
        <v>2200.27</v>
      </c>
      <c r="AD288" s="188">
        <v>2064.25</v>
      </c>
      <c r="AE288" s="188">
        <v>2074.5</v>
      </c>
      <c r="AF288" s="188">
        <v>2171.98</v>
      </c>
    </row>
    <row r="289" spans="1:32" x14ac:dyDescent="0.3">
      <c r="A289" s="180" t="s">
        <v>26752</v>
      </c>
      <c r="B289" s="180">
        <v>43191</v>
      </c>
      <c r="C289" s="182" t="s">
        <v>31362</v>
      </c>
      <c r="D289" s="180" t="s">
        <v>6</v>
      </c>
      <c r="E289" s="180" t="s">
        <v>857</v>
      </c>
      <c r="F289" s="188">
        <v>3028.12</v>
      </c>
      <c r="G289" s="188"/>
      <c r="H289" s="188">
        <v>3289.64</v>
      </c>
      <c r="I289" s="188">
        <v>3071.84</v>
      </c>
      <c r="J289" s="188">
        <v>2924.25</v>
      </c>
      <c r="K289" s="188"/>
      <c r="L289" s="188">
        <v>2994.05</v>
      </c>
      <c r="M289" s="188">
        <v>2704.64</v>
      </c>
      <c r="N289" s="188">
        <v>3271.32</v>
      </c>
      <c r="O289" s="188">
        <v>3578.23</v>
      </c>
      <c r="P289" s="188">
        <v>2542.88</v>
      </c>
      <c r="Q289" s="188"/>
      <c r="R289" s="188">
        <v>3677.38</v>
      </c>
      <c r="S289" s="188">
        <v>2562.71</v>
      </c>
      <c r="T289" s="188">
        <v>2502.7800000000002</v>
      </c>
      <c r="U289" s="188">
        <v>2605.81</v>
      </c>
      <c r="V289" s="188">
        <v>3032.79</v>
      </c>
      <c r="W289" s="188">
        <v>2761.05</v>
      </c>
      <c r="X289" s="188">
        <v>3111.51</v>
      </c>
      <c r="Y289" s="188">
        <v>2621.37</v>
      </c>
      <c r="Z289" s="188">
        <v>2935.71</v>
      </c>
      <c r="AA289" s="188"/>
      <c r="AB289" s="188">
        <v>2877.76</v>
      </c>
      <c r="AC289" s="188">
        <v>2926.66</v>
      </c>
      <c r="AD289" s="188">
        <v>2745.73</v>
      </c>
      <c r="AE289" s="188">
        <v>2759.37</v>
      </c>
      <c r="AF289" s="188">
        <v>2889.03</v>
      </c>
    </row>
    <row r="290" spans="1:32" x14ac:dyDescent="0.3">
      <c r="A290" s="180" t="s">
        <v>26752</v>
      </c>
      <c r="B290" s="180">
        <v>39548</v>
      </c>
      <c r="C290" s="182" t="s">
        <v>31363</v>
      </c>
      <c r="D290" s="180" t="s">
        <v>6</v>
      </c>
      <c r="E290" s="180" t="s">
        <v>857</v>
      </c>
      <c r="F290" s="188">
        <v>3376.82</v>
      </c>
      <c r="G290" s="188"/>
      <c r="H290" s="188">
        <v>3668.46</v>
      </c>
      <c r="I290" s="188">
        <v>3425.57</v>
      </c>
      <c r="J290" s="188">
        <v>3260.99</v>
      </c>
      <c r="K290" s="188"/>
      <c r="L290" s="188">
        <v>3338.83</v>
      </c>
      <c r="M290" s="188">
        <v>3016.09</v>
      </c>
      <c r="N290" s="188">
        <v>3648.03</v>
      </c>
      <c r="O290" s="188">
        <v>3990.29</v>
      </c>
      <c r="P290" s="188">
        <v>2835.7</v>
      </c>
      <c r="Q290" s="188"/>
      <c r="R290" s="188">
        <v>4100.84</v>
      </c>
      <c r="S290" s="188">
        <v>2857.82</v>
      </c>
      <c r="T290" s="188">
        <v>2790.99</v>
      </c>
      <c r="U290" s="188">
        <v>2905.88</v>
      </c>
      <c r="V290" s="188">
        <v>3382.03</v>
      </c>
      <c r="W290" s="188">
        <v>3079</v>
      </c>
      <c r="X290" s="188">
        <v>3469.81</v>
      </c>
      <c r="Y290" s="188">
        <v>2923.23</v>
      </c>
      <c r="Z290" s="188">
        <v>3273.77</v>
      </c>
      <c r="AA290" s="188"/>
      <c r="AB290" s="188">
        <v>3209.14</v>
      </c>
      <c r="AC290" s="188">
        <v>3263.68</v>
      </c>
      <c r="AD290" s="188">
        <v>3061.92</v>
      </c>
      <c r="AE290" s="188">
        <v>3077.13</v>
      </c>
      <c r="AF290" s="188">
        <v>3221.72</v>
      </c>
    </row>
    <row r="291" spans="1:32" x14ac:dyDescent="0.3">
      <c r="A291" s="180" t="s">
        <v>26752</v>
      </c>
      <c r="B291" s="180">
        <v>43192</v>
      </c>
      <c r="C291" s="182" t="s">
        <v>31364</v>
      </c>
      <c r="D291" s="180" t="s">
        <v>6</v>
      </c>
      <c r="E291" s="180" t="s">
        <v>857</v>
      </c>
      <c r="F291" s="188">
        <v>3966.57</v>
      </c>
      <c r="G291" s="188"/>
      <c r="H291" s="188">
        <v>4309.1400000000003</v>
      </c>
      <c r="I291" s="188">
        <v>4023.83</v>
      </c>
      <c r="J291" s="188">
        <v>3830.51</v>
      </c>
      <c r="K291" s="188"/>
      <c r="L291" s="188">
        <v>3921.94</v>
      </c>
      <c r="M291" s="188">
        <v>3542.84</v>
      </c>
      <c r="N291" s="188">
        <v>4285.1400000000003</v>
      </c>
      <c r="O291" s="188">
        <v>4687.17</v>
      </c>
      <c r="P291" s="188">
        <v>3330.94</v>
      </c>
      <c r="Q291" s="188"/>
      <c r="R291" s="188">
        <v>4817.03</v>
      </c>
      <c r="S291" s="188">
        <v>3356.93</v>
      </c>
      <c r="T291" s="188">
        <v>3278.42</v>
      </c>
      <c r="U291" s="188">
        <v>3413.38</v>
      </c>
      <c r="V291" s="188">
        <v>3972.68</v>
      </c>
      <c r="W291" s="188">
        <v>3616.73</v>
      </c>
      <c r="X291" s="188">
        <v>4075.8</v>
      </c>
      <c r="Y291" s="188">
        <v>3433.76</v>
      </c>
      <c r="Z291" s="188">
        <v>3845.51</v>
      </c>
      <c r="AA291" s="188"/>
      <c r="AB291" s="188">
        <v>3769.6</v>
      </c>
      <c r="AC291" s="188">
        <v>3833.66</v>
      </c>
      <c r="AD291" s="188">
        <v>3596.67</v>
      </c>
      <c r="AE291" s="188">
        <v>3614.53</v>
      </c>
      <c r="AF291" s="188">
        <v>3784.38</v>
      </c>
    </row>
    <row r="292" spans="1:32" x14ac:dyDescent="0.3">
      <c r="A292" s="180" t="s">
        <v>26752</v>
      </c>
      <c r="B292" s="180">
        <v>39554</v>
      </c>
      <c r="C292" s="182" t="s">
        <v>31365</v>
      </c>
      <c r="D292" s="180" t="s">
        <v>6</v>
      </c>
      <c r="E292" s="180" t="s">
        <v>857</v>
      </c>
      <c r="F292" s="188">
        <v>4465.34</v>
      </c>
      <c r="G292" s="188"/>
      <c r="H292" s="188">
        <v>4850.99</v>
      </c>
      <c r="I292" s="188">
        <v>4529.8100000000004</v>
      </c>
      <c r="J292" s="188">
        <v>4312.17</v>
      </c>
      <c r="K292" s="188"/>
      <c r="L292" s="188">
        <v>4415.1000000000004</v>
      </c>
      <c r="M292" s="188">
        <v>3988.33</v>
      </c>
      <c r="N292" s="188">
        <v>4823.97</v>
      </c>
      <c r="O292" s="188">
        <v>5276.55</v>
      </c>
      <c r="P292" s="188">
        <v>3749.79</v>
      </c>
      <c r="Q292" s="188"/>
      <c r="R292" s="188">
        <v>5422.75</v>
      </c>
      <c r="S292" s="188">
        <v>3779.04</v>
      </c>
      <c r="T292" s="188">
        <v>3690.66</v>
      </c>
      <c r="U292" s="188">
        <v>3842.59</v>
      </c>
      <c r="V292" s="188">
        <v>4472.22</v>
      </c>
      <c r="W292" s="188">
        <v>4071.51</v>
      </c>
      <c r="X292" s="188">
        <v>4588.3100000000004</v>
      </c>
      <c r="Y292" s="188">
        <v>3865.53</v>
      </c>
      <c r="Z292" s="188">
        <v>4329.07</v>
      </c>
      <c r="AA292" s="188"/>
      <c r="AB292" s="188">
        <v>4243.6099999999997</v>
      </c>
      <c r="AC292" s="188">
        <v>4315.7299999999996</v>
      </c>
      <c r="AD292" s="188">
        <v>4048.93</v>
      </c>
      <c r="AE292" s="188">
        <v>4069.04</v>
      </c>
      <c r="AF292" s="188">
        <v>4260.24</v>
      </c>
    </row>
    <row r="293" spans="1:32" x14ac:dyDescent="0.3">
      <c r="A293" s="180" t="s">
        <v>26752</v>
      </c>
      <c r="B293" s="180">
        <v>43194</v>
      </c>
      <c r="C293" s="182" t="s">
        <v>31366</v>
      </c>
      <c r="D293" s="180" t="s">
        <v>6</v>
      </c>
      <c r="E293" s="180" t="s">
        <v>857</v>
      </c>
      <c r="F293" s="188">
        <v>1802.88</v>
      </c>
      <c r="G293" s="188"/>
      <c r="H293" s="188">
        <v>1958.58</v>
      </c>
      <c r="I293" s="188">
        <v>1828.9</v>
      </c>
      <c r="J293" s="188">
        <v>1741.03</v>
      </c>
      <c r="K293" s="188"/>
      <c r="L293" s="188">
        <v>1782.59</v>
      </c>
      <c r="M293" s="188">
        <v>1610.28</v>
      </c>
      <c r="N293" s="188">
        <v>1947.68</v>
      </c>
      <c r="O293" s="188">
        <v>2130.4</v>
      </c>
      <c r="P293" s="188">
        <v>1513.97</v>
      </c>
      <c r="Q293" s="188"/>
      <c r="R293" s="188">
        <v>2189.4299999999998</v>
      </c>
      <c r="S293" s="188">
        <v>1525.78</v>
      </c>
      <c r="T293" s="188">
        <v>1490.1</v>
      </c>
      <c r="U293" s="188">
        <v>1551.44</v>
      </c>
      <c r="V293" s="188">
        <v>1805.66</v>
      </c>
      <c r="W293" s="188">
        <v>1643.87</v>
      </c>
      <c r="X293" s="188">
        <v>1852.52</v>
      </c>
      <c r="Y293" s="188">
        <v>1560.7</v>
      </c>
      <c r="Z293" s="188">
        <v>1747.86</v>
      </c>
      <c r="AA293" s="188"/>
      <c r="AB293" s="188">
        <v>1713.35</v>
      </c>
      <c r="AC293" s="188">
        <v>1742.47</v>
      </c>
      <c r="AD293" s="188">
        <v>1634.75</v>
      </c>
      <c r="AE293" s="188">
        <v>1642.87</v>
      </c>
      <c r="AF293" s="188">
        <v>1720.07</v>
      </c>
    </row>
    <row r="294" spans="1:32" x14ac:dyDescent="0.3">
      <c r="A294" s="180" t="s">
        <v>26752</v>
      </c>
      <c r="B294" s="180">
        <v>39551</v>
      </c>
      <c r="C294" s="182" t="s">
        <v>31367</v>
      </c>
      <c r="D294" s="180" t="s">
        <v>6</v>
      </c>
      <c r="E294" s="180" t="s">
        <v>857</v>
      </c>
      <c r="F294" s="188">
        <v>1985.16</v>
      </c>
      <c r="G294" s="188"/>
      <c r="H294" s="188">
        <v>2156.61</v>
      </c>
      <c r="I294" s="188">
        <v>2013.82</v>
      </c>
      <c r="J294" s="188">
        <v>1917.07</v>
      </c>
      <c r="K294" s="188"/>
      <c r="L294" s="188">
        <v>1962.82</v>
      </c>
      <c r="M294" s="188">
        <v>1773.09</v>
      </c>
      <c r="N294" s="188">
        <v>2144.6</v>
      </c>
      <c r="O294" s="188">
        <v>2345.8000000000002</v>
      </c>
      <c r="P294" s="188">
        <v>1667.05</v>
      </c>
      <c r="Q294" s="188"/>
      <c r="R294" s="188">
        <v>2410.8000000000002</v>
      </c>
      <c r="S294" s="188">
        <v>1680.05</v>
      </c>
      <c r="T294" s="188">
        <v>1640.76</v>
      </c>
      <c r="U294" s="188">
        <v>1708.3</v>
      </c>
      <c r="V294" s="188">
        <v>1988.22</v>
      </c>
      <c r="W294" s="188">
        <v>1810.08</v>
      </c>
      <c r="X294" s="188">
        <v>2039.83</v>
      </c>
      <c r="Y294" s="188">
        <v>1718.5</v>
      </c>
      <c r="Z294" s="188">
        <v>1924.58</v>
      </c>
      <c r="AA294" s="188"/>
      <c r="AB294" s="188">
        <v>1886.59</v>
      </c>
      <c r="AC294" s="188">
        <v>1918.65</v>
      </c>
      <c r="AD294" s="188">
        <v>1800.04</v>
      </c>
      <c r="AE294" s="188">
        <v>1808.98</v>
      </c>
      <c r="AF294" s="188">
        <v>1893.98</v>
      </c>
    </row>
    <row r="295" spans="1:32" x14ac:dyDescent="0.3">
      <c r="A295" s="180" t="s">
        <v>26752</v>
      </c>
      <c r="B295" s="180">
        <v>43185</v>
      </c>
      <c r="C295" s="182" t="s">
        <v>31368</v>
      </c>
      <c r="D295" s="180" t="s">
        <v>6</v>
      </c>
      <c r="E295" s="180" t="s">
        <v>857</v>
      </c>
      <c r="F295" s="188">
        <v>5641.47</v>
      </c>
      <c r="G295" s="188"/>
      <c r="H295" s="188">
        <v>6128.7</v>
      </c>
      <c r="I295" s="188">
        <v>5722.92</v>
      </c>
      <c r="J295" s="188">
        <v>5447.96</v>
      </c>
      <c r="K295" s="188"/>
      <c r="L295" s="188">
        <v>5578</v>
      </c>
      <c r="M295" s="188">
        <v>5038.82</v>
      </c>
      <c r="N295" s="188">
        <v>6094.57</v>
      </c>
      <c r="O295" s="188">
        <v>6666.35</v>
      </c>
      <c r="P295" s="188">
        <v>4737.46</v>
      </c>
      <c r="Q295" s="188"/>
      <c r="R295" s="188">
        <v>6851.05</v>
      </c>
      <c r="S295" s="188">
        <v>4774.41</v>
      </c>
      <c r="T295" s="188">
        <v>4662.75</v>
      </c>
      <c r="U295" s="188">
        <v>4854.7</v>
      </c>
      <c r="V295" s="188">
        <v>5650.17</v>
      </c>
      <c r="W295" s="188">
        <v>5143.92</v>
      </c>
      <c r="X295" s="188">
        <v>5796.83</v>
      </c>
      <c r="Y295" s="188">
        <v>4883.68</v>
      </c>
      <c r="Z295" s="188">
        <v>5469.31</v>
      </c>
      <c r="AA295" s="188"/>
      <c r="AB295" s="188">
        <v>5361.34</v>
      </c>
      <c r="AC295" s="188">
        <v>5452.45</v>
      </c>
      <c r="AD295" s="188">
        <v>5115.38</v>
      </c>
      <c r="AE295" s="188">
        <v>5140.79</v>
      </c>
      <c r="AF295" s="188">
        <v>5382.35</v>
      </c>
    </row>
    <row r="296" spans="1:32" x14ac:dyDescent="0.3">
      <c r="A296" s="180" t="s">
        <v>26752</v>
      </c>
      <c r="B296" s="180">
        <v>43186</v>
      </c>
      <c r="C296" s="182" t="s">
        <v>31369</v>
      </c>
      <c r="D296" s="180" t="s">
        <v>6</v>
      </c>
      <c r="E296" s="180" t="s">
        <v>857</v>
      </c>
      <c r="F296" s="188">
        <v>5950.62</v>
      </c>
      <c r="G296" s="188"/>
      <c r="H296" s="188">
        <v>6464.54</v>
      </c>
      <c r="I296" s="188">
        <v>6036.52</v>
      </c>
      <c r="J296" s="188">
        <v>5746.5</v>
      </c>
      <c r="K296" s="188"/>
      <c r="L296" s="188">
        <v>5883.66</v>
      </c>
      <c r="M296" s="188">
        <v>5314.94</v>
      </c>
      <c r="N296" s="188">
        <v>6428.54</v>
      </c>
      <c r="O296" s="188">
        <v>7031.66</v>
      </c>
      <c r="P296" s="188">
        <v>4997.0600000000004</v>
      </c>
      <c r="Q296" s="188"/>
      <c r="R296" s="188">
        <v>7226.48</v>
      </c>
      <c r="S296" s="188">
        <v>5036.04</v>
      </c>
      <c r="T296" s="188">
        <v>4918.26</v>
      </c>
      <c r="U296" s="188">
        <v>5120.7299999999996</v>
      </c>
      <c r="V296" s="188">
        <v>5959.79</v>
      </c>
      <c r="W296" s="188">
        <v>5425.79</v>
      </c>
      <c r="X296" s="188">
        <v>6114.48</v>
      </c>
      <c r="Y296" s="188">
        <v>5151.3</v>
      </c>
      <c r="Z296" s="188">
        <v>5769.01</v>
      </c>
      <c r="AA296" s="188"/>
      <c r="AB296" s="188">
        <v>5655.13</v>
      </c>
      <c r="AC296" s="188">
        <v>5751.24</v>
      </c>
      <c r="AD296" s="188">
        <v>5395.69</v>
      </c>
      <c r="AE296" s="188">
        <v>5422.49</v>
      </c>
      <c r="AF296" s="188">
        <v>5677.3</v>
      </c>
    </row>
    <row r="297" spans="1:32" x14ac:dyDescent="0.3">
      <c r="A297" s="180" t="s">
        <v>26752</v>
      </c>
      <c r="B297" s="180">
        <v>43187</v>
      </c>
      <c r="C297" s="182" t="s">
        <v>31370</v>
      </c>
      <c r="D297" s="180" t="s">
        <v>6</v>
      </c>
      <c r="E297" s="180" t="s">
        <v>857</v>
      </c>
      <c r="F297" s="188">
        <v>7896.53</v>
      </c>
      <c r="G297" s="188"/>
      <c r="H297" s="188">
        <v>8578.51</v>
      </c>
      <c r="I297" s="188">
        <v>8010.53</v>
      </c>
      <c r="J297" s="188">
        <v>7625.66</v>
      </c>
      <c r="K297" s="188"/>
      <c r="L297" s="188">
        <v>7807.68</v>
      </c>
      <c r="M297" s="188">
        <v>7052.97</v>
      </c>
      <c r="N297" s="188">
        <v>8530.73</v>
      </c>
      <c r="O297" s="188">
        <v>9331.08</v>
      </c>
      <c r="P297" s="188">
        <v>6631.15</v>
      </c>
      <c r="Q297" s="188"/>
      <c r="R297" s="188">
        <v>9589.61</v>
      </c>
      <c r="S297" s="188">
        <v>6682.88</v>
      </c>
      <c r="T297" s="188">
        <v>6526.58</v>
      </c>
      <c r="U297" s="188">
        <v>6795.25</v>
      </c>
      <c r="V297" s="188">
        <v>7908.7</v>
      </c>
      <c r="W297" s="188">
        <v>7200.08</v>
      </c>
      <c r="X297" s="188">
        <v>8113.98</v>
      </c>
      <c r="Y297" s="188">
        <v>6835.82</v>
      </c>
      <c r="Z297" s="188">
        <v>7655.54</v>
      </c>
      <c r="AA297" s="188"/>
      <c r="AB297" s="188">
        <v>7504.42</v>
      </c>
      <c r="AC297" s="188">
        <v>7631.95</v>
      </c>
      <c r="AD297" s="188">
        <v>7160.14</v>
      </c>
      <c r="AE297" s="188">
        <v>7195.7</v>
      </c>
      <c r="AF297" s="188">
        <v>7533.83</v>
      </c>
    </row>
    <row r="298" spans="1:32" x14ac:dyDescent="0.3">
      <c r="A298" s="180" t="s">
        <v>26752</v>
      </c>
      <c r="B298" s="180">
        <v>43188</v>
      </c>
      <c r="C298" s="182" t="s">
        <v>31371</v>
      </c>
      <c r="D298" s="180" t="s">
        <v>6</v>
      </c>
      <c r="E298" s="180" t="s">
        <v>857</v>
      </c>
      <c r="F298" s="188">
        <v>9567.69</v>
      </c>
      <c r="G298" s="188"/>
      <c r="H298" s="188">
        <v>10394</v>
      </c>
      <c r="I298" s="188">
        <v>9705.82</v>
      </c>
      <c r="J298" s="188">
        <v>9239.5</v>
      </c>
      <c r="K298" s="188"/>
      <c r="L298" s="188">
        <v>9460.0400000000009</v>
      </c>
      <c r="M298" s="188">
        <v>8545.6200000000008</v>
      </c>
      <c r="N298" s="188">
        <v>10336.120000000001</v>
      </c>
      <c r="O298" s="188">
        <v>11305.84</v>
      </c>
      <c r="P298" s="188">
        <v>8034.52</v>
      </c>
      <c r="Q298" s="188"/>
      <c r="R298" s="188">
        <v>11619.08</v>
      </c>
      <c r="S298" s="188">
        <v>8097.19</v>
      </c>
      <c r="T298" s="188">
        <v>7907.82</v>
      </c>
      <c r="U298" s="188">
        <v>8233.35</v>
      </c>
      <c r="V298" s="188">
        <v>9582.44</v>
      </c>
      <c r="W298" s="188">
        <v>8723.85</v>
      </c>
      <c r="X298" s="188">
        <v>9831.16</v>
      </c>
      <c r="Y298" s="188">
        <v>8282.51</v>
      </c>
      <c r="Z298" s="188">
        <v>9275.7000000000007</v>
      </c>
      <c r="AA298" s="188"/>
      <c r="AB298" s="188">
        <v>9092.6</v>
      </c>
      <c r="AC298" s="188">
        <v>9247.1200000000008</v>
      </c>
      <c r="AD298" s="188">
        <v>8675.4599999999991</v>
      </c>
      <c r="AE298" s="188">
        <v>8718.5499999999993</v>
      </c>
      <c r="AF298" s="188">
        <v>9128.24</v>
      </c>
    </row>
    <row r="299" spans="1:32" x14ac:dyDescent="0.3">
      <c r="A299" s="180" t="s">
        <v>26752</v>
      </c>
      <c r="B299" s="180">
        <v>43189</v>
      </c>
      <c r="C299" s="182" t="s">
        <v>31372</v>
      </c>
      <c r="D299" s="180" t="s">
        <v>6</v>
      </c>
      <c r="E299" s="180" t="s">
        <v>857</v>
      </c>
      <c r="F299" s="188">
        <v>10762.05</v>
      </c>
      <c r="G299" s="188"/>
      <c r="H299" s="188">
        <v>11691.51</v>
      </c>
      <c r="I299" s="188">
        <v>10917.42</v>
      </c>
      <c r="J299" s="188">
        <v>10392.9</v>
      </c>
      <c r="K299" s="188"/>
      <c r="L299" s="188">
        <v>10640.96</v>
      </c>
      <c r="M299" s="188">
        <v>9612.39</v>
      </c>
      <c r="N299" s="188">
        <v>11626.41</v>
      </c>
      <c r="O299" s="188">
        <v>12717.18</v>
      </c>
      <c r="P299" s="188">
        <v>9037.49</v>
      </c>
      <c r="Q299" s="188"/>
      <c r="R299" s="188">
        <v>13069.53</v>
      </c>
      <c r="S299" s="188">
        <v>9107.99</v>
      </c>
      <c r="T299" s="188">
        <v>8894.98</v>
      </c>
      <c r="U299" s="188">
        <v>9261.15</v>
      </c>
      <c r="V299" s="188">
        <v>10778.64</v>
      </c>
      <c r="W299" s="188">
        <v>9812.8799999999992</v>
      </c>
      <c r="X299" s="188">
        <v>11058.42</v>
      </c>
      <c r="Y299" s="188">
        <v>9316.44</v>
      </c>
      <c r="Z299" s="188">
        <v>10433.620000000001</v>
      </c>
      <c r="AA299" s="188"/>
      <c r="AB299" s="188">
        <v>10227.66</v>
      </c>
      <c r="AC299" s="188">
        <v>10401.469999999999</v>
      </c>
      <c r="AD299" s="188">
        <v>9758.4500000000007</v>
      </c>
      <c r="AE299" s="188">
        <v>9806.91</v>
      </c>
      <c r="AF299" s="188">
        <v>10267.74</v>
      </c>
    </row>
    <row r="300" spans="1:32" x14ac:dyDescent="0.3">
      <c r="A300" s="180" t="s">
        <v>973</v>
      </c>
      <c r="B300" s="180">
        <v>346</v>
      </c>
      <c r="C300" s="182" t="s">
        <v>26834</v>
      </c>
      <c r="D300" s="180" t="s">
        <v>42</v>
      </c>
      <c r="E300" s="180" t="s">
        <v>857</v>
      </c>
      <c r="F300" s="188">
        <v>31.86</v>
      </c>
      <c r="G300" s="188">
        <v>29.61</v>
      </c>
      <c r="H300" s="188">
        <v>34.35</v>
      </c>
      <c r="I300" s="188">
        <v>31.98</v>
      </c>
      <c r="J300" s="188">
        <v>28.43</v>
      </c>
      <c r="K300" s="188">
        <v>19.09</v>
      </c>
      <c r="L300" s="188">
        <v>23.39</v>
      </c>
      <c r="M300" s="188">
        <v>28.25</v>
      </c>
      <c r="N300" s="188">
        <v>22.11</v>
      </c>
      <c r="O300" s="188">
        <v>24.16</v>
      </c>
      <c r="P300" s="188">
        <v>23.59</v>
      </c>
      <c r="Q300" s="188">
        <v>22.77</v>
      </c>
      <c r="R300" s="188">
        <v>28.07</v>
      </c>
      <c r="S300" s="188">
        <v>28.52</v>
      </c>
      <c r="T300" s="188">
        <v>28.43</v>
      </c>
      <c r="U300" s="188">
        <v>20.54</v>
      </c>
      <c r="V300" s="188">
        <v>25.4</v>
      </c>
      <c r="W300" s="188">
        <v>31.86</v>
      </c>
      <c r="X300" s="188">
        <v>26.06</v>
      </c>
      <c r="Y300" s="188">
        <v>27.24</v>
      </c>
      <c r="Z300" s="188">
        <v>33.119999999999997</v>
      </c>
      <c r="AA300" s="188">
        <v>23.77</v>
      </c>
      <c r="AB300" s="188">
        <v>24.86</v>
      </c>
      <c r="AC300" s="188">
        <v>30.8</v>
      </c>
      <c r="AD300" s="188">
        <v>33.17</v>
      </c>
      <c r="AE300" s="188">
        <v>25.66</v>
      </c>
      <c r="AF300" s="188">
        <v>24.25</v>
      </c>
    </row>
    <row r="301" spans="1:32" x14ac:dyDescent="0.3">
      <c r="A301" s="180" t="s">
        <v>973</v>
      </c>
      <c r="B301" s="180">
        <v>3312</v>
      </c>
      <c r="C301" s="182" t="s">
        <v>26835</v>
      </c>
      <c r="D301" s="180" t="s">
        <v>42</v>
      </c>
      <c r="E301" s="180" t="s">
        <v>857</v>
      </c>
      <c r="F301" s="188">
        <v>28.22</v>
      </c>
      <c r="G301" s="188">
        <v>26.22</v>
      </c>
      <c r="H301" s="188">
        <v>30.42</v>
      </c>
      <c r="I301" s="188">
        <v>28.32</v>
      </c>
      <c r="J301" s="188">
        <v>25.18</v>
      </c>
      <c r="K301" s="188">
        <v>16.91</v>
      </c>
      <c r="L301" s="188">
        <v>20.72</v>
      </c>
      <c r="M301" s="188">
        <v>25.02</v>
      </c>
      <c r="N301" s="188">
        <v>19.579999999999998</v>
      </c>
      <c r="O301" s="188">
        <v>21.4</v>
      </c>
      <c r="P301" s="188">
        <v>20.89</v>
      </c>
      <c r="Q301" s="188">
        <v>20.16</v>
      </c>
      <c r="R301" s="188">
        <v>24.86</v>
      </c>
      <c r="S301" s="188">
        <v>25.26</v>
      </c>
      <c r="T301" s="188">
        <v>25.18</v>
      </c>
      <c r="U301" s="188">
        <v>18.190000000000001</v>
      </c>
      <c r="V301" s="188">
        <v>22.49</v>
      </c>
      <c r="W301" s="188">
        <v>28.22</v>
      </c>
      <c r="X301" s="188">
        <v>23.08</v>
      </c>
      <c r="Y301" s="188">
        <v>24.13</v>
      </c>
      <c r="Z301" s="188">
        <v>29.33</v>
      </c>
      <c r="AA301" s="188">
        <v>21.05</v>
      </c>
      <c r="AB301" s="188">
        <v>22.02</v>
      </c>
      <c r="AC301" s="188">
        <v>27.27</v>
      </c>
      <c r="AD301" s="188">
        <v>29.37</v>
      </c>
      <c r="AE301" s="188">
        <v>22.72</v>
      </c>
      <c r="AF301" s="188">
        <v>21.47</v>
      </c>
    </row>
    <row r="302" spans="1:32" x14ac:dyDescent="0.3">
      <c r="A302" s="180" t="s">
        <v>973</v>
      </c>
      <c r="B302" s="180">
        <v>339</v>
      </c>
      <c r="C302" s="182" t="s">
        <v>26836</v>
      </c>
      <c r="D302" s="180" t="s">
        <v>37</v>
      </c>
      <c r="E302" s="180" t="s">
        <v>857</v>
      </c>
      <c r="F302" s="188">
        <v>1.64</v>
      </c>
      <c r="G302" s="188">
        <v>1.52</v>
      </c>
      <c r="H302" s="188">
        <v>1.77</v>
      </c>
      <c r="I302" s="188">
        <v>1.65</v>
      </c>
      <c r="J302" s="188">
        <v>1.46</v>
      </c>
      <c r="K302" s="188">
        <v>0.98</v>
      </c>
      <c r="L302" s="188">
        <v>1.2</v>
      </c>
      <c r="M302" s="188">
        <v>1.45</v>
      </c>
      <c r="N302" s="188">
        <v>1.1399999999999999</v>
      </c>
      <c r="O302" s="188">
        <v>1.24</v>
      </c>
      <c r="P302" s="188">
        <v>1.21</v>
      </c>
      <c r="Q302" s="188">
        <v>1.17</v>
      </c>
      <c r="R302" s="188">
        <v>1.45</v>
      </c>
      <c r="S302" s="188">
        <v>1.47</v>
      </c>
      <c r="T302" s="188">
        <v>1.46</v>
      </c>
      <c r="U302" s="188">
        <v>1.06</v>
      </c>
      <c r="V302" s="188">
        <v>1.31</v>
      </c>
      <c r="W302" s="188">
        <v>1.64</v>
      </c>
      <c r="X302" s="188">
        <v>1.34</v>
      </c>
      <c r="Y302" s="188">
        <v>1.4</v>
      </c>
      <c r="Z302" s="188">
        <v>1.71</v>
      </c>
      <c r="AA302" s="188">
        <v>1.22</v>
      </c>
      <c r="AB302" s="188">
        <v>1.28</v>
      </c>
      <c r="AC302" s="188">
        <v>1.59</v>
      </c>
      <c r="AD302" s="188">
        <v>1.71</v>
      </c>
      <c r="AE302" s="188">
        <v>1.32</v>
      </c>
      <c r="AF302" s="188">
        <v>1.25</v>
      </c>
    </row>
    <row r="303" spans="1:32" x14ac:dyDescent="0.3">
      <c r="A303" s="180" t="s">
        <v>973</v>
      </c>
      <c r="B303" s="180">
        <v>340</v>
      </c>
      <c r="C303" s="182" t="s">
        <v>26837</v>
      </c>
      <c r="D303" s="180" t="s">
        <v>37</v>
      </c>
      <c r="E303" s="180" t="s">
        <v>857</v>
      </c>
      <c r="F303" s="188">
        <v>1.48</v>
      </c>
      <c r="G303" s="188">
        <v>1.38</v>
      </c>
      <c r="H303" s="188">
        <v>1.6</v>
      </c>
      <c r="I303" s="188">
        <v>1.49</v>
      </c>
      <c r="J303" s="188">
        <v>1.32</v>
      </c>
      <c r="K303" s="188">
        <v>0.89</v>
      </c>
      <c r="L303" s="188">
        <v>1.0900000000000001</v>
      </c>
      <c r="M303" s="188">
        <v>1.31</v>
      </c>
      <c r="N303" s="188">
        <v>1.03</v>
      </c>
      <c r="O303" s="188">
        <v>1.1200000000000001</v>
      </c>
      <c r="P303" s="188">
        <v>1.1000000000000001</v>
      </c>
      <c r="Q303" s="188">
        <v>1.06</v>
      </c>
      <c r="R303" s="188">
        <v>1.3</v>
      </c>
      <c r="S303" s="188">
        <v>1.33</v>
      </c>
      <c r="T303" s="188">
        <v>1.32</v>
      </c>
      <c r="U303" s="188">
        <v>0.95</v>
      </c>
      <c r="V303" s="188">
        <v>1.18</v>
      </c>
      <c r="W303" s="188">
        <v>1.48</v>
      </c>
      <c r="X303" s="188">
        <v>1.21</v>
      </c>
      <c r="Y303" s="188">
        <v>1.27</v>
      </c>
      <c r="Z303" s="188">
        <v>1.54</v>
      </c>
      <c r="AA303" s="188">
        <v>1.1000000000000001</v>
      </c>
      <c r="AB303" s="188">
        <v>1.1499999999999999</v>
      </c>
      <c r="AC303" s="188">
        <v>1.43</v>
      </c>
      <c r="AD303" s="188">
        <v>1.54</v>
      </c>
      <c r="AE303" s="188">
        <v>1.19</v>
      </c>
      <c r="AF303" s="188">
        <v>1.1299999999999999</v>
      </c>
    </row>
    <row r="304" spans="1:32" x14ac:dyDescent="0.3">
      <c r="A304" s="180" t="s">
        <v>973</v>
      </c>
      <c r="B304" s="180">
        <v>43130</v>
      </c>
      <c r="C304" s="182" t="s">
        <v>26838</v>
      </c>
      <c r="D304" s="180" t="s">
        <v>42</v>
      </c>
      <c r="E304" s="180" t="s">
        <v>26586</v>
      </c>
      <c r="F304" s="188">
        <v>26.9</v>
      </c>
      <c r="G304" s="188">
        <v>25</v>
      </c>
      <c r="H304" s="188">
        <v>29</v>
      </c>
      <c r="I304" s="188">
        <v>27</v>
      </c>
      <c r="J304" s="188">
        <v>24</v>
      </c>
      <c r="K304" s="188">
        <v>16.12</v>
      </c>
      <c r="L304" s="188">
        <v>19.75</v>
      </c>
      <c r="M304" s="188">
        <v>23.85</v>
      </c>
      <c r="N304" s="188">
        <v>18.670000000000002</v>
      </c>
      <c r="O304" s="188">
        <v>20.399999999999999</v>
      </c>
      <c r="P304" s="188">
        <v>19.920000000000002</v>
      </c>
      <c r="Q304" s="188">
        <v>19.22</v>
      </c>
      <c r="R304" s="188">
        <v>23.7</v>
      </c>
      <c r="S304" s="188">
        <v>24.08</v>
      </c>
      <c r="T304" s="188">
        <v>24</v>
      </c>
      <c r="U304" s="188">
        <v>17.34</v>
      </c>
      <c r="V304" s="188">
        <v>21.44</v>
      </c>
      <c r="W304" s="188">
        <v>26.9</v>
      </c>
      <c r="X304" s="188">
        <v>22</v>
      </c>
      <c r="Y304" s="188">
        <v>23</v>
      </c>
      <c r="Z304" s="188">
        <v>27.96</v>
      </c>
      <c r="AA304" s="188">
        <v>20.07</v>
      </c>
      <c r="AB304" s="188">
        <v>20.99</v>
      </c>
      <c r="AC304" s="188">
        <v>26</v>
      </c>
      <c r="AD304" s="188">
        <v>28</v>
      </c>
      <c r="AE304" s="188">
        <v>21.66</v>
      </c>
      <c r="AF304" s="188">
        <v>20.47</v>
      </c>
    </row>
    <row r="305" spans="1:32" x14ac:dyDescent="0.3">
      <c r="A305" s="180" t="s">
        <v>973</v>
      </c>
      <c r="B305" s="180">
        <v>344</v>
      </c>
      <c r="C305" s="182" t="s">
        <v>26839</v>
      </c>
      <c r="D305" s="180" t="s">
        <v>42</v>
      </c>
      <c r="E305" s="180" t="s">
        <v>857</v>
      </c>
      <c r="F305" s="188">
        <v>35.36</v>
      </c>
      <c r="G305" s="188">
        <v>32.86</v>
      </c>
      <c r="H305" s="188">
        <v>38.119999999999997</v>
      </c>
      <c r="I305" s="188">
        <v>35.49</v>
      </c>
      <c r="J305" s="188">
        <v>31.55</v>
      </c>
      <c r="K305" s="188">
        <v>21.19</v>
      </c>
      <c r="L305" s="188">
        <v>25.96</v>
      </c>
      <c r="M305" s="188">
        <v>31.35</v>
      </c>
      <c r="N305" s="188">
        <v>24.54</v>
      </c>
      <c r="O305" s="188">
        <v>26.82</v>
      </c>
      <c r="P305" s="188">
        <v>26.18</v>
      </c>
      <c r="Q305" s="188">
        <v>25.26</v>
      </c>
      <c r="R305" s="188">
        <v>31.15</v>
      </c>
      <c r="S305" s="188">
        <v>31.65</v>
      </c>
      <c r="T305" s="188">
        <v>31.55</v>
      </c>
      <c r="U305" s="188">
        <v>22.79</v>
      </c>
      <c r="V305" s="188">
        <v>28.18</v>
      </c>
      <c r="W305" s="188">
        <v>35.36</v>
      </c>
      <c r="X305" s="188">
        <v>28.92</v>
      </c>
      <c r="Y305" s="188">
        <v>30.23</v>
      </c>
      <c r="Z305" s="188">
        <v>36.75</v>
      </c>
      <c r="AA305" s="188">
        <v>26.38</v>
      </c>
      <c r="AB305" s="188">
        <v>27.59</v>
      </c>
      <c r="AC305" s="188">
        <v>34.18</v>
      </c>
      <c r="AD305" s="188">
        <v>36.81</v>
      </c>
      <c r="AE305" s="188">
        <v>28.47</v>
      </c>
      <c r="AF305" s="188">
        <v>26.91</v>
      </c>
    </row>
    <row r="306" spans="1:32" x14ac:dyDescent="0.3">
      <c r="A306" s="180" t="s">
        <v>973</v>
      </c>
      <c r="B306" s="180">
        <v>345</v>
      </c>
      <c r="C306" s="182" t="s">
        <v>26840</v>
      </c>
      <c r="D306" s="180" t="s">
        <v>42</v>
      </c>
      <c r="E306" s="180" t="s">
        <v>857</v>
      </c>
      <c r="F306" s="188">
        <v>38.369999999999997</v>
      </c>
      <c r="G306" s="188">
        <v>35.659999999999997</v>
      </c>
      <c r="H306" s="188">
        <v>41.36</v>
      </c>
      <c r="I306" s="188">
        <v>38.51</v>
      </c>
      <c r="J306" s="188">
        <v>34.229999999999997</v>
      </c>
      <c r="K306" s="188">
        <v>22.99</v>
      </c>
      <c r="L306" s="188">
        <v>28.17</v>
      </c>
      <c r="M306" s="188">
        <v>34.020000000000003</v>
      </c>
      <c r="N306" s="188">
        <v>26.63</v>
      </c>
      <c r="O306" s="188">
        <v>29.1</v>
      </c>
      <c r="P306" s="188">
        <v>28.41</v>
      </c>
      <c r="Q306" s="188">
        <v>27.41</v>
      </c>
      <c r="R306" s="188">
        <v>33.799999999999997</v>
      </c>
      <c r="S306" s="188">
        <v>34.340000000000003</v>
      </c>
      <c r="T306" s="188">
        <v>34.229999999999997</v>
      </c>
      <c r="U306" s="188">
        <v>24.73</v>
      </c>
      <c r="V306" s="188">
        <v>30.58</v>
      </c>
      <c r="W306" s="188">
        <v>38.369999999999997</v>
      </c>
      <c r="X306" s="188">
        <v>31.38</v>
      </c>
      <c r="Y306" s="188">
        <v>32.799999999999997</v>
      </c>
      <c r="Z306" s="188">
        <v>39.880000000000003</v>
      </c>
      <c r="AA306" s="188">
        <v>28.62</v>
      </c>
      <c r="AB306" s="188">
        <v>29.94</v>
      </c>
      <c r="AC306" s="188">
        <v>37.08</v>
      </c>
      <c r="AD306" s="188">
        <v>39.94</v>
      </c>
      <c r="AE306" s="188">
        <v>30.89</v>
      </c>
      <c r="AF306" s="188">
        <v>29.19</v>
      </c>
    </row>
    <row r="307" spans="1:32" x14ac:dyDescent="0.3">
      <c r="A307" s="180" t="s">
        <v>973</v>
      </c>
      <c r="B307" s="180">
        <v>43131</v>
      </c>
      <c r="C307" s="182" t="s">
        <v>26841</v>
      </c>
      <c r="D307" s="180" t="s">
        <v>42</v>
      </c>
      <c r="E307" s="180" t="s">
        <v>857</v>
      </c>
      <c r="F307" s="188">
        <v>31.25</v>
      </c>
      <c r="G307" s="188">
        <v>29.04</v>
      </c>
      <c r="H307" s="188">
        <v>33.69</v>
      </c>
      <c r="I307" s="188">
        <v>31.36</v>
      </c>
      <c r="J307" s="188">
        <v>27.88</v>
      </c>
      <c r="K307" s="188">
        <v>18.72</v>
      </c>
      <c r="L307" s="188">
        <v>22.94</v>
      </c>
      <c r="M307" s="188">
        <v>27.7</v>
      </c>
      <c r="N307" s="188">
        <v>21.69</v>
      </c>
      <c r="O307" s="188">
        <v>23.69</v>
      </c>
      <c r="P307" s="188">
        <v>23.14</v>
      </c>
      <c r="Q307" s="188">
        <v>22.32</v>
      </c>
      <c r="R307" s="188">
        <v>27.53</v>
      </c>
      <c r="S307" s="188">
        <v>27.97</v>
      </c>
      <c r="T307" s="188">
        <v>27.88</v>
      </c>
      <c r="U307" s="188">
        <v>20.14</v>
      </c>
      <c r="V307" s="188">
        <v>24.9</v>
      </c>
      <c r="W307" s="188">
        <v>31.25</v>
      </c>
      <c r="X307" s="188">
        <v>25.55</v>
      </c>
      <c r="Y307" s="188">
        <v>26.72</v>
      </c>
      <c r="Z307" s="188">
        <v>32.479999999999997</v>
      </c>
      <c r="AA307" s="188">
        <v>23.31</v>
      </c>
      <c r="AB307" s="188">
        <v>24.38</v>
      </c>
      <c r="AC307" s="188">
        <v>30.2</v>
      </c>
      <c r="AD307" s="188">
        <v>32.520000000000003</v>
      </c>
      <c r="AE307" s="188">
        <v>25.16</v>
      </c>
      <c r="AF307" s="188">
        <v>23.78</v>
      </c>
    </row>
    <row r="308" spans="1:32" x14ac:dyDescent="0.3">
      <c r="A308" s="180" t="s">
        <v>973</v>
      </c>
      <c r="B308" s="180">
        <v>3313</v>
      </c>
      <c r="C308" s="182" t="s">
        <v>26842</v>
      </c>
      <c r="D308" s="180" t="s">
        <v>42</v>
      </c>
      <c r="E308" s="180" t="s">
        <v>857</v>
      </c>
      <c r="F308" s="188">
        <v>36.32</v>
      </c>
      <c r="G308" s="188">
        <v>33.75</v>
      </c>
      <c r="H308" s="188">
        <v>39.15</v>
      </c>
      <c r="I308" s="188">
        <v>36.450000000000003</v>
      </c>
      <c r="J308" s="188">
        <v>32.4</v>
      </c>
      <c r="K308" s="188">
        <v>21.76</v>
      </c>
      <c r="L308" s="188">
        <v>26.66</v>
      </c>
      <c r="M308" s="188">
        <v>32.200000000000003</v>
      </c>
      <c r="N308" s="188">
        <v>25.2</v>
      </c>
      <c r="O308" s="188">
        <v>27.54</v>
      </c>
      <c r="P308" s="188">
        <v>26.89</v>
      </c>
      <c r="Q308" s="188">
        <v>25.95</v>
      </c>
      <c r="R308" s="188">
        <v>32</v>
      </c>
      <c r="S308" s="188">
        <v>32.51</v>
      </c>
      <c r="T308" s="188">
        <v>32.4</v>
      </c>
      <c r="U308" s="188">
        <v>23.41</v>
      </c>
      <c r="V308" s="188">
        <v>28.94</v>
      </c>
      <c r="W308" s="188">
        <v>36.32</v>
      </c>
      <c r="X308" s="188">
        <v>29.7</v>
      </c>
      <c r="Y308" s="188">
        <v>31.05</v>
      </c>
      <c r="Z308" s="188">
        <v>37.75</v>
      </c>
      <c r="AA308" s="188">
        <v>27.09</v>
      </c>
      <c r="AB308" s="188">
        <v>28.34</v>
      </c>
      <c r="AC308" s="188">
        <v>35.1</v>
      </c>
      <c r="AD308" s="188">
        <v>37.799999999999997</v>
      </c>
      <c r="AE308" s="188">
        <v>29.24</v>
      </c>
      <c r="AF308" s="188">
        <v>27.63</v>
      </c>
    </row>
    <row r="309" spans="1:32" x14ac:dyDescent="0.3">
      <c r="A309" s="180" t="s">
        <v>973</v>
      </c>
      <c r="B309" s="180">
        <v>43132</v>
      </c>
      <c r="C309" s="182" t="s">
        <v>26843</v>
      </c>
      <c r="D309" s="180" t="s">
        <v>42</v>
      </c>
      <c r="E309" s="180" t="s">
        <v>857</v>
      </c>
      <c r="F309" s="188">
        <v>26.9</v>
      </c>
      <c r="G309" s="188">
        <v>25</v>
      </c>
      <c r="H309" s="188">
        <v>29</v>
      </c>
      <c r="I309" s="188">
        <v>27</v>
      </c>
      <c r="J309" s="188">
        <v>24</v>
      </c>
      <c r="K309" s="188">
        <v>16.12</v>
      </c>
      <c r="L309" s="188">
        <v>19.75</v>
      </c>
      <c r="M309" s="188">
        <v>23.85</v>
      </c>
      <c r="N309" s="188">
        <v>18.670000000000002</v>
      </c>
      <c r="O309" s="188">
        <v>20.399999999999999</v>
      </c>
      <c r="P309" s="188">
        <v>19.920000000000002</v>
      </c>
      <c r="Q309" s="188">
        <v>19.22</v>
      </c>
      <c r="R309" s="188">
        <v>23.7</v>
      </c>
      <c r="S309" s="188">
        <v>24.08</v>
      </c>
      <c r="T309" s="188">
        <v>24</v>
      </c>
      <c r="U309" s="188">
        <v>17.34</v>
      </c>
      <c r="V309" s="188">
        <v>21.44</v>
      </c>
      <c r="W309" s="188">
        <v>26.9</v>
      </c>
      <c r="X309" s="188">
        <v>22</v>
      </c>
      <c r="Y309" s="188">
        <v>23</v>
      </c>
      <c r="Z309" s="188">
        <v>27.96</v>
      </c>
      <c r="AA309" s="188">
        <v>20.07</v>
      </c>
      <c r="AB309" s="188">
        <v>20.99</v>
      </c>
      <c r="AC309" s="188">
        <v>26</v>
      </c>
      <c r="AD309" s="188">
        <v>28</v>
      </c>
      <c r="AE309" s="188">
        <v>21.66</v>
      </c>
      <c r="AF309" s="188">
        <v>20.47</v>
      </c>
    </row>
    <row r="310" spans="1:32" x14ac:dyDescent="0.3">
      <c r="A310" s="180" t="s">
        <v>973</v>
      </c>
      <c r="B310" s="180">
        <v>45245</v>
      </c>
      <c r="C310" s="182" t="s">
        <v>31373</v>
      </c>
      <c r="D310" s="180" t="s">
        <v>6</v>
      </c>
      <c r="E310" s="180" t="s">
        <v>857</v>
      </c>
      <c r="F310" s="188">
        <v>43.55</v>
      </c>
      <c r="G310" s="188">
        <v>32.1</v>
      </c>
      <c r="H310" s="188"/>
      <c r="I310" s="188">
        <v>44.12</v>
      </c>
      <c r="J310" s="188">
        <v>30.04</v>
      </c>
      <c r="K310" s="188">
        <v>49.23</v>
      </c>
      <c r="L310" s="188">
        <v>40.25</v>
      </c>
      <c r="M310" s="188">
        <v>38.54</v>
      </c>
      <c r="N310" s="188">
        <v>44.85</v>
      </c>
      <c r="O310" s="188">
        <v>48.59</v>
      </c>
      <c r="P310" s="188">
        <v>48.39</v>
      </c>
      <c r="Q310" s="188">
        <v>33.79</v>
      </c>
      <c r="R310" s="188">
        <v>46.09</v>
      </c>
      <c r="S310" s="188">
        <v>36.61</v>
      </c>
      <c r="T310" s="188">
        <v>43.46</v>
      </c>
      <c r="U310" s="188">
        <v>31.91</v>
      </c>
      <c r="V310" s="188">
        <v>63.4</v>
      </c>
      <c r="W310" s="188">
        <v>28.14</v>
      </c>
      <c r="X310" s="188"/>
      <c r="Y310" s="188">
        <v>35.67</v>
      </c>
      <c r="Z310" s="188">
        <v>46.93</v>
      </c>
      <c r="AA310" s="188">
        <v>40.36</v>
      </c>
      <c r="AB310" s="188">
        <v>38.1</v>
      </c>
      <c r="AC310" s="188">
        <v>42.4</v>
      </c>
      <c r="AD310" s="188">
        <v>32.94</v>
      </c>
      <c r="AE310" s="188">
        <v>43.26</v>
      </c>
      <c r="AF310" s="188">
        <v>43.18</v>
      </c>
    </row>
    <row r="311" spans="1:32" x14ac:dyDescent="0.3">
      <c r="A311" s="180" t="s">
        <v>973</v>
      </c>
      <c r="B311" s="180">
        <v>366</v>
      </c>
      <c r="C311" s="182" t="s">
        <v>26844</v>
      </c>
      <c r="D311" s="180" t="s">
        <v>44</v>
      </c>
      <c r="E311" s="180" t="s">
        <v>26586</v>
      </c>
      <c r="F311" s="188">
        <v>150</v>
      </c>
      <c r="G311" s="188">
        <v>120</v>
      </c>
      <c r="H311" s="188">
        <v>100</v>
      </c>
      <c r="I311" s="188">
        <v>150</v>
      </c>
      <c r="J311" s="188">
        <v>144.80000000000001</v>
      </c>
      <c r="K311" s="188">
        <v>139.5</v>
      </c>
      <c r="L311" s="188">
        <v>240</v>
      </c>
      <c r="M311" s="188">
        <v>90</v>
      </c>
      <c r="N311" s="188">
        <v>186.16</v>
      </c>
      <c r="O311" s="188">
        <v>155</v>
      </c>
      <c r="P311" s="188">
        <v>177</v>
      </c>
      <c r="Q311" s="188">
        <v>77.5</v>
      </c>
      <c r="R311" s="188">
        <v>130</v>
      </c>
      <c r="S311" s="188">
        <v>120</v>
      </c>
      <c r="T311" s="188">
        <v>149.5</v>
      </c>
      <c r="U311" s="188">
        <v>140</v>
      </c>
      <c r="V311" s="188">
        <v>96.25</v>
      </c>
      <c r="W311" s="188">
        <v>141.49</v>
      </c>
      <c r="X311" s="188">
        <v>105</v>
      </c>
      <c r="Y311" s="188">
        <v>135</v>
      </c>
      <c r="Z311" s="188">
        <v>152</v>
      </c>
      <c r="AA311" s="188">
        <v>68.33</v>
      </c>
      <c r="AB311" s="188">
        <v>95</v>
      </c>
      <c r="AC311" s="188">
        <v>160</v>
      </c>
      <c r="AD311" s="188">
        <v>115</v>
      </c>
      <c r="AE311" s="188">
        <v>92</v>
      </c>
      <c r="AF311" s="188">
        <v>144</v>
      </c>
    </row>
    <row r="312" spans="1:32" x14ac:dyDescent="0.3">
      <c r="A312" s="180" t="s">
        <v>973</v>
      </c>
      <c r="B312" s="180">
        <v>367</v>
      </c>
      <c r="C312" s="182" t="s">
        <v>26845</v>
      </c>
      <c r="D312" s="180" t="s">
        <v>44</v>
      </c>
      <c r="E312" s="180" t="s">
        <v>857</v>
      </c>
      <c r="F312" s="188">
        <v>151.96</v>
      </c>
      <c r="G312" s="188">
        <v>121.56</v>
      </c>
      <c r="H312" s="188">
        <v>101.3</v>
      </c>
      <c r="I312" s="188">
        <v>151.96</v>
      </c>
      <c r="J312" s="188">
        <v>146.69</v>
      </c>
      <c r="K312" s="188">
        <v>141.32</v>
      </c>
      <c r="L312" s="188">
        <v>243.13</v>
      </c>
      <c r="M312" s="188">
        <v>91.17</v>
      </c>
      <c r="N312" s="188">
        <v>188.59</v>
      </c>
      <c r="O312" s="188">
        <v>157.02000000000001</v>
      </c>
      <c r="P312" s="188">
        <v>179.31</v>
      </c>
      <c r="Q312" s="188">
        <v>78.510000000000005</v>
      </c>
      <c r="R312" s="188">
        <v>131.69</v>
      </c>
      <c r="S312" s="188">
        <v>121.56</v>
      </c>
      <c r="T312" s="188">
        <v>151.44999999999999</v>
      </c>
      <c r="U312" s="188">
        <v>141.83000000000001</v>
      </c>
      <c r="V312" s="188">
        <v>97.5</v>
      </c>
      <c r="W312" s="188">
        <v>143.34</v>
      </c>
      <c r="X312" s="188">
        <v>106.37</v>
      </c>
      <c r="Y312" s="188">
        <v>136.76</v>
      </c>
      <c r="Z312" s="188">
        <v>153.97999999999999</v>
      </c>
      <c r="AA312" s="188">
        <v>69.22</v>
      </c>
      <c r="AB312" s="188">
        <v>96.24</v>
      </c>
      <c r="AC312" s="188">
        <v>162.09</v>
      </c>
      <c r="AD312" s="188">
        <v>116.5</v>
      </c>
      <c r="AE312" s="188">
        <v>93.2</v>
      </c>
      <c r="AF312" s="188">
        <v>145.88</v>
      </c>
    </row>
    <row r="313" spans="1:32" x14ac:dyDescent="0.3">
      <c r="A313" s="180" t="s">
        <v>973</v>
      </c>
      <c r="B313" s="180">
        <v>370</v>
      </c>
      <c r="C313" s="182" t="s">
        <v>26846</v>
      </c>
      <c r="D313" s="180" t="s">
        <v>44</v>
      </c>
      <c r="E313" s="180" t="s">
        <v>857</v>
      </c>
      <c r="F313" s="188">
        <v>150</v>
      </c>
      <c r="G313" s="188">
        <v>120</v>
      </c>
      <c r="H313" s="188">
        <v>100</v>
      </c>
      <c r="I313" s="188">
        <v>150</v>
      </c>
      <c r="J313" s="188">
        <v>144.80000000000001</v>
      </c>
      <c r="K313" s="188">
        <v>139.5</v>
      </c>
      <c r="L313" s="188">
        <v>240</v>
      </c>
      <c r="M313" s="188">
        <v>90</v>
      </c>
      <c r="N313" s="188">
        <v>186.16</v>
      </c>
      <c r="O313" s="188">
        <v>155</v>
      </c>
      <c r="P313" s="188">
        <v>177</v>
      </c>
      <c r="Q313" s="188">
        <v>77.5</v>
      </c>
      <c r="R313" s="188">
        <v>130</v>
      </c>
      <c r="S313" s="188">
        <v>120</v>
      </c>
      <c r="T313" s="188">
        <v>149.5</v>
      </c>
      <c r="U313" s="188">
        <v>140</v>
      </c>
      <c r="V313" s="188">
        <v>96.25</v>
      </c>
      <c r="W313" s="188">
        <v>141.49</v>
      </c>
      <c r="X313" s="188">
        <v>105</v>
      </c>
      <c r="Y313" s="188">
        <v>135</v>
      </c>
      <c r="Z313" s="188">
        <v>152</v>
      </c>
      <c r="AA313" s="188">
        <v>68.33</v>
      </c>
      <c r="AB313" s="188">
        <v>95</v>
      </c>
      <c r="AC313" s="188">
        <v>160</v>
      </c>
      <c r="AD313" s="188">
        <v>115</v>
      </c>
      <c r="AE313" s="188">
        <v>92</v>
      </c>
      <c r="AF313" s="188">
        <v>144</v>
      </c>
    </row>
    <row r="314" spans="1:32" x14ac:dyDescent="0.3">
      <c r="A314" s="180" t="s">
        <v>973</v>
      </c>
      <c r="B314" s="180">
        <v>368</v>
      </c>
      <c r="C314" s="182" t="s">
        <v>26847</v>
      </c>
      <c r="D314" s="180" t="s">
        <v>44</v>
      </c>
      <c r="E314" s="180" t="s">
        <v>857</v>
      </c>
      <c r="F314" s="188">
        <v>75</v>
      </c>
      <c r="G314" s="188">
        <v>60</v>
      </c>
      <c r="H314" s="188">
        <v>50</v>
      </c>
      <c r="I314" s="188">
        <v>75</v>
      </c>
      <c r="J314" s="188">
        <v>72.400000000000006</v>
      </c>
      <c r="K314" s="188">
        <v>69.75</v>
      </c>
      <c r="L314" s="188">
        <v>120</v>
      </c>
      <c r="M314" s="188">
        <v>45</v>
      </c>
      <c r="N314" s="188">
        <v>93.08</v>
      </c>
      <c r="O314" s="188">
        <v>77.5</v>
      </c>
      <c r="P314" s="188">
        <v>88.5</v>
      </c>
      <c r="Q314" s="188">
        <v>38.75</v>
      </c>
      <c r="R314" s="188">
        <v>65</v>
      </c>
      <c r="S314" s="188">
        <v>60</v>
      </c>
      <c r="T314" s="188">
        <v>74.75</v>
      </c>
      <c r="U314" s="188">
        <v>70</v>
      </c>
      <c r="V314" s="188">
        <v>48.12</v>
      </c>
      <c r="W314" s="188">
        <v>70.739999999999995</v>
      </c>
      <c r="X314" s="188">
        <v>52.5</v>
      </c>
      <c r="Y314" s="188">
        <v>67.5</v>
      </c>
      <c r="Z314" s="188">
        <v>76</v>
      </c>
      <c r="AA314" s="188">
        <v>34.159999999999997</v>
      </c>
      <c r="AB314" s="188">
        <v>47.5</v>
      </c>
      <c r="AC314" s="188">
        <v>80</v>
      </c>
      <c r="AD314" s="188">
        <v>57.5</v>
      </c>
      <c r="AE314" s="188">
        <v>46</v>
      </c>
      <c r="AF314" s="188">
        <v>72</v>
      </c>
    </row>
    <row r="315" spans="1:32" x14ac:dyDescent="0.3">
      <c r="A315" s="180" t="s">
        <v>973</v>
      </c>
      <c r="B315" s="180">
        <v>11075</v>
      </c>
      <c r="C315" s="182" t="s">
        <v>26848</v>
      </c>
      <c r="D315" s="180" t="s">
        <v>44</v>
      </c>
      <c r="E315" s="180" t="s">
        <v>857</v>
      </c>
      <c r="F315" s="188">
        <v>1721.53</v>
      </c>
      <c r="G315" s="188">
        <v>1377.23</v>
      </c>
      <c r="H315" s="188">
        <v>1147.69</v>
      </c>
      <c r="I315" s="188">
        <v>1721.53</v>
      </c>
      <c r="J315" s="188">
        <v>1661.85</v>
      </c>
      <c r="K315" s="188">
        <v>1601.03</v>
      </c>
      <c r="L315" s="188">
        <v>2754.46</v>
      </c>
      <c r="M315" s="188">
        <v>1032.92</v>
      </c>
      <c r="N315" s="188">
        <v>2136.54</v>
      </c>
      <c r="O315" s="188">
        <v>1778.92</v>
      </c>
      <c r="P315" s="188">
        <v>2031.41</v>
      </c>
      <c r="Q315" s="188">
        <v>889.46</v>
      </c>
      <c r="R315" s="188">
        <v>1491.99</v>
      </c>
      <c r="S315" s="188">
        <v>1377.23</v>
      </c>
      <c r="T315" s="188">
        <v>1715.79</v>
      </c>
      <c r="U315" s="188">
        <v>1606.76</v>
      </c>
      <c r="V315" s="188">
        <v>1104.6500000000001</v>
      </c>
      <c r="W315" s="188">
        <v>1623.86</v>
      </c>
      <c r="X315" s="188">
        <v>1205.07</v>
      </c>
      <c r="Y315" s="188">
        <v>1549.38</v>
      </c>
      <c r="Z315" s="188">
        <v>1744.49</v>
      </c>
      <c r="AA315" s="188">
        <v>784.21</v>
      </c>
      <c r="AB315" s="188">
        <v>1090.3</v>
      </c>
      <c r="AC315" s="188">
        <v>1836.3</v>
      </c>
      <c r="AD315" s="188">
        <v>1319.84</v>
      </c>
      <c r="AE315" s="188">
        <v>1055.8699999999999</v>
      </c>
      <c r="AF315" s="188">
        <v>1652.67</v>
      </c>
    </row>
    <row r="316" spans="1:32" x14ac:dyDescent="0.3">
      <c r="A316" s="180" t="s">
        <v>973</v>
      </c>
      <c r="B316" s="180">
        <v>1381</v>
      </c>
      <c r="C316" s="182" t="s">
        <v>26849</v>
      </c>
      <c r="D316" s="180" t="s">
        <v>42</v>
      </c>
      <c r="E316" s="180" t="s">
        <v>26586</v>
      </c>
      <c r="F316" s="188">
        <v>1.35</v>
      </c>
      <c r="G316" s="188">
        <v>1</v>
      </c>
      <c r="H316" s="188">
        <v>1.25</v>
      </c>
      <c r="I316" s="188">
        <v>1.1000000000000001</v>
      </c>
      <c r="J316" s="188">
        <v>0.9</v>
      </c>
      <c r="K316" s="188">
        <v>1.17</v>
      </c>
      <c r="L316" s="188">
        <v>0.64</v>
      </c>
      <c r="M316" s="188">
        <v>0.72</v>
      </c>
      <c r="N316" s="188">
        <v>0.85</v>
      </c>
      <c r="O316" s="188">
        <v>0.96</v>
      </c>
      <c r="P316" s="188">
        <v>0.68</v>
      </c>
      <c r="Q316" s="188">
        <v>0.97</v>
      </c>
      <c r="R316" s="188">
        <v>1.2</v>
      </c>
      <c r="S316" s="188">
        <v>0.95</v>
      </c>
      <c r="T316" s="188">
        <v>0.82</v>
      </c>
      <c r="U316" s="188">
        <v>1.1000000000000001</v>
      </c>
      <c r="V316" s="188">
        <v>0.73</v>
      </c>
      <c r="W316" s="188">
        <v>0.8</v>
      </c>
      <c r="X316" s="188">
        <v>0.74</v>
      </c>
      <c r="Y316" s="188">
        <v>0.99</v>
      </c>
      <c r="Z316" s="188">
        <v>1.07</v>
      </c>
      <c r="AA316" s="188">
        <v>1.64</v>
      </c>
      <c r="AB316" s="188">
        <v>0.8</v>
      </c>
      <c r="AC316" s="188">
        <v>0.74</v>
      </c>
      <c r="AD316" s="188">
        <v>0.97</v>
      </c>
      <c r="AE316" s="188">
        <v>0.8</v>
      </c>
      <c r="AF316" s="188">
        <v>0.8</v>
      </c>
    </row>
    <row r="317" spans="1:32" x14ac:dyDescent="0.3">
      <c r="A317" s="180" t="s">
        <v>973</v>
      </c>
      <c r="B317" s="180">
        <v>34353</v>
      </c>
      <c r="C317" s="182" t="s">
        <v>26850</v>
      </c>
      <c r="D317" s="180" t="s">
        <v>42</v>
      </c>
      <c r="E317" s="180" t="s">
        <v>857</v>
      </c>
      <c r="F317" s="188">
        <v>2.5099999999999998</v>
      </c>
      <c r="G317" s="188">
        <v>1.86</v>
      </c>
      <c r="H317" s="188">
        <v>2.3199999999999998</v>
      </c>
      <c r="I317" s="188">
        <v>2.04</v>
      </c>
      <c r="J317" s="188">
        <v>1.67</v>
      </c>
      <c r="K317" s="188">
        <v>2.17</v>
      </c>
      <c r="L317" s="188">
        <v>1.19</v>
      </c>
      <c r="M317" s="188">
        <v>1.34</v>
      </c>
      <c r="N317" s="188">
        <v>1.58</v>
      </c>
      <c r="O317" s="188">
        <v>1.78</v>
      </c>
      <c r="P317" s="188">
        <v>1.26</v>
      </c>
      <c r="Q317" s="188">
        <v>1.8</v>
      </c>
      <c r="R317" s="188">
        <v>2.23</v>
      </c>
      <c r="S317" s="188">
        <v>1.76</v>
      </c>
      <c r="T317" s="188">
        <v>1.52</v>
      </c>
      <c r="U317" s="188">
        <v>2.04</v>
      </c>
      <c r="V317" s="188">
        <v>1.35</v>
      </c>
      <c r="W317" s="188">
        <v>1.49</v>
      </c>
      <c r="X317" s="188">
        <v>1.37</v>
      </c>
      <c r="Y317" s="188">
        <v>1.84</v>
      </c>
      <c r="Z317" s="188">
        <v>1.99</v>
      </c>
      <c r="AA317" s="188">
        <v>3.05</v>
      </c>
      <c r="AB317" s="188">
        <v>1.49</v>
      </c>
      <c r="AC317" s="188">
        <v>1.37</v>
      </c>
      <c r="AD317" s="188">
        <v>1.8</v>
      </c>
      <c r="AE317" s="188">
        <v>1.49</v>
      </c>
      <c r="AF317" s="188">
        <v>1.49</v>
      </c>
    </row>
    <row r="318" spans="1:32" x14ac:dyDescent="0.3">
      <c r="A318" s="180" t="s">
        <v>973</v>
      </c>
      <c r="B318" s="180">
        <v>37595</v>
      </c>
      <c r="C318" s="182" t="s">
        <v>26851</v>
      </c>
      <c r="D318" s="180" t="s">
        <v>42</v>
      </c>
      <c r="E318" s="180" t="s">
        <v>857</v>
      </c>
      <c r="F318" s="188">
        <v>4.1500000000000004</v>
      </c>
      <c r="G318" s="188">
        <v>3.07</v>
      </c>
      <c r="H318" s="188">
        <v>3.84</v>
      </c>
      <c r="I318" s="188">
        <v>3.38</v>
      </c>
      <c r="J318" s="188">
        <v>2.76</v>
      </c>
      <c r="K318" s="188">
        <v>3.59</v>
      </c>
      <c r="L318" s="188">
        <v>1.96</v>
      </c>
      <c r="M318" s="188">
        <v>2.21</v>
      </c>
      <c r="N318" s="188">
        <v>2.61</v>
      </c>
      <c r="O318" s="188">
        <v>2.95</v>
      </c>
      <c r="P318" s="188">
        <v>2.09</v>
      </c>
      <c r="Q318" s="188">
        <v>2.98</v>
      </c>
      <c r="R318" s="188">
        <v>3.69</v>
      </c>
      <c r="S318" s="188">
        <v>2.92</v>
      </c>
      <c r="T318" s="188">
        <v>2.52</v>
      </c>
      <c r="U318" s="188">
        <v>3.38</v>
      </c>
      <c r="V318" s="188">
        <v>2.2400000000000002</v>
      </c>
      <c r="W318" s="188">
        <v>2.46</v>
      </c>
      <c r="X318" s="188">
        <v>2.27</v>
      </c>
      <c r="Y318" s="188">
        <v>3.04</v>
      </c>
      <c r="Z318" s="188">
        <v>3.29</v>
      </c>
      <c r="AA318" s="188">
        <v>5.04</v>
      </c>
      <c r="AB318" s="188">
        <v>2.46</v>
      </c>
      <c r="AC318" s="188">
        <v>2.27</v>
      </c>
      <c r="AD318" s="188">
        <v>2.98</v>
      </c>
      <c r="AE318" s="188">
        <v>2.46</v>
      </c>
      <c r="AF318" s="188">
        <v>2.46</v>
      </c>
    </row>
    <row r="319" spans="1:32" x14ac:dyDescent="0.3">
      <c r="A319" s="180" t="s">
        <v>973</v>
      </c>
      <c r="B319" s="180">
        <v>37596</v>
      </c>
      <c r="C319" s="182" t="s">
        <v>26852</v>
      </c>
      <c r="D319" s="180" t="s">
        <v>42</v>
      </c>
      <c r="E319" s="180" t="s">
        <v>857</v>
      </c>
      <c r="F319" s="188">
        <v>4.76</v>
      </c>
      <c r="G319" s="188">
        <v>3.52</v>
      </c>
      <c r="H319" s="188">
        <v>4.41</v>
      </c>
      <c r="I319" s="188">
        <v>3.88</v>
      </c>
      <c r="J319" s="188">
        <v>3.17</v>
      </c>
      <c r="K319" s="188">
        <v>4.12</v>
      </c>
      <c r="L319" s="188">
        <v>2.25</v>
      </c>
      <c r="M319" s="188">
        <v>2.54</v>
      </c>
      <c r="N319" s="188">
        <v>2.99</v>
      </c>
      <c r="O319" s="188">
        <v>3.38</v>
      </c>
      <c r="P319" s="188">
        <v>2.39</v>
      </c>
      <c r="Q319" s="188">
        <v>3.42</v>
      </c>
      <c r="R319" s="188">
        <v>4.2300000000000004</v>
      </c>
      <c r="S319" s="188">
        <v>3.35</v>
      </c>
      <c r="T319" s="188">
        <v>2.89</v>
      </c>
      <c r="U319" s="188">
        <v>3.88</v>
      </c>
      <c r="V319" s="188">
        <v>2.57</v>
      </c>
      <c r="W319" s="188">
        <v>2.82</v>
      </c>
      <c r="X319" s="188">
        <v>2.61</v>
      </c>
      <c r="Y319" s="188">
        <v>3.49</v>
      </c>
      <c r="Z319" s="188">
        <v>3.77</v>
      </c>
      <c r="AA319" s="188">
        <v>5.78</v>
      </c>
      <c r="AB319" s="188">
        <v>2.82</v>
      </c>
      <c r="AC319" s="188">
        <v>2.61</v>
      </c>
      <c r="AD319" s="188">
        <v>3.42</v>
      </c>
      <c r="AE319" s="188">
        <v>2.82</v>
      </c>
      <c r="AF319" s="188">
        <v>2.82</v>
      </c>
    </row>
    <row r="320" spans="1:32" x14ac:dyDescent="0.3">
      <c r="A320" s="180" t="s">
        <v>973</v>
      </c>
      <c r="B320" s="180">
        <v>371</v>
      </c>
      <c r="C320" s="182" t="s">
        <v>26853</v>
      </c>
      <c r="D320" s="180" t="s">
        <v>42</v>
      </c>
      <c r="E320" s="180" t="s">
        <v>857</v>
      </c>
      <c r="F320" s="188">
        <v>1.47</v>
      </c>
      <c r="G320" s="188">
        <v>1.0900000000000001</v>
      </c>
      <c r="H320" s="188">
        <v>1.36</v>
      </c>
      <c r="I320" s="188">
        <v>1.2</v>
      </c>
      <c r="J320" s="188">
        <v>0.98</v>
      </c>
      <c r="K320" s="188">
        <v>1.27</v>
      </c>
      <c r="L320" s="188">
        <v>0.69</v>
      </c>
      <c r="M320" s="188">
        <v>0.78</v>
      </c>
      <c r="N320" s="188">
        <v>0.92</v>
      </c>
      <c r="O320" s="188">
        <v>1.04</v>
      </c>
      <c r="P320" s="188">
        <v>0.74</v>
      </c>
      <c r="Q320" s="188">
        <v>1.06</v>
      </c>
      <c r="R320" s="188">
        <v>1.31</v>
      </c>
      <c r="S320" s="188">
        <v>1.03</v>
      </c>
      <c r="T320" s="188">
        <v>0.89</v>
      </c>
      <c r="U320" s="188">
        <v>1.2</v>
      </c>
      <c r="V320" s="188">
        <v>0.79</v>
      </c>
      <c r="W320" s="188">
        <v>0.87</v>
      </c>
      <c r="X320" s="188">
        <v>0.8</v>
      </c>
      <c r="Y320" s="188">
        <v>1.08</v>
      </c>
      <c r="Z320" s="188">
        <v>1.1599999999999999</v>
      </c>
      <c r="AA320" s="188">
        <v>1.79</v>
      </c>
      <c r="AB320" s="188">
        <v>0.87</v>
      </c>
      <c r="AC320" s="188">
        <v>0.8</v>
      </c>
      <c r="AD320" s="188">
        <v>1.06</v>
      </c>
      <c r="AE320" s="188">
        <v>0.87</v>
      </c>
      <c r="AF320" s="188">
        <v>0.87</v>
      </c>
    </row>
    <row r="321" spans="1:32" x14ac:dyDescent="0.3">
      <c r="A321" s="180" t="s">
        <v>973</v>
      </c>
      <c r="B321" s="180">
        <v>37553</v>
      </c>
      <c r="C321" s="182" t="s">
        <v>26854</v>
      </c>
      <c r="D321" s="180" t="s">
        <v>42</v>
      </c>
      <c r="E321" s="180" t="s">
        <v>857</v>
      </c>
      <c r="F321" s="188">
        <v>2.76</v>
      </c>
      <c r="G321" s="188">
        <v>2.04</v>
      </c>
      <c r="H321" s="188">
        <v>2.5499999999999998</v>
      </c>
      <c r="I321" s="188">
        <v>2.2400000000000002</v>
      </c>
      <c r="J321" s="188">
        <v>1.84</v>
      </c>
      <c r="K321" s="188">
        <v>2.39</v>
      </c>
      <c r="L321" s="188">
        <v>1.3</v>
      </c>
      <c r="M321" s="188">
        <v>1.47</v>
      </c>
      <c r="N321" s="188">
        <v>1.73</v>
      </c>
      <c r="O321" s="188">
        <v>1.96</v>
      </c>
      <c r="P321" s="188">
        <v>1.39</v>
      </c>
      <c r="Q321" s="188">
        <v>1.98</v>
      </c>
      <c r="R321" s="188">
        <v>2.4500000000000002</v>
      </c>
      <c r="S321" s="188">
        <v>1.94</v>
      </c>
      <c r="T321" s="188">
        <v>1.67</v>
      </c>
      <c r="U321" s="188">
        <v>2.2400000000000002</v>
      </c>
      <c r="V321" s="188">
        <v>1.49</v>
      </c>
      <c r="W321" s="188">
        <v>1.63</v>
      </c>
      <c r="X321" s="188">
        <v>1.51</v>
      </c>
      <c r="Y321" s="188">
        <v>2.02</v>
      </c>
      <c r="Z321" s="188">
        <v>2.1800000000000002</v>
      </c>
      <c r="AA321" s="188">
        <v>3.35</v>
      </c>
      <c r="AB321" s="188">
        <v>1.63</v>
      </c>
      <c r="AC321" s="188">
        <v>1.51</v>
      </c>
      <c r="AD321" s="188">
        <v>1.98</v>
      </c>
      <c r="AE321" s="188">
        <v>1.63</v>
      </c>
      <c r="AF321" s="188">
        <v>1.63</v>
      </c>
    </row>
    <row r="322" spans="1:32" x14ac:dyDescent="0.3">
      <c r="A322" s="180" t="s">
        <v>973</v>
      </c>
      <c r="B322" s="180">
        <v>37552</v>
      </c>
      <c r="C322" s="182" t="s">
        <v>26855</v>
      </c>
      <c r="D322" s="180" t="s">
        <v>42</v>
      </c>
      <c r="E322" s="180" t="s">
        <v>857</v>
      </c>
      <c r="F322" s="188">
        <v>4.43</v>
      </c>
      <c r="G322" s="188">
        <v>3.28</v>
      </c>
      <c r="H322" s="188">
        <v>4.0999999999999996</v>
      </c>
      <c r="I322" s="188">
        <v>3.61</v>
      </c>
      <c r="J322" s="188">
        <v>2.95</v>
      </c>
      <c r="K322" s="188">
        <v>3.84</v>
      </c>
      <c r="L322" s="188">
        <v>2.1</v>
      </c>
      <c r="M322" s="188">
        <v>2.36</v>
      </c>
      <c r="N322" s="188">
        <v>2.79</v>
      </c>
      <c r="O322" s="188">
        <v>3.15</v>
      </c>
      <c r="P322" s="188">
        <v>2.23</v>
      </c>
      <c r="Q322" s="188">
        <v>3.18</v>
      </c>
      <c r="R322" s="188">
        <v>3.94</v>
      </c>
      <c r="S322" s="188">
        <v>3.12</v>
      </c>
      <c r="T322" s="188">
        <v>2.69</v>
      </c>
      <c r="U322" s="188">
        <v>3.61</v>
      </c>
      <c r="V322" s="188">
        <v>2.39</v>
      </c>
      <c r="W322" s="188">
        <v>2.63</v>
      </c>
      <c r="X322" s="188">
        <v>2.4300000000000002</v>
      </c>
      <c r="Y322" s="188">
        <v>3.25</v>
      </c>
      <c r="Z322" s="188">
        <v>3.51</v>
      </c>
      <c r="AA322" s="188">
        <v>5.39</v>
      </c>
      <c r="AB322" s="188">
        <v>2.63</v>
      </c>
      <c r="AC322" s="188">
        <v>2.4300000000000002</v>
      </c>
      <c r="AD322" s="188">
        <v>3.18</v>
      </c>
      <c r="AE322" s="188">
        <v>2.63</v>
      </c>
      <c r="AF322" s="188">
        <v>2.63</v>
      </c>
    </row>
    <row r="323" spans="1:32" x14ac:dyDescent="0.3">
      <c r="A323" s="180" t="s">
        <v>973</v>
      </c>
      <c r="B323" s="180">
        <v>36880</v>
      </c>
      <c r="C323" s="182" t="s">
        <v>26856</v>
      </c>
      <c r="D323" s="180" t="s">
        <v>42</v>
      </c>
      <c r="E323" s="180" t="s">
        <v>857</v>
      </c>
      <c r="F323" s="188">
        <v>4.5</v>
      </c>
      <c r="G323" s="188">
        <v>3.33</v>
      </c>
      <c r="H323" s="188">
        <v>4.17</v>
      </c>
      <c r="I323" s="188">
        <v>3.67</v>
      </c>
      <c r="J323" s="188">
        <v>3</v>
      </c>
      <c r="K323" s="188">
        <v>3.9</v>
      </c>
      <c r="L323" s="188">
        <v>2.13</v>
      </c>
      <c r="M323" s="188">
        <v>2.4</v>
      </c>
      <c r="N323" s="188">
        <v>2.83</v>
      </c>
      <c r="O323" s="188">
        <v>3.2</v>
      </c>
      <c r="P323" s="188">
        <v>2.27</v>
      </c>
      <c r="Q323" s="188">
        <v>3.23</v>
      </c>
      <c r="R323" s="188">
        <v>4</v>
      </c>
      <c r="S323" s="188">
        <v>3.17</v>
      </c>
      <c r="T323" s="188">
        <v>2.73</v>
      </c>
      <c r="U323" s="188">
        <v>3.67</v>
      </c>
      <c r="V323" s="188">
        <v>2.4300000000000002</v>
      </c>
      <c r="W323" s="188">
        <v>2.67</v>
      </c>
      <c r="X323" s="188">
        <v>2.4700000000000002</v>
      </c>
      <c r="Y323" s="188">
        <v>3.3</v>
      </c>
      <c r="Z323" s="188">
        <v>3.57</v>
      </c>
      <c r="AA323" s="188">
        <v>5.47</v>
      </c>
      <c r="AB323" s="188">
        <v>2.67</v>
      </c>
      <c r="AC323" s="188">
        <v>2.4700000000000002</v>
      </c>
      <c r="AD323" s="188">
        <v>3.23</v>
      </c>
      <c r="AE323" s="188">
        <v>2.67</v>
      </c>
      <c r="AF323" s="188">
        <v>2.67</v>
      </c>
    </row>
    <row r="324" spans="1:32" x14ac:dyDescent="0.3">
      <c r="A324" s="180" t="s">
        <v>973</v>
      </c>
      <c r="B324" s="180">
        <v>34355</v>
      </c>
      <c r="C324" s="182" t="s">
        <v>26857</v>
      </c>
      <c r="D324" s="180" t="s">
        <v>42</v>
      </c>
      <c r="E324" s="180" t="s">
        <v>857</v>
      </c>
      <c r="F324" s="188">
        <v>3.88</v>
      </c>
      <c r="G324" s="188">
        <v>2.87</v>
      </c>
      <c r="H324" s="188">
        <v>3.59</v>
      </c>
      <c r="I324" s="188">
        <v>3.16</v>
      </c>
      <c r="J324" s="188">
        <v>2.58</v>
      </c>
      <c r="K324" s="188">
        <v>3.36</v>
      </c>
      <c r="L324" s="188">
        <v>1.84</v>
      </c>
      <c r="M324" s="188">
        <v>2.0699999999999998</v>
      </c>
      <c r="N324" s="188">
        <v>2.44</v>
      </c>
      <c r="O324" s="188">
        <v>2.76</v>
      </c>
      <c r="P324" s="188">
        <v>1.95</v>
      </c>
      <c r="Q324" s="188">
        <v>2.78</v>
      </c>
      <c r="R324" s="188">
        <v>3.45</v>
      </c>
      <c r="S324" s="188">
        <v>2.73</v>
      </c>
      <c r="T324" s="188">
        <v>2.35</v>
      </c>
      <c r="U324" s="188">
        <v>3.16</v>
      </c>
      <c r="V324" s="188">
        <v>2.09</v>
      </c>
      <c r="W324" s="188">
        <v>2.2999999999999998</v>
      </c>
      <c r="X324" s="188">
        <v>2.12</v>
      </c>
      <c r="Y324" s="188">
        <v>2.84</v>
      </c>
      <c r="Z324" s="188">
        <v>3.07</v>
      </c>
      <c r="AA324" s="188">
        <v>4.71</v>
      </c>
      <c r="AB324" s="188">
        <v>2.2999999999999998</v>
      </c>
      <c r="AC324" s="188">
        <v>2.12</v>
      </c>
      <c r="AD324" s="188">
        <v>2.78</v>
      </c>
      <c r="AE324" s="188">
        <v>2.2999999999999998</v>
      </c>
      <c r="AF324" s="188">
        <v>2.2999999999999998</v>
      </c>
    </row>
    <row r="325" spans="1:32" x14ac:dyDescent="0.3">
      <c r="A325" s="180" t="s">
        <v>973</v>
      </c>
      <c r="B325" s="180">
        <v>130</v>
      </c>
      <c r="C325" s="182" t="s">
        <v>26858</v>
      </c>
      <c r="D325" s="180" t="s">
        <v>42</v>
      </c>
      <c r="E325" s="180" t="s">
        <v>857</v>
      </c>
      <c r="F325" s="188">
        <v>6.13</v>
      </c>
      <c r="G325" s="188">
        <v>5.34</v>
      </c>
      <c r="H325" s="188"/>
      <c r="I325" s="188">
        <v>4.55</v>
      </c>
      <c r="J325" s="188">
        <v>4.3099999999999996</v>
      </c>
      <c r="K325" s="188">
        <v>4.79</v>
      </c>
      <c r="L325" s="188">
        <v>5.0999999999999996</v>
      </c>
      <c r="M325" s="188">
        <v>3.54</v>
      </c>
      <c r="N325" s="188">
        <v>3.91</v>
      </c>
      <c r="O325" s="188">
        <v>6.38</v>
      </c>
      <c r="P325" s="188">
        <v>3.78</v>
      </c>
      <c r="Q325" s="188">
        <v>4.3</v>
      </c>
      <c r="R325" s="188">
        <v>4.9400000000000004</v>
      </c>
      <c r="S325" s="188">
        <v>4.7</v>
      </c>
      <c r="T325" s="188">
        <v>5.73</v>
      </c>
      <c r="U325" s="188">
        <v>5.0599999999999996</v>
      </c>
      <c r="V325" s="188">
        <v>5.86</v>
      </c>
      <c r="W325" s="188">
        <v>3.85</v>
      </c>
      <c r="X325" s="188">
        <v>3.85</v>
      </c>
      <c r="Y325" s="188">
        <v>4.2300000000000004</v>
      </c>
      <c r="Z325" s="188">
        <v>5.26</v>
      </c>
      <c r="AA325" s="188">
        <v>5.1100000000000003</v>
      </c>
      <c r="AB325" s="188">
        <v>4.1399999999999997</v>
      </c>
      <c r="AC325" s="188">
        <v>3.16</v>
      </c>
      <c r="AD325" s="188">
        <v>5.33</v>
      </c>
      <c r="AE325" s="188">
        <v>4.05</v>
      </c>
      <c r="AF325" s="188">
        <v>5.73</v>
      </c>
    </row>
    <row r="326" spans="1:32" x14ac:dyDescent="0.3">
      <c r="A326" s="180" t="s">
        <v>973</v>
      </c>
      <c r="B326" s="180">
        <v>135</v>
      </c>
      <c r="C326" s="182" t="s">
        <v>26859</v>
      </c>
      <c r="D326" s="180" t="s">
        <v>42</v>
      </c>
      <c r="E326" s="180" t="s">
        <v>857</v>
      </c>
      <c r="F326" s="188">
        <v>4.93</v>
      </c>
      <c r="G326" s="188">
        <v>4.3</v>
      </c>
      <c r="H326" s="188"/>
      <c r="I326" s="188">
        <v>3.66</v>
      </c>
      <c r="J326" s="188">
        <v>3.46</v>
      </c>
      <c r="K326" s="188">
        <v>3.85</v>
      </c>
      <c r="L326" s="188">
        <v>4.0999999999999996</v>
      </c>
      <c r="M326" s="188">
        <v>2.85</v>
      </c>
      <c r="N326" s="188">
        <v>3.14</v>
      </c>
      <c r="O326" s="188">
        <v>5.13</v>
      </c>
      <c r="P326" s="188">
        <v>3.04</v>
      </c>
      <c r="Q326" s="188">
        <v>3.46</v>
      </c>
      <c r="R326" s="188">
        <v>3.97</v>
      </c>
      <c r="S326" s="188">
        <v>3.78</v>
      </c>
      <c r="T326" s="188">
        <v>4.6100000000000003</v>
      </c>
      <c r="U326" s="188">
        <v>4.07</v>
      </c>
      <c r="V326" s="188">
        <v>4.71</v>
      </c>
      <c r="W326" s="188">
        <v>3.1</v>
      </c>
      <c r="X326" s="188">
        <v>3.1</v>
      </c>
      <c r="Y326" s="188">
        <v>3.4</v>
      </c>
      <c r="Z326" s="188">
        <v>4.2300000000000004</v>
      </c>
      <c r="AA326" s="188">
        <v>4.1100000000000003</v>
      </c>
      <c r="AB326" s="188">
        <v>3.33</v>
      </c>
      <c r="AC326" s="188">
        <v>2.54</v>
      </c>
      <c r="AD326" s="188">
        <v>4.29</v>
      </c>
      <c r="AE326" s="188">
        <v>3.26</v>
      </c>
      <c r="AF326" s="188">
        <v>4.6100000000000003</v>
      </c>
    </row>
    <row r="327" spans="1:32" x14ac:dyDescent="0.3">
      <c r="A327" s="180" t="s">
        <v>973</v>
      </c>
      <c r="B327" s="180">
        <v>36886</v>
      </c>
      <c r="C327" s="182" t="s">
        <v>26860</v>
      </c>
      <c r="D327" s="180" t="s">
        <v>42</v>
      </c>
      <c r="E327" s="180" t="s">
        <v>857</v>
      </c>
      <c r="F327" s="188">
        <v>1.4</v>
      </c>
      <c r="G327" s="188">
        <v>1.03</v>
      </c>
      <c r="H327" s="188">
        <v>1.29</v>
      </c>
      <c r="I327" s="188">
        <v>1.1399999999999999</v>
      </c>
      <c r="J327" s="188">
        <v>0.93</v>
      </c>
      <c r="K327" s="188">
        <v>1.21</v>
      </c>
      <c r="L327" s="188">
        <v>0.66</v>
      </c>
      <c r="M327" s="188">
        <v>0.74</v>
      </c>
      <c r="N327" s="188">
        <v>0.88</v>
      </c>
      <c r="O327" s="188">
        <v>0.99</v>
      </c>
      <c r="P327" s="188">
        <v>0.7</v>
      </c>
      <c r="Q327" s="188">
        <v>1</v>
      </c>
      <c r="R327" s="188">
        <v>1.24</v>
      </c>
      <c r="S327" s="188">
        <v>0.98</v>
      </c>
      <c r="T327" s="188">
        <v>0.85</v>
      </c>
      <c r="U327" s="188">
        <v>1.1399999999999999</v>
      </c>
      <c r="V327" s="188">
        <v>0.75</v>
      </c>
      <c r="W327" s="188">
        <v>0.83</v>
      </c>
      <c r="X327" s="188">
        <v>0.76</v>
      </c>
      <c r="Y327" s="188">
        <v>1.02</v>
      </c>
      <c r="Z327" s="188">
        <v>1.1100000000000001</v>
      </c>
      <c r="AA327" s="188">
        <v>1.7</v>
      </c>
      <c r="AB327" s="188">
        <v>0.83</v>
      </c>
      <c r="AC327" s="188">
        <v>0.76</v>
      </c>
      <c r="AD327" s="188">
        <v>1</v>
      </c>
      <c r="AE327" s="188">
        <v>0.83</v>
      </c>
      <c r="AF327" s="188">
        <v>0.83</v>
      </c>
    </row>
    <row r="328" spans="1:32" x14ac:dyDescent="0.3">
      <c r="A328" s="180" t="s">
        <v>973</v>
      </c>
      <c r="B328" s="180">
        <v>38546</v>
      </c>
      <c r="C328" s="182" t="s">
        <v>26861</v>
      </c>
      <c r="D328" s="180" t="s">
        <v>44</v>
      </c>
      <c r="E328" s="180" t="s">
        <v>857</v>
      </c>
      <c r="F328" s="188">
        <v>1699.65</v>
      </c>
      <c r="G328" s="188">
        <v>654.69000000000005</v>
      </c>
      <c r="H328" s="188">
        <v>943.84</v>
      </c>
      <c r="I328" s="188">
        <v>894.74</v>
      </c>
      <c r="J328" s="188">
        <v>673.23</v>
      </c>
      <c r="K328" s="188">
        <v>534.66</v>
      </c>
      <c r="L328" s="188">
        <v>595.22</v>
      </c>
      <c r="M328" s="188">
        <v>641.04999999999995</v>
      </c>
      <c r="N328" s="188">
        <v>665.6</v>
      </c>
      <c r="O328" s="188">
        <v>691.78</v>
      </c>
      <c r="P328" s="188">
        <v>600.13</v>
      </c>
      <c r="Q328" s="188">
        <v>638.32000000000005</v>
      </c>
      <c r="R328" s="188">
        <v>755.62</v>
      </c>
      <c r="S328" s="188">
        <v>739.25</v>
      </c>
      <c r="T328" s="188">
        <v>587.03</v>
      </c>
      <c r="U328" s="188">
        <v>601.22</v>
      </c>
      <c r="V328" s="188">
        <v>616.5</v>
      </c>
      <c r="W328" s="188">
        <v>504.65</v>
      </c>
      <c r="X328" s="188">
        <v>583.76</v>
      </c>
      <c r="Y328" s="188">
        <v>583.76</v>
      </c>
      <c r="Z328" s="188">
        <v>932.93</v>
      </c>
      <c r="AA328" s="188">
        <v>1178.44</v>
      </c>
      <c r="AB328" s="188">
        <v>572.85</v>
      </c>
      <c r="AC328" s="188">
        <v>671.97</v>
      </c>
      <c r="AD328" s="188">
        <v>572.85</v>
      </c>
      <c r="AE328" s="188">
        <v>515.55999999999995</v>
      </c>
      <c r="AF328" s="188">
        <v>720.15</v>
      </c>
    </row>
    <row r="329" spans="1:32" x14ac:dyDescent="0.3">
      <c r="A329" s="180" t="s">
        <v>973</v>
      </c>
      <c r="B329" s="180">
        <v>34549</v>
      </c>
      <c r="C329" s="182" t="s">
        <v>26862</v>
      </c>
      <c r="D329" s="180" t="s">
        <v>44</v>
      </c>
      <c r="E329" s="180" t="s">
        <v>857</v>
      </c>
      <c r="F329" s="188"/>
      <c r="G329" s="188"/>
      <c r="H329" s="188"/>
      <c r="I329" s="188"/>
      <c r="J329" s="188"/>
      <c r="K329" s="188"/>
      <c r="L329" s="188"/>
      <c r="M329" s="188"/>
      <c r="N329" s="188"/>
      <c r="O329" s="188"/>
      <c r="P329" s="188"/>
      <c r="Q329" s="188"/>
      <c r="R329" s="188"/>
      <c r="S329" s="188"/>
      <c r="T329" s="188"/>
      <c r="U329" s="188"/>
      <c r="V329" s="188"/>
      <c r="W329" s="188"/>
      <c r="X329" s="188"/>
      <c r="Y329" s="188"/>
      <c r="Z329" s="188"/>
      <c r="AA329" s="188"/>
      <c r="AB329" s="188"/>
      <c r="AC329" s="188"/>
      <c r="AD329" s="188"/>
      <c r="AE329" s="188">
        <v>820.22</v>
      </c>
      <c r="AF329" s="188"/>
    </row>
    <row r="330" spans="1:32" x14ac:dyDescent="0.3">
      <c r="A330" s="180" t="s">
        <v>973</v>
      </c>
      <c r="B330" s="180">
        <v>6081</v>
      </c>
      <c r="C330" s="182" t="s">
        <v>26863</v>
      </c>
      <c r="D330" s="180" t="s">
        <v>44</v>
      </c>
      <c r="E330" s="180" t="s">
        <v>857</v>
      </c>
      <c r="F330" s="188"/>
      <c r="G330" s="188"/>
      <c r="H330" s="188"/>
      <c r="I330" s="188"/>
      <c r="J330" s="188"/>
      <c r="K330" s="188"/>
      <c r="L330" s="188"/>
      <c r="M330" s="188"/>
      <c r="N330" s="188"/>
      <c r="O330" s="188"/>
      <c r="P330" s="188"/>
      <c r="Q330" s="188"/>
      <c r="R330" s="188"/>
      <c r="S330" s="188"/>
      <c r="T330" s="188"/>
      <c r="U330" s="188"/>
      <c r="V330" s="188"/>
      <c r="W330" s="188"/>
      <c r="X330" s="188"/>
      <c r="Y330" s="188"/>
      <c r="Z330" s="188"/>
      <c r="AA330" s="188"/>
      <c r="AB330" s="188"/>
      <c r="AC330" s="188"/>
      <c r="AD330" s="188"/>
      <c r="AE330" s="188">
        <v>57.41</v>
      </c>
      <c r="AF330" s="188"/>
    </row>
    <row r="331" spans="1:32" x14ac:dyDescent="0.3">
      <c r="A331" s="180" t="s">
        <v>973</v>
      </c>
      <c r="B331" s="180">
        <v>6077</v>
      </c>
      <c r="C331" s="182" t="s">
        <v>26864</v>
      </c>
      <c r="D331" s="180" t="s">
        <v>44</v>
      </c>
      <c r="E331" s="180" t="s">
        <v>857</v>
      </c>
      <c r="F331" s="188"/>
      <c r="G331" s="188"/>
      <c r="H331" s="188"/>
      <c r="I331" s="188"/>
      <c r="J331" s="188"/>
      <c r="K331" s="188"/>
      <c r="L331" s="188"/>
      <c r="M331" s="188"/>
      <c r="N331" s="188"/>
      <c r="O331" s="188"/>
      <c r="P331" s="188"/>
      <c r="Q331" s="188"/>
      <c r="R331" s="188"/>
      <c r="S331" s="188"/>
      <c r="T331" s="188"/>
      <c r="U331" s="188"/>
      <c r="V331" s="188"/>
      <c r="W331" s="188"/>
      <c r="X331" s="188"/>
      <c r="Y331" s="188"/>
      <c r="Z331" s="188"/>
      <c r="AA331" s="188"/>
      <c r="AB331" s="188"/>
      <c r="AC331" s="188"/>
      <c r="AD331" s="188"/>
      <c r="AE331" s="188">
        <v>41.01</v>
      </c>
      <c r="AF331" s="188"/>
    </row>
    <row r="332" spans="1:32" x14ac:dyDescent="0.3">
      <c r="A332" s="180" t="s">
        <v>973</v>
      </c>
      <c r="B332" s="180">
        <v>6079</v>
      </c>
      <c r="C332" s="182" t="s">
        <v>26865</v>
      </c>
      <c r="D332" s="180" t="s">
        <v>44</v>
      </c>
      <c r="E332" s="180" t="s">
        <v>857</v>
      </c>
      <c r="F332" s="188"/>
      <c r="G332" s="188"/>
      <c r="H332" s="188"/>
      <c r="I332" s="188"/>
      <c r="J332" s="188"/>
      <c r="K332" s="188"/>
      <c r="L332" s="188"/>
      <c r="M332" s="188"/>
      <c r="N332" s="188"/>
      <c r="O332" s="188"/>
      <c r="P332" s="188"/>
      <c r="Q332" s="188"/>
      <c r="R332" s="188"/>
      <c r="S332" s="188"/>
      <c r="T332" s="188"/>
      <c r="U332" s="188"/>
      <c r="V332" s="188"/>
      <c r="W332" s="188"/>
      <c r="X332" s="188"/>
      <c r="Y332" s="188"/>
      <c r="Z332" s="188"/>
      <c r="AA332" s="188"/>
      <c r="AB332" s="188"/>
      <c r="AC332" s="188"/>
      <c r="AD332" s="188"/>
      <c r="AE332" s="188">
        <v>41.01</v>
      </c>
      <c r="AF332" s="188"/>
    </row>
    <row r="333" spans="1:32" x14ac:dyDescent="0.3">
      <c r="A333" s="180" t="s">
        <v>973</v>
      </c>
      <c r="B333" s="180">
        <v>1091</v>
      </c>
      <c r="C333" s="182" t="s">
        <v>26866</v>
      </c>
      <c r="D333" s="180" t="s">
        <v>6</v>
      </c>
      <c r="E333" s="180" t="s">
        <v>857</v>
      </c>
      <c r="F333" s="188">
        <v>25.6</v>
      </c>
      <c r="G333" s="188">
        <v>48.2</v>
      </c>
      <c r="H333" s="188">
        <v>36.08</v>
      </c>
      <c r="I333" s="188">
        <v>26.08</v>
      </c>
      <c r="J333" s="188">
        <v>52.17</v>
      </c>
      <c r="K333" s="188"/>
      <c r="L333" s="188">
        <v>45.11</v>
      </c>
      <c r="M333" s="188">
        <v>37.380000000000003</v>
      </c>
      <c r="N333" s="188">
        <v>44.18</v>
      </c>
      <c r="O333" s="188">
        <v>42.42</v>
      </c>
      <c r="P333" s="188"/>
      <c r="Q333" s="188">
        <v>51.36</v>
      </c>
      <c r="R333" s="188">
        <v>45.5</v>
      </c>
      <c r="S333" s="188">
        <v>46.16</v>
      </c>
      <c r="T333" s="188">
        <v>35.18</v>
      </c>
      <c r="U333" s="188"/>
      <c r="V333" s="188">
        <v>35.909999999999997</v>
      </c>
      <c r="W333" s="188">
        <v>23.52</v>
      </c>
      <c r="X333" s="188">
        <v>50.08</v>
      </c>
      <c r="Y333" s="188"/>
      <c r="Z333" s="188">
        <v>22.98</v>
      </c>
      <c r="AA333" s="188"/>
      <c r="AB333" s="188"/>
      <c r="AC333" s="188">
        <v>44.23</v>
      </c>
      <c r="AD333" s="188"/>
      <c r="AE333" s="188">
        <v>26.08</v>
      </c>
      <c r="AF333" s="188">
        <v>52.44</v>
      </c>
    </row>
    <row r="334" spans="1:32" x14ac:dyDescent="0.3">
      <c r="A334" s="180" t="s">
        <v>973</v>
      </c>
      <c r="B334" s="180">
        <v>1094</v>
      </c>
      <c r="C334" s="182" t="s">
        <v>26867</v>
      </c>
      <c r="D334" s="180" t="s">
        <v>6</v>
      </c>
      <c r="E334" s="180" t="s">
        <v>857</v>
      </c>
      <c r="F334" s="188">
        <v>17.91</v>
      </c>
      <c r="G334" s="188">
        <v>33.71</v>
      </c>
      <c r="H334" s="188">
        <v>25.24</v>
      </c>
      <c r="I334" s="188">
        <v>18.239999999999998</v>
      </c>
      <c r="J334" s="188">
        <v>36.49</v>
      </c>
      <c r="K334" s="188"/>
      <c r="L334" s="188">
        <v>31.55</v>
      </c>
      <c r="M334" s="188">
        <v>26.15</v>
      </c>
      <c r="N334" s="188">
        <v>30.9</v>
      </c>
      <c r="O334" s="188">
        <v>29.67</v>
      </c>
      <c r="P334" s="188"/>
      <c r="Q334" s="188">
        <v>35.92</v>
      </c>
      <c r="R334" s="188">
        <v>31.82</v>
      </c>
      <c r="S334" s="188">
        <v>32.28</v>
      </c>
      <c r="T334" s="188">
        <v>24.6</v>
      </c>
      <c r="U334" s="188"/>
      <c r="V334" s="188">
        <v>25.12</v>
      </c>
      <c r="W334" s="188">
        <v>16.45</v>
      </c>
      <c r="X334" s="188">
        <v>35.03</v>
      </c>
      <c r="Y334" s="188"/>
      <c r="Z334" s="188">
        <v>16.079999999999998</v>
      </c>
      <c r="AA334" s="188"/>
      <c r="AB334" s="188"/>
      <c r="AC334" s="188">
        <v>30.93</v>
      </c>
      <c r="AD334" s="188"/>
      <c r="AE334" s="188">
        <v>18.239999999999998</v>
      </c>
      <c r="AF334" s="188">
        <v>36.68</v>
      </c>
    </row>
    <row r="335" spans="1:32" x14ac:dyDescent="0.3">
      <c r="A335" s="180" t="s">
        <v>973</v>
      </c>
      <c r="B335" s="180">
        <v>1095</v>
      </c>
      <c r="C335" s="182" t="s">
        <v>26868</v>
      </c>
      <c r="D335" s="180" t="s">
        <v>6</v>
      </c>
      <c r="E335" s="180" t="s">
        <v>857</v>
      </c>
      <c r="F335" s="188">
        <v>38.06</v>
      </c>
      <c r="G335" s="188">
        <v>71.650000000000006</v>
      </c>
      <c r="H335" s="188">
        <v>53.63</v>
      </c>
      <c r="I335" s="188">
        <v>38.770000000000003</v>
      </c>
      <c r="J335" s="188">
        <v>77.540000000000006</v>
      </c>
      <c r="K335" s="188"/>
      <c r="L335" s="188">
        <v>67.06</v>
      </c>
      <c r="M335" s="188">
        <v>55.57</v>
      </c>
      <c r="N335" s="188">
        <v>65.680000000000007</v>
      </c>
      <c r="O335" s="188">
        <v>63.05</v>
      </c>
      <c r="P335" s="188"/>
      <c r="Q335" s="188">
        <v>76.34</v>
      </c>
      <c r="R335" s="188">
        <v>67.63</v>
      </c>
      <c r="S335" s="188">
        <v>68.61</v>
      </c>
      <c r="T335" s="188">
        <v>52.29</v>
      </c>
      <c r="U335" s="188"/>
      <c r="V335" s="188">
        <v>53.39</v>
      </c>
      <c r="W335" s="188">
        <v>34.97</v>
      </c>
      <c r="X335" s="188">
        <v>74.44</v>
      </c>
      <c r="Y335" s="188"/>
      <c r="Z335" s="188">
        <v>34.17</v>
      </c>
      <c r="AA335" s="188"/>
      <c r="AB335" s="188"/>
      <c r="AC335" s="188">
        <v>65.739999999999995</v>
      </c>
      <c r="AD335" s="188"/>
      <c r="AE335" s="188">
        <v>38.770000000000003</v>
      </c>
      <c r="AF335" s="188">
        <v>77.959999999999994</v>
      </c>
    </row>
    <row r="336" spans="1:32" x14ac:dyDescent="0.3">
      <c r="A336" s="180" t="s">
        <v>973</v>
      </c>
      <c r="B336" s="180">
        <v>1092</v>
      </c>
      <c r="C336" s="182" t="s">
        <v>26869</v>
      </c>
      <c r="D336" s="180" t="s">
        <v>6</v>
      </c>
      <c r="E336" s="180" t="s">
        <v>26586</v>
      </c>
      <c r="F336" s="188">
        <v>29.45</v>
      </c>
      <c r="G336" s="188">
        <v>55.44</v>
      </c>
      <c r="H336" s="188">
        <v>41.5</v>
      </c>
      <c r="I336" s="188">
        <v>30</v>
      </c>
      <c r="J336" s="188">
        <v>60</v>
      </c>
      <c r="K336" s="188"/>
      <c r="L336" s="188">
        <v>51.89</v>
      </c>
      <c r="M336" s="188">
        <v>43</v>
      </c>
      <c r="N336" s="188">
        <v>50.82</v>
      </c>
      <c r="O336" s="188">
        <v>48.79</v>
      </c>
      <c r="P336" s="188"/>
      <c r="Q336" s="188">
        <v>59.07</v>
      </c>
      <c r="R336" s="188">
        <v>52.33</v>
      </c>
      <c r="S336" s="188">
        <v>53.09</v>
      </c>
      <c r="T336" s="188">
        <v>40.46</v>
      </c>
      <c r="U336" s="188"/>
      <c r="V336" s="188">
        <v>41.31</v>
      </c>
      <c r="W336" s="188">
        <v>27.06</v>
      </c>
      <c r="X336" s="188">
        <v>57.6</v>
      </c>
      <c r="Y336" s="188"/>
      <c r="Z336" s="188">
        <v>26.44</v>
      </c>
      <c r="AA336" s="188"/>
      <c r="AB336" s="188"/>
      <c r="AC336" s="188">
        <v>50.87</v>
      </c>
      <c r="AD336" s="188"/>
      <c r="AE336" s="188">
        <v>30</v>
      </c>
      <c r="AF336" s="188">
        <v>60.32</v>
      </c>
    </row>
    <row r="337" spans="1:32" x14ac:dyDescent="0.3">
      <c r="A337" s="180" t="s">
        <v>973</v>
      </c>
      <c r="B337" s="180">
        <v>1093</v>
      </c>
      <c r="C337" s="182" t="s">
        <v>26870</v>
      </c>
      <c r="D337" s="180" t="s">
        <v>6</v>
      </c>
      <c r="E337" s="180" t="s">
        <v>857</v>
      </c>
      <c r="F337" s="188">
        <v>68.77</v>
      </c>
      <c r="G337" s="188">
        <v>129.47</v>
      </c>
      <c r="H337" s="188">
        <v>96.91</v>
      </c>
      <c r="I337" s="188">
        <v>70.06</v>
      </c>
      <c r="J337" s="188">
        <v>140.12</v>
      </c>
      <c r="K337" s="188"/>
      <c r="L337" s="188">
        <v>121.18</v>
      </c>
      <c r="M337" s="188">
        <v>100.42</v>
      </c>
      <c r="N337" s="188">
        <v>118.68</v>
      </c>
      <c r="O337" s="188">
        <v>113.94</v>
      </c>
      <c r="P337" s="188"/>
      <c r="Q337" s="188">
        <v>137.94999999999999</v>
      </c>
      <c r="R337" s="188">
        <v>122.21</v>
      </c>
      <c r="S337" s="188">
        <v>123.98</v>
      </c>
      <c r="T337" s="188">
        <v>94.49</v>
      </c>
      <c r="U337" s="188"/>
      <c r="V337" s="188">
        <v>96.47</v>
      </c>
      <c r="W337" s="188">
        <v>63.19</v>
      </c>
      <c r="X337" s="188">
        <v>134.51</v>
      </c>
      <c r="Y337" s="188"/>
      <c r="Z337" s="188">
        <v>61.74</v>
      </c>
      <c r="AA337" s="188"/>
      <c r="AB337" s="188"/>
      <c r="AC337" s="188">
        <v>118.8</v>
      </c>
      <c r="AD337" s="188"/>
      <c r="AE337" s="188">
        <v>70.06</v>
      </c>
      <c r="AF337" s="188">
        <v>140.87</v>
      </c>
    </row>
    <row r="338" spans="1:32" x14ac:dyDescent="0.3">
      <c r="A338" s="180" t="s">
        <v>973</v>
      </c>
      <c r="B338" s="180">
        <v>1090</v>
      </c>
      <c r="C338" s="182" t="s">
        <v>26871</v>
      </c>
      <c r="D338" s="180" t="s">
        <v>6</v>
      </c>
      <c r="E338" s="180" t="s">
        <v>857</v>
      </c>
      <c r="F338" s="188">
        <v>49.24</v>
      </c>
      <c r="G338" s="188">
        <v>92.7</v>
      </c>
      <c r="H338" s="188">
        <v>69.39</v>
      </c>
      <c r="I338" s="188">
        <v>50.16</v>
      </c>
      <c r="J338" s="188">
        <v>100.32</v>
      </c>
      <c r="K338" s="188"/>
      <c r="L338" s="188">
        <v>86.76</v>
      </c>
      <c r="M338" s="188">
        <v>71.900000000000006</v>
      </c>
      <c r="N338" s="188">
        <v>84.97</v>
      </c>
      <c r="O338" s="188">
        <v>81.58</v>
      </c>
      <c r="P338" s="188"/>
      <c r="Q338" s="188">
        <v>98.77</v>
      </c>
      <c r="R338" s="188">
        <v>87.5</v>
      </c>
      <c r="S338" s="188">
        <v>88.77</v>
      </c>
      <c r="T338" s="188">
        <v>67.650000000000006</v>
      </c>
      <c r="U338" s="188"/>
      <c r="V338" s="188">
        <v>69.069999999999993</v>
      </c>
      <c r="W338" s="188">
        <v>45.24</v>
      </c>
      <c r="X338" s="188">
        <v>96.31</v>
      </c>
      <c r="Y338" s="188"/>
      <c r="Z338" s="188">
        <v>44.21</v>
      </c>
      <c r="AA338" s="188"/>
      <c r="AB338" s="188"/>
      <c r="AC338" s="188">
        <v>85.06</v>
      </c>
      <c r="AD338" s="188"/>
      <c r="AE338" s="188">
        <v>50.16</v>
      </c>
      <c r="AF338" s="188">
        <v>100.86</v>
      </c>
    </row>
    <row r="339" spans="1:32" x14ac:dyDescent="0.3">
      <c r="A339" s="180" t="s">
        <v>973</v>
      </c>
      <c r="B339" s="180">
        <v>1096</v>
      </c>
      <c r="C339" s="182" t="s">
        <v>26872</v>
      </c>
      <c r="D339" s="180" t="s">
        <v>6</v>
      </c>
      <c r="E339" s="180" t="s">
        <v>857</v>
      </c>
      <c r="F339" s="188">
        <v>88.62</v>
      </c>
      <c r="G339" s="188">
        <v>166.82</v>
      </c>
      <c r="H339" s="188">
        <v>124.88</v>
      </c>
      <c r="I339" s="188">
        <v>90.27</v>
      </c>
      <c r="J339" s="188">
        <v>180.55</v>
      </c>
      <c r="K339" s="188"/>
      <c r="L339" s="188">
        <v>156.13999999999999</v>
      </c>
      <c r="M339" s="188">
        <v>129.38999999999999</v>
      </c>
      <c r="N339" s="188">
        <v>152.91999999999999</v>
      </c>
      <c r="O339" s="188">
        <v>146.81</v>
      </c>
      <c r="P339" s="188"/>
      <c r="Q339" s="188">
        <v>177.75</v>
      </c>
      <c r="R339" s="188">
        <v>157.47</v>
      </c>
      <c r="S339" s="188">
        <v>159.75</v>
      </c>
      <c r="T339" s="188">
        <v>121.75</v>
      </c>
      <c r="U339" s="188"/>
      <c r="V339" s="188">
        <v>124.3</v>
      </c>
      <c r="W339" s="188">
        <v>81.42</v>
      </c>
      <c r="X339" s="188">
        <v>173.32</v>
      </c>
      <c r="Y339" s="188"/>
      <c r="Z339" s="188">
        <v>79.56</v>
      </c>
      <c r="AA339" s="188"/>
      <c r="AB339" s="188"/>
      <c r="AC339" s="188">
        <v>153.07</v>
      </c>
      <c r="AD339" s="188"/>
      <c r="AE339" s="188">
        <v>90.27</v>
      </c>
      <c r="AF339" s="188">
        <v>181.51</v>
      </c>
    </row>
    <row r="340" spans="1:32" x14ac:dyDescent="0.3">
      <c r="A340" s="180" t="s">
        <v>973</v>
      </c>
      <c r="B340" s="180">
        <v>1097</v>
      </c>
      <c r="C340" s="182" t="s">
        <v>26873</v>
      </c>
      <c r="D340" s="180" t="s">
        <v>6</v>
      </c>
      <c r="E340" s="180" t="s">
        <v>857</v>
      </c>
      <c r="F340" s="188">
        <v>75.22</v>
      </c>
      <c r="G340" s="188">
        <v>141.61000000000001</v>
      </c>
      <c r="H340" s="188">
        <v>106</v>
      </c>
      <c r="I340" s="188">
        <v>76.63</v>
      </c>
      <c r="J340" s="188">
        <v>153.26</v>
      </c>
      <c r="K340" s="188"/>
      <c r="L340" s="188">
        <v>132.54</v>
      </c>
      <c r="M340" s="188">
        <v>109.84</v>
      </c>
      <c r="N340" s="188">
        <v>129.81</v>
      </c>
      <c r="O340" s="188">
        <v>124.63</v>
      </c>
      <c r="P340" s="188"/>
      <c r="Q340" s="188">
        <v>150.88</v>
      </c>
      <c r="R340" s="188">
        <v>133.66999999999999</v>
      </c>
      <c r="S340" s="188">
        <v>135.61000000000001</v>
      </c>
      <c r="T340" s="188">
        <v>103.35</v>
      </c>
      <c r="U340" s="188"/>
      <c r="V340" s="188">
        <v>105.52</v>
      </c>
      <c r="W340" s="188">
        <v>69.12</v>
      </c>
      <c r="X340" s="188">
        <v>147.13</v>
      </c>
      <c r="Y340" s="188"/>
      <c r="Z340" s="188">
        <v>67.53</v>
      </c>
      <c r="AA340" s="188"/>
      <c r="AB340" s="188"/>
      <c r="AC340" s="188">
        <v>129.94</v>
      </c>
      <c r="AD340" s="188"/>
      <c r="AE340" s="188">
        <v>76.63</v>
      </c>
      <c r="AF340" s="188">
        <v>154.08000000000001</v>
      </c>
    </row>
    <row r="341" spans="1:32" x14ac:dyDescent="0.3">
      <c r="A341" s="180" t="s">
        <v>26723</v>
      </c>
      <c r="B341" s="180">
        <v>378</v>
      </c>
      <c r="C341" s="182" t="s">
        <v>26874</v>
      </c>
      <c r="D341" s="180" t="s">
        <v>40</v>
      </c>
      <c r="E341" s="180" t="s">
        <v>857</v>
      </c>
      <c r="F341" s="188">
        <v>25.32</v>
      </c>
      <c r="G341" s="188">
        <v>20.27</v>
      </c>
      <c r="H341" s="188">
        <v>21.67</v>
      </c>
      <c r="I341" s="188">
        <v>22.37</v>
      </c>
      <c r="J341" s="188">
        <v>25.75</v>
      </c>
      <c r="K341" s="188">
        <v>21.92</v>
      </c>
      <c r="L341" s="188">
        <v>23.15</v>
      </c>
      <c r="M341" s="188">
        <v>23.81</v>
      </c>
      <c r="N341" s="188">
        <v>24.01</v>
      </c>
      <c r="O341" s="188">
        <v>22.35</v>
      </c>
      <c r="P341" s="188">
        <v>25.86</v>
      </c>
      <c r="Q341" s="188">
        <v>21.26</v>
      </c>
      <c r="R341" s="188">
        <v>22.29</v>
      </c>
      <c r="S341" s="188">
        <v>21.92</v>
      </c>
      <c r="T341" s="188">
        <v>23.06</v>
      </c>
      <c r="U341" s="188">
        <v>22.53</v>
      </c>
      <c r="V341" s="188">
        <v>21.8</v>
      </c>
      <c r="W341" s="188">
        <v>28.95</v>
      </c>
      <c r="X341" s="188">
        <v>30.3</v>
      </c>
      <c r="Y341" s="188">
        <v>21.92</v>
      </c>
      <c r="Z341" s="188">
        <v>22.99</v>
      </c>
      <c r="AA341" s="188">
        <v>25.53</v>
      </c>
      <c r="AB341" s="188">
        <v>22.76</v>
      </c>
      <c r="AC341" s="188">
        <v>30.56</v>
      </c>
      <c r="AD341" s="188">
        <v>20.45</v>
      </c>
      <c r="AE341" s="188">
        <v>26.03</v>
      </c>
      <c r="AF341" s="188">
        <v>21.3</v>
      </c>
    </row>
    <row r="342" spans="1:32" x14ac:dyDescent="0.3">
      <c r="A342" s="180" t="s">
        <v>26723</v>
      </c>
      <c r="B342" s="180">
        <v>40911</v>
      </c>
      <c r="C342" s="182" t="s">
        <v>26875</v>
      </c>
      <c r="D342" s="180" t="s">
        <v>63</v>
      </c>
      <c r="E342" s="180" t="s">
        <v>857</v>
      </c>
      <c r="F342" s="188">
        <v>4428.92</v>
      </c>
      <c r="G342" s="188">
        <v>3533.91</v>
      </c>
      <c r="H342" s="188">
        <v>3802.69</v>
      </c>
      <c r="I342" s="188">
        <v>3890.97</v>
      </c>
      <c r="J342" s="188">
        <v>4498.59</v>
      </c>
      <c r="K342" s="188">
        <v>3862.27</v>
      </c>
      <c r="L342" s="188">
        <v>4120.0200000000004</v>
      </c>
      <c r="M342" s="188">
        <v>4172.74</v>
      </c>
      <c r="N342" s="188">
        <v>4305.12</v>
      </c>
      <c r="O342" s="188">
        <v>3934.41</v>
      </c>
      <c r="P342" s="188">
        <v>4573.8100000000004</v>
      </c>
      <c r="Q342" s="188">
        <v>3721.69</v>
      </c>
      <c r="R342" s="188">
        <v>4009.79</v>
      </c>
      <c r="S342" s="188">
        <v>3795.6</v>
      </c>
      <c r="T342" s="188">
        <v>4015.03</v>
      </c>
      <c r="U342" s="188">
        <v>3942.47</v>
      </c>
      <c r="V342" s="188">
        <v>3850.47</v>
      </c>
      <c r="W342" s="188">
        <v>5079.1400000000003</v>
      </c>
      <c r="X342" s="188">
        <v>5326.15</v>
      </c>
      <c r="Y342" s="188">
        <v>3833.9</v>
      </c>
      <c r="Z342" s="188">
        <v>4002.08</v>
      </c>
      <c r="AA342" s="188">
        <v>4456.01</v>
      </c>
      <c r="AB342" s="188">
        <v>3999.98</v>
      </c>
      <c r="AC342" s="188">
        <v>5361.79</v>
      </c>
      <c r="AD342" s="188">
        <v>3610.62</v>
      </c>
      <c r="AE342" s="188">
        <v>4560.57</v>
      </c>
      <c r="AF342" s="188">
        <v>3745.72</v>
      </c>
    </row>
    <row r="343" spans="1:32" x14ac:dyDescent="0.3">
      <c r="A343" s="180" t="s">
        <v>26723</v>
      </c>
      <c r="B343" s="180">
        <v>33939</v>
      </c>
      <c r="C343" s="182" t="s">
        <v>26876</v>
      </c>
      <c r="D343" s="180" t="s">
        <v>40</v>
      </c>
      <c r="E343" s="180" t="s">
        <v>857</v>
      </c>
      <c r="F343" s="188">
        <v>130.69</v>
      </c>
      <c r="G343" s="188">
        <v>136.72999999999999</v>
      </c>
      <c r="H343" s="188">
        <v>131.63999999999999</v>
      </c>
      <c r="I343" s="188">
        <v>132.27000000000001</v>
      </c>
      <c r="J343" s="188">
        <v>133.83000000000001</v>
      </c>
      <c r="K343" s="188">
        <v>132.53</v>
      </c>
      <c r="L343" s="188">
        <v>130.97999999999999</v>
      </c>
      <c r="M343" s="188">
        <v>122.72</v>
      </c>
      <c r="N343" s="188">
        <v>127.68</v>
      </c>
      <c r="O343" s="188">
        <v>131.61000000000001</v>
      </c>
      <c r="P343" s="188">
        <v>131.18</v>
      </c>
      <c r="Q343" s="188">
        <v>132.59</v>
      </c>
      <c r="R343" s="188">
        <v>126.21</v>
      </c>
      <c r="S343" s="188">
        <v>134.87</v>
      </c>
      <c r="T343" s="188">
        <v>134.12</v>
      </c>
      <c r="U343" s="188">
        <v>131.93</v>
      </c>
      <c r="V343" s="188">
        <v>131.41</v>
      </c>
      <c r="W343" s="188">
        <v>132.94</v>
      </c>
      <c r="X343" s="188">
        <v>133.06</v>
      </c>
      <c r="Y343" s="188">
        <v>133.28</v>
      </c>
      <c r="Z343" s="188">
        <v>132.59</v>
      </c>
      <c r="AA343" s="188">
        <v>132.03</v>
      </c>
      <c r="AB343" s="188">
        <v>130.28</v>
      </c>
      <c r="AC343" s="188">
        <v>131.83000000000001</v>
      </c>
      <c r="AD343" s="188">
        <v>130.01</v>
      </c>
      <c r="AE343" s="188">
        <v>130.44</v>
      </c>
      <c r="AF343" s="188">
        <v>132.30000000000001</v>
      </c>
    </row>
    <row r="344" spans="1:32" x14ac:dyDescent="0.3">
      <c r="A344" s="180" t="s">
        <v>26723</v>
      </c>
      <c r="B344" s="180">
        <v>40815</v>
      </c>
      <c r="C344" s="182" t="s">
        <v>26877</v>
      </c>
      <c r="D344" s="180" t="s">
        <v>63</v>
      </c>
      <c r="E344" s="180" t="s">
        <v>857</v>
      </c>
      <c r="F344" s="188">
        <v>22859.51</v>
      </c>
      <c r="G344" s="188">
        <v>23840.15</v>
      </c>
      <c r="H344" s="188">
        <v>23098.880000000001</v>
      </c>
      <c r="I344" s="188">
        <v>22998.81</v>
      </c>
      <c r="J344" s="188">
        <v>23376.13</v>
      </c>
      <c r="K344" s="188">
        <v>23323.38</v>
      </c>
      <c r="L344" s="188">
        <v>23311.23</v>
      </c>
      <c r="M344" s="188">
        <v>21505.03</v>
      </c>
      <c r="N344" s="188">
        <v>22893.32</v>
      </c>
      <c r="O344" s="188">
        <v>23166.5</v>
      </c>
      <c r="P344" s="188">
        <v>23203.81</v>
      </c>
      <c r="Q344" s="188">
        <v>23203.02</v>
      </c>
      <c r="R344" s="188">
        <v>22697.22</v>
      </c>
      <c r="S344" s="188">
        <v>23355.84</v>
      </c>
      <c r="T344" s="188">
        <v>23350.43</v>
      </c>
      <c r="U344" s="188">
        <v>23081.3</v>
      </c>
      <c r="V344" s="188">
        <v>23205.72</v>
      </c>
      <c r="W344" s="188">
        <v>23317.97</v>
      </c>
      <c r="X344" s="188">
        <v>23375.31</v>
      </c>
      <c r="Y344" s="188">
        <v>23300.39</v>
      </c>
      <c r="Z344" s="188">
        <v>23078.6</v>
      </c>
      <c r="AA344" s="188">
        <v>23038.03</v>
      </c>
      <c r="AB344" s="188">
        <v>22894.67</v>
      </c>
      <c r="AC344" s="188">
        <v>23129.99</v>
      </c>
      <c r="AD344" s="188">
        <v>22952.83</v>
      </c>
      <c r="AE344" s="188">
        <v>22850.080000000002</v>
      </c>
      <c r="AF344" s="188">
        <v>23258.47</v>
      </c>
    </row>
    <row r="345" spans="1:32" x14ac:dyDescent="0.3">
      <c r="A345" s="180" t="s">
        <v>26723</v>
      </c>
      <c r="B345" s="180">
        <v>33952</v>
      </c>
      <c r="C345" s="182" t="s">
        <v>26878</v>
      </c>
      <c r="D345" s="180" t="s">
        <v>40</v>
      </c>
      <c r="E345" s="180" t="s">
        <v>857</v>
      </c>
      <c r="F345" s="188">
        <v>138.44999999999999</v>
      </c>
      <c r="G345" s="188">
        <v>144.86000000000001</v>
      </c>
      <c r="H345" s="188">
        <v>139.46</v>
      </c>
      <c r="I345" s="188">
        <v>140.12</v>
      </c>
      <c r="J345" s="188">
        <v>141.78</v>
      </c>
      <c r="K345" s="188">
        <v>140.4</v>
      </c>
      <c r="L345" s="188">
        <v>136.80000000000001</v>
      </c>
      <c r="M345" s="188">
        <v>139.72999999999999</v>
      </c>
      <c r="N345" s="188">
        <v>135.26</v>
      </c>
      <c r="O345" s="188">
        <v>139.41999999999999</v>
      </c>
      <c r="P345" s="188">
        <v>138.4</v>
      </c>
      <c r="Q345" s="188">
        <v>140.47</v>
      </c>
      <c r="R345" s="188">
        <v>133.71</v>
      </c>
      <c r="S345" s="188">
        <v>142.88</v>
      </c>
      <c r="T345" s="188">
        <v>142.08000000000001</v>
      </c>
      <c r="U345" s="188">
        <v>139.76</v>
      </c>
      <c r="V345" s="188">
        <v>139.21</v>
      </c>
      <c r="W345" s="188">
        <v>140.84</v>
      </c>
      <c r="X345" s="188">
        <v>144</v>
      </c>
      <c r="Y345" s="188">
        <v>141.19</v>
      </c>
      <c r="Z345" s="188">
        <v>140.47</v>
      </c>
      <c r="AA345" s="188">
        <v>139.87</v>
      </c>
      <c r="AB345" s="188">
        <v>138.02000000000001</v>
      </c>
      <c r="AC345" s="188">
        <v>139.66</v>
      </c>
      <c r="AD345" s="188">
        <v>137.72999999999999</v>
      </c>
      <c r="AE345" s="188">
        <v>137.62</v>
      </c>
      <c r="AF345" s="188">
        <v>140.15</v>
      </c>
    </row>
    <row r="346" spans="1:32" x14ac:dyDescent="0.3">
      <c r="A346" s="180" t="s">
        <v>26723</v>
      </c>
      <c r="B346" s="180">
        <v>40816</v>
      </c>
      <c r="C346" s="182" t="s">
        <v>26879</v>
      </c>
      <c r="D346" s="180" t="s">
        <v>63</v>
      </c>
      <c r="E346" s="180" t="s">
        <v>857</v>
      </c>
      <c r="F346" s="188">
        <v>24217.45</v>
      </c>
      <c r="G346" s="188">
        <v>25256.34</v>
      </c>
      <c r="H346" s="188">
        <v>24471.040000000001</v>
      </c>
      <c r="I346" s="188">
        <v>24365.02</v>
      </c>
      <c r="J346" s="188">
        <v>24764.75</v>
      </c>
      <c r="K346" s="188">
        <v>24708.87</v>
      </c>
      <c r="L346" s="188">
        <v>24347.83</v>
      </c>
      <c r="M346" s="188">
        <v>24483.62</v>
      </c>
      <c r="N346" s="188">
        <v>24253.27</v>
      </c>
      <c r="O346" s="188">
        <v>24542.68</v>
      </c>
      <c r="P346" s="188">
        <v>24480.799999999999</v>
      </c>
      <c r="Q346" s="188">
        <v>24581.360000000001</v>
      </c>
      <c r="R346" s="188">
        <v>24045.52</v>
      </c>
      <c r="S346" s="188">
        <v>24743.26</v>
      </c>
      <c r="T346" s="188">
        <v>24737.53</v>
      </c>
      <c r="U346" s="188">
        <v>24452.41</v>
      </c>
      <c r="V346" s="188">
        <v>24584.23</v>
      </c>
      <c r="W346" s="188">
        <v>24703.14</v>
      </c>
      <c r="X346" s="188">
        <v>25297.47</v>
      </c>
      <c r="Y346" s="188">
        <v>24684.52</v>
      </c>
      <c r="Z346" s="188">
        <v>24449.55</v>
      </c>
      <c r="AA346" s="188">
        <v>24406.57</v>
      </c>
      <c r="AB346" s="188">
        <v>24254.7</v>
      </c>
      <c r="AC346" s="188">
        <v>24503.99</v>
      </c>
      <c r="AD346" s="188">
        <v>24316.31</v>
      </c>
      <c r="AE346" s="188">
        <v>24107.599999999999</v>
      </c>
      <c r="AF346" s="188">
        <v>24640.1</v>
      </c>
    </row>
    <row r="347" spans="1:32" x14ac:dyDescent="0.3">
      <c r="A347" s="180" t="s">
        <v>26723</v>
      </c>
      <c r="B347" s="180">
        <v>33953</v>
      </c>
      <c r="C347" s="182" t="s">
        <v>26880</v>
      </c>
      <c r="D347" s="180" t="s">
        <v>40</v>
      </c>
      <c r="E347" s="180" t="s">
        <v>857</v>
      </c>
      <c r="F347" s="188">
        <v>145.1</v>
      </c>
      <c r="G347" s="188">
        <v>151.82</v>
      </c>
      <c r="H347" s="188">
        <v>146.16</v>
      </c>
      <c r="I347" s="188">
        <v>146.86000000000001</v>
      </c>
      <c r="J347" s="188">
        <v>148.6</v>
      </c>
      <c r="K347" s="188">
        <v>147.15</v>
      </c>
      <c r="L347" s="188">
        <v>143.37</v>
      </c>
      <c r="M347" s="188">
        <v>144.13999999999999</v>
      </c>
      <c r="N347" s="188">
        <v>141.76</v>
      </c>
      <c r="O347" s="188">
        <v>146.13</v>
      </c>
      <c r="P347" s="188">
        <v>142.77000000000001</v>
      </c>
      <c r="Q347" s="188">
        <v>147.22</v>
      </c>
      <c r="R347" s="188">
        <v>140.13</v>
      </c>
      <c r="S347" s="188">
        <v>149.75</v>
      </c>
      <c r="T347" s="188">
        <v>148.91</v>
      </c>
      <c r="U347" s="188">
        <v>146.47999999999999</v>
      </c>
      <c r="V347" s="188">
        <v>145.9</v>
      </c>
      <c r="W347" s="188">
        <v>147.61000000000001</v>
      </c>
      <c r="X347" s="188">
        <v>145.15</v>
      </c>
      <c r="Y347" s="188">
        <v>147.97999999999999</v>
      </c>
      <c r="Z347" s="188">
        <v>147.22</v>
      </c>
      <c r="AA347" s="188">
        <v>146.59</v>
      </c>
      <c r="AB347" s="188">
        <v>144.65</v>
      </c>
      <c r="AC347" s="188">
        <v>146.37</v>
      </c>
      <c r="AD347" s="188">
        <v>144.35</v>
      </c>
      <c r="AE347" s="188">
        <v>147.13</v>
      </c>
      <c r="AF347" s="188">
        <v>146.88999999999999</v>
      </c>
    </row>
    <row r="348" spans="1:32" x14ac:dyDescent="0.3">
      <c r="A348" s="180" t="s">
        <v>26723</v>
      </c>
      <c r="B348" s="180">
        <v>40817</v>
      </c>
      <c r="C348" s="182" t="s">
        <v>26881</v>
      </c>
      <c r="D348" s="180" t="s">
        <v>63</v>
      </c>
      <c r="E348" s="180" t="s">
        <v>857</v>
      </c>
      <c r="F348" s="188">
        <v>25380.68</v>
      </c>
      <c r="G348" s="188">
        <v>26469.46</v>
      </c>
      <c r="H348" s="188">
        <v>25646.45</v>
      </c>
      <c r="I348" s="188">
        <v>25535.34</v>
      </c>
      <c r="J348" s="188">
        <v>25954.27</v>
      </c>
      <c r="K348" s="188">
        <v>25895.71</v>
      </c>
      <c r="L348" s="188">
        <v>25517.32</v>
      </c>
      <c r="M348" s="188">
        <v>25257.18</v>
      </c>
      <c r="N348" s="188">
        <v>25418.22</v>
      </c>
      <c r="O348" s="188">
        <v>25721.53</v>
      </c>
      <c r="P348" s="188">
        <v>25254.28</v>
      </c>
      <c r="Q348" s="188">
        <v>25762.07</v>
      </c>
      <c r="R348" s="188">
        <v>25200.49</v>
      </c>
      <c r="S348" s="188">
        <v>25931.75</v>
      </c>
      <c r="T348" s="188">
        <v>25925.74</v>
      </c>
      <c r="U348" s="188">
        <v>25626.93</v>
      </c>
      <c r="V348" s="188">
        <v>25765.07</v>
      </c>
      <c r="W348" s="188">
        <v>25889.7</v>
      </c>
      <c r="X348" s="188">
        <v>25498.33</v>
      </c>
      <c r="Y348" s="188">
        <v>25870.18</v>
      </c>
      <c r="Z348" s="188">
        <v>25623.93</v>
      </c>
      <c r="AA348" s="188">
        <v>25578.880000000001</v>
      </c>
      <c r="AB348" s="188">
        <v>25419.72</v>
      </c>
      <c r="AC348" s="188">
        <v>25680.99</v>
      </c>
      <c r="AD348" s="188">
        <v>25484.28</v>
      </c>
      <c r="AE348" s="188">
        <v>25772.89</v>
      </c>
      <c r="AF348" s="188">
        <v>25823.63</v>
      </c>
    </row>
    <row r="349" spans="1:32" x14ac:dyDescent="0.3">
      <c r="A349" s="180" t="s">
        <v>973</v>
      </c>
      <c r="B349" s="180">
        <v>13348</v>
      </c>
      <c r="C349" s="182" t="s">
        <v>31374</v>
      </c>
      <c r="D349" s="180" t="s">
        <v>6</v>
      </c>
      <c r="E349" s="180" t="s">
        <v>857</v>
      </c>
      <c r="F349" s="188"/>
      <c r="G349" s="188"/>
      <c r="H349" s="188">
        <v>1.63</v>
      </c>
      <c r="I349" s="188"/>
      <c r="J349" s="188">
        <v>1.58</v>
      </c>
      <c r="K349" s="188"/>
      <c r="L349" s="188"/>
      <c r="M349" s="188"/>
      <c r="N349" s="188"/>
      <c r="O349" s="188">
        <v>1.47</v>
      </c>
      <c r="P349" s="188"/>
      <c r="Q349" s="188"/>
      <c r="R349" s="188"/>
      <c r="S349" s="188">
        <v>1.35</v>
      </c>
      <c r="T349" s="188"/>
      <c r="U349" s="188"/>
      <c r="V349" s="188"/>
      <c r="W349" s="188"/>
      <c r="X349" s="188"/>
      <c r="Y349" s="188"/>
      <c r="Z349" s="188">
        <v>1.63</v>
      </c>
      <c r="AA349" s="188"/>
      <c r="AB349" s="188"/>
      <c r="AC349" s="188">
        <v>1.47</v>
      </c>
      <c r="AD349" s="188"/>
      <c r="AE349" s="188">
        <v>1.47</v>
      </c>
      <c r="AF349" s="188"/>
    </row>
    <row r="350" spans="1:32" x14ac:dyDescent="0.3">
      <c r="A350" s="180" t="s">
        <v>973</v>
      </c>
      <c r="B350" s="180">
        <v>39212</v>
      </c>
      <c r="C350" s="182" t="s">
        <v>26882</v>
      </c>
      <c r="D350" s="180" t="s">
        <v>6</v>
      </c>
      <c r="E350" s="180" t="s">
        <v>857</v>
      </c>
      <c r="F350" s="188"/>
      <c r="G350" s="188">
        <v>1.9</v>
      </c>
      <c r="H350" s="188">
        <v>2.1</v>
      </c>
      <c r="I350" s="188">
        <v>1.96</v>
      </c>
      <c r="J350" s="188">
        <v>2.42</v>
      </c>
      <c r="K350" s="188">
        <v>2.38</v>
      </c>
      <c r="L350" s="188">
        <v>1.74</v>
      </c>
      <c r="M350" s="188">
        <v>2.19</v>
      </c>
      <c r="N350" s="188">
        <v>2</v>
      </c>
      <c r="O350" s="188">
        <v>2.71</v>
      </c>
      <c r="P350" s="188">
        <v>2.54</v>
      </c>
      <c r="Q350" s="188">
        <v>1.97</v>
      </c>
      <c r="R350" s="188">
        <v>2.13</v>
      </c>
      <c r="S350" s="188">
        <v>2.2799999999999998</v>
      </c>
      <c r="T350" s="188">
        <v>1.7</v>
      </c>
      <c r="U350" s="188">
        <v>2.0699999999999998</v>
      </c>
      <c r="V350" s="188">
        <v>1.97</v>
      </c>
      <c r="W350" s="188">
        <v>2.4500000000000002</v>
      </c>
      <c r="X350" s="188">
        <v>1.97</v>
      </c>
      <c r="Y350" s="188">
        <v>1.96</v>
      </c>
      <c r="Z350" s="188">
        <v>2</v>
      </c>
      <c r="AA350" s="188"/>
      <c r="AB350" s="188">
        <v>2.5099999999999998</v>
      </c>
      <c r="AC350" s="188">
        <v>1.84</v>
      </c>
      <c r="AD350" s="188">
        <v>2.69</v>
      </c>
      <c r="AE350" s="188">
        <v>2.25</v>
      </c>
      <c r="AF350" s="188">
        <v>1.94</v>
      </c>
    </row>
    <row r="351" spans="1:32" x14ac:dyDescent="0.3">
      <c r="A351" s="180" t="s">
        <v>973</v>
      </c>
      <c r="B351" s="180">
        <v>39211</v>
      </c>
      <c r="C351" s="182" t="s">
        <v>26883</v>
      </c>
      <c r="D351" s="180" t="s">
        <v>6</v>
      </c>
      <c r="E351" s="180" t="s">
        <v>857</v>
      </c>
      <c r="F351" s="188"/>
      <c r="G351" s="188">
        <v>1.71</v>
      </c>
      <c r="H351" s="188">
        <v>1.88</v>
      </c>
      <c r="I351" s="188">
        <v>1.76</v>
      </c>
      <c r="J351" s="188">
        <v>2.17</v>
      </c>
      <c r="K351" s="188">
        <v>2.13</v>
      </c>
      <c r="L351" s="188">
        <v>1.56</v>
      </c>
      <c r="M351" s="188">
        <v>1.96</v>
      </c>
      <c r="N351" s="188">
        <v>1.8</v>
      </c>
      <c r="O351" s="188">
        <v>2.4300000000000002</v>
      </c>
      <c r="P351" s="188">
        <v>2.2799999999999998</v>
      </c>
      <c r="Q351" s="188">
        <v>1.76</v>
      </c>
      <c r="R351" s="188">
        <v>1.91</v>
      </c>
      <c r="S351" s="188">
        <v>2.04</v>
      </c>
      <c r="T351" s="188">
        <v>1.52</v>
      </c>
      <c r="U351" s="188">
        <v>1.86</v>
      </c>
      <c r="V351" s="188">
        <v>1.77</v>
      </c>
      <c r="W351" s="188">
        <v>2.2000000000000002</v>
      </c>
      <c r="X351" s="188">
        <v>1.76</v>
      </c>
      <c r="Y351" s="188">
        <v>1.76</v>
      </c>
      <c r="Z351" s="188">
        <v>1.8</v>
      </c>
      <c r="AA351" s="188"/>
      <c r="AB351" s="188">
        <v>2.25</v>
      </c>
      <c r="AC351" s="188">
        <v>1.65</v>
      </c>
      <c r="AD351" s="188">
        <v>2.41</v>
      </c>
      <c r="AE351" s="188">
        <v>2.0099999999999998</v>
      </c>
      <c r="AF351" s="188">
        <v>1.74</v>
      </c>
    </row>
    <row r="352" spans="1:32" x14ac:dyDescent="0.3">
      <c r="A352" s="180" t="s">
        <v>973</v>
      </c>
      <c r="B352" s="180">
        <v>39210</v>
      </c>
      <c r="C352" s="182" t="s">
        <v>26884</v>
      </c>
      <c r="D352" s="180" t="s">
        <v>6</v>
      </c>
      <c r="E352" s="180" t="s">
        <v>857</v>
      </c>
      <c r="F352" s="188"/>
      <c r="G352" s="188">
        <v>0.95</v>
      </c>
      <c r="H352" s="188">
        <v>1.05</v>
      </c>
      <c r="I352" s="188">
        <v>0.99</v>
      </c>
      <c r="J352" s="188">
        <v>1.21</v>
      </c>
      <c r="K352" s="188">
        <v>1.19</v>
      </c>
      <c r="L352" s="188">
        <v>0.87</v>
      </c>
      <c r="M352" s="188">
        <v>1.1000000000000001</v>
      </c>
      <c r="N352" s="188">
        <v>1</v>
      </c>
      <c r="O352" s="188">
        <v>1.36</v>
      </c>
      <c r="P352" s="188">
        <v>1.27</v>
      </c>
      <c r="Q352" s="188">
        <v>0.99</v>
      </c>
      <c r="R352" s="188">
        <v>1.07</v>
      </c>
      <c r="S352" s="188">
        <v>1.1399999999999999</v>
      </c>
      <c r="T352" s="188">
        <v>0.85</v>
      </c>
      <c r="U352" s="188">
        <v>1.04</v>
      </c>
      <c r="V352" s="188">
        <v>0.99</v>
      </c>
      <c r="W352" s="188">
        <v>1.23</v>
      </c>
      <c r="X352" s="188">
        <v>0.99</v>
      </c>
      <c r="Y352" s="188">
        <v>0.98</v>
      </c>
      <c r="Z352" s="188">
        <v>1.01</v>
      </c>
      <c r="AA352" s="188"/>
      <c r="AB352" s="188">
        <v>1.26</v>
      </c>
      <c r="AC352" s="188">
        <v>0.92</v>
      </c>
      <c r="AD352" s="188">
        <v>1.35</v>
      </c>
      <c r="AE352" s="188">
        <v>1.1299999999999999</v>
      </c>
      <c r="AF352" s="188">
        <v>0.97</v>
      </c>
    </row>
    <row r="353" spans="1:32" x14ac:dyDescent="0.3">
      <c r="A353" s="180" t="s">
        <v>973</v>
      </c>
      <c r="B353" s="180">
        <v>39208</v>
      </c>
      <c r="C353" s="182" t="s">
        <v>26885</v>
      </c>
      <c r="D353" s="180" t="s">
        <v>6</v>
      </c>
      <c r="E353" s="180" t="s">
        <v>857</v>
      </c>
      <c r="F353" s="188"/>
      <c r="G353" s="188">
        <v>0.52</v>
      </c>
      <c r="H353" s="188">
        <v>0.56999999999999995</v>
      </c>
      <c r="I353" s="188">
        <v>0.54</v>
      </c>
      <c r="J353" s="188">
        <v>0.66</v>
      </c>
      <c r="K353" s="188">
        <v>0.65</v>
      </c>
      <c r="L353" s="188">
        <v>0.47</v>
      </c>
      <c r="M353" s="188">
        <v>0.6</v>
      </c>
      <c r="N353" s="188">
        <v>0.55000000000000004</v>
      </c>
      <c r="O353" s="188">
        <v>0.74</v>
      </c>
      <c r="P353" s="188">
        <v>0.69</v>
      </c>
      <c r="Q353" s="188">
        <v>0.54</v>
      </c>
      <c r="R353" s="188">
        <v>0.57999999999999996</v>
      </c>
      <c r="S353" s="188">
        <v>0.62</v>
      </c>
      <c r="T353" s="188">
        <v>0.46</v>
      </c>
      <c r="U353" s="188">
        <v>0.56000000000000005</v>
      </c>
      <c r="V353" s="188">
        <v>0.54</v>
      </c>
      <c r="W353" s="188">
        <v>0.67</v>
      </c>
      <c r="X353" s="188">
        <v>0.54</v>
      </c>
      <c r="Y353" s="188">
        <v>0.53</v>
      </c>
      <c r="Z353" s="188">
        <v>0.55000000000000004</v>
      </c>
      <c r="AA353" s="188"/>
      <c r="AB353" s="188">
        <v>0.69</v>
      </c>
      <c r="AC353" s="188">
        <v>0.5</v>
      </c>
      <c r="AD353" s="188">
        <v>0.73</v>
      </c>
      <c r="AE353" s="188">
        <v>0.61</v>
      </c>
      <c r="AF353" s="188">
        <v>0.53</v>
      </c>
    </row>
    <row r="354" spans="1:32" x14ac:dyDescent="0.3">
      <c r="A354" s="180" t="s">
        <v>973</v>
      </c>
      <c r="B354" s="180">
        <v>39214</v>
      </c>
      <c r="C354" s="182" t="s">
        <v>26886</v>
      </c>
      <c r="D354" s="180" t="s">
        <v>6</v>
      </c>
      <c r="E354" s="180" t="s">
        <v>857</v>
      </c>
      <c r="F354" s="188"/>
      <c r="G354" s="188">
        <v>3.53</v>
      </c>
      <c r="H354" s="188">
        <v>3.9</v>
      </c>
      <c r="I354" s="188">
        <v>3.64</v>
      </c>
      <c r="J354" s="188">
        <v>4.4800000000000004</v>
      </c>
      <c r="K354" s="188">
        <v>4.41</v>
      </c>
      <c r="L354" s="188">
        <v>3.22</v>
      </c>
      <c r="M354" s="188">
        <v>4.05</v>
      </c>
      <c r="N354" s="188">
        <v>3.71</v>
      </c>
      <c r="O354" s="188">
        <v>5.0199999999999996</v>
      </c>
      <c r="P354" s="188">
        <v>4.71</v>
      </c>
      <c r="Q354" s="188">
        <v>3.65</v>
      </c>
      <c r="R354" s="188">
        <v>3.95</v>
      </c>
      <c r="S354" s="188">
        <v>4.22</v>
      </c>
      <c r="T354" s="188">
        <v>3.15</v>
      </c>
      <c r="U354" s="188">
        <v>3.83</v>
      </c>
      <c r="V354" s="188">
        <v>3.65</v>
      </c>
      <c r="W354" s="188">
        <v>4.54</v>
      </c>
      <c r="X354" s="188">
        <v>3.64</v>
      </c>
      <c r="Y354" s="188">
        <v>3.63</v>
      </c>
      <c r="Z354" s="188">
        <v>3.72</v>
      </c>
      <c r="AA354" s="188"/>
      <c r="AB354" s="188">
        <v>4.66</v>
      </c>
      <c r="AC354" s="188">
        <v>3.41</v>
      </c>
      <c r="AD354" s="188">
        <v>4.9800000000000004</v>
      </c>
      <c r="AE354" s="188">
        <v>4.16</v>
      </c>
      <c r="AF354" s="188">
        <v>3.59</v>
      </c>
    </row>
    <row r="355" spans="1:32" x14ac:dyDescent="0.3">
      <c r="A355" s="180" t="s">
        <v>973</v>
      </c>
      <c r="B355" s="180">
        <v>39213</v>
      </c>
      <c r="C355" s="182" t="s">
        <v>26887</v>
      </c>
      <c r="D355" s="180" t="s">
        <v>6</v>
      </c>
      <c r="E355" s="180" t="s">
        <v>857</v>
      </c>
      <c r="F355" s="188"/>
      <c r="G355" s="188">
        <v>2.4900000000000002</v>
      </c>
      <c r="H355" s="188">
        <v>2.75</v>
      </c>
      <c r="I355" s="188">
        <v>2.57</v>
      </c>
      <c r="J355" s="188">
        <v>3.17</v>
      </c>
      <c r="K355" s="188">
        <v>3.12</v>
      </c>
      <c r="L355" s="188">
        <v>2.2799999999999998</v>
      </c>
      <c r="M355" s="188">
        <v>2.86</v>
      </c>
      <c r="N355" s="188">
        <v>2.62</v>
      </c>
      <c r="O355" s="188">
        <v>3.55</v>
      </c>
      <c r="P355" s="188">
        <v>3.33</v>
      </c>
      <c r="Q355" s="188">
        <v>2.58</v>
      </c>
      <c r="R355" s="188">
        <v>2.79</v>
      </c>
      <c r="S355" s="188">
        <v>2.98</v>
      </c>
      <c r="T355" s="188">
        <v>2.2200000000000002</v>
      </c>
      <c r="U355" s="188">
        <v>2.71</v>
      </c>
      <c r="V355" s="188">
        <v>2.58</v>
      </c>
      <c r="W355" s="188">
        <v>3.21</v>
      </c>
      <c r="X355" s="188">
        <v>2.57</v>
      </c>
      <c r="Y355" s="188">
        <v>2.56</v>
      </c>
      <c r="Z355" s="188">
        <v>2.63</v>
      </c>
      <c r="AA355" s="188"/>
      <c r="AB355" s="188">
        <v>3.29</v>
      </c>
      <c r="AC355" s="188">
        <v>2.41</v>
      </c>
      <c r="AD355" s="188">
        <v>3.52</v>
      </c>
      <c r="AE355" s="188">
        <v>2.94</v>
      </c>
      <c r="AF355" s="188">
        <v>2.54</v>
      </c>
    </row>
    <row r="356" spans="1:32" x14ac:dyDescent="0.3">
      <c r="A356" s="180" t="s">
        <v>973</v>
      </c>
      <c r="B356" s="180">
        <v>39215</v>
      </c>
      <c r="C356" s="182" t="s">
        <v>26888</v>
      </c>
      <c r="D356" s="180" t="s">
        <v>6</v>
      </c>
      <c r="E356" s="180" t="s">
        <v>857</v>
      </c>
      <c r="F356" s="188"/>
      <c r="G356" s="188">
        <v>6.43</v>
      </c>
      <c r="H356" s="188">
        <v>7.1</v>
      </c>
      <c r="I356" s="188">
        <v>6.64</v>
      </c>
      <c r="J356" s="188">
        <v>8.16</v>
      </c>
      <c r="K356" s="188">
        <v>8.0299999999999994</v>
      </c>
      <c r="L356" s="188">
        <v>5.88</v>
      </c>
      <c r="M356" s="188">
        <v>7.38</v>
      </c>
      <c r="N356" s="188">
        <v>6.77</v>
      </c>
      <c r="O356" s="188">
        <v>9.15</v>
      </c>
      <c r="P356" s="188">
        <v>8.57</v>
      </c>
      <c r="Q356" s="188">
        <v>6.65</v>
      </c>
      <c r="R356" s="188">
        <v>7.2</v>
      </c>
      <c r="S356" s="188">
        <v>7.68</v>
      </c>
      <c r="T356" s="188">
        <v>5.73</v>
      </c>
      <c r="U356" s="188">
        <v>6.99</v>
      </c>
      <c r="V356" s="188">
        <v>6.65</v>
      </c>
      <c r="W356" s="188">
        <v>8.2799999999999994</v>
      </c>
      <c r="X356" s="188">
        <v>6.64</v>
      </c>
      <c r="Y356" s="188">
        <v>6.61</v>
      </c>
      <c r="Z356" s="188">
        <v>6.77</v>
      </c>
      <c r="AA356" s="188"/>
      <c r="AB356" s="188">
        <v>8.48</v>
      </c>
      <c r="AC356" s="188">
        <v>6.22</v>
      </c>
      <c r="AD356" s="188">
        <v>9.07</v>
      </c>
      <c r="AE356" s="188">
        <v>7.58</v>
      </c>
      <c r="AF356" s="188">
        <v>6.54</v>
      </c>
    </row>
    <row r="357" spans="1:32" x14ac:dyDescent="0.3">
      <c r="A357" s="180" t="s">
        <v>973</v>
      </c>
      <c r="B357" s="180">
        <v>39209</v>
      </c>
      <c r="C357" s="182" t="s">
        <v>26889</v>
      </c>
      <c r="D357" s="180" t="s">
        <v>6</v>
      </c>
      <c r="E357" s="180" t="s">
        <v>857</v>
      </c>
      <c r="F357" s="188"/>
      <c r="G357" s="188">
        <v>0.62</v>
      </c>
      <c r="H357" s="188">
        <v>0.68</v>
      </c>
      <c r="I357" s="188">
        <v>0.64</v>
      </c>
      <c r="J357" s="188">
        <v>0.78</v>
      </c>
      <c r="K357" s="188">
        <v>0.77</v>
      </c>
      <c r="L357" s="188">
        <v>0.56000000000000005</v>
      </c>
      <c r="M357" s="188">
        <v>0.71</v>
      </c>
      <c r="N357" s="188">
        <v>0.65</v>
      </c>
      <c r="O357" s="188">
        <v>0.88</v>
      </c>
      <c r="P357" s="188">
        <v>0.82</v>
      </c>
      <c r="Q357" s="188">
        <v>0.64</v>
      </c>
      <c r="R357" s="188">
        <v>0.69</v>
      </c>
      <c r="S357" s="188">
        <v>0.74</v>
      </c>
      <c r="T357" s="188">
        <v>0.55000000000000004</v>
      </c>
      <c r="U357" s="188">
        <v>0.67</v>
      </c>
      <c r="V357" s="188">
        <v>0.64</v>
      </c>
      <c r="W357" s="188">
        <v>0.8</v>
      </c>
      <c r="X357" s="188">
        <v>0.64</v>
      </c>
      <c r="Y357" s="188">
        <v>0.63</v>
      </c>
      <c r="Z357" s="188">
        <v>0.65</v>
      </c>
      <c r="AA357" s="188"/>
      <c r="AB357" s="188">
        <v>0.81</v>
      </c>
      <c r="AC357" s="188">
        <v>0.6</v>
      </c>
      <c r="AD357" s="188">
        <v>0.87</v>
      </c>
      <c r="AE357" s="188">
        <v>0.73</v>
      </c>
      <c r="AF357" s="188">
        <v>0.63</v>
      </c>
    </row>
    <row r="358" spans="1:32" x14ac:dyDescent="0.3">
      <c r="A358" s="180" t="s">
        <v>973</v>
      </c>
      <c r="B358" s="180">
        <v>39207</v>
      </c>
      <c r="C358" s="182" t="s">
        <v>26890</v>
      </c>
      <c r="D358" s="180" t="s">
        <v>6</v>
      </c>
      <c r="E358" s="180" t="s">
        <v>857</v>
      </c>
      <c r="F358" s="188"/>
      <c r="G358" s="188">
        <v>0.95</v>
      </c>
      <c r="H358" s="188">
        <v>1.05</v>
      </c>
      <c r="I358" s="188">
        <v>0.99</v>
      </c>
      <c r="J358" s="188">
        <v>1.21</v>
      </c>
      <c r="K358" s="188">
        <v>1.19</v>
      </c>
      <c r="L358" s="188">
        <v>0.87</v>
      </c>
      <c r="M358" s="188">
        <v>1.1000000000000001</v>
      </c>
      <c r="N358" s="188">
        <v>1</v>
      </c>
      <c r="O358" s="188">
        <v>1.36</v>
      </c>
      <c r="P358" s="188">
        <v>1.27</v>
      </c>
      <c r="Q358" s="188">
        <v>0.99</v>
      </c>
      <c r="R358" s="188">
        <v>1.07</v>
      </c>
      <c r="S358" s="188">
        <v>1.1399999999999999</v>
      </c>
      <c r="T358" s="188">
        <v>0.85</v>
      </c>
      <c r="U358" s="188">
        <v>1.04</v>
      </c>
      <c r="V358" s="188">
        <v>0.99</v>
      </c>
      <c r="W358" s="188">
        <v>1.23</v>
      </c>
      <c r="X358" s="188">
        <v>0.99</v>
      </c>
      <c r="Y358" s="188">
        <v>0.98</v>
      </c>
      <c r="Z358" s="188">
        <v>1.01</v>
      </c>
      <c r="AA358" s="188"/>
      <c r="AB358" s="188">
        <v>1.26</v>
      </c>
      <c r="AC358" s="188">
        <v>0.92</v>
      </c>
      <c r="AD358" s="188">
        <v>1.35</v>
      </c>
      <c r="AE358" s="188">
        <v>1.1299999999999999</v>
      </c>
      <c r="AF358" s="188">
        <v>0.97</v>
      </c>
    </row>
    <row r="359" spans="1:32" x14ac:dyDescent="0.3">
      <c r="A359" s="180" t="s">
        <v>973</v>
      </c>
      <c r="B359" s="180">
        <v>39216</v>
      </c>
      <c r="C359" s="182" t="s">
        <v>26891</v>
      </c>
      <c r="D359" s="180" t="s">
        <v>6</v>
      </c>
      <c r="E359" s="180" t="s">
        <v>857</v>
      </c>
      <c r="F359" s="188"/>
      <c r="G359" s="188">
        <v>8.9700000000000006</v>
      </c>
      <c r="H359" s="188">
        <v>9.9</v>
      </c>
      <c r="I359" s="188">
        <v>9.26</v>
      </c>
      <c r="J359" s="188">
        <v>11.39</v>
      </c>
      <c r="K359" s="188">
        <v>11.21</v>
      </c>
      <c r="L359" s="188">
        <v>8.1999999999999993</v>
      </c>
      <c r="M359" s="188">
        <v>10.3</v>
      </c>
      <c r="N359" s="188">
        <v>9.44</v>
      </c>
      <c r="O359" s="188">
        <v>12.77</v>
      </c>
      <c r="P359" s="188">
        <v>11.96</v>
      </c>
      <c r="Q359" s="188">
        <v>9.27</v>
      </c>
      <c r="R359" s="188">
        <v>10.039999999999999</v>
      </c>
      <c r="S359" s="188">
        <v>10.72</v>
      </c>
      <c r="T359" s="188">
        <v>8</v>
      </c>
      <c r="U359" s="188">
        <v>9.75</v>
      </c>
      <c r="V359" s="188">
        <v>9.2799999999999994</v>
      </c>
      <c r="W359" s="188">
        <v>11.55</v>
      </c>
      <c r="X359" s="188">
        <v>9.27</v>
      </c>
      <c r="Y359" s="188">
        <v>9.23</v>
      </c>
      <c r="Z359" s="188">
        <v>9.4499999999999993</v>
      </c>
      <c r="AA359" s="188"/>
      <c r="AB359" s="188">
        <v>11.83</v>
      </c>
      <c r="AC359" s="188">
        <v>8.67</v>
      </c>
      <c r="AD359" s="188">
        <v>12.66</v>
      </c>
      <c r="AE359" s="188">
        <v>10.58</v>
      </c>
      <c r="AF359" s="188">
        <v>9.1300000000000008</v>
      </c>
    </row>
    <row r="360" spans="1:32" x14ac:dyDescent="0.3">
      <c r="A360" s="180" t="s">
        <v>973</v>
      </c>
      <c r="B360" s="180">
        <v>11267</v>
      </c>
      <c r="C360" s="182" t="s">
        <v>26892</v>
      </c>
      <c r="D360" s="180" t="s">
        <v>6</v>
      </c>
      <c r="E360" s="180" t="s">
        <v>857</v>
      </c>
      <c r="F360" s="188"/>
      <c r="G360" s="188"/>
      <c r="H360" s="188">
        <v>1.43</v>
      </c>
      <c r="I360" s="188"/>
      <c r="J360" s="188">
        <v>1.38</v>
      </c>
      <c r="K360" s="188"/>
      <c r="L360" s="188"/>
      <c r="M360" s="188"/>
      <c r="N360" s="188"/>
      <c r="O360" s="188">
        <v>1.29</v>
      </c>
      <c r="P360" s="188"/>
      <c r="Q360" s="188"/>
      <c r="R360" s="188"/>
      <c r="S360" s="188">
        <v>1.18</v>
      </c>
      <c r="T360" s="188"/>
      <c r="U360" s="188"/>
      <c r="V360" s="188"/>
      <c r="W360" s="188"/>
      <c r="X360" s="188"/>
      <c r="Y360" s="188"/>
      <c r="Z360" s="188">
        <v>1.43</v>
      </c>
      <c r="AA360" s="188"/>
      <c r="AB360" s="188"/>
      <c r="AC360" s="188">
        <v>1.29</v>
      </c>
      <c r="AD360" s="188"/>
      <c r="AE360" s="188">
        <v>1.29</v>
      </c>
      <c r="AF360" s="188"/>
    </row>
    <row r="361" spans="1:32" x14ac:dyDescent="0.3">
      <c r="A361" s="180" t="s">
        <v>973</v>
      </c>
      <c r="B361" s="180">
        <v>379</v>
      </c>
      <c r="C361" s="182" t="s">
        <v>31375</v>
      </c>
      <c r="D361" s="180" t="s">
        <v>6</v>
      </c>
      <c r="E361" s="180" t="s">
        <v>857</v>
      </c>
      <c r="F361" s="188"/>
      <c r="G361" s="188"/>
      <c r="H361" s="188">
        <v>1.43</v>
      </c>
      <c r="I361" s="188"/>
      <c r="J361" s="188">
        <v>1.39</v>
      </c>
      <c r="K361" s="188"/>
      <c r="L361" s="188"/>
      <c r="M361" s="188"/>
      <c r="N361" s="188"/>
      <c r="O361" s="188">
        <v>1.29</v>
      </c>
      <c r="P361" s="188"/>
      <c r="Q361" s="188"/>
      <c r="R361" s="188"/>
      <c r="S361" s="188">
        <v>1.18</v>
      </c>
      <c r="T361" s="188"/>
      <c r="U361" s="188"/>
      <c r="V361" s="188"/>
      <c r="W361" s="188"/>
      <c r="X361" s="188"/>
      <c r="Y361" s="188"/>
      <c r="Z361" s="188">
        <v>1.43</v>
      </c>
      <c r="AA361" s="188"/>
      <c r="AB361" s="188"/>
      <c r="AC361" s="188">
        <v>1.29</v>
      </c>
      <c r="AD361" s="188"/>
      <c r="AE361" s="188">
        <v>1.29</v>
      </c>
      <c r="AF361" s="188"/>
    </row>
    <row r="362" spans="1:32" x14ac:dyDescent="0.3">
      <c r="A362" s="180" t="s">
        <v>973</v>
      </c>
      <c r="B362" s="180">
        <v>510</v>
      </c>
      <c r="C362" s="182" t="s">
        <v>26893</v>
      </c>
      <c r="D362" s="180" t="s">
        <v>42</v>
      </c>
      <c r="E362" s="180" t="s">
        <v>857</v>
      </c>
      <c r="F362" s="188">
        <v>19.25</v>
      </c>
      <c r="G362" s="188"/>
      <c r="H362" s="188"/>
      <c r="I362" s="188">
        <v>19.88</v>
      </c>
      <c r="J362" s="188">
        <v>14.52</v>
      </c>
      <c r="K362" s="188"/>
      <c r="L362" s="188">
        <v>13.17</v>
      </c>
      <c r="M362" s="188"/>
      <c r="N362" s="188">
        <v>13.22</v>
      </c>
      <c r="O362" s="188">
        <v>12.15</v>
      </c>
      <c r="P362" s="188">
        <v>12.94</v>
      </c>
      <c r="Q362" s="188">
        <v>16.05</v>
      </c>
      <c r="R362" s="188">
        <v>19.899999999999999</v>
      </c>
      <c r="S362" s="188">
        <v>15.45</v>
      </c>
      <c r="T362" s="188">
        <v>13.83</v>
      </c>
      <c r="U362" s="188">
        <v>16.05</v>
      </c>
      <c r="V362" s="188"/>
      <c r="W362" s="188">
        <v>12.63</v>
      </c>
      <c r="X362" s="188">
        <v>16.739999999999998</v>
      </c>
      <c r="Y362" s="188">
        <v>10.51</v>
      </c>
      <c r="Z362" s="188">
        <v>18.79</v>
      </c>
      <c r="AA362" s="188">
        <v>14.92</v>
      </c>
      <c r="AB362" s="188">
        <v>14.75</v>
      </c>
      <c r="AC362" s="188">
        <v>13.4</v>
      </c>
      <c r="AD362" s="188">
        <v>12.11</v>
      </c>
      <c r="AE362" s="188">
        <v>12.64</v>
      </c>
      <c r="AF362" s="188"/>
    </row>
    <row r="363" spans="1:32" x14ac:dyDescent="0.3">
      <c r="A363" s="180" t="s">
        <v>973</v>
      </c>
      <c r="B363" s="180">
        <v>516</v>
      </c>
      <c r="C363" s="182" t="s">
        <v>26894</v>
      </c>
      <c r="D363" s="180" t="s">
        <v>42</v>
      </c>
      <c r="E363" s="180" t="s">
        <v>857</v>
      </c>
      <c r="F363" s="188">
        <v>22.81</v>
      </c>
      <c r="G363" s="188"/>
      <c r="H363" s="188"/>
      <c r="I363" s="188">
        <v>23.55</v>
      </c>
      <c r="J363" s="188">
        <v>17.2</v>
      </c>
      <c r="K363" s="188"/>
      <c r="L363" s="188">
        <v>15.6</v>
      </c>
      <c r="M363" s="188"/>
      <c r="N363" s="188">
        <v>15.66</v>
      </c>
      <c r="O363" s="188">
        <v>14.4</v>
      </c>
      <c r="P363" s="188">
        <v>15.34</v>
      </c>
      <c r="Q363" s="188">
        <v>19.02</v>
      </c>
      <c r="R363" s="188">
        <v>23.58</v>
      </c>
      <c r="S363" s="188">
        <v>18.3</v>
      </c>
      <c r="T363" s="188">
        <v>16.39</v>
      </c>
      <c r="U363" s="188">
        <v>19.02</v>
      </c>
      <c r="V363" s="188"/>
      <c r="W363" s="188">
        <v>14.96</v>
      </c>
      <c r="X363" s="188">
        <v>19.829999999999998</v>
      </c>
      <c r="Y363" s="188">
        <v>12.45</v>
      </c>
      <c r="Z363" s="188">
        <v>22.26</v>
      </c>
      <c r="AA363" s="188">
        <v>17.68</v>
      </c>
      <c r="AB363" s="188">
        <v>17.48</v>
      </c>
      <c r="AC363" s="188">
        <v>15.88</v>
      </c>
      <c r="AD363" s="188">
        <v>14.35</v>
      </c>
      <c r="AE363" s="188">
        <v>14.97</v>
      </c>
      <c r="AF363" s="188"/>
    </row>
    <row r="364" spans="1:32" x14ac:dyDescent="0.3">
      <c r="A364" s="180" t="s">
        <v>973</v>
      </c>
      <c r="B364" s="180">
        <v>509</v>
      </c>
      <c r="C364" s="182" t="s">
        <v>26895</v>
      </c>
      <c r="D364" s="180" t="s">
        <v>42</v>
      </c>
      <c r="E364" s="180" t="s">
        <v>857</v>
      </c>
      <c r="F364" s="188">
        <v>25.59</v>
      </c>
      <c r="G364" s="188"/>
      <c r="H364" s="188"/>
      <c r="I364" s="188">
        <v>26.43</v>
      </c>
      <c r="J364" s="188">
        <v>19.3</v>
      </c>
      <c r="K364" s="188"/>
      <c r="L364" s="188">
        <v>17.510000000000002</v>
      </c>
      <c r="M364" s="188"/>
      <c r="N364" s="188">
        <v>17.57</v>
      </c>
      <c r="O364" s="188">
        <v>16.16</v>
      </c>
      <c r="P364" s="188">
        <v>17.21</v>
      </c>
      <c r="Q364" s="188">
        <v>21.34</v>
      </c>
      <c r="R364" s="188">
        <v>26.46</v>
      </c>
      <c r="S364" s="188">
        <v>20.53</v>
      </c>
      <c r="T364" s="188">
        <v>18.39</v>
      </c>
      <c r="U364" s="188">
        <v>21.34</v>
      </c>
      <c r="V364" s="188"/>
      <c r="W364" s="188">
        <v>16.79</v>
      </c>
      <c r="X364" s="188">
        <v>22.25</v>
      </c>
      <c r="Y364" s="188">
        <v>13.98</v>
      </c>
      <c r="Z364" s="188">
        <v>24.98</v>
      </c>
      <c r="AA364" s="188">
        <v>19.84</v>
      </c>
      <c r="AB364" s="188">
        <v>19.62</v>
      </c>
      <c r="AC364" s="188">
        <v>17.82</v>
      </c>
      <c r="AD364" s="188">
        <v>16.100000000000001</v>
      </c>
      <c r="AE364" s="188">
        <v>16.8</v>
      </c>
      <c r="AF364" s="188"/>
    </row>
    <row r="365" spans="1:32" x14ac:dyDescent="0.3">
      <c r="A365" s="180" t="s">
        <v>26723</v>
      </c>
      <c r="B365" s="180">
        <v>40331</v>
      </c>
      <c r="C365" s="182" t="s">
        <v>26896</v>
      </c>
      <c r="D365" s="180" t="s">
        <v>40</v>
      </c>
      <c r="E365" s="180" t="s">
        <v>857</v>
      </c>
      <c r="F365" s="188">
        <v>15.56</v>
      </c>
      <c r="G365" s="188">
        <v>11.56</v>
      </c>
      <c r="H365" s="188">
        <v>17.88</v>
      </c>
      <c r="I365" s="188">
        <v>11.89</v>
      </c>
      <c r="J365" s="188">
        <v>21.81</v>
      </c>
      <c r="K365" s="188">
        <v>16.47</v>
      </c>
      <c r="L365" s="188">
        <v>18.399999999999999</v>
      </c>
      <c r="M365" s="188">
        <v>20.78</v>
      </c>
      <c r="N365" s="188">
        <v>12.13</v>
      </c>
      <c r="O365" s="188">
        <v>12.76</v>
      </c>
      <c r="P365" s="188">
        <v>21.7</v>
      </c>
      <c r="Q365" s="188">
        <v>13.61</v>
      </c>
      <c r="R365" s="188">
        <v>11.27</v>
      </c>
      <c r="S365" s="188">
        <v>13.64</v>
      </c>
      <c r="T365" s="188">
        <v>15.99</v>
      </c>
      <c r="U365" s="188">
        <v>12.85</v>
      </c>
      <c r="V365" s="188">
        <v>15</v>
      </c>
      <c r="W365" s="188">
        <v>15.03</v>
      </c>
      <c r="X365" s="188">
        <v>32.68</v>
      </c>
      <c r="Y365" s="188">
        <v>15.48</v>
      </c>
      <c r="Z365" s="188">
        <v>13.22</v>
      </c>
      <c r="AA365" s="188">
        <v>14.77</v>
      </c>
      <c r="AB365" s="188">
        <v>15.32</v>
      </c>
      <c r="AC365" s="188">
        <v>18.420000000000002</v>
      </c>
      <c r="AD365" s="188">
        <v>14.78</v>
      </c>
      <c r="AE365" s="188">
        <v>23.73</v>
      </c>
      <c r="AF365" s="188">
        <v>12.2</v>
      </c>
    </row>
    <row r="366" spans="1:32" x14ac:dyDescent="0.3">
      <c r="A366" s="180" t="s">
        <v>26723</v>
      </c>
      <c r="B366" s="180">
        <v>40930</v>
      </c>
      <c r="C366" s="182" t="s">
        <v>26897</v>
      </c>
      <c r="D366" s="180" t="s">
        <v>63</v>
      </c>
      <c r="E366" s="180" t="s">
        <v>857</v>
      </c>
      <c r="F366" s="188">
        <v>2723.96</v>
      </c>
      <c r="G366" s="188">
        <v>2017.54</v>
      </c>
      <c r="H366" s="188">
        <v>3140</v>
      </c>
      <c r="I366" s="188">
        <v>2071.02</v>
      </c>
      <c r="J366" s="188">
        <v>3812.29</v>
      </c>
      <c r="K366" s="188">
        <v>2900.86</v>
      </c>
      <c r="L366" s="188">
        <v>3278.58</v>
      </c>
      <c r="M366" s="188">
        <v>3642.24</v>
      </c>
      <c r="N366" s="188">
        <v>2176.36</v>
      </c>
      <c r="O366" s="188">
        <v>2246.1999999999998</v>
      </c>
      <c r="P366" s="188">
        <v>3841.48</v>
      </c>
      <c r="Q366" s="188">
        <v>2385.16</v>
      </c>
      <c r="R366" s="188">
        <v>2027.06</v>
      </c>
      <c r="S366" s="188">
        <v>2366.31</v>
      </c>
      <c r="T366" s="188">
        <v>2784.5</v>
      </c>
      <c r="U366" s="188">
        <v>2250.81</v>
      </c>
      <c r="V366" s="188">
        <v>2650.87</v>
      </c>
      <c r="W366" s="188">
        <v>2638.61</v>
      </c>
      <c r="X366" s="188">
        <v>5740.61</v>
      </c>
      <c r="Y366" s="188">
        <v>2707.14</v>
      </c>
      <c r="Z366" s="188">
        <v>2304.06</v>
      </c>
      <c r="AA366" s="188">
        <v>2578.5100000000002</v>
      </c>
      <c r="AB366" s="188">
        <v>2694.26</v>
      </c>
      <c r="AC366" s="188">
        <v>3233.63</v>
      </c>
      <c r="AD366" s="188">
        <v>2613.46</v>
      </c>
      <c r="AE366" s="188">
        <v>4158.97</v>
      </c>
      <c r="AF366" s="188">
        <v>2146.0500000000002</v>
      </c>
    </row>
    <row r="367" spans="1:32" x14ac:dyDescent="0.3">
      <c r="A367" s="180" t="s">
        <v>973</v>
      </c>
      <c r="B367" s="180">
        <v>377</v>
      </c>
      <c r="C367" s="182" t="s">
        <v>26898</v>
      </c>
      <c r="D367" s="180" t="s">
        <v>6</v>
      </c>
      <c r="E367" s="180" t="s">
        <v>26586</v>
      </c>
      <c r="F367" s="188">
        <v>41.83</v>
      </c>
      <c r="G367" s="188">
        <v>40</v>
      </c>
      <c r="H367" s="188">
        <v>38.200000000000003</v>
      </c>
      <c r="I367" s="188">
        <v>35</v>
      </c>
      <c r="J367" s="188">
        <v>37.049999999999997</v>
      </c>
      <c r="K367" s="188">
        <v>41</v>
      </c>
      <c r="L367" s="188">
        <v>44.1</v>
      </c>
      <c r="M367" s="188">
        <v>42.66</v>
      </c>
      <c r="N367" s="188">
        <v>38.5</v>
      </c>
      <c r="O367" s="188">
        <v>35</v>
      </c>
      <c r="P367" s="188">
        <v>44.29</v>
      </c>
      <c r="Q367" s="188">
        <v>41.79</v>
      </c>
      <c r="R367" s="188">
        <v>39.82</v>
      </c>
      <c r="S367" s="188">
        <v>43</v>
      </c>
      <c r="T367" s="188">
        <v>43</v>
      </c>
      <c r="U367" s="188">
        <v>27.05</v>
      </c>
      <c r="V367" s="188">
        <v>40.5</v>
      </c>
      <c r="W367" s="188">
        <v>39.950000000000003</v>
      </c>
      <c r="X367" s="188">
        <v>36</v>
      </c>
      <c r="Y367" s="188">
        <v>34.75</v>
      </c>
      <c r="Z367" s="188">
        <v>40</v>
      </c>
      <c r="AA367" s="188">
        <v>43.99</v>
      </c>
      <c r="AB367" s="188">
        <v>33.4</v>
      </c>
      <c r="AC367" s="188">
        <v>46.45</v>
      </c>
      <c r="AD367" s="188">
        <v>34.950000000000003</v>
      </c>
      <c r="AE367" s="188">
        <v>40.200000000000003</v>
      </c>
      <c r="AF367" s="188">
        <v>38.93</v>
      </c>
    </row>
    <row r="368" spans="1:32" x14ac:dyDescent="0.3">
      <c r="A368" s="180" t="s">
        <v>973</v>
      </c>
      <c r="B368" s="180">
        <v>11761</v>
      </c>
      <c r="C368" s="182" t="s">
        <v>26899</v>
      </c>
      <c r="D368" s="180" t="s">
        <v>6</v>
      </c>
      <c r="E368" s="180" t="s">
        <v>857</v>
      </c>
      <c r="F368" s="188">
        <v>89.02</v>
      </c>
      <c r="G368" s="188">
        <v>85.12</v>
      </c>
      <c r="H368" s="188">
        <v>81.290000000000006</v>
      </c>
      <c r="I368" s="188">
        <v>74.48</v>
      </c>
      <c r="J368" s="188">
        <v>78.84</v>
      </c>
      <c r="K368" s="188">
        <v>87.25</v>
      </c>
      <c r="L368" s="188">
        <v>93.85</v>
      </c>
      <c r="M368" s="188">
        <v>90.78</v>
      </c>
      <c r="N368" s="188">
        <v>81.93</v>
      </c>
      <c r="O368" s="188">
        <v>74.48</v>
      </c>
      <c r="P368" s="188">
        <v>94.25</v>
      </c>
      <c r="Q368" s="188">
        <v>88.93</v>
      </c>
      <c r="R368" s="188">
        <v>84.74</v>
      </c>
      <c r="S368" s="188">
        <v>91.51</v>
      </c>
      <c r="T368" s="188">
        <v>91.51</v>
      </c>
      <c r="U368" s="188">
        <v>57.56</v>
      </c>
      <c r="V368" s="188">
        <v>86.18</v>
      </c>
      <c r="W368" s="188">
        <v>85.01</v>
      </c>
      <c r="X368" s="188">
        <v>76.61</v>
      </c>
      <c r="Y368" s="188">
        <v>73.95</v>
      </c>
      <c r="Z368" s="188">
        <v>85.12</v>
      </c>
      <c r="AA368" s="188">
        <v>93.61</v>
      </c>
      <c r="AB368" s="188">
        <v>71.069999999999993</v>
      </c>
      <c r="AC368" s="188">
        <v>98.85</v>
      </c>
      <c r="AD368" s="188">
        <v>74.37</v>
      </c>
      <c r="AE368" s="188">
        <v>85.55</v>
      </c>
      <c r="AF368" s="188">
        <v>82.84</v>
      </c>
    </row>
    <row r="369" spans="1:32" x14ac:dyDescent="0.3">
      <c r="A369" s="180" t="s">
        <v>973</v>
      </c>
      <c r="B369" s="180">
        <v>7588</v>
      </c>
      <c r="C369" s="182" t="s">
        <v>26900</v>
      </c>
      <c r="D369" s="180" t="s">
        <v>6</v>
      </c>
      <c r="E369" s="180" t="s">
        <v>26586</v>
      </c>
      <c r="F369" s="188">
        <v>54.6</v>
      </c>
      <c r="G369" s="188">
        <v>51.9</v>
      </c>
      <c r="H369" s="188">
        <v>44.6</v>
      </c>
      <c r="I369" s="188">
        <v>56.9</v>
      </c>
      <c r="J369" s="188">
        <v>52</v>
      </c>
      <c r="K369" s="188">
        <v>52.9</v>
      </c>
      <c r="L369" s="188">
        <v>57</v>
      </c>
      <c r="M369" s="188">
        <v>49.24</v>
      </c>
      <c r="N369" s="188">
        <v>49.7</v>
      </c>
      <c r="O369" s="188">
        <v>46.34</v>
      </c>
      <c r="P369" s="188">
        <v>52.5</v>
      </c>
      <c r="Q369" s="188">
        <v>58.2</v>
      </c>
      <c r="R369" s="188">
        <v>52.07</v>
      </c>
      <c r="S369" s="188">
        <v>53</v>
      </c>
      <c r="T369" s="188">
        <v>40</v>
      </c>
      <c r="U369" s="188">
        <v>43.9</v>
      </c>
      <c r="V369" s="188">
        <v>47.07</v>
      </c>
      <c r="W369" s="188">
        <v>48.8</v>
      </c>
      <c r="X369" s="188">
        <v>48.95</v>
      </c>
      <c r="Y369" s="188">
        <v>42.9</v>
      </c>
      <c r="Z369" s="188">
        <v>61.91</v>
      </c>
      <c r="AA369" s="188">
        <v>40.61</v>
      </c>
      <c r="AB369" s="188">
        <v>45</v>
      </c>
      <c r="AC369" s="188">
        <v>53.22</v>
      </c>
      <c r="AD369" s="188">
        <v>39.9</v>
      </c>
      <c r="AE369" s="188">
        <v>44.29</v>
      </c>
      <c r="AF369" s="188">
        <v>50.89</v>
      </c>
    </row>
    <row r="370" spans="1:32" x14ac:dyDescent="0.3">
      <c r="A370" s="180" t="s">
        <v>26723</v>
      </c>
      <c r="B370" s="180">
        <v>34551</v>
      </c>
      <c r="C370" s="182" t="s">
        <v>26901</v>
      </c>
      <c r="D370" s="180" t="s">
        <v>40</v>
      </c>
      <c r="E370" s="180" t="s">
        <v>857</v>
      </c>
      <c r="F370" s="188">
        <v>15.73</v>
      </c>
      <c r="G370" s="188">
        <v>14.45</v>
      </c>
      <c r="H370" s="188">
        <v>15.99</v>
      </c>
      <c r="I370" s="188">
        <v>15.57</v>
      </c>
      <c r="J370" s="188">
        <v>16.02</v>
      </c>
      <c r="K370" s="188">
        <v>14.4</v>
      </c>
      <c r="L370" s="188">
        <v>15.06</v>
      </c>
      <c r="M370" s="188">
        <v>14.84</v>
      </c>
      <c r="N370" s="188">
        <v>15.35</v>
      </c>
      <c r="O370" s="188">
        <v>15.73</v>
      </c>
      <c r="P370" s="188">
        <v>17.399999999999999</v>
      </c>
      <c r="Q370" s="188">
        <v>15.85</v>
      </c>
      <c r="R370" s="188">
        <v>16.59</v>
      </c>
      <c r="S370" s="188">
        <v>15.86</v>
      </c>
      <c r="T370" s="188">
        <v>17.100000000000001</v>
      </c>
      <c r="U370" s="188">
        <v>16.93</v>
      </c>
      <c r="V370" s="188">
        <v>15.47</v>
      </c>
      <c r="W370" s="188">
        <v>20.43</v>
      </c>
      <c r="X370" s="188">
        <v>22.07</v>
      </c>
      <c r="Y370" s="188">
        <v>14.96</v>
      </c>
      <c r="Z370" s="188">
        <v>18.37</v>
      </c>
      <c r="AA370" s="188">
        <v>15.12</v>
      </c>
      <c r="AB370" s="188">
        <v>17.88</v>
      </c>
      <c r="AC370" s="188">
        <v>20.329999999999998</v>
      </c>
      <c r="AD370" s="188">
        <v>14.06</v>
      </c>
      <c r="AE370" s="188">
        <v>21.39</v>
      </c>
      <c r="AF370" s="188">
        <v>13.66</v>
      </c>
    </row>
    <row r="371" spans="1:32" x14ac:dyDescent="0.3">
      <c r="A371" s="180" t="s">
        <v>26723</v>
      </c>
      <c r="B371" s="180">
        <v>41078</v>
      </c>
      <c r="C371" s="182" t="s">
        <v>26902</v>
      </c>
      <c r="D371" s="180" t="s">
        <v>63</v>
      </c>
      <c r="E371" s="180" t="s">
        <v>857</v>
      </c>
      <c r="F371" s="188">
        <v>2752.83</v>
      </c>
      <c r="G371" s="188">
        <v>2521.84</v>
      </c>
      <c r="H371" s="188">
        <v>2810.41</v>
      </c>
      <c r="I371" s="188">
        <v>2712.25</v>
      </c>
      <c r="J371" s="188">
        <v>2800.37</v>
      </c>
      <c r="K371" s="188">
        <v>2537.0700000000002</v>
      </c>
      <c r="L371" s="188">
        <v>2682.55</v>
      </c>
      <c r="M371" s="188">
        <v>2602.69</v>
      </c>
      <c r="N371" s="188">
        <v>2753.4</v>
      </c>
      <c r="O371" s="188">
        <v>2771.18</v>
      </c>
      <c r="P371" s="188">
        <v>3080.8</v>
      </c>
      <c r="Q371" s="188">
        <v>2775.48</v>
      </c>
      <c r="R371" s="188">
        <v>2983.48</v>
      </c>
      <c r="S371" s="188">
        <v>2747.1</v>
      </c>
      <c r="T371" s="188">
        <v>2981.19</v>
      </c>
      <c r="U371" s="188">
        <v>2963.75</v>
      </c>
      <c r="V371" s="188">
        <v>2734.68</v>
      </c>
      <c r="W371" s="188">
        <v>3585.61</v>
      </c>
      <c r="X371" s="188">
        <v>3878.47</v>
      </c>
      <c r="Y371" s="188">
        <v>2617.94</v>
      </c>
      <c r="Z371" s="188">
        <v>3201.66</v>
      </c>
      <c r="AA371" s="188">
        <v>2640.73</v>
      </c>
      <c r="AB371" s="188">
        <v>3146.64</v>
      </c>
      <c r="AC371" s="188">
        <v>3570.28</v>
      </c>
      <c r="AD371" s="188">
        <v>2486.4899999999998</v>
      </c>
      <c r="AE371" s="188">
        <v>3748.94</v>
      </c>
      <c r="AF371" s="188">
        <v>2404.7199999999998</v>
      </c>
    </row>
    <row r="372" spans="1:32" x14ac:dyDescent="0.3">
      <c r="A372" s="180" t="s">
        <v>26723</v>
      </c>
      <c r="B372" s="180">
        <v>246</v>
      </c>
      <c r="C372" s="182" t="s">
        <v>26903</v>
      </c>
      <c r="D372" s="180" t="s">
        <v>40</v>
      </c>
      <c r="E372" s="180" t="s">
        <v>857</v>
      </c>
      <c r="F372" s="188">
        <v>19.04</v>
      </c>
      <c r="G372" s="188">
        <v>17.05</v>
      </c>
      <c r="H372" s="188">
        <v>17.47</v>
      </c>
      <c r="I372" s="188">
        <v>18.440000000000001</v>
      </c>
      <c r="J372" s="188">
        <v>17.239999999999998</v>
      </c>
      <c r="K372" s="188">
        <v>17.2</v>
      </c>
      <c r="L372" s="188">
        <v>16.57</v>
      </c>
      <c r="M372" s="188">
        <v>18.940000000000001</v>
      </c>
      <c r="N372" s="188">
        <v>15.66</v>
      </c>
      <c r="O372" s="188">
        <v>17.02</v>
      </c>
      <c r="P372" s="188">
        <v>20</v>
      </c>
      <c r="Q372" s="188">
        <v>16.5</v>
      </c>
      <c r="R372" s="188">
        <v>17.96</v>
      </c>
      <c r="S372" s="188">
        <v>16.760000000000002</v>
      </c>
      <c r="T372" s="188">
        <v>18.149999999999999</v>
      </c>
      <c r="U372" s="188">
        <v>17.98</v>
      </c>
      <c r="V372" s="188">
        <v>16.690000000000001</v>
      </c>
      <c r="W372" s="188">
        <v>22.16</v>
      </c>
      <c r="X372" s="188">
        <v>23.31</v>
      </c>
      <c r="Y372" s="188">
        <v>17.71</v>
      </c>
      <c r="Z372" s="188">
        <v>20.53</v>
      </c>
      <c r="AA372" s="188">
        <v>17.559999999999999</v>
      </c>
      <c r="AB372" s="188">
        <v>19.239999999999998</v>
      </c>
      <c r="AC372" s="188">
        <v>23.35</v>
      </c>
      <c r="AD372" s="188">
        <v>15.92</v>
      </c>
      <c r="AE372" s="188">
        <v>23.82</v>
      </c>
      <c r="AF372" s="188">
        <v>19.600000000000001</v>
      </c>
    </row>
    <row r="373" spans="1:32" x14ac:dyDescent="0.3">
      <c r="A373" s="180" t="s">
        <v>26723</v>
      </c>
      <c r="B373" s="180">
        <v>40927</v>
      </c>
      <c r="C373" s="182" t="s">
        <v>26904</v>
      </c>
      <c r="D373" s="180" t="s">
        <v>63</v>
      </c>
      <c r="E373" s="180" t="s">
        <v>857</v>
      </c>
      <c r="F373" s="188">
        <v>3332.44</v>
      </c>
      <c r="G373" s="188">
        <v>2975.99</v>
      </c>
      <c r="H373" s="188">
        <v>3069.53</v>
      </c>
      <c r="I373" s="188">
        <v>3208.79</v>
      </c>
      <c r="J373" s="188">
        <v>3012.89</v>
      </c>
      <c r="K373" s="188">
        <v>3028.34</v>
      </c>
      <c r="L373" s="188">
        <v>2951.04</v>
      </c>
      <c r="M373" s="188">
        <v>3323.22</v>
      </c>
      <c r="N373" s="188">
        <v>2808.64</v>
      </c>
      <c r="O373" s="188">
        <v>2996.65</v>
      </c>
      <c r="P373" s="188">
        <v>3538.57</v>
      </c>
      <c r="Q373" s="188">
        <v>2888.92</v>
      </c>
      <c r="R373" s="188">
        <v>3231.66</v>
      </c>
      <c r="S373" s="188">
        <v>2903.76</v>
      </c>
      <c r="T373" s="188">
        <v>3164.13</v>
      </c>
      <c r="U373" s="188">
        <v>3148.05</v>
      </c>
      <c r="V373" s="188">
        <v>2951.29</v>
      </c>
      <c r="W373" s="188">
        <v>3890.89</v>
      </c>
      <c r="X373" s="188">
        <v>4096.96</v>
      </c>
      <c r="Y373" s="188">
        <v>3098.87</v>
      </c>
      <c r="Z373" s="188">
        <v>3575.61</v>
      </c>
      <c r="AA373" s="188">
        <v>3065.77</v>
      </c>
      <c r="AB373" s="188">
        <v>3381.95</v>
      </c>
      <c r="AC373" s="188">
        <v>4100.2299999999996</v>
      </c>
      <c r="AD373" s="188">
        <v>2812.92</v>
      </c>
      <c r="AE373" s="188">
        <v>4173.53</v>
      </c>
      <c r="AF373" s="188">
        <v>3449.35</v>
      </c>
    </row>
    <row r="374" spans="1:32" x14ac:dyDescent="0.3">
      <c r="A374" s="180" t="s">
        <v>26723</v>
      </c>
      <c r="B374" s="180">
        <v>2350</v>
      </c>
      <c r="C374" s="182" t="s">
        <v>26905</v>
      </c>
      <c r="D374" s="180" t="s">
        <v>40</v>
      </c>
      <c r="E374" s="180" t="s">
        <v>857</v>
      </c>
      <c r="F374" s="188">
        <v>18.36</v>
      </c>
      <c r="G374" s="188">
        <v>16.03</v>
      </c>
      <c r="H374" s="188">
        <v>31.52</v>
      </c>
      <c r="I374" s="188">
        <v>15.29</v>
      </c>
      <c r="J374" s="188">
        <v>20.22</v>
      </c>
      <c r="K374" s="188">
        <v>17.18</v>
      </c>
      <c r="L374" s="188">
        <v>28.78</v>
      </c>
      <c r="M374" s="188">
        <v>17.899999999999999</v>
      </c>
      <c r="N374" s="188">
        <v>19.96</v>
      </c>
      <c r="O374" s="188">
        <v>25.86</v>
      </c>
      <c r="P374" s="188">
        <v>22.37</v>
      </c>
      <c r="Q374" s="188">
        <v>20.9</v>
      </c>
      <c r="R374" s="188">
        <v>17.32</v>
      </c>
      <c r="S374" s="188">
        <v>21.06</v>
      </c>
      <c r="T374" s="188">
        <v>19.350000000000001</v>
      </c>
      <c r="U374" s="188">
        <v>20.13</v>
      </c>
      <c r="V374" s="188">
        <v>20.43</v>
      </c>
      <c r="W374" s="188">
        <v>23.18</v>
      </c>
      <c r="X374" s="188">
        <v>25.56</v>
      </c>
      <c r="Y374" s="188">
        <v>22.24</v>
      </c>
      <c r="Z374" s="188">
        <v>19.11</v>
      </c>
      <c r="AA374" s="188">
        <v>18.940000000000001</v>
      </c>
      <c r="AB374" s="188">
        <v>22.27</v>
      </c>
      <c r="AC374" s="188">
        <v>26.93</v>
      </c>
      <c r="AD374" s="188">
        <v>14.57</v>
      </c>
      <c r="AE374" s="188">
        <v>31.82</v>
      </c>
      <c r="AF374" s="188">
        <v>16.649999999999999</v>
      </c>
    </row>
    <row r="375" spans="1:32" x14ac:dyDescent="0.3">
      <c r="A375" s="180" t="s">
        <v>26723</v>
      </c>
      <c r="B375" s="180">
        <v>40812</v>
      </c>
      <c r="C375" s="182" t="s">
        <v>26906</v>
      </c>
      <c r="D375" s="180" t="s">
        <v>63</v>
      </c>
      <c r="E375" s="180" t="s">
        <v>857</v>
      </c>
      <c r="F375" s="188">
        <v>3214.42</v>
      </c>
      <c r="G375" s="188">
        <v>2796.34</v>
      </c>
      <c r="H375" s="188">
        <v>5531.64</v>
      </c>
      <c r="I375" s="188">
        <v>2660.07</v>
      </c>
      <c r="J375" s="188">
        <v>3535.45</v>
      </c>
      <c r="K375" s="188">
        <v>3024.34</v>
      </c>
      <c r="L375" s="188">
        <v>5124.6000000000004</v>
      </c>
      <c r="M375" s="188">
        <v>3139.97</v>
      </c>
      <c r="N375" s="188">
        <v>3580.77</v>
      </c>
      <c r="O375" s="188">
        <v>4553.47</v>
      </c>
      <c r="P375" s="188">
        <v>3959.32</v>
      </c>
      <c r="Q375" s="188">
        <v>3657.97</v>
      </c>
      <c r="R375" s="188">
        <v>3119.64</v>
      </c>
      <c r="S375" s="188">
        <v>3650.99</v>
      </c>
      <c r="T375" s="188">
        <v>3371.56</v>
      </c>
      <c r="U375" s="188">
        <v>3524.47</v>
      </c>
      <c r="V375" s="188">
        <v>3612.57</v>
      </c>
      <c r="W375" s="188">
        <v>4069.38</v>
      </c>
      <c r="X375" s="188">
        <v>4492.22</v>
      </c>
      <c r="Y375" s="188">
        <v>3890.53</v>
      </c>
      <c r="Z375" s="188">
        <v>3329.75</v>
      </c>
      <c r="AA375" s="188">
        <v>3308.84</v>
      </c>
      <c r="AB375" s="188">
        <v>3915.33</v>
      </c>
      <c r="AC375" s="188">
        <v>4729.6400000000003</v>
      </c>
      <c r="AD375" s="188">
        <v>2573.09</v>
      </c>
      <c r="AE375" s="188">
        <v>5577.28</v>
      </c>
      <c r="AF375" s="188">
        <v>2932.1</v>
      </c>
    </row>
    <row r="376" spans="1:32" x14ac:dyDescent="0.3">
      <c r="A376" s="180" t="s">
        <v>26723</v>
      </c>
      <c r="B376" s="180">
        <v>245</v>
      </c>
      <c r="C376" s="182" t="s">
        <v>26907</v>
      </c>
      <c r="D376" s="180" t="s">
        <v>40</v>
      </c>
      <c r="E376" s="180" t="s">
        <v>857</v>
      </c>
      <c r="F376" s="188">
        <v>24.3</v>
      </c>
      <c r="G376" s="188">
        <v>26.4</v>
      </c>
      <c r="H376" s="188">
        <v>53.11</v>
      </c>
      <c r="I376" s="188">
        <v>27.37</v>
      </c>
      <c r="J376" s="188">
        <v>29.43</v>
      </c>
      <c r="K376" s="188">
        <v>30.07</v>
      </c>
      <c r="L376" s="188">
        <v>36.51</v>
      </c>
      <c r="M376" s="188">
        <v>29.88</v>
      </c>
      <c r="N376" s="188">
        <v>27.31</v>
      </c>
      <c r="O376" s="188">
        <v>39.67</v>
      </c>
      <c r="P376" s="188">
        <v>34.81</v>
      </c>
      <c r="Q376" s="188">
        <v>30.58</v>
      </c>
      <c r="R376" s="188">
        <v>27.86</v>
      </c>
      <c r="S376" s="188">
        <v>30.78</v>
      </c>
      <c r="T376" s="188">
        <v>28.64</v>
      </c>
      <c r="U376" s="188">
        <v>22.85</v>
      </c>
      <c r="V376" s="188">
        <v>33.58</v>
      </c>
      <c r="W376" s="188">
        <v>30.92</v>
      </c>
      <c r="X376" s="188">
        <v>33.76</v>
      </c>
      <c r="Y376" s="188">
        <v>38.03</v>
      </c>
      <c r="Z376" s="188">
        <v>29.12</v>
      </c>
      <c r="AA376" s="188">
        <v>30.37</v>
      </c>
      <c r="AB376" s="188">
        <v>29.99</v>
      </c>
      <c r="AC376" s="188">
        <v>35</v>
      </c>
      <c r="AD376" s="188">
        <v>20.91</v>
      </c>
      <c r="AE376" s="188">
        <v>40.44</v>
      </c>
      <c r="AF376" s="188">
        <v>27.01</v>
      </c>
    </row>
    <row r="377" spans="1:32" x14ac:dyDescent="0.3">
      <c r="A377" s="180" t="s">
        <v>26723</v>
      </c>
      <c r="B377" s="180">
        <v>41090</v>
      </c>
      <c r="C377" s="182" t="s">
        <v>26908</v>
      </c>
      <c r="D377" s="180" t="s">
        <v>63</v>
      </c>
      <c r="E377" s="180" t="s">
        <v>857</v>
      </c>
      <c r="F377" s="188">
        <v>4252.91</v>
      </c>
      <c r="G377" s="188">
        <v>4605.3900000000003</v>
      </c>
      <c r="H377" s="188">
        <v>9319.3700000000008</v>
      </c>
      <c r="I377" s="188">
        <v>4762.68</v>
      </c>
      <c r="J377" s="188">
        <v>5144.55</v>
      </c>
      <c r="K377" s="188">
        <v>5295.21</v>
      </c>
      <c r="L377" s="188">
        <v>6500.68</v>
      </c>
      <c r="M377" s="188">
        <v>5236.9799999999996</v>
      </c>
      <c r="N377" s="188">
        <v>4899.08</v>
      </c>
      <c r="O377" s="188">
        <v>6983.3</v>
      </c>
      <c r="P377" s="188">
        <v>6160.86</v>
      </c>
      <c r="Q377" s="188">
        <v>5355.12</v>
      </c>
      <c r="R377" s="188">
        <v>5012.24</v>
      </c>
      <c r="S377" s="188">
        <v>5332.82</v>
      </c>
      <c r="T377" s="188">
        <v>4990.46</v>
      </c>
      <c r="U377" s="188">
        <v>3999.56</v>
      </c>
      <c r="V377" s="188">
        <v>5932.72</v>
      </c>
      <c r="W377" s="188">
        <v>5425.85</v>
      </c>
      <c r="X377" s="188">
        <v>5932.68</v>
      </c>
      <c r="Y377" s="188">
        <v>6650.99</v>
      </c>
      <c r="Z377" s="188">
        <v>5069.58</v>
      </c>
      <c r="AA377" s="188">
        <v>5301.39</v>
      </c>
      <c r="AB377" s="188">
        <v>5270.4</v>
      </c>
      <c r="AC377" s="188">
        <v>6142.38</v>
      </c>
      <c r="AD377" s="188">
        <v>3696.34</v>
      </c>
      <c r="AE377" s="188">
        <v>7086.38</v>
      </c>
      <c r="AF377" s="188">
        <v>4749.29</v>
      </c>
    </row>
    <row r="378" spans="1:32" x14ac:dyDescent="0.3">
      <c r="A378" s="180" t="s">
        <v>26723</v>
      </c>
      <c r="B378" s="180">
        <v>251</v>
      </c>
      <c r="C378" s="182" t="s">
        <v>26909</v>
      </c>
      <c r="D378" s="180" t="s">
        <v>40</v>
      </c>
      <c r="E378" s="180" t="s">
        <v>857</v>
      </c>
      <c r="F378" s="188">
        <v>19.04</v>
      </c>
      <c r="G378" s="188">
        <v>17.05</v>
      </c>
      <c r="H378" s="188">
        <v>17.47</v>
      </c>
      <c r="I378" s="188">
        <v>18.440000000000001</v>
      </c>
      <c r="J378" s="188">
        <v>17.239999999999998</v>
      </c>
      <c r="K378" s="188">
        <v>17.2</v>
      </c>
      <c r="L378" s="188">
        <v>16.57</v>
      </c>
      <c r="M378" s="188">
        <v>18.940000000000001</v>
      </c>
      <c r="N378" s="188">
        <v>15.66</v>
      </c>
      <c r="O378" s="188">
        <v>17.02</v>
      </c>
      <c r="P378" s="188">
        <v>20</v>
      </c>
      <c r="Q378" s="188">
        <v>16.5</v>
      </c>
      <c r="R378" s="188">
        <v>17.96</v>
      </c>
      <c r="S378" s="188">
        <v>16.760000000000002</v>
      </c>
      <c r="T378" s="188">
        <v>18.149999999999999</v>
      </c>
      <c r="U378" s="188">
        <v>17.98</v>
      </c>
      <c r="V378" s="188">
        <v>16.690000000000001</v>
      </c>
      <c r="W378" s="188">
        <v>22.16</v>
      </c>
      <c r="X378" s="188">
        <v>23.31</v>
      </c>
      <c r="Y378" s="188">
        <v>17.71</v>
      </c>
      <c r="Z378" s="188">
        <v>20.53</v>
      </c>
      <c r="AA378" s="188">
        <v>17.559999999999999</v>
      </c>
      <c r="AB378" s="188">
        <v>19.239999999999998</v>
      </c>
      <c r="AC378" s="188">
        <v>23.35</v>
      </c>
      <c r="AD378" s="188">
        <v>15.92</v>
      </c>
      <c r="AE378" s="188">
        <v>23.82</v>
      </c>
      <c r="AF378" s="188">
        <v>19.600000000000001</v>
      </c>
    </row>
    <row r="379" spans="1:32" x14ac:dyDescent="0.3">
      <c r="A379" s="180" t="s">
        <v>26723</v>
      </c>
      <c r="B379" s="180">
        <v>40975</v>
      </c>
      <c r="C379" s="182" t="s">
        <v>26910</v>
      </c>
      <c r="D379" s="180" t="s">
        <v>63</v>
      </c>
      <c r="E379" s="180" t="s">
        <v>857</v>
      </c>
      <c r="F379" s="188">
        <v>3332.44</v>
      </c>
      <c r="G379" s="188">
        <v>2975.99</v>
      </c>
      <c r="H379" s="188">
        <v>3069.53</v>
      </c>
      <c r="I379" s="188">
        <v>3208.79</v>
      </c>
      <c r="J379" s="188">
        <v>3012.89</v>
      </c>
      <c r="K379" s="188">
        <v>3028.34</v>
      </c>
      <c r="L379" s="188">
        <v>2951.04</v>
      </c>
      <c r="M379" s="188">
        <v>3323.22</v>
      </c>
      <c r="N379" s="188">
        <v>2808.64</v>
      </c>
      <c r="O379" s="188">
        <v>2996.65</v>
      </c>
      <c r="P379" s="188">
        <v>3538.57</v>
      </c>
      <c r="Q379" s="188">
        <v>2888.92</v>
      </c>
      <c r="R379" s="188">
        <v>3231.66</v>
      </c>
      <c r="S379" s="188">
        <v>2903.76</v>
      </c>
      <c r="T379" s="188">
        <v>3164.13</v>
      </c>
      <c r="U379" s="188">
        <v>3148.05</v>
      </c>
      <c r="V379" s="188">
        <v>2951.29</v>
      </c>
      <c r="W379" s="188">
        <v>3890.89</v>
      </c>
      <c r="X379" s="188">
        <v>4096.96</v>
      </c>
      <c r="Y379" s="188">
        <v>3098.87</v>
      </c>
      <c r="Z379" s="188">
        <v>3575.61</v>
      </c>
      <c r="AA379" s="188">
        <v>3065.77</v>
      </c>
      <c r="AB379" s="188">
        <v>3381.95</v>
      </c>
      <c r="AC379" s="188">
        <v>4100.2299999999996</v>
      </c>
      <c r="AD379" s="188">
        <v>2812.92</v>
      </c>
      <c r="AE379" s="188">
        <v>4173.53</v>
      </c>
      <c r="AF379" s="188">
        <v>3449.35</v>
      </c>
    </row>
    <row r="380" spans="1:32" x14ac:dyDescent="0.3">
      <c r="A380" s="180" t="s">
        <v>26723</v>
      </c>
      <c r="B380" s="180">
        <v>6127</v>
      </c>
      <c r="C380" s="182" t="s">
        <v>26911</v>
      </c>
      <c r="D380" s="180" t="s">
        <v>40</v>
      </c>
      <c r="E380" s="180" t="s">
        <v>857</v>
      </c>
      <c r="F380" s="188">
        <v>19.04</v>
      </c>
      <c r="G380" s="188">
        <v>17.05</v>
      </c>
      <c r="H380" s="188">
        <v>17.47</v>
      </c>
      <c r="I380" s="188">
        <v>18.440000000000001</v>
      </c>
      <c r="J380" s="188">
        <v>17.239999999999998</v>
      </c>
      <c r="K380" s="188">
        <v>17.2</v>
      </c>
      <c r="L380" s="188">
        <v>16.57</v>
      </c>
      <c r="M380" s="188">
        <v>18.940000000000001</v>
      </c>
      <c r="N380" s="188">
        <v>15.66</v>
      </c>
      <c r="O380" s="188">
        <v>17.02</v>
      </c>
      <c r="P380" s="188">
        <v>20</v>
      </c>
      <c r="Q380" s="188">
        <v>16.5</v>
      </c>
      <c r="R380" s="188">
        <v>17.96</v>
      </c>
      <c r="S380" s="188">
        <v>16.760000000000002</v>
      </c>
      <c r="T380" s="188">
        <v>18.149999999999999</v>
      </c>
      <c r="U380" s="188">
        <v>17.98</v>
      </c>
      <c r="V380" s="188">
        <v>16.690000000000001</v>
      </c>
      <c r="W380" s="188">
        <v>22.16</v>
      </c>
      <c r="X380" s="188">
        <v>23.31</v>
      </c>
      <c r="Y380" s="188">
        <v>17.71</v>
      </c>
      <c r="Z380" s="188">
        <v>20.53</v>
      </c>
      <c r="AA380" s="188">
        <v>17.559999999999999</v>
      </c>
      <c r="AB380" s="188">
        <v>19.239999999999998</v>
      </c>
      <c r="AC380" s="188">
        <v>23.35</v>
      </c>
      <c r="AD380" s="188">
        <v>15.71</v>
      </c>
      <c r="AE380" s="188">
        <v>23.82</v>
      </c>
      <c r="AF380" s="188">
        <v>19.600000000000001</v>
      </c>
    </row>
    <row r="381" spans="1:32" x14ac:dyDescent="0.3">
      <c r="A381" s="180" t="s">
        <v>26723</v>
      </c>
      <c r="B381" s="180">
        <v>41072</v>
      </c>
      <c r="C381" s="182" t="s">
        <v>26912</v>
      </c>
      <c r="D381" s="180" t="s">
        <v>63</v>
      </c>
      <c r="E381" s="180" t="s">
        <v>857</v>
      </c>
      <c r="F381" s="188">
        <v>3332.44</v>
      </c>
      <c r="G381" s="188">
        <v>2975.99</v>
      </c>
      <c r="H381" s="188">
        <v>3069.53</v>
      </c>
      <c r="I381" s="188">
        <v>3208.79</v>
      </c>
      <c r="J381" s="188">
        <v>3012.89</v>
      </c>
      <c r="K381" s="188">
        <v>3028.34</v>
      </c>
      <c r="L381" s="188">
        <v>2951.04</v>
      </c>
      <c r="M381" s="188">
        <v>3323.22</v>
      </c>
      <c r="N381" s="188">
        <v>2808.64</v>
      </c>
      <c r="O381" s="188">
        <v>2996.65</v>
      </c>
      <c r="P381" s="188">
        <v>3538.57</v>
      </c>
      <c r="Q381" s="188">
        <v>2888.92</v>
      </c>
      <c r="R381" s="188">
        <v>3231.66</v>
      </c>
      <c r="S381" s="188">
        <v>2903.76</v>
      </c>
      <c r="T381" s="188">
        <v>3164.13</v>
      </c>
      <c r="U381" s="188">
        <v>3148.05</v>
      </c>
      <c r="V381" s="188">
        <v>2951.29</v>
      </c>
      <c r="W381" s="188">
        <v>3890.89</v>
      </c>
      <c r="X381" s="188">
        <v>4096.96</v>
      </c>
      <c r="Y381" s="188">
        <v>3098.87</v>
      </c>
      <c r="Z381" s="188">
        <v>3575.61</v>
      </c>
      <c r="AA381" s="188">
        <v>3065.77</v>
      </c>
      <c r="AB381" s="188">
        <v>3381.95</v>
      </c>
      <c r="AC381" s="188">
        <v>4100.2299999999996</v>
      </c>
      <c r="AD381" s="188">
        <v>2777.7</v>
      </c>
      <c r="AE381" s="188">
        <v>4173.53</v>
      </c>
      <c r="AF381" s="188">
        <v>3449.35</v>
      </c>
    </row>
    <row r="382" spans="1:32" x14ac:dyDescent="0.3">
      <c r="A382" s="180" t="s">
        <v>26723</v>
      </c>
      <c r="B382" s="180">
        <v>6121</v>
      </c>
      <c r="C382" s="182" t="s">
        <v>26913</v>
      </c>
      <c r="D382" s="180" t="s">
        <v>40</v>
      </c>
      <c r="E382" s="180" t="s">
        <v>857</v>
      </c>
      <c r="F382" s="188">
        <v>17.39</v>
      </c>
      <c r="G382" s="188">
        <v>15.92</v>
      </c>
      <c r="H382" s="188">
        <v>16.010000000000002</v>
      </c>
      <c r="I382" s="188">
        <v>16.2</v>
      </c>
      <c r="J382" s="188">
        <v>16.63</v>
      </c>
      <c r="K382" s="188">
        <v>15.89</v>
      </c>
      <c r="L382" s="188">
        <v>15.65</v>
      </c>
      <c r="M382" s="188">
        <v>16.690000000000001</v>
      </c>
      <c r="N382" s="188">
        <v>15.3</v>
      </c>
      <c r="O382" s="188">
        <v>16.12</v>
      </c>
      <c r="P382" s="188">
        <v>17.77</v>
      </c>
      <c r="Q382" s="188">
        <v>15.89</v>
      </c>
      <c r="R382" s="188">
        <v>16.61</v>
      </c>
      <c r="S382" s="188">
        <v>16.170000000000002</v>
      </c>
      <c r="T382" s="188">
        <v>17.190000000000001</v>
      </c>
      <c r="U382" s="188">
        <v>16.95</v>
      </c>
      <c r="V382" s="188">
        <v>15.94</v>
      </c>
      <c r="W382" s="188">
        <v>20.46</v>
      </c>
      <c r="X382" s="188">
        <v>22.14</v>
      </c>
      <c r="Y382" s="188">
        <v>16.21</v>
      </c>
      <c r="Z382" s="188">
        <v>18.72</v>
      </c>
      <c r="AA382" s="188">
        <v>15.95</v>
      </c>
      <c r="AB382" s="188">
        <v>17.88</v>
      </c>
      <c r="AC382" s="188">
        <v>21.31</v>
      </c>
      <c r="AD382" s="188">
        <v>15.58</v>
      </c>
      <c r="AE382" s="188">
        <v>21.39</v>
      </c>
      <c r="AF382" s="188">
        <v>16.309999999999999</v>
      </c>
    </row>
    <row r="383" spans="1:32" x14ac:dyDescent="0.3">
      <c r="A383" s="180" t="s">
        <v>26723</v>
      </c>
      <c r="B383" s="180">
        <v>41071</v>
      </c>
      <c r="C383" s="182" t="s">
        <v>26914</v>
      </c>
      <c r="D383" s="180" t="s">
        <v>63</v>
      </c>
      <c r="E383" s="180" t="s">
        <v>857</v>
      </c>
      <c r="F383" s="188">
        <v>3041.86</v>
      </c>
      <c r="G383" s="188">
        <v>2776.64</v>
      </c>
      <c r="H383" s="188">
        <v>2810.68</v>
      </c>
      <c r="I383" s="188">
        <v>2817.21</v>
      </c>
      <c r="J383" s="188">
        <v>2906.38</v>
      </c>
      <c r="K383" s="188">
        <v>2796.26</v>
      </c>
      <c r="L383" s="188">
        <v>2785.31</v>
      </c>
      <c r="M383" s="188">
        <v>2925.89</v>
      </c>
      <c r="N383" s="188">
        <v>2744.7</v>
      </c>
      <c r="O383" s="188">
        <v>2837.75</v>
      </c>
      <c r="P383" s="188">
        <v>3144.51</v>
      </c>
      <c r="Q383" s="188">
        <v>2781.83</v>
      </c>
      <c r="R383" s="188">
        <v>2987.03</v>
      </c>
      <c r="S383" s="188">
        <v>2800.15</v>
      </c>
      <c r="T383" s="188">
        <v>2993.23</v>
      </c>
      <c r="U383" s="188">
        <v>2966.24</v>
      </c>
      <c r="V383" s="188">
        <v>2816.13</v>
      </c>
      <c r="W383" s="188">
        <v>3588.4</v>
      </c>
      <c r="X383" s="188">
        <v>3889.28</v>
      </c>
      <c r="Y383" s="188">
        <v>2835.2</v>
      </c>
      <c r="Z383" s="188">
        <v>3258.73</v>
      </c>
      <c r="AA383" s="188">
        <v>2784.54</v>
      </c>
      <c r="AB383" s="188">
        <v>3143.37</v>
      </c>
      <c r="AC383" s="188">
        <v>3740.08</v>
      </c>
      <c r="AD383" s="188">
        <v>2751.84</v>
      </c>
      <c r="AE383" s="188">
        <v>3747.13</v>
      </c>
      <c r="AF383" s="188">
        <v>2871.24</v>
      </c>
    </row>
    <row r="384" spans="1:32" x14ac:dyDescent="0.3">
      <c r="A384" s="180" t="s">
        <v>26723</v>
      </c>
      <c r="B384" s="180">
        <v>244</v>
      </c>
      <c r="C384" s="182" t="s">
        <v>26915</v>
      </c>
      <c r="D384" s="180" t="s">
        <v>40</v>
      </c>
      <c r="E384" s="180" t="s">
        <v>857</v>
      </c>
      <c r="F384" s="188">
        <v>12.84</v>
      </c>
      <c r="G384" s="188">
        <v>18.78</v>
      </c>
      <c r="H384" s="188">
        <v>20.45</v>
      </c>
      <c r="I384" s="188">
        <v>11.68</v>
      </c>
      <c r="J384" s="188">
        <v>17.440000000000001</v>
      </c>
      <c r="K384" s="188">
        <v>23.3</v>
      </c>
      <c r="L384" s="188">
        <v>10.39</v>
      </c>
      <c r="M384" s="188">
        <v>17.79</v>
      </c>
      <c r="N384" s="188">
        <v>10.8</v>
      </c>
      <c r="O384" s="188">
        <v>10.49</v>
      </c>
      <c r="P384" s="188">
        <v>23.74</v>
      </c>
      <c r="Q384" s="188">
        <v>14.28</v>
      </c>
      <c r="R384" s="188">
        <v>10.02</v>
      </c>
      <c r="S384" s="188">
        <v>11.01</v>
      </c>
      <c r="T384" s="188">
        <v>17.54</v>
      </c>
      <c r="U384" s="188">
        <v>14.1</v>
      </c>
      <c r="V384" s="188">
        <v>16.03</v>
      </c>
      <c r="W384" s="188">
        <v>13.02</v>
      </c>
      <c r="X384" s="188">
        <v>12.34</v>
      </c>
      <c r="Y384" s="188">
        <v>18.12</v>
      </c>
      <c r="Z384" s="188">
        <v>9.59</v>
      </c>
      <c r="AA384" s="188">
        <v>23.3</v>
      </c>
      <c r="AB384" s="188">
        <v>19.010000000000002</v>
      </c>
      <c r="AC384" s="188">
        <v>13.46</v>
      </c>
      <c r="AD384" s="188">
        <v>9.1999999999999993</v>
      </c>
      <c r="AE384" s="188">
        <v>36.159999999999997</v>
      </c>
      <c r="AF384" s="188">
        <v>8.41</v>
      </c>
    </row>
    <row r="385" spans="1:32" x14ac:dyDescent="0.3">
      <c r="A385" s="180" t="s">
        <v>26723</v>
      </c>
      <c r="B385" s="180">
        <v>41093</v>
      </c>
      <c r="C385" s="182" t="s">
        <v>26916</v>
      </c>
      <c r="D385" s="180" t="s">
        <v>63</v>
      </c>
      <c r="E385" s="180" t="s">
        <v>857</v>
      </c>
      <c r="F385" s="188">
        <v>2247.5</v>
      </c>
      <c r="G385" s="188">
        <v>3277.36</v>
      </c>
      <c r="H385" s="188">
        <v>3590.06</v>
      </c>
      <c r="I385" s="188">
        <v>2032.23</v>
      </c>
      <c r="J385" s="188">
        <v>3049.57</v>
      </c>
      <c r="K385" s="188">
        <v>4103.04</v>
      </c>
      <c r="L385" s="188">
        <v>1854.13</v>
      </c>
      <c r="M385" s="188">
        <v>3120.59</v>
      </c>
      <c r="N385" s="188">
        <v>1937.42</v>
      </c>
      <c r="O385" s="188">
        <v>1848.61</v>
      </c>
      <c r="P385" s="188">
        <v>4202.75</v>
      </c>
      <c r="Q385" s="188">
        <v>2502.1</v>
      </c>
      <c r="R385" s="188">
        <v>1804.52</v>
      </c>
      <c r="S385" s="188">
        <v>1908.17</v>
      </c>
      <c r="T385" s="188">
        <v>3054.76</v>
      </c>
      <c r="U385" s="188">
        <v>2470.39</v>
      </c>
      <c r="V385" s="188">
        <v>2833.68</v>
      </c>
      <c r="W385" s="188">
        <v>2285.75</v>
      </c>
      <c r="X385" s="188">
        <v>2171.9</v>
      </c>
      <c r="Y385" s="188">
        <v>3169.34</v>
      </c>
      <c r="Z385" s="188">
        <v>1670.95</v>
      </c>
      <c r="AA385" s="188">
        <v>4068.02</v>
      </c>
      <c r="AB385" s="188">
        <v>3342.1</v>
      </c>
      <c r="AC385" s="188">
        <v>2363.85</v>
      </c>
      <c r="AD385" s="188">
        <v>1624.88</v>
      </c>
      <c r="AE385" s="188">
        <v>6335.13</v>
      </c>
      <c r="AF385" s="188">
        <v>1481.34</v>
      </c>
    </row>
    <row r="386" spans="1:32" x14ac:dyDescent="0.3">
      <c r="A386" s="180" t="s">
        <v>26723</v>
      </c>
      <c r="B386" s="180">
        <v>532</v>
      </c>
      <c r="C386" s="182" t="s">
        <v>26917</v>
      </c>
      <c r="D386" s="180" t="s">
        <v>40</v>
      </c>
      <c r="E386" s="180" t="s">
        <v>857</v>
      </c>
      <c r="F386" s="188">
        <v>20.6</v>
      </c>
      <c r="G386" s="188">
        <v>33.880000000000003</v>
      </c>
      <c r="H386" s="188">
        <v>32.29</v>
      </c>
      <c r="I386" s="188">
        <v>28.81</v>
      </c>
      <c r="J386" s="188">
        <v>47.98</v>
      </c>
      <c r="K386" s="188">
        <v>31.84</v>
      </c>
      <c r="L386" s="188">
        <v>36.299999999999997</v>
      </c>
      <c r="M386" s="188">
        <v>49.59</v>
      </c>
      <c r="N386" s="188">
        <v>31.61</v>
      </c>
      <c r="O386" s="188">
        <v>32.6</v>
      </c>
      <c r="P386" s="188">
        <v>39.979999999999997</v>
      </c>
      <c r="Q386" s="188">
        <v>27.58</v>
      </c>
      <c r="R386" s="188">
        <v>28.35</v>
      </c>
      <c r="S386" s="188">
        <v>30.03</v>
      </c>
      <c r="T386" s="188">
        <v>28.95</v>
      </c>
      <c r="U386" s="188">
        <v>30.92</v>
      </c>
      <c r="V386" s="188">
        <v>25.76</v>
      </c>
      <c r="W386" s="188">
        <v>47.92</v>
      </c>
      <c r="X386" s="188">
        <v>40.090000000000003</v>
      </c>
      <c r="Y386" s="188">
        <v>35.619999999999997</v>
      </c>
      <c r="Z386" s="188">
        <v>18.829999999999998</v>
      </c>
      <c r="AA386" s="188">
        <v>29.55</v>
      </c>
      <c r="AB386" s="188">
        <v>35.71</v>
      </c>
      <c r="AC386" s="188">
        <v>35.299999999999997</v>
      </c>
      <c r="AD386" s="188">
        <v>28.32</v>
      </c>
      <c r="AE386" s="188">
        <v>39.130000000000003</v>
      </c>
      <c r="AF386" s="188">
        <v>27.22</v>
      </c>
    </row>
    <row r="387" spans="1:32" x14ac:dyDescent="0.3">
      <c r="A387" s="180" t="s">
        <v>26723</v>
      </c>
      <c r="B387" s="180">
        <v>40931</v>
      </c>
      <c r="C387" s="182" t="s">
        <v>26918</v>
      </c>
      <c r="D387" s="180" t="s">
        <v>63</v>
      </c>
      <c r="E387" s="180" t="s">
        <v>857</v>
      </c>
      <c r="F387" s="188">
        <v>3605.83</v>
      </c>
      <c r="G387" s="188">
        <v>5910.6</v>
      </c>
      <c r="H387" s="188">
        <v>5669.03</v>
      </c>
      <c r="I387" s="188">
        <v>5011.6499999999996</v>
      </c>
      <c r="J387" s="188">
        <v>8383.32</v>
      </c>
      <c r="K387" s="188">
        <v>5604</v>
      </c>
      <c r="L387" s="188">
        <v>6460.72</v>
      </c>
      <c r="M387" s="188">
        <v>8693.09</v>
      </c>
      <c r="N387" s="188">
        <v>5670.42</v>
      </c>
      <c r="O387" s="188">
        <v>5740.19</v>
      </c>
      <c r="P387" s="188">
        <v>7071.33</v>
      </c>
      <c r="Q387" s="188">
        <v>4828.9399999999996</v>
      </c>
      <c r="R387" s="188">
        <v>5099.5600000000004</v>
      </c>
      <c r="S387" s="188">
        <v>5204.1400000000003</v>
      </c>
      <c r="T387" s="188">
        <v>5044.34</v>
      </c>
      <c r="U387" s="188">
        <v>5413.41</v>
      </c>
      <c r="V387" s="188">
        <v>4550.84</v>
      </c>
      <c r="W387" s="188">
        <v>8408.0400000000009</v>
      </c>
      <c r="X387" s="188">
        <v>7045.58</v>
      </c>
      <c r="Y387" s="188">
        <v>6230.19</v>
      </c>
      <c r="Z387" s="188">
        <v>3278.18</v>
      </c>
      <c r="AA387" s="188">
        <v>5158.58</v>
      </c>
      <c r="AB387" s="188">
        <v>6277.69</v>
      </c>
      <c r="AC387" s="188">
        <v>6196.38</v>
      </c>
      <c r="AD387" s="188">
        <v>5001.63</v>
      </c>
      <c r="AE387" s="188">
        <v>6856.68</v>
      </c>
      <c r="AF387" s="188">
        <v>4786.66</v>
      </c>
    </row>
    <row r="388" spans="1:32" x14ac:dyDescent="0.3">
      <c r="A388" s="180" t="s">
        <v>973</v>
      </c>
      <c r="B388" s="180">
        <v>36150</v>
      </c>
      <c r="C388" s="182" t="s">
        <v>26919</v>
      </c>
      <c r="D388" s="180" t="s">
        <v>6</v>
      </c>
      <c r="E388" s="180" t="s">
        <v>857</v>
      </c>
      <c r="F388" s="188">
        <v>46.99</v>
      </c>
      <c r="G388" s="188">
        <v>43.56</v>
      </c>
      <c r="H388" s="188">
        <v>44.29</v>
      </c>
      <c r="I388" s="188">
        <v>52.27</v>
      </c>
      <c r="J388" s="188">
        <v>41.41</v>
      </c>
      <c r="K388" s="188">
        <v>45.39</v>
      </c>
      <c r="L388" s="188">
        <v>37.369999999999997</v>
      </c>
      <c r="M388" s="188">
        <v>42.83</v>
      </c>
      <c r="N388" s="188">
        <v>37.75</v>
      </c>
      <c r="O388" s="188">
        <v>41.41</v>
      </c>
      <c r="P388" s="188">
        <v>40.98</v>
      </c>
      <c r="Q388" s="188">
        <v>44.34</v>
      </c>
      <c r="R388" s="188">
        <v>56.98</v>
      </c>
      <c r="S388" s="188">
        <v>49.37</v>
      </c>
      <c r="T388" s="188">
        <v>53.43</v>
      </c>
      <c r="U388" s="188">
        <v>44.72</v>
      </c>
      <c r="V388" s="188">
        <v>54.83</v>
      </c>
      <c r="W388" s="188">
        <v>43.56</v>
      </c>
      <c r="X388" s="188">
        <v>52.27</v>
      </c>
      <c r="Y388" s="188">
        <v>37.75</v>
      </c>
      <c r="Z388" s="188">
        <v>47.92</v>
      </c>
      <c r="AA388" s="188">
        <v>55.73</v>
      </c>
      <c r="AB388" s="188">
        <v>49.08</v>
      </c>
      <c r="AC388" s="188">
        <v>43.27</v>
      </c>
      <c r="AD388" s="188">
        <v>39.200000000000003</v>
      </c>
      <c r="AE388" s="188">
        <v>43.56</v>
      </c>
      <c r="AF388" s="188">
        <v>51.92</v>
      </c>
    </row>
    <row r="389" spans="1:32" x14ac:dyDescent="0.3">
      <c r="A389" s="180" t="s">
        <v>973</v>
      </c>
      <c r="B389" s="180">
        <v>45262</v>
      </c>
      <c r="C389" s="182" t="s">
        <v>31376</v>
      </c>
      <c r="D389" s="180" t="s">
        <v>6</v>
      </c>
      <c r="E389" s="180" t="s">
        <v>857</v>
      </c>
      <c r="F389" s="188">
        <v>13.99</v>
      </c>
      <c r="G389" s="188">
        <v>12.97</v>
      </c>
      <c r="H389" s="188">
        <v>13.18</v>
      </c>
      <c r="I389" s="188">
        <v>15.56</v>
      </c>
      <c r="J389" s="188">
        <v>12.33</v>
      </c>
      <c r="K389" s="188">
        <v>13.51</v>
      </c>
      <c r="L389" s="188">
        <v>11.13</v>
      </c>
      <c r="M389" s="188">
        <v>12.75</v>
      </c>
      <c r="N389" s="188">
        <v>11.24</v>
      </c>
      <c r="O389" s="188">
        <v>12.33</v>
      </c>
      <c r="P389" s="188">
        <v>12.2</v>
      </c>
      <c r="Q389" s="188">
        <v>13.2</v>
      </c>
      <c r="R389" s="188">
        <v>16.96</v>
      </c>
      <c r="S389" s="188">
        <v>14.7</v>
      </c>
      <c r="T389" s="188">
        <v>15.91</v>
      </c>
      <c r="U389" s="188">
        <v>13.31</v>
      </c>
      <c r="V389" s="188">
        <v>16.32</v>
      </c>
      <c r="W389" s="188">
        <v>12.97</v>
      </c>
      <c r="X389" s="188">
        <v>15.56</v>
      </c>
      <c r="Y389" s="188">
        <v>11.24</v>
      </c>
      <c r="Z389" s="188">
        <v>14.27</v>
      </c>
      <c r="AA389" s="188">
        <v>16.59</v>
      </c>
      <c r="AB389" s="188">
        <v>14.61</v>
      </c>
      <c r="AC389" s="188">
        <v>12.88</v>
      </c>
      <c r="AD389" s="188">
        <v>11.67</v>
      </c>
      <c r="AE389" s="188">
        <v>12.97</v>
      </c>
      <c r="AF389" s="188">
        <v>15.46</v>
      </c>
    </row>
    <row r="390" spans="1:32" x14ac:dyDescent="0.3">
      <c r="A390" s="180" t="s">
        <v>26723</v>
      </c>
      <c r="B390" s="180">
        <v>4760</v>
      </c>
      <c r="C390" s="182" t="s">
        <v>26920</v>
      </c>
      <c r="D390" s="180" t="s">
        <v>40</v>
      </c>
      <c r="E390" s="180" t="s">
        <v>857</v>
      </c>
      <c r="F390" s="188">
        <v>25.32</v>
      </c>
      <c r="G390" s="188">
        <v>20.27</v>
      </c>
      <c r="H390" s="188">
        <v>26.42</v>
      </c>
      <c r="I390" s="188">
        <v>26.57</v>
      </c>
      <c r="J390" s="188">
        <v>25.75</v>
      </c>
      <c r="K390" s="188">
        <v>21.86</v>
      </c>
      <c r="L390" s="188">
        <v>23.15</v>
      </c>
      <c r="M390" s="188">
        <v>23.81</v>
      </c>
      <c r="N390" s="188">
        <v>24.67</v>
      </c>
      <c r="O390" s="188">
        <v>22.35</v>
      </c>
      <c r="P390" s="188">
        <v>28.02</v>
      </c>
      <c r="Q390" s="188">
        <v>21.26</v>
      </c>
      <c r="R390" s="188">
        <v>22.29</v>
      </c>
      <c r="S390" s="188">
        <v>21.92</v>
      </c>
      <c r="T390" s="188">
        <v>23.06</v>
      </c>
      <c r="U390" s="188">
        <v>22.53</v>
      </c>
      <c r="V390" s="188">
        <v>21.8</v>
      </c>
      <c r="W390" s="188">
        <v>28.95</v>
      </c>
      <c r="X390" s="188">
        <v>33.700000000000003</v>
      </c>
      <c r="Y390" s="188">
        <v>19.940000000000001</v>
      </c>
      <c r="Z390" s="188">
        <v>24.22</v>
      </c>
      <c r="AA390" s="188">
        <v>30.32</v>
      </c>
      <c r="AB390" s="188">
        <v>22.76</v>
      </c>
      <c r="AC390" s="188">
        <v>30.56</v>
      </c>
      <c r="AD390" s="188">
        <v>20.45</v>
      </c>
      <c r="AE390" s="188">
        <v>26.03</v>
      </c>
      <c r="AF390" s="188">
        <v>21.3</v>
      </c>
    </row>
    <row r="391" spans="1:32" x14ac:dyDescent="0.3">
      <c r="A391" s="180" t="s">
        <v>26723</v>
      </c>
      <c r="B391" s="180">
        <v>41069</v>
      </c>
      <c r="C391" s="182" t="s">
        <v>26921</v>
      </c>
      <c r="D391" s="180" t="s">
        <v>63</v>
      </c>
      <c r="E391" s="180" t="s">
        <v>857</v>
      </c>
      <c r="F391" s="188">
        <v>4428.92</v>
      </c>
      <c r="G391" s="188">
        <v>3533.91</v>
      </c>
      <c r="H391" s="188">
        <v>4638.84</v>
      </c>
      <c r="I391" s="188">
        <v>4622.6000000000004</v>
      </c>
      <c r="J391" s="188">
        <v>4498.59</v>
      </c>
      <c r="K391" s="188">
        <v>3847.23</v>
      </c>
      <c r="L391" s="188">
        <v>4120.0200000000004</v>
      </c>
      <c r="M391" s="188">
        <v>4173.3500000000004</v>
      </c>
      <c r="N391" s="188">
        <v>4427.6099999999997</v>
      </c>
      <c r="O391" s="188">
        <v>3934.41</v>
      </c>
      <c r="P391" s="188">
        <v>4959.63</v>
      </c>
      <c r="Q391" s="188">
        <v>3721.69</v>
      </c>
      <c r="R391" s="188">
        <v>4009.79</v>
      </c>
      <c r="S391" s="188">
        <v>3795.6</v>
      </c>
      <c r="T391" s="188">
        <v>4015.03</v>
      </c>
      <c r="U391" s="188">
        <v>3942.47</v>
      </c>
      <c r="V391" s="188">
        <v>3850.47</v>
      </c>
      <c r="W391" s="188">
        <v>5079.1400000000003</v>
      </c>
      <c r="X391" s="188">
        <v>5923.13</v>
      </c>
      <c r="Y391" s="188">
        <v>3487.14</v>
      </c>
      <c r="Z391" s="188">
        <v>4219.16</v>
      </c>
      <c r="AA391" s="188">
        <v>5293.89</v>
      </c>
      <c r="AB391" s="188">
        <v>3999.98</v>
      </c>
      <c r="AC391" s="188">
        <v>5361.79</v>
      </c>
      <c r="AD391" s="188">
        <v>3610.62</v>
      </c>
      <c r="AE391" s="188">
        <v>4560.57</v>
      </c>
      <c r="AF391" s="188">
        <v>3745.72</v>
      </c>
    </row>
    <row r="392" spans="1:32" x14ac:dyDescent="0.3">
      <c r="A392" s="180" t="s">
        <v>973</v>
      </c>
      <c r="B392" s="180">
        <v>10422</v>
      </c>
      <c r="C392" s="182" t="s">
        <v>26922</v>
      </c>
      <c r="D392" s="180" t="s">
        <v>6</v>
      </c>
      <c r="E392" s="180" t="s">
        <v>857</v>
      </c>
      <c r="F392" s="188">
        <v>411.04</v>
      </c>
      <c r="G392" s="188">
        <v>405.62</v>
      </c>
      <c r="H392" s="188">
        <v>392.92</v>
      </c>
      <c r="I392" s="188">
        <v>336.45</v>
      </c>
      <c r="J392" s="188">
        <v>462.5</v>
      </c>
      <c r="K392" s="188">
        <v>447.67</v>
      </c>
      <c r="L392" s="188">
        <v>429.43</v>
      </c>
      <c r="M392" s="188">
        <v>467.3</v>
      </c>
      <c r="N392" s="188">
        <v>452.55</v>
      </c>
      <c r="O392" s="188">
        <v>454.79</v>
      </c>
      <c r="P392" s="188">
        <v>446.74</v>
      </c>
      <c r="Q392" s="188">
        <v>501.32</v>
      </c>
      <c r="R392" s="188">
        <v>436.93</v>
      </c>
      <c r="S392" s="188">
        <v>484.12</v>
      </c>
      <c r="T392" s="188">
        <v>414.96</v>
      </c>
      <c r="U392" s="188">
        <v>401.69</v>
      </c>
      <c r="V392" s="188">
        <v>429.92</v>
      </c>
      <c r="W392" s="188">
        <v>579.27</v>
      </c>
      <c r="X392" s="188">
        <v>408.33</v>
      </c>
      <c r="Y392" s="188">
        <v>448.23</v>
      </c>
      <c r="Z392" s="188">
        <v>528.98</v>
      </c>
      <c r="AA392" s="188">
        <v>328.04</v>
      </c>
      <c r="AB392" s="188">
        <v>495.15</v>
      </c>
      <c r="AC392" s="188">
        <v>388.79</v>
      </c>
      <c r="AD392" s="188">
        <v>383.18</v>
      </c>
      <c r="AE392" s="188">
        <v>422.27</v>
      </c>
      <c r="AF392" s="188">
        <v>412.91</v>
      </c>
    </row>
    <row r="393" spans="1:32" x14ac:dyDescent="0.3">
      <c r="A393" s="180" t="s">
        <v>973</v>
      </c>
      <c r="B393" s="180">
        <v>44019</v>
      </c>
      <c r="C393" s="182" t="s">
        <v>26923</v>
      </c>
      <c r="D393" s="180" t="s">
        <v>6</v>
      </c>
      <c r="E393" s="180" t="s">
        <v>857</v>
      </c>
      <c r="F393" s="188">
        <v>568.97</v>
      </c>
      <c r="G393" s="188">
        <v>561.47</v>
      </c>
      <c r="H393" s="188">
        <v>543.9</v>
      </c>
      <c r="I393" s="188">
        <v>465.74</v>
      </c>
      <c r="J393" s="188">
        <v>640.21</v>
      </c>
      <c r="K393" s="188">
        <v>619.69000000000005</v>
      </c>
      <c r="L393" s="188">
        <v>594.42999999999995</v>
      </c>
      <c r="M393" s="188">
        <v>646.86</v>
      </c>
      <c r="N393" s="188">
        <v>626.44000000000005</v>
      </c>
      <c r="O393" s="188">
        <v>629.54999999999995</v>
      </c>
      <c r="P393" s="188">
        <v>618.39</v>
      </c>
      <c r="Q393" s="188">
        <v>693.95</v>
      </c>
      <c r="R393" s="188">
        <v>604.80999999999995</v>
      </c>
      <c r="S393" s="188">
        <v>670.14</v>
      </c>
      <c r="T393" s="188">
        <v>574.41</v>
      </c>
      <c r="U393" s="188">
        <v>556.04</v>
      </c>
      <c r="V393" s="188">
        <v>595.11</v>
      </c>
      <c r="W393" s="188">
        <v>801.84</v>
      </c>
      <c r="X393" s="188">
        <v>565.22</v>
      </c>
      <c r="Y393" s="188">
        <v>620.46</v>
      </c>
      <c r="Z393" s="188">
        <v>732.24</v>
      </c>
      <c r="AA393" s="188">
        <v>454.09</v>
      </c>
      <c r="AB393" s="188">
        <v>685.41</v>
      </c>
      <c r="AC393" s="188">
        <v>538.17999999999995</v>
      </c>
      <c r="AD393" s="188">
        <v>530.41999999999996</v>
      </c>
      <c r="AE393" s="188">
        <v>584.52</v>
      </c>
      <c r="AF393" s="188">
        <v>571.55999999999995</v>
      </c>
    </row>
    <row r="394" spans="1:32" x14ac:dyDescent="0.3">
      <c r="A394" s="180" t="s">
        <v>973</v>
      </c>
      <c r="B394" s="180">
        <v>36520</v>
      </c>
      <c r="C394" s="182" t="s">
        <v>26924</v>
      </c>
      <c r="D394" s="180" t="s">
        <v>6</v>
      </c>
      <c r="E394" s="180" t="s">
        <v>857</v>
      </c>
      <c r="F394" s="188">
        <v>691.81</v>
      </c>
      <c r="G394" s="188">
        <v>682.69</v>
      </c>
      <c r="H394" s="188">
        <v>661.33</v>
      </c>
      <c r="I394" s="188">
        <v>566.28</v>
      </c>
      <c r="J394" s="188">
        <v>778.42</v>
      </c>
      <c r="K394" s="188">
        <v>753.47</v>
      </c>
      <c r="L394" s="188">
        <v>722.77</v>
      </c>
      <c r="M394" s="188">
        <v>786.51</v>
      </c>
      <c r="N394" s="188">
        <v>761.68</v>
      </c>
      <c r="O394" s="188">
        <v>765.46</v>
      </c>
      <c r="P394" s="188">
        <v>751.9</v>
      </c>
      <c r="Q394" s="188">
        <v>843.76</v>
      </c>
      <c r="R394" s="188">
        <v>735.38</v>
      </c>
      <c r="S394" s="188">
        <v>814.82</v>
      </c>
      <c r="T394" s="188">
        <v>698.42</v>
      </c>
      <c r="U394" s="188">
        <v>676.08</v>
      </c>
      <c r="V394" s="188">
        <v>723.59</v>
      </c>
      <c r="W394" s="188">
        <v>974.95</v>
      </c>
      <c r="X394" s="188">
        <v>687.25</v>
      </c>
      <c r="Y394" s="188">
        <v>754.42</v>
      </c>
      <c r="Z394" s="188">
        <v>890.33</v>
      </c>
      <c r="AA394" s="188">
        <v>552.13</v>
      </c>
      <c r="AB394" s="188">
        <v>833.38</v>
      </c>
      <c r="AC394" s="188">
        <v>654.37</v>
      </c>
      <c r="AD394" s="188">
        <v>644.92999999999995</v>
      </c>
      <c r="AE394" s="188">
        <v>710.72</v>
      </c>
      <c r="AF394" s="188">
        <v>694.96</v>
      </c>
    </row>
    <row r="395" spans="1:32" x14ac:dyDescent="0.3">
      <c r="A395" s="180" t="s">
        <v>973</v>
      </c>
      <c r="B395" s="180">
        <v>42319</v>
      </c>
      <c r="C395" s="182" t="s">
        <v>26925</v>
      </c>
      <c r="D395" s="180" t="s">
        <v>6</v>
      </c>
      <c r="E395" s="180" t="s">
        <v>857</v>
      </c>
      <c r="F395" s="188">
        <v>619.9</v>
      </c>
      <c r="G395" s="188">
        <v>611.72</v>
      </c>
      <c r="H395" s="188">
        <v>592.58000000000004</v>
      </c>
      <c r="I395" s="188">
        <v>507.42</v>
      </c>
      <c r="J395" s="188">
        <v>697.51</v>
      </c>
      <c r="K395" s="188">
        <v>675.15</v>
      </c>
      <c r="L395" s="188">
        <v>647.64</v>
      </c>
      <c r="M395" s="188">
        <v>704.75</v>
      </c>
      <c r="N395" s="188">
        <v>682.51</v>
      </c>
      <c r="O395" s="188">
        <v>685.89</v>
      </c>
      <c r="P395" s="188">
        <v>673.74</v>
      </c>
      <c r="Q395" s="188">
        <v>756.06</v>
      </c>
      <c r="R395" s="188">
        <v>658.94</v>
      </c>
      <c r="S395" s="188">
        <v>730.12</v>
      </c>
      <c r="T395" s="188">
        <v>625.82000000000005</v>
      </c>
      <c r="U395" s="188">
        <v>605.79999999999995</v>
      </c>
      <c r="V395" s="188">
        <v>648.37</v>
      </c>
      <c r="W395" s="188">
        <v>873.61</v>
      </c>
      <c r="X395" s="188">
        <v>615.80999999999995</v>
      </c>
      <c r="Y395" s="188">
        <v>676</v>
      </c>
      <c r="Z395" s="188">
        <v>797.78</v>
      </c>
      <c r="AA395" s="188">
        <v>494.73</v>
      </c>
      <c r="AB395" s="188">
        <v>746.76</v>
      </c>
      <c r="AC395" s="188">
        <v>586.35</v>
      </c>
      <c r="AD395" s="188">
        <v>577.9</v>
      </c>
      <c r="AE395" s="188">
        <v>636.84</v>
      </c>
      <c r="AF395" s="188">
        <v>622.72</v>
      </c>
    </row>
    <row r="396" spans="1:32" x14ac:dyDescent="0.3">
      <c r="A396" s="180" t="s">
        <v>973</v>
      </c>
      <c r="B396" s="180">
        <v>10420</v>
      </c>
      <c r="C396" s="182" t="s">
        <v>26926</v>
      </c>
      <c r="D396" s="180" t="s">
        <v>6</v>
      </c>
      <c r="E396" s="180" t="s">
        <v>26586</v>
      </c>
      <c r="F396" s="188">
        <v>219.9</v>
      </c>
      <c r="G396" s="188">
        <v>217</v>
      </c>
      <c r="H396" s="188">
        <v>210.21</v>
      </c>
      <c r="I396" s="188">
        <v>180</v>
      </c>
      <c r="J396" s="188">
        <v>247.43</v>
      </c>
      <c r="K396" s="188">
        <v>239.5</v>
      </c>
      <c r="L396" s="188">
        <v>229.74</v>
      </c>
      <c r="M396" s="188">
        <v>250</v>
      </c>
      <c r="N396" s="188">
        <v>242.11</v>
      </c>
      <c r="O396" s="188">
        <v>243.31</v>
      </c>
      <c r="P396" s="188">
        <v>239</v>
      </c>
      <c r="Q396" s="188">
        <v>268.2</v>
      </c>
      <c r="R396" s="188">
        <v>233.75</v>
      </c>
      <c r="S396" s="188">
        <v>259</v>
      </c>
      <c r="T396" s="188">
        <v>222</v>
      </c>
      <c r="U396" s="188">
        <v>214.9</v>
      </c>
      <c r="V396" s="188">
        <v>230</v>
      </c>
      <c r="W396" s="188">
        <v>309.89999999999998</v>
      </c>
      <c r="X396" s="188">
        <v>218.45</v>
      </c>
      <c r="Y396" s="188">
        <v>239.8</v>
      </c>
      <c r="Z396" s="188">
        <v>283</v>
      </c>
      <c r="AA396" s="188">
        <v>175.5</v>
      </c>
      <c r="AB396" s="188">
        <v>264.89999999999998</v>
      </c>
      <c r="AC396" s="188">
        <v>208</v>
      </c>
      <c r="AD396" s="188">
        <v>205</v>
      </c>
      <c r="AE396" s="188">
        <v>225.91</v>
      </c>
      <c r="AF396" s="188">
        <v>220.9</v>
      </c>
    </row>
    <row r="397" spans="1:32" x14ac:dyDescent="0.3">
      <c r="A397" s="180" t="s">
        <v>973</v>
      </c>
      <c r="B397" s="180">
        <v>10421</v>
      </c>
      <c r="C397" s="182" t="s">
        <v>26927</v>
      </c>
      <c r="D397" s="180" t="s">
        <v>6</v>
      </c>
      <c r="E397" s="180" t="s">
        <v>857</v>
      </c>
      <c r="F397" s="188">
        <v>241.64</v>
      </c>
      <c r="G397" s="188">
        <v>238.45</v>
      </c>
      <c r="H397" s="188">
        <v>230.99</v>
      </c>
      <c r="I397" s="188">
        <v>197.8</v>
      </c>
      <c r="J397" s="188">
        <v>271.89</v>
      </c>
      <c r="K397" s="188">
        <v>263.18</v>
      </c>
      <c r="L397" s="188">
        <v>252.45</v>
      </c>
      <c r="M397" s="188">
        <v>274.72000000000003</v>
      </c>
      <c r="N397" s="188">
        <v>266.05</v>
      </c>
      <c r="O397" s="188">
        <v>267.37</v>
      </c>
      <c r="P397" s="188">
        <v>262.63</v>
      </c>
      <c r="Q397" s="188">
        <v>294.72000000000003</v>
      </c>
      <c r="R397" s="188">
        <v>256.86</v>
      </c>
      <c r="S397" s="188">
        <v>284.61</v>
      </c>
      <c r="T397" s="188">
        <v>243.95</v>
      </c>
      <c r="U397" s="188">
        <v>236.15</v>
      </c>
      <c r="V397" s="188">
        <v>252.74</v>
      </c>
      <c r="W397" s="188">
        <v>340.54</v>
      </c>
      <c r="X397" s="188">
        <v>240.05</v>
      </c>
      <c r="Y397" s="188">
        <v>263.51</v>
      </c>
      <c r="Z397" s="188">
        <v>310.98</v>
      </c>
      <c r="AA397" s="188">
        <v>192.85</v>
      </c>
      <c r="AB397" s="188">
        <v>291.08999999999997</v>
      </c>
      <c r="AC397" s="188">
        <v>228.56</v>
      </c>
      <c r="AD397" s="188">
        <v>225.27</v>
      </c>
      <c r="AE397" s="188">
        <v>248.25</v>
      </c>
      <c r="AF397" s="188">
        <v>242.74</v>
      </c>
    </row>
    <row r="398" spans="1:32" x14ac:dyDescent="0.3">
      <c r="A398" s="180" t="s">
        <v>973</v>
      </c>
      <c r="B398" s="180">
        <v>11786</v>
      </c>
      <c r="C398" s="182" t="s">
        <v>26928</v>
      </c>
      <c r="D398" s="180" t="s">
        <v>6</v>
      </c>
      <c r="E398" s="180" t="s">
        <v>857</v>
      </c>
      <c r="F398" s="188">
        <v>487.24</v>
      </c>
      <c r="G398" s="188">
        <v>480.82</v>
      </c>
      <c r="H398" s="188">
        <v>465.77</v>
      </c>
      <c r="I398" s="188">
        <v>398.83</v>
      </c>
      <c r="J398" s="188">
        <v>548.24</v>
      </c>
      <c r="K398" s="188">
        <v>530.66999999999996</v>
      </c>
      <c r="L398" s="188">
        <v>509.05</v>
      </c>
      <c r="M398" s="188">
        <v>553.94000000000005</v>
      </c>
      <c r="N398" s="188">
        <v>536.45000000000005</v>
      </c>
      <c r="O398" s="188">
        <v>539.11</v>
      </c>
      <c r="P398" s="188">
        <v>529.55999999999995</v>
      </c>
      <c r="Q398" s="188">
        <v>594.26</v>
      </c>
      <c r="R398" s="188">
        <v>517.92999999999995</v>
      </c>
      <c r="S398" s="188">
        <v>573.88</v>
      </c>
      <c r="T398" s="188">
        <v>491.9</v>
      </c>
      <c r="U398" s="188">
        <v>476.16</v>
      </c>
      <c r="V398" s="188">
        <v>509.62</v>
      </c>
      <c r="W398" s="188">
        <v>686.66</v>
      </c>
      <c r="X398" s="188">
        <v>484.03</v>
      </c>
      <c r="Y398" s="188">
        <v>531.34</v>
      </c>
      <c r="Z398" s="188">
        <v>627.05999999999995</v>
      </c>
      <c r="AA398" s="188">
        <v>388.86</v>
      </c>
      <c r="AB398" s="188">
        <v>586.95000000000005</v>
      </c>
      <c r="AC398" s="188">
        <v>460.87</v>
      </c>
      <c r="AD398" s="188">
        <v>454.23</v>
      </c>
      <c r="AE398" s="188">
        <v>500.56</v>
      </c>
      <c r="AF398" s="188">
        <v>489.46</v>
      </c>
    </row>
    <row r="399" spans="1:32" x14ac:dyDescent="0.3">
      <c r="A399" s="180" t="s">
        <v>973</v>
      </c>
      <c r="B399" s="180">
        <v>45195</v>
      </c>
      <c r="C399" s="182" t="s">
        <v>31377</v>
      </c>
      <c r="D399" s="180" t="s">
        <v>6</v>
      </c>
      <c r="E399" s="180" t="s">
        <v>857</v>
      </c>
      <c r="F399" s="188">
        <v>5167.28</v>
      </c>
      <c r="G399" s="188">
        <v>3808.64</v>
      </c>
      <c r="H399" s="188"/>
      <c r="I399" s="188">
        <v>5234.09</v>
      </c>
      <c r="J399" s="188">
        <v>3563.64</v>
      </c>
      <c r="K399" s="188">
        <v>5840.8</v>
      </c>
      <c r="L399" s="188">
        <v>4775.2700000000004</v>
      </c>
      <c r="M399" s="188">
        <v>4572.82</v>
      </c>
      <c r="N399" s="188">
        <v>5320.96</v>
      </c>
      <c r="O399" s="188">
        <v>5764.63</v>
      </c>
      <c r="P399" s="188">
        <v>5741.02</v>
      </c>
      <c r="Q399" s="188">
        <v>4009.09</v>
      </c>
      <c r="R399" s="188">
        <v>5468.18</v>
      </c>
      <c r="S399" s="188">
        <v>4343.18</v>
      </c>
      <c r="T399" s="188">
        <v>5156.1400000000003</v>
      </c>
      <c r="U399" s="188">
        <v>3786.36</v>
      </c>
      <c r="V399" s="188">
        <v>7521.95</v>
      </c>
      <c r="W399" s="188">
        <v>3338.68</v>
      </c>
      <c r="X399" s="188"/>
      <c r="Y399" s="188">
        <v>4231.82</v>
      </c>
      <c r="Z399" s="188">
        <v>5568.18</v>
      </c>
      <c r="AA399" s="188">
        <v>4788.6400000000003</v>
      </c>
      <c r="AB399" s="188">
        <v>4520.25</v>
      </c>
      <c r="AC399" s="188">
        <v>5030.3</v>
      </c>
      <c r="AD399" s="188">
        <v>3907.75</v>
      </c>
      <c r="AE399" s="188">
        <v>5132.75</v>
      </c>
      <c r="AF399" s="188">
        <v>5122.7299999999996</v>
      </c>
    </row>
    <row r="400" spans="1:32" x14ac:dyDescent="0.3">
      <c r="A400" s="180" t="s">
        <v>973</v>
      </c>
      <c r="B400" s="180">
        <v>45226</v>
      </c>
      <c r="C400" s="182" t="s">
        <v>31378</v>
      </c>
      <c r="D400" s="180" t="s">
        <v>6</v>
      </c>
      <c r="E400" s="180" t="s">
        <v>857</v>
      </c>
      <c r="F400" s="188">
        <v>13.2</v>
      </c>
      <c r="G400" s="188">
        <v>12.53</v>
      </c>
      <c r="H400" s="188"/>
      <c r="I400" s="188">
        <v>12.56</v>
      </c>
      <c r="J400" s="188">
        <v>15.36</v>
      </c>
      <c r="K400" s="188"/>
      <c r="L400" s="188">
        <v>17</v>
      </c>
      <c r="M400" s="188">
        <v>18.059999999999999</v>
      </c>
      <c r="N400" s="188">
        <v>17.3</v>
      </c>
      <c r="O400" s="188">
        <v>15.75</v>
      </c>
      <c r="P400" s="188">
        <v>15.18</v>
      </c>
      <c r="Q400" s="188"/>
      <c r="R400" s="188">
        <v>16.21</v>
      </c>
      <c r="S400" s="188">
        <v>12.14</v>
      </c>
      <c r="T400" s="188"/>
      <c r="U400" s="188">
        <v>13.54</v>
      </c>
      <c r="V400" s="188"/>
      <c r="W400" s="188">
        <v>18.45</v>
      </c>
      <c r="X400" s="188">
        <v>14.87</v>
      </c>
      <c r="Y400" s="188">
        <v>14.42</v>
      </c>
      <c r="Z400" s="188">
        <v>15.27</v>
      </c>
      <c r="AA400" s="188"/>
      <c r="AB400" s="188">
        <v>15.63</v>
      </c>
      <c r="AC400" s="188">
        <v>12.66</v>
      </c>
      <c r="AD400" s="188"/>
      <c r="AE400" s="188">
        <v>16.27</v>
      </c>
      <c r="AF400" s="188"/>
    </row>
    <row r="401" spans="1:32" x14ac:dyDescent="0.3">
      <c r="A401" s="180" t="s">
        <v>973</v>
      </c>
      <c r="B401" s="180">
        <v>4815</v>
      </c>
      <c r="C401" s="182" t="s">
        <v>26929</v>
      </c>
      <c r="D401" s="180" t="s">
        <v>6</v>
      </c>
      <c r="E401" s="180" t="s">
        <v>857</v>
      </c>
      <c r="F401" s="188">
        <v>11.51</v>
      </c>
      <c r="G401" s="188">
        <v>10.67</v>
      </c>
      <c r="H401" s="188">
        <v>10.85</v>
      </c>
      <c r="I401" s="188">
        <v>12.8</v>
      </c>
      <c r="J401" s="188">
        <v>10.14</v>
      </c>
      <c r="K401" s="188">
        <v>11.12</v>
      </c>
      <c r="L401" s="188">
        <v>9.15</v>
      </c>
      <c r="M401" s="188">
        <v>10.49</v>
      </c>
      <c r="N401" s="188">
        <v>9.25</v>
      </c>
      <c r="O401" s="188">
        <v>10.14</v>
      </c>
      <c r="P401" s="188">
        <v>10.039999999999999</v>
      </c>
      <c r="Q401" s="188">
        <v>10.86</v>
      </c>
      <c r="R401" s="188">
        <v>13.96</v>
      </c>
      <c r="S401" s="188">
        <v>12.09</v>
      </c>
      <c r="T401" s="188">
        <v>13.09</v>
      </c>
      <c r="U401" s="188">
        <v>10.95</v>
      </c>
      <c r="V401" s="188">
        <v>13.43</v>
      </c>
      <c r="W401" s="188">
        <v>10.67</v>
      </c>
      <c r="X401" s="188">
        <v>12.8</v>
      </c>
      <c r="Y401" s="188">
        <v>9.25</v>
      </c>
      <c r="Z401" s="188">
        <v>11.74</v>
      </c>
      <c r="AA401" s="188">
        <v>13.65</v>
      </c>
      <c r="AB401" s="188">
        <v>12.02</v>
      </c>
      <c r="AC401" s="188">
        <v>10.6</v>
      </c>
      <c r="AD401" s="188">
        <v>9.6</v>
      </c>
      <c r="AE401" s="188">
        <v>10.67</v>
      </c>
      <c r="AF401" s="188">
        <v>12.72</v>
      </c>
    </row>
    <row r="402" spans="1:32" x14ac:dyDescent="0.3">
      <c r="A402" s="180" t="s">
        <v>973</v>
      </c>
      <c r="B402" s="180">
        <v>541</v>
      </c>
      <c r="C402" s="182" t="s">
        <v>26930</v>
      </c>
      <c r="D402" s="180" t="s">
        <v>6</v>
      </c>
      <c r="E402" s="180" t="s">
        <v>26586</v>
      </c>
      <c r="F402" s="188">
        <v>278.5</v>
      </c>
      <c r="G402" s="188">
        <v>157.94999999999999</v>
      </c>
      <c r="H402" s="188">
        <v>275.7</v>
      </c>
      <c r="I402" s="188">
        <v>242</v>
      </c>
      <c r="J402" s="188">
        <v>193.77</v>
      </c>
      <c r="K402" s="188">
        <v>111.85</v>
      </c>
      <c r="L402" s="188">
        <v>261.25</v>
      </c>
      <c r="M402" s="188">
        <v>184.95</v>
      </c>
      <c r="N402" s="188">
        <v>239.98</v>
      </c>
      <c r="O402" s="188">
        <v>155.58000000000001</v>
      </c>
      <c r="P402" s="188">
        <v>271.45</v>
      </c>
      <c r="Q402" s="188">
        <v>395.75</v>
      </c>
      <c r="R402" s="188">
        <v>207.75</v>
      </c>
      <c r="S402" s="188">
        <v>214.4</v>
      </c>
      <c r="T402" s="188">
        <v>130.99</v>
      </c>
      <c r="U402" s="188">
        <v>226</v>
      </c>
      <c r="V402" s="188">
        <v>255.6</v>
      </c>
      <c r="W402" s="188">
        <v>229</v>
      </c>
      <c r="X402" s="188">
        <v>279.99</v>
      </c>
      <c r="Y402" s="188">
        <v>129.97</v>
      </c>
      <c r="Z402" s="188">
        <v>246</v>
      </c>
      <c r="AA402" s="188">
        <v>274.99</v>
      </c>
      <c r="AB402" s="188">
        <v>289.89999999999998</v>
      </c>
      <c r="AC402" s="188">
        <v>212.9</v>
      </c>
      <c r="AD402" s="188">
        <v>129</v>
      </c>
      <c r="AE402" s="188">
        <v>285.23</v>
      </c>
      <c r="AF402" s="188">
        <v>180</v>
      </c>
    </row>
    <row r="403" spans="1:32" x14ac:dyDescent="0.3">
      <c r="A403" s="180" t="s">
        <v>973</v>
      </c>
      <c r="B403" s="180">
        <v>542</v>
      </c>
      <c r="C403" s="182" t="s">
        <v>26931</v>
      </c>
      <c r="D403" s="180" t="s">
        <v>6</v>
      </c>
      <c r="E403" s="180" t="s">
        <v>857</v>
      </c>
      <c r="F403" s="188">
        <v>349.1</v>
      </c>
      <c r="G403" s="188">
        <v>197.99</v>
      </c>
      <c r="H403" s="188">
        <v>345.59</v>
      </c>
      <c r="I403" s="188">
        <v>303.35000000000002</v>
      </c>
      <c r="J403" s="188">
        <v>242.89</v>
      </c>
      <c r="K403" s="188">
        <v>140.19999999999999</v>
      </c>
      <c r="L403" s="188">
        <v>327.48</v>
      </c>
      <c r="M403" s="188">
        <v>231.83</v>
      </c>
      <c r="N403" s="188">
        <v>300.81</v>
      </c>
      <c r="O403" s="188">
        <v>195.02</v>
      </c>
      <c r="P403" s="188">
        <v>340.26</v>
      </c>
      <c r="Q403" s="188">
        <v>496.08</v>
      </c>
      <c r="R403" s="188">
        <v>260.41000000000003</v>
      </c>
      <c r="S403" s="188">
        <v>268.75</v>
      </c>
      <c r="T403" s="188">
        <v>164.19</v>
      </c>
      <c r="U403" s="188">
        <v>283.29000000000002</v>
      </c>
      <c r="V403" s="188">
        <v>320.39</v>
      </c>
      <c r="W403" s="188">
        <v>287.05</v>
      </c>
      <c r="X403" s="188">
        <v>350.97</v>
      </c>
      <c r="Y403" s="188">
        <v>162.91999999999999</v>
      </c>
      <c r="Z403" s="188">
        <v>308.36</v>
      </c>
      <c r="AA403" s="188">
        <v>344.7</v>
      </c>
      <c r="AB403" s="188">
        <v>363.39</v>
      </c>
      <c r="AC403" s="188">
        <v>266.87</v>
      </c>
      <c r="AD403" s="188">
        <v>161.69999999999999</v>
      </c>
      <c r="AE403" s="188">
        <v>357.54</v>
      </c>
      <c r="AF403" s="188">
        <v>225.63</v>
      </c>
    </row>
    <row r="404" spans="1:32" x14ac:dyDescent="0.3">
      <c r="A404" s="180" t="s">
        <v>973</v>
      </c>
      <c r="B404" s="180">
        <v>540</v>
      </c>
      <c r="C404" s="182" t="s">
        <v>26932</v>
      </c>
      <c r="D404" s="180" t="s">
        <v>6</v>
      </c>
      <c r="E404" s="180" t="s">
        <v>857</v>
      </c>
      <c r="F404" s="188">
        <v>786.7</v>
      </c>
      <c r="G404" s="188">
        <v>446.17</v>
      </c>
      <c r="H404" s="188">
        <v>778.79</v>
      </c>
      <c r="I404" s="188">
        <v>683.59</v>
      </c>
      <c r="J404" s="188">
        <v>547.35</v>
      </c>
      <c r="K404" s="188">
        <v>315.95</v>
      </c>
      <c r="L404" s="188">
        <v>737.97</v>
      </c>
      <c r="M404" s="188">
        <v>522.44000000000005</v>
      </c>
      <c r="N404" s="188">
        <v>677.89</v>
      </c>
      <c r="O404" s="188">
        <v>439.48</v>
      </c>
      <c r="P404" s="188">
        <v>766.78</v>
      </c>
      <c r="Q404" s="188">
        <v>1117.9100000000001</v>
      </c>
      <c r="R404" s="188">
        <v>586.84</v>
      </c>
      <c r="S404" s="188">
        <v>605.63</v>
      </c>
      <c r="T404" s="188">
        <v>370.01</v>
      </c>
      <c r="U404" s="188">
        <v>638.4</v>
      </c>
      <c r="V404" s="188">
        <v>722.01</v>
      </c>
      <c r="W404" s="188">
        <v>646.87</v>
      </c>
      <c r="X404" s="188">
        <v>790.91</v>
      </c>
      <c r="Y404" s="188">
        <v>367.13</v>
      </c>
      <c r="Z404" s="188">
        <v>694.89</v>
      </c>
      <c r="AA404" s="188">
        <v>776.78</v>
      </c>
      <c r="AB404" s="188">
        <v>818.9</v>
      </c>
      <c r="AC404" s="188">
        <v>601.39</v>
      </c>
      <c r="AD404" s="188">
        <v>364.39</v>
      </c>
      <c r="AE404" s="188">
        <v>805.71</v>
      </c>
      <c r="AF404" s="188">
        <v>508.46</v>
      </c>
    </row>
    <row r="405" spans="1:32" x14ac:dyDescent="0.3">
      <c r="A405" s="180" t="s">
        <v>973</v>
      </c>
      <c r="B405" s="180">
        <v>38364</v>
      </c>
      <c r="C405" s="182" t="s">
        <v>26933</v>
      </c>
      <c r="D405" s="180" t="s">
        <v>6</v>
      </c>
      <c r="E405" s="180" t="s">
        <v>857</v>
      </c>
      <c r="F405" s="188">
        <v>1781.97</v>
      </c>
      <c r="G405" s="188">
        <v>922.43</v>
      </c>
      <c r="H405" s="188">
        <v>1090.1400000000001</v>
      </c>
      <c r="I405" s="188">
        <v>1257.8599999999999</v>
      </c>
      <c r="J405" s="188">
        <v>723.27</v>
      </c>
      <c r="K405" s="188">
        <v>1179.03</v>
      </c>
      <c r="L405" s="188">
        <v>796.64</v>
      </c>
      <c r="M405" s="188">
        <v>454.92</v>
      </c>
      <c r="N405" s="188">
        <v>901.46</v>
      </c>
      <c r="O405" s="188"/>
      <c r="P405" s="188">
        <v>664.9</v>
      </c>
      <c r="Q405" s="188">
        <v>943.39</v>
      </c>
      <c r="R405" s="188">
        <v>876.31</v>
      </c>
      <c r="S405" s="188">
        <v>1153.03</v>
      </c>
      <c r="T405" s="188"/>
      <c r="U405" s="188">
        <v>1100.6199999999999</v>
      </c>
      <c r="V405" s="188"/>
      <c r="W405" s="188">
        <v>985.32</v>
      </c>
      <c r="X405" s="188">
        <v>1048.21</v>
      </c>
      <c r="Y405" s="188"/>
      <c r="Z405" s="188">
        <v>1090.1400000000001</v>
      </c>
      <c r="AA405" s="188"/>
      <c r="AB405" s="188">
        <v>943.39</v>
      </c>
      <c r="AC405" s="188">
        <v>1090.1400000000001</v>
      </c>
      <c r="AD405" s="188">
        <v>765.19</v>
      </c>
      <c r="AE405" s="188">
        <v>932.91</v>
      </c>
      <c r="AF405" s="188"/>
    </row>
    <row r="406" spans="1:32" x14ac:dyDescent="0.3">
      <c r="A406" s="180" t="s">
        <v>973</v>
      </c>
      <c r="B406" s="180">
        <v>11692</v>
      </c>
      <c r="C406" s="182" t="s">
        <v>26934</v>
      </c>
      <c r="D406" s="180" t="s">
        <v>47</v>
      </c>
      <c r="E406" s="180" t="s">
        <v>857</v>
      </c>
      <c r="F406" s="188">
        <v>1022.41</v>
      </c>
      <c r="G406" s="188">
        <v>661.56</v>
      </c>
      <c r="H406" s="188">
        <v>709.67</v>
      </c>
      <c r="I406" s="188">
        <v>644.72</v>
      </c>
      <c r="J406" s="188">
        <v>414.98</v>
      </c>
      <c r="K406" s="188"/>
      <c r="L406" s="188">
        <v>481.13</v>
      </c>
      <c r="M406" s="188">
        <v>246.58</v>
      </c>
      <c r="N406" s="188">
        <v>588.38</v>
      </c>
      <c r="O406" s="188">
        <v>875.4</v>
      </c>
      <c r="P406" s="188">
        <v>394.5</v>
      </c>
      <c r="Q406" s="188">
        <v>643.52</v>
      </c>
      <c r="R406" s="188">
        <v>529.25</v>
      </c>
      <c r="S406" s="188">
        <v>601.41999999999996</v>
      </c>
      <c r="T406" s="188">
        <v>514.54999999999995</v>
      </c>
      <c r="U406" s="188">
        <v>673.59</v>
      </c>
      <c r="V406" s="188">
        <v>643.03</v>
      </c>
      <c r="W406" s="188">
        <v>511.2</v>
      </c>
      <c r="X406" s="188">
        <v>540.66999999999996</v>
      </c>
      <c r="Y406" s="188"/>
      <c r="Z406" s="188">
        <v>781.84</v>
      </c>
      <c r="AA406" s="188">
        <v>541.27</v>
      </c>
      <c r="AB406" s="188">
        <v>736.14</v>
      </c>
      <c r="AC406" s="188">
        <v>781.84</v>
      </c>
      <c r="AD406" s="188">
        <v>427.68</v>
      </c>
      <c r="AE406" s="188">
        <v>682.21</v>
      </c>
      <c r="AF406" s="188"/>
    </row>
    <row r="407" spans="1:32" x14ac:dyDescent="0.3">
      <c r="A407" s="180" t="s">
        <v>973</v>
      </c>
      <c r="B407" s="180">
        <v>1746</v>
      </c>
      <c r="C407" s="182" t="s">
        <v>26935</v>
      </c>
      <c r="D407" s="180" t="s">
        <v>6</v>
      </c>
      <c r="E407" s="180" t="s">
        <v>26586</v>
      </c>
      <c r="F407" s="188">
        <v>306.8</v>
      </c>
      <c r="G407" s="188">
        <v>284.26</v>
      </c>
      <c r="H407" s="188">
        <v>249.32</v>
      </c>
      <c r="I407" s="188">
        <v>310</v>
      </c>
      <c r="J407" s="188">
        <v>221.34</v>
      </c>
      <c r="K407" s="188">
        <v>229.8</v>
      </c>
      <c r="L407" s="188">
        <v>295.33999999999997</v>
      </c>
      <c r="M407" s="188">
        <v>290.45</v>
      </c>
      <c r="N407" s="188">
        <v>238.82</v>
      </c>
      <c r="O407" s="188">
        <v>283.05</v>
      </c>
      <c r="P407" s="188">
        <v>266</v>
      </c>
      <c r="Q407" s="188">
        <v>272</v>
      </c>
      <c r="R407" s="188">
        <v>312.17</v>
      </c>
      <c r="S407" s="188">
        <v>307</v>
      </c>
      <c r="T407" s="188">
        <v>320.99</v>
      </c>
      <c r="U407" s="188">
        <v>249.99</v>
      </c>
      <c r="V407" s="188">
        <v>209.7</v>
      </c>
      <c r="W407" s="188">
        <v>265</v>
      </c>
      <c r="X407" s="188">
        <v>257.10000000000002</v>
      </c>
      <c r="Y407" s="188">
        <v>239</v>
      </c>
      <c r="Z407" s="188">
        <v>298</v>
      </c>
      <c r="AA407" s="188">
        <v>279.5</v>
      </c>
      <c r="AB407" s="188">
        <v>259.87</v>
      </c>
      <c r="AC407" s="188">
        <v>249</v>
      </c>
      <c r="AD407" s="188">
        <v>250</v>
      </c>
      <c r="AE407" s="188">
        <v>243.49</v>
      </c>
      <c r="AF407" s="188">
        <v>260</v>
      </c>
    </row>
    <row r="408" spans="1:32" x14ac:dyDescent="0.3">
      <c r="A408" s="180" t="s">
        <v>973</v>
      </c>
      <c r="B408" s="180">
        <v>1748</v>
      </c>
      <c r="C408" s="182" t="s">
        <v>26936</v>
      </c>
      <c r="D408" s="180" t="s">
        <v>6</v>
      </c>
      <c r="E408" s="180" t="s">
        <v>857</v>
      </c>
      <c r="F408" s="188">
        <v>407.97</v>
      </c>
      <c r="G408" s="188">
        <v>378</v>
      </c>
      <c r="H408" s="188">
        <v>331.53</v>
      </c>
      <c r="I408" s="188">
        <v>412.22</v>
      </c>
      <c r="J408" s="188">
        <v>294.33</v>
      </c>
      <c r="K408" s="188">
        <v>305.58</v>
      </c>
      <c r="L408" s="188">
        <v>392.73</v>
      </c>
      <c r="M408" s="188">
        <v>386.23</v>
      </c>
      <c r="N408" s="188">
        <v>317.57</v>
      </c>
      <c r="O408" s="188">
        <v>376.39</v>
      </c>
      <c r="P408" s="188">
        <v>353.71</v>
      </c>
      <c r="Q408" s="188">
        <v>361.69</v>
      </c>
      <c r="R408" s="188">
        <v>415.11</v>
      </c>
      <c r="S408" s="188">
        <v>408.23</v>
      </c>
      <c r="T408" s="188">
        <v>426.84</v>
      </c>
      <c r="U408" s="188">
        <v>332.42</v>
      </c>
      <c r="V408" s="188">
        <v>278.85000000000002</v>
      </c>
      <c r="W408" s="188">
        <v>352.38</v>
      </c>
      <c r="X408" s="188">
        <v>341.88</v>
      </c>
      <c r="Y408" s="188">
        <v>317.81</v>
      </c>
      <c r="Z408" s="188">
        <v>396.27</v>
      </c>
      <c r="AA408" s="188">
        <v>371.67</v>
      </c>
      <c r="AB408" s="188">
        <v>345.56</v>
      </c>
      <c r="AC408" s="188">
        <v>331.11</v>
      </c>
      <c r="AD408" s="188">
        <v>332.44</v>
      </c>
      <c r="AE408" s="188">
        <v>323.77999999999997</v>
      </c>
      <c r="AF408" s="188">
        <v>345.73</v>
      </c>
    </row>
    <row r="409" spans="1:32" x14ac:dyDescent="0.3">
      <c r="A409" s="180" t="s">
        <v>973</v>
      </c>
      <c r="B409" s="180">
        <v>1749</v>
      </c>
      <c r="C409" s="182" t="s">
        <v>26937</v>
      </c>
      <c r="D409" s="180" t="s">
        <v>6</v>
      </c>
      <c r="E409" s="180" t="s">
        <v>857</v>
      </c>
      <c r="F409" s="188">
        <v>591.07000000000005</v>
      </c>
      <c r="G409" s="188">
        <v>547.65</v>
      </c>
      <c r="H409" s="188">
        <v>480.33</v>
      </c>
      <c r="I409" s="188">
        <v>597.24</v>
      </c>
      <c r="J409" s="188">
        <v>426.43</v>
      </c>
      <c r="K409" s="188">
        <v>442.73</v>
      </c>
      <c r="L409" s="188">
        <v>569</v>
      </c>
      <c r="M409" s="188">
        <v>559.57000000000005</v>
      </c>
      <c r="N409" s="188">
        <v>460.1</v>
      </c>
      <c r="O409" s="188">
        <v>545.32000000000005</v>
      </c>
      <c r="P409" s="188">
        <v>512.47</v>
      </c>
      <c r="Q409" s="188">
        <v>524.03</v>
      </c>
      <c r="R409" s="188">
        <v>601.41999999999996</v>
      </c>
      <c r="S409" s="188">
        <v>591.46</v>
      </c>
      <c r="T409" s="188">
        <v>618.41</v>
      </c>
      <c r="U409" s="188">
        <v>481.62</v>
      </c>
      <c r="V409" s="188">
        <v>404</v>
      </c>
      <c r="W409" s="188">
        <v>510.54</v>
      </c>
      <c r="X409" s="188">
        <v>495.32</v>
      </c>
      <c r="Y409" s="188">
        <v>460.45</v>
      </c>
      <c r="Z409" s="188">
        <v>574.12</v>
      </c>
      <c r="AA409" s="188">
        <v>538.48</v>
      </c>
      <c r="AB409" s="188">
        <v>500.66</v>
      </c>
      <c r="AC409" s="188">
        <v>479.72</v>
      </c>
      <c r="AD409" s="188">
        <v>481.64</v>
      </c>
      <c r="AE409" s="188">
        <v>469.1</v>
      </c>
      <c r="AF409" s="188">
        <v>500.91</v>
      </c>
    </row>
    <row r="410" spans="1:32" x14ac:dyDescent="0.3">
      <c r="A410" s="180" t="s">
        <v>973</v>
      </c>
      <c r="B410" s="180">
        <v>37412</v>
      </c>
      <c r="C410" s="182" t="s">
        <v>26938</v>
      </c>
      <c r="D410" s="180" t="s">
        <v>6</v>
      </c>
      <c r="E410" s="180" t="s">
        <v>857</v>
      </c>
      <c r="F410" s="188">
        <v>299.89999999999998</v>
      </c>
      <c r="G410" s="188">
        <v>277.86</v>
      </c>
      <c r="H410" s="188">
        <v>243.71</v>
      </c>
      <c r="I410" s="188">
        <v>303.02</v>
      </c>
      <c r="J410" s="188">
        <v>216.36</v>
      </c>
      <c r="K410" s="188">
        <v>224.63</v>
      </c>
      <c r="L410" s="188">
        <v>288.69</v>
      </c>
      <c r="M410" s="188">
        <v>283.91000000000003</v>
      </c>
      <c r="N410" s="188">
        <v>233.44</v>
      </c>
      <c r="O410" s="188">
        <v>276.68</v>
      </c>
      <c r="P410" s="188">
        <v>260.01</v>
      </c>
      <c r="Q410" s="188">
        <v>265.88</v>
      </c>
      <c r="R410" s="188">
        <v>305.14</v>
      </c>
      <c r="S410" s="188">
        <v>300.08999999999997</v>
      </c>
      <c r="T410" s="188">
        <v>313.77</v>
      </c>
      <c r="U410" s="188">
        <v>244.36</v>
      </c>
      <c r="V410" s="188">
        <v>204.98</v>
      </c>
      <c r="W410" s="188">
        <v>259.04000000000002</v>
      </c>
      <c r="X410" s="188">
        <v>251.31</v>
      </c>
      <c r="Y410" s="188">
        <v>233.62</v>
      </c>
      <c r="Z410" s="188">
        <v>291.29000000000002</v>
      </c>
      <c r="AA410" s="188">
        <v>273.20999999999998</v>
      </c>
      <c r="AB410" s="188">
        <v>254.02</v>
      </c>
      <c r="AC410" s="188">
        <v>243.4</v>
      </c>
      <c r="AD410" s="188">
        <v>244.37</v>
      </c>
      <c r="AE410" s="188">
        <v>238.01</v>
      </c>
      <c r="AF410" s="188">
        <v>254.15</v>
      </c>
    </row>
    <row r="411" spans="1:32" x14ac:dyDescent="0.3">
      <c r="A411" s="180" t="s">
        <v>973</v>
      </c>
      <c r="B411" s="180">
        <v>1745</v>
      </c>
      <c r="C411" s="182" t="s">
        <v>26939</v>
      </c>
      <c r="D411" s="180" t="s">
        <v>6</v>
      </c>
      <c r="E411" s="180" t="s">
        <v>857</v>
      </c>
      <c r="F411" s="188">
        <v>356.61</v>
      </c>
      <c r="G411" s="188">
        <v>330.41</v>
      </c>
      <c r="H411" s="188">
        <v>289.8</v>
      </c>
      <c r="I411" s="188">
        <v>360.33</v>
      </c>
      <c r="J411" s="188">
        <v>257.27999999999997</v>
      </c>
      <c r="K411" s="188">
        <v>267.11</v>
      </c>
      <c r="L411" s="188">
        <v>343.29</v>
      </c>
      <c r="M411" s="188">
        <v>337.61</v>
      </c>
      <c r="N411" s="188">
        <v>277.58999999999997</v>
      </c>
      <c r="O411" s="188">
        <v>329.01</v>
      </c>
      <c r="P411" s="188">
        <v>309.19</v>
      </c>
      <c r="Q411" s="188">
        <v>316.16000000000003</v>
      </c>
      <c r="R411" s="188">
        <v>362.86</v>
      </c>
      <c r="S411" s="188">
        <v>356.85</v>
      </c>
      <c r="T411" s="188">
        <v>373.11</v>
      </c>
      <c r="U411" s="188">
        <v>290.58</v>
      </c>
      <c r="V411" s="188">
        <v>243.75</v>
      </c>
      <c r="W411" s="188">
        <v>308.02999999999997</v>
      </c>
      <c r="X411" s="188">
        <v>298.83999999999997</v>
      </c>
      <c r="Y411" s="188">
        <v>277.8</v>
      </c>
      <c r="Z411" s="188">
        <v>346.38</v>
      </c>
      <c r="AA411" s="188">
        <v>324.88</v>
      </c>
      <c r="AB411" s="188">
        <v>302.06</v>
      </c>
      <c r="AC411" s="188">
        <v>289.43</v>
      </c>
      <c r="AD411" s="188">
        <v>290.58999999999997</v>
      </c>
      <c r="AE411" s="188">
        <v>283.02</v>
      </c>
      <c r="AF411" s="188">
        <v>302.20999999999998</v>
      </c>
    </row>
    <row r="412" spans="1:32" x14ac:dyDescent="0.3">
      <c r="A412" s="180" t="s">
        <v>973</v>
      </c>
      <c r="B412" s="180">
        <v>1750</v>
      </c>
      <c r="C412" s="182" t="s">
        <v>26940</v>
      </c>
      <c r="D412" s="180" t="s">
        <v>6</v>
      </c>
      <c r="E412" s="180" t="s">
        <v>857</v>
      </c>
      <c r="F412" s="188">
        <v>833.36</v>
      </c>
      <c r="G412" s="188">
        <v>772.13</v>
      </c>
      <c r="H412" s="188">
        <v>677.23</v>
      </c>
      <c r="I412" s="188">
        <v>842.05</v>
      </c>
      <c r="J412" s="188">
        <v>601.22</v>
      </c>
      <c r="K412" s="188">
        <v>624.20000000000005</v>
      </c>
      <c r="L412" s="188">
        <v>802.23</v>
      </c>
      <c r="M412" s="188">
        <v>788.95</v>
      </c>
      <c r="N412" s="188">
        <v>648.70000000000005</v>
      </c>
      <c r="O412" s="188">
        <v>768.85</v>
      </c>
      <c r="P412" s="188">
        <v>722.53</v>
      </c>
      <c r="Q412" s="188">
        <v>738.83</v>
      </c>
      <c r="R412" s="188">
        <v>847.95</v>
      </c>
      <c r="S412" s="188">
        <v>833.9</v>
      </c>
      <c r="T412" s="188">
        <v>871.9</v>
      </c>
      <c r="U412" s="188">
        <v>679.05</v>
      </c>
      <c r="V412" s="188">
        <v>569.61</v>
      </c>
      <c r="W412" s="188">
        <v>719.82</v>
      </c>
      <c r="X412" s="188">
        <v>698.36</v>
      </c>
      <c r="Y412" s="188">
        <v>649.19000000000005</v>
      </c>
      <c r="Z412" s="188">
        <v>809.46</v>
      </c>
      <c r="AA412" s="188">
        <v>759.2</v>
      </c>
      <c r="AB412" s="188">
        <v>705.88</v>
      </c>
      <c r="AC412" s="188">
        <v>676.36</v>
      </c>
      <c r="AD412" s="188">
        <v>679.07</v>
      </c>
      <c r="AE412" s="188">
        <v>661.39</v>
      </c>
      <c r="AF412" s="188">
        <v>706.24</v>
      </c>
    </row>
    <row r="413" spans="1:32" x14ac:dyDescent="0.3">
      <c r="A413" s="180" t="s">
        <v>973</v>
      </c>
      <c r="B413" s="180">
        <v>11687</v>
      </c>
      <c r="C413" s="182" t="s">
        <v>26941</v>
      </c>
      <c r="D413" s="180" t="s">
        <v>37</v>
      </c>
      <c r="E413" s="180" t="s">
        <v>857</v>
      </c>
      <c r="F413" s="188">
        <v>1327.8</v>
      </c>
      <c r="G413" s="188">
        <v>1230.24</v>
      </c>
      <c r="H413" s="188">
        <v>1079.03</v>
      </c>
      <c r="I413" s="188">
        <v>1341.64</v>
      </c>
      <c r="J413" s="188">
        <v>957.93</v>
      </c>
      <c r="K413" s="188">
        <v>994.55</v>
      </c>
      <c r="L413" s="188">
        <v>1278.2</v>
      </c>
      <c r="M413" s="188">
        <v>1257.03</v>
      </c>
      <c r="N413" s="188">
        <v>1033.58</v>
      </c>
      <c r="O413" s="188">
        <v>1225.01</v>
      </c>
      <c r="P413" s="188">
        <v>1151.22</v>
      </c>
      <c r="Q413" s="188">
        <v>1177.18</v>
      </c>
      <c r="R413" s="188">
        <v>1351.04</v>
      </c>
      <c r="S413" s="188">
        <v>1328.66</v>
      </c>
      <c r="T413" s="188">
        <v>1389.21</v>
      </c>
      <c r="U413" s="188">
        <v>1081.93</v>
      </c>
      <c r="V413" s="188">
        <v>907.56</v>
      </c>
      <c r="W413" s="188">
        <v>1146.8900000000001</v>
      </c>
      <c r="X413" s="188">
        <v>1112.7</v>
      </c>
      <c r="Y413" s="188">
        <v>1034.3599999999999</v>
      </c>
      <c r="Z413" s="188">
        <v>1289.71</v>
      </c>
      <c r="AA413" s="188">
        <v>1209.6400000000001</v>
      </c>
      <c r="AB413" s="188">
        <v>1124.69</v>
      </c>
      <c r="AC413" s="188">
        <v>1077.6400000000001</v>
      </c>
      <c r="AD413" s="188">
        <v>1081.97</v>
      </c>
      <c r="AE413" s="188">
        <v>1053.8</v>
      </c>
      <c r="AF413" s="188">
        <v>1125.25</v>
      </c>
    </row>
    <row r="414" spans="1:32" x14ac:dyDescent="0.3">
      <c r="A414" s="180" t="s">
        <v>973</v>
      </c>
      <c r="B414" s="180">
        <v>11689</v>
      </c>
      <c r="C414" s="182" t="s">
        <v>26942</v>
      </c>
      <c r="D414" s="180" t="s">
        <v>37</v>
      </c>
      <c r="E414" s="180" t="s">
        <v>857</v>
      </c>
      <c r="F414" s="188">
        <v>1663.65</v>
      </c>
      <c r="G414" s="188">
        <v>1541.43</v>
      </c>
      <c r="H414" s="188">
        <v>1351.96</v>
      </c>
      <c r="I414" s="188">
        <v>1681</v>
      </c>
      <c r="J414" s="188">
        <v>1200.23</v>
      </c>
      <c r="K414" s="188">
        <v>1246.1099999999999</v>
      </c>
      <c r="L414" s="188">
        <v>1601.51</v>
      </c>
      <c r="M414" s="188">
        <v>1574.99</v>
      </c>
      <c r="N414" s="188">
        <v>1295.02</v>
      </c>
      <c r="O414" s="188">
        <v>1534.86</v>
      </c>
      <c r="P414" s="188">
        <v>1442.41</v>
      </c>
      <c r="Q414" s="188">
        <v>1474.94</v>
      </c>
      <c r="R414" s="188">
        <v>1692.77</v>
      </c>
      <c r="S414" s="188">
        <v>1664.74</v>
      </c>
      <c r="T414" s="188">
        <v>1740.6</v>
      </c>
      <c r="U414" s="188">
        <v>1355.59</v>
      </c>
      <c r="V414" s="188">
        <v>1137.1199999999999</v>
      </c>
      <c r="W414" s="188">
        <v>1436.99</v>
      </c>
      <c r="X414" s="188">
        <v>1394.15</v>
      </c>
      <c r="Y414" s="188">
        <v>1296</v>
      </c>
      <c r="Z414" s="188">
        <v>1615.93</v>
      </c>
      <c r="AA414" s="188">
        <v>1515.61</v>
      </c>
      <c r="AB414" s="188">
        <v>1409.17</v>
      </c>
      <c r="AC414" s="188">
        <v>1350.22</v>
      </c>
      <c r="AD414" s="188">
        <v>1355.65</v>
      </c>
      <c r="AE414" s="188">
        <v>1320.35</v>
      </c>
      <c r="AF414" s="188">
        <v>1409.87</v>
      </c>
    </row>
    <row r="415" spans="1:32" x14ac:dyDescent="0.3">
      <c r="A415" s="180" t="s">
        <v>973</v>
      </c>
      <c r="B415" s="180">
        <v>11693</v>
      </c>
      <c r="C415" s="182" t="s">
        <v>26943</v>
      </c>
      <c r="D415" s="180" t="s">
        <v>47</v>
      </c>
      <c r="E415" s="180" t="s">
        <v>857</v>
      </c>
      <c r="F415" s="188">
        <v>308.8</v>
      </c>
      <c r="G415" s="188">
        <v>175.13</v>
      </c>
      <c r="H415" s="188">
        <v>305.69</v>
      </c>
      <c r="I415" s="188">
        <v>268.33</v>
      </c>
      <c r="J415" s="188">
        <v>214.85</v>
      </c>
      <c r="K415" s="188">
        <v>124.01</v>
      </c>
      <c r="L415" s="188">
        <v>289.67</v>
      </c>
      <c r="M415" s="188">
        <v>205.07</v>
      </c>
      <c r="N415" s="188">
        <v>266.08999999999997</v>
      </c>
      <c r="O415" s="188">
        <v>172.5</v>
      </c>
      <c r="P415" s="188">
        <v>300.98</v>
      </c>
      <c r="Q415" s="188">
        <v>438.8</v>
      </c>
      <c r="R415" s="188">
        <v>230.35</v>
      </c>
      <c r="S415" s="188">
        <v>237.72</v>
      </c>
      <c r="T415" s="188">
        <v>145.24</v>
      </c>
      <c r="U415" s="188">
        <v>250.58</v>
      </c>
      <c r="V415" s="188">
        <v>283.39999999999998</v>
      </c>
      <c r="W415" s="188">
        <v>253.91</v>
      </c>
      <c r="X415" s="188">
        <v>310.45</v>
      </c>
      <c r="Y415" s="188">
        <v>144.11000000000001</v>
      </c>
      <c r="Z415" s="188">
        <v>272.76</v>
      </c>
      <c r="AA415" s="188">
        <v>304.89999999999998</v>
      </c>
      <c r="AB415" s="188">
        <v>321.44</v>
      </c>
      <c r="AC415" s="188">
        <v>236.06</v>
      </c>
      <c r="AD415" s="188">
        <v>143.03</v>
      </c>
      <c r="AE415" s="188">
        <v>316.26</v>
      </c>
      <c r="AF415" s="188">
        <v>199.58</v>
      </c>
    </row>
    <row r="416" spans="1:32" x14ac:dyDescent="0.3">
      <c r="A416" s="180" t="s">
        <v>973</v>
      </c>
      <c r="B416" s="180">
        <v>36215</v>
      </c>
      <c r="C416" s="182" t="s">
        <v>26944</v>
      </c>
      <c r="D416" s="180" t="s">
        <v>6</v>
      </c>
      <c r="E416" s="180" t="s">
        <v>857</v>
      </c>
      <c r="F416" s="188">
        <v>746.78</v>
      </c>
      <c r="G416" s="188"/>
      <c r="H416" s="188"/>
      <c r="I416" s="188">
        <v>1151.9000000000001</v>
      </c>
      <c r="J416" s="188">
        <v>859.81</v>
      </c>
      <c r="K416" s="188">
        <v>1410.77</v>
      </c>
      <c r="L416" s="188">
        <v>865.65</v>
      </c>
      <c r="M416" s="188">
        <v>670.78</v>
      </c>
      <c r="N416" s="188"/>
      <c r="O416" s="188">
        <v>1138.5999999999999</v>
      </c>
      <c r="P416" s="188">
        <v>951.44</v>
      </c>
      <c r="Q416" s="188"/>
      <c r="R416" s="188">
        <v>1299.1300000000001</v>
      </c>
      <c r="S416" s="188"/>
      <c r="T416" s="188"/>
      <c r="U416" s="188">
        <v>802.21</v>
      </c>
      <c r="V416" s="188">
        <v>519.65</v>
      </c>
      <c r="W416" s="188">
        <v>502.68</v>
      </c>
      <c r="X416" s="188">
        <v>528.30999999999995</v>
      </c>
      <c r="Y416" s="188">
        <v>982.92</v>
      </c>
      <c r="Z416" s="188">
        <v>495.53</v>
      </c>
      <c r="AA416" s="188"/>
      <c r="AB416" s="188">
        <v>1340.06</v>
      </c>
      <c r="AC416" s="188">
        <v>898.87</v>
      </c>
      <c r="AD416" s="188"/>
      <c r="AE416" s="188">
        <v>863.27</v>
      </c>
      <c r="AF416" s="188"/>
    </row>
    <row r="417" spans="1:32" x14ac:dyDescent="0.3">
      <c r="A417" s="180" t="s">
        <v>973</v>
      </c>
      <c r="B417" s="180">
        <v>42439</v>
      </c>
      <c r="C417" s="182" t="s">
        <v>26945</v>
      </c>
      <c r="D417" s="180" t="s">
        <v>6</v>
      </c>
      <c r="E417" s="180" t="s">
        <v>857</v>
      </c>
      <c r="F417" s="188"/>
      <c r="G417" s="188"/>
      <c r="H417" s="188"/>
      <c r="I417" s="188"/>
      <c r="J417" s="188"/>
      <c r="K417" s="188"/>
      <c r="L417" s="188"/>
      <c r="M417" s="188"/>
      <c r="N417" s="188"/>
      <c r="O417" s="188"/>
      <c r="P417" s="188"/>
      <c r="Q417" s="188"/>
      <c r="R417" s="188"/>
      <c r="S417" s="188"/>
      <c r="T417" s="188"/>
      <c r="U417" s="188"/>
      <c r="V417" s="188"/>
      <c r="W417" s="188"/>
      <c r="X417" s="188"/>
      <c r="Y417" s="188"/>
      <c r="Z417" s="188"/>
      <c r="AA417" s="188"/>
      <c r="AB417" s="188"/>
      <c r="AC417" s="188"/>
      <c r="AD417" s="188"/>
      <c r="AE417" s="188">
        <v>1207.8399999999999</v>
      </c>
      <c r="AF417" s="188"/>
    </row>
    <row r="418" spans="1:32" x14ac:dyDescent="0.3">
      <c r="A418" s="180" t="s">
        <v>973</v>
      </c>
      <c r="B418" s="180">
        <v>38381</v>
      </c>
      <c r="C418" s="182" t="s">
        <v>26946</v>
      </c>
      <c r="D418" s="180" t="s">
        <v>6</v>
      </c>
      <c r="E418" s="180" t="s">
        <v>857</v>
      </c>
      <c r="F418" s="188">
        <v>10.56</v>
      </c>
      <c r="G418" s="188">
        <v>10.029999999999999</v>
      </c>
      <c r="H418" s="188"/>
      <c r="I418" s="188">
        <v>10.050000000000001</v>
      </c>
      <c r="J418" s="188">
        <v>12.29</v>
      </c>
      <c r="K418" s="188"/>
      <c r="L418" s="188">
        <v>13.6</v>
      </c>
      <c r="M418" s="188">
        <v>14.45</v>
      </c>
      <c r="N418" s="188">
        <v>13.84</v>
      </c>
      <c r="O418" s="188">
        <v>12.6</v>
      </c>
      <c r="P418" s="188">
        <v>12.14</v>
      </c>
      <c r="Q418" s="188"/>
      <c r="R418" s="188">
        <v>12.97</v>
      </c>
      <c r="S418" s="188">
        <v>9.7100000000000009</v>
      </c>
      <c r="T418" s="188"/>
      <c r="U418" s="188">
        <v>10.83</v>
      </c>
      <c r="V418" s="188"/>
      <c r="W418" s="188">
        <v>14.76</v>
      </c>
      <c r="X418" s="188">
        <v>11.9</v>
      </c>
      <c r="Y418" s="188">
        <v>11.53</v>
      </c>
      <c r="Z418" s="188">
        <v>12.21</v>
      </c>
      <c r="AA418" s="188"/>
      <c r="AB418" s="188">
        <v>12.5</v>
      </c>
      <c r="AC418" s="188">
        <v>10.119999999999999</v>
      </c>
      <c r="AD418" s="188"/>
      <c r="AE418" s="188">
        <v>13.01</v>
      </c>
      <c r="AF418" s="188"/>
    </row>
    <row r="419" spans="1:32" x14ac:dyDescent="0.3">
      <c r="A419" s="180" t="s">
        <v>973</v>
      </c>
      <c r="B419" s="180">
        <v>39621</v>
      </c>
      <c r="C419" s="182" t="s">
        <v>26947</v>
      </c>
      <c r="D419" s="180" t="s">
        <v>58</v>
      </c>
      <c r="E419" s="180" t="s">
        <v>857</v>
      </c>
      <c r="F419" s="188">
        <v>936.32</v>
      </c>
      <c r="G419" s="188">
        <v>1207.32</v>
      </c>
      <c r="H419" s="188">
        <v>1249.19</v>
      </c>
      <c r="I419" s="188">
        <v>1424.47</v>
      </c>
      <c r="J419" s="188">
        <v>1457.47</v>
      </c>
      <c r="K419" s="188">
        <v>1111.78</v>
      </c>
      <c r="L419" s="188">
        <v>1493.08</v>
      </c>
      <c r="M419" s="188">
        <v>1198.6400000000001</v>
      </c>
      <c r="N419" s="188">
        <v>1476.58</v>
      </c>
      <c r="O419" s="188">
        <v>1267.25</v>
      </c>
      <c r="P419" s="188">
        <v>1127.4100000000001</v>
      </c>
      <c r="Q419" s="188">
        <v>1275.94</v>
      </c>
      <c r="R419" s="188">
        <v>1363.49</v>
      </c>
      <c r="S419" s="188">
        <v>1363.67</v>
      </c>
      <c r="T419" s="188">
        <v>1089.19</v>
      </c>
      <c r="U419" s="188">
        <v>1533.04</v>
      </c>
      <c r="V419" s="188">
        <v>1207.32</v>
      </c>
      <c r="W419" s="188">
        <v>1185.43</v>
      </c>
      <c r="X419" s="188">
        <v>1474.84</v>
      </c>
      <c r="Y419" s="188">
        <v>1129.1500000000001</v>
      </c>
      <c r="Z419" s="188">
        <v>1104.6500000000001</v>
      </c>
      <c r="AA419" s="188">
        <v>1129.1500000000001</v>
      </c>
      <c r="AB419" s="188">
        <v>1637.27</v>
      </c>
      <c r="AC419" s="188">
        <v>1358.98</v>
      </c>
      <c r="AD419" s="188">
        <v>1266.3800000000001</v>
      </c>
      <c r="AE419" s="188">
        <v>1398.41</v>
      </c>
      <c r="AF419" s="188">
        <v>1268.3</v>
      </c>
    </row>
    <row r="420" spans="1:32" x14ac:dyDescent="0.3">
      <c r="A420" s="180" t="s">
        <v>973</v>
      </c>
      <c r="B420" s="180">
        <v>39624</v>
      </c>
      <c r="C420" s="182" t="s">
        <v>26948</v>
      </c>
      <c r="D420" s="180" t="s">
        <v>58</v>
      </c>
      <c r="E420" s="180" t="s">
        <v>857</v>
      </c>
      <c r="F420" s="188">
        <v>1032.8699999999999</v>
      </c>
      <c r="G420" s="188">
        <v>1331.81</v>
      </c>
      <c r="H420" s="188">
        <v>1377.99</v>
      </c>
      <c r="I420" s="188">
        <v>1571.34</v>
      </c>
      <c r="J420" s="188">
        <v>1607.75</v>
      </c>
      <c r="K420" s="188">
        <v>1226.4100000000001</v>
      </c>
      <c r="L420" s="188">
        <v>1647.03</v>
      </c>
      <c r="M420" s="188">
        <v>1322.23</v>
      </c>
      <c r="N420" s="188">
        <v>1628.83</v>
      </c>
      <c r="O420" s="188">
        <v>1397.92</v>
      </c>
      <c r="P420" s="188">
        <v>1243.6600000000001</v>
      </c>
      <c r="Q420" s="188">
        <v>1407.5</v>
      </c>
      <c r="R420" s="188">
        <v>1504.08</v>
      </c>
      <c r="S420" s="188">
        <v>1504.27</v>
      </c>
      <c r="T420" s="188">
        <v>1201.5</v>
      </c>
      <c r="U420" s="188">
        <v>1691.11</v>
      </c>
      <c r="V420" s="188">
        <v>1331.81</v>
      </c>
      <c r="W420" s="188">
        <v>1307.6600000000001</v>
      </c>
      <c r="X420" s="188">
        <v>1626.91</v>
      </c>
      <c r="Y420" s="188">
        <v>1245.57</v>
      </c>
      <c r="Z420" s="188">
        <v>1218.56</v>
      </c>
      <c r="AA420" s="188">
        <v>1245.57</v>
      </c>
      <c r="AB420" s="188">
        <v>1806.09</v>
      </c>
      <c r="AC420" s="188">
        <v>1499.1</v>
      </c>
      <c r="AD420" s="188">
        <v>1396.96</v>
      </c>
      <c r="AE420" s="188">
        <v>1542.6</v>
      </c>
      <c r="AF420" s="188">
        <v>1399.07</v>
      </c>
    </row>
    <row r="421" spans="1:32" x14ac:dyDescent="0.3">
      <c r="A421" s="180" t="s">
        <v>973</v>
      </c>
      <c r="B421" s="180">
        <v>39615</v>
      </c>
      <c r="C421" s="182" t="s">
        <v>26949</v>
      </c>
      <c r="D421" s="180" t="s">
        <v>6</v>
      </c>
      <c r="E421" s="180" t="s">
        <v>857</v>
      </c>
      <c r="F421" s="188">
        <v>417.37</v>
      </c>
      <c r="G421" s="188">
        <v>538.16999999999996</v>
      </c>
      <c r="H421" s="188">
        <v>556.83000000000004</v>
      </c>
      <c r="I421" s="188">
        <v>634.97</v>
      </c>
      <c r="J421" s="188">
        <v>649.67999999999995</v>
      </c>
      <c r="K421" s="188">
        <v>495.58</v>
      </c>
      <c r="L421" s="188">
        <v>665.55</v>
      </c>
      <c r="M421" s="188">
        <v>534.29999999999995</v>
      </c>
      <c r="N421" s="188">
        <v>658.2</v>
      </c>
      <c r="O421" s="188">
        <v>564.89</v>
      </c>
      <c r="P421" s="188">
        <v>502.55</v>
      </c>
      <c r="Q421" s="188">
        <v>568.76</v>
      </c>
      <c r="R421" s="188">
        <v>607.79</v>
      </c>
      <c r="S421" s="188">
        <v>607.86</v>
      </c>
      <c r="T421" s="188">
        <v>485.52</v>
      </c>
      <c r="U421" s="188">
        <v>683.36</v>
      </c>
      <c r="V421" s="188">
        <v>538.16999999999996</v>
      </c>
      <c r="W421" s="188">
        <v>528.41999999999996</v>
      </c>
      <c r="X421" s="188">
        <v>657.42</v>
      </c>
      <c r="Y421" s="188">
        <v>503.33</v>
      </c>
      <c r="Z421" s="188">
        <v>492.41</v>
      </c>
      <c r="AA421" s="188">
        <v>503.33</v>
      </c>
      <c r="AB421" s="188">
        <v>729.83</v>
      </c>
      <c r="AC421" s="188">
        <v>605.77</v>
      </c>
      <c r="AD421" s="188">
        <v>564.5</v>
      </c>
      <c r="AE421" s="188">
        <v>623.35</v>
      </c>
      <c r="AF421" s="188">
        <v>565.35</v>
      </c>
    </row>
    <row r="422" spans="1:32" x14ac:dyDescent="0.3">
      <c r="A422" s="180" t="s">
        <v>973</v>
      </c>
      <c r="B422" s="180">
        <v>39620</v>
      </c>
      <c r="C422" s="182" t="s">
        <v>26950</v>
      </c>
      <c r="D422" s="180" t="s">
        <v>6</v>
      </c>
      <c r="E422" s="180" t="s">
        <v>857</v>
      </c>
      <c r="F422" s="188">
        <v>637.44000000000005</v>
      </c>
      <c r="G422" s="188">
        <v>821.94</v>
      </c>
      <c r="H422" s="188">
        <v>850.44</v>
      </c>
      <c r="I422" s="188">
        <v>969.77</v>
      </c>
      <c r="J422" s="188">
        <v>992.24</v>
      </c>
      <c r="K422" s="188">
        <v>756.89</v>
      </c>
      <c r="L422" s="188">
        <v>1016.48</v>
      </c>
      <c r="M422" s="188">
        <v>816.02</v>
      </c>
      <c r="N422" s="188">
        <v>1005.25</v>
      </c>
      <c r="O422" s="188">
        <v>862.74</v>
      </c>
      <c r="P422" s="188">
        <v>767.53</v>
      </c>
      <c r="Q422" s="188">
        <v>868.65</v>
      </c>
      <c r="R422" s="188">
        <v>928.26</v>
      </c>
      <c r="S422" s="188">
        <v>928.37</v>
      </c>
      <c r="T422" s="188">
        <v>741.52</v>
      </c>
      <c r="U422" s="188">
        <v>1043.68</v>
      </c>
      <c r="V422" s="188">
        <v>821.94</v>
      </c>
      <c r="W422" s="188">
        <v>807.03</v>
      </c>
      <c r="X422" s="188">
        <v>1004.06</v>
      </c>
      <c r="Y422" s="188">
        <v>768.72</v>
      </c>
      <c r="Z422" s="188">
        <v>752.04</v>
      </c>
      <c r="AA422" s="188">
        <v>768.72</v>
      </c>
      <c r="AB422" s="188">
        <v>1114.6400000000001</v>
      </c>
      <c r="AC422" s="188">
        <v>925.18</v>
      </c>
      <c r="AD422" s="188">
        <v>862.15</v>
      </c>
      <c r="AE422" s="188">
        <v>952.03</v>
      </c>
      <c r="AF422" s="188">
        <v>863.45</v>
      </c>
    </row>
    <row r="423" spans="1:32" x14ac:dyDescent="0.3">
      <c r="A423" s="180" t="s">
        <v>973</v>
      </c>
      <c r="B423" s="180">
        <v>39623</v>
      </c>
      <c r="C423" s="182" t="s">
        <v>26951</v>
      </c>
      <c r="D423" s="180" t="s">
        <v>6</v>
      </c>
      <c r="E423" s="180" t="s">
        <v>857</v>
      </c>
      <c r="F423" s="188">
        <v>682.76</v>
      </c>
      <c r="G423" s="188">
        <v>880.36</v>
      </c>
      <c r="H423" s="188">
        <v>910.89</v>
      </c>
      <c r="I423" s="188">
        <v>1038.7</v>
      </c>
      <c r="J423" s="188">
        <v>1062.77</v>
      </c>
      <c r="K423" s="188">
        <v>810.69</v>
      </c>
      <c r="L423" s="188">
        <v>1088.74</v>
      </c>
      <c r="M423" s="188">
        <v>874.03</v>
      </c>
      <c r="N423" s="188">
        <v>1076.71</v>
      </c>
      <c r="O423" s="188">
        <v>924.07</v>
      </c>
      <c r="P423" s="188">
        <v>822.1</v>
      </c>
      <c r="Q423" s="188">
        <v>930.4</v>
      </c>
      <c r="R423" s="188">
        <v>994.24</v>
      </c>
      <c r="S423" s="188">
        <v>994.37</v>
      </c>
      <c r="T423" s="188">
        <v>794.23</v>
      </c>
      <c r="U423" s="188">
        <v>1117.8699999999999</v>
      </c>
      <c r="V423" s="188">
        <v>880.36</v>
      </c>
      <c r="W423" s="188">
        <v>864.4</v>
      </c>
      <c r="X423" s="188">
        <v>1075.44</v>
      </c>
      <c r="Y423" s="188">
        <v>823.36</v>
      </c>
      <c r="Z423" s="188">
        <v>805.5</v>
      </c>
      <c r="AA423" s="188">
        <v>823.36</v>
      </c>
      <c r="AB423" s="188">
        <v>1193.8800000000001</v>
      </c>
      <c r="AC423" s="188">
        <v>990.95</v>
      </c>
      <c r="AD423" s="188">
        <v>923.43</v>
      </c>
      <c r="AE423" s="188">
        <v>1019.7</v>
      </c>
      <c r="AF423" s="188">
        <v>924.83</v>
      </c>
    </row>
    <row r="424" spans="1:32" x14ac:dyDescent="0.3">
      <c r="A424" s="180" t="s">
        <v>973</v>
      </c>
      <c r="B424" s="180">
        <v>546</v>
      </c>
      <c r="C424" s="182" t="s">
        <v>26952</v>
      </c>
      <c r="D424" s="180" t="s">
        <v>42</v>
      </c>
      <c r="E424" s="180" t="s">
        <v>26586</v>
      </c>
      <c r="F424" s="188">
        <v>12.59</v>
      </c>
      <c r="G424" s="188">
        <v>10.85</v>
      </c>
      <c r="H424" s="188">
        <v>9.67</v>
      </c>
      <c r="I424" s="188">
        <v>9.7899999999999991</v>
      </c>
      <c r="J424" s="188">
        <v>9.31</v>
      </c>
      <c r="K424" s="188">
        <v>9.16</v>
      </c>
      <c r="L424" s="188">
        <v>10.4</v>
      </c>
      <c r="M424" s="188">
        <v>7.58</v>
      </c>
      <c r="N424" s="188">
        <v>9.3699999999999992</v>
      </c>
      <c r="O424" s="188">
        <v>9.0299999999999994</v>
      </c>
      <c r="P424" s="188">
        <v>8.06</v>
      </c>
      <c r="Q424" s="188">
        <v>9.3699999999999992</v>
      </c>
      <c r="R424" s="188">
        <v>10.050000000000001</v>
      </c>
      <c r="S424" s="188">
        <v>9.18</v>
      </c>
      <c r="T424" s="188">
        <v>12.33</v>
      </c>
      <c r="U424" s="188">
        <v>9.1300000000000008</v>
      </c>
      <c r="V424" s="188">
        <v>9.7200000000000006</v>
      </c>
      <c r="W424" s="188">
        <v>9.73</v>
      </c>
      <c r="X424" s="188">
        <v>9.3699999999999992</v>
      </c>
      <c r="Y424" s="188">
        <v>10.65</v>
      </c>
      <c r="Z424" s="188">
        <v>10.54</v>
      </c>
      <c r="AA424" s="188">
        <v>9.49</v>
      </c>
      <c r="AB424" s="188">
        <v>8.33</v>
      </c>
      <c r="AC424" s="188">
        <v>9.9</v>
      </c>
      <c r="AD424" s="188">
        <v>10.82</v>
      </c>
      <c r="AE424" s="188">
        <v>8.73</v>
      </c>
      <c r="AF424" s="188">
        <v>9.26</v>
      </c>
    </row>
    <row r="425" spans="1:32" x14ac:dyDescent="0.3">
      <c r="A425" s="180" t="s">
        <v>973</v>
      </c>
      <c r="B425" s="180">
        <v>566</v>
      </c>
      <c r="C425" s="182" t="s">
        <v>26953</v>
      </c>
      <c r="D425" s="180" t="s">
        <v>37</v>
      </c>
      <c r="E425" s="180" t="s">
        <v>857</v>
      </c>
      <c r="F425" s="188">
        <v>5.97</v>
      </c>
      <c r="G425" s="188">
        <v>5.15</v>
      </c>
      <c r="H425" s="188">
        <v>4.59</v>
      </c>
      <c r="I425" s="188">
        <v>4.6399999999999997</v>
      </c>
      <c r="J425" s="188">
        <v>4.42</v>
      </c>
      <c r="K425" s="188">
        <v>4.34</v>
      </c>
      <c r="L425" s="188">
        <v>4.93</v>
      </c>
      <c r="M425" s="188">
        <v>3.59</v>
      </c>
      <c r="N425" s="188">
        <v>4.4400000000000004</v>
      </c>
      <c r="O425" s="188">
        <v>4.28</v>
      </c>
      <c r="P425" s="188">
        <v>3.82</v>
      </c>
      <c r="Q425" s="188">
        <v>4.4400000000000004</v>
      </c>
      <c r="R425" s="188">
        <v>4.7699999999999996</v>
      </c>
      <c r="S425" s="188">
        <v>4.3499999999999996</v>
      </c>
      <c r="T425" s="188">
        <v>5.85</v>
      </c>
      <c r="U425" s="188">
        <v>4.33</v>
      </c>
      <c r="V425" s="188">
        <v>4.6100000000000003</v>
      </c>
      <c r="W425" s="188">
        <v>4.6100000000000003</v>
      </c>
      <c r="X425" s="188">
        <v>4.4400000000000004</v>
      </c>
      <c r="Y425" s="188">
        <v>5.05</v>
      </c>
      <c r="Z425" s="188">
        <v>5</v>
      </c>
      <c r="AA425" s="188">
        <v>4.5</v>
      </c>
      <c r="AB425" s="188">
        <v>3.95</v>
      </c>
      <c r="AC425" s="188">
        <v>4.7</v>
      </c>
      <c r="AD425" s="188">
        <v>5.13</v>
      </c>
      <c r="AE425" s="188">
        <v>4.1399999999999997</v>
      </c>
      <c r="AF425" s="188">
        <v>4.3899999999999997</v>
      </c>
    </row>
    <row r="426" spans="1:32" x14ac:dyDescent="0.3">
      <c r="A426" s="180" t="s">
        <v>973</v>
      </c>
      <c r="B426" s="180">
        <v>565</v>
      </c>
      <c r="C426" s="182" t="s">
        <v>26954</v>
      </c>
      <c r="D426" s="180" t="s">
        <v>37</v>
      </c>
      <c r="E426" s="180" t="s">
        <v>857</v>
      </c>
      <c r="F426" s="188">
        <v>11.84</v>
      </c>
      <c r="G426" s="188">
        <v>10.199999999999999</v>
      </c>
      <c r="H426" s="188">
        <v>9.09</v>
      </c>
      <c r="I426" s="188">
        <v>9.2100000000000009</v>
      </c>
      <c r="J426" s="188">
        <v>8.75</v>
      </c>
      <c r="K426" s="188">
        <v>8.61</v>
      </c>
      <c r="L426" s="188">
        <v>9.7799999999999994</v>
      </c>
      <c r="M426" s="188">
        <v>7.13</v>
      </c>
      <c r="N426" s="188">
        <v>8.81</v>
      </c>
      <c r="O426" s="188">
        <v>8.49</v>
      </c>
      <c r="P426" s="188">
        <v>7.58</v>
      </c>
      <c r="Q426" s="188">
        <v>8.81</v>
      </c>
      <c r="R426" s="188">
        <v>9.4499999999999993</v>
      </c>
      <c r="S426" s="188">
        <v>8.6300000000000008</v>
      </c>
      <c r="T426" s="188">
        <v>11.6</v>
      </c>
      <c r="U426" s="188">
        <v>8.58</v>
      </c>
      <c r="V426" s="188">
        <v>9.14</v>
      </c>
      <c r="W426" s="188">
        <v>9.15</v>
      </c>
      <c r="X426" s="188">
        <v>8.81</v>
      </c>
      <c r="Y426" s="188">
        <v>10.01</v>
      </c>
      <c r="Z426" s="188">
        <v>9.91</v>
      </c>
      <c r="AA426" s="188">
        <v>8.92</v>
      </c>
      <c r="AB426" s="188">
        <v>7.83</v>
      </c>
      <c r="AC426" s="188">
        <v>9.31</v>
      </c>
      <c r="AD426" s="188">
        <v>10.17</v>
      </c>
      <c r="AE426" s="188">
        <v>8.2100000000000009</v>
      </c>
      <c r="AF426" s="188">
        <v>8.7100000000000009</v>
      </c>
    </row>
    <row r="427" spans="1:32" x14ac:dyDescent="0.3">
      <c r="A427" s="180" t="s">
        <v>973</v>
      </c>
      <c r="B427" s="180">
        <v>555</v>
      </c>
      <c r="C427" s="182" t="s">
        <v>26955</v>
      </c>
      <c r="D427" s="180" t="s">
        <v>37</v>
      </c>
      <c r="E427" s="180" t="s">
        <v>857</v>
      </c>
      <c r="F427" s="188">
        <v>15.44</v>
      </c>
      <c r="G427" s="188">
        <v>13.3</v>
      </c>
      <c r="H427" s="188">
        <v>11.86</v>
      </c>
      <c r="I427" s="188">
        <v>12</v>
      </c>
      <c r="J427" s="188">
        <v>11.41</v>
      </c>
      <c r="K427" s="188">
        <v>11.23</v>
      </c>
      <c r="L427" s="188">
        <v>12.75</v>
      </c>
      <c r="M427" s="188">
        <v>9.2899999999999991</v>
      </c>
      <c r="N427" s="188">
        <v>11.49</v>
      </c>
      <c r="O427" s="188">
        <v>11.07</v>
      </c>
      <c r="P427" s="188">
        <v>9.8800000000000008</v>
      </c>
      <c r="Q427" s="188">
        <v>11.49</v>
      </c>
      <c r="R427" s="188">
        <v>12.32</v>
      </c>
      <c r="S427" s="188">
        <v>11.25</v>
      </c>
      <c r="T427" s="188">
        <v>15.12</v>
      </c>
      <c r="U427" s="188">
        <v>11.19</v>
      </c>
      <c r="V427" s="188">
        <v>11.92</v>
      </c>
      <c r="W427" s="188">
        <v>11.93</v>
      </c>
      <c r="X427" s="188">
        <v>11.49</v>
      </c>
      <c r="Y427" s="188">
        <v>13.06</v>
      </c>
      <c r="Z427" s="188">
        <v>12.92</v>
      </c>
      <c r="AA427" s="188">
        <v>11.63</v>
      </c>
      <c r="AB427" s="188">
        <v>10.210000000000001</v>
      </c>
      <c r="AC427" s="188">
        <v>12.14</v>
      </c>
      <c r="AD427" s="188">
        <v>13.27</v>
      </c>
      <c r="AE427" s="188">
        <v>10.7</v>
      </c>
      <c r="AF427" s="188">
        <v>11.35</v>
      </c>
    </row>
    <row r="428" spans="1:32" x14ac:dyDescent="0.3">
      <c r="A428" s="180" t="s">
        <v>973</v>
      </c>
      <c r="B428" s="180">
        <v>557</v>
      </c>
      <c r="C428" s="182" t="s">
        <v>26956</v>
      </c>
      <c r="D428" s="180" t="s">
        <v>37</v>
      </c>
      <c r="E428" s="180" t="s">
        <v>857</v>
      </c>
      <c r="F428" s="188">
        <v>48.44</v>
      </c>
      <c r="G428" s="188">
        <v>41.75</v>
      </c>
      <c r="H428" s="188">
        <v>37.21</v>
      </c>
      <c r="I428" s="188">
        <v>37.67</v>
      </c>
      <c r="J428" s="188">
        <v>35.82</v>
      </c>
      <c r="K428" s="188">
        <v>35.24</v>
      </c>
      <c r="L428" s="188">
        <v>40.01</v>
      </c>
      <c r="M428" s="188">
        <v>29.16</v>
      </c>
      <c r="N428" s="188">
        <v>36.049999999999997</v>
      </c>
      <c r="O428" s="188">
        <v>34.74</v>
      </c>
      <c r="P428" s="188">
        <v>31.01</v>
      </c>
      <c r="Q428" s="188">
        <v>36.049999999999997</v>
      </c>
      <c r="R428" s="188">
        <v>38.67</v>
      </c>
      <c r="S428" s="188">
        <v>35.32</v>
      </c>
      <c r="T428" s="188">
        <v>47.44</v>
      </c>
      <c r="U428" s="188">
        <v>35.130000000000003</v>
      </c>
      <c r="V428" s="188">
        <v>37.4</v>
      </c>
      <c r="W428" s="188">
        <v>37.44</v>
      </c>
      <c r="X428" s="188">
        <v>36.049999999999997</v>
      </c>
      <c r="Y428" s="188">
        <v>40.98</v>
      </c>
      <c r="Z428" s="188">
        <v>40.549999999999997</v>
      </c>
      <c r="AA428" s="188">
        <v>36.51</v>
      </c>
      <c r="AB428" s="188">
        <v>32.049999999999997</v>
      </c>
      <c r="AC428" s="188">
        <v>38.090000000000003</v>
      </c>
      <c r="AD428" s="188">
        <v>41.63</v>
      </c>
      <c r="AE428" s="188">
        <v>33.590000000000003</v>
      </c>
      <c r="AF428" s="188">
        <v>35.630000000000003</v>
      </c>
    </row>
    <row r="429" spans="1:32" x14ac:dyDescent="0.3">
      <c r="A429" s="180" t="s">
        <v>973</v>
      </c>
      <c r="B429" s="180">
        <v>552</v>
      </c>
      <c r="C429" s="182" t="s">
        <v>26957</v>
      </c>
      <c r="D429" s="180" t="s">
        <v>37</v>
      </c>
      <c r="E429" s="180" t="s">
        <v>857</v>
      </c>
      <c r="F429" s="188">
        <v>24.03</v>
      </c>
      <c r="G429" s="188">
        <v>20.71</v>
      </c>
      <c r="H429" s="188">
        <v>18.46</v>
      </c>
      <c r="I429" s="188">
        <v>18.690000000000001</v>
      </c>
      <c r="J429" s="188">
        <v>17.77</v>
      </c>
      <c r="K429" s="188">
        <v>17.48</v>
      </c>
      <c r="L429" s="188">
        <v>19.850000000000001</v>
      </c>
      <c r="M429" s="188">
        <v>14.47</v>
      </c>
      <c r="N429" s="188">
        <v>17.89</v>
      </c>
      <c r="O429" s="188">
        <v>17.239999999999998</v>
      </c>
      <c r="P429" s="188">
        <v>15.38</v>
      </c>
      <c r="Q429" s="188">
        <v>17.89</v>
      </c>
      <c r="R429" s="188">
        <v>19.18</v>
      </c>
      <c r="S429" s="188">
        <v>17.52</v>
      </c>
      <c r="T429" s="188">
        <v>23.54</v>
      </c>
      <c r="U429" s="188">
        <v>17.43</v>
      </c>
      <c r="V429" s="188">
        <v>18.55</v>
      </c>
      <c r="W429" s="188">
        <v>18.57</v>
      </c>
      <c r="X429" s="188">
        <v>17.89</v>
      </c>
      <c r="Y429" s="188">
        <v>20.329999999999998</v>
      </c>
      <c r="Z429" s="188">
        <v>20.12</v>
      </c>
      <c r="AA429" s="188">
        <v>18.11</v>
      </c>
      <c r="AB429" s="188">
        <v>15.9</v>
      </c>
      <c r="AC429" s="188">
        <v>18.899999999999999</v>
      </c>
      <c r="AD429" s="188">
        <v>20.65</v>
      </c>
      <c r="AE429" s="188">
        <v>16.66</v>
      </c>
      <c r="AF429" s="188">
        <v>17.670000000000002</v>
      </c>
    </row>
    <row r="430" spans="1:32" x14ac:dyDescent="0.3">
      <c r="A430" s="180" t="s">
        <v>973</v>
      </c>
      <c r="B430" s="180">
        <v>563</v>
      </c>
      <c r="C430" s="182" t="s">
        <v>26958</v>
      </c>
      <c r="D430" s="180" t="s">
        <v>37</v>
      </c>
      <c r="E430" s="180" t="s">
        <v>857</v>
      </c>
      <c r="F430" s="188">
        <v>36.119999999999997</v>
      </c>
      <c r="G430" s="188">
        <v>31.12</v>
      </c>
      <c r="H430" s="188">
        <v>27.74</v>
      </c>
      <c r="I430" s="188">
        <v>28.08</v>
      </c>
      <c r="J430" s="188">
        <v>26.71</v>
      </c>
      <c r="K430" s="188">
        <v>26.27</v>
      </c>
      <c r="L430" s="188">
        <v>29.83</v>
      </c>
      <c r="M430" s="188">
        <v>21.74</v>
      </c>
      <c r="N430" s="188">
        <v>26.88</v>
      </c>
      <c r="O430" s="188">
        <v>25.9</v>
      </c>
      <c r="P430" s="188">
        <v>23.12</v>
      </c>
      <c r="Q430" s="188">
        <v>26.88</v>
      </c>
      <c r="R430" s="188">
        <v>28.83</v>
      </c>
      <c r="S430" s="188">
        <v>26.33</v>
      </c>
      <c r="T430" s="188">
        <v>35.369999999999997</v>
      </c>
      <c r="U430" s="188">
        <v>26.19</v>
      </c>
      <c r="V430" s="188">
        <v>27.88</v>
      </c>
      <c r="W430" s="188">
        <v>27.91</v>
      </c>
      <c r="X430" s="188">
        <v>26.88</v>
      </c>
      <c r="Y430" s="188">
        <v>30.55</v>
      </c>
      <c r="Z430" s="188">
        <v>30.23</v>
      </c>
      <c r="AA430" s="188">
        <v>27.22</v>
      </c>
      <c r="AB430" s="188">
        <v>23.89</v>
      </c>
      <c r="AC430" s="188">
        <v>28.4</v>
      </c>
      <c r="AD430" s="188">
        <v>31.04</v>
      </c>
      <c r="AE430" s="188">
        <v>25.04</v>
      </c>
      <c r="AF430" s="188">
        <v>26.56</v>
      </c>
    </row>
    <row r="431" spans="1:32" x14ac:dyDescent="0.3">
      <c r="A431" s="180" t="s">
        <v>973</v>
      </c>
      <c r="B431" s="180">
        <v>549</v>
      </c>
      <c r="C431" s="182" t="s">
        <v>26959</v>
      </c>
      <c r="D431" s="180" t="s">
        <v>37</v>
      </c>
      <c r="E431" s="180" t="s">
        <v>857</v>
      </c>
      <c r="F431" s="188">
        <v>65</v>
      </c>
      <c r="G431" s="188">
        <v>56.02</v>
      </c>
      <c r="H431" s="188">
        <v>49.92</v>
      </c>
      <c r="I431" s="188">
        <v>50.54</v>
      </c>
      <c r="J431" s="188">
        <v>48.06</v>
      </c>
      <c r="K431" s="188">
        <v>47.29</v>
      </c>
      <c r="L431" s="188">
        <v>53.69</v>
      </c>
      <c r="M431" s="188">
        <v>39.130000000000003</v>
      </c>
      <c r="N431" s="188">
        <v>48.37</v>
      </c>
      <c r="O431" s="188">
        <v>46.62</v>
      </c>
      <c r="P431" s="188">
        <v>41.61</v>
      </c>
      <c r="Q431" s="188">
        <v>48.37</v>
      </c>
      <c r="R431" s="188">
        <v>51.89</v>
      </c>
      <c r="S431" s="188">
        <v>47.39</v>
      </c>
      <c r="T431" s="188">
        <v>63.66</v>
      </c>
      <c r="U431" s="188">
        <v>47.14</v>
      </c>
      <c r="V431" s="188">
        <v>50.18</v>
      </c>
      <c r="W431" s="188">
        <v>50.23</v>
      </c>
      <c r="X431" s="188">
        <v>48.37</v>
      </c>
      <c r="Y431" s="188">
        <v>54.98</v>
      </c>
      <c r="Z431" s="188">
        <v>54.42</v>
      </c>
      <c r="AA431" s="188">
        <v>48.99</v>
      </c>
      <c r="AB431" s="188">
        <v>43</v>
      </c>
      <c r="AC431" s="188">
        <v>51.11</v>
      </c>
      <c r="AD431" s="188">
        <v>55.86</v>
      </c>
      <c r="AE431" s="188">
        <v>45.07</v>
      </c>
      <c r="AF431" s="188">
        <v>47.81</v>
      </c>
    </row>
    <row r="432" spans="1:32" x14ac:dyDescent="0.3">
      <c r="A432" s="180" t="s">
        <v>973</v>
      </c>
      <c r="B432" s="180">
        <v>551</v>
      </c>
      <c r="C432" s="182" t="s">
        <v>26960</v>
      </c>
      <c r="D432" s="180" t="s">
        <v>37</v>
      </c>
      <c r="E432" s="180" t="s">
        <v>857</v>
      </c>
      <c r="F432" s="188">
        <v>128.71</v>
      </c>
      <c r="G432" s="188">
        <v>110.92</v>
      </c>
      <c r="H432" s="188">
        <v>98.85</v>
      </c>
      <c r="I432" s="188">
        <v>100.08</v>
      </c>
      <c r="J432" s="188">
        <v>95.17</v>
      </c>
      <c r="K432" s="188">
        <v>93.64</v>
      </c>
      <c r="L432" s="188">
        <v>106.32</v>
      </c>
      <c r="M432" s="188">
        <v>77.489999999999995</v>
      </c>
      <c r="N432" s="188">
        <v>95.79</v>
      </c>
      <c r="O432" s="188">
        <v>92.31</v>
      </c>
      <c r="P432" s="188">
        <v>82.39</v>
      </c>
      <c r="Q432" s="188">
        <v>95.79</v>
      </c>
      <c r="R432" s="188">
        <v>102.74</v>
      </c>
      <c r="S432" s="188">
        <v>93.84</v>
      </c>
      <c r="T432" s="188">
        <v>126.05</v>
      </c>
      <c r="U432" s="188">
        <v>93.33</v>
      </c>
      <c r="V432" s="188">
        <v>99.37</v>
      </c>
      <c r="W432" s="188">
        <v>99.47</v>
      </c>
      <c r="X432" s="188">
        <v>95.79</v>
      </c>
      <c r="Y432" s="188">
        <v>108.87</v>
      </c>
      <c r="Z432" s="188">
        <v>107.75</v>
      </c>
      <c r="AA432" s="188">
        <v>97.01</v>
      </c>
      <c r="AB432" s="188">
        <v>85.15</v>
      </c>
      <c r="AC432" s="188">
        <v>101.21</v>
      </c>
      <c r="AD432" s="188">
        <v>110.61</v>
      </c>
      <c r="AE432" s="188">
        <v>89.24</v>
      </c>
      <c r="AF432" s="188">
        <v>94.66</v>
      </c>
    </row>
    <row r="433" spans="1:32" x14ac:dyDescent="0.3">
      <c r="A433" s="180" t="s">
        <v>973</v>
      </c>
      <c r="B433" s="180">
        <v>559</v>
      </c>
      <c r="C433" s="182" t="s">
        <v>26961</v>
      </c>
      <c r="D433" s="180" t="s">
        <v>37</v>
      </c>
      <c r="E433" s="180" t="s">
        <v>857</v>
      </c>
      <c r="F433" s="188">
        <v>32.17</v>
      </c>
      <c r="G433" s="188">
        <v>27.73</v>
      </c>
      <c r="H433" s="188">
        <v>24.71</v>
      </c>
      <c r="I433" s="188">
        <v>25.02</v>
      </c>
      <c r="J433" s="188">
        <v>23.79</v>
      </c>
      <c r="K433" s="188">
        <v>23.41</v>
      </c>
      <c r="L433" s="188">
        <v>26.58</v>
      </c>
      <c r="M433" s="188">
        <v>19.37</v>
      </c>
      <c r="N433" s="188">
        <v>23.94</v>
      </c>
      <c r="O433" s="188">
        <v>23.07</v>
      </c>
      <c r="P433" s="188">
        <v>20.59</v>
      </c>
      <c r="Q433" s="188">
        <v>23.94</v>
      </c>
      <c r="R433" s="188">
        <v>25.68</v>
      </c>
      <c r="S433" s="188">
        <v>23.46</v>
      </c>
      <c r="T433" s="188">
        <v>31.51</v>
      </c>
      <c r="U433" s="188">
        <v>23.33</v>
      </c>
      <c r="V433" s="188">
        <v>24.84</v>
      </c>
      <c r="W433" s="188">
        <v>24.86</v>
      </c>
      <c r="X433" s="188">
        <v>23.94</v>
      </c>
      <c r="Y433" s="188">
        <v>27.21</v>
      </c>
      <c r="Z433" s="188">
        <v>26.93</v>
      </c>
      <c r="AA433" s="188">
        <v>24.25</v>
      </c>
      <c r="AB433" s="188">
        <v>21.28</v>
      </c>
      <c r="AC433" s="188">
        <v>25.3</v>
      </c>
      <c r="AD433" s="188">
        <v>27.65</v>
      </c>
      <c r="AE433" s="188">
        <v>22.31</v>
      </c>
      <c r="AF433" s="188">
        <v>23.66</v>
      </c>
    </row>
    <row r="434" spans="1:32" x14ac:dyDescent="0.3">
      <c r="A434" s="180" t="s">
        <v>973</v>
      </c>
      <c r="B434" s="180">
        <v>560</v>
      </c>
      <c r="C434" s="182" t="s">
        <v>26962</v>
      </c>
      <c r="D434" s="180" t="s">
        <v>37</v>
      </c>
      <c r="E434" s="180" t="s">
        <v>857</v>
      </c>
      <c r="F434" s="188">
        <v>40.25</v>
      </c>
      <c r="G434" s="188">
        <v>34.69</v>
      </c>
      <c r="H434" s="188">
        <v>30.91</v>
      </c>
      <c r="I434" s="188">
        <v>31.3</v>
      </c>
      <c r="J434" s="188">
        <v>29.76</v>
      </c>
      <c r="K434" s="188">
        <v>29.28</v>
      </c>
      <c r="L434" s="188">
        <v>33.25</v>
      </c>
      <c r="M434" s="188">
        <v>24.23</v>
      </c>
      <c r="N434" s="188">
        <v>29.96</v>
      </c>
      <c r="O434" s="188">
        <v>28.87</v>
      </c>
      <c r="P434" s="188">
        <v>25.77</v>
      </c>
      <c r="Q434" s="188">
        <v>29.96</v>
      </c>
      <c r="R434" s="188">
        <v>32.130000000000003</v>
      </c>
      <c r="S434" s="188">
        <v>29.35</v>
      </c>
      <c r="T434" s="188">
        <v>39.42</v>
      </c>
      <c r="U434" s="188">
        <v>29.19</v>
      </c>
      <c r="V434" s="188">
        <v>31.07</v>
      </c>
      <c r="W434" s="188">
        <v>31.11</v>
      </c>
      <c r="X434" s="188">
        <v>29.96</v>
      </c>
      <c r="Y434" s="188">
        <v>34.049999999999997</v>
      </c>
      <c r="Z434" s="188">
        <v>33.700000000000003</v>
      </c>
      <c r="AA434" s="188">
        <v>30.34</v>
      </c>
      <c r="AB434" s="188">
        <v>26.63</v>
      </c>
      <c r="AC434" s="188">
        <v>31.65</v>
      </c>
      <c r="AD434" s="188">
        <v>34.590000000000003</v>
      </c>
      <c r="AE434" s="188">
        <v>27.91</v>
      </c>
      <c r="AF434" s="188">
        <v>29.6</v>
      </c>
    </row>
    <row r="435" spans="1:32" x14ac:dyDescent="0.3">
      <c r="A435" s="180" t="s">
        <v>973</v>
      </c>
      <c r="B435" s="180">
        <v>547</v>
      </c>
      <c r="C435" s="182" t="s">
        <v>26963</v>
      </c>
      <c r="D435" s="180" t="s">
        <v>37</v>
      </c>
      <c r="E435" s="180" t="s">
        <v>857</v>
      </c>
      <c r="F435" s="188">
        <v>48.2</v>
      </c>
      <c r="G435" s="188">
        <v>41.54</v>
      </c>
      <c r="H435" s="188">
        <v>37.020000000000003</v>
      </c>
      <c r="I435" s="188">
        <v>37.479999999999997</v>
      </c>
      <c r="J435" s="188">
        <v>35.64</v>
      </c>
      <c r="K435" s="188">
        <v>35.07</v>
      </c>
      <c r="L435" s="188">
        <v>39.81</v>
      </c>
      <c r="M435" s="188">
        <v>29.02</v>
      </c>
      <c r="N435" s="188">
        <v>35.869999999999997</v>
      </c>
      <c r="O435" s="188">
        <v>34.57</v>
      </c>
      <c r="P435" s="188">
        <v>30.85</v>
      </c>
      <c r="Q435" s="188">
        <v>35.869999999999997</v>
      </c>
      <c r="R435" s="188">
        <v>38.47</v>
      </c>
      <c r="S435" s="188">
        <v>35.14</v>
      </c>
      <c r="T435" s="188">
        <v>47.2</v>
      </c>
      <c r="U435" s="188">
        <v>34.950000000000003</v>
      </c>
      <c r="V435" s="188">
        <v>37.21</v>
      </c>
      <c r="W435" s="188">
        <v>37.25</v>
      </c>
      <c r="X435" s="188">
        <v>35.869999999999997</v>
      </c>
      <c r="Y435" s="188">
        <v>40.770000000000003</v>
      </c>
      <c r="Z435" s="188">
        <v>40.35</v>
      </c>
      <c r="AA435" s="188">
        <v>36.33</v>
      </c>
      <c r="AB435" s="188">
        <v>31.89</v>
      </c>
      <c r="AC435" s="188">
        <v>37.9</v>
      </c>
      <c r="AD435" s="188">
        <v>41.42</v>
      </c>
      <c r="AE435" s="188">
        <v>33.42</v>
      </c>
      <c r="AF435" s="188">
        <v>35.450000000000003</v>
      </c>
    </row>
    <row r="436" spans="1:32" x14ac:dyDescent="0.3">
      <c r="A436" s="180" t="s">
        <v>973</v>
      </c>
      <c r="B436" s="180">
        <v>36207</v>
      </c>
      <c r="C436" s="182" t="s">
        <v>26964</v>
      </c>
      <c r="D436" s="180" t="s">
        <v>6</v>
      </c>
      <c r="E436" s="180" t="s">
        <v>857</v>
      </c>
      <c r="F436" s="188">
        <v>330.77</v>
      </c>
      <c r="G436" s="188"/>
      <c r="H436" s="188"/>
      <c r="I436" s="188">
        <v>510.21</v>
      </c>
      <c r="J436" s="188">
        <v>380.83</v>
      </c>
      <c r="K436" s="188">
        <v>624.88</v>
      </c>
      <c r="L436" s="188">
        <v>383.42</v>
      </c>
      <c r="M436" s="188">
        <v>297.11</v>
      </c>
      <c r="N436" s="188"/>
      <c r="O436" s="188">
        <v>504.32</v>
      </c>
      <c r="P436" s="188">
        <v>421.42</v>
      </c>
      <c r="Q436" s="188"/>
      <c r="R436" s="188">
        <v>575.42999999999995</v>
      </c>
      <c r="S436" s="188"/>
      <c r="T436" s="188"/>
      <c r="U436" s="188">
        <v>355.32</v>
      </c>
      <c r="V436" s="188">
        <v>230.17</v>
      </c>
      <c r="W436" s="188">
        <v>222.65</v>
      </c>
      <c r="X436" s="188">
        <v>234</v>
      </c>
      <c r="Y436" s="188">
        <v>435.37</v>
      </c>
      <c r="Z436" s="188">
        <v>219.48</v>
      </c>
      <c r="AA436" s="188"/>
      <c r="AB436" s="188">
        <v>593.54999999999995</v>
      </c>
      <c r="AC436" s="188">
        <v>398.14</v>
      </c>
      <c r="AD436" s="188"/>
      <c r="AE436" s="188">
        <v>382.37</v>
      </c>
      <c r="AF436" s="188"/>
    </row>
    <row r="437" spans="1:32" x14ac:dyDescent="0.3">
      <c r="A437" s="180" t="s">
        <v>973</v>
      </c>
      <c r="B437" s="180">
        <v>36209</v>
      </c>
      <c r="C437" s="182" t="s">
        <v>26965</v>
      </c>
      <c r="D437" s="180" t="s">
        <v>6</v>
      </c>
      <c r="E437" s="180" t="s">
        <v>857</v>
      </c>
      <c r="F437" s="188">
        <v>379.61</v>
      </c>
      <c r="G437" s="188"/>
      <c r="H437" s="188"/>
      <c r="I437" s="188">
        <v>585.54999999999995</v>
      </c>
      <c r="J437" s="188">
        <v>437.07</v>
      </c>
      <c r="K437" s="188">
        <v>717.14</v>
      </c>
      <c r="L437" s="188">
        <v>440.04</v>
      </c>
      <c r="M437" s="188">
        <v>340.98</v>
      </c>
      <c r="N437" s="188"/>
      <c r="O437" s="188">
        <v>578.79</v>
      </c>
      <c r="P437" s="188">
        <v>483.65</v>
      </c>
      <c r="Q437" s="188"/>
      <c r="R437" s="188">
        <v>660.39</v>
      </c>
      <c r="S437" s="188"/>
      <c r="T437" s="188"/>
      <c r="U437" s="188">
        <v>407.79</v>
      </c>
      <c r="V437" s="188">
        <v>264.14999999999998</v>
      </c>
      <c r="W437" s="188">
        <v>255.52</v>
      </c>
      <c r="X437" s="188">
        <v>268.56</v>
      </c>
      <c r="Y437" s="188">
        <v>499.65</v>
      </c>
      <c r="Z437" s="188">
        <v>251.89</v>
      </c>
      <c r="AA437" s="188"/>
      <c r="AB437" s="188">
        <v>681.19</v>
      </c>
      <c r="AC437" s="188">
        <v>456.92</v>
      </c>
      <c r="AD437" s="188"/>
      <c r="AE437" s="188">
        <v>438.83</v>
      </c>
      <c r="AF437" s="188"/>
    </row>
    <row r="438" spans="1:32" x14ac:dyDescent="0.3">
      <c r="A438" s="180" t="s">
        <v>973</v>
      </c>
      <c r="B438" s="180">
        <v>36210</v>
      </c>
      <c r="C438" s="182" t="s">
        <v>26966</v>
      </c>
      <c r="D438" s="180" t="s">
        <v>6</v>
      </c>
      <c r="E438" s="180" t="s">
        <v>857</v>
      </c>
      <c r="F438" s="188">
        <v>410.73</v>
      </c>
      <c r="G438" s="188"/>
      <c r="H438" s="188"/>
      <c r="I438" s="188">
        <v>633.54</v>
      </c>
      <c r="J438" s="188">
        <v>472.89</v>
      </c>
      <c r="K438" s="188">
        <v>775.92</v>
      </c>
      <c r="L438" s="188">
        <v>476.11</v>
      </c>
      <c r="M438" s="188">
        <v>368.93</v>
      </c>
      <c r="N438" s="188"/>
      <c r="O438" s="188">
        <v>626.23</v>
      </c>
      <c r="P438" s="188">
        <v>523.29</v>
      </c>
      <c r="Q438" s="188"/>
      <c r="R438" s="188">
        <v>714.52</v>
      </c>
      <c r="S438" s="188"/>
      <c r="T438" s="188"/>
      <c r="U438" s="188">
        <v>441.21</v>
      </c>
      <c r="V438" s="188">
        <v>285.81</v>
      </c>
      <c r="W438" s="188">
        <v>276.47000000000003</v>
      </c>
      <c r="X438" s="188">
        <v>290.57</v>
      </c>
      <c r="Y438" s="188">
        <v>540.61</v>
      </c>
      <c r="Z438" s="188">
        <v>272.54000000000002</v>
      </c>
      <c r="AA438" s="188"/>
      <c r="AB438" s="188">
        <v>737.03</v>
      </c>
      <c r="AC438" s="188">
        <v>494.38</v>
      </c>
      <c r="AD438" s="188"/>
      <c r="AE438" s="188">
        <v>474.8</v>
      </c>
      <c r="AF438" s="188"/>
    </row>
    <row r="439" spans="1:32" x14ac:dyDescent="0.3">
      <c r="A439" s="180" t="s">
        <v>973</v>
      </c>
      <c r="B439" s="180">
        <v>36204</v>
      </c>
      <c r="C439" s="182" t="s">
        <v>26967</v>
      </c>
      <c r="D439" s="180" t="s">
        <v>6</v>
      </c>
      <c r="E439" s="180" t="s">
        <v>857</v>
      </c>
      <c r="F439" s="188">
        <v>145.63</v>
      </c>
      <c r="G439" s="188"/>
      <c r="H439" s="188"/>
      <c r="I439" s="188">
        <v>224.63</v>
      </c>
      <c r="J439" s="188">
        <v>167.67</v>
      </c>
      <c r="K439" s="188">
        <v>275.11</v>
      </c>
      <c r="L439" s="188">
        <v>168.81</v>
      </c>
      <c r="M439" s="188">
        <v>130.81</v>
      </c>
      <c r="N439" s="188"/>
      <c r="O439" s="188">
        <v>222.04</v>
      </c>
      <c r="P439" s="188">
        <v>185.54</v>
      </c>
      <c r="Q439" s="188"/>
      <c r="R439" s="188">
        <v>253.34</v>
      </c>
      <c r="S439" s="188"/>
      <c r="T439" s="188"/>
      <c r="U439" s="188">
        <v>156.44</v>
      </c>
      <c r="V439" s="188">
        <v>101.33</v>
      </c>
      <c r="W439" s="188">
        <v>98.02</v>
      </c>
      <c r="X439" s="188">
        <v>103.02</v>
      </c>
      <c r="Y439" s="188">
        <v>191.68</v>
      </c>
      <c r="Z439" s="188">
        <v>96.63</v>
      </c>
      <c r="AA439" s="188"/>
      <c r="AB439" s="188">
        <v>261.32</v>
      </c>
      <c r="AC439" s="188">
        <v>175.29</v>
      </c>
      <c r="AD439" s="188"/>
      <c r="AE439" s="188">
        <v>168.34</v>
      </c>
      <c r="AF439" s="188"/>
    </row>
    <row r="440" spans="1:32" x14ac:dyDescent="0.3">
      <c r="A440" s="180" t="s">
        <v>973</v>
      </c>
      <c r="B440" s="180">
        <v>36205</v>
      </c>
      <c r="C440" s="182" t="s">
        <v>26968</v>
      </c>
      <c r="D440" s="180" t="s">
        <v>6</v>
      </c>
      <c r="E440" s="180" t="s">
        <v>857</v>
      </c>
      <c r="F440" s="188">
        <v>161.72999999999999</v>
      </c>
      <c r="G440" s="188"/>
      <c r="H440" s="188"/>
      <c r="I440" s="188">
        <v>249.47</v>
      </c>
      <c r="J440" s="188">
        <v>186.21</v>
      </c>
      <c r="K440" s="188">
        <v>305.54000000000002</v>
      </c>
      <c r="L440" s="188">
        <v>187.48</v>
      </c>
      <c r="M440" s="188">
        <v>145.27000000000001</v>
      </c>
      <c r="N440" s="188"/>
      <c r="O440" s="188">
        <v>246.59</v>
      </c>
      <c r="P440" s="188">
        <v>206.06</v>
      </c>
      <c r="Q440" s="188"/>
      <c r="R440" s="188">
        <v>281.36</v>
      </c>
      <c r="S440" s="188"/>
      <c r="T440" s="188"/>
      <c r="U440" s="188">
        <v>173.74</v>
      </c>
      <c r="V440" s="188">
        <v>112.54</v>
      </c>
      <c r="W440" s="188">
        <v>108.86</v>
      </c>
      <c r="X440" s="188">
        <v>114.42</v>
      </c>
      <c r="Y440" s="188">
        <v>212.88</v>
      </c>
      <c r="Z440" s="188">
        <v>107.32</v>
      </c>
      <c r="AA440" s="188"/>
      <c r="AB440" s="188">
        <v>290.22000000000003</v>
      </c>
      <c r="AC440" s="188">
        <v>194.67</v>
      </c>
      <c r="AD440" s="188"/>
      <c r="AE440" s="188">
        <v>186.96</v>
      </c>
      <c r="AF440" s="188"/>
    </row>
    <row r="441" spans="1:32" x14ac:dyDescent="0.3">
      <c r="A441" s="180" t="s">
        <v>973</v>
      </c>
      <c r="B441" s="180">
        <v>36081</v>
      </c>
      <c r="C441" s="182" t="s">
        <v>26969</v>
      </c>
      <c r="D441" s="180" t="s">
        <v>6</v>
      </c>
      <c r="E441" s="180" t="s">
        <v>26586</v>
      </c>
      <c r="F441" s="188">
        <v>172.45</v>
      </c>
      <c r="G441" s="188"/>
      <c r="H441" s="188"/>
      <c r="I441" s="188">
        <v>266</v>
      </c>
      <c r="J441" s="188">
        <v>198.55</v>
      </c>
      <c r="K441" s="188">
        <v>325.77999999999997</v>
      </c>
      <c r="L441" s="188">
        <v>199.9</v>
      </c>
      <c r="M441" s="188">
        <v>154.9</v>
      </c>
      <c r="N441" s="188"/>
      <c r="O441" s="188">
        <v>262.93</v>
      </c>
      <c r="P441" s="188">
        <v>219.71</v>
      </c>
      <c r="Q441" s="188"/>
      <c r="R441" s="188">
        <v>300</v>
      </c>
      <c r="S441" s="188"/>
      <c r="T441" s="188"/>
      <c r="U441" s="188">
        <v>185.25</v>
      </c>
      <c r="V441" s="188">
        <v>120</v>
      </c>
      <c r="W441" s="188">
        <v>116.08</v>
      </c>
      <c r="X441" s="188">
        <v>122</v>
      </c>
      <c r="Y441" s="188">
        <v>226.98</v>
      </c>
      <c r="Z441" s="188">
        <v>114.43</v>
      </c>
      <c r="AA441" s="188"/>
      <c r="AB441" s="188">
        <v>309.45</v>
      </c>
      <c r="AC441" s="188">
        <v>207.57</v>
      </c>
      <c r="AD441" s="188"/>
      <c r="AE441" s="188">
        <v>199.35</v>
      </c>
      <c r="AF441" s="188"/>
    </row>
    <row r="442" spans="1:32" x14ac:dyDescent="0.3">
      <c r="A442" s="180" t="s">
        <v>973</v>
      </c>
      <c r="B442" s="180">
        <v>36206</v>
      </c>
      <c r="C442" s="182" t="s">
        <v>26970</v>
      </c>
      <c r="D442" s="180" t="s">
        <v>6</v>
      </c>
      <c r="E442" s="180" t="s">
        <v>857</v>
      </c>
      <c r="F442" s="188">
        <v>180.67</v>
      </c>
      <c r="G442" s="188"/>
      <c r="H442" s="188"/>
      <c r="I442" s="188">
        <v>278.68</v>
      </c>
      <c r="J442" s="188">
        <v>208.01</v>
      </c>
      <c r="K442" s="188">
        <v>341.31</v>
      </c>
      <c r="L442" s="188">
        <v>209.43</v>
      </c>
      <c r="M442" s="188">
        <v>162.28</v>
      </c>
      <c r="N442" s="188"/>
      <c r="O442" s="188">
        <v>275.45999999999998</v>
      </c>
      <c r="P442" s="188">
        <v>230.18</v>
      </c>
      <c r="Q442" s="188"/>
      <c r="R442" s="188">
        <v>314.3</v>
      </c>
      <c r="S442" s="188"/>
      <c r="T442" s="188"/>
      <c r="U442" s="188">
        <v>194.08</v>
      </c>
      <c r="V442" s="188">
        <v>125.72</v>
      </c>
      <c r="W442" s="188">
        <v>121.61</v>
      </c>
      <c r="X442" s="188">
        <v>127.81</v>
      </c>
      <c r="Y442" s="188">
        <v>237.8</v>
      </c>
      <c r="Z442" s="188">
        <v>119.88</v>
      </c>
      <c r="AA442" s="188"/>
      <c r="AB442" s="188">
        <v>324.2</v>
      </c>
      <c r="AC442" s="188">
        <v>217.46</v>
      </c>
      <c r="AD442" s="188"/>
      <c r="AE442" s="188">
        <v>208.85</v>
      </c>
      <c r="AF442" s="188"/>
    </row>
    <row r="443" spans="1:32" x14ac:dyDescent="0.3">
      <c r="A443" s="180" t="s">
        <v>973</v>
      </c>
      <c r="B443" s="180">
        <v>36218</v>
      </c>
      <c r="C443" s="182" t="s">
        <v>26971</v>
      </c>
      <c r="D443" s="180" t="s">
        <v>6</v>
      </c>
      <c r="E443" s="180" t="s">
        <v>857</v>
      </c>
      <c r="F443" s="188"/>
      <c r="G443" s="188"/>
      <c r="H443" s="188"/>
      <c r="I443" s="188"/>
      <c r="J443" s="188">
        <v>112.98</v>
      </c>
      <c r="K443" s="188"/>
      <c r="L443" s="188"/>
      <c r="M443" s="188">
        <v>107.15</v>
      </c>
      <c r="N443" s="188">
        <v>133.03</v>
      </c>
      <c r="O443" s="188">
        <v>107.59</v>
      </c>
      <c r="P443" s="188">
        <v>112.55</v>
      </c>
      <c r="Q443" s="188"/>
      <c r="R443" s="188"/>
      <c r="S443" s="188"/>
      <c r="T443" s="188"/>
      <c r="U443" s="188">
        <v>121.74</v>
      </c>
      <c r="V443" s="188">
        <v>133.03</v>
      </c>
      <c r="W443" s="188">
        <v>124.89</v>
      </c>
      <c r="X443" s="188"/>
      <c r="Y443" s="188"/>
      <c r="Z443" s="188"/>
      <c r="AA443" s="188"/>
      <c r="AB443" s="188"/>
      <c r="AC443" s="188">
        <v>113.6</v>
      </c>
      <c r="AD443" s="188"/>
      <c r="AE443" s="188">
        <v>173.26</v>
      </c>
      <c r="AF443" s="188"/>
    </row>
    <row r="444" spans="1:32" x14ac:dyDescent="0.3">
      <c r="A444" s="180" t="s">
        <v>973</v>
      </c>
      <c r="B444" s="180">
        <v>36220</v>
      </c>
      <c r="C444" s="182" t="s">
        <v>26972</v>
      </c>
      <c r="D444" s="180" t="s">
        <v>6</v>
      </c>
      <c r="E444" s="180" t="s">
        <v>857</v>
      </c>
      <c r="F444" s="188"/>
      <c r="G444" s="188"/>
      <c r="H444" s="188"/>
      <c r="I444" s="188"/>
      <c r="J444" s="188">
        <v>129.55000000000001</v>
      </c>
      <c r="K444" s="188"/>
      <c r="L444" s="188"/>
      <c r="M444" s="188">
        <v>122.86</v>
      </c>
      <c r="N444" s="188">
        <v>152.54</v>
      </c>
      <c r="O444" s="188">
        <v>123.37</v>
      </c>
      <c r="P444" s="188">
        <v>129.06</v>
      </c>
      <c r="Q444" s="188"/>
      <c r="R444" s="188"/>
      <c r="S444" s="188"/>
      <c r="T444" s="188"/>
      <c r="U444" s="188">
        <v>139.6</v>
      </c>
      <c r="V444" s="188">
        <v>152.54</v>
      </c>
      <c r="W444" s="188">
        <v>143.19999999999999</v>
      </c>
      <c r="X444" s="188"/>
      <c r="Y444" s="188"/>
      <c r="Z444" s="188"/>
      <c r="AA444" s="188"/>
      <c r="AB444" s="188"/>
      <c r="AC444" s="188">
        <v>130.26</v>
      </c>
      <c r="AD444" s="188"/>
      <c r="AE444" s="188">
        <v>198.68</v>
      </c>
      <c r="AF444" s="188"/>
    </row>
    <row r="445" spans="1:32" x14ac:dyDescent="0.3">
      <c r="A445" s="180" t="s">
        <v>973</v>
      </c>
      <c r="B445" s="180">
        <v>36080</v>
      </c>
      <c r="C445" s="182" t="s">
        <v>26973</v>
      </c>
      <c r="D445" s="180" t="s">
        <v>6</v>
      </c>
      <c r="E445" s="180" t="s">
        <v>26586</v>
      </c>
      <c r="F445" s="188"/>
      <c r="G445" s="188"/>
      <c r="H445" s="188"/>
      <c r="I445" s="188"/>
      <c r="J445" s="188">
        <v>140.13</v>
      </c>
      <c r="K445" s="188"/>
      <c r="L445" s="188"/>
      <c r="M445" s="188">
        <v>132.9</v>
      </c>
      <c r="N445" s="188">
        <v>165</v>
      </c>
      <c r="O445" s="188">
        <v>133.44999999999999</v>
      </c>
      <c r="P445" s="188">
        <v>139.6</v>
      </c>
      <c r="Q445" s="188"/>
      <c r="R445" s="188"/>
      <c r="S445" s="188"/>
      <c r="T445" s="188"/>
      <c r="U445" s="188">
        <v>151</v>
      </c>
      <c r="V445" s="188">
        <v>165</v>
      </c>
      <c r="W445" s="188">
        <v>154.9</v>
      </c>
      <c r="X445" s="188"/>
      <c r="Y445" s="188"/>
      <c r="Z445" s="188"/>
      <c r="AA445" s="188"/>
      <c r="AB445" s="188"/>
      <c r="AC445" s="188">
        <v>140.9</v>
      </c>
      <c r="AD445" s="188"/>
      <c r="AE445" s="188">
        <v>214.9</v>
      </c>
      <c r="AF445" s="188"/>
    </row>
    <row r="446" spans="1:32" x14ac:dyDescent="0.3">
      <c r="A446" s="180" t="s">
        <v>973</v>
      </c>
      <c r="B446" s="180">
        <v>36223</v>
      </c>
      <c r="C446" s="182" t="s">
        <v>26974</v>
      </c>
      <c r="D446" s="180" t="s">
        <v>6</v>
      </c>
      <c r="E446" s="180" t="s">
        <v>857</v>
      </c>
      <c r="F446" s="188"/>
      <c r="G446" s="188"/>
      <c r="H446" s="188"/>
      <c r="I446" s="188"/>
      <c r="J446" s="188">
        <v>146.72999999999999</v>
      </c>
      <c r="K446" s="188"/>
      <c r="L446" s="188"/>
      <c r="M446" s="188">
        <v>139.16</v>
      </c>
      <c r="N446" s="188">
        <v>172.78</v>
      </c>
      <c r="O446" s="188">
        <v>139.74</v>
      </c>
      <c r="P446" s="188">
        <v>146.18</v>
      </c>
      <c r="Q446" s="188"/>
      <c r="R446" s="188"/>
      <c r="S446" s="188"/>
      <c r="T446" s="188"/>
      <c r="U446" s="188">
        <v>158.12</v>
      </c>
      <c r="V446" s="188">
        <v>172.78</v>
      </c>
      <c r="W446" s="188">
        <v>162.19999999999999</v>
      </c>
      <c r="X446" s="188"/>
      <c r="Y446" s="188"/>
      <c r="Z446" s="188"/>
      <c r="AA446" s="188"/>
      <c r="AB446" s="188"/>
      <c r="AC446" s="188">
        <v>147.54</v>
      </c>
      <c r="AD446" s="188"/>
      <c r="AE446" s="188">
        <v>225.03</v>
      </c>
      <c r="AF446" s="188"/>
    </row>
    <row r="447" spans="1:32" x14ac:dyDescent="0.3">
      <c r="A447" s="180" t="s">
        <v>973</v>
      </c>
      <c r="B447" s="180">
        <v>38127</v>
      </c>
      <c r="C447" s="182" t="s">
        <v>26975</v>
      </c>
      <c r="D447" s="180" t="s">
        <v>6</v>
      </c>
      <c r="E447" s="180" t="s">
        <v>857</v>
      </c>
      <c r="F447" s="188">
        <v>352.79</v>
      </c>
      <c r="G447" s="188">
        <v>416.29</v>
      </c>
      <c r="H447" s="188">
        <v>647.04</v>
      </c>
      <c r="I447" s="188">
        <v>865.41</v>
      </c>
      <c r="J447" s="188">
        <v>432.89</v>
      </c>
      <c r="K447" s="188">
        <v>464.61</v>
      </c>
      <c r="L447" s="188">
        <v>483.81</v>
      </c>
      <c r="M447" s="188">
        <v>347.77</v>
      </c>
      <c r="N447" s="188">
        <v>444.47</v>
      </c>
      <c r="O447" s="188">
        <v>661.04</v>
      </c>
      <c r="P447" s="188">
        <v>450.67</v>
      </c>
      <c r="Q447" s="188">
        <v>512</v>
      </c>
      <c r="R447" s="188">
        <v>533.05999999999995</v>
      </c>
      <c r="S447" s="188">
        <v>230.75</v>
      </c>
      <c r="T447" s="188">
        <v>433.63</v>
      </c>
      <c r="U447" s="188">
        <v>510.76</v>
      </c>
      <c r="V447" s="188">
        <v>475.76</v>
      </c>
      <c r="W447" s="188">
        <v>371.07</v>
      </c>
      <c r="X447" s="188">
        <v>514.16999999999996</v>
      </c>
      <c r="Y447" s="188">
        <v>336.13</v>
      </c>
      <c r="Z447" s="188">
        <v>519.05999999999995</v>
      </c>
      <c r="AA447" s="188">
        <v>430.6</v>
      </c>
      <c r="AB447" s="188">
        <v>832.89</v>
      </c>
      <c r="AC447" s="188">
        <v>618.86</v>
      </c>
      <c r="AD447" s="188">
        <v>455.31</v>
      </c>
      <c r="AE447" s="188">
        <v>393.37</v>
      </c>
      <c r="AF447" s="188">
        <v>495.46</v>
      </c>
    </row>
    <row r="448" spans="1:32" x14ac:dyDescent="0.3">
      <c r="A448" s="180" t="s">
        <v>973</v>
      </c>
      <c r="B448" s="180">
        <v>38060</v>
      </c>
      <c r="C448" s="182" t="s">
        <v>26976</v>
      </c>
      <c r="D448" s="180" t="s">
        <v>6</v>
      </c>
      <c r="E448" s="180" t="s">
        <v>857</v>
      </c>
      <c r="F448" s="188">
        <v>53.28</v>
      </c>
      <c r="G448" s="188">
        <v>54.96</v>
      </c>
      <c r="H448" s="188">
        <v>71.83</v>
      </c>
      <c r="I448" s="188">
        <v>52.85</v>
      </c>
      <c r="J448" s="188">
        <v>56.49</v>
      </c>
      <c r="K448" s="188"/>
      <c r="L448" s="188">
        <v>42.65</v>
      </c>
      <c r="M448" s="188">
        <v>54.45</v>
      </c>
      <c r="N448" s="188">
        <v>60.66</v>
      </c>
      <c r="O448" s="188">
        <v>64.900000000000006</v>
      </c>
      <c r="P448" s="188">
        <v>52.11</v>
      </c>
      <c r="Q448" s="188">
        <v>61.99</v>
      </c>
      <c r="R448" s="188">
        <v>63.39</v>
      </c>
      <c r="S448" s="188">
        <v>65.27</v>
      </c>
      <c r="T448" s="188">
        <v>36.68</v>
      </c>
      <c r="U448" s="188"/>
      <c r="V448" s="188">
        <v>51.33</v>
      </c>
      <c r="W448" s="188"/>
      <c r="X448" s="188">
        <v>49.43</v>
      </c>
      <c r="Y448" s="188">
        <v>60.49</v>
      </c>
      <c r="Z448" s="188">
        <v>63.75</v>
      </c>
      <c r="AA448" s="188">
        <v>68.790000000000006</v>
      </c>
      <c r="AB448" s="188">
        <v>56.06</v>
      </c>
      <c r="AC448" s="188">
        <v>56.85</v>
      </c>
      <c r="AD448" s="188">
        <v>63.59</v>
      </c>
      <c r="AE448" s="188">
        <v>52.25</v>
      </c>
      <c r="AF448" s="188">
        <v>46.48</v>
      </c>
    </row>
    <row r="449" spans="1:32" x14ac:dyDescent="0.3">
      <c r="A449" s="180" t="s">
        <v>973</v>
      </c>
      <c r="B449" s="180">
        <v>10956</v>
      </c>
      <c r="C449" s="182" t="s">
        <v>26977</v>
      </c>
      <c r="D449" s="180" t="s">
        <v>6</v>
      </c>
      <c r="E449" s="180" t="s">
        <v>857</v>
      </c>
      <c r="F449" s="188">
        <v>58.43</v>
      </c>
      <c r="G449" s="188">
        <v>60.27</v>
      </c>
      <c r="H449" s="188">
        <v>78.77</v>
      </c>
      <c r="I449" s="188">
        <v>57.96</v>
      </c>
      <c r="J449" s="188">
        <v>61.95</v>
      </c>
      <c r="K449" s="188"/>
      <c r="L449" s="188">
        <v>46.77</v>
      </c>
      <c r="M449" s="188">
        <v>59.71</v>
      </c>
      <c r="N449" s="188">
        <v>66.52</v>
      </c>
      <c r="O449" s="188">
        <v>71.180000000000007</v>
      </c>
      <c r="P449" s="188">
        <v>57.15</v>
      </c>
      <c r="Q449" s="188">
        <v>67.98</v>
      </c>
      <c r="R449" s="188">
        <v>69.52</v>
      </c>
      <c r="S449" s="188">
        <v>71.58</v>
      </c>
      <c r="T449" s="188">
        <v>40.22</v>
      </c>
      <c r="U449" s="188"/>
      <c r="V449" s="188">
        <v>56.29</v>
      </c>
      <c r="W449" s="188"/>
      <c r="X449" s="188">
        <v>54.21</v>
      </c>
      <c r="Y449" s="188">
        <v>66.33</v>
      </c>
      <c r="Z449" s="188">
        <v>69.92</v>
      </c>
      <c r="AA449" s="188">
        <v>75.45</v>
      </c>
      <c r="AB449" s="188">
        <v>61.48</v>
      </c>
      <c r="AC449" s="188">
        <v>62.35</v>
      </c>
      <c r="AD449" s="188">
        <v>69.739999999999995</v>
      </c>
      <c r="AE449" s="188">
        <v>57.31</v>
      </c>
      <c r="AF449" s="188">
        <v>50.98</v>
      </c>
    </row>
    <row r="450" spans="1:32" x14ac:dyDescent="0.3">
      <c r="A450" s="180" t="s">
        <v>973</v>
      </c>
      <c r="B450" s="180">
        <v>39380</v>
      </c>
      <c r="C450" s="182" t="s">
        <v>26978</v>
      </c>
      <c r="D450" s="180" t="s">
        <v>6</v>
      </c>
      <c r="E450" s="180" t="s">
        <v>857</v>
      </c>
      <c r="F450" s="188"/>
      <c r="G450" s="188"/>
      <c r="H450" s="188"/>
      <c r="I450" s="188"/>
      <c r="J450" s="188"/>
      <c r="K450" s="188"/>
      <c r="L450" s="188"/>
      <c r="M450" s="188"/>
      <c r="N450" s="188">
        <v>18.32</v>
      </c>
      <c r="O450" s="188"/>
      <c r="P450" s="188"/>
      <c r="Q450" s="188"/>
      <c r="R450" s="188">
        <v>22.35</v>
      </c>
      <c r="S450" s="188"/>
      <c r="T450" s="188"/>
      <c r="U450" s="188"/>
      <c r="V450" s="188"/>
      <c r="W450" s="188"/>
      <c r="X450" s="188">
        <v>12.81</v>
      </c>
      <c r="Y450" s="188">
        <v>18.18</v>
      </c>
      <c r="Z450" s="188"/>
      <c r="AA450" s="188"/>
      <c r="AB450" s="188"/>
      <c r="AC450" s="188"/>
      <c r="AD450" s="188"/>
      <c r="AE450" s="188">
        <v>15.57</v>
      </c>
      <c r="AF450" s="188"/>
    </row>
    <row r="451" spans="1:32" x14ac:dyDescent="0.3">
      <c r="A451" s="180" t="s">
        <v>973</v>
      </c>
      <c r="B451" s="180">
        <v>44172</v>
      </c>
      <c r="C451" s="182" t="s">
        <v>26979</v>
      </c>
      <c r="D451" s="180" t="s">
        <v>6</v>
      </c>
      <c r="E451" s="180" t="s">
        <v>857</v>
      </c>
      <c r="F451" s="188">
        <v>11.02</v>
      </c>
      <c r="G451" s="188">
        <v>7.9</v>
      </c>
      <c r="H451" s="188">
        <v>11.04</v>
      </c>
      <c r="I451" s="188"/>
      <c r="J451" s="188">
        <v>7.83</v>
      </c>
      <c r="K451" s="188">
        <v>8.27</v>
      </c>
      <c r="L451" s="188"/>
      <c r="M451" s="188">
        <v>7.43</v>
      </c>
      <c r="N451" s="188">
        <v>9.33</v>
      </c>
      <c r="O451" s="188"/>
      <c r="P451" s="188">
        <v>7.83</v>
      </c>
      <c r="Q451" s="188">
        <v>8.5</v>
      </c>
      <c r="R451" s="188"/>
      <c r="S451" s="188">
        <v>9</v>
      </c>
      <c r="T451" s="188"/>
      <c r="U451" s="188">
        <v>12.81</v>
      </c>
      <c r="V451" s="188"/>
      <c r="W451" s="188">
        <v>6.33</v>
      </c>
      <c r="X451" s="188">
        <v>8.0500000000000007</v>
      </c>
      <c r="Y451" s="188"/>
      <c r="Z451" s="188">
        <v>7.7</v>
      </c>
      <c r="AA451" s="188">
        <v>8.01</v>
      </c>
      <c r="AB451" s="188">
        <v>8.01</v>
      </c>
      <c r="AC451" s="188"/>
      <c r="AD451" s="188"/>
      <c r="AE451" s="188">
        <v>6.54</v>
      </c>
      <c r="AF451" s="188">
        <v>7.23</v>
      </c>
    </row>
    <row r="452" spans="1:32" x14ac:dyDescent="0.3">
      <c r="A452" s="180" t="s">
        <v>26752</v>
      </c>
      <c r="B452" s="180">
        <v>37597</v>
      </c>
      <c r="C452" s="182" t="s">
        <v>26980</v>
      </c>
      <c r="D452" s="180" t="s">
        <v>6</v>
      </c>
      <c r="E452" s="180" t="s">
        <v>857</v>
      </c>
      <c r="F452" s="188"/>
      <c r="G452" s="188"/>
      <c r="H452" s="188"/>
      <c r="I452" s="188"/>
      <c r="J452" s="188"/>
      <c r="K452" s="188"/>
      <c r="L452" s="188"/>
      <c r="M452" s="188"/>
      <c r="N452" s="188"/>
      <c r="O452" s="188"/>
      <c r="P452" s="188"/>
      <c r="Q452" s="188"/>
      <c r="R452" s="188"/>
      <c r="S452" s="188"/>
      <c r="T452" s="188"/>
      <c r="U452" s="188"/>
      <c r="V452" s="188"/>
      <c r="W452" s="188"/>
      <c r="X452" s="188"/>
      <c r="Y452" s="188"/>
      <c r="Z452" s="188"/>
      <c r="AA452" s="188"/>
      <c r="AB452" s="188">
        <v>637339.66</v>
      </c>
      <c r="AC452" s="188">
        <v>657031.25</v>
      </c>
      <c r="AD452" s="188"/>
      <c r="AE452" s="188">
        <v>651367.18000000005</v>
      </c>
      <c r="AF452" s="188"/>
    </row>
    <row r="453" spans="1:32" x14ac:dyDescent="0.3">
      <c r="A453" s="180" t="s">
        <v>973</v>
      </c>
      <c r="B453" s="180">
        <v>183</v>
      </c>
      <c r="C453" s="182" t="s">
        <v>26981</v>
      </c>
      <c r="D453" s="180" t="s">
        <v>65</v>
      </c>
      <c r="E453" s="180" t="s">
        <v>26586</v>
      </c>
      <c r="F453" s="188">
        <v>190</v>
      </c>
      <c r="G453" s="188">
        <v>204.5</v>
      </c>
      <c r="H453" s="188">
        <v>104.1</v>
      </c>
      <c r="I453" s="188">
        <v>200</v>
      </c>
      <c r="J453" s="188">
        <v>229.9</v>
      </c>
      <c r="K453" s="188">
        <v>290</v>
      </c>
      <c r="L453" s="188">
        <v>275</v>
      </c>
      <c r="M453" s="188">
        <v>197.5</v>
      </c>
      <c r="N453" s="188">
        <v>195</v>
      </c>
      <c r="O453" s="188">
        <v>240</v>
      </c>
      <c r="P453" s="188">
        <v>215.45</v>
      </c>
      <c r="Q453" s="188">
        <v>224.5</v>
      </c>
      <c r="R453" s="188">
        <v>240.53</v>
      </c>
      <c r="S453" s="188">
        <v>150</v>
      </c>
      <c r="T453" s="188">
        <v>195</v>
      </c>
      <c r="U453" s="188">
        <v>179.88</v>
      </c>
      <c r="V453" s="188">
        <v>180</v>
      </c>
      <c r="W453" s="188">
        <v>307.45</v>
      </c>
      <c r="X453" s="188">
        <v>230</v>
      </c>
      <c r="Y453" s="188">
        <v>220</v>
      </c>
      <c r="Z453" s="188">
        <v>135.5</v>
      </c>
      <c r="AA453" s="188">
        <v>150</v>
      </c>
      <c r="AB453" s="188">
        <v>338.95</v>
      </c>
      <c r="AC453" s="188">
        <v>214.5</v>
      </c>
      <c r="AD453" s="188">
        <v>200</v>
      </c>
      <c r="AE453" s="188">
        <v>280</v>
      </c>
      <c r="AF453" s="188">
        <v>270</v>
      </c>
    </row>
    <row r="454" spans="1:32" x14ac:dyDescent="0.3">
      <c r="A454" s="180" t="s">
        <v>973</v>
      </c>
      <c r="B454" s="180">
        <v>184</v>
      </c>
      <c r="C454" s="182" t="s">
        <v>26982</v>
      </c>
      <c r="D454" s="180" t="s">
        <v>65</v>
      </c>
      <c r="E454" s="180" t="s">
        <v>857</v>
      </c>
      <c r="F454" s="188">
        <v>117.67</v>
      </c>
      <c r="G454" s="188">
        <v>126.65</v>
      </c>
      <c r="H454" s="188">
        <v>64.47</v>
      </c>
      <c r="I454" s="188">
        <v>123.87</v>
      </c>
      <c r="J454" s="188">
        <v>142.38</v>
      </c>
      <c r="K454" s="188">
        <v>179.61</v>
      </c>
      <c r="L454" s="188">
        <v>170.32</v>
      </c>
      <c r="M454" s="188">
        <v>122.32</v>
      </c>
      <c r="N454" s="188">
        <v>120.77</v>
      </c>
      <c r="O454" s="188">
        <v>148.63999999999999</v>
      </c>
      <c r="P454" s="188">
        <v>133.43</v>
      </c>
      <c r="Q454" s="188">
        <v>139.04</v>
      </c>
      <c r="R454" s="188">
        <v>148.97</v>
      </c>
      <c r="S454" s="188">
        <v>92.9</v>
      </c>
      <c r="T454" s="188">
        <v>120.77</v>
      </c>
      <c r="U454" s="188">
        <v>111.4</v>
      </c>
      <c r="V454" s="188">
        <v>111.48</v>
      </c>
      <c r="W454" s="188">
        <v>190.42</v>
      </c>
      <c r="X454" s="188">
        <v>142.44999999999999</v>
      </c>
      <c r="Y454" s="188">
        <v>136.25</v>
      </c>
      <c r="Z454" s="188">
        <v>83.92</v>
      </c>
      <c r="AA454" s="188">
        <v>92.9</v>
      </c>
      <c r="AB454" s="188">
        <v>209.93</v>
      </c>
      <c r="AC454" s="188">
        <v>132.85</v>
      </c>
      <c r="AD454" s="188">
        <v>123.87</v>
      </c>
      <c r="AE454" s="188">
        <v>173.41</v>
      </c>
      <c r="AF454" s="188">
        <v>167.22</v>
      </c>
    </row>
    <row r="455" spans="1:32" x14ac:dyDescent="0.3">
      <c r="A455" s="180" t="s">
        <v>973</v>
      </c>
      <c r="B455" s="180">
        <v>181</v>
      </c>
      <c r="C455" s="182" t="s">
        <v>26983</v>
      </c>
      <c r="D455" s="180" t="s">
        <v>65</v>
      </c>
      <c r="E455" s="180" t="s">
        <v>857</v>
      </c>
      <c r="F455" s="188">
        <v>253.74</v>
      </c>
      <c r="G455" s="188">
        <v>273.10000000000002</v>
      </c>
      <c r="H455" s="188">
        <v>139.02000000000001</v>
      </c>
      <c r="I455" s="188">
        <v>267.08999999999997</v>
      </c>
      <c r="J455" s="188">
        <v>307.02</v>
      </c>
      <c r="K455" s="188">
        <v>387.29</v>
      </c>
      <c r="L455" s="188">
        <v>367.25</v>
      </c>
      <c r="M455" s="188">
        <v>263.75</v>
      </c>
      <c r="N455" s="188">
        <v>260.41000000000003</v>
      </c>
      <c r="O455" s="188">
        <v>320.51</v>
      </c>
      <c r="P455" s="188">
        <v>287.73</v>
      </c>
      <c r="Q455" s="188">
        <v>299.81</v>
      </c>
      <c r="R455" s="188">
        <v>321.22000000000003</v>
      </c>
      <c r="S455" s="188">
        <v>200.32</v>
      </c>
      <c r="T455" s="188">
        <v>260.41000000000003</v>
      </c>
      <c r="U455" s="188">
        <v>240.22</v>
      </c>
      <c r="V455" s="188">
        <v>240.38</v>
      </c>
      <c r="W455" s="188">
        <v>410.59</v>
      </c>
      <c r="X455" s="188">
        <v>307.16000000000003</v>
      </c>
      <c r="Y455" s="188">
        <v>293.8</v>
      </c>
      <c r="Z455" s="188">
        <v>180.95</v>
      </c>
      <c r="AA455" s="188">
        <v>200.32</v>
      </c>
      <c r="AB455" s="188">
        <v>452.66</v>
      </c>
      <c r="AC455" s="188">
        <v>286.45999999999998</v>
      </c>
      <c r="AD455" s="188">
        <v>267.08999999999997</v>
      </c>
      <c r="AE455" s="188">
        <v>373.93</v>
      </c>
      <c r="AF455" s="188">
        <v>360.58</v>
      </c>
    </row>
    <row r="456" spans="1:32" x14ac:dyDescent="0.3">
      <c r="A456" s="180" t="s">
        <v>973</v>
      </c>
      <c r="B456" s="180">
        <v>20001</v>
      </c>
      <c r="C456" s="182" t="s">
        <v>26984</v>
      </c>
      <c r="D456" s="180" t="s">
        <v>65</v>
      </c>
      <c r="E456" s="180" t="s">
        <v>857</v>
      </c>
      <c r="F456" s="188">
        <v>147.09</v>
      </c>
      <c r="G456" s="188">
        <v>158.32</v>
      </c>
      <c r="H456" s="188">
        <v>80.59</v>
      </c>
      <c r="I456" s="188">
        <v>154.83000000000001</v>
      </c>
      <c r="J456" s="188">
        <v>177.98</v>
      </c>
      <c r="K456" s="188">
        <v>224.51</v>
      </c>
      <c r="L456" s="188">
        <v>212.9</v>
      </c>
      <c r="M456" s="188">
        <v>152.9</v>
      </c>
      <c r="N456" s="188">
        <v>150.96</v>
      </c>
      <c r="O456" s="188">
        <v>185.8</v>
      </c>
      <c r="P456" s="188">
        <v>166.79</v>
      </c>
      <c r="Q456" s="188">
        <v>173.8</v>
      </c>
      <c r="R456" s="188">
        <v>186.21</v>
      </c>
      <c r="S456" s="188">
        <v>116.12</v>
      </c>
      <c r="T456" s="188">
        <v>150.96</v>
      </c>
      <c r="U456" s="188">
        <v>139.26</v>
      </c>
      <c r="V456" s="188">
        <v>139.35</v>
      </c>
      <c r="W456" s="188">
        <v>238.02</v>
      </c>
      <c r="X456" s="188">
        <v>178.06</v>
      </c>
      <c r="Y456" s="188">
        <v>170.32</v>
      </c>
      <c r="Z456" s="188">
        <v>104.9</v>
      </c>
      <c r="AA456" s="188">
        <v>116.12</v>
      </c>
      <c r="AB456" s="188">
        <v>262.41000000000003</v>
      </c>
      <c r="AC456" s="188">
        <v>166.06</v>
      </c>
      <c r="AD456" s="188">
        <v>154.83000000000001</v>
      </c>
      <c r="AE456" s="188">
        <v>216.77</v>
      </c>
      <c r="AF456" s="188">
        <v>209.03</v>
      </c>
    </row>
    <row r="457" spans="1:32" x14ac:dyDescent="0.3">
      <c r="A457" s="180" t="s">
        <v>973</v>
      </c>
      <c r="B457" s="180">
        <v>39837</v>
      </c>
      <c r="C457" s="182" t="s">
        <v>26985</v>
      </c>
      <c r="D457" s="180" t="s">
        <v>65</v>
      </c>
      <c r="E457" s="180" t="s">
        <v>857</v>
      </c>
      <c r="F457" s="188"/>
      <c r="G457" s="188"/>
      <c r="H457" s="188"/>
      <c r="I457" s="188"/>
      <c r="J457" s="188">
        <v>368.12</v>
      </c>
      <c r="K457" s="188">
        <v>345.99</v>
      </c>
      <c r="L457" s="188">
        <v>428.51</v>
      </c>
      <c r="M457" s="188">
        <v>254.63</v>
      </c>
      <c r="N457" s="188">
        <v>417.18</v>
      </c>
      <c r="O457" s="188"/>
      <c r="P457" s="188">
        <v>446.07</v>
      </c>
      <c r="Q457" s="188">
        <v>394.94</v>
      </c>
      <c r="R457" s="188">
        <v>530.04999999999995</v>
      </c>
      <c r="S457" s="188">
        <v>435.89</v>
      </c>
      <c r="T457" s="188">
        <v>513.94000000000005</v>
      </c>
      <c r="U457" s="188">
        <v>346.4</v>
      </c>
      <c r="V457" s="188">
        <v>298.38</v>
      </c>
      <c r="W457" s="188">
        <v>341.21</v>
      </c>
      <c r="X457" s="188">
        <v>285.81</v>
      </c>
      <c r="Y457" s="188">
        <v>334.66</v>
      </c>
      <c r="Z457" s="188">
        <v>433.08</v>
      </c>
      <c r="AA457" s="188"/>
      <c r="AB457" s="188">
        <v>345.99</v>
      </c>
      <c r="AC457" s="188">
        <v>246</v>
      </c>
      <c r="AD457" s="188">
        <v>233.32</v>
      </c>
      <c r="AE457" s="188">
        <v>426.12</v>
      </c>
      <c r="AF457" s="188"/>
    </row>
    <row r="458" spans="1:32" x14ac:dyDescent="0.3">
      <c r="A458" s="180" t="s">
        <v>973</v>
      </c>
      <c r="B458" s="180">
        <v>43366</v>
      </c>
      <c r="C458" s="182" t="s">
        <v>31379</v>
      </c>
      <c r="D458" s="180" t="s">
        <v>42</v>
      </c>
      <c r="E458" s="180" t="s">
        <v>857</v>
      </c>
      <c r="F458" s="188"/>
      <c r="G458" s="188"/>
      <c r="H458" s="188"/>
      <c r="I458" s="188"/>
      <c r="J458" s="188"/>
      <c r="K458" s="188"/>
      <c r="L458" s="188"/>
      <c r="M458" s="188"/>
      <c r="N458" s="188"/>
      <c r="O458" s="188"/>
      <c r="P458" s="188"/>
      <c r="Q458" s="188"/>
      <c r="R458" s="188"/>
      <c r="S458" s="188"/>
      <c r="T458" s="188"/>
      <c r="U458" s="188"/>
      <c r="V458" s="188"/>
      <c r="W458" s="188"/>
      <c r="X458" s="188"/>
      <c r="Y458" s="188"/>
      <c r="Z458" s="188"/>
      <c r="AA458" s="188"/>
      <c r="AB458" s="188"/>
      <c r="AC458" s="188"/>
      <c r="AD458" s="188"/>
      <c r="AE458" s="188">
        <v>1.73</v>
      </c>
      <c r="AF458" s="188"/>
    </row>
    <row r="459" spans="1:32" x14ac:dyDescent="0.3">
      <c r="A459" s="180" t="s">
        <v>26752</v>
      </c>
      <c r="B459" s="180">
        <v>10535</v>
      </c>
      <c r="C459" s="182" t="s">
        <v>31380</v>
      </c>
      <c r="D459" s="180" t="s">
        <v>6</v>
      </c>
      <c r="E459" s="180" t="s">
        <v>26586</v>
      </c>
      <c r="F459" s="188"/>
      <c r="G459" s="188">
        <v>4999.8</v>
      </c>
      <c r="H459" s="188"/>
      <c r="I459" s="188">
        <v>5650</v>
      </c>
      <c r="J459" s="188">
        <v>5420.73</v>
      </c>
      <c r="K459" s="188">
        <v>5809.11</v>
      </c>
      <c r="L459" s="188">
        <v>5300</v>
      </c>
      <c r="M459" s="188">
        <v>5175</v>
      </c>
      <c r="N459" s="188">
        <v>5500</v>
      </c>
      <c r="O459" s="188">
        <v>5488.58</v>
      </c>
      <c r="P459" s="188">
        <v>6225</v>
      </c>
      <c r="Q459" s="188">
        <v>4950</v>
      </c>
      <c r="R459" s="188">
        <v>5461</v>
      </c>
      <c r="S459" s="188">
        <v>5699.95</v>
      </c>
      <c r="T459" s="188"/>
      <c r="U459" s="188">
        <v>5349.5</v>
      </c>
      <c r="V459" s="188">
        <v>6890.17</v>
      </c>
      <c r="W459" s="188">
        <v>5459.56</v>
      </c>
      <c r="X459" s="188">
        <v>5670</v>
      </c>
      <c r="Y459" s="188">
        <v>5090</v>
      </c>
      <c r="Z459" s="188">
        <v>5900</v>
      </c>
      <c r="AA459" s="188">
        <v>5942.41</v>
      </c>
      <c r="AB459" s="188">
        <v>4799</v>
      </c>
      <c r="AC459" s="188">
        <v>5034.5</v>
      </c>
      <c r="AD459" s="188"/>
      <c r="AE459" s="188">
        <v>5214.6499999999996</v>
      </c>
      <c r="AF459" s="188">
        <v>5895</v>
      </c>
    </row>
    <row r="460" spans="1:32" x14ac:dyDescent="0.3">
      <c r="A460" s="180" t="s">
        <v>26752</v>
      </c>
      <c r="B460" s="180">
        <v>10537</v>
      </c>
      <c r="C460" s="182" t="s">
        <v>31381</v>
      </c>
      <c r="D460" s="180" t="s">
        <v>6</v>
      </c>
      <c r="E460" s="180" t="s">
        <v>857</v>
      </c>
      <c r="F460" s="188"/>
      <c r="G460" s="188">
        <v>6818.37</v>
      </c>
      <c r="H460" s="188"/>
      <c r="I460" s="188">
        <v>7705.06</v>
      </c>
      <c r="J460" s="188">
        <v>7392.4</v>
      </c>
      <c r="K460" s="188">
        <v>7922.05</v>
      </c>
      <c r="L460" s="188">
        <v>7227.76</v>
      </c>
      <c r="M460" s="188">
        <v>7057.29</v>
      </c>
      <c r="N460" s="188">
        <v>7500.5</v>
      </c>
      <c r="O460" s="188">
        <v>7484.93</v>
      </c>
      <c r="P460" s="188">
        <v>8489.2099999999991</v>
      </c>
      <c r="Q460" s="188">
        <v>6750.45</v>
      </c>
      <c r="R460" s="188">
        <v>7447.32</v>
      </c>
      <c r="S460" s="188">
        <v>7773.18</v>
      </c>
      <c r="T460" s="188"/>
      <c r="U460" s="188">
        <v>7295.26</v>
      </c>
      <c r="V460" s="188">
        <v>9396.32</v>
      </c>
      <c r="W460" s="188">
        <v>7445.35</v>
      </c>
      <c r="X460" s="188">
        <v>7732.34</v>
      </c>
      <c r="Y460" s="188">
        <v>6941.37</v>
      </c>
      <c r="Z460" s="188">
        <v>8045.99</v>
      </c>
      <c r="AA460" s="188">
        <v>8103.83</v>
      </c>
      <c r="AB460" s="188">
        <v>6544.53</v>
      </c>
      <c r="AC460" s="188">
        <v>6865.69</v>
      </c>
      <c r="AD460" s="188"/>
      <c r="AE460" s="188">
        <v>7111.36</v>
      </c>
      <c r="AF460" s="188">
        <v>8039.18</v>
      </c>
    </row>
    <row r="461" spans="1:32" x14ac:dyDescent="0.3">
      <c r="A461" s="180" t="s">
        <v>26752</v>
      </c>
      <c r="B461" s="180">
        <v>13891</v>
      </c>
      <c r="C461" s="182" t="s">
        <v>31382</v>
      </c>
      <c r="D461" s="180" t="s">
        <v>6</v>
      </c>
      <c r="E461" s="180" t="s">
        <v>857</v>
      </c>
      <c r="F461" s="188"/>
      <c r="G461" s="188">
        <v>6253.98</v>
      </c>
      <c r="H461" s="188"/>
      <c r="I461" s="188">
        <v>7067.28</v>
      </c>
      <c r="J461" s="188">
        <v>6780.5</v>
      </c>
      <c r="K461" s="188">
        <v>7266.31</v>
      </c>
      <c r="L461" s="188">
        <v>6629.49</v>
      </c>
      <c r="M461" s="188">
        <v>6473.13</v>
      </c>
      <c r="N461" s="188">
        <v>6879.66</v>
      </c>
      <c r="O461" s="188">
        <v>6865.37</v>
      </c>
      <c r="P461" s="188">
        <v>7786.52</v>
      </c>
      <c r="Q461" s="188">
        <v>6191.69</v>
      </c>
      <c r="R461" s="188">
        <v>6830.87</v>
      </c>
      <c r="S461" s="188">
        <v>7129.76</v>
      </c>
      <c r="T461" s="188"/>
      <c r="U461" s="188">
        <v>6691.4</v>
      </c>
      <c r="V461" s="188">
        <v>8618.5499999999993</v>
      </c>
      <c r="W461" s="188">
        <v>6829.07</v>
      </c>
      <c r="X461" s="188">
        <v>7092.3</v>
      </c>
      <c r="Y461" s="188">
        <v>6366.81</v>
      </c>
      <c r="Z461" s="188">
        <v>7379.99</v>
      </c>
      <c r="AA461" s="188">
        <v>7433.04</v>
      </c>
      <c r="AB461" s="188">
        <v>6002.81</v>
      </c>
      <c r="AC461" s="188">
        <v>6297.39</v>
      </c>
      <c r="AD461" s="188"/>
      <c r="AE461" s="188">
        <v>6522.73</v>
      </c>
      <c r="AF461" s="188">
        <v>7373.74</v>
      </c>
    </row>
    <row r="462" spans="1:32" x14ac:dyDescent="0.3">
      <c r="A462" s="180" t="s">
        <v>26752</v>
      </c>
      <c r="B462" s="180">
        <v>36397</v>
      </c>
      <c r="C462" s="182" t="s">
        <v>31383</v>
      </c>
      <c r="D462" s="180" t="s">
        <v>6</v>
      </c>
      <c r="E462" s="180" t="s">
        <v>857</v>
      </c>
      <c r="F462" s="188"/>
      <c r="G462" s="188">
        <v>20338.16</v>
      </c>
      <c r="H462" s="188"/>
      <c r="I462" s="188">
        <v>22983.05</v>
      </c>
      <c r="J462" s="188">
        <v>22050.42</v>
      </c>
      <c r="K462" s="188">
        <v>23630.27</v>
      </c>
      <c r="L462" s="188">
        <v>21559.32</v>
      </c>
      <c r="M462" s="188">
        <v>21050.84</v>
      </c>
      <c r="N462" s="188">
        <v>22372.880000000001</v>
      </c>
      <c r="O462" s="188">
        <v>22326.42</v>
      </c>
      <c r="P462" s="188">
        <v>25322.03</v>
      </c>
      <c r="Q462" s="188">
        <v>20135.59</v>
      </c>
      <c r="R462" s="188">
        <v>22214.23</v>
      </c>
      <c r="S462" s="188">
        <v>23186.23</v>
      </c>
      <c r="T462" s="188"/>
      <c r="U462" s="188">
        <v>21760.67</v>
      </c>
      <c r="V462" s="188">
        <v>28027.81</v>
      </c>
      <c r="W462" s="188">
        <v>22208.37</v>
      </c>
      <c r="X462" s="188">
        <v>23064.400000000001</v>
      </c>
      <c r="Y462" s="188">
        <v>20705.080000000002</v>
      </c>
      <c r="Z462" s="188">
        <v>23999.99</v>
      </c>
      <c r="AA462" s="188">
        <v>24172.51</v>
      </c>
      <c r="AB462" s="188">
        <v>19521.349999999999</v>
      </c>
      <c r="AC462" s="188">
        <v>20479.32</v>
      </c>
      <c r="AD462" s="188"/>
      <c r="AE462" s="188">
        <v>21212.13</v>
      </c>
      <c r="AF462" s="188">
        <v>23979.66</v>
      </c>
    </row>
    <row r="463" spans="1:32" x14ac:dyDescent="0.3">
      <c r="A463" s="180" t="s">
        <v>26752</v>
      </c>
      <c r="B463" s="180">
        <v>36398</v>
      </c>
      <c r="C463" s="182" t="s">
        <v>31384</v>
      </c>
      <c r="D463" s="180" t="s">
        <v>6</v>
      </c>
      <c r="E463" s="180" t="s">
        <v>857</v>
      </c>
      <c r="F463" s="188"/>
      <c r="G463" s="188">
        <v>24719.34</v>
      </c>
      <c r="H463" s="188"/>
      <c r="I463" s="188">
        <v>27933.98</v>
      </c>
      <c r="J463" s="188">
        <v>26800.45</v>
      </c>
      <c r="K463" s="188">
        <v>28720.63</v>
      </c>
      <c r="L463" s="188">
        <v>26203.55</v>
      </c>
      <c r="M463" s="188">
        <v>25585.55</v>
      </c>
      <c r="N463" s="188">
        <v>27192.37</v>
      </c>
      <c r="O463" s="188">
        <v>27135.91</v>
      </c>
      <c r="P463" s="188">
        <v>30776.82</v>
      </c>
      <c r="Q463" s="188">
        <v>24473.13</v>
      </c>
      <c r="R463" s="188">
        <v>26999.55</v>
      </c>
      <c r="S463" s="188">
        <v>28180.93</v>
      </c>
      <c r="T463" s="188"/>
      <c r="U463" s="188">
        <v>26448.29</v>
      </c>
      <c r="V463" s="188">
        <v>34065.46</v>
      </c>
      <c r="W463" s="188">
        <v>26992.43</v>
      </c>
      <c r="X463" s="188">
        <v>28032.86</v>
      </c>
      <c r="Y463" s="188">
        <v>25165.3</v>
      </c>
      <c r="Z463" s="188">
        <v>29169.99</v>
      </c>
      <c r="AA463" s="188">
        <v>29379.67</v>
      </c>
      <c r="AB463" s="188">
        <v>23726.58</v>
      </c>
      <c r="AC463" s="188">
        <v>24890.9</v>
      </c>
      <c r="AD463" s="188"/>
      <c r="AE463" s="188">
        <v>25781.58</v>
      </c>
      <c r="AF463" s="188">
        <v>29145.27</v>
      </c>
    </row>
    <row r="464" spans="1:32" x14ac:dyDescent="0.3">
      <c r="A464" s="180" t="s">
        <v>26723</v>
      </c>
      <c r="B464" s="180">
        <v>647</v>
      </c>
      <c r="C464" s="182" t="s">
        <v>26986</v>
      </c>
      <c r="D464" s="180" t="s">
        <v>40</v>
      </c>
      <c r="E464" s="180" t="s">
        <v>857</v>
      </c>
      <c r="F464" s="188">
        <v>21.89</v>
      </c>
      <c r="G464" s="188">
        <v>16.61</v>
      </c>
      <c r="H464" s="188">
        <v>25.16</v>
      </c>
      <c r="I464" s="188">
        <v>16.739999999999998</v>
      </c>
      <c r="J464" s="188">
        <v>32.22</v>
      </c>
      <c r="K464" s="188">
        <v>22.55</v>
      </c>
      <c r="L464" s="188">
        <v>16.440000000000001</v>
      </c>
      <c r="M464" s="188">
        <v>24.2</v>
      </c>
      <c r="N464" s="188">
        <v>17.05</v>
      </c>
      <c r="O464" s="188">
        <v>17.510000000000002</v>
      </c>
      <c r="P464" s="188">
        <v>25.01</v>
      </c>
      <c r="Q464" s="188">
        <v>19.149999999999999</v>
      </c>
      <c r="R464" s="188">
        <v>15.85</v>
      </c>
      <c r="S464" s="188">
        <v>19.190000000000001</v>
      </c>
      <c r="T464" s="188">
        <v>21.97</v>
      </c>
      <c r="U464" s="188">
        <v>17.23</v>
      </c>
      <c r="V464" s="188">
        <v>20.6</v>
      </c>
      <c r="W464" s="188">
        <v>31.72</v>
      </c>
      <c r="X464" s="188">
        <v>35.479999999999997</v>
      </c>
      <c r="Y464" s="188">
        <v>21.27</v>
      </c>
      <c r="Z464" s="188">
        <v>18.61</v>
      </c>
      <c r="AA464" s="188">
        <v>20.77</v>
      </c>
      <c r="AB464" s="188">
        <v>35.979999999999997</v>
      </c>
      <c r="AC464" s="188">
        <v>38.409999999999997</v>
      </c>
      <c r="AD464" s="188">
        <v>20.32</v>
      </c>
      <c r="AE464" s="188">
        <v>32.049999999999997</v>
      </c>
      <c r="AF464" s="188">
        <v>17.149999999999999</v>
      </c>
    </row>
    <row r="465" spans="1:32" x14ac:dyDescent="0.3">
      <c r="A465" s="180" t="s">
        <v>26723</v>
      </c>
      <c r="B465" s="180">
        <v>40920</v>
      </c>
      <c r="C465" s="182" t="s">
        <v>26987</v>
      </c>
      <c r="D465" s="180" t="s">
        <v>63</v>
      </c>
      <c r="E465" s="180" t="s">
        <v>857</v>
      </c>
      <c r="F465" s="188">
        <v>3830.67</v>
      </c>
      <c r="G465" s="188">
        <v>2897.56</v>
      </c>
      <c r="H465" s="188">
        <v>4415.74</v>
      </c>
      <c r="I465" s="188">
        <v>2912.44</v>
      </c>
      <c r="J465" s="188">
        <v>5630.83</v>
      </c>
      <c r="K465" s="188">
        <v>3970.11</v>
      </c>
      <c r="L465" s="188">
        <v>2929</v>
      </c>
      <c r="M465" s="188">
        <v>4241.76</v>
      </c>
      <c r="N465" s="188">
        <v>3060.59</v>
      </c>
      <c r="O465" s="188">
        <v>3086.14</v>
      </c>
      <c r="P465" s="188">
        <v>4425.22</v>
      </c>
      <c r="Q465" s="188">
        <v>3354.24</v>
      </c>
      <c r="R465" s="188">
        <v>2850.64</v>
      </c>
      <c r="S465" s="188">
        <v>3327.7</v>
      </c>
      <c r="T465" s="188">
        <v>3825.74</v>
      </c>
      <c r="U465" s="188">
        <v>3017.8</v>
      </c>
      <c r="V465" s="188">
        <v>3642.13</v>
      </c>
      <c r="W465" s="188">
        <v>5566.94</v>
      </c>
      <c r="X465" s="188">
        <v>6234.29</v>
      </c>
      <c r="Y465" s="188">
        <v>3719.43</v>
      </c>
      <c r="Z465" s="188">
        <v>3240.16</v>
      </c>
      <c r="AA465" s="188">
        <v>3626.12</v>
      </c>
      <c r="AB465" s="188">
        <v>6326.79</v>
      </c>
      <c r="AC465" s="188">
        <v>6739.74</v>
      </c>
      <c r="AD465" s="188">
        <v>3590.73</v>
      </c>
      <c r="AE465" s="188">
        <v>5616.96</v>
      </c>
      <c r="AF465" s="188">
        <v>3017.95</v>
      </c>
    </row>
    <row r="466" spans="1:32" x14ac:dyDescent="0.3">
      <c r="A466" s="180" t="s">
        <v>973</v>
      </c>
      <c r="B466" s="180">
        <v>715</v>
      </c>
      <c r="C466" s="182" t="s">
        <v>26988</v>
      </c>
      <c r="D466" s="180" t="s">
        <v>6</v>
      </c>
      <c r="E466" s="180" t="s">
        <v>26586</v>
      </c>
      <c r="F466" s="188">
        <v>24.5</v>
      </c>
      <c r="G466" s="188">
        <v>24.5</v>
      </c>
      <c r="H466" s="188">
        <v>21.5</v>
      </c>
      <c r="I466" s="188"/>
      <c r="J466" s="188">
        <v>29.81</v>
      </c>
      <c r="K466" s="188"/>
      <c r="L466" s="188"/>
      <c r="M466" s="188">
        <v>25.9</v>
      </c>
      <c r="N466" s="188">
        <v>19.899999999999999</v>
      </c>
      <c r="O466" s="188"/>
      <c r="P466" s="188">
        <v>15.47</v>
      </c>
      <c r="Q466" s="188"/>
      <c r="R466" s="188">
        <v>28.9</v>
      </c>
      <c r="S466" s="188">
        <v>37.15</v>
      </c>
      <c r="T466" s="188"/>
      <c r="U466" s="188"/>
      <c r="V466" s="188"/>
      <c r="W466" s="188">
        <v>14.9</v>
      </c>
      <c r="X466" s="188">
        <v>17.899999999999999</v>
      </c>
      <c r="Y466" s="188"/>
      <c r="Z466" s="188">
        <v>31.71</v>
      </c>
      <c r="AA466" s="188"/>
      <c r="AB466" s="188">
        <v>16.899999999999999</v>
      </c>
      <c r="AC466" s="188">
        <v>18</v>
      </c>
      <c r="AD466" s="188"/>
      <c r="AE466" s="188">
        <v>19.96</v>
      </c>
      <c r="AF466" s="188"/>
    </row>
    <row r="467" spans="1:32" x14ac:dyDescent="0.3">
      <c r="A467" s="180" t="s">
        <v>973</v>
      </c>
      <c r="B467" s="180">
        <v>716</v>
      </c>
      <c r="C467" s="182" t="s">
        <v>26989</v>
      </c>
      <c r="D467" s="180" t="s">
        <v>6</v>
      </c>
      <c r="E467" s="180" t="s">
        <v>857</v>
      </c>
      <c r="F467" s="188">
        <v>27.7</v>
      </c>
      <c r="G467" s="188">
        <v>27.7</v>
      </c>
      <c r="H467" s="188">
        <v>24.31</v>
      </c>
      <c r="I467" s="188"/>
      <c r="J467" s="188">
        <v>33.71</v>
      </c>
      <c r="K467" s="188"/>
      <c r="L467" s="188"/>
      <c r="M467" s="188">
        <v>29.29</v>
      </c>
      <c r="N467" s="188">
        <v>22.5</v>
      </c>
      <c r="O467" s="188"/>
      <c r="P467" s="188">
        <v>17.489999999999998</v>
      </c>
      <c r="Q467" s="188"/>
      <c r="R467" s="188">
        <v>32.68</v>
      </c>
      <c r="S467" s="188">
        <v>42.01</v>
      </c>
      <c r="T467" s="188"/>
      <c r="U467" s="188"/>
      <c r="V467" s="188"/>
      <c r="W467" s="188">
        <v>16.850000000000001</v>
      </c>
      <c r="X467" s="188">
        <v>20.239999999999998</v>
      </c>
      <c r="Y467" s="188"/>
      <c r="Z467" s="188">
        <v>35.86</v>
      </c>
      <c r="AA467" s="188"/>
      <c r="AB467" s="188">
        <v>19.11</v>
      </c>
      <c r="AC467" s="188">
        <v>20.350000000000001</v>
      </c>
      <c r="AD467" s="188"/>
      <c r="AE467" s="188">
        <v>22.57</v>
      </c>
      <c r="AF467" s="188"/>
    </row>
    <row r="468" spans="1:32" x14ac:dyDescent="0.3">
      <c r="A468" s="180" t="s">
        <v>973</v>
      </c>
      <c r="B468" s="180">
        <v>7270</v>
      </c>
      <c r="C468" s="182" t="s">
        <v>26990</v>
      </c>
      <c r="D468" s="180" t="s">
        <v>6</v>
      </c>
      <c r="E468" s="180" t="s">
        <v>857</v>
      </c>
      <c r="F468" s="188">
        <v>1.1200000000000001</v>
      </c>
      <c r="G468" s="188">
        <v>0.98</v>
      </c>
      <c r="H468" s="188">
        <v>0.84</v>
      </c>
      <c r="I468" s="188">
        <v>1.02</v>
      </c>
      <c r="J468" s="188">
        <v>0.9</v>
      </c>
      <c r="K468" s="188">
        <v>0.81</v>
      </c>
      <c r="L468" s="188">
        <v>1.1200000000000001</v>
      </c>
      <c r="M468" s="188">
        <v>0.79</v>
      </c>
      <c r="N468" s="188">
        <v>1.21</v>
      </c>
      <c r="O468" s="188">
        <v>0.93</v>
      </c>
      <c r="P468" s="188">
        <v>0.84</v>
      </c>
      <c r="Q468" s="188">
        <v>0.91</v>
      </c>
      <c r="R468" s="188">
        <v>1.03</v>
      </c>
      <c r="S468" s="188">
        <v>0.88</v>
      </c>
      <c r="T468" s="188">
        <v>0.84</v>
      </c>
      <c r="U468" s="188">
        <v>0.6</v>
      </c>
      <c r="V468" s="188">
        <v>0.95</v>
      </c>
      <c r="W468" s="188">
        <v>0.76</v>
      </c>
      <c r="X468" s="188">
        <v>0.8</v>
      </c>
      <c r="Y468" s="188">
        <v>0.83</v>
      </c>
      <c r="Z468" s="188">
        <v>0.91</v>
      </c>
      <c r="AA468" s="188">
        <v>0.87</v>
      </c>
      <c r="AB468" s="188">
        <v>0.81</v>
      </c>
      <c r="AC468" s="188">
        <v>1.05</v>
      </c>
      <c r="AD468" s="188">
        <v>0.59</v>
      </c>
      <c r="AE468" s="188">
        <v>0.76</v>
      </c>
      <c r="AF468" s="188">
        <v>1.04</v>
      </c>
    </row>
    <row r="469" spans="1:32" x14ac:dyDescent="0.3">
      <c r="A469" s="180" t="s">
        <v>973</v>
      </c>
      <c r="B469" s="180">
        <v>44460</v>
      </c>
      <c r="C469" s="182" t="s">
        <v>26991</v>
      </c>
      <c r="D469" s="180" t="s">
        <v>6</v>
      </c>
      <c r="E469" s="180" t="s">
        <v>857</v>
      </c>
      <c r="F469" s="188">
        <v>1.88</v>
      </c>
      <c r="G469" s="188">
        <v>1.65</v>
      </c>
      <c r="H469" s="188">
        <v>1.41</v>
      </c>
      <c r="I469" s="188">
        <v>1.71</v>
      </c>
      <c r="J469" s="188">
        <v>1.51</v>
      </c>
      <c r="K469" s="188">
        <v>1.36</v>
      </c>
      <c r="L469" s="188">
        <v>1.88</v>
      </c>
      <c r="M469" s="188">
        <v>1.33</v>
      </c>
      <c r="N469" s="188">
        <v>2.02</v>
      </c>
      <c r="O469" s="188">
        <v>1.57</v>
      </c>
      <c r="P469" s="188">
        <v>1.41</v>
      </c>
      <c r="Q469" s="188">
        <v>1.52</v>
      </c>
      <c r="R469" s="188">
        <v>1.73</v>
      </c>
      <c r="S469" s="188">
        <v>1.47</v>
      </c>
      <c r="T469" s="188">
        <v>1.41</v>
      </c>
      <c r="U469" s="188">
        <v>1</v>
      </c>
      <c r="V469" s="188">
        <v>1.6</v>
      </c>
      <c r="W469" s="188">
        <v>1.28</v>
      </c>
      <c r="X469" s="188">
        <v>1.35</v>
      </c>
      <c r="Y469" s="188">
        <v>1.39</v>
      </c>
      <c r="Z469" s="188">
        <v>1.54</v>
      </c>
      <c r="AA469" s="188">
        <v>1.46</v>
      </c>
      <c r="AB469" s="188">
        <v>1.36</v>
      </c>
      <c r="AC469" s="188">
        <v>1.76</v>
      </c>
      <c r="AD469" s="188">
        <v>0.99</v>
      </c>
      <c r="AE469" s="188">
        <v>1.28</v>
      </c>
      <c r="AF469" s="188">
        <v>1.74</v>
      </c>
    </row>
    <row r="470" spans="1:32" x14ac:dyDescent="0.3">
      <c r="A470" s="180" t="s">
        <v>973</v>
      </c>
      <c r="B470" s="180">
        <v>44461</v>
      </c>
      <c r="C470" s="182" t="s">
        <v>26992</v>
      </c>
      <c r="D470" s="180" t="s">
        <v>6</v>
      </c>
      <c r="E470" s="180" t="s">
        <v>857</v>
      </c>
      <c r="F470" s="188">
        <v>2.57</v>
      </c>
      <c r="G470" s="188">
        <v>2.25</v>
      </c>
      <c r="H470" s="188">
        <v>1.93</v>
      </c>
      <c r="I470" s="188">
        <v>2.33</v>
      </c>
      <c r="J470" s="188">
        <v>2.06</v>
      </c>
      <c r="K470" s="188">
        <v>1.86</v>
      </c>
      <c r="L470" s="188">
        <v>2.57</v>
      </c>
      <c r="M470" s="188">
        <v>1.82</v>
      </c>
      <c r="N470" s="188">
        <v>2.76</v>
      </c>
      <c r="O470" s="188">
        <v>2.14</v>
      </c>
      <c r="P470" s="188">
        <v>1.93</v>
      </c>
      <c r="Q470" s="188">
        <v>2.08</v>
      </c>
      <c r="R470" s="188">
        <v>2.36</v>
      </c>
      <c r="S470" s="188">
        <v>2.0099999999999998</v>
      </c>
      <c r="T470" s="188">
        <v>1.93</v>
      </c>
      <c r="U470" s="188">
        <v>1.37</v>
      </c>
      <c r="V470" s="188">
        <v>2.1800000000000002</v>
      </c>
      <c r="W470" s="188">
        <v>1.75</v>
      </c>
      <c r="X470" s="188">
        <v>1.84</v>
      </c>
      <c r="Y470" s="188">
        <v>1.9</v>
      </c>
      <c r="Z470" s="188">
        <v>2.1</v>
      </c>
      <c r="AA470" s="188">
        <v>1.99</v>
      </c>
      <c r="AB470" s="188">
        <v>1.86</v>
      </c>
      <c r="AC470" s="188">
        <v>2.4</v>
      </c>
      <c r="AD470" s="188">
        <v>1.35</v>
      </c>
      <c r="AE470" s="188">
        <v>1.75</v>
      </c>
      <c r="AF470" s="188">
        <v>2.38</v>
      </c>
    </row>
    <row r="471" spans="1:32" x14ac:dyDescent="0.3">
      <c r="A471" s="180" t="s">
        <v>973</v>
      </c>
      <c r="B471" s="180">
        <v>7267</v>
      </c>
      <c r="C471" s="182" t="s">
        <v>26993</v>
      </c>
      <c r="D471" s="180" t="s">
        <v>6</v>
      </c>
      <c r="E471" s="180" t="s">
        <v>857</v>
      </c>
      <c r="F471" s="188">
        <v>0.95</v>
      </c>
      <c r="G471" s="188">
        <v>0.83</v>
      </c>
      <c r="H471" s="188">
        <v>0.71</v>
      </c>
      <c r="I471" s="188">
        <v>0.86</v>
      </c>
      <c r="J471" s="188">
        <v>0.76</v>
      </c>
      <c r="K471" s="188">
        <v>0.68</v>
      </c>
      <c r="L471" s="188">
        <v>0.95</v>
      </c>
      <c r="M471" s="188">
        <v>0.67</v>
      </c>
      <c r="N471" s="188">
        <v>1.02</v>
      </c>
      <c r="O471" s="188">
        <v>0.79</v>
      </c>
      <c r="P471" s="188">
        <v>0.71</v>
      </c>
      <c r="Q471" s="188">
        <v>0.76</v>
      </c>
      <c r="R471" s="188">
        <v>0.87</v>
      </c>
      <c r="S471" s="188">
        <v>0.74</v>
      </c>
      <c r="T471" s="188">
        <v>0.71</v>
      </c>
      <c r="U471" s="188">
        <v>0.5</v>
      </c>
      <c r="V471" s="188">
        <v>0.8</v>
      </c>
      <c r="W471" s="188">
        <v>0.64</v>
      </c>
      <c r="X471" s="188">
        <v>0.68</v>
      </c>
      <c r="Y471" s="188">
        <v>0.7</v>
      </c>
      <c r="Z471" s="188">
        <v>0.77</v>
      </c>
      <c r="AA471" s="188">
        <v>0.73</v>
      </c>
      <c r="AB471" s="188">
        <v>0.68</v>
      </c>
      <c r="AC471" s="188">
        <v>0.88</v>
      </c>
      <c r="AD471" s="188">
        <v>0.49</v>
      </c>
      <c r="AE471" s="188">
        <v>0.64</v>
      </c>
      <c r="AF471" s="188">
        <v>0.87</v>
      </c>
    </row>
    <row r="472" spans="1:32" x14ac:dyDescent="0.3">
      <c r="A472" s="180" t="s">
        <v>973</v>
      </c>
      <c r="B472" s="180">
        <v>44458</v>
      </c>
      <c r="C472" s="182" t="s">
        <v>26994</v>
      </c>
      <c r="D472" s="180" t="s">
        <v>6</v>
      </c>
      <c r="E472" s="180" t="s">
        <v>857</v>
      </c>
      <c r="F472" s="188">
        <v>1.1499999999999999</v>
      </c>
      <c r="G472" s="188">
        <v>1</v>
      </c>
      <c r="H472" s="188">
        <v>0.86</v>
      </c>
      <c r="I472" s="188">
        <v>1.04</v>
      </c>
      <c r="J472" s="188">
        <v>0.92</v>
      </c>
      <c r="K472" s="188">
        <v>0.83</v>
      </c>
      <c r="L472" s="188">
        <v>1.1499999999999999</v>
      </c>
      <c r="M472" s="188">
        <v>0.81</v>
      </c>
      <c r="N472" s="188">
        <v>1.23</v>
      </c>
      <c r="O472" s="188">
        <v>0.96</v>
      </c>
      <c r="P472" s="188">
        <v>0.86</v>
      </c>
      <c r="Q472" s="188">
        <v>0.93</v>
      </c>
      <c r="R472" s="188">
        <v>1.05</v>
      </c>
      <c r="S472" s="188">
        <v>0.9</v>
      </c>
      <c r="T472" s="188">
        <v>0.86</v>
      </c>
      <c r="U472" s="188">
        <v>0.61</v>
      </c>
      <c r="V472" s="188">
        <v>0.97</v>
      </c>
      <c r="W472" s="188">
        <v>0.78</v>
      </c>
      <c r="X472" s="188">
        <v>0.82</v>
      </c>
      <c r="Y472" s="188">
        <v>0.85</v>
      </c>
      <c r="Z472" s="188">
        <v>0.94</v>
      </c>
      <c r="AA472" s="188">
        <v>0.89</v>
      </c>
      <c r="AB472" s="188">
        <v>0.83</v>
      </c>
      <c r="AC472" s="188">
        <v>1.07</v>
      </c>
      <c r="AD472" s="188">
        <v>0.6</v>
      </c>
      <c r="AE472" s="188">
        <v>0.78</v>
      </c>
      <c r="AF472" s="188">
        <v>1.06</v>
      </c>
    </row>
    <row r="473" spans="1:32" x14ac:dyDescent="0.3">
      <c r="A473" s="180" t="s">
        <v>973</v>
      </c>
      <c r="B473" s="180">
        <v>44457</v>
      </c>
      <c r="C473" s="182" t="s">
        <v>26995</v>
      </c>
      <c r="D473" s="180" t="s">
        <v>6</v>
      </c>
      <c r="E473" s="180" t="s">
        <v>857</v>
      </c>
      <c r="F473" s="188">
        <v>2.2200000000000002</v>
      </c>
      <c r="G473" s="188">
        <v>1.94</v>
      </c>
      <c r="H473" s="188">
        <v>1.66</v>
      </c>
      <c r="I473" s="188">
        <v>2.02</v>
      </c>
      <c r="J473" s="188">
        <v>1.77</v>
      </c>
      <c r="K473" s="188">
        <v>1.61</v>
      </c>
      <c r="L473" s="188">
        <v>2.2200000000000002</v>
      </c>
      <c r="M473" s="188">
        <v>1.57</v>
      </c>
      <c r="N473" s="188">
        <v>2.39</v>
      </c>
      <c r="O473" s="188">
        <v>1.85</v>
      </c>
      <c r="P473" s="188">
        <v>1.66</v>
      </c>
      <c r="Q473" s="188">
        <v>1.79</v>
      </c>
      <c r="R473" s="188">
        <v>2.0299999999999998</v>
      </c>
      <c r="S473" s="188">
        <v>1.74</v>
      </c>
      <c r="T473" s="188">
        <v>1.66</v>
      </c>
      <c r="U473" s="188">
        <v>1.18</v>
      </c>
      <c r="V473" s="188">
        <v>1.89</v>
      </c>
      <c r="W473" s="188">
        <v>1.52</v>
      </c>
      <c r="X473" s="188">
        <v>1.59</v>
      </c>
      <c r="Y473" s="188">
        <v>1.65</v>
      </c>
      <c r="Z473" s="188">
        <v>1.81</v>
      </c>
      <c r="AA473" s="188">
        <v>1.72</v>
      </c>
      <c r="AB473" s="188">
        <v>1.61</v>
      </c>
      <c r="AC473" s="188">
        <v>2.0699999999999998</v>
      </c>
      <c r="AD473" s="188">
        <v>1.1599999999999999</v>
      </c>
      <c r="AE473" s="188">
        <v>1.52</v>
      </c>
      <c r="AF473" s="188">
        <v>2.0499999999999998</v>
      </c>
    </row>
    <row r="474" spans="1:32" x14ac:dyDescent="0.3">
      <c r="A474" s="180" t="s">
        <v>973</v>
      </c>
      <c r="B474" s="180">
        <v>7271</v>
      </c>
      <c r="C474" s="182" t="s">
        <v>26996</v>
      </c>
      <c r="D474" s="180" t="s">
        <v>6</v>
      </c>
      <c r="E474" s="180" t="s">
        <v>26586</v>
      </c>
      <c r="F474" s="188">
        <v>1.2</v>
      </c>
      <c r="G474" s="188">
        <v>1.05</v>
      </c>
      <c r="H474" s="188">
        <v>0.9</v>
      </c>
      <c r="I474" s="188">
        <v>1.0900000000000001</v>
      </c>
      <c r="J474" s="188">
        <v>0.96</v>
      </c>
      <c r="K474" s="188">
        <v>0.87</v>
      </c>
      <c r="L474" s="188">
        <v>1.2</v>
      </c>
      <c r="M474" s="188">
        <v>0.85</v>
      </c>
      <c r="N474" s="188">
        <v>1.29</v>
      </c>
      <c r="O474" s="188">
        <v>1</v>
      </c>
      <c r="P474" s="188">
        <v>0.9</v>
      </c>
      <c r="Q474" s="188">
        <v>0.97</v>
      </c>
      <c r="R474" s="188">
        <v>1.1000000000000001</v>
      </c>
      <c r="S474" s="188">
        <v>0.94</v>
      </c>
      <c r="T474" s="188">
        <v>0.9</v>
      </c>
      <c r="U474" s="188">
        <v>0.64</v>
      </c>
      <c r="V474" s="188">
        <v>1.02</v>
      </c>
      <c r="W474" s="188">
        <v>0.82</v>
      </c>
      <c r="X474" s="188">
        <v>0.86</v>
      </c>
      <c r="Y474" s="188">
        <v>0.89</v>
      </c>
      <c r="Z474" s="188">
        <v>0.98</v>
      </c>
      <c r="AA474" s="188">
        <v>0.93</v>
      </c>
      <c r="AB474" s="188">
        <v>0.87</v>
      </c>
      <c r="AC474" s="188">
        <v>1.1200000000000001</v>
      </c>
      <c r="AD474" s="188">
        <v>0.63</v>
      </c>
      <c r="AE474" s="188">
        <v>0.82</v>
      </c>
      <c r="AF474" s="188">
        <v>1.1100000000000001</v>
      </c>
    </row>
    <row r="475" spans="1:32" x14ac:dyDescent="0.3">
      <c r="A475" s="180" t="s">
        <v>973</v>
      </c>
      <c r="B475" s="180">
        <v>7268</v>
      </c>
      <c r="C475" s="182" t="s">
        <v>26997</v>
      </c>
      <c r="D475" s="180" t="s">
        <v>6</v>
      </c>
      <c r="E475" s="180" t="s">
        <v>857</v>
      </c>
      <c r="F475" s="188">
        <v>1.87</v>
      </c>
      <c r="G475" s="188">
        <v>1.63</v>
      </c>
      <c r="H475" s="188">
        <v>1.4</v>
      </c>
      <c r="I475" s="188">
        <v>1.7</v>
      </c>
      <c r="J475" s="188">
        <v>1.49</v>
      </c>
      <c r="K475" s="188">
        <v>1.35</v>
      </c>
      <c r="L475" s="188">
        <v>1.87</v>
      </c>
      <c r="M475" s="188">
        <v>1.32</v>
      </c>
      <c r="N475" s="188">
        <v>2.0099999999999998</v>
      </c>
      <c r="O475" s="188">
        <v>1.56</v>
      </c>
      <c r="P475" s="188">
        <v>1.4</v>
      </c>
      <c r="Q475" s="188">
        <v>1.51</v>
      </c>
      <c r="R475" s="188">
        <v>1.71</v>
      </c>
      <c r="S475" s="188">
        <v>1.46</v>
      </c>
      <c r="T475" s="188">
        <v>1.4</v>
      </c>
      <c r="U475" s="188">
        <v>0.99</v>
      </c>
      <c r="V475" s="188">
        <v>1.59</v>
      </c>
      <c r="W475" s="188">
        <v>1.28</v>
      </c>
      <c r="X475" s="188">
        <v>1.34</v>
      </c>
      <c r="Y475" s="188">
        <v>1.39</v>
      </c>
      <c r="Z475" s="188">
        <v>1.53</v>
      </c>
      <c r="AA475" s="188">
        <v>1.45</v>
      </c>
      <c r="AB475" s="188">
        <v>1.35</v>
      </c>
      <c r="AC475" s="188">
        <v>1.74</v>
      </c>
      <c r="AD475" s="188">
        <v>0.98</v>
      </c>
      <c r="AE475" s="188">
        <v>1.28</v>
      </c>
      <c r="AF475" s="188">
        <v>1.73</v>
      </c>
    </row>
    <row r="476" spans="1:32" x14ac:dyDescent="0.3">
      <c r="A476" s="180" t="s">
        <v>973</v>
      </c>
      <c r="B476" s="180">
        <v>44459</v>
      </c>
      <c r="C476" s="182" t="s">
        <v>26998</v>
      </c>
      <c r="D476" s="180" t="s">
        <v>6</v>
      </c>
      <c r="E476" s="180" t="s">
        <v>857</v>
      </c>
      <c r="F476" s="188">
        <v>1.21</v>
      </c>
      <c r="G476" s="188">
        <v>1.06</v>
      </c>
      <c r="H476" s="188">
        <v>0.91</v>
      </c>
      <c r="I476" s="188">
        <v>1.1000000000000001</v>
      </c>
      <c r="J476" s="188">
        <v>0.97</v>
      </c>
      <c r="K476" s="188">
        <v>0.87</v>
      </c>
      <c r="L476" s="188">
        <v>1.21</v>
      </c>
      <c r="M476" s="188">
        <v>0.85</v>
      </c>
      <c r="N476" s="188">
        <v>1.3</v>
      </c>
      <c r="O476" s="188">
        <v>1.01</v>
      </c>
      <c r="P476" s="188">
        <v>0.91</v>
      </c>
      <c r="Q476" s="188">
        <v>0.98</v>
      </c>
      <c r="R476" s="188">
        <v>1.1100000000000001</v>
      </c>
      <c r="S476" s="188">
        <v>0.95</v>
      </c>
      <c r="T476" s="188">
        <v>0.91</v>
      </c>
      <c r="U476" s="188">
        <v>0.64</v>
      </c>
      <c r="V476" s="188">
        <v>1.03</v>
      </c>
      <c r="W476" s="188">
        <v>0.82</v>
      </c>
      <c r="X476" s="188">
        <v>0.86</v>
      </c>
      <c r="Y476" s="188">
        <v>0.9</v>
      </c>
      <c r="Z476" s="188">
        <v>0.99</v>
      </c>
      <c r="AA476" s="188">
        <v>0.94</v>
      </c>
      <c r="AB476" s="188">
        <v>0.87</v>
      </c>
      <c r="AC476" s="188">
        <v>1.1299999999999999</v>
      </c>
      <c r="AD476" s="188">
        <v>0.63</v>
      </c>
      <c r="AE476" s="188">
        <v>0.82</v>
      </c>
      <c r="AF476" s="188">
        <v>1.1200000000000001</v>
      </c>
    </row>
    <row r="477" spans="1:32" x14ac:dyDescent="0.3">
      <c r="A477" s="180" t="s">
        <v>973</v>
      </c>
      <c r="B477" s="180">
        <v>44462</v>
      </c>
      <c r="C477" s="182" t="s">
        <v>26999</v>
      </c>
      <c r="D477" s="180" t="s">
        <v>6</v>
      </c>
      <c r="E477" s="180" t="s">
        <v>857</v>
      </c>
      <c r="F477" s="188">
        <v>2.14</v>
      </c>
      <c r="G477" s="188">
        <v>1.87</v>
      </c>
      <c r="H477" s="188">
        <v>1.6</v>
      </c>
      <c r="I477" s="188">
        <v>1.94</v>
      </c>
      <c r="J477" s="188">
        <v>1.71</v>
      </c>
      <c r="K477" s="188">
        <v>1.55</v>
      </c>
      <c r="L477" s="188">
        <v>2.14</v>
      </c>
      <c r="M477" s="188">
        <v>1.51</v>
      </c>
      <c r="N477" s="188">
        <v>2.2999999999999998</v>
      </c>
      <c r="O477" s="188">
        <v>1.78</v>
      </c>
      <c r="P477" s="188">
        <v>1.6</v>
      </c>
      <c r="Q477" s="188">
        <v>1.73</v>
      </c>
      <c r="R477" s="188">
        <v>1.96</v>
      </c>
      <c r="S477" s="188">
        <v>1.67</v>
      </c>
      <c r="T477" s="188">
        <v>1.6</v>
      </c>
      <c r="U477" s="188">
        <v>1.1399999999999999</v>
      </c>
      <c r="V477" s="188">
        <v>1.82</v>
      </c>
      <c r="W477" s="188">
        <v>1.46</v>
      </c>
      <c r="X477" s="188">
        <v>1.53</v>
      </c>
      <c r="Y477" s="188">
        <v>1.59</v>
      </c>
      <c r="Z477" s="188">
        <v>1.75</v>
      </c>
      <c r="AA477" s="188">
        <v>1.66</v>
      </c>
      <c r="AB477" s="188">
        <v>1.55</v>
      </c>
      <c r="AC477" s="188">
        <v>2</v>
      </c>
      <c r="AD477" s="188">
        <v>1.1200000000000001</v>
      </c>
      <c r="AE477" s="188">
        <v>1.46</v>
      </c>
      <c r="AF477" s="188">
        <v>1.98</v>
      </c>
    </row>
    <row r="478" spans="1:32" x14ac:dyDescent="0.3">
      <c r="A478" s="180" t="s">
        <v>973</v>
      </c>
      <c r="B478" s="180">
        <v>44463</v>
      </c>
      <c r="C478" s="182" t="s">
        <v>27000</v>
      </c>
      <c r="D478" s="180" t="s">
        <v>6</v>
      </c>
      <c r="E478" s="180" t="s">
        <v>857</v>
      </c>
      <c r="F478" s="188">
        <v>2.76</v>
      </c>
      <c r="G478" s="188">
        <v>2.41</v>
      </c>
      <c r="H478" s="188">
        <v>2.0699999999999998</v>
      </c>
      <c r="I478" s="188">
        <v>2.5</v>
      </c>
      <c r="J478" s="188">
        <v>2.2000000000000002</v>
      </c>
      <c r="K478" s="188">
        <v>2</v>
      </c>
      <c r="L478" s="188">
        <v>2.76</v>
      </c>
      <c r="M478" s="188">
        <v>1.95</v>
      </c>
      <c r="N478" s="188">
        <v>2.96</v>
      </c>
      <c r="O478" s="188">
        <v>2.2999999999999998</v>
      </c>
      <c r="P478" s="188">
        <v>2.0699999999999998</v>
      </c>
      <c r="Q478" s="188">
        <v>2.23</v>
      </c>
      <c r="R478" s="188">
        <v>2.5299999999999998</v>
      </c>
      <c r="S478" s="188">
        <v>2.16</v>
      </c>
      <c r="T478" s="188">
        <v>2.0699999999999998</v>
      </c>
      <c r="U478" s="188">
        <v>1.47</v>
      </c>
      <c r="V478" s="188">
        <v>2.34</v>
      </c>
      <c r="W478" s="188">
        <v>1.88</v>
      </c>
      <c r="X478" s="188">
        <v>1.97</v>
      </c>
      <c r="Y478" s="188">
        <v>2.04</v>
      </c>
      <c r="Z478" s="188">
        <v>2.25</v>
      </c>
      <c r="AA478" s="188">
        <v>2.13</v>
      </c>
      <c r="AB478" s="188">
        <v>2</v>
      </c>
      <c r="AC478" s="188">
        <v>2.57</v>
      </c>
      <c r="AD478" s="188">
        <v>1.44</v>
      </c>
      <c r="AE478" s="188">
        <v>1.88</v>
      </c>
      <c r="AF478" s="188">
        <v>2.5499999999999998</v>
      </c>
    </row>
    <row r="479" spans="1:32" x14ac:dyDescent="0.3">
      <c r="A479" s="180" t="s">
        <v>973</v>
      </c>
      <c r="B479" s="180">
        <v>44464</v>
      </c>
      <c r="C479" s="182" t="s">
        <v>27001</v>
      </c>
      <c r="D479" s="180" t="s">
        <v>6</v>
      </c>
      <c r="E479" s="180" t="s">
        <v>857</v>
      </c>
      <c r="F479" s="188">
        <v>2.85</v>
      </c>
      <c r="G479" s="188">
        <v>2.5</v>
      </c>
      <c r="H479" s="188">
        <v>2.14</v>
      </c>
      <c r="I479" s="188">
        <v>2.59</v>
      </c>
      <c r="J479" s="188">
        <v>2.2799999999999998</v>
      </c>
      <c r="K479" s="188">
        <v>2.0699999999999998</v>
      </c>
      <c r="L479" s="188">
        <v>2.85</v>
      </c>
      <c r="M479" s="188">
        <v>2.02</v>
      </c>
      <c r="N479" s="188">
        <v>3.07</v>
      </c>
      <c r="O479" s="188">
        <v>2.38</v>
      </c>
      <c r="P479" s="188">
        <v>2.14</v>
      </c>
      <c r="Q479" s="188">
        <v>2.31</v>
      </c>
      <c r="R479" s="188">
        <v>2.62</v>
      </c>
      <c r="S479" s="188">
        <v>2.23</v>
      </c>
      <c r="T479" s="188">
        <v>2.14</v>
      </c>
      <c r="U479" s="188">
        <v>1.52</v>
      </c>
      <c r="V479" s="188">
        <v>2.42</v>
      </c>
      <c r="W479" s="188">
        <v>1.95</v>
      </c>
      <c r="X479" s="188">
        <v>2.04</v>
      </c>
      <c r="Y479" s="188">
        <v>2.12</v>
      </c>
      <c r="Z479" s="188">
        <v>2.33</v>
      </c>
      <c r="AA479" s="188">
        <v>2.21</v>
      </c>
      <c r="AB479" s="188">
        <v>2.0699999999999998</v>
      </c>
      <c r="AC479" s="188">
        <v>2.66</v>
      </c>
      <c r="AD479" s="188">
        <v>1.5</v>
      </c>
      <c r="AE479" s="188">
        <v>1.95</v>
      </c>
      <c r="AF479" s="188">
        <v>2.64</v>
      </c>
    </row>
    <row r="480" spans="1:32" x14ac:dyDescent="0.3">
      <c r="A480" s="180" t="s">
        <v>973</v>
      </c>
      <c r="B480" s="180">
        <v>44465</v>
      </c>
      <c r="C480" s="182" t="s">
        <v>27002</v>
      </c>
      <c r="D480" s="180" t="s">
        <v>6</v>
      </c>
      <c r="E480" s="180" t="s">
        <v>857</v>
      </c>
      <c r="F480" s="188">
        <v>3.92</v>
      </c>
      <c r="G480" s="188">
        <v>3.43</v>
      </c>
      <c r="H480" s="188">
        <v>2.94</v>
      </c>
      <c r="I480" s="188">
        <v>3.56</v>
      </c>
      <c r="J480" s="188">
        <v>3.13</v>
      </c>
      <c r="K480" s="188">
        <v>2.84</v>
      </c>
      <c r="L480" s="188">
        <v>3.92</v>
      </c>
      <c r="M480" s="188">
        <v>2.77</v>
      </c>
      <c r="N480" s="188">
        <v>4.21</v>
      </c>
      <c r="O480" s="188">
        <v>3.26</v>
      </c>
      <c r="P480" s="188">
        <v>2.94</v>
      </c>
      <c r="Q480" s="188">
        <v>3.17</v>
      </c>
      <c r="R480" s="188">
        <v>3.59</v>
      </c>
      <c r="S480" s="188">
        <v>3.07</v>
      </c>
      <c r="T480" s="188">
        <v>2.94</v>
      </c>
      <c r="U480" s="188">
        <v>2.09</v>
      </c>
      <c r="V480" s="188">
        <v>3.33</v>
      </c>
      <c r="W480" s="188">
        <v>2.68</v>
      </c>
      <c r="X480" s="188">
        <v>2.81</v>
      </c>
      <c r="Y480" s="188">
        <v>2.9</v>
      </c>
      <c r="Z480" s="188">
        <v>3.2</v>
      </c>
      <c r="AA480" s="188">
        <v>3.04</v>
      </c>
      <c r="AB480" s="188">
        <v>2.84</v>
      </c>
      <c r="AC480" s="188">
        <v>3.66</v>
      </c>
      <c r="AD480" s="188">
        <v>2.0499999999999998</v>
      </c>
      <c r="AE480" s="188">
        <v>2.68</v>
      </c>
      <c r="AF480" s="188">
        <v>3.62</v>
      </c>
    </row>
    <row r="481" spans="1:32" x14ac:dyDescent="0.3">
      <c r="A481" s="180" t="s">
        <v>973</v>
      </c>
      <c r="B481" s="180">
        <v>38783</v>
      </c>
      <c r="C481" s="182" t="s">
        <v>27003</v>
      </c>
      <c r="D481" s="180" t="s">
        <v>6</v>
      </c>
      <c r="E481" s="180" t="s">
        <v>857</v>
      </c>
      <c r="F481" s="188">
        <v>1.37</v>
      </c>
      <c r="G481" s="188">
        <v>1.2</v>
      </c>
      <c r="H481" s="188">
        <v>1.03</v>
      </c>
      <c r="I481" s="188">
        <v>1.24</v>
      </c>
      <c r="J481" s="188">
        <v>1.1000000000000001</v>
      </c>
      <c r="K481" s="188">
        <v>0.99</v>
      </c>
      <c r="L481" s="188">
        <v>1.37</v>
      </c>
      <c r="M481" s="188">
        <v>0.97</v>
      </c>
      <c r="N481" s="188">
        <v>1.47</v>
      </c>
      <c r="O481" s="188">
        <v>1.1399999999999999</v>
      </c>
      <c r="P481" s="188">
        <v>1.03</v>
      </c>
      <c r="Q481" s="188">
        <v>1.1100000000000001</v>
      </c>
      <c r="R481" s="188">
        <v>1.26</v>
      </c>
      <c r="S481" s="188">
        <v>1.07</v>
      </c>
      <c r="T481" s="188">
        <v>1.03</v>
      </c>
      <c r="U481" s="188">
        <v>0.73</v>
      </c>
      <c r="V481" s="188">
        <v>1.1599999999999999</v>
      </c>
      <c r="W481" s="188">
        <v>0.93</v>
      </c>
      <c r="X481" s="188">
        <v>0.98</v>
      </c>
      <c r="Y481" s="188">
        <v>1.01</v>
      </c>
      <c r="Z481" s="188">
        <v>1.1200000000000001</v>
      </c>
      <c r="AA481" s="188">
        <v>1.06</v>
      </c>
      <c r="AB481" s="188">
        <v>0.99</v>
      </c>
      <c r="AC481" s="188">
        <v>1.28</v>
      </c>
      <c r="AD481" s="188">
        <v>0.72</v>
      </c>
      <c r="AE481" s="188">
        <v>0.93</v>
      </c>
      <c r="AF481" s="188">
        <v>1.27</v>
      </c>
    </row>
    <row r="482" spans="1:32" x14ac:dyDescent="0.3">
      <c r="A482" s="180" t="s">
        <v>973</v>
      </c>
      <c r="B482" s="180">
        <v>44466</v>
      </c>
      <c r="C482" s="182" t="s">
        <v>27004</v>
      </c>
      <c r="D482" s="180" t="s">
        <v>6</v>
      </c>
      <c r="E482" s="180" t="s">
        <v>857</v>
      </c>
      <c r="F482" s="188">
        <v>2.78</v>
      </c>
      <c r="G482" s="188">
        <v>2.44</v>
      </c>
      <c r="H482" s="188">
        <v>2.09</v>
      </c>
      <c r="I482" s="188">
        <v>2.5299999999999998</v>
      </c>
      <c r="J482" s="188">
        <v>2.23</v>
      </c>
      <c r="K482" s="188">
        <v>2.02</v>
      </c>
      <c r="L482" s="188">
        <v>2.78</v>
      </c>
      <c r="M482" s="188">
        <v>1.97</v>
      </c>
      <c r="N482" s="188">
        <v>2.99</v>
      </c>
      <c r="O482" s="188">
        <v>2.3199999999999998</v>
      </c>
      <c r="P482" s="188">
        <v>2.09</v>
      </c>
      <c r="Q482" s="188">
        <v>2.25</v>
      </c>
      <c r="R482" s="188">
        <v>2.5499999999999998</v>
      </c>
      <c r="S482" s="188">
        <v>2.1800000000000002</v>
      </c>
      <c r="T482" s="188">
        <v>2.09</v>
      </c>
      <c r="U482" s="188">
        <v>1.48</v>
      </c>
      <c r="V482" s="188">
        <v>2.37</v>
      </c>
      <c r="W482" s="188">
        <v>1.9</v>
      </c>
      <c r="X482" s="188">
        <v>1.99</v>
      </c>
      <c r="Y482" s="188">
        <v>2.06</v>
      </c>
      <c r="Z482" s="188">
        <v>2.27</v>
      </c>
      <c r="AA482" s="188">
        <v>2.16</v>
      </c>
      <c r="AB482" s="188">
        <v>2.02</v>
      </c>
      <c r="AC482" s="188">
        <v>2.6</v>
      </c>
      <c r="AD482" s="188">
        <v>1.46</v>
      </c>
      <c r="AE482" s="188">
        <v>1.9</v>
      </c>
      <c r="AF482" s="188">
        <v>2.58</v>
      </c>
    </row>
    <row r="483" spans="1:32" x14ac:dyDescent="0.3">
      <c r="A483" s="180" t="s">
        <v>973</v>
      </c>
      <c r="B483" s="180">
        <v>44467</v>
      </c>
      <c r="C483" s="182" t="s">
        <v>27005</v>
      </c>
      <c r="D483" s="180" t="s">
        <v>6</v>
      </c>
      <c r="E483" s="180" t="s">
        <v>857</v>
      </c>
      <c r="F483" s="188">
        <v>3.35</v>
      </c>
      <c r="G483" s="188">
        <v>2.93</v>
      </c>
      <c r="H483" s="188">
        <v>2.5099999999999998</v>
      </c>
      <c r="I483" s="188">
        <v>3.04</v>
      </c>
      <c r="J483" s="188">
        <v>2.68</v>
      </c>
      <c r="K483" s="188">
        <v>2.4300000000000002</v>
      </c>
      <c r="L483" s="188">
        <v>3.35</v>
      </c>
      <c r="M483" s="188">
        <v>2.37</v>
      </c>
      <c r="N483" s="188">
        <v>3.6</v>
      </c>
      <c r="O483" s="188">
        <v>2.79</v>
      </c>
      <c r="P483" s="188">
        <v>2.5099999999999998</v>
      </c>
      <c r="Q483" s="188">
        <v>2.71</v>
      </c>
      <c r="R483" s="188">
        <v>3.07</v>
      </c>
      <c r="S483" s="188">
        <v>2.62</v>
      </c>
      <c r="T483" s="188">
        <v>2.5099999999999998</v>
      </c>
      <c r="U483" s="188">
        <v>1.78</v>
      </c>
      <c r="V483" s="188">
        <v>2.85</v>
      </c>
      <c r="W483" s="188">
        <v>2.29</v>
      </c>
      <c r="X483" s="188">
        <v>2.4</v>
      </c>
      <c r="Y483" s="188">
        <v>2.48</v>
      </c>
      <c r="Z483" s="188">
        <v>2.73</v>
      </c>
      <c r="AA483" s="188">
        <v>2.59</v>
      </c>
      <c r="AB483" s="188">
        <v>2.4300000000000002</v>
      </c>
      <c r="AC483" s="188">
        <v>3.13</v>
      </c>
      <c r="AD483" s="188">
        <v>1.76</v>
      </c>
      <c r="AE483" s="188">
        <v>2.29</v>
      </c>
      <c r="AF483" s="188">
        <v>3.1</v>
      </c>
    </row>
    <row r="484" spans="1:32" x14ac:dyDescent="0.3">
      <c r="A484" s="180" t="s">
        <v>973</v>
      </c>
      <c r="B484" s="180">
        <v>44468</v>
      </c>
      <c r="C484" s="182" t="s">
        <v>27006</v>
      </c>
      <c r="D484" s="180" t="s">
        <v>6</v>
      </c>
      <c r="E484" s="180" t="s">
        <v>857</v>
      </c>
      <c r="F484" s="188">
        <v>2.91</v>
      </c>
      <c r="G484" s="188">
        <v>2.54</v>
      </c>
      <c r="H484" s="188">
        <v>2.1800000000000002</v>
      </c>
      <c r="I484" s="188">
        <v>2.64</v>
      </c>
      <c r="J484" s="188">
        <v>2.3199999999999998</v>
      </c>
      <c r="K484" s="188">
        <v>2.11</v>
      </c>
      <c r="L484" s="188">
        <v>2.91</v>
      </c>
      <c r="M484" s="188">
        <v>2.06</v>
      </c>
      <c r="N484" s="188">
        <v>3.13</v>
      </c>
      <c r="O484" s="188">
        <v>2.42</v>
      </c>
      <c r="P484" s="188">
        <v>2.1800000000000002</v>
      </c>
      <c r="Q484" s="188">
        <v>2.35</v>
      </c>
      <c r="R484" s="188">
        <v>2.66</v>
      </c>
      <c r="S484" s="188">
        <v>2.2799999999999998</v>
      </c>
      <c r="T484" s="188">
        <v>2.1800000000000002</v>
      </c>
      <c r="U484" s="188">
        <v>1.55</v>
      </c>
      <c r="V484" s="188">
        <v>2.4700000000000002</v>
      </c>
      <c r="W484" s="188">
        <v>1.99</v>
      </c>
      <c r="X484" s="188">
        <v>2.08</v>
      </c>
      <c r="Y484" s="188">
        <v>2.16</v>
      </c>
      <c r="Z484" s="188">
        <v>2.37</v>
      </c>
      <c r="AA484" s="188">
        <v>2.25</v>
      </c>
      <c r="AB484" s="188">
        <v>2.11</v>
      </c>
      <c r="AC484" s="188">
        <v>2.71</v>
      </c>
      <c r="AD484" s="188">
        <v>1.52</v>
      </c>
      <c r="AE484" s="188">
        <v>1.99</v>
      </c>
      <c r="AF484" s="188">
        <v>2.69</v>
      </c>
    </row>
    <row r="485" spans="1:32" x14ac:dyDescent="0.3">
      <c r="A485" s="180" t="s">
        <v>973</v>
      </c>
      <c r="B485" s="180">
        <v>37593</v>
      </c>
      <c r="C485" s="182" t="s">
        <v>27007</v>
      </c>
      <c r="D485" s="180" t="s">
        <v>6</v>
      </c>
      <c r="E485" s="180" t="s">
        <v>857</v>
      </c>
      <c r="F485" s="188">
        <v>3.74</v>
      </c>
      <c r="G485" s="188">
        <v>3.27</v>
      </c>
      <c r="H485" s="188">
        <v>2.81</v>
      </c>
      <c r="I485" s="188">
        <v>3.4</v>
      </c>
      <c r="J485" s="188">
        <v>2.99</v>
      </c>
      <c r="K485" s="188">
        <v>2.71</v>
      </c>
      <c r="L485" s="188">
        <v>3.74</v>
      </c>
      <c r="M485" s="188">
        <v>2.65</v>
      </c>
      <c r="N485" s="188">
        <v>4.0199999999999996</v>
      </c>
      <c r="O485" s="188">
        <v>3.12</v>
      </c>
      <c r="P485" s="188">
        <v>2.81</v>
      </c>
      <c r="Q485" s="188">
        <v>3.02</v>
      </c>
      <c r="R485" s="188">
        <v>3.43</v>
      </c>
      <c r="S485" s="188">
        <v>2.93</v>
      </c>
      <c r="T485" s="188">
        <v>2.81</v>
      </c>
      <c r="U485" s="188">
        <v>1.99</v>
      </c>
      <c r="V485" s="188">
        <v>3.18</v>
      </c>
      <c r="W485" s="188">
        <v>2.56</v>
      </c>
      <c r="X485" s="188">
        <v>2.68</v>
      </c>
      <c r="Y485" s="188">
        <v>2.77</v>
      </c>
      <c r="Z485" s="188">
        <v>3.06</v>
      </c>
      <c r="AA485" s="188">
        <v>2.9</v>
      </c>
      <c r="AB485" s="188">
        <v>2.71</v>
      </c>
      <c r="AC485" s="188">
        <v>3.49</v>
      </c>
      <c r="AD485" s="188">
        <v>1.96</v>
      </c>
      <c r="AE485" s="188">
        <v>2.56</v>
      </c>
      <c r="AF485" s="188">
        <v>3.46</v>
      </c>
    </row>
    <row r="486" spans="1:32" x14ac:dyDescent="0.3">
      <c r="A486" s="180" t="s">
        <v>973</v>
      </c>
      <c r="B486" s="180">
        <v>37594</v>
      </c>
      <c r="C486" s="182" t="s">
        <v>27008</v>
      </c>
      <c r="D486" s="180" t="s">
        <v>6</v>
      </c>
      <c r="E486" s="180" t="s">
        <v>857</v>
      </c>
      <c r="F486" s="188">
        <v>4.4400000000000004</v>
      </c>
      <c r="G486" s="188">
        <v>3.89</v>
      </c>
      <c r="H486" s="188">
        <v>3.33</v>
      </c>
      <c r="I486" s="188">
        <v>4.04</v>
      </c>
      <c r="J486" s="188">
        <v>3.55</v>
      </c>
      <c r="K486" s="188">
        <v>3.22</v>
      </c>
      <c r="L486" s="188">
        <v>4.4400000000000004</v>
      </c>
      <c r="M486" s="188">
        <v>3.15</v>
      </c>
      <c r="N486" s="188">
        <v>4.78</v>
      </c>
      <c r="O486" s="188">
        <v>3.7</v>
      </c>
      <c r="P486" s="188">
        <v>3.33</v>
      </c>
      <c r="Q486" s="188">
        <v>3.59</v>
      </c>
      <c r="R486" s="188">
        <v>4.07</v>
      </c>
      <c r="S486" s="188">
        <v>3.48</v>
      </c>
      <c r="T486" s="188">
        <v>3.33</v>
      </c>
      <c r="U486" s="188">
        <v>2.37</v>
      </c>
      <c r="V486" s="188">
        <v>3.78</v>
      </c>
      <c r="W486" s="188">
        <v>3.04</v>
      </c>
      <c r="X486" s="188">
        <v>3.18</v>
      </c>
      <c r="Y486" s="188">
        <v>3.3</v>
      </c>
      <c r="Z486" s="188">
        <v>3.63</v>
      </c>
      <c r="AA486" s="188">
        <v>3.44</v>
      </c>
      <c r="AB486" s="188">
        <v>3.22</v>
      </c>
      <c r="AC486" s="188">
        <v>4.1500000000000004</v>
      </c>
      <c r="AD486" s="188">
        <v>2.33</v>
      </c>
      <c r="AE486" s="188">
        <v>3.04</v>
      </c>
      <c r="AF486" s="188">
        <v>4.1100000000000003</v>
      </c>
    </row>
    <row r="487" spans="1:32" x14ac:dyDescent="0.3">
      <c r="A487" s="180" t="s">
        <v>973</v>
      </c>
      <c r="B487" s="180">
        <v>37592</v>
      </c>
      <c r="C487" s="182" t="s">
        <v>27009</v>
      </c>
      <c r="D487" s="180" t="s">
        <v>6</v>
      </c>
      <c r="E487" s="180" t="s">
        <v>857</v>
      </c>
      <c r="F487" s="188">
        <v>2.96</v>
      </c>
      <c r="G487" s="188">
        <v>2.59</v>
      </c>
      <c r="H487" s="188">
        <v>2.2200000000000002</v>
      </c>
      <c r="I487" s="188">
        <v>2.69</v>
      </c>
      <c r="J487" s="188">
        <v>2.37</v>
      </c>
      <c r="K487" s="188">
        <v>2.15</v>
      </c>
      <c r="L487" s="188">
        <v>2.96</v>
      </c>
      <c r="M487" s="188">
        <v>2.1</v>
      </c>
      <c r="N487" s="188">
        <v>3.18</v>
      </c>
      <c r="O487" s="188">
        <v>2.4700000000000002</v>
      </c>
      <c r="P487" s="188">
        <v>2.2200000000000002</v>
      </c>
      <c r="Q487" s="188">
        <v>2.39</v>
      </c>
      <c r="R487" s="188">
        <v>2.71</v>
      </c>
      <c r="S487" s="188">
        <v>2.3199999999999998</v>
      </c>
      <c r="T487" s="188">
        <v>2.2200000000000002</v>
      </c>
      <c r="U487" s="188">
        <v>1.58</v>
      </c>
      <c r="V487" s="188">
        <v>2.52</v>
      </c>
      <c r="W487" s="188">
        <v>2.02</v>
      </c>
      <c r="X487" s="188">
        <v>2.12</v>
      </c>
      <c r="Y487" s="188">
        <v>2.19</v>
      </c>
      <c r="Z487" s="188">
        <v>2.42</v>
      </c>
      <c r="AA487" s="188">
        <v>2.29</v>
      </c>
      <c r="AB487" s="188">
        <v>2.15</v>
      </c>
      <c r="AC487" s="188">
        <v>2.76</v>
      </c>
      <c r="AD487" s="188">
        <v>1.55</v>
      </c>
      <c r="AE487" s="188">
        <v>2.02</v>
      </c>
      <c r="AF487" s="188">
        <v>2.74</v>
      </c>
    </row>
    <row r="488" spans="1:32" x14ac:dyDescent="0.3">
      <c r="A488" s="180" t="s">
        <v>973</v>
      </c>
      <c r="B488" s="180">
        <v>41372</v>
      </c>
      <c r="C488" s="182" t="s">
        <v>27010</v>
      </c>
      <c r="D488" s="180" t="s">
        <v>47</v>
      </c>
      <c r="E488" s="180" t="s">
        <v>857</v>
      </c>
      <c r="F488" s="188"/>
      <c r="G488" s="188"/>
      <c r="H488" s="188"/>
      <c r="I488" s="188"/>
      <c r="J488" s="188"/>
      <c r="K488" s="188"/>
      <c r="L488" s="188"/>
      <c r="M488" s="188"/>
      <c r="N488" s="188"/>
      <c r="O488" s="188"/>
      <c r="P488" s="188">
        <v>130.96</v>
      </c>
      <c r="Q488" s="188"/>
      <c r="R488" s="188"/>
      <c r="S488" s="188"/>
      <c r="T488" s="188"/>
      <c r="U488" s="188"/>
      <c r="V488" s="188"/>
      <c r="W488" s="188"/>
      <c r="X488" s="188"/>
      <c r="Y488" s="188"/>
      <c r="Z488" s="188"/>
      <c r="AA488" s="188"/>
      <c r="AB488" s="188">
        <v>138.72999999999999</v>
      </c>
      <c r="AC488" s="188">
        <v>133.85</v>
      </c>
      <c r="AD488" s="188"/>
      <c r="AE488" s="188">
        <v>141.36000000000001</v>
      </c>
      <c r="AF488" s="188"/>
    </row>
    <row r="489" spans="1:32" x14ac:dyDescent="0.3">
      <c r="A489" s="180" t="s">
        <v>973</v>
      </c>
      <c r="B489" s="180">
        <v>41371</v>
      </c>
      <c r="C489" s="182" t="s">
        <v>27011</v>
      </c>
      <c r="D489" s="180" t="s">
        <v>47</v>
      </c>
      <c r="E489" s="180" t="s">
        <v>857</v>
      </c>
      <c r="F489" s="188"/>
      <c r="G489" s="188"/>
      <c r="H489" s="188"/>
      <c r="I489" s="188"/>
      <c r="J489" s="188"/>
      <c r="K489" s="188"/>
      <c r="L489" s="188"/>
      <c r="M489" s="188"/>
      <c r="N489" s="188"/>
      <c r="O489" s="188"/>
      <c r="P489" s="188">
        <v>77.41</v>
      </c>
      <c r="Q489" s="188"/>
      <c r="R489" s="188"/>
      <c r="S489" s="188"/>
      <c r="T489" s="188"/>
      <c r="U489" s="188"/>
      <c r="V489" s="188"/>
      <c r="W489" s="188"/>
      <c r="X489" s="188"/>
      <c r="Y489" s="188"/>
      <c r="Z489" s="188"/>
      <c r="AA489" s="188"/>
      <c r="AB489" s="188">
        <v>82</v>
      </c>
      <c r="AC489" s="188">
        <v>79.12</v>
      </c>
      <c r="AD489" s="188"/>
      <c r="AE489" s="188">
        <v>83.56</v>
      </c>
      <c r="AF489" s="188"/>
    </row>
    <row r="490" spans="1:32" x14ac:dyDescent="0.3">
      <c r="A490" s="180" t="s">
        <v>973</v>
      </c>
      <c r="B490" s="180">
        <v>34556</v>
      </c>
      <c r="C490" s="182" t="s">
        <v>31385</v>
      </c>
      <c r="D490" s="180" t="s">
        <v>6</v>
      </c>
      <c r="E490" s="180" t="s">
        <v>857</v>
      </c>
      <c r="F490" s="188">
        <v>7.39</v>
      </c>
      <c r="G490" s="188">
        <v>4.49</v>
      </c>
      <c r="H490" s="188">
        <v>6.35</v>
      </c>
      <c r="I490" s="188">
        <v>6.2</v>
      </c>
      <c r="J490" s="188">
        <v>4.24</v>
      </c>
      <c r="K490" s="188">
        <v>5.49</v>
      </c>
      <c r="L490" s="188">
        <v>5.73</v>
      </c>
      <c r="M490" s="188">
        <v>5.16</v>
      </c>
      <c r="N490" s="188">
        <v>5.66</v>
      </c>
      <c r="O490" s="188">
        <v>5.42</v>
      </c>
      <c r="P490" s="188">
        <v>5.19</v>
      </c>
      <c r="Q490" s="188">
        <v>5.35</v>
      </c>
      <c r="R490" s="188">
        <v>5.41</v>
      </c>
      <c r="S490" s="188">
        <v>5.0199999999999996</v>
      </c>
      <c r="T490" s="188">
        <v>6.06</v>
      </c>
      <c r="U490" s="188">
        <v>4.83</v>
      </c>
      <c r="V490" s="188">
        <v>4.1100000000000003</v>
      </c>
      <c r="W490" s="188">
        <v>4.26</v>
      </c>
      <c r="X490" s="188">
        <v>4.18</v>
      </c>
      <c r="Y490" s="188">
        <v>5.86</v>
      </c>
      <c r="Z490" s="188">
        <v>6.82</v>
      </c>
      <c r="AA490" s="188">
        <v>5.52</v>
      </c>
      <c r="AB490" s="188">
        <v>5.86</v>
      </c>
      <c r="AC490" s="188">
        <v>5.73</v>
      </c>
      <c r="AD490" s="188">
        <v>4.26</v>
      </c>
      <c r="AE490" s="188">
        <v>4.9000000000000004</v>
      </c>
      <c r="AF490" s="188">
        <v>5.31</v>
      </c>
    </row>
    <row r="491" spans="1:32" x14ac:dyDescent="0.3">
      <c r="A491" s="180" t="s">
        <v>973</v>
      </c>
      <c r="B491" s="180">
        <v>37873</v>
      </c>
      <c r="C491" s="182" t="s">
        <v>31386</v>
      </c>
      <c r="D491" s="180" t="s">
        <v>6</v>
      </c>
      <c r="E491" s="180" t="s">
        <v>857</v>
      </c>
      <c r="F491" s="188">
        <v>7.52</v>
      </c>
      <c r="G491" s="188">
        <v>4.57</v>
      </c>
      <c r="H491" s="188">
        <v>6.47</v>
      </c>
      <c r="I491" s="188">
        <v>6.31</v>
      </c>
      <c r="J491" s="188">
        <v>4.32</v>
      </c>
      <c r="K491" s="188">
        <v>5.58</v>
      </c>
      <c r="L491" s="188">
        <v>5.83</v>
      </c>
      <c r="M491" s="188">
        <v>5.25</v>
      </c>
      <c r="N491" s="188">
        <v>5.76</v>
      </c>
      <c r="O491" s="188">
        <v>5.52</v>
      </c>
      <c r="P491" s="188">
        <v>5.28</v>
      </c>
      <c r="Q491" s="188">
        <v>5.44</v>
      </c>
      <c r="R491" s="188">
        <v>5.5</v>
      </c>
      <c r="S491" s="188">
        <v>5.1100000000000003</v>
      </c>
      <c r="T491" s="188">
        <v>6.17</v>
      </c>
      <c r="U491" s="188">
        <v>4.92</v>
      </c>
      <c r="V491" s="188">
        <v>4.18</v>
      </c>
      <c r="W491" s="188">
        <v>4.34</v>
      </c>
      <c r="X491" s="188">
        <v>4.26</v>
      </c>
      <c r="Y491" s="188">
        <v>5.96</v>
      </c>
      <c r="Z491" s="188">
        <v>6.94</v>
      </c>
      <c r="AA491" s="188">
        <v>5.61</v>
      </c>
      <c r="AB491" s="188">
        <v>5.96</v>
      </c>
      <c r="AC491" s="188">
        <v>5.83</v>
      </c>
      <c r="AD491" s="188">
        <v>4.34</v>
      </c>
      <c r="AE491" s="188">
        <v>4.9800000000000004</v>
      </c>
      <c r="AF491" s="188">
        <v>5.41</v>
      </c>
    </row>
    <row r="492" spans="1:32" x14ac:dyDescent="0.3">
      <c r="A492" s="180" t="s">
        <v>973</v>
      </c>
      <c r="B492" s="180">
        <v>34565</v>
      </c>
      <c r="C492" s="182" t="s">
        <v>31387</v>
      </c>
      <c r="D492" s="180" t="s">
        <v>6</v>
      </c>
      <c r="E492" s="180" t="s">
        <v>857</v>
      </c>
      <c r="F492" s="188">
        <v>8.33</v>
      </c>
      <c r="G492" s="188">
        <v>5.07</v>
      </c>
      <c r="H492" s="188">
        <v>7.16</v>
      </c>
      <c r="I492" s="188">
        <v>6.99</v>
      </c>
      <c r="J492" s="188">
        <v>4.79</v>
      </c>
      <c r="K492" s="188">
        <v>6.18</v>
      </c>
      <c r="L492" s="188">
        <v>6.46</v>
      </c>
      <c r="M492" s="188">
        <v>5.82</v>
      </c>
      <c r="N492" s="188">
        <v>6.38</v>
      </c>
      <c r="O492" s="188">
        <v>6.11</v>
      </c>
      <c r="P492" s="188">
        <v>5.85</v>
      </c>
      <c r="Q492" s="188">
        <v>6.03</v>
      </c>
      <c r="R492" s="188">
        <v>6.1</v>
      </c>
      <c r="S492" s="188">
        <v>5.66</v>
      </c>
      <c r="T492" s="188">
        <v>6.83</v>
      </c>
      <c r="U492" s="188">
        <v>5.45</v>
      </c>
      <c r="V492" s="188">
        <v>4.63</v>
      </c>
      <c r="W492" s="188">
        <v>4.8</v>
      </c>
      <c r="X492" s="188">
        <v>4.72</v>
      </c>
      <c r="Y492" s="188">
        <v>6.6</v>
      </c>
      <c r="Z492" s="188">
        <v>7.69</v>
      </c>
      <c r="AA492" s="188">
        <v>6.22</v>
      </c>
      <c r="AB492" s="188">
        <v>6.6</v>
      </c>
      <c r="AC492" s="188">
        <v>6.46</v>
      </c>
      <c r="AD492" s="188">
        <v>4.8</v>
      </c>
      <c r="AE492" s="188">
        <v>5.52</v>
      </c>
      <c r="AF492" s="188">
        <v>5.99</v>
      </c>
    </row>
    <row r="493" spans="1:32" x14ac:dyDescent="0.3">
      <c r="A493" s="180" t="s">
        <v>973</v>
      </c>
      <c r="B493" s="180">
        <v>34566</v>
      </c>
      <c r="C493" s="182" t="s">
        <v>31388</v>
      </c>
      <c r="D493" s="180" t="s">
        <v>6</v>
      </c>
      <c r="E493" s="180" t="s">
        <v>857</v>
      </c>
      <c r="F493" s="188">
        <v>6.47</v>
      </c>
      <c r="G493" s="188">
        <v>3.93</v>
      </c>
      <c r="H493" s="188">
        <v>5.56</v>
      </c>
      <c r="I493" s="188">
        <v>5.42</v>
      </c>
      <c r="J493" s="188">
        <v>3.71</v>
      </c>
      <c r="K493" s="188">
        <v>4.8</v>
      </c>
      <c r="L493" s="188">
        <v>5.0199999999999996</v>
      </c>
      <c r="M493" s="188">
        <v>4.51</v>
      </c>
      <c r="N493" s="188">
        <v>4.95</v>
      </c>
      <c r="O493" s="188">
        <v>4.75</v>
      </c>
      <c r="P493" s="188">
        <v>4.54</v>
      </c>
      <c r="Q493" s="188">
        <v>4.68</v>
      </c>
      <c r="R493" s="188">
        <v>4.7300000000000004</v>
      </c>
      <c r="S493" s="188">
        <v>4.3899999999999997</v>
      </c>
      <c r="T493" s="188">
        <v>5.3</v>
      </c>
      <c r="U493" s="188">
        <v>4.2300000000000004</v>
      </c>
      <c r="V493" s="188">
        <v>3.59</v>
      </c>
      <c r="W493" s="188">
        <v>3.73</v>
      </c>
      <c r="X493" s="188">
        <v>3.66</v>
      </c>
      <c r="Y493" s="188">
        <v>5.13</v>
      </c>
      <c r="Z493" s="188">
        <v>5.97</v>
      </c>
      <c r="AA493" s="188">
        <v>4.83</v>
      </c>
      <c r="AB493" s="188">
        <v>5.13</v>
      </c>
      <c r="AC493" s="188">
        <v>5.0199999999999996</v>
      </c>
      <c r="AD493" s="188">
        <v>3.73</v>
      </c>
      <c r="AE493" s="188">
        <v>4.28</v>
      </c>
      <c r="AF493" s="188">
        <v>4.6500000000000004</v>
      </c>
    </row>
    <row r="494" spans="1:32" x14ac:dyDescent="0.3">
      <c r="A494" s="180" t="s">
        <v>973</v>
      </c>
      <c r="B494" s="180">
        <v>34564</v>
      </c>
      <c r="C494" s="182" t="s">
        <v>27012</v>
      </c>
      <c r="D494" s="180" t="s">
        <v>6</v>
      </c>
      <c r="E494" s="180" t="s">
        <v>857</v>
      </c>
      <c r="F494" s="188">
        <v>7.88</v>
      </c>
      <c r="G494" s="188">
        <v>4.79</v>
      </c>
      <c r="H494" s="188">
        <v>6.77</v>
      </c>
      <c r="I494" s="188">
        <v>6.61</v>
      </c>
      <c r="J494" s="188">
        <v>4.5199999999999996</v>
      </c>
      <c r="K494" s="188">
        <v>5.85</v>
      </c>
      <c r="L494" s="188">
        <v>6.11</v>
      </c>
      <c r="M494" s="188">
        <v>5.5</v>
      </c>
      <c r="N494" s="188">
        <v>6.03</v>
      </c>
      <c r="O494" s="188">
        <v>5.78</v>
      </c>
      <c r="P494" s="188">
        <v>5.53</v>
      </c>
      <c r="Q494" s="188">
        <v>5.7</v>
      </c>
      <c r="R494" s="188">
        <v>5.76</v>
      </c>
      <c r="S494" s="188">
        <v>5.35</v>
      </c>
      <c r="T494" s="188">
        <v>6.46</v>
      </c>
      <c r="U494" s="188">
        <v>5.15</v>
      </c>
      <c r="V494" s="188">
        <v>4.38</v>
      </c>
      <c r="W494" s="188">
        <v>4.54</v>
      </c>
      <c r="X494" s="188">
        <v>4.46</v>
      </c>
      <c r="Y494" s="188">
        <v>6.24</v>
      </c>
      <c r="Z494" s="188">
        <v>7.27</v>
      </c>
      <c r="AA494" s="188">
        <v>5.88</v>
      </c>
      <c r="AB494" s="188">
        <v>6.24</v>
      </c>
      <c r="AC494" s="188">
        <v>6.11</v>
      </c>
      <c r="AD494" s="188">
        <v>4.54</v>
      </c>
      <c r="AE494" s="188">
        <v>5.22</v>
      </c>
      <c r="AF494" s="188">
        <v>5.66</v>
      </c>
    </row>
    <row r="495" spans="1:32" x14ac:dyDescent="0.3">
      <c r="A495" s="180" t="s">
        <v>973</v>
      </c>
      <c r="B495" s="180">
        <v>38590</v>
      </c>
      <c r="C495" s="182" t="s">
        <v>27013</v>
      </c>
      <c r="D495" s="180" t="s">
        <v>6</v>
      </c>
      <c r="E495" s="180" t="s">
        <v>857</v>
      </c>
      <c r="F495" s="188">
        <v>6.16</v>
      </c>
      <c r="G495" s="188">
        <v>3.74</v>
      </c>
      <c r="H495" s="188">
        <v>5.29</v>
      </c>
      <c r="I495" s="188">
        <v>5.17</v>
      </c>
      <c r="J495" s="188">
        <v>3.54</v>
      </c>
      <c r="K495" s="188">
        <v>4.57</v>
      </c>
      <c r="L495" s="188">
        <v>4.78</v>
      </c>
      <c r="M495" s="188">
        <v>4.3</v>
      </c>
      <c r="N495" s="188">
        <v>4.71</v>
      </c>
      <c r="O495" s="188">
        <v>4.5199999999999996</v>
      </c>
      <c r="P495" s="188">
        <v>4.32</v>
      </c>
      <c r="Q495" s="188">
        <v>4.45</v>
      </c>
      <c r="R495" s="188">
        <v>4.51</v>
      </c>
      <c r="S495" s="188">
        <v>4.18</v>
      </c>
      <c r="T495" s="188">
        <v>5.05</v>
      </c>
      <c r="U495" s="188">
        <v>4.03</v>
      </c>
      <c r="V495" s="188">
        <v>3.42</v>
      </c>
      <c r="W495" s="188">
        <v>3.55</v>
      </c>
      <c r="X495" s="188">
        <v>3.48</v>
      </c>
      <c r="Y495" s="188">
        <v>4.88</v>
      </c>
      <c r="Z495" s="188">
        <v>5.68</v>
      </c>
      <c r="AA495" s="188">
        <v>4.5999999999999996</v>
      </c>
      <c r="AB495" s="188">
        <v>4.88</v>
      </c>
      <c r="AC495" s="188">
        <v>4.78</v>
      </c>
      <c r="AD495" s="188">
        <v>3.55</v>
      </c>
      <c r="AE495" s="188">
        <v>4.08</v>
      </c>
      <c r="AF495" s="188">
        <v>4.43</v>
      </c>
    </row>
    <row r="496" spans="1:32" x14ac:dyDescent="0.3">
      <c r="A496" s="180" t="s">
        <v>973</v>
      </c>
      <c r="B496" s="180">
        <v>34567</v>
      </c>
      <c r="C496" s="182" t="s">
        <v>27014</v>
      </c>
      <c r="D496" s="180" t="s">
        <v>6</v>
      </c>
      <c r="E496" s="180" t="s">
        <v>857</v>
      </c>
      <c r="F496" s="188">
        <v>6.86</v>
      </c>
      <c r="G496" s="188">
        <v>4.17</v>
      </c>
      <c r="H496" s="188">
        <v>5.89</v>
      </c>
      <c r="I496" s="188">
        <v>5.75</v>
      </c>
      <c r="J496" s="188">
        <v>3.94</v>
      </c>
      <c r="K496" s="188">
        <v>5.09</v>
      </c>
      <c r="L496" s="188">
        <v>5.32</v>
      </c>
      <c r="M496" s="188">
        <v>4.79</v>
      </c>
      <c r="N496" s="188">
        <v>5.25</v>
      </c>
      <c r="O496" s="188">
        <v>5.03</v>
      </c>
      <c r="P496" s="188">
        <v>4.8099999999999996</v>
      </c>
      <c r="Q496" s="188">
        <v>4.96</v>
      </c>
      <c r="R496" s="188">
        <v>5.0199999999999996</v>
      </c>
      <c r="S496" s="188">
        <v>4.66</v>
      </c>
      <c r="T496" s="188">
        <v>5.62</v>
      </c>
      <c r="U496" s="188">
        <v>4.4800000000000004</v>
      </c>
      <c r="V496" s="188">
        <v>3.81</v>
      </c>
      <c r="W496" s="188">
        <v>3.95</v>
      </c>
      <c r="X496" s="188">
        <v>3.88</v>
      </c>
      <c r="Y496" s="188">
        <v>5.43</v>
      </c>
      <c r="Z496" s="188">
        <v>6.33</v>
      </c>
      <c r="AA496" s="188">
        <v>5.12</v>
      </c>
      <c r="AB496" s="188">
        <v>5.43</v>
      </c>
      <c r="AC496" s="188">
        <v>5.32</v>
      </c>
      <c r="AD496" s="188">
        <v>3.95</v>
      </c>
      <c r="AE496" s="188">
        <v>4.54</v>
      </c>
      <c r="AF496" s="188">
        <v>4.93</v>
      </c>
    </row>
    <row r="497" spans="1:32" x14ac:dyDescent="0.3">
      <c r="A497" s="180" t="s">
        <v>973</v>
      </c>
      <c r="B497" s="180">
        <v>38591</v>
      </c>
      <c r="C497" s="182" t="s">
        <v>27015</v>
      </c>
      <c r="D497" s="180" t="s">
        <v>6</v>
      </c>
      <c r="E497" s="180" t="s">
        <v>857</v>
      </c>
      <c r="F497" s="188">
        <v>6.23</v>
      </c>
      <c r="G497" s="188">
        <v>3.78</v>
      </c>
      <c r="H497" s="188">
        <v>5.35</v>
      </c>
      <c r="I497" s="188">
        <v>5.22</v>
      </c>
      <c r="J497" s="188">
        <v>3.57</v>
      </c>
      <c r="K497" s="188">
        <v>4.62</v>
      </c>
      <c r="L497" s="188">
        <v>4.83</v>
      </c>
      <c r="M497" s="188">
        <v>4.34</v>
      </c>
      <c r="N497" s="188">
        <v>4.76</v>
      </c>
      <c r="O497" s="188">
        <v>4.57</v>
      </c>
      <c r="P497" s="188">
        <v>4.37</v>
      </c>
      <c r="Q497" s="188">
        <v>4.5</v>
      </c>
      <c r="R497" s="188">
        <v>4.55</v>
      </c>
      <c r="S497" s="188">
        <v>4.2300000000000004</v>
      </c>
      <c r="T497" s="188">
        <v>5.0999999999999996</v>
      </c>
      <c r="U497" s="188">
        <v>4.07</v>
      </c>
      <c r="V497" s="188">
        <v>3.46</v>
      </c>
      <c r="W497" s="188">
        <v>3.59</v>
      </c>
      <c r="X497" s="188">
        <v>3.52</v>
      </c>
      <c r="Y497" s="188">
        <v>4.93</v>
      </c>
      <c r="Z497" s="188">
        <v>5.74</v>
      </c>
      <c r="AA497" s="188">
        <v>4.6399999999999997</v>
      </c>
      <c r="AB497" s="188">
        <v>4.93</v>
      </c>
      <c r="AC497" s="188">
        <v>4.83</v>
      </c>
      <c r="AD497" s="188">
        <v>3.59</v>
      </c>
      <c r="AE497" s="188">
        <v>4.12</v>
      </c>
      <c r="AF497" s="188">
        <v>4.47</v>
      </c>
    </row>
    <row r="498" spans="1:32" x14ac:dyDescent="0.3">
      <c r="A498" s="180" t="s">
        <v>973</v>
      </c>
      <c r="B498" s="180">
        <v>34568</v>
      </c>
      <c r="C498" s="182" t="s">
        <v>31389</v>
      </c>
      <c r="D498" s="180" t="s">
        <v>6</v>
      </c>
      <c r="E498" s="180" t="s">
        <v>857</v>
      </c>
      <c r="F498" s="188">
        <v>8.11</v>
      </c>
      <c r="G498" s="188">
        <v>4.93</v>
      </c>
      <c r="H498" s="188">
        <v>6.97</v>
      </c>
      <c r="I498" s="188">
        <v>6.8</v>
      </c>
      <c r="J498" s="188">
        <v>4.6500000000000004</v>
      </c>
      <c r="K498" s="188">
        <v>6.02</v>
      </c>
      <c r="L498" s="188">
        <v>6.29</v>
      </c>
      <c r="M498" s="188">
        <v>5.66</v>
      </c>
      <c r="N498" s="188">
        <v>6.2</v>
      </c>
      <c r="O498" s="188">
        <v>5.95</v>
      </c>
      <c r="P498" s="188">
        <v>5.69</v>
      </c>
      <c r="Q498" s="188">
        <v>5.86</v>
      </c>
      <c r="R498" s="188">
        <v>5.93</v>
      </c>
      <c r="S498" s="188">
        <v>5.51</v>
      </c>
      <c r="T498" s="188">
        <v>6.64</v>
      </c>
      <c r="U498" s="188">
        <v>5.3</v>
      </c>
      <c r="V498" s="188">
        <v>4.5</v>
      </c>
      <c r="W498" s="188">
        <v>4.67</v>
      </c>
      <c r="X498" s="188">
        <v>4.59</v>
      </c>
      <c r="Y498" s="188">
        <v>6.42</v>
      </c>
      <c r="Z498" s="188">
        <v>7.48</v>
      </c>
      <c r="AA498" s="188">
        <v>6.05</v>
      </c>
      <c r="AB498" s="188">
        <v>6.42</v>
      </c>
      <c r="AC498" s="188">
        <v>6.29</v>
      </c>
      <c r="AD498" s="188">
        <v>4.67</v>
      </c>
      <c r="AE498" s="188">
        <v>5.37</v>
      </c>
      <c r="AF498" s="188">
        <v>5.83</v>
      </c>
    </row>
    <row r="499" spans="1:32" x14ac:dyDescent="0.3">
      <c r="A499" s="180" t="s">
        <v>973</v>
      </c>
      <c r="B499" s="180">
        <v>34569</v>
      </c>
      <c r="C499" s="182" t="s">
        <v>31390</v>
      </c>
      <c r="D499" s="180" t="s">
        <v>6</v>
      </c>
      <c r="E499" s="180" t="s">
        <v>857</v>
      </c>
      <c r="F499" s="188">
        <v>8.33</v>
      </c>
      <c r="G499" s="188">
        <v>5.07</v>
      </c>
      <c r="H499" s="188">
        <v>7.16</v>
      </c>
      <c r="I499" s="188">
        <v>6.99</v>
      </c>
      <c r="J499" s="188">
        <v>4.79</v>
      </c>
      <c r="K499" s="188">
        <v>6.18</v>
      </c>
      <c r="L499" s="188">
        <v>6.46</v>
      </c>
      <c r="M499" s="188">
        <v>5.82</v>
      </c>
      <c r="N499" s="188">
        <v>6.38</v>
      </c>
      <c r="O499" s="188">
        <v>6.11</v>
      </c>
      <c r="P499" s="188">
        <v>5.85</v>
      </c>
      <c r="Q499" s="188">
        <v>6.03</v>
      </c>
      <c r="R499" s="188">
        <v>6.1</v>
      </c>
      <c r="S499" s="188">
        <v>5.66</v>
      </c>
      <c r="T499" s="188">
        <v>6.83</v>
      </c>
      <c r="U499" s="188">
        <v>5.45</v>
      </c>
      <c r="V499" s="188">
        <v>4.63</v>
      </c>
      <c r="W499" s="188">
        <v>4.8</v>
      </c>
      <c r="X499" s="188">
        <v>4.72</v>
      </c>
      <c r="Y499" s="188">
        <v>6.6</v>
      </c>
      <c r="Z499" s="188">
        <v>7.69</v>
      </c>
      <c r="AA499" s="188">
        <v>6.22</v>
      </c>
      <c r="AB499" s="188">
        <v>6.6</v>
      </c>
      <c r="AC499" s="188">
        <v>6.46</v>
      </c>
      <c r="AD499" s="188">
        <v>4.8</v>
      </c>
      <c r="AE499" s="188">
        <v>5.52</v>
      </c>
      <c r="AF499" s="188">
        <v>5.99</v>
      </c>
    </row>
    <row r="500" spans="1:32" x14ac:dyDescent="0.3">
      <c r="A500" s="180" t="s">
        <v>973</v>
      </c>
      <c r="B500" s="180">
        <v>37107</v>
      </c>
      <c r="C500" s="182" t="s">
        <v>31391</v>
      </c>
      <c r="D500" s="180" t="s">
        <v>6</v>
      </c>
      <c r="E500" s="180" t="s">
        <v>857</v>
      </c>
      <c r="F500" s="188">
        <v>9.5500000000000007</v>
      </c>
      <c r="G500" s="188">
        <v>5.8</v>
      </c>
      <c r="H500" s="188">
        <v>8.2100000000000009</v>
      </c>
      <c r="I500" s="188">
        <v>8.01</v>
      </c>
      <c r="J500" s="188">
        <v>5.48</v>
      </c>
      <c r="K500" s="188">
        <v>7.09</v>
      </c>
      <c r="L500" s="188">
        <v>7.41</v>
      </c>
      <c r="M500" s="188">
        <v>6.67</v>
      </c>
      <c r="N500" s="188">
        <v>7.31</v>
      </c>
      <c r="O500" s="188">
        <v>7.01</v>
      </c>
      <c r="P500" s="188">
        <v>6.71</v>
      </c>
      <c r="Q500" s="188">
        <v>6.91</v>
      </c>
      <c r="R500" s="188">
        <v>6.99</v>
      </c>
      <c r="S500" s="188">
        <v>6.49</v>
      </c>
      <c r="T500" s="188">
        <v>7.83</v>
      </c>
      <c r="U500" s="188">
        <v>6.25</v>
      </c>
      <c r="V500" s="188">
        <v>5.3</v>
      </c>
      <c r="W500" s="188">
        <v>5.5</v>
      </c>
      <c r="X500" s="188">
        <v>5.4</v>
      </c>
      <c r="Y500" s="188">
        <v>7.57</v>
      </c>
      <c r="Z500" s="188">
        <v>8.81</v>
      </c>
      <c r="AA500" s="188">
        <v>7.13</v>
      </c>
      <c r="AB500" s="188">
        <v>7.57</v>
      </c>
      <c r="AC500" s="188">
        <v>7.41</v>
      </c>
      <c r="AD500" s="188">
        <v>5.5</v>
      </c>
      <c r="AE500" s="188">
        <v>6.33</v>
      </c>
      <c r="AF500" s="188">
        <v>6.87</v>
      </c>
    </row>
    <row r="501" spans="1:32" x14ac:dyDescent="0.3">
      <c r="A501" s="180" t="s">
        <v>973</v>
      </c>
      <c r="B501" s="180">
        <v>34571</v>
      </c>
      <c r="C501" s="182" t="s">
        <v>31392</v>
      </c>
      <c r="D501" s="180" t="s">
        <v>6</v>
      </c>
      <c r="E501" s="180" t="s">
        <v>857</v>
      </c>
      <c r="F501" s="188">
        <v>6.87</v>
      </c>
      <c r="G501" s="188">
        <v>4.18</v>
      </c>
      <c r="H501" s="188">
        <v>5.91</v>
      </c>
      <c r="I501" s="188">
        <v>5.76</v>
      </c>
      <c r="J501" s="188">
        <v>3.95</v>
      </c>
      <c r="K501" s="188">
        <v>5.0999999999999996</v>
      </c>
      <c r="L501" s="188">
        <v>5.33</v>
      </c>
      <c r="M501" s="188">
        <v>4.8</v>
      </c>
      <c r="N501" s="188">
        <v>5.26</v>
      </c>
      <c r="O501" s="188">
        <v>5.04</v>
      </c>
      <c r="P501" s="188">
        <v>4.83</v>
      </c>
      <c r="Q501" s="188">
        <v>4.97</v>
      </c>
      <c r="R501" s="188">
        <v>5.03</v>
      </c>
      <c r="S501" s="188">
        <v>4.67</v>
      </c>
      <c r="T501" s="188">
        <v>5.63</v>
      </c>
      <c r="U501" s="188">
        <v>4.49</v>
      </c>
      <c r="V501" s="188">
        <v>3.82</v>
      </c>
      <c r="W501" s="188">
        <v>3.96</v>
      </c>
      <c r="X501" s="188">
        <v>3.89</v>
      </c>
      <c r="Y501" s="188">
        <v>5.45</v>
      </c>
      <c r="Z501" s="188">
        <v>6.34</v>
      </c>
      <c r="AA501" s="188">
        <v>5.13</v>
      </c>
      <c r="AB501" s="188">
        <v>5.45</v>
      </c>
      <c r="AC501" s="188">
        <v>5.33</v>
      </c>
      <c r="AD501" s="188">
        <v>3.96</v>
      </c>
      <c r="AE501" s="188">
        <v>4.55</v>
      </c>
      <c r="AF501" s="188">
        <v>4.9400000000000004</v>
      </c>
    </row>
    <row r="502" spans="1:32" x14ac:dyDescent="0.3">
      <c r="A502" s="180" t="s">
        <v>973</v>
      </c>
      <c r="B502" s="180">
        <v>34570</v>
      </c>
      <c r="C502" s="182" t="s">
        <v>27016</v>
      </c>
      <c r="D502" s="180" t="s">
        <v>6</v>
      </c>
      <c r="E502" s="180" t="s">
        <v>857</v>
      </c>
      <c r="F502" s="188">
        <v>9.0500000000000007</v>
      </c>
      <c r="G502" s="188">
        <v>5.5</v>
      </c>
      <c r="H502" s="188">
        <v>7.78</v>
      </c>
      <c r="I502" s="188">
        <v>7.59</v>
      </c>
      <c r="J502" s="188">
        <v>5.2</v>
      </c>
      <c r="K502" s="188">
        <v>6.71</v>
      </c>
      <c r="L502" s="188">
        <v>7.02</v>
      </c>
      <c r="M502" s="188">
        <v>6.32</v>
      </c>
      <c r="N502" s="188">
        <v>6.92</v>
      </c>
      <c r="O502" s="188">
        <v>6.64</v>
      </c>
      <c r="P502" s="188">
        <v>6.35</v>
      </c>
      <c r="Q502" s="188">
        <v>6.54</v>
      </c>
      <c r="R502" s="188">
        <v>6.62</v>
      </c>
      <c r="S502" s="188">
        <v>6.14</v>
      </c>
      <c r="T502" s="188">
        <v>7.42</v>
      </c>
      <c r="U502" s="188">
        <v>5.92</v>
      </c>
      <c r="V502" s="188">
        <v>5.0199999999999996</v>
      </c>
      <c r="W502" s="188">
        <v>5.21</v>
      </c>
      <c r="X502" s="188">
        <v>5.12</v>
      </c>
      <c r="Y502" s="188">
        <v>7.17</v>
      </c>
      <c r="Z502" s="188">
        <v>8.35</v>
      </c>
      <c r="AA502" s="188">
        <v>6.75</v>
      </c>
      <c r="AB502" s="188">
        <v>7.17</v>
      </c>
      <c r="AC502" s="188">
        <v>7.02</v>
      </c>
      <c r="AD502" s="188">
        <v>5.21</v>
      </c>
      <c r="AE502" s="188">
        <v>5.99</v>
      </c>
      <c r="AF502" s="188">
        <v>6.51</v>
      </c>
    </row>
    <row r="503" spans="1:32" x14ac:dyDescent="0.3">
      <c r="A503" s="180" t="s">
        <v>973</v>
      </c>
      <c r="B503" s="180">
        <v>25070</v>
      </c>
      <c r="C503" s="182" t="s">
        <v>27017</v>
      </c>
      <c r="D503" s="180" t="s">
        <v>6</v>
      </c>
      <c r="E503" s="180" t="s">
        <v>857</v>
      </c>
      <c r="F503" s="188">
        <v>6.81</v>
      </c>
      <c r="G503" s="188">
        <v>4.1399999999999997</v>
      </c>
      <c r="H503" s="188">
        <v>5.85</v>
      </c>
      <c r="I503" s="188">
        <v>5.71</v>
      </c>
      <c r="J503" s="188">
        <v>3.91</v>
      </c>
      <c r="K503" s="188">
        <v>5.05</v>
      </c>
      <c r="L503" s="188">
        <v>5.28</v>
      </c>
      <c r="M503" s="188">
        <v>4.75</v>
      </c>
      <c r="N503" s="188">
        <v>5.21</v>
      </c>
      <c r="O503" s="188">
        <v>4.99</v>
      </c>
      <c r="P503" s="188">
        <v>4.78</v>
      </c>
      <c r="Q503" s="188">
        <v>4.92</v>
      </c>
      <c r="R503" s="188">
        <v>4.9800000000000004</v>
      </c>
      <c r="S503" s="188">
        <v>4.62</v>
      </c>
      <c r="T503" s="188">
        <v>5.58</v>
      </c>
      <c r="U503" s="188">
        <v>4.45</v>
      </c>
      <c r="V503" s="188">
        <v>3.78</v>
      </c>
      <c r="W503" s="188">
        <v>3.92</v>
      </c>
      <c r="X503" s="188">
        <v>3.85</v>
      </c>
      <c r="Y503" s="188">
        <v>5.39</v>
      </c>
      <c r="Z503" s="188">
        <v>6.28</v>
      </c>
      <c r="AA503" s="188">
        <v>5.08</v>
      </c>
      <c r="AB503" s="188">
        <v>5.39</v>
      </c>
      <c r="AC503" s="188">
        <v>5.28</v>
      </c>
      <c r="AD503" s="188">
        <v>3.92</v>
      </c>
      <c r="AE503" s="188">
        <v>4.51</v>
      </c>
      <c r="AF503" s="188">
        <v>4.8899999999999997</v>
      </c>
    </row>
    <row r="504" spans="1:32" x14ac:dyDescent="0.3">
      <c r="A504" s="180" t="s">
        <v>973</v>
      </c>
      <c r="B504" s="180">
        <v>34573</v>
      </c>
      <c r="C504" s="182" t="s">
        <v>27018</v>
      </c>
      <c r="D504" s="180" t="s">
        <v>6</v>
      </c>
      <c r="E504" s="180" t="s">
        <v>857</v>
      </c>
      <c r="F504" s="188">
        <v>7.23</v>
      </c>
      <c r="G504" s="188">
        <v>4.3899999999999997</v>
      </c>
      <c r="H504" s="188">
        <v>6.21</v>
      </c>
      <c r="I504" s="188">
        <v>6.06</v>
      </c>
      <c r="J504" s="188">
        <v>4.1500000000000004</v>
      </c>
      <c r="K504" s="188">
        <v>5.37</v>
      </c>
      <c r="L504" s="188">
        <v>5.61</v>
      </c>
      <c r="M504" s="188">
        <v>5.05</v>
      </c>
      <c r="N504" s="188">
        <v>5.53</v>
      </c>
      <c r="O504" s="188">
        <v>5.3</v>
      </c>
      <c r="P504" s="188">
        <v>5.08</v>
      </c>
      <c r="Q504" s="188">
        <v>5.23</v>
      </c>
      <c r="R504" s="188">
        <v>5.29</v>
      </c>
      <c r="S504" s="188">
        <v>4.91</v>
      </c>
      <c r="T504" s="188">
        <v>5.93</v>
      </c>
      <c r="U504" s="188">
        <v>4.7300000000000004</v>
      </c>
      <c r="V504" s="188">
        <v>4.0199999999999996</v>
      </c>
      <c r="W504" s="188">
        <v>4.17</v>
      </c>
      <c r="X504" s="188">
        <v>4.09</v>
      </c>
      <c r="Y504" s="188">
        <v>5.73</v>
      </c>
      <c r="Z504" s="188">
        <v>6.67</v>
      </c>
      <c r="AA504" s="188">
        <v>5.4</v>
      </c>
      <c r="AB504" s="188">
        <v>5.73</v>
      </c>
      <c r="AC504" s="188">
        <v>5.61</v>
      </c>
      <c r="AD504" s="188">
        <v>4.17</v>
      </c>
      <c r="AE504" s="188">
        <v>4.79</v>
      </c>
      <c r="AF504" s="188">
        <v>5.2</v>
      </c>
    </row>
    <row r="505" spans="1:32" x14ac:dyDescent="0.3">
      <c r="A505" s="180" t="s">
        <v>973</v>
      </c>
      <c r="B505" s="180">
        <v>34576</v>
      </c>
      <c r="C505" s="182" t="s">
        <v>27019</v>
      </c>
      <c r="D505" s="180" t="s">
        <v>6</v>
      </c>
      <c r="E505" s="180" t="s">
        <v>857</v>
      </c>
      <c r="F505" s="188">
        <v>10.54</v>
      </c>
      <c r="G505" s="188">
        <v>6.41</v>
      </c>
      <c r="H505" s="188">
        <v>9.06</v>
      </c>
      <c r="I505" s="188">
        <v>8.84</v>
      </c>
      <c r="J505" s="188">
        <v>6.05</v>
      </c>
      <c r="K505" s="188">
        <v>7.82</v>
      </c>
      <c r="L505" s="188">
        <v>8.18</v>
      </c>
      <c r="M505" s="188">
        <v>7.36</v>
      </c>
      <c r="N505" s="188">
        <v>8.06</v>
      </c>
      <c r="O505" s="188">
        <v>7.73</v>
      </c>
      <c r="P505" s="188">
        <v>7.4</v>
      </c>
      <c r="Q505" s="188">
        <v>7.62</v>
      </c>
      <c r="R505" s="188">
        <v>7.71</v>
      </c>
      <c r="S505" s="188">
        <v>7.16</v>
      </c>
      <c r="T505" s="188">
        <v>8.64</v>
      </c>
      <c r="U505" s="188">
        <v>6.89</v>
      </c>
      <c r="V505" s="188">
        <v>5.85</v>
      </c>
      <c r="W505" s="188">
        <v>6.07</v>
      </c>
      <c r="X505" s="188">
        <v>5.96</v>
      </c>
      <c r="Y505" s="188">
        <v>8.35</v>
      </c>
      <c r="Z505" s="188">
        <v>9.7200000000000006</v>
      </c>
      <c r="AA505" s="188">
        <v>7.87</v>
      </c>
      <c r="AB505" s="188">
        <v>8.35</v>
      </c>
      <c r="AC505" s="188">
        <v>8.18</v>
      </c>
      <c r="AD505" s="188">
        <v>6.07</v>
      </c>
      <c r="AE505" s="188">
        <v>6.98</v>
      </c>
      <c r="AF505" s="188">
        <v>7.58</v>
      </c>
    </row>
    <row r="506" spans="1:32" x14ac:dyDescent="0.3">
      <c r="A506" s="180" t="s">
        <v>973</v>
      </c>
      <c r="B506" s="180">
        <v>34577</v>
      </c>
      <c r="C506" s="182" t="s">
        <v>27020</v>
      </c>
      <c r="D506" s="180" t="s">
        <v>6</v>
      </c>
      <c r="E506" s="180" t="s">
        <v>857</v>
      </c>
      <c r="F506" s="188">
        <v>11</v>
      </c>
      <c r="G506" s="188">
        <v>6.68</v>
      </c>
      <c r="H506" s="188">
        <v>9.4499999999999993</v>
      </c>
      <c r="I506" s="188">
        <v>9.2200000000000006</v>
      </c>
      <c r="J506" s="188">
        <v>6.31</v>
      </c>
      <c r="K506" s="188">
        <v>8.16</v>
      </c>
      <c r="L506" s="188">
        <v>8.5299999999999994</v>
      </c>
      <c r="M506" s="188">
        <v>7.67</v>
      </c>
      <c r="N506" s="188">
        <v>8.41</v>
      </c>
      <c r="O506" s="188">
        <v>8.07</v>
      </c>
      <c r="P506" s="188">
        <v>7.72</v>
      </c>
      <c r="Q506" s="188">
        <v>7.95</v>
      </c>
      <c r="R506" s="188">
        <v>8.0399999999999991</v>
      </c>
      <c r="S506" s="188">
        <v>7.47</v>
      </c>
      <c r="T506" s="188">
        <v>9.01</v>
      </c>
      <c r="U506" s="188">
        <v>7.19</v>
      </c>
      <c r="V506" s="188">
        <v>6.11</v>
      </c>
      <c r="W506" s="188">
        <v>6.34</v>
      </c>
      <c r="X506" s="188">
        <v>6.22</v>
      </c>
      <c r="Y506" s="188">
        <v>8.7100000000000009</v>
      </c>
      <c r="Z506" s="188">
        <v>10.14</v>
      </c>
      <c r="AA506" s="188">
        <v>8.1999999999999993</v>
      </c>
      <c r="AB506" s="188">
        <v>8.7100000000000009</v>
      </c>
      <c r="AC506" s="188">
        <v>8.5299999999999994</v>
      </c>
      <c r="AD506" s="188">
        <v>6.34</v>
      </c>
      <c r="AE506" s="188">
        <v>7.28</v>
      </c>
      <c r="AF506" s="188">
        <v>7.9</v>
      </c>
    </row>
    <row r="507" spans="1:32" x14ac:dyDescent="0.3">
      <c r="A507" s="180" t="s">
        <v>973</v>
      </c>
      <c r="B507" s="180">
        <v>34578</v>
      </c>
      <c r="C507" s="182" t="s">
        <v>27021</v>
      </c>
      <c r="D507" s="180" t="s">
        <v>6</v>
      </c>
      <c r="E507" s="180" t="s">
        <v>857</v>
      </c>
      <c r="F507" s="188">
        <v>11.92</v>
      </c>
      <c r="G507" s="188">
        <v>7.25</v>
      </c>
      <c r="H507" s="188">
        <v>10.25</v>
      </c>
      <c r="I507" s="188">
        <v>10</v>
      </c>
      <c r="J507" s="188">
        <v>6.85</v>
      </c>
      <c r="K507" s="188">
        <v>8.85</v>
      </c>
      <c r="L507" s="188">
        <v>9.25</v>
      </c>
      <c r="M507" s="188">
        <v>8.32</v>
      </c>
      <c r="N507" s="188">
        <v>9.1199999999999992</v>
      </c>
      <c r="O507" s="188">
        <v>8.75</v>
      </c>
      <c r="P507" s="188">
        <v>8.3699999999999992</v>
      </c>
      <c r="Q507" s="188">
        <v>8.6199999999999992</v>
      </c>
      <c r="R507" s="188">
        <v>8.7200000000000006</v>
      </c>
      <c r="S507" s="188">
        <v>8.1</v>
      </c>
      <c r="T507" s="188">
        <v>9.77</v>
      </c>
      <c r="U507" s="188">
        <v>7.8</v>
      </c>
      <c r="V507" s="188">
        <v>6.62</v>
      </c>
      <c r="W507" s="188">
        <v>6.87</v>
      </c>
      <c r="X507" s="188">
        <v>6.75</v>
      </c>
      <c r="Y507" s="188">
        <v>9.4499999999999993</v>
      </c>
      <c r="Z507" s="188">
        <v>11</v>
      </c>
      <c r="AA507" s="188">
        <v>8.9</v>
      </c>
      <c r="AB507" s="188">
        <v>9.4499999999999993</v>
      </c>
      <c r="AC507" s="188">
        <v>9.25</v>
      </c>
      <c r="AD507" s="188">
        <v>6.87</v>
      </c>
      <c r="AE507" s="188">
        <v>7.9</v>
      </c>
      <c r="AF507" s="188">
        <v>8.57</v>
      </c>
    </row>
    <row r="508" spans="1:32" x14ac:dyDescent="0.3">
      <c r="A508" s="180" t="s">
        <v>973</v>
      </c>
      <c r="B508" s="180">
        <v>34579</v>
      </c>
      <c r="C508" s="182" t="s">
        <v>27022</v>
      </c>
      <c r="D508" s="180" t="s">
        <v>6</v>
      </c>
      <c r="E508" s="180" t="s">
        <v>857</v>
      </c>
      <c r="F508" s="188">
        <v>12.72</v>
      </c>
      <c r="G508" s="188">
        <v>7.73</v>
      </c>
      <c r="H508" s="188">
        <v>10.93</v>
      </c>
      <c r="I508" s="188">
        <v>10.66</v>
      </c>
      <c r="J508" s="188">
        <v>7.3</v>
      </c>
      <c r="K508" s="188">
        <v>9.44</v>
      </c>
      <c r="L508" s="188">
        <v>9.86</v>
      </c>
      <c r="M508" s="188">
        <v>8.8800000000000008</v>
      </c>
      <c r="N508" s="188">
        <v>9.73</v>
      </c>
      <c r="O508" s="188">
        <v>9.33</v>
      </c>
      <c r="P508" s="188">
        <v>8.93</v>
      </c>
      <c r="Q508" s="188">
        <v>9.1999999999999993</v>
      </c>
      <c r="R508" s="188">
        <v>9.3000000000000007</v>
      </c>
      <c r="S508" s="188">
        <v>8.64</v>
      </c>
      <c r="T508" s="188">
        <v>10.42</v>
      </c>
      <c r="U508" s="188">
        <v>8.32</v>
      </c>
      <c r="V508" s="188">
        <v>7.06</v>
      </c>
      <c r="W508" s="188">
        <v>7.33</v>
      </c>
      <c r="X508" s="188">
        <v>7.2</v>
      </c>
      <c r="Y508" s="188">
        <v>10.08</v>
      </c>
      <c r="Z508" s="188">
        <v>11.73</v>
      </c>
      <c r="AA508" s="188">
        <v>9.49</v>
      </c>
      <c r="AB508" s="188">
        <v>10.08</v>
      </c>
      <c r="AC508" s="188">
        <v>9.86</v>
      </c>
      <c r="AD508" s="188">
        <v>7.33</v>
      </c>
      <c r="AE508" s="188">
        <v>8.42</v>
      </c>
      <c r="AF508" s="188">
        <v>9.14</v>
      </c>
    </row>
    <row r="509" spans="1:32" x14ac:dyDescent="0.3">
      <c r="A509" s="180" t="s">
        <v>973</v>
      </c>
      <c r="B509" s="180">
        <v>25067</v>
      </c>
      <c r="C509" s="182" t="s">
        <v>27023</v>
      </c>
      <c r="D509" s="180" t="s">
        <v>6</v>
      </c>
      <c r="E509" s="180" t="s">
        <v>857</v>
      </c>
      <c r="F509" s="188">
        <v>8.51</v>
      </c>
      <c r="G509" s="188">
        <v>5.17</v>
      </c>
      <c r="H509" s="188">
        <v>7.32</v>
      </c>
      <c r="I509" s="188">
        <v>7.14</v>
      </c>
      <c r="J509" s="188">
        <v>4.8899999999999997</v>
      </c>
      <c r="K509" s="188">
        <v>6.32</v>
      </c>
      <c r="L509" s="188">
        <v>6.6</v>
      </c>
      <c r="M509" s="188">
        <v>5.94</v>
      </c>
      <c r="N509" s="188">
        <v>6.51</v>
      </c>
      <c r="O509" s="188">
        <v>6.25</v>
      </c>
      <c r="P509" s="188">
        <v>5.98</v>
      </c>
      <c r="Q509" s="188">
        <v>6.16</v>
      </c>
      <c r="R509" s="188">
        <v>6.23</v>
      </c>
      <c r="S509" s="188">
        <v>5.78</v>
      </c>
      <c r="T509" s="188">
        <v>6.98</v>
      </c>
      <c r="U509" s="188">
        <v>5.57</v>
      </c>
      <c r="V509" s="188">
        <v>4.7300000000000004</v>
      </c>
      <c r="W509" s="188">
        <v>4.91</v>
      </c>
      <c r="X509" s="188">
        <v>4.82</v>
      </c>
      <c r="Y509" s="188">
        <v>6.75</v>
      </c>
      <c r="Z509" s="188">
        <v>7.85</v>
      </c>
      <c r="AA509" s="188">
        <v>6.35</v>
      </c>
      <c r="AB509" s="188">
        <v>6.75</v>
      </c>
      <c r="AC509" s="188">
        <v>6.6</v>
      </c>
      <c r="AD509" s="188">
        <v>4.91</v>
      </c>
      <c r="AE509" s="188">
        <v>5.64</v>
      </c>
      <c r="AF509" s="188">
        <v>6.12</v>
      </c>
    </row>
    <row r="510" spans="1:32" x14ac:dyDescent="0.3">
      <c r="A510" s="180" t="s">
        <v>973</v>
      </c>
      <c r="B510" s="180">
        <v>34580</v>
      </c>
      <c r="C510" s="182" t="s">
        <v>27024</v>
      </c>
      <c r="D510" s="180" t="s">
        <v>6</v>
      </c>
      <c r="E510" s="180" t="s">
        <v>857</v>
      </c>
      <c r="F510" s="188">
        <v>9.5</v>
      </c>
      <c r="G510" s="188">
        <v>5.78</v>
      </c>
      <c r="H510" s="188">
        <v>8.17</v>
      </c>
      <c r="I510" s="188">
        <v>7.97</v>
      </c>
      <c r="J510" s="188">
        <v>5.46</v>
      </c>
      <c r="K510" s="188">
        <v>7.05</v>
      </c>
      <c r="L510" s="188">
        <v>7.37</v>
      </c>
      <c r="M510" s="188">
        <v>6.63</v>
      </c>
      <c r="N510" s="188">
        <v>7.27</v>
      </c>
      <c r="O510" s="188">
        <v>6.97</v>
      </c>
      <c r="P510" s="188">
        <v>6.67</v>
      </c>
      <c r="Q510" s="188">
        <v>6.87</v>
      </c>
      <c r="R510" s="188">
        <v>6.95</v>
      </c>
      <c r="S510" s="188">
        <v>6.45</v>
      </c>
      <c r="T510" s="188">
        <v>7.79</v>
      </c>
      <c r="U510" s="188">
        <v>6.21</v>
      </c>
      <c r="V510" s="188">
        <v>5.28</v>
      </c>
      <c r="W510" s="188">
        <v>5.48</v>
      </c>
      <c r="X510" s="188">
        <v>5.38</v>
      </c>
      <c r="Y510" s="188">
        <v>7.53</v>
      </c>
      <c r="Z510" s="188">
        <v>8.77</v>
      </c>
      <c r="AA510" s="188">
        <v>7.09</v>
      </c>
      <c r="AB510" s="188">
        <v>7.53</v>
      </c>
      <c r="AC510" s="188">
        <v>7.37</v>
      </c>
      <c r="AD510" s="188">
        <v>5.48</v>
      </c>
      <c r="AE510" s="188">
        <v>6.29</v>
      </c>
      <c r="AF510" s="188">
        <v>6.83</v>
      </c>
    </row>
    <row r="511" spans="1:32" x14ac:dyDescent="0.3">
      <c r="A511" s="180" t="s">
        <v>973</v>
      </c>
      <c r="B511" s="180">
        <v>25071</v>
      </c>
      <c r="C511" s="182" t="s">
        <v>27025</v>
      </c>
      <c r="D511" s="180" t="s">
        <v>6</v>
      </c>
      <c r="E511" s="180" t="s">
        <v>857</v>
      </c>
      <c r="F511" s="188">
        <v>4.7300000000000004</v>
      </c>
      <c r="G511" s="188">
        <v>2.88</v>
      </c>
      <c r="H511" s="188">
        <v>4.07</v>
      </c>
      <c r="I511" s="188">
        <v>3.97</v>
      </c>
      <c r="J511" s="188">
        <v>2.72</v>
      </c>
      <c r="K511" s="188">
        <v>3.51</v>
      </c>
      <c r="L511" s="188">
        <v>3.67</v>
      </c>
      <c r="M511" s="188">
        <v>3.3</v>
      </c>
      <c r="N511" s="188">
        <v>3.62</v>
      </c>
      <c r="O511" s="188">
        <v>3.47</v>
      </c>
      <c r="P511" s="188">
        <v>3.32</v>
      </c>
      <c r="Q511" s="188">
        <v>3.42</v>
      </c>
      <c r="R511" s="188">
        <v>3.46</v>
      </c>
      <c r="S511" s="188">
        <v>3.21</v>
      </c>
      <c r="T511" s="188">
        <v>3.88</v>
      </c>
      <c r="U511" s="188">
        <v>3.09</v>
      </c>
      <c r="V511" s="188">
        <v>2.63</v>
      </c>
      <c r="W511" s="188">
        <v>2.73</v>
      </c>
      <c r="X511" s="188">
        <v>2.68</v>
      </c>
      <c r="Y511" s="188">
        <v>3.75</v>
      </c>
      <c r="Z511" s="188">
        <v>4.37</v>
      </c>
      <c r="AA511" s="188">
        <v>3.53</v>
      </c>
      <c r="AB511" s="188">
        <v>3.75</v>
      </c>
      <c r="AC511" s="188">
        <v>3.67</v>
      </c>
      <c r="AD511" s="188">
        <v>2.73</v>
      </c>
      <c r="AE511" s="188">
        <v>3.13</v>
      </c>
      <c r="AF511" s="188">
        <v>3.4</v>
      </c>
    </row>
    <row r="512" spans="1:32" x14ac:dyDescent="0.3">
      <c r="A512" s="180" t="s">
        <v>973</v>
      </c>
      <c r="B512" s="180">
        <v>44171</v>
      </c>
      <c r="C512" s="182" t="s">
        <v>27026</v>
      </c>
      <c r="D512" s="180" t="s">
        <v>6</v>
      </c>
      <c r="E512" s="180" t="s">
        <v>857</v>
      </c>
      <c r="F512" s="188">
        <v>31.44</v>
      </c>
      <c r="G512" s="188">
        <v>22.54</v>
      </c>
      <c r="H512" s="188">
        <v>31.51</v>
      </c>
      <c r="I512" s="188"/>
      <c r="J512" s="188">
        <v>22.34</v>
      </c>
      <c r="K512" s="188">
        <v>23.59</v>
      </c>
      <c r="L512" s="188"/>
      <c r="M512" s="188">
        <v>21.21</v>
      </c>
      <c r="N512" s="188">
        <v>26.63</v>
      </c>
      <c r="O512" s="188"/>
      <c r="P512" s="188">
        <v>22.34</v>
      </c>
      <c r="Q512" s="188">
        <v>24.25</v>
      </c>
      <c r="R512" s="188"/>
      <c r="S512" s="188">
        <v>25.68</v>
      </c>
      <c r="T512" s="188"/>
      <c r="U512" s="188">
        <v>36.549999999999997</v>
      </c>
      <c r="V512" s="188"/>
      <c r="W512" s="188">
        <v>18.07</v>
      </c>
      <c r="X512" s="188">
        <v>22.99</v>
      </c>
      <c r="Y512" s="188"/>
      <c r="Z512" s="188">
        <v>21.98</v>
      </c>
      <c r="AA512" s="188">
        <v>22.87</v>
      </c>
      <c r="AB512" s="188">
        <v>22.87</v>
      </c>
      <c r="AC512" s="188"/>
      <c r="AD512" s="188"/>
      <c r="AE512" s="188">
        <v>18.670000000000002</v>
      </c>
      <c r="AF512" s="188">
        <v>20.64</v>
      </c>
    </row>
    <row r="513" spans="1:32" x14ac:dyDescent="0.3">
      <c r="A513" s="180" t="s">
        <v>973</v>
      </c>
      <c r="B513" s="180">
        <v>38395</v>
      </c>
      <c r="C513" s="182" t="s">
        <v>27027</v>
      </c>
      <c r="D513" s="180" t="s">
        <v>6</v>
      </c>
      <c r="E513" s="180" t="s">
        <v>857</v>
      </c>
      <c r="F513" s="188">
        <v>9.41</v>
      </c>
      <c r="G513" s="188">
        <v>8</v>
      </c>
      <c r="H513" s="188">
        <v>6.49</v>
      </c>
      <c r="I513" s="188">
        <v>7.53</v>
      </c>
      <c r="J513" s="188">
        <v>8.42</v>
      </c>
      <c r="K513" s="188">
        <v>6.71</v>
      </c>
      <c r="L513" s="188">
        <v>9.49</v>
      </c>
      <c r="M513" s="188">
        <v>8.43</v>
      </c>
      <c r="N513" s="188">
        <v>8</v>
      </c>
      <c r="O513" s="188">
        <v>9.65</v>
      </c>
      <c r="P513" s="188">
        <v>11.6</v>
      </c>
      <c r="Q513" s="188">
        <v>11.3</v>
      </c>
      <c r="R513" s="188">
        <v>10.52</v>
      </c>
      <c r="S513" s="188">
        <v>7.87</v>
      </c>
      <c r="T513" s="188">
        <v>7.29</v>
      </c>
      <c r="U513" s="188">
        <v>8.94</v>
      </c>
      <c r="V513" s="188">
        <v>8.1999999999999993</v>
      </c>
      <c r="W513" s="188">
        <v>8.94</v>
      </c>
      <c r="X513" s="188">
        <v>8.4700000000000006</v>
      </c>
      <c r="Y513" s="188">
        <v>7.48</v>
      </c>
      <c r="Z513" s="188">
        <v>9.41</v>
      </c>
      <c r="AA513" s="188">
        <v>7.06</v>
      </c>
      <c r="AB513" s="188">
        <v>9.26</v>
      </c>
      <c r="AC513" s="188">
        <v>9.3699999999999992</v>
      </c>
      <c r="AD513" s="188">
        <v>8.4700000000000006</v>
      </c>
      <c r="AE513" s="188">
        <v>9.8800000000000008</v>
      </c>
      <c r="AF513" s="188">
        <v>9.3699999999999992</v>
      </c>
    </row>
    <row r="514" spans="1:32" x14ac:dyDescent="0.3">
      <c r="A514" s="180" t="s">
        <v>973</v>
      </c>
      <c r="B514" s="180">
        <v>34583</v>
      </c>
      <c r="C514" s="182" t="s">
        <v>27028</v>
      </c>
      <c r="D514" s="180" t="s">
        <v>47</v>
      </c>
      <c r="E514" s="180" t="s">
        <v>857</v>
      </c>
      <c r="F514" s="188">
        <v>83.91</v>
      </c>
      <c r="G514" s="188">
        <v>71.52</v>
      </c>
      <c r="H514" s="188">
        <v>62.06</v>
      </c>
      <c r="I514" s="188">
        <v>63.64</v>
      </c>
      <c r="J514" s="188">
        <v>57.21</v>
      </c>
      <c r="K514" s="188">
        <v>57.18</v>
      </c>
      <c r="L514" s="188">
        <v>54.19</v>
      </c>
      <c r="M514" s="188">
        <v>56.35</v>
      </c>
      <c r="N514" s="188">
        <v>58.63</v>
      </c>
      <c r="O514" s="188">
        <v>68.650000000000006</v>
      </c>
      <c r="P514" s="188">
        <v>59.93</v>
      </c>
      <c r="Q514" s="188">
        <v>60.06</v>
      </c>
      <c r="R514" s="188">
        <v>87.74</v>
      </c>
      <c r="S514" s="188">
        <v>61.35</v>
      </c>
      <c r="T514" s="188">
        <v>64.349999999999994</v>
      </c>
      <c r="U514" s="188">
        <v>54.93</v>
      </c>
      <c r="V514" s="188">
        <v>62.9</v>
      </c>
      <c r="W514" s="188">
        <v>62.93</v>
      </c>
      <c r="X514" s="188">
        <v>60.06</v>
      </c>
      <c r="Y514" s="188">
        <v>69.17</v>
      </c>
      <c r="Z514" s="188">
        <v>97.63</v>
      </c>
      <c r="AA514" s="188">
        <v>64.38</v>
      </c>
      <c r="AB514" s="188">
        <v>73.430000000000007</v>
      </c>
      <c r="AC514" s="188">
        <v>65.06</v>
      </c>
      <c r="AD514" s="188">
        <v>69.36</v>
      </c>
      <c r="AE514" s="188">
        <v>55.79</v>
      </c>
      <c r="AF514" s="188">
        <v>60.06</v>
      </c>
    </row>
    <row r="515" spans="1:32" x14ac:dyDescent="0.3">
      <c r="A515" s="180" t="s">
        <v>973</v>
      </c>
      <c r="B515" s="180">
        <v>34584</v>
      </c>
      <c r="C515" s="182" t="s">
        <v>27029</v>
      </c>
      <c r="D515" s="180" t="s">
        <v>47</v>
      </c>
      <c r="E515" s="180" t="s">
        <v>857</v>
      </c>
      <c r="F515" s="188">
        <v>61.53</v>
      </c>
      <c r="G515" s="188">
        <v>52.45</v>
      </c>
      <c r="H515" s="188">
        <v>45.51</v>
      </c>
      <c r="I515" s="188">
        <v>46.67</v>
      </c>
      <c r="J515" s="188">
        <v>41.96</v>
      </c>
      <c r="K515" s="188">
        <v>41.93</v>
      </c>
      <c r="L515" s="188">
        <v>39.74</v>
      </c>
      <c r="M515" s="188">
        <v>41.32</v>
      </c>
      <c r="N515" s="188">
        <v>43</v>
      </c>
      <c r="O515" s="188">
        <v>50.34</v>
      </c>
      <c r="P515" s="188">
        <v>43.95</v>
      </c>
      <c r="Q515" s="188">
        <v>44.04</v>
      </c>
      <c r="R515" s="188">
        <v>64.34</v>
      </c>
      <c r="S515" s="188">
        <v>44.99</v>
      </c>
      <c r="T515" s="188">
        <v>47.19</v>
      </c>
      <c r="U515" s="188">
        <v>40.28</v>
      </c>
      <c r="V515" s="188">
        <v>46.12</v>
      </c>
      <c r="W515" s="188">
        <v>46.15</v>
      </c>
      <c r="X515" s="188">
        <v>44.04</v>
      </c>
      <c r="Y515" s="188">
        <v>50.72</v>
      </c>
      <c r="Z515" s="188">
        <v>71.59</v>
      </c>
      <c r="AA515" s="188">
        <v>47.21</v>
      </c>
      <c r="AB515" s="188">
        <v>53.85</v>
      </c>
      <c r="AC515" s="188">
        <v>47.71</v>
      </c>
      <c r="AD515" s="188">
        <v>50.86</v>
      </c>
      <c r="AE515" s="188">
        <v>40.909999999999997</v>
      </c>
      <c r="AF515" s="188">
        <v>44.04</v>
      </c>
    </row>
    <row r="516" spans="1:32" x14ac:dyDescent="0.3">
      <c r="A516" s="180" t="s">
        <v>973</v>
      </c>
      <c r="B516" s="180">
        <v>709</v>
      </c>
      <c r="C516" s="182" t="s">
        <v>27030</v>
      </c>
      <c r="D516" s="180" t="s">
        <v>47</v>
      </c>
      <c r="E516" s="180" t="s">
        <v>857</v>
      </c>
      <c r="F516" s="188">
        <v>847.57</v>
      </c>
      <c r="G516" s="188"/>
      <c r="H516" s="188"/>
      <c r="I516" s="188"/>
      <c r="J516" s="188"/>
      <c r="K516" s="188"/>
      <c r="L516" s="188"/>
      <c r="M516" s="188"/>
      <c r="N516" s="188"/>
      <c r="O516" s="188"/>
      <c r="P516" s="188"/>
      <c r="Q516" s="188"/>
      <c r="R516" s="188"/>
      <c r="S516" s="188"/>
      <c r="T516" s="188"/>
      <c r="U516" s="188"/>
      <c r="V516" s="188"/>
      <c r="W516" s="188"/>
      <c r="X516" s="188"/>
      <c r="Y516" s="188"/>
      <c r="Z516" s="188"/>
      <c r="AA516" s="188"/>
      <c r="AB516" s="188">
        <v>870.37</v>
      </c>
      <c r="AC516" s="188"/>
      <c r="AD516" s="188"/>
      <c r="AE516" s="188">
        <v>796.29</v>
      </c>
      <c r="AF516" s="188"/>
    </row>
    <row r="517" spans="1:32" x14ac:dyDescent="0.3">
      <c r="A517" s="180" t="s">
        <v>973</v>
      </c>
      <c r="B517" s="180">
        <v>34592</v>
      </c>
      <c r="C517" s="182" t="s">
        <v>27031</v>
      </c>
      <c r="D517" s="180" t="s">
        <v>6</v>
      </c>
      <c r="E517" s="180" t="s">
        <v>857</v>
      </c>
      <c r="F517" s="188">
        <v>5.41</v>
      </c>
      <c r="G517" s="188">
        <v>3.29</v>
      </c>
      <c r="H517" s="188">
        <v>4.6500000000000004</v>
      </c>
      <c r="I517" s="188">
        <v>4.54</v>
      </c>
      <c r="J517" s="188">
        <v>3.11</v>
      </c>
      <c r="K517" s="188">
        <v>4.0199999999999996</v>
      </c>
      <c r="L517" s="188">
        <v>4.2</v>
      </c>
      <c r="M517" s="188">
        <v>3.78</v>
      </c>
      <c r="N517" s="188">
        <v>4.1399999999999997</v>
      </c>
      <c r="O517" s="188">
        <v>3.97</v>
      </c>
      <c r="P517" s="188">
        <v>3.8</v>
      </c>
      <c r="Q517" s="188">
        <v>3.91</v>
      </c>
      <c r="R517" s="188">
        <v>3.96</v>
      </c>
      <c r="S517" s="188">
        <v>3.68</v>
      </c>
      <c r="T517" s="188">
        <v>4.4400000000000004</v>
      </c>
      <c r="U517" s="188">
        <v>3.54</v>
      </c>
      <c r="V517" s="188">
        <v>3.01</v>
      </c>
      <c r="W517" s="188">
        <v>3.12</v>
      </c>
      <c r="X517" s="188">
        <v>3.06</v>
      </c>
      <c r="Y517" s="188">
        <v>4.29</v>
      </c>
      <c r="Z517" s="188">
        <v>4.99</v>
      </c>
      <c r="AA517" s="188">
        <v>4.04</v>
      </c>
      <c r="AB517" s="188">
        <v>4.29</v>
      </c>
      <c r="AC517" s="188">
        <v>4.2</v>
      </c>
      <c r="AD517" s="188">
        <v>3.12</v>
      </c>
      <c r="AE517" s="188">
        <v>3.58</v>
      </c>
      <c r="AF517" s="188">
        <v>3.89</v>
      </c>
    </row>
    <row r="518" spans="1:32" x14ac:dyDescent="0.3">
      <c r="A518" s="180" t="s">
        <v>973</v>
      </c>
      <c r="B518" s="180">
        <v>34599</v>
      </c>
      <c r="C518" s="182" t="s">
        <v>27032</v>
      </c>
      <c r="D518" s="180" t="s">
        <v>6</v>
      </c>
      <c r="E518" s="180" t="s">
        <v>857</v>
      </c>
      <c r="F518" s="188">
        <v>4.8600000000000003</v>
      </c>
      <c r="G518" s="188">
        <v>2.95</v>
      </c>
      <c r="H518" s="188">
        <v>4.18</v>
      </c>
      <c r="I518" s="188">
        <v>4.08</v>
      </c>
      <c r="J518" s="188">
        <v>2.79</v>
      </c>
      <c r="K518" s="188">
        <v>3.61</v>
      </c>
      <c r="L518" s="188">
        <v>3.77</v>
      </c>
      <c r="M518" s="188">
        <v>3.39</v>
      </c>
      <c r="N518" s="188">
        <v>3.72</v>
      </c>
      <c r="O518" s="188">
        <v>3.57</v>
      </c>
      <c r="P518" s="188">
        <v>3.41</v>
      </c>
      <c r="Q518" s="188">
        <v>3.52</v>
      </c>
      <c r="R518" s="188">
        <v>3.56</v>
      </c>
      <c r="S518" s="188">
        <v>3.3</v>
      </c>
      <c r="T518" s="188">
        <v>3.98</v>
      </c>
      <c r="U518" s="188">
        <v>3.18</v>
      </c>
      <c r="V518" s="188">
        <v>2.7</v>
      </c>
      <c r="W518" s="188">
        <v>2.8</v>
      </c>
      <c r="X518" s="188">
        <v>2.75</v>
      </c>
      <c r="Y518" s="188">
        <v>3.85</v>
      </c>
      <c r="Z518" s="188">
        <v>4.4800000000000004</v>
      </c>
      <c r="AA518" s="188">
        <v>3.63</v>
      </c>
      <c r="AB518" s="188">
        <v>3.85</v>
      </c>
      <c r="AC518" s="188">
        <v>3.77</v>
      </c>
      <c r="AD518" s="188">
        <v>2.8</v>
      </c>
      <c r="AE518" s="188">
        <v>3.22</v>
      </c>
      <c r="AF518" s="188">
        <v>3.5</v>
      </c>
    </row>
    <row r="519" spans="1:32" x14ac:dyDescent="0.3">
      <c r="A519" s="180" t="s">
        <v>973</v>
      </c>
      <c r="B519" s="180">
        <v>651</v>
      </c>
      <c r="C519" s="182" t="s">
        <v>27033</v>
      </c>
      <c r="D519" s="180" t="s">
        <v>6</v>
      </c>
      <c r="E519" s="180" t="s">
        <v>857</v>
      </c>
      <c r="F519" s="188">
        <v>5.97</v>
      </c>
      <c r="G519" s="188">
        <v>3.62</v>
      </c>
      <c r="H519" s="188">
        <v>5.13</v>
      </c>
      <c r="I519" s="188">
        <v>5</v>
      </c>
      <c r="J519" s="188">
        <v>3.42</v>
      </c>
      <c r="K519" s="188">
        <v>4.43</v>
      </c>
      <c r="L519" s="188">
        <v>4.63</v>
      </c>
      <c r="M519" s="188">
        <v>4.16</v>
      </c>
      <c r="N519" s="188">
        <v>4.5599999999999996</v>
      </c>
      <c r="O519" s="188">
        <v>4.38</v>
      </c>
      <c r="P519" s="188">
        <v>4.1900000000000004</v>
      </c>
      <c r="Q519" s="188">
        <v>4.3099999999999996</v>
      </c>
      <c r="R519" s="188">
        <v>4.3600000000000003</v>
      </c>
      <c r="S519" s="188">
        <v>4.05</v>
      </c>
      <c r="T519" s="188">
        <v>4.8899999999999997</v>
      </c>
      <c r="U519" s="188">
        <v>3.9</v>
      </c>
      <c r="V519" s="188">
        <v>3.31</v>
      </c>
      <c r="W519" s="188">
        <v>3.44</v>
      </c>
      <c r="X519" s="188">
        <v>3.37</v>
      </c>
      <c r="Y519" s="188">
        <v>4.7300000000000004</v>
      </c>
      <c r="Z519" s="188">
        <v>5.5</v>
      </c>
      <c r="AA519" s="188">
        <v>4.45</v>
      </c>
      <c r="AB519" s="188">
        <v>4.7300000000000004</v>
      </c>
      <c r="AC519" s="188">
        <v>4.63</v>
      </c>
      <c r="AD519" s="188">
        <v>3.44</v>
      </c>
      <c r="AE519" s="188">
        <v>3.95</v>
      </c>
      <c r="AF519" s="188">
        <v>4.29</v>
      </c>
    </row>
    <row r="520" spans="1:32" x14ac:dyDescent="0.3">
      <c r="A520" s="180" t="s">
        <v>973</v>
      </c>
      <c r="B520" s="180">
        <v>654</v>
      </c>
      <c r="C520" s="182" t="s">
        <v>27034</v>
      </c>
      <c r="D520" s="180" t="s">
        <v>6</v>
      </c>
      <c r="E520" s="180" t="s">
        <v>857</v>
      </c>
      <c r="F520" s="188">
        <v>7.39</v>
      </c>
      <c r="G520" s="188">
        <v>4.49</v>
      </c>
      <c r="H520" s="188">
        <v>6.35</v>
      </c>
      <c r="I520" s="188">
        <v>6.2</v>
      </c>
      <c r="J520" s="188">
        <v>4.24</v>
      </c>
      <c r="K520" s="188">
        <v>5.49</v>
      </c>
      <c r="L520" s="188">
        <v>5.73</v>
      </c>
      <c r="M520" s="188">
        <v>5.16</v>
      </c>
      <c r="N520" s="188">
        <v>5.66</v>
      </c>
      <c r="O520" s="188">
        <v>5.42</v>
      </c>
      <c r="P520" s="188">
        <v>5.19</v>
      </c>
      <c r="Q520" s="188">
        <v>5.35</v>
      </c>
      <c r="R520" s="188">
        <v>5.41</v>
      </c>
      <c r="S520" s="188">
        <v>5.0199999999999996</v>
      </c>
      <c r="T520" s="188">
        <v>6.06</v>
      </c>
      <c r="U520" s="188">
        <v>4.83</v>
      </c>
      <c r="V520" s="188">
        <v>4.1100000000000003</v>
      </c>
      <c r="W520" s="188">
        <v>4.26</v>
      </c>
      <c r="X520" s="188">
        <v>4.18</v>
      </c>
      <c r="Y520" s="188">
        <v>5.86</v>
      </c>
      <c r="Z520" s="188">
        <v>6.82</v>
      </c>
      <c r="AA520" s="188">
        <v>5.52</v>
      </c>
      <c r="AB520" s="188">
        <v>5.86</v>
      </c>
      <c r="AC520" s="188">
        <v>5.73</v>
      </c>
      <c r="AD520" s="188">
        <v>4.26</v>
      </c>
      <c r="AE520" s="188">
        <v>4.9000000000000004</v>
      </c>
      <c r="AF520" s="188">
        <v>5.31</v>
      </c>
    </row>
    <row r="521" spans="1:32" x14ac:dyDescent="0.3">
      <c r="A521" s="180" t="s">
        <v>973</v>
      </c>
      <c r="B521" s="180">
        <v>37103</v>
      </c>
      <c r="C521" s="182" t="s">
        <v>27035</v>
      </c>
      <c r="D521" s="180" t="s">
        <v>6</v>
      </c>
      <c r="E521" s="180" t="s">
        <v>857</v>
      </c>
      <c r="F521" s="188">
        <v>6.19</v>
      </c>
      <c r="G521" s="188">
        <v>3.76</v>
      </c>
      <c r="H521" s="188">
        <v>5.32</v>
      </c>
      <c r="I521" s="188">
        <v>5.19</v>
      </c>
      <c r="J521" s="188">
        <v>3.56</v>
      </c>
      <c r="K521" s="188">
        <v>4.59</v>
      </c>
      <c r="L521" s="188">
        <v>4.8</v>
      </c>
      <c r="M521" s="188">
        <v>4.32</v>
      </c>
      <c r="N521" s="188">
        <v>4.74</v>
      </c>
      <c r="O521" s="188">
        <v>4.54</v>
      </c>
      <c r="P521" s="188">
        <v>4.3499999999999996</v>
      </c>
      <c r="Q521" s="188">
        <v>4.4800000000000004</v>
      </c>
      <c r="R521" s="188">
        <v>4.53</v>
      </c>
      <c r="S521" s="188">
        <v>4.2</v>
      </c>
      <c r="T521" s="188">
        <v>5.08</v>
      </c>
      <c r="U521" s="188">
        <v>4.05</v>
      </c>
      <c r="V521" s="188">
        <v>3.44</v>
      </c>
      <c r="W521" s="188">
        <v>3.57</v>
      </c>
      <c r="X521" s="188">
        <v>3.5</v>
      </c>
      <c r="Y521" s="188">
        <v>4.91</v>
      </c>
      <c r="Z521" s="188">
        <v>5.71</v>
      </c>
      <c r="AA521" s="188">
        <v>4.62</v>
      </c>
      <c r="AB521" s="188">
        <v>4.91</v>
      </c>
      <c r="AC521" s="188">
        <v>4.8</v>
      </c>
      <c r="AD521" s="188">
        <v>3.57</v>
      </c>
      <c r="AE521" s="188">
        <v>4.0999999999999996</v>
      </c>
      <c r="AF521" s="188">
        <v>4.45</v>
      </c>
    </row>
    <row r="522" spans="1:32" x14ac:dyDescent="0.3">
      <c r="A522" s="180" t="s">
        <v>973</v>
      </c>
      <c r="B522" s="180">
        <v>34555</v>
      </c>
      <c r="C522" s="182" t="s">
        <v>27036</v>
      </c>
      <c r="D522" s="180" t="s">
        <v>6</v>
      </c>
      <c r="E522" s="180" t="s">
        <v>857</v>
      </c>
      <c r="F522" s="188">
        <v>7.86</v>
      </c>
      <c r="G522" s="188">
        <v>4.78</v>
      </c>
      <c r="H522" s="188">
        <v>6.76</v>
      </c>
      <c r="I522" s="188">
        <v>6.59</v>
      </c>
      <c r="J522" s="188">
        <v>4.5199999999999996</v>
      </c>
      <c r="K522" s="188">
        <v>5.83</v>
      </c>
      <c r="L522" s="188">
        <v>6.1</v>
      </c>
      <c r="M522" s="188">
        <v>5.49</v>
      </c>
      <c r="N522" s="188">
        <v>6.02</v>
      </c>
      <c r="O522" s="188">
        <v>5.77</v>
      </c>
      <c r="P522" s="188">
        <v>5.52</v>
      </c>
      <c r="Q522" s="188">
        <v>5.69</v>
      </c>
      <c r="R522" s="188">
        <v>5.75</v>
      </c>
      <c r="S522" s="188">
        <v>5.34</v>
      </c>
      <c r="T522" s="188">
        <v>6.45</v>
      </c>
      <c r="U522" s="188">
        <v>5.14</v>
      </c>
      <c r="V522" s="188">
        <v>4.37</v>
      </c>
      <c r="W522" s="188">
        <v>4.53</v>
      </c>
      <c r="X522" s="188">
        <v>4.45</v>
      </c>
      <c r="Y522" s="188">
        <v>6.23</v>
      </c>
      <c r="Z522" s="188">
        <v>7.25</v>
      </c>
      <c r="AA522" s="188">
        <v>5.87</v>
      </c>
      <c r="AB522" s="188">
        <v>6.23</v>
      </c>
      <c r="AC522" s="188">
        <v>6.1</v>
      </c>
      <c r="AD522" s="188">
        <v>4.53</v>
      </c>
      <c r="AE522" s="188">
        <v>5.21</v>
      </c>
      <c r="AF522" s="188">
        <v>5.65</v>
      </c>
    </row>
    <row r="523" spans="1:32" x14ac:dyDescent="0.3">
      <c r="A523" s="180" t="s">
        <v>973</v>
      </c>
      <c r="B523" s="180">
        <v>674</v>
      </c>
      <c r="C523" s="182" t="s">
        <v>27037</v>
      </c>
      <c r="D523" s="180" t="s">
        <v>47</v>
      </c>
      <c r="E523" s="180" t="s">
        <v>857</v>
      </c>
      <c r="F523" s="188"/>
      <c r="G523" s="188"/>
      <c r="H523" s="188"/>
      <c r="I523" s="188"/>
      <c r="J523" s="188"/>
      <c r="K523" s="188"/>
      <c r="L523" s="188"/>
      <c r="M523" s="188"/>
      <c r="N523" s="188"/>
      <c r="O523" s="188"/>
      <c r="P523" s="188">
        <v>93.31</v>
      </c>
      <c r="Q523" s="188"/>
      <c r="R523" s="188"/>
      <c r="S523" s="188"/>
      <c r="T523" s="188"/>
      <c r="U523" s="188"/>
      <c r="V523" s="188"/>
      <c r="W523" s="188"/>
      <c r="X523" s="188"/>
      <c r="Y523" s="188"/>
      <c r="Z523" s="188"/>
      <c r="AA523" s="188"/>
      <c r="AB523" s="188">
        <v>98.85</v>
      </c>
      <c r="AC523" s="188">
        <v>95.37</v>
      </c>
      <c r="AD523" s="188"/>
      <c r="AE523" s="188">
        <v>100.73</v>
      </c>
      <c r="AF523" s="188"/>
    </row>
    <row r="524" spans="1:32" x14ac:dyDescent="0.3">
      <c r="A524" s="180" t="s">
        <v>973</v>
      </c>
      <c r="B524" s="180">
        <v>34600</v>
      </c>
      <c r="C524" s="182" t="s">
        <v>27038</v>
      </c>
      <c r="D524" s="180" t="s">
        <v>47</v>
      </c>
      <c r="E524" s="180" t="s">
        <v>26586</v>
      </c>
      <c r="F524" s="188"/>
      <c r="G524" s="188"/>
      <c r="H524" s="188"/>
      <c r="I524" s="188"/>
      <c r="J524" s="188"/>
      <c r="K524" s="188"/>
      <c r="L524" s="188"/>
      <c r="M524" s="188"/>
      <c r="N524" s="188"/>
      <c r="O524" s="188"/>
      <c r="P524" s="188">
        <v>137.06</v>
      </c>
      <c r="Q524" s="188"/>
      <c r="R524" s="188"/>
      <c r="S524" s="188"/>
      <c r="T524" s="188"/>
      <c r="U524" s="188"/>
      <c r="V524" s="188"/>
      <c r="W524" s="188"/>
      <c r="X524" s="188"/>
      <c r="Y524" s="188"/>
      <c r="Z524" s="188"/>
      <c r="AA524" s="188"/>
      <c r="AB524" s="188">
        <v>145.19999999999999</v>
      </c>
      <c r="AC524" s="188">
        <v>140.09</v>
      </c>
      <c r="AD524" s="188"/>
      <c r="AE524" s="188">
        <v>147.94999999999999</v>
      </c>
      <c r="AF524" s="188"/>
    </row>
    <row r="525" spans="1:32" x14ac:dyDescent="0.3">
      <c r="A525" s="180" t="s">
        <v>973</v>
      </c>
      <c r="B525" s="180">
        <v>652</v>
      </c>
      <c r="C525" s="182" t="s">
        <v>27039</v>
      </c>
      <c r="D525" s="180" t="s">
        <v>47</v>
      </c>
      <c r="E525" s="180" t="s">
        <v>857</v>
      </c>
      <c r="F525" s="188"/>
      <c r="G525" s="188"/>
      <c r="H525" s="188"/>
      <c r="I525" s="188"/>
      <c r="J525" s="188"/>
      <c r="K525" s="188"/>
      <c r="L525" s="188"/>
      <c r="M525" s="188"/>
      <c r="N525" s="188"/>
      <c r="O525" s="188"/>
      <c r="P525" s="188">
        <v>209.96</v>
      </c>
      <c r="Q525" s="188"/>
      <c r="R525" s="188"/>
      <c r="S525" s="188"/>
      <c r="T525" s="188"/>
      <c r="U525" s="188"/>
      <c r="V525" s="188"/>
      <c r="W525" s="188"/>
      <c r="X525" s="188"/>
      <c r="Y525" s="188"/>
      <c r="Z525" s="188"/>
      <c r="AA525" s="188"/>
      <c r="AB525" s="188">
        <v>222.43</v>
      </c>
      <c r="AC525" s="188">
        <v>214.6</v>
      </c>
      <c r="AD525" s="188"/>
      <c r="AE525" s="188">
        <v>226.64</v>
      </c>
      <c r="AF525" s="188"/>
    </row>
    <row r="526" spans="1:32" x14ac:dyDescent="0.3">
      <c r="A526" s="180" t="s">
        <v>973</v>
      </c>
      <c r="B526" s="180">
        <v>650</v>
      </c>
      <c r="C526" s="182" t="s">
        <v>27040</v>
      </c>
      <c r="D526" s="180" t="s">
        <v>6</v>
      </c>
      <c r="E526" s="180" t="s">
        <v>26586</v>
      </c>
      <c r="F526" s="188">
        <v>4.7699999999999996</v>
      </c>
      <c r="G526" s="188">
        <v>2.9</v>
      </c>
      <c r="H526" s="188">
        <v>4.0999999999999996</v>
      </c>
      <c r="I526" s="188">
        <v>4</v>
      </c>
      <c r="J526" s="188">
        <v>2.74</v>
      </c>
      <c r="K526" s="188">
        <v>3.54</v>
      </c>
      <c r="L526" s="188">
        <v>3.7</v>
      </c>
      <c r="M526" s="188">
        <v>3.33</v>
      </c>
      <c r="N526" s="188">
        <v>3.65</v>
      </c>
      <c r="O526" s="188">
        <v>3.5</v>
      </c>
      <c r="P526" s="188">
        <v>3.35</v>
      </c>
      <c r="Q526" s="188">
        <v>3.45</v>
      </c>
      <c r="R526" s="188">
        <v>3.49</v>
      </c>
      <c r="S526" s="188">
        <v>3.24</v>
      </c>
      <c r="T526" s="188">
        <v>3.91</v>
      </c>
      <c r="U526" s="188">
        <v>3.12</v>
      </c>
      <c r="V526" s="188">
        <v>2.65</v>
      </c>
      <c r="W526" s="188">
        <v>2.75</v>
      </c>
      <c r="X526" s="188">
        <v>2.7</v>
      </c>
      <c r="Y526" s="188">
        <v>3.78</v>
      </c>
      <c r="Z526" s="188">
        <v>4.4000000000000004</v>
      </c>
      <c r="AA526" s="188">
        <v>3.56</v>
      </c>
      <c r="AB526" s="188">
        <v>3.78</v>
      </c>
      <c r="AC526" s="188">
        <v>3.7</v>
      </c>
      <c r="AD526" s="188">
        <v>2.75</v>
      </c>
      <c r="AE526" s="188">
        <v>3.16</v>
      </c>
      <c r="AF526" s="188">
        <v>3.43</v>
      </c>
    </row>
    <row r="527" spans="1:32" x14ac:dyDescent="0.3">
      <c r="A527" s="180" t="s">
        <v>973</v>
      </c>
      <c r="B527" s="180">
        <v>718</v>
      </c>
      <c r="C527" s="182" t="s">
        <v>27041</v>
      </c>
      <c r="D527" s="180" t="s">
        <v>6</v>
      </c>
      <c r="E527" s="180" t="s">
        <v>857</v>
      </c>
      <c r="F527" s="188">
        <v>24.21</v>
      </c>
      <c r="G527" s="188">
        <v>24.21</v>
      </c>
      <c r="H527" s="188">
        <v>21.24</v>
      </c>
      <c r="I527" s="188"/>
      <c r="J527" s="188">
        <v>29.46</v>
      </c>
      <c r="K527" s="188"/>
      <c r="L527" s="188"/>
      <c r="M527" s="188">
        <v>25.59</v>
      </c>
      <c r="N527" s="188">
        <v>19.66</v>
      </c>
      <c r="O527" s="188"/>
      <c r="P527" s="188">
        <v>15.28</v>
      </c>
      <c r="Q527" s="188"/>
      <c r="R527" s="188">
        <v>28.56</v>
      </c>
      <c r="S527" s="188">
        <v>36.71</v>
      </c>
      <c r="T527" s="188"/>
      <c r="U527" s="188"/>
      <c r="V527" s="188"/>
      <c r="W527" s="188">
        <v>14.72</v>
      </c>
      <c r="X527" s="188">
        <v>17.690000000000001</v>
      </c>
      <c r="Y527" s="188"/>
      <c r="Z527" s="188">
        <v>31.33</v>
      </c>
      <c r="AA527" s="188"/>
      <c r="AB527" s="188">
        <v>16.7</v>
      </c>
      <c r="AC527" s="188">
        <v>17.78</v>
      </c>
      <c r="AD527" s="188"/>
      <c r="AE527" s="188">
        <v>19.72</v>
      </c>
      <c r="AF527" s="188"/>
    </row>
    <row r="528" spans="1:32" x14ac:dyDescent="0.3">
      <c r="A528" s="180" t="s">
        <v>973</v>
      </c>
      <c r="B528" s="180">
        <v>11981</v>
      </c>
      <c r="C528" s="182" t="s">
        <v>27042</v>
      </c>
      <c r="D528" s="180" t="s">
        <v>6</v>
      </c>
      <c r="E528" s="180" t="s">
        <v>857</v>
      </c>
      <c r="F528" s="188">
        <v>23.52</v>
      </c>
      <c r="G528" s="188">
        <v>23.52</v>
      </c>
      <c r="H528" s="188">
        <v>20.64</v>
      </c>
      <c r="I528" s="188"/>
      <c r="J528" s="188">
        <v>28.61</v>
      </c>
      <c r="K528" s="188"/>
      <c r="L528" s="188"/>
      <c r="M528" s="188">
        <v>24.86</v>
      </c>
      <c r="N528" s="188">
        <v>19.100000000000001</v>
      </c>
      <c r="O528" s="188"/>
      <c r="P528" s="188">
        <v>14.85</v>
      </c>
      <c r="Q528" s="188"/>
      <c r="R528" s="188">
        <v>27.74</v>
      </c>
      <c r="S528" s="188">
        <v>35.659999999999997</v>
      </c>
      <c r="T528" s="188"/>
      <c r="U528" s="188"/>
      <c r="V528" s="188"/>
      <c r="W528" s="188">
        <v>14.3</v>
      </c>
      <c r="X528" s="188">
        <v>17.18</v>
      </c>
      <c r="Y528" s="188"/>
      <c r="Z528" s="188">
        <v>30.44</v>
      </c>
      <c r="AA528" s="188"/>
      <c r="AB528" s="188">
        <v>16.22</v>
      </c>
      <c r="AC528" s="188">
        <v>17.28</v>
      </c>
      <c r="AD528" s="188"/>
      <c r="AE528" s="188">
        <v>19.16</v>
      </c>
      <c r="AF528" s="188"/>
    </row>
    <row r="529" spans="1:32" x14ac:dyDescent="0.3">
      <c r="A529" s="180" t="s">
        <v>973</v>
      </c>
      <c r="B529" s="180">
        <v>34586</v>
      </c>
      <c r="C529" s="182" t="s">
        <v>27043</v>
      </c>
      <c r="D529" s="180" t="s">
        <v>6</v>
      </c>
      <c r="E529" s="180" t="s">
        <v>857</v>
      </c>
      <c r="F529" s="188">
        <v>2.96</v>
      </c>
      <c r="G529" s="188">
        <v>2.59</v>
      </c>
      <c r="H529" s="188">
        <v>2.2200000000000002</v>
      </c>
      <c r="I529" s="188">
        <v>2.69</v>
      </c>
      <c r="J529" s="188">
        <v>2.37</v>
      </c>
      <c r="K529" s="188">
        <v>2.15</v>
      </c>
      <c r="L529" s="188">
        <v>2.96</v>
      </c>
      <c r="M529" s="188">
        <v>2.1</v>
      </c>
      <c r="N529" s="188">
        <v>3.18</v>
      </c>
      <c r="O529" s="188">
        <v>2.4700000000000002</v>
      </c>
      <c r="P529" s="188">
        <v>2.2200000000000002</v>
      </c>
      <c r="Q529" s="188">
        <v>2.39</v>
      </c>
      <c r="R529" s="188">
        <v>2.71</v>
      </c>
      <c r="S529" s="188">
        <v>2.3199999999999998</v>
      </c>
      <c r="T529" s="188">
        <v>2.2200000000000002</v>
      </c>
      <c r="U529" s="188">
        <v>1.58</v>
      </c>
      <c r="V529" s="188">
        <v>2.52</v>
      </c>
      <c r="W529" s="188">
        <v>2.02</v>
      </c>
      <c r="X529" s="188">
        <v>2.12</v>
      </c>
      <c r="Y529" s="188">
        <v>2.19</v>
      </c>
      <c r="Z529" s="188">
        <v>2.42</v>
      </c>
      <c r="AA529" s="188">
        <v>2.29</v>
      </c>
      <c r="AB529" s="188">
        <v>2.15</v>
      </c>
      <c r="AC529" s="188">
        <v>2.76</v>
      </c>
      <c r="AD529" s="188">
        <v>1.55</v>
      </c>
      <c r="AE529" s="188">
        <v>2.02</v>
      </c>
      <c r="AF529" s="188">
        <v>2.74</v>
      </c>
    </row>
    <row r="530" spans="1:32" x14ac:dyDescent="0.3">
      <c r="A530" s="180" t="s">
        <v>973</v>
      </c>
      <c r="B530" s="180">
        <v>38603</v>
      </c>
      <c r="C530" s="182" t="s">
        <v>27044</v>
      </c>
      <c r="D530" s="180" t="s">
        <v>6</v>
      </c>
      <c r="E530" s="180" t="s">
        <v>857</v>
      </c>
      <c r="F530" s="188">
        <v>3.51</v>
      </c>
      <c r="G530" s="188">
        <v>3.07</v>
      </c>
      <c r="H530" s="188">
        <v>2.63</v>
      </c>
      <c r="I530" s="188">
        <v>3.19</v>
      </c>
      <c r="J530" s="188">
        <v>2.81</v>
      </c>
      <c r="K530" s="188">
        <v>2.5499999999999998</v>
      </c>
      <c r="L530" s="188">
        <v>3.51</v>
      </c>
      <c r="M530" s="188">
        <v>2.4900000000000002</v>
      </c>
      <c r="N530" s="188">
        <v>3.78</v>
      </c>
      <c r="O530" s="188">
        <v>2.93</v>
      </c>
      <c r="P530" s="188">
        <v>2.63</v>
      </c>
      <c r="Q530" s="188">
        <v>2.84</v>
      </c>
      <c r="R530" s="188">
        <v>3.22</v>
      </c>
      <c r="S530" s="188">
        <v>2.75</v>
      </c>
      <c r="T530" s="188">
        <v>2.63</v>
      </c>
      <c r="U530" s="188">
        <v>1.87</v>
      </c>
      <c r="V530" s="188">
        <v>2.99</v>
      </c>
      <c r="W530" s="188">
        <v>2.4</v>
      </c>
      <c r="X530" s="188">
        <v>2.52</v>
      </c>
      <c r="Y530" s="188">
        <v>2.61</v>
      </c>
      <c r="Z530" s="188">
        <v>2.87</v>
      </c>
      <c r="AA530" s="188">
        <v>2.72</v>
      </c>
      <c r="AB530" s="188">
        <v>2.5499999999999998</v>
      </c>
      <c r="AC530" s="188">
        <v>3.28</v>
      </c>
      <c r="AD530" s="188">
        <v>1.84</v>
      </c>
      <c r="AE530" s="188">
        <v>2.4</v>
      </c>
      <c r="AF530" s="188">
        <v>3.25</v>
      </c>
    </row>
    <row r="531" spans="1:32" x14ac:dyDescent="0.3">
      <c r="A531" s="180" t="s">
        <v>973</v>
      </c>
      <c r="B531" s="180">
        <v>34588</v>
      </c>
      <c r="C531" s="182" t="s">
        <v>27045</v>
      </c>
      <c r="D531" s="180" t="s">
        <v>6</v>
      </c>
      <c r="E531" s="180" t="s">
        <v>857</v>
      </c>
      <c r="F531" s="188">
        <v>4</v>
      </c>
      <c r="G531" s="188">
        <v>3.5</v>
      </c>
      <c r="H531" s="188">
        <v>3</v>
      </c>
      <c r="I531" s="188">
        <v>3.63</v>
      </c>
      <c r="J531" s="188">
        <v>3.2</v>
      </c>
      <c r="K531" s="188">
        <v>2.9</v>
      </c>
      <c r="L531" s="188">
        <v>4</v>
      </c>
      <c r="M531" s="188">
        <v>2.83</v>
      </c>
      <c r="N531" s="188">
        <v>4.3</v>
      </c>
      <c r="O531" s="188">
        <v>3.33</v>
      </c>
      <c r="P531" s="188">
        <v>3</v>
      </c>
      <c r="Q531" s="188">
        <v>3.23</v>
      </c>
      <c r="R531" s="188">
        <v>3.67</v>
      </c>
      <c r="S531" s="188">
        <v>3.13</v>
      </c>
      <c r="T531" s="188">
        <v>3</v>
      </c>
      <c r="U531" s="188">
        <v>2.13</v>
      </c>
      <c r="V531" s="188">
        <v>3.4</v>
      </c>
      <c r="W531" s="188">
        <v>2.73</v>
      </c>
      <c r="X531" s="188">
        <v>2.86</v>
      </c>
      <c r="Y531" s="188">
        <v>2.97</v>
      </c>
      <c r="Z531" s="188">
        <v>3.27</v>
      </c>
      <c r="AA531" s="188">
        <v>3.1</v>
      </c>
      <c r="AB531" s="188">
        <v>2.9</v>
      </c>
      <c r="AC531" s="188">
        <v>3.73</v>
      </c>
      <c r="AD531" s="188">
        <v>2.1</v>
      </c>
      <c r="AE531" s="188">
        <v>2.73</v>
      </c>
      <c r="AF531" s="188">
        <v>3.7</v>
      </c>
    </row>
    <row r="532" spans="1:32" x14ac:dyDescent="0.3">
      <c r="A532" s="180" t="s">
        <v>973</v>
      </c>
      <c r="B532" s="180">
        <v>34590</v>
      </c>
      <c r="C532" s="182" t="s">
        <v>27046</v>
      </c>
      <c r="D532" s="180" t="s">
        <v>6</v>
      </c>
      <c r="E532" s="180" t="s">
        <v>857</v>
      </c>
      <c r="F532" s="188">
        <v>3.96</v>
      </c>
      <c r="G532" s="188">
        <v>3.46</v>
      </c>
      <c r="H532" s="188">
        <v>2.97</v>
      </c>
      <c r="I532" s="188">
        <v>3.6</v>
      </c>
      <c r="J532" s="188">
        <v>3.17</v>
      </c>
      <c r="K532" s="188">
        <v>2.87</v>
      </c>
      <c r="L532" s="188">
        <v>3.96</v>
      </c>
      <c r="M532" s="188">
        <v>2.8</v>
      </c>
      <c r="N532" s="188">
        <v>4.26</v>
      </c>
      <c r="O532" s="188">
        <v>3.3</v>
      </c>
      <c r="P532" s="188">
        <v>2.97</v>
      </c>
      <c r="Q532" s="188">
        <v>3.2</v>
      </c>
      <c r="R532" s="188">
        <v>3.63</v>
      </c>
      <c r="S532" s="188">
        <v>3.1</v>
      </c>
      <c r="T532" s="188">
        <v>2.97</v>
      </c>
      <c r="U532" s="188">
        <v>2.11</v>
      </c>
      <c r="V532" s="188">
        <v>3.36</v>
      </c>
      <c r="W532" s="188">
        <v>2.7</v>
      </c>
      <c r="X532" s="188">
        <v>2.84</v>
      </c>
      <c r="Y532" s="188">
        <v>2.94</v>
      </c>
      <c r="Z532" s="188">
        <v>3.23</v>
      </c>
      <c r="AA532" s="188">
        <v>3.07</v>
      </c>
      <c r="AB532" s="188">
        <v>2.87</v>
      </c>
      <c r="AC532" s="188">
        <v>3.69</v>
      </c>
      <c r="AD532" s="188">
        <v>2.08</v>
      </c>
      <c r="AE532" s="188">
        <v>2.7</v>
      </c>
      <c r="AF532" s="188">
        <v>3.66</v>
      </c>
    </row>
    <row r="533" spans="1:32" x14ac:dyDescent="0.3">
      <c r="A533" s="180" t="s">
        <v>973</v>
      </c>
      <c r="B533" s="180">
        <v>34591</v>
      </c>
      <c r="C533" s="182" t="s">
        <v>27047</v>
      </c>
      <c r="D533" s="180" t="s">
        <v>6</v>
      </c>
      <c r="E533" s="180" t="s">
        <v>857</v>
      </c>
      <c r="F533" s="188">
        <v>4.83</v>
      </c>
      <c r="G533" s="188">
        <v>4.22</v>
      </c>
      <c r="H533" s="188">
        <v>3.62</v>
      </c>
      <c r="I533" s="188">
        <v>4.3899999999999997</v>
      </c>
      <c r="J533" s="188">
        <v>3.86</v>
      </c>
      <c r="K533" s="188">
        <v>3.5</v>
      </c>
      <c r="L533" s="188">
        <v>4.83</v>
      </c>
      <c r="M533" s="188">
        <v>3.42</v>
      </c>
      <c r="N533" s="188">
        <v>5.19</v>
      </c>
      <c r="O533" s="188">
        <v>4.0199999999999996</v>
      </c>
      <c r="P533" s="188">
        <v>3.62</v>
      </c>
      <c r="Q533" s="188">
        <v>3.9</v>
      </c>
      <c r="R533" s="188">
        <v>4.43</v>
      </c>
      <c r="S533" s="188">
        <v>3.78</v>
      </c>
      <c r="T533" s="188">
        <v>3.62</v>
      </c>
      <c r="U533" s="188">
        <v>2.57</v>
      </c>
      <c r="V533" s="188">
        <v>4.0999999999999996</v>
      </c>
      <c r="W533" s="188">
        <v>3.3</v>
      </c>
      <c r="X533" s="188">
        <v>3.46</v>
      </c>
      <c r="Y533" s="188">
        <v>3.58</v>
      </c>
      <c r="Z533" s="188">
        <v>3.94</v>
      </c>
      <c r="AA533" s="188">
        <v>3.74</v>
      </c>
      <c r="AB533" s="188">
        <v>3.5</v>
      </c>
      <c r="AC533" s="188">
        <v>4.51</v>
      </c>
      <c r="AD533" s="188">
        <v>2.5299999999999998</v>
      </c>
      <c r="AE533" s="188">
        <v>3.3</v>
      </c>
      <c r="AF533" s="188">
        <v>4.47</v>
      </c>
    </row>
    <row r="534" spans="1:32" x14ac:dyDescent="0.3">
      <c r="A534" s="180" t="s">
        <v>973</v>
      </c>
      <c r="B534" s="180">
        <v>40517</v>
      </c>
      <c r="C534" s="182" t="s">
        <v>27048</v>
      </c>
      <c r="D534" s="180" t="s">
        <v>47</v>
      </c>
      <c r="E534" s="180" t="s">
        <v>857</v>
      </c>
      <c r="F534" s="188">
        <v>147.06</v>
      </c>
      <c r="G534" s="188">
        <v>70.790000000000006</v>
      </c>
      <c r="H534" s="188">
        <v>106.86</v>
      </c>
      <c r="I534" s="188">
        <v>97.19</v>
      </c>
      <c r="J534" s="188">
        <v>69.05</v>
      </c>
      <c r="K534" s="188">
        <v>70.08</v>
      </c>
      <c r="L534" s="188">
        <v>87.21</v>
      </c>
      <c r="M534" s="188">
        <v>79.28</v>
      </c>
      <c r="N534" s="188">
        <v>82.69</v>
      </c>
      <c r="O534" s="188">
        <v>71.61</v>
      </c>
      <c r="P534" s="188">
        <v>72.63</v>
      </c>
      <c r="Q534" s="188">
        <v>81.2</v>
      </c>
      <c r="R534" s="188">
        <v>105.83</v>
      </c>
      <c r="S534" s="188">
        <v>80</v>
      </c>
      <c r="T534" s="188">
        <v>61.06</v>
      </c>
      <c r="U534" s="188">
        <v>67.52</v>
      </c>
      <c r="V534" s="188">
        <v>65.98</v>
      </c>
      <c r="W534" s="188">
        <v>59.76</v>
      </c>
      <c r="X534" s="188">
        <v>76.73</v>
      </c>
      <c r="Y534" s="188">
        <v>72.28</v>
      </c>
      <c r="Z534" s="188">
        <v>103.33</v>
      </c>
      <c r="AA534" s="188">
        <v>138.11000000000001</v>
      </c>
      <c r="AB534" s="188">
        <v>65.47</v>
      </c>
      <c r="AC534" s="188">
        <v>59.42</v>
      </c>
      <c r="AD534" s="188">
        <v>76.73</v>
      </c>
      <c r="AE534" s="188">
        <v>87.98</v>
      </c>
      <c r="AF534" s="188">
        <v>107.93</v>
      </c>
    </row>
    <row r="535" spans="1:32" x14ac:dyDescent="0.3">
      <c r="A535" s="180" t="s">
        <v>973</v>
      </c>
      <c r="B535" s="180">
        <v>40515</v>
      </c>
      <c r="C535" s="182" t="s">
        <v>27049</v>
      </c>
      <c r="D535" s="180" t="s">
        <v>47</v>
      </c>
      <c r="E535" s="180" t="s">
        <v>857</v>
      </c>
      <c r="F535" s="188">
        <v>161.77000000000001</v>
      </c>
      <c r="G535" s="188">
        <v>77.87</v>
      </c>
      <c r="H535" s="188">
        <v>117.54</v>
      </c>
      <c r="I535" s="188">
        <v>106.91</v>
      </c>
      <c r="J535" s="188">
        <v>75.959999999999994</v>
      </c>
      <c r="K535" s="188">
        <v>77.08</v>
      </c>
      <c r="L535" s="188">
        <v>95.93</v>
      </c>
      <c r="M535" s="188">
        <v>87.21</v>
      </c>
      <c r="N535" s="188">
        <v>90.96</v>
      </c>
      <c r="O535" s="188">
        <v>78.77</v>
      </c>
      <c r="P535" s="188">
        <v>79.900000000000006</v>
      </c>
      <c r="Q535" s="188">
        <v>89.32</v>
      </c>
      <c r="R535" s="188">
        <v>116.42</v>
      </c>
      <c r="S535" s="188">
        <v>88</v>
      </c>
      <c r="T535" s="188">
        <v>67.17</v>
      </c>
      <c r="U535" s="188">
        <v>74.27</v>
      </c>
      <c r="V535" s="188">
        <v>72.58</v>
      </c>
      <c r="W535" s="188">
        <v>65.739999999999995</v>
      </c>
      <c r="X535" s="188">
        <v>84.4</v>
      </c>
      <c r="Y535" s="188">
        <v>79.5</v>
      </c>
      <c r="Z535" s="188">
        <v>113.66</v>
      </c>
      <c r="AA535" s="188">
        <v>151.91999999999999</v>
      </c>
      <c r="AB535" s="188">
        <v>72.02</v>
      </c>
      <c r="AC535" s="188">
        <v>65.36</v>
      </c>
      <c r="AD535" s="188">
        <v>84.4</v>
      </c>
      <c r="AE535" s="188">
        <v>96.78</v>
      </c>
      <c r="AF535" s="188">
        <v>118.72</v>
      </c>
    </row>
    <row r="536" spans="1:32" x14ac:dyDescent="0.3">
      <c r="A536" s="180" t="s">
        <v>973</v>
      </c>
      <c r="B536" s="180">
        <v>40524</v>
      </c>
      <c r="C536" s="182" t="s">
        <v>27050</v>
      </c>
      <c r="D536" s="180" t="s">
        <v>47</v>
      </c>
      <c r="E536" s="180" t="s">
        <v>857</v>
      </c>
      <c r="F536" s="188">
        <v>168.07</v>
      </c>
      <c r="G536" s="188">
        <v>80.91</v>
      </c>
      <c r="H536" s="188">
        <v>122.12</v>
      </c>
      <c r="I536" s="188">
        <v>111.07</v>
      </c>
      <c r="J536" s="188">
        <v>78.92</v>
      </c>
      <c r="K536" s="188">
        <v>80.09</v>
      </c>
      <c r="L536" s="188">
        <v>99.67</v>
      </c>
      <c r="M536" s="188">
        <v>90.61</v>
      </c>
      <c r="N536" s="188">
        <v>94.5</v>
      </c>
      <c r="O536" s="188">
        <v>81.84</v>
      </c>
      <c r="P536" s="188">
        <v>83.01</v>
      </c>
      <c r="Q536" s="188">
        <v>92.8</v>
      </c>
      <c r="R536" s="188">
        <v>120.95</v>
      </c>
      <c r="S536" s="188">
        <v>91.43</v>
      </c>
      <c r="T536" s="188">
        <v>69.790000000000006</v>
      </c>
      <c r="U536" s="188">
        <v>77.16</v>
      </c>
      <c r="V536" s="188">
        <v>75.41</v>
      </c>
      <c r="W536" s="188">
        <v>68.3</v>
      </c>
      <c r="X536" s="188">
        <v>87.69</v>
      </c>
      <c r="Y536" s="188">
        <v>82.6</v>
      </c>
      <c r="Z536" s="188">
        <v>118.09</v>
      </c>
      <c r="AA536" s="188">
        <v>157.84</v>
      </c>
      <c r="AB536" s="188">
        <v>74.83</v>
      </c>
      <c r="AC536" s="188">
        <v>67.900000000000006</v>
      </c>
      <c r="AD536" s="188">
        <v>87.69</v>
      </c>
      <c r="AE536" s="188">
        <v>100.55</v>
      </c>
      <c r="AF536" s="188">
        <v>123.35</v>
      </c>
    </row>
    <row r="537" spans="1:32" x14ac:dyDescent="0.3">
      <c r="A537" s="180" t="s">
        <v>973</v>
      </c>
      <c r="B537" s="180">
        <v>40529</v>
      </c>
      <c r="C537" s="182" t="s">
        <v>27051</v>
      </c>
      <c r="D537" s="180" t="s">
        <v>47</v>
      </c>
      <c r="E537" s="180" t="s">
        <v>857</v>
      </c>
      <c r="F537" s="188">
        <v>266.49</v>
      </c>
      <c r="G537" s="188">
        <v>128.28</v>
      </c>
      <c r="H537" s="188">
        <v>193.63</v>
      </c>
      <c r="I537" s="188">
        <v>176.11</v>
      </c>
      <c r="J537" s="188">
        <v>125.13</v>
      </c>
      <c r="K537" s="188">
        <v>126.98</v>
      </c>
      <c r="L537" s="188">
        <v>158.04</v>
      </c>
      <c r="M537" s="188">
        <v>143.66999999999999</v>
      </c>
      <c r="N537" s="188">
        <v>149.84</v>
      </c>
      <c r="O537" s="188">
        <v>129.76</v>
      </c>
      <c r="P537" s="188">
        <v>131.62</v>
      </c>
      <c r="Q537" s="188">
        <v>147.13</v>
      </c>
      <c r="R537" s="188">
        <v>191.78</v>
      </c>
      <c r="S537" s="188">
        <v>144.97</v>
      </c>
      <c r="T537" s="188">
        <v>110.65</v>
      </c>
      <c r="U537" s="188">
        <v>122.35</v>
      </c>
      <c r="V537" s="188">
        <v>119.57</v>
      </c>
      <c r="W537" s="188">
        <v>108.3</v>
      </c>
      <c r="X537" s="188">
        <v>139.03</v>
      </c>
      <c r="Y537" s="188">
        <v>130.97</v>
      </c>
      <c r="Z537" s="188">
        <v>187.23</v>
      </c>
      <c r="AA537" s="188">
        <v>250.26</v>
      </c>
      <c r="AB537" s="188">
        <v>118.64</v>
      </c>
      <c r="AC537" s="188">
        <v>107.67</v>
      </c>
      <c r="AD537" s="188">
        <v>139.03</v>
      </c>
      <c r="AE537" s="188">
        <v>159.43</v>
      </c>
      <c r="AF537" s="188">
        <v>195.58</v>
      </c>
    </row>
    <row r="538" spans="1:32" x14ac:dyDescent="0.3">
      <c r="A538" s="180" t="s">
        <v>973</v>
      </c>
      <c r="B538" s="180">
        <v>36156</v>
      </c>
      <c r="C538" s="182" t="s">
        <v>27052</v>
      </c>
      <c r="D538" s="180" t="s">
        <v>47</v>
      </c>
      <c r="E538" s="180" t="s">
        <v>857</v>
      </c>
      <c r="F538" s="188">
        <v>159.22999999999999</v>
      </c>
      <c r="G538" s="188">
        <v>76.650000000000006</v>
      </c>
      <c r="H538" s="188">
        <v>115.69</v>
      </c>
      <c r="I538" s="188">
        <v>105.23</v>
      </c>
      <c r="J538" s="188">
        <v>74.760000000000005</v>
      </c>
      <c r="K538" s="188">
        <v>75.87</v>
      </c>
      <c r="L538" s="188">
        <v>94.43</v>
      </c>
      <c r="M538" s="188">
        <v>85.84</v>
      </c>
      <c r="N538" s="188">
        <v>89.53</v>
      </c>
      <c r="O538" s="188">
        <v>77.53</v>
      </c>
      <c r="P538" s="188">
        <v>78.64</v>
      </c>
      <c r="Q538" s="188">
        <v>87.91</v>
      </c>
      <c r="R538" s="188">
        <v>114.59</v>
      </c>
      <c r="S538" s="188">
        <v>86.62</v>
      </c>
      <c r="T538" s="188">
        <v>66.11</v>
      </c>
      <c r="U538" s="188">
        <v>73.099999999999994</v>
      </c>
      <c r="V538" s="188">
        <v>71.44</v>
      </c>
      <c r="W538" s="188">
        <v>64.709999999999994</v>
      </c>
      <c r="X538" s="188">
        <v>83.07</v>
      </c>
      <c r="Y538" s="188">
        <v>78.25</v>
      </c>
      <c r="Z538" s="188">
        <v>111.87</v>
      </c>
      <c r="AA538" s="188">
        <v>149.53</v>
      </c>
      <c r="AB538" s="188">
        <v>70.89</v>
      </c>
      <c r="AC538" s="188">
        <v>64.33</v>
      </c>
      <c r="AD538" s="188">
        <v>83.07</v>
      </c>
      <c r="AE538" s="188">
        <v>95.26</v>
      </c>
      <c r="AF538" s="188">
        <v>116.86</v>
      </c>
    </row>
    <row r="539" spans="1:32" x14ac:dyDescent="0.3">
      <c r="A539" s="180" t="s">
        <v>973</v>
      </c>
      <c r="B539" s="180">
        <v>36155</v>
      </c>
      <c r="C539" s="182" t="s">
        <v>27053</v>
      </c>
      <c r="D539" s="180" t="s">
        <v>47</v>
      </c>
      <c r="E539" s="180" t="s">
        <v>857</v>
      </c>
      <c r="F539" s="188">
        <v>126.05</v>
      </c>
      <c r="G539" s="188">
        <v>60.68</v>
      </c>
      <c r="H539" s="188">
        <v>91.59</v>
      </c>
      <c r="I539" s="188">
        <v>83.3</v>
      </c>
      <c r="J539" s="188">
        <v>59.19</v>
      </c>
      <c r="K539" s="188">
        <v>60.06</v>
      </c>
      <c r="L539" s="188">
        <v>74.75</v>
      </c>
      <c r="M539" s="188">
        <v>67.959999999999994</v>
      </c>
      <c r="N539" s="188">
        <v>70.88</v>
      </c>
      <c r="O539" s="188">
        <v>61.38</v>
      </c>
      <c r="P539" s="188">
        <v>62.26</v>
      </c>
      <c r="Q539" s="188">
        <v>69.599999999999994</v>
      </c>
      <c r="R539" s="188">
        <v>90.71</v>
      </c>
      <c r="S539" s="188">
        <v>68.569999999999993</v>
      </c>
      <c r="T539" s="188">
        <v>52.34</v>
      </c>
      <c r="U539" s="188">
        <v>57.87</v>
      </c>
      <c r="V539" s="188">
        <v>56.56</v>
      </c>
      <c r="W539" s="188">
        <v>51.22</v>
      </c>
      <c r="X539" s="188">
        <v>65.760000000000005</v>
      </c>
      <c r="Y539" s="188">
        <v>61.95</v>
      </c>
      <c r="Z539" s="188">
        <v>88.56</v>
      </c>
      <c r="AA539" s="188">
        <v>118.38</v>
      </c>
      <c r="AB539" s="188">
        <v>56.12</v>
      </c>
      <c r="AC539" s="188">
        <v>50.93</v>
      </c>
      <c r="AD539" s="188">
        <v>65.760000000000005</v>
      </c>
      <c r="AE539" s="188">
        <v>75.41</v>
      </c>
      <c r="AF539" s="188">
        <v>92.51</v>
      </c>
    </row>
    <row r="540" spans="1:32" x14ac:dyDescent="0.3">
      <c r="A540" s="180" t="s">
        <v>973</v>
      </c>
      <c r="B540" s="180">
        <v>36154</v>
      </c>
      <c r="C540" s="182" t="s">
        <v>27054</v>
      </c>
      <c r="D540" s="180" t="s">
        <v>47</v>
      </c>
      <c r="E540" s="180" t="s">
        <v>857</v>
      </c>
      <c r="F540" s="188">
        <v>190.19</v>
      </c>
      <c r="G540" s="188">
        <v>91.55</v>
      </c>
      <c r="H540" s="188">
        <v>138.19</v>
      </c>
      <c r="I540" s="188">
        <v>125.69</v>
      </c>
      <c r="J540" s="188">
        <v>89.3</v>
      </c>
      <c r="K540" s="188">
        <v>90.63</v>
      </c>
      <c r="L540" s="188">
        <v>112.79</v>
      </c>
      <c r="M540" s="188">
        <v>102.53</v>
      </c>
      <c r="N540" s="188">
        <v>106.94</v>
      </c>
      <c r="O540" s="188">
        <v>92.61</v>
      </c>
      <c r="P540" s="188">
        <v>93.93</v>
      </c>
      <c r="Q540" s="188">
        <v>105.01</v>
      </c>
      <c r="R540" s="188">
        <v>136.87</v>
      </c>
      <c r="S540" s="188">
        <v>103.46</v>
      </c>
      <c r="T540" s="188">
        <v>78.97</v>
      </c>
      <c r="U540" s="188">
        <v>87.32</v>
      </c>
      <c r="V540" s="188">
        <v>85.33</v>
      </c>
      <c r="W540" s="188">
        <v>77.290000000000006</v>
      </c>
      <c r="X540" s="188">
        <v>99.23</v>
      </c>
      <c r="Y540" s="188">
        <v>93.47</v>
      </c>
      <c r="Z540" s="188">
        <v>133.63</v>
      </c>
      <c r="AA540" s="188">
        <v>178.61</v>
      </c>
      <c r="AB540" s="188">
        <v>84.67</v>
      </c>
      <c r="AC540" s="188">
        <v>76.84</v>
      </c>
      <c r="AD540" s="188">
        <v>99.23</v>
      </c>
      <c r="AE540" s="188">
        <v>113.78</v>
      </c>
      <c r="AF540" s="188">
        <v>139.58000000000001</v>
      </c>
    </row>
    <row r="541" spans="1:32" x14ac:dyDescent="0.3">
      <c r="A541" s="180" t="s">
        <v>973</v>
      </c>
      <c r="B541" s="180">
        <v>36170</v>
      </c>
      <c r="C541" s="182" t="s">
        <v>27055</v>
      </c>
      <c r="D541" s="180" t="s">
        <v>47</v>
      </c>
      <c r="E541" s="180" t="s">
        <v>26586</v>
      </c>
      <c r="F541" s="188">
        <v>143.75</v>
      </c>
      <c r="G541" s="188">
        <v>69.2</v>
      </c>
      <c r="H541" s="188">
        <v>104.45</v>
      </c>
      <c r="I541" s="188">
        <v>95</v>
      </c>
      <c r="J541" s="188">
        <v>67.5</v>
      </c>
      <c r="K541" s="188">
        <v>68.5</v>
      </c>
      <c r="L541" s="188">
        <v>85.25</v>
      </c>
      <c r="M541" s="188">
        <v>77.5</v>
      </c>
      <c r="N541" s="188">
        <v>80.83</v>
      </c>
      <c r="O541" s="188">
        <v>70</v>
      </c>
      <c r="P541" s="188">
        <v>71</v>
      </c>
      <c r="Q541" s="188">
        <v>79.37</v>
      </c>
      <c r="R541" s="188">
        <v>103.45</v>
      </c>
      <c r="S541" s="188">
        <v>78.2</v>
      </c>
      <c r="T541" s="188">
        <v>59.69</v>
      </c>
      <c r="U541" s="188">
        <v>66</v>
      </c>
      <c r="V541" s="188">
        <v>64.5</v>
      </c>
      <c r="W541" s="188">
        <v>58.42</v>
      </c>
      <c r="X541" s="188">
        <v>75</v>
      </c>
      <c r="Y541" s="188">
        <v>70.650000000000006</v>
      </c>
      <c r="Z541" s="188">
        <v>101</v>
      </c>
      <c r="AA541" s="188">
        <v>135</v>
      </c>
      <c r="AB541" s="188">
        <v>64</v>
      </c>
      <c r="AC541" s="188">
        <v>58.08</v>
      </c>
      <c r="AD541" s="188">
        <v>75</v>
      </c>
      <c r="AE541" s="188">
        <v>86</v>
      </c>
      <c r="AF541" s="188">
        <v>105.5</v>
      </c>
    </row>
    <row r="542" spans="1:32" x14ac:dyDescent="0.3">
      <c r="A542" s="180" t="s">
        <v>973</v>
      </c>
      <c r="B542" s="180">
        <v>695</v>
      </c>
      <c r="C542" s="182" t="s">
        <v>27056</v>
      </c>
      <c r="D542" s="180" t="s">
        <v>47</v>
      </c>
      <c r="E542" s="180" t="s">
        <v>857</v>
      </c>
      <c r="F542" s="188">
        <v>159.78</v>
      </c>
      <c r="G542" s="188">
        <v>76.91</v>
      </c>
      <c r="H542" s="188">
        <v>116.1</v>
      </c>
      <c r="I542" s="188">
        <v>105.59</v>
      </c>
      <c r="J542" s="188">
        <v>75.02</v>
      </c>
      <c r="K542" s="188">
        <v>76.14</v>
      </c>
      <c r="L542" s="188">
        <v>94.75</v>
      </c>
      <c r="M542" s="188">
        <v>86.14</v>
      </c>
      <c r="N542" s="188">
        <v>89.84</v>
      </c>
      <c r="O542" s="188">
        <v>77.8</v>
      </c>
      <c r="P542" s="188">
        <v>78.91</v>
      </c>
      <c r="Q542" s="188">
        <v>88.22</v>
      </c>
      <c r="R542" s="188">
        <v>114.98</v>
      </c>
      <c r="S542" s="188">
        <v>86.92</v>
      </c>
      <c r="T542" s="188">
        <v>66.34</v>
      </c>
      <c r="U542" s="188">
        <v>73.36</v>
      </c>
      <c r="V542" s="188">
        <v>71.69</v>
      </c>
      <c r="W542" s="188">
        <v>64.930000000000007</v>
      </c>
      <c r="X542" s="188">
        <v>83.36</v>
      </c>
      <c r="Y542" s="188">
        <v>78.53</v>
      </c>
      <c r="Z542" s="188">
        <v>112.26</v>
      </c>
      <c r="AA542" s="188">
        <v>150.05000000000001</v>
      </c>
      <c r="AB542" s="188">
        <v>71.13</v>
      </c>
      <c r="AC542" s="188">
        <v>64.55</v>
      </c>
      <c r="AD542" s="188">
        <v>83.36</v>
      </c>
      <c r="AE542" s="188">
        <v>95.59</v>
      </c>
      <c r="AF542" s="188">
        <v>117.26</v>
      </c>
    </row>
    <row r="543" spans="1:32" x14ac:dyDescent="0.3">
      <c r="A543" s="180" t="s">
        <v>973</v>
      </c>
      <c r="B543" s="180">
        <v>679</v>
      </c>
      <c r="C543" s="182" t="s">
        <v>27057</v>
      </c>
      <c r="D543" s="180" t="s">
        <v>47</v>
      </c>
      <c r="E543" s="180" t="s">
        <v>857</v>
      </c>
      <c r="F543" s="188">
        <v>228</v>
      </c>
      <c r="G543" s="188">
        <v>109.76</v>
      </c>
      <c r="H543" s="188">
        <v>165.67</v>
      </c>
      <c r="I543" s="188">
        <v>150.68</v>
      </c>
      <c r="J543" s="188">
        <v>107.06</v>
      </c>
      <c r="K543" s="188">
        <v>108.65</v>
      </c>
      <c r="L543" s="188">
        <v>135.21</v>
      </c>
      <c r="M543" s="188">
        <v>122.92</v>
      </c>
      <c r="N543" s="188">
        <v>128.19999999999999</v>
      </c>
      <c r="O543" s="188">
        <v>111.03</v>
      </c>
      <c r="P543" s="188">
        <v>112.61</v>
      </c>
      <c r="Q543" s="188">
        <v>125.89</v>
      </c>
      <c r="R543" s="188">
        <v>164.08</v>
      </c>
      <c r="S543" s="188">
        <v>124.03</v>
      </c>
      <c r="T543" s="188">
        <v>94.67</v>
      </c>
      <c r="U543" s="188">
        <v>104.68</v>
      </c>
      <c r="V543" s="188">
        <v>102.3</v>
      </c>
      <c r="W543" s="188">
        <v>92.66</v>
      </c>
      <c r="X543" s="188">
        <v>118.96</v>
      </c>
      <c r="Y543" s="188">
        <v>112.06</v>
      </c>
      <c r="Z543" s="188">
        <v>160.19999999999999</v>
      </c>
      <c r="AA543" s="188">
        <v>214.13</v>
      </c>
      <c r="AB543" s="188">
        <v>101.51</v>
      </c>
      <c r="AC543" s="188">
        <v>92.12</v>
      </c>
      <c r="AD543" s="188">
        <v>118.96</v>
      </c>
      <c r="AE543" s="188">
        <v>136.4</v>
      </c>
      <c r="AF543" s="188">
        <v>167.33</v>
      </c>
    </row>
    <row r="544" spans="1:32" x14ac:dyDescent="0.3">
      <c r="A544" s="180" t="s">
        <v>973</v>
      </c>
      <c r="B544" s="180">
        <v>711</v>
      </c>
      <c r="C544" s="182" t="s">
        <v>27058</v>
      </c>
      <c r="D544" s="180" t="s">
        <v>47</v>
      </c>
      <c r="E544" s="180" t="s">
        <v>857</v>
      </c>
      <c r="F544" s="188">
        <v>143.75</v>
      </c>
      <c r="G544" s="188">
        <v>69.2</v>
      </c>
      <c r="H544" s="188">
        <v>104.45</v>
      </c>
      <c r="I544" s="188">
        <v>95</v>
      </c>
      <c r="J544" s="188">
        <v>67.5</v>
      </c>
      <c r="K544" s="188">
        <v>68.5</v>
      </c>
      <c r="L544" s="188">
        <v>85.25</v>
      </c>
      <c r="M544" s="188">
        <v>77.5</v>
      </c>
      <c r="N544" s="188">
        <v>80.83</v>
      </c>
      <c r="O544" s="188">
        <v>70</v>
      </c>
      <c r="P544" s="188">
        <v>71</v>
      </c>
      <c r="Q544" s="188">
        <v>79.37</v>
      </c>
      <c r="R544" s="188">
        <v>103.45</v>
      </c>
      <c r="S544" s="188">
        <v>78.2</v>
      </c>
      <c r="T544" s="188">
        <v>59.69</v>
      </c>
      <c r="U544" s="188">
        <v>66</v>
      </c>
      <c r="V544" s="188">
        <v>64.5</v>
      </c>
      <c r="W544" s="188">
        <v>58.42</v>
      </c>
      <c r="X544" s="188">
        <v>75</v>
      </c>
      <c r="Y544" s="188">
        <v>70.650000000000006</v>
      </c>
      <c r="Z544" s="188">
        <v>101</v>
      </c>
      <c r="AA544" s="188">
        <v>135</v>
      </c>
      <c r="AB544" s="188">
        <v>64</v>
      </c>
      <c r="AC544" s="188">
        <v>58.08</v>
      </c>
      <c r="AD544" s="188">
        <v>75</v>
      </c>
      <c r="AE544" s="188">
        <v>86</v>
      </c>
      <c r="AF544" s="188">
        <v>105.5</v>
      </c>
    </row>
    <row r="545" spans="1:32" x14ac:dyDescent="0.3">
      <c r="A545" s="180" t="s">
        <v>973</v>
      </c>
      <c r="B545" s="180">
        <v>712</v>
      </c>
      <c r="C545" s="182" t="s">
        <v>27059</v>
      </c>
      <c r="D545" s="180" t="s">
        <v>47</v>
      </c>
      <c r="E545" s="180" t="s">
        <v>857</v>
      </c>
      <c r="F545" s="188">
        <v>172.5</v>
      </c>
      <c r="G545" s="188">
        <v>83.04</v>
      </c>
      <c r="H545" s="188">
        <v>125.34</v>
      </c>
      <c r="I545" s="188">
        <v>114</v>
      </c>
      <c r="J545" s="188">
        <v>81</v>
      </c>
      <c r="K545" s="188">
        <v>82.2</v>
      </c>
      <c r="L545" s="188">
        <v>102.3</v>
      </c>
      <c r="M545" s="188">
        <v>93</v>
      </c>
      <c r="N545" s="188">
        <v>96.99</v>
      </c>
      <c r="O545" s="188">
        <v>84</v>
      </c>
      <c r="P545" s="188">
        <v>85.2</v>
      </c>
      <c r="Q545" s="188">
        <v>95.24</v>
      </c>
      <c r="R545" s="188">
        <v>124.14</v>
      </c>
      <c r="S545" s="188">
        <v>93.84</v>
      </c>
      <c r="T545" s="188">
        <v>71.62</v>
      </c>
      <c r="U545" s="188">
        <v>79.2</v>
      </c>
      <c r="V545" s="188">
        <v>77.400000000000006</v>
      </c>
      <c r="W545" s="188">
        <v>70.099999999999994</v>
      </c>
      <c r="X545" s="188">
        <v>90</v>
      </c>
      <c r="Y545" s="188">
        <v>84.78</v>
      </c>
      <c r="Z545" s="188">
        <v>121.2</v>
      </c>
      <c r="AA545" s="188">
        <v>162</v>
      </c>
      <c r="AB545" s="188">
        <v>76.8</v>
      </c>
      <c r="AC545" s="188">
        <v>69.69</v>
      </c>
      <c r="AD545" s="188">
        <v>90</v>
      </c>
      <c r="AE545" s="188">
        <v>103.2</v>
      </c>
      <c r="AF545" s="188">
        <v>126.6</v>
      </c>
    </row>
    <row r="546" spans="1:32" x14ac:dyDescent="0.3">
      <c r="A546" s="180" t="s">
        <v>973</v>
      </c>
      <c r="B546" s="180">
        <v>12614</v>
      </c>
      <c r="C546" s="182" t="s">
        <v>27060</v>
      </c>
      <c r="D546" s="180" t="s">
        <v>6</v>
      </c>
      <c r="E546" s="180" t="s">
        <v>857</v>
      </c>
      <c r="F546" s="188">
        <v>63.32</v>
      </c>
      <c r="G546" s="188">
        <v>51.92</v>
      </c>
      <c r="H546" s="188">
        <v>39.82</v>
      </c>
      <c r="I546" s="188">
        <v>42.25</v>
      </c>
      <c r="J546" s="188">
        <v>48.84</v>
      </c>
      <c r="K546" s="188">
        <v>54.85</v>
      </c>
      <c r="L546" s="188">
        <v>51.3</v>
      </c>
      <c r="M546" s="188">
        <v>81.06</v>
      </c>
      <c r="N546" s="188">
        <v>63.97</v>
      </c>
      <c r="O546" s="188">
        <v>48.51</v>
      </c>
      <c r="P546" s="188">
        <v>58.79</v>
      </c>
      <c r="Q546" s="188">
        <v>58.79</v>
      </c>
      <c r="R546" s="188">
        <v>59.81</v>
      </c>
      <c r="S546" s="188">
        <v>58.54</v>
      </c>
      <c r="T546" s="188">
        <v>51.23</v>
      </c>
      <c r="U546" s="188">
        <v>46.92</v>
      </c>
      <c r="V546" s="188">
        <v>52.28</v>
      </c>
      <c r="W546" s="188">
        <v>48.08</v>
      </c>
      <c r="X546" s="188">
        <v>57.53</v>
      </c>
      <c r="Y546" s="188">
        <v>57.6</v>
      </c>
      <c r="Z546" s="188">
        <v>60.5</v>
      </c>
      <c r="AA546" s="188">
        <v>51.88</v>
      </c>
      <c r="AB546" s="188">
        <v>66.33</v>
      </c>
      <c r="AC546" s="188">
        <v>54.85</v>
      </c>
      <c r="AD546" s="188">
        <v>51.3</v>
      </c>
      <c r="AE546" s="188">
        <v>64.88</v>
      </c>
      <c r="AF546" s="188">
        <v>54.31</v>
      </c>
    </row>
    <row r="547" spans="1:32" x14ac:dyDescent="0.3">
      <c r="A547" s="180" t="s">
        <v>973</v>
      </c>
      <c r="B547" s="180">
        <v>6140</v>
      </c>
      <c r="C547" s="182" t="s">
        <v>27061</v>
      </c>
      <c r="D547" s="180" t="s">
        <v>6</v>
      </c>
      <c r="E547" s="180" t="s">
        <v>857</v>
      </c>
      <c r="F547" s="188">
        <v>4.22</v>
      </c>
      <c r="G547" s="188">
        <v>4.18</v>
      </c>
      <c r="H547" s="188">
        <v>4.22</v>
      </c>
      <c r="I547" s="188">
        <v>3.96</v>
      </c>
      <c r="J547" s="188">
        <v>4.13</v>
      </c>
      <c r="K547" s="188">
        <v>3.91</v>
      </c>
      <c r="L547" s="188">
        <v>4.25</v>
      </c>
      <c r="M547" s="188">
        <v>4.38</v>
      </c>
      <c r="N547" s="188">
        <v>4.4000000000000004</v>
      </c>
      <c r="O547" s="188">
        <v>4.07</v>
      </c>
      <c r="P547" s="188">
        <v>4.3499999999999996</v>
      </c>
      <c r="Q547" s="188">
        <v>4.46</v>
      </c>
      <c r="R547" s="188">
        <v>3.56</v>
      </c>
      <c r="S547" s="188">
        <v>4.3899999999999997</v>
      </c>
      <c r="T547" s="188">
        <v>4.46</v>
      </c>
      <c r="U547" s="188">
        <v>4.7</v>
      </c>
      <c r="V547" s="188">
        <v>3.91</v>
      </c>
      <c r="W547" s="188">
        <v>4.59</v>
      </c>
      <c r="X547" s="188">
        <v>4.7</v>
      </c>
      <c r="Y547" s="188">
        <v>3.55</v>
      </c>
      <c r="Z547" s="188">
        <v>4.51</v>
      </c>
      <c r="AA547" s="188">
        <v>4.18</v>
      </c>
      <c r="AB547" s="188">
        <v>4.6399999999999997</v>
      </c>
      <c r="AC547" s="188">
        <v>4.4000000000000004</v>
      </c>
      <c r="AD547" s="188">
        <v>4.05</v>
      </c>
      <c r="AE547" s="188">
        <v>4.3499999999999996</v>
      </c>
      <c r="AF547" s="188">
        <v>4.3499999999999996</v>
      </c>
    </row>
    <row r="548" spans="1:32" x14ac:dyDescent="0.3">
      <c r="A548" s="180" t="s">
        <v>973</v>
      </c>
      <c r="B548" s="180">
        <v>38399</v>
      </c>
      <c r="C548" s="182" t="s">
        <v>27062</v>
      </c>
      <c r="D548" s="180" t="s">
        <v>6</v>
      </c>
      <c r="E548" s="180" t="s">
        <v>857</v>
      </c>
      <c r="F548" s="188">
        <v>201.57</v>
      </c>
      <c r="G548" s="188">
        <v>148.57</v>
      </c>
      <c r="H548" s="188"/>
      <c r="I548" s="188">
        <v>204.18</v>
      </c>
      <c r="J548" s="188">
        <v>139.01</v>
      </c>
      <c r="K548" s="188">
        <v>227.84</v>
      </c>
      <c r="L548" s="188">
        <v>186.28</v>
      </c>
      <c r="M548" s="188">
        <v>178.38</v>
      </c>
      <c r="N548" s="188">
        <v>207.56</v>
      </c>
      <c r="O548" s="188">
        <v>224.87</v>
      </c>
      <c r="P548" s="188">
        <v>223.95</v>
      </c>
      <c r="Q548" s="188">
        <v>156.38999999999999</v>
      </c>
      <c r="R548" s="188">
        <v>213.31</v>
      </c>
      <c r="S548" s="188">
        <v>169.42</v>
      </c>
      <c r="T548" s="188">
        <v>201.14</v>
      </c>
      <c r="U548" s="188">
        <v>147.69999999999999</v>
      </c>
      <c r="V548" s="188">
        <v>293.43</v>
      </c>
      <c r="W548" s="188">
        <v>130.24</v>
      </c>
      <c r="X548" s="188"/>
      <c r="Y548" s="188">
        <v>165.08</v>
      </c>
      <c r="Z548" s="188">
        <v>217.21</v>
      </c>
      <c r="AA548" s="188">
        <v>186.8</v>
      </c>
      <c r="AB548" s="188">
        <v>176.33</v>
      </c>
      <c r="AC548" s="188">
        <v>196.23</v>
      </c>
      <c r="AD548" s="188">
        <v>152.44</v>
      </c>
      <c r="AE548" s="188">
        <v>200.22</v>
      </c>
      <c r="AF548" s="188">
        <v>199.83</v>
      </c>
    </row>
    <row r="549" spans="1:32" x14ac:dyDescent="0.3">
      <c r="A549" s="180" t="s">
        <v>26752</v>
      </c>
      <c r="B549" s="180">
        <v>729</v>
      </c>
      <c r="C549" s="182" t="s">
        <v>27063</v>
      </c>
      <c r="D549" s="180" t="s">
        <v>6</v>
      </c>
      <c r="E549" s="180" t="s">
        <v>26586</v>
      </c>
      <c r="F549" s="188">
        <v>990</v>
      </c>
      <c r="G549" s="188">
        <v>722</v>
      </c>
      <c r="H549" s="188">
        <v>930.25</v>
      </c>
      <c r="I549" s="188">
        <v>950</v>
      </c>
      <c r="J549" s="188">
        <v>637.35</v>
      </c>
      <c r="K549" s="188">
        <v>1012.15</v>
      </c>
      <c r="L549" s="188">
        <v>1070</v>
      </c>
      <c r="M549" s="188">
        <v>918</v>
      </c>
      <c r="N549" s="188">
        <v>796.54</v>
      </c>
      <c r="O549" s="188">
        <v>917.42</v>
      </c>
      <c r="P549" s="188">
        <v>1114.6500000000001</v>
      </c>
      <c r="Q549" s="188">
        <v>822.72</v>
      </c>
      <c r="R549" s="188">
        <v>757.5</v>
      </c>
      <c r="S549" s="188">
        <v>945</v>
      </c>
      <c r="T549" s="188">
        <v>804.11</v>
      </c>
      <c r="U549" s="188">
        <v>717.9</v>
      </c>
      <c r="V549" s="188">
        <v>1095</v>
      </c>
      <c r="W549" s="188">
        <v>999.5</v>
      </c>
      <c r="X549" s="188">
        <v>769.9</v>
      </c>
      <c r="Y549" s="188">
        <v>800.99</v>
      </c>
      <c r="Z549" s="188">
        <v>1369.05</v>
      </c>
      <c r="AA549" s="188">
        <v>897.01</v>
      </c>
      <c r="AB549" s="188">
        <v>1078</v>
      </c>
      <c r="AC549" s="188">
        <v>698.46</v>
      </c>
      <c r="AD549" s="188">
        <v>1071.78</v>
      </c>
      <c r="AE549" s="188">
        <v>728.73</v>
      </c>
      <c r="AF549" s="188">
        <v>660</v>
      </c>
    </row>
    <row r="550" spans="1:32" x14ac:dyDescent="0.3">
      <c r="A550" s="180" t="s">
        <v>26752</v>
      </c>
      <c r="B550" s="180">
        <v>39925</v>
      </c>
      <c r="C550" s="182" t="s">
        <v>27064</v>
      </c>
      <c r="D550" s="180" t="s">
        <v>6</v>
      </c>
      <c r="E550" s="180" t="s">
        <v>857</v>
      </c>
      <c r="F550" s="188">
        <v>14305.41</v>
      </c>
      <c r="G550" s="188">
        <v>10432.83</v>
      </c>
      <c r="H550" s="188">
        <v>13442.03</v>
      </c>
      <c r="I550" s="188">
        <v>13727.41</v>
      </c>
      <c r="J550" s="188">
        <v>9209.65</v>
      </c>
      <c r="K550" s="188">
        <v>14625.47</v>
      </c>
      <c r="L550" s="188">
        <v>15461.4</v>
      </c>
      <c r="M550" s="188">
        <v>13265.01</v>
      </c>
      <c r="N550" s="188">
        <v>11509.93</v>
      </c>
      <c r="O550" s="188">
        <v>13256.63</v>
      </c>
      <c r="P550" s="188">
        <v>16106.59</v>
      </c>
      <c r="Q550" s="188">
        <v>11888.23</v>
      </c>
      <c r="R550" s="188">
        <v>10945.8</v>
      </c>
      <c r="S550" s="188">
        <v>13655.16</v>
      </c>
      <c r="T550" s="188">
        <v>11619.31</v>
      </c>
      <c r="U550" s="188">
        <v>10373.59</v>
      </c>
      <c r="V550" s="188">
        <v>15822.65</v>
      </c>
      <c r="W550" s="188">
        <v>14442.68</v>
      </c>
      <c r="X550" s="188">
        <v>11124.98</v>
      </c>
      <c r="Y550" s="188">
        <v>11574.23</v>
      </c>
      <c r="Z550" s="188">
        <v>19782.650000000001</v>
      </c>
      <c r="AA550" s="188">
        <v>12961.71</v>
      </c>
      <c r="AB550" s="188">
        <v>15577</v>
      </c>
      <c r="AC550" s="188">
        <v>10092.68</v>
      </c>
      <c r="AD550" s="188">
        <v>15487.12</v>
      </c>
      <c r="AE550" s="188">
        <v>10530.08</v>
      </c>
      <c r="AF550" s="188">
        <v>9536.94</v>
      </c>
    </row>
    <row r="551" spans="1:32" x14ac:dyDescent="0.3">
      <c r="A551" s="180" t="s">
        <v>26752</v>
      </c>
      <c r="B551" s="180">
        <v>731</v>
      </c>
      <c r="C551" s="182" t="s">
        <v>27065</v>
      </c>
      <c r="D551" s="180" t="s">
        <v>6</v>
      </c>
      <c r="E551" s="180" t="s">
        <v>857</v>
      </c>
      <c r="F551" s="188">
        <v>963.51</v>
      </c>
      <c r="G551" s="188">
        <v>702.68</v>
      </c>
      <c r="H551" s="188">
        <v>905.36</v>
      </c>
      <c r="I551" s="188">
        <v>924.58</v>
      </c>
      <c r="J551" s="188">
        <v>620.29999999999995</v>
      </c>
      <c r="K551" s="188">
        <v>985.07</v>
      </c>
      <c r="L551" s="188">
        <v>1041.3699999999999</v>
      </c>
      <c r="M551" s="188">
        <v>893.44</v>
      </c>
      <c r="N551" s="188">
        <v>775.23</v>
      </c>
      <c r="O551" s="188">
        <v>892.87</v>
      </c>
      <c r="P551" s="188">
        <v>1084.83</v>
      </c>
      <c r="Q551" s="188">
        <v>800.71</v>
      </c>
      <c r="R551" s="188">
        <v>737.23</v>
      </c>
      <c r="S551" s="188">
        <v>919.72</v>
      </c>
      <c r="T551" s="188">
        <v>782.6</v>
      </c>
      <c r="U551" s="188">
        <v>698.69</v>
      </c>
      <c r="V551" s="188">
        <v>1065.7</v>
      </c>
      <c r="W551" s="188">
        <v>972.76</v>
      </c>
      <c r="X551" s="188">
        <v>749.3</v>
      </c>
      <c r="Y551" s="188">
        <v>779.56</v>
      </c>
      <c r="Z551" s="188">
        <v>1332.42</v>
      </c>
      <c r="AA551" s="188">
        <v>873.01</v>
      </c>
      <c r="AB551" s="188">
        <v>1049.1600000000001</v>
      </c>
      <c r="AC551" s="188">
        <v>679.77</v>
      </c>
      <c r="AD551" s="188">
        <v>1043.1099999999999</v>
      </c>
      <c r="AE551" s="188">
        <v>709.23</v>
      </c>
      <c r="AF551" s="188">
        <v>642.34</v>
      </c>
    </row>
    <row r="552" spans="1:32" x14ac:dyDescent="0.3">
      <c r="A552" s="180" t="s">
        <v>26752</v>
      </c>
      <c r="B552" s="180">
        <v>732</v>
      </c>
      <c r="C552" s="182" t="s">
        <v>27066</v>
      </c>
      <c r="D552" s="180" t="s">
        <v>6</v>
      </c>
      <c r="E552" s="180" t="s">
        <v>857</v>
      </c>
      <c r="F552" s="188">
        <v>1624.16</v>
      </c>
      <c r="G552" s="188">
        <v>1184.49</v>
      </c>
      <c r="H552" s="188">
        <v>1526.14</v>
      </c>
      <c r="I552" s="188">
        <v>1558.54</v>
      </c>
      <c r="J552" s="188">
        <v>1045.6199999999999</v>
      </c>
      <c r="K552" s="188">
        <v>1660.5</v>
      </c>
      <c r="L552" s="188">
        <v>1755.41</v>
      </c>
      <c r="M552" s="188">
        <v>1506.04</v>
      </c>
      <c r="N552" s="188">
        <v>1306.78</v>
      </c>
      <c r="O552" s="188">
        <v>1505.09</v>
      </c>
      <c r="P552" s="188">
        <v>1828.66</v>
      </c>
      <c r="Q552" s="188">
        <v>1349.73</v>
      </c>
      <c r="R552" s="188">
        <v>1242.73</v>
      </c>
      <c r="S552" s="188">
        <v>1550.34</v>
      </c>
      <c r="T552" s="188">
        <v>1319.2</v>
      </c>
      <c r="U552" s="188">
        <v>1177.76</v>
      </c>
      <c r="V552" s="188">
        <v>1796.42</v>
      </c>
      <c r="W552" s="188">
        <v>1639.75</v>
      </c>
      <c r="X552" s="188">
        <v>1263.07</v>
      </c>
      <c r="Y552" s="188">
        <v>1314.08</v>
      </c>
      <c r="Z552" s="188">
        <v>2246.02</v>
      </c>
      <c r="AA552" s="188">
        <v>1471.61</v>
      </c>
      <c r="AB552" s="188">
        <v>1768.53</v>
      </c>
      <c r="AC552" s="188">
        <v>1145.8699999999999</v>
      </c>
      <c r="AD552" s="188">
        <v>1758.33</v>
      </c>
      <c r="AE552" s="188">
        <v>1195.53</v>
      </c>
      <c r="AF552" s="188">
        <v>1082.77</v>
      </c>
    </row>
    <row r="553" spans="1:32" x14ac:dyDescent="0.3">
      <c r="A553" s="180" t="s">
        <v>26752</v>
      </c>
      <c r="B553" s="180">
        <v>735</v>
      </c>
      <c r="C553" s="182" t="s">
        <v>27067</v>
      </c>
      <c r="D553" s="180" t="s">
        <v>6</v>
      </c>
      <c r="E553" s="180" t="s">
        <v>857</v>
      </c>
      <c r="F553" s="188">
        <v>2889.3</v>
      </c>
      <c r="G553" s="188">
        <v>2107.15</v>
      </c>
      <c r="H553" s="188">
        <v>2714.92</v>
      </c>
      <c r="I553" s="188">
        <v>2772.56</v>
      </c>
      <c r="J553" s="188">
        <v>1860.1</v>
      </c>
      <c r="K553" s="188">
        <v>2953.95</v>
      </c>
      <c r="L553" s="188">
        <v>3122.78</v>
      </c>
      <c r="M553" s="188">
        <v>2679.17</v>
      </c>
      <c r="N553" s="188">
        <v>2324.69</v>
      </c>
      <c r="O553" s="188">
        <v>2677.48</v>
      </c>
      <c r="P553" s="188">
        <v>3253.09</v>
      </c>
      <c r="Q553" s="188">
        <v>2401.1</v>
      </c>
      <c r="R553" s="188">
        <v>2210.75</v>
      </c>
      <c r="S553" s="188">
        <v>2757.97</v>
      </c>
      <c r="T553" s="188">
        <v>2346.7800000000002</v>
      </c>
      <c r="U553" s="188">
        <v>2095.1799999999998</v>
      </c>
      <c r="V553" s="188">
        <v>3195.74</v>
      </c>
      <c r="W553" s="188">
        <v>2917.03</v>
      </c>
      <c r="X553" s="188">
        <v>2246.94</v>
      </c>
      <c r="Y553" s="188">
        <v>2337.6799999999998</v>
      </c>
      <c r="Z553" s="188">
        <v>3995.56</v>
      </c>
      <c r="AA553" s="188">
        <v>2617.91</v>
      </c>
      <c r="AB553" s="188">
        <v>3146.13</v>
      </c>
      <c r="AC553" s="188">
        <v>2038.45</v>
      </c>
      <c r="AD553" s="188">
        <v>3127.98</v>
      </c>
      <c r="AE553" s="188">
        <v>2126.79</v>
      </c>
      <c r="AF553" s="188">
        <v>1926.2</v>
      </c>
    </row>
    <row r="554" spans="1:32" x14ac:dyDescent="0.3">
      <c r="A554" s="180" t="s">
        <v>26752</v>
      </c>
      <c r="B554" s="180">
        <v>736</v>
      </c>
      <c r="C554" s="182" t="s">
        <v>27068</v>
      </c>
      <c r="D554" s="180" t="s">
        <v>6</v>
      </c>
      <c r="E554" s="180" t="s">
        <v>857</v>
      </c>
      <c r="F554" s="188">
        <v>2429.38</v>
      </c>
      <c r="G554" s="188">
        <v>1771.73</v>
      </c>
      <c r="H554" s="188">
        <v>2282.7600000000002</v>
      </c>
      <c r="I554" s="188">
        <v>2331.2199999999998</v>
      </c>
      <c r="J554" s="188">
        <v>1564</v>
      </c>
      <c r="K554" s="188">
        <v>2483.7399999999998</v>
      </c>
      <c r="L554" s="188">
        <v>2625.7</v>
      </c>
      <c r="M554" s="188">
        <v>2252.6999999999998</v>
      </c>
      <c r="N554" s="188">
        <v>1954.65</v>
      </c>
      <c r="O554" s="188">
        <v>2251.2800000000002</v>
      </c>
      <c r="P554" s="188">
        <v>2735.26</v>
      </c>
      <c r="Q554" s="188">
        <v>2018.89</v>
      </c>
      <c r="R554" s="188">
        <v>1858.84</v>
      </c>
      <c r="S554" s="188">
        <v>2318.96</v>
      </c>
      <c r="T554" s="188">
        <v>1973.22</v>
      </c>
      <c r="U554" s="188">
        <v>1761.67</v>
      </c>
      <c r="V554" s="188">
        <v>2687.04</v>
      </c>
      <c r="W554" s="188">
        <v>2452.69</v>
      </c>
      <c r="X554" s="188">
        <v>1889.27</v>
      </c>
      <c r="Y554" s="188">
        <v>1965.57</v>
      </c>
      <c r="Z554" s="188">
        <v>3359.54</v>
      </c>
      <c r="AA554" s="188">
        <v>2201.19</v>
      </c>
      <c r="AB554" s="188">
        <v>2645.33</v>
      </c>
      <c r="AC554" s="188">
        <v>1713.96</v>
      </c>
      <c r="AD554" s="188">
        <v>2630.06</v>
      </c>
      <c r="AE554" s="188">
        <v>1788.24</v>
      </c>
      <c r="AF554" s="188">
        <v>1619.59</v>
      </c>
    </row>
    <row r="555" spans="1:32" x14ac:dyDescent="0.3">
      <c r="A555" s="180" t="s">
        <v>26752</v>
      </c>
      <c r="B555" s="180">
        <v>740</v>
      </c>
      <c r="C555" s="182" t="s">
        <v>27069</v>
      </c>
      <c r="D555" s="180" t="s">
        <v>6</v>
      </c>
      <c r="E555" s="180" t="s">
        <v>857</v>
      </c>
      <c r="F555" s="188">
        <v>8568.08</v>
      </c>
      <c r="G555" s="188">
        <v>6248.64</v>
      </c>
      <c r="H555" s="188">
        <v>8050.96</v>
      </c>
      <c r="I555" s="188">
        <v>8221.89</v>
      </c>
      <c r="J555" s="188">
        <v>5516.02</v>
      </c>
      <c r="K555" s="188">
        <v>8759.7800000000007</v>
      </c>
      <c r="L555" s="188">
        <v>9260.4500000000007</v>
      </c>
      <c r="M555" s="188">
        <v>7944.94</v>
      </c>
      <c r="N555" s="188">
        <v>6893.75</v>
      </c>
      <c r="O555" s="188">
        <v>7939.92</v>
      </c>
      <c r="P555" s="188">
        <v>9646.8799999999992</v>
      </c>
      <c r="Q555" s="188">
        <v>7120.33</v>
      </c>
      <c r="R555" s="188">
        <v>6555.88</v>
      </c>
      <c r="S555" s="188">
        <v>8178.62</v>
      </c>
      <c r="T555" s="188">
        <v>6959.27</v>
      </c>
      <c r="U555" s="188">
        <v>6213.15</v>
      </c>
      <c r="V555" s="188">
        <v>9476.81</v>
      </c>
      <c r="W555" s="188">
        <v>8650.2999999999993</v>
      </c>
      <c r="X555" s="188">
        <v>6663.19</v>
      </c>
      <c r="Y555" s="188">
        <v>6932.27</v>
      </c>
      <c r="Z555" s="188">
        <v>11848.61</v>
      </c>
      <c r="AA555" s="188">
        <v>7763.28</v>
      </c>
      <c r="AB555" s="188">
        <v>9329.68</v>
      </c>
      <c r="AC555" s="188">
        <v>6044.91</v>
      </c>
      <c r="AD555" s="188">
        <v>9275.85</v>
      </c>
      <c r="AE555" s="188">
        <v>6306.88</v>
      </c>
      <c r="AF555" s="188">
        <v>5712.05</v>
      </c>
    </row>
    <row r="556" spans="1:32" x14ac:dyDescent="0.3">
      <c r="A556" s="180" t="s">
        <v>26752</v>
      </c>
      <c r="B556" s="180">
        <v>734</v>
      </c>
      <c r="C556" s="182" t="s">
        <v>27070</v>
      </c>
      <c r="D556" s="180" t="s">
        <v>6</v>
      </c>
      <c r="E556" s="180" t="s">
        <v>857</v>
      </c>
      <c r="F556" s="188">
        <v>1741.1</v>
      </c>
      <c r="G556" s="188">
        <v>1269.77</v>
      </c>
      <c r="H556" s="188">
        <v>1636.02</v>
      </c>
      <c r="I556" s="188">
        <v>1670.75</v>
      </c>
      <c r="J556" s="188">
        <v>1120.9000000000001</v>
      </c>
      <c r="K556" s="188">
        <v>1780.06</v>
      </c>
      <c r="L556" s="188">
        <v>1881.8</v>
      </c>
      <c r="M556" s="188">
        <v>1614.47</v>
      </c>
      <c r="N556" s="188">
        <v>1400.86</v>
      </c>
      <c r="O556" s="188">
        <v>1613.45</v>
      </c>
      <c r="P556" s="188">
        <v>1960.32</v>
      </c>
      <c r="Q556" s="188">
        <v>1446.91</v>
      </c>
      <c r="R556" s="188">
        <v>1332.2</v>
      </c>
      <c r="S556" s="188">
        <v>1661.96</v>
      </c>
      <c r="T556" s="188">
        <v>1414.18</v>
      </c>
      <c r="U556" s="188">
        <v>1262.56</v>
      </c>
      <c r="V556" s="188">
        <v>1925.76</v>
      </c>
      <c r="W556" s="188">
        <v>1757.81</v>
      </c>
      <c r="X556" s="188">
        <v>1354.01</v>
      </c>
      <c r="Y556" s="188">
        <v>1408.69</v>
      </c>
      <c r="Z556" s="188">
        <v>2407.73</v>
      </c>
      <c r="AA556" s="188">
        <v>1577.56</v>
      </c>
      <c r="AB556" s="188">
        <v>1895.87</v>
      </c>
      <c r="AC556" s="188">
        <v>1228.3699999999999</v>
      </c>
      <c r="AD556" s="188">
        <v>1884.93</v>
      </c>
      <c r="AE556" s="188">
        <v>1281.6099999999999</v>
      </c>
      <c r="AF556" s="188">
        <v>1160.73</v>
      </c>
    </row>
    <row r="557" spans="1:32" x14ac:dyDescent="0.3">
      <c r="A557" s="180" t="s">
        <v>26752</v>
      </c>
      <c r="B557" s="180">
        <v>39008</v>
      </c>
      <c r="C557" s="182" t="s">
        <v>27071</v>
      </c>
      <c r="D557" s="180" t="s">
        <v>6</v>
      </c>
      <c r="E557" s="180" t="s">
        <v>857</v>
      </c>
      <c r="F557" s="188"/>
      <c r="G557" s="188">
        <v>60949.08</v>
      </c>
      <c r="H557" s="188"/>
      <c r="I557" s="188">
        <v>68875.22</v>
      </c>
      <c r="J557" s="188">
        <v>66080.350000000006</v>
      </c>
      <c r="K557" s="188">
        <v>70814.820000000007</v>
      </c>
      <c r="L557" s="188">
        <v>64608.61</v>
      </c>
      <c r="M557" s="188">
        <v>63084.83</v>
      </c>
      <c r="N557" s="188">
        <v>67046.679999999993</v>
      </c>
      <c r="O557" s="188">
        <v>66907.460000000006</v>
      </c>
      <c r="P557" s="188">
        <v>75884.649999999994</v>
      </c>
      <c r="Q557" s="188">
        <v>60342.01</v>
      </c>
      <c r="R557" s="188">
        <v>66571.25</v>
      </c>
      <c r="S557" s="188">
        <v>69484.13</v>
      </c>
      <c r="T557" s="188"/>
      <c r="U557" s="188">
        <v>65212.03</v>
      </c>
      <c r="V557" s="188">
        <v>83993.27</v>
      </c>
      <c r="W557" s="188">
        <v>66553.7</v>
      </c>
      <c r="X557" s="188">
        <v>69119.03</v>
      </c>
      <c r="Y557" s="188">
        <v>62048.65</v>
      </c>
      <c r="Z557" s="188">
        <v>71922.8</v>
      </c>
      <c r="AA557" s="188">
        <v>72439.789999999994</v>
      </c>
      <c r="AB557" s="188">
        <v>58501.27</v>
      </c>
      <c r="AC557" s="188">
        <v>61372.09</v>
      </c>
      <c r="AD557" s="188"/>
      <c r="AE557" s="188">
        <v>63568.17</v>
      </c>
      <c r="AF557" s="188">
        <v>71861.850000000006</v>
      </c>
    </row>
    <row r="558" spans="1:32" x14ac:dyDescent="0.3">
      <c r="A558" s="180" t="s">
        <v>26752</v>
      </c>
      <c r="B558" s="180">
        <v>39009</v>
      </c>
      <c r="C558" s="182" t="s">
        <v>27072</v>
      </c>
      <c r="D558" s="180" t="s">
        <v>6</v>
      </c>
      <c r="E558" s="180" t="s">
        <v>857</v>
      </c>
      <c r="F558" s="188"/>
      <c r="G558" s="188">
        <v>65299.39</v>
      </c>
      <c r="H558" s="188"/>
      <c r="I558" s="188">
        <v>73791.27</v>
      </c>
      <c r="J558" s="188">
        <v>70796.91</v>
      </c>
      <c r="K558" s="188">
        <v>75869.31</v>
      </c>
      <c r="L558" s="188">
        <v>69220.13</v>
      </c>
      <c r="M558" s="188">
        <v>67587.570000000007</v>
      </c>
      <c r="N558" s="188">
        <v>71832.210000000006</v>
      </c>
      <c r="O558" s="188">
        <v>71683.06</v>
      </c>
      <c r="P558" s="188">
        <v>81301</v>
      </c>
      <c r="Q558" s="188">
        <v>64648.98</v>
      </c>
      <c r="R558" s="188">
        <v>71322.850000000006</v>
      </c>
      <c r="S558" s="188">
        <v>74443.63</v>
      </c>
      <c r="T558" s="188"/>
      <c r="U558" s="188">
        <v>69866.61</v>
      </c>
      <c r="V558" s="188">
        <v>89988.38</v>
      </c>
      <c r="W558" s="188">
        <v>71304.039999999994</v>
      </c>
      <c r="X558" s="188">
        <v>74052.47</v>
      </c>
      <c r="Y558" s="188">
        <v>66477.440000000002</v>
      </c>
      <c r="Z558" s="188">
        <v>77056.37</v>
      </c>
      <c r="AA558" s="188">
        <v>77610.259999999995</v>
      </c>
      <c r="AB558" s="188">
        <v>62676.86</v>
      </c>
      <c r="AC558" s="188">
        <v>65752.59</v>
      </c>
      <c r="AD558" s="188"/>
      <c r="AE558" s="188">
        <v>68105.42</v>
      </c>
      <c r="AF558" s="188">
        <v>76991.06</v>
      </c>
    </row>
    <row r="559" spans="1:32" x14ac:dyDescent="0.3">
      <c r="A559" s="180" t="s">
        <v>26752</v>
      </c>
      <c r="B559" s="180">
        <v>10592</v>
      </c>
      <c r="C559" s="182" t="s">
        <v>27073</v>
      </c>
      <c r="D559" s="180" t="s">
        <v>6</v>
      </c>
      <c r="E559" s="180" t="s">
        <v>26586</v>
      </c>
      <c r="F559" s="188"/>
      <c r="G559" s="188"/>
      <c r="H559" s="188">
        <v>5096.32</v>
      </c>
      <c r="I559" s="188">
        <v>4526</v>
      </c>
      <c r="J559" s="188">
        <v>4410</v>
      </c>
      <c r="K559" s="188">
        <v>5320</v>
      </c>
      <c r="L559" s="188"/>
      <c r="M559" s="188">
        <v>4205</v>
      </c>
      <c r="N559" s="188">
        <v>6250</v>
      </c>
      <c r="O559" s="188">
        <v>5516.3</v>
      </c>
      <c r="P559" s="188">
        <v>6750</v>
      </c>
      <c r="Q559" s="188">
        <v>7710</v>
      </c>
      <c r="R559" s="188">
        <v>4505</v>
      </c>
      <c r="S559" s="188">
        <v>4145.1499999999996</v>
      </c>
      <c r="T559" s="188"/>
      <c r="U559" s="188">
        <v>3515</v>
      </c>
      <c r="V559" s="188">
        <v>5936.94</v>
      </c>
      <c r="W559" s="188">
        <v>6250</v>
      </c>
      <c r="X559" s="188">
        <v>3708</v>
      </c>
      <c r="Y559" s="188"/>
      <c r="Z559" s="188">
        <v>5150</v>
      </c>
      <c r="AA559" s="188"/>
      <c r="AB559" s="188">
        <v>7542.7</v>
      </c>
      <c r="AC559" s="188">
        <v>5904</v>
      </c>
      <c r="AD559" s="188"/>
      <c r="AE559" s="188">
        <v>5455</v>
      </c>
      <c r="AF559" s="188"/>
    </row>
    <row r="560" spans="1:32" x14ac:dyDescent="0.3">
      <c r="A560" s="180" t="s">
        <v>26752</v>
      </c>
      <c r="B560" s="180">
        <v>751</v>
      </c>
      <c r="C560" s="182" t="s">
        <v>27074</v>
      </c>
      <c r="D560" s="180" t="s">
        <v>6</v>
      </c>
      <c r="E560" s="180" t="s">
        <v>857</v>
      </c>
      <c r="F560" s="188"/>
      <c r="G560" s="188"/>
      <c r="H560" s="188">
        <v>6020.02</v>
      </c>
      <c r="I560" s="188">
        <v>5346.33</v>
      </c>
      <c r="J560" s="188">
        <v>5209.3100000000004</v>
      </c>
      <c r="K560" s="188">
        <v>6284.25</v>
      </c>
      <c r="L560" s="188"/>
      <c r="M560" s="188">
        <v>4967.1499999999996</v>
      </c>
      <c r="N560" s="188">
        <v>7382.81</v>
      </c>
      <c r="O560" s="188">
        <v>6516.12</v>
      </c>
      <c r="P560" s="188">
        <v>7973.43</v>
      </c>
      <c r="Q560" s="188">
        <v>9107.43</v>
      </c>
      <c r="R560" s="188">
        <v>5321.53</v>
      </c>
      <c r="S560" s="188">
        <v>4896.45</v>
      </c>
      <c r="T560" s="188"/>
      <c r="U560" s="188">
        <v>4152.09</v>
      </c>
      <c r="V560" s="188">
        <v>7013.01</v>
      </c>
      <c r="W560" s="188">
        <v>7382.81</v>
      </c>
      <c r="X560" s="188">
        <v>4380.07</v>
      </c>
      <c r="Y560" s="188"/>
      <c r="Z560" s="188">
        <v>6083.43</v>
      </c>
      <c r="AA560" s="188"/>
      <c r="AB560" s="188">
        <v>8909.81</v>
      </c>
      <c r="AC560" s="188">
        <v>6974.1</v>
      </c>
      <c r="AD560" s="188"/>
      <c r="AE560" s="188">
        <v>6443.71</v>
      </c>
      <c r="AF560" s="188"/>
    </row>
    <row r="561" spans="1:32" x14ac:dyDescent="0.3">
      <c r="A561" s="180" t="s">
        <v>26752</v>
      </c>
      <c r="B561" s="180">
        <v>754</v>
      </c>
      <c r="C561" s="182" t="s">
        <v>27075</v>
      </c>
      <c r="D561" s="180" t="s">
        <v>6</v>
      </c>
      <c r="E561" s="180" t="s">
        <v>857</v>
      </c>
      <c r="F561" s="188"/>
      <c r="G561" s="188"/>
      <c r="H561" s="188">
        <v>9555.6</v>
      </c>
      <c r="I561" s="188">
        <v>8486.25</v>
      </c>
      <c r="J561" s="188">
        <v>8268.75</v>
      </c>
      <c r="K561" s="188">
        <v>9975</v>
      </c>
      <c r="L561" s="188"/>
      <c r="M561" s="188">
        <v>7884.37</v>
      </c>
      <c r="N561" s="188">
        <v>11718.75</v>
      </c>
      <c r="O561" s="188">
        <v>10343.06</v>
      </c>
      <c r="P561" s="188">
        <v>12656.25</v>
      </c>
      <c r="Q561" s="188">
        <v>14456.25</v>
      </c>
      <c r="R561" s="188">
        <v>8446.8700000000008</v>
      </c>
      <c r="S561" s="188">
        <v>7772.15</v>
      </c>
      <c r="T561" s="188"/>
      <c r="U561" s="188">
        <v>6590.62</v>
      </c>
      <c r="V561" s="188">
        <v>11131.76</v>
      </c>
      <c r="W561" s="188">
        <v>11718.75</v>
      </c>
      <c r="X561" s="188">
        <v>6952.5</v>
      </c>
      <c r="Y561" s="188"/>
      <c r="Z561" s="188">
        <v>9656.25</v>
      </c>
      <c r="AA561" s="188"/>
      <c r="AB561" s="188">
        <v>14142.56</v>
      </c>
      <c r="AC561" s="188">
        <v>11070</v>
      </c>
      <c r="AD561" s="188"/>
      <c r="AE561" s="188">
        <v>10228.120000000001</v>
      </c>
      <c r="AF561" s="188"/>
    </row>
    <row r="562" spans="1:32" x14ac:dyDescent="0.3">
      <c r="A562" s="180" t="s">
        <v>26752</v>
      </c>
      <c r="B562" s="180">
        <v>39917</v>
      </c>
      <c r="C562" s="182" t="s">
        <v>27076</v>
      </c>
      <c r="D562" s="180" t="s">
        <v>6</v>
      </c>
      <c r="E562" s="180" t="s">
        <v>857</v>
      </c>
      <c r="F562" s="188"/>
      <c r="G562" s="188">
        <v>93622.19</v>
      </c>
      <c r="H562" s="188"/>
      <c r="I562" s="188">
        <v>105797.31</v>
      </c>
      <c r="J562" s="188">
        <v>101504.19</v>
      </c>
      <c r="K562" s="188">
        <v>108776.68</v>
      </c>
      <c r="L562" s="188">
        <v>99243.5</v>
      </c>
      <c r="M562" s="188">
        <v>96902.85</v>
      </c>
      <c r="N562" s="188">
        <v>102988.53</v>
      </c>
      <c r="O562" s="188">
        <v>102774.69</v>
      </c>
      <c r="P562" s="188">
        <v>116564.3</v>
      </c>
      <c r="Q562" s="188">
        <v>92689.68</v>
      </c>
      <c r="R562" s="188">
        <v>102258.25</v>
      </c>
      <c r="S562" s="188">
        <v>106732.63</v>
      </c>
      <c r="T562" s="188"/>
      <c r="U562" s="188">
        <v>100170.39</v>
      </c>
      <c r="V562" s="188">
        <v>129019.73</v>
      </c>
      <c r="W562" s="188">
        <v>102231.29</v>
      </c>
      <c r="X562" s="188">
        <v>106171.82</v>
      </c>
      <c r="Y562" s="188">
        <v>95311.21</v>
      </c>
      <c r="Z562" s="188">
        <v>110478.61</v>
      </c>
      <c r="AA562" s="188">
        <v>111272.74</v>
      </c>
      <c r="AB562" s="188">
        <v>89862.18</v>
      </c>
      <c r="AC562" s="188">
        <v>94271.96</v>
      </c>
      <c r="AD562" s="188"/>
      <c r="AE562" s="188">
        <v>97645.3</v>
      </c>
      <c r="AF562" s="188">
        <v>110384.98</v>
      </c>
    </row>
    <row r="563" spans="1:32" x14ac:dyDescent="0.3">
      <c r="A563" s="180" t="s">
        <v>973</v>
      </c>
      <c r="B563" s="180">
        <v>38167</v>
      </c>
      <c r="C563" s="182" t="s">
        <v>27077</v>
      </c>
      <c r="D563" s="180" t="s">
        <v>58</v>
      </c>
      <c r="E563" s="180" t="s">
        <v>857</v>
      </c>
      <c r="F563" s="188">
        <v>31.33</v>
      </c>
      <c r="G563" s="188">
        <v>29.84</v>
      </c>
      <c r="H563" s="188">
        <v>30.65</v>
      </c>
      <c r="I563" s="188">
        <v>26.57</v>
      </c>
      <c r="J563" s="188">
        <v>29.37</v>
      </c>
      <c r="K563" s="188">
        <v>32.56</v>
      </c>
      <c r="L563" s="188">
        <v>29.25</v>
      </c>
      <c r="M563" s="188">
        <v>28.6</v>
      </c>
      <c r="N563" s="188">
        <v>33.159999999999997</v>
      </c>
      <c r="O563" s="188">
        <v>27.25</v>
      </c>
      <c r="P563" s="188">
        <v>29.63</v>
      </c>
      <c r="Q563" s="188">
        <v>32.36</v>
      </c>
      <c r="R563" s="188">
        <v>36.869999999999997</v>
      </c>
      <c r="S563" s="188">
        <v>30.93</v>
      </c>
      <c r="T563" s="188">
        <v>30.65</v>
      </c>
      <c r="U563" s="188">
        <v>32.56</v>
      </c>
      <c r="V563" s="188">
        <v>29.97</v>
      </c>
      <c r="W563" s="188">
        <v>28.61</v>
      </c>
      <c r="X563" s="188">
        <v>29.9</v>
      </c>
      <c r="Y563" s="188">
        <v>28.61</v>
      </c>
      <c r="Z563" s="188">
        <v>34.74</v>
      </c>
      <c r="AA563" s="188">
        <v>27.25</v>
      </c>
      <c r="AB563" s="188">
        <v>30.75</v>
      </c>
      <c r="AC563" s="188">
        <v>33.6</v>
      </c>
      <c r="AD563" s="188">
        <v>30.65</v>
      </c>
      <c r="AE563" s="188">
        <v>27.25</v>
      </c>
      <c r="AF563" s="188">
        <v>32.700000000000003</v>
      </c>
    </row>
    <row r="564" spans="1:32" x14ac:dyDescent="0.3">
      <c r="A564" s="180" t="s">
        <v>973</v>
      </c>
      <c r="B564" s="180">
        <v>36145</v>
      </c>
      <c r="C564" s="182" t="s">
        <v>27078</v>
      </c>
      <c r="D564" s="180" t="s">
        <v>58</v>
      </c>
      <c r="E564" s="180" t="s">
        <v>857</v>
      </c>
      <c r="F564" s="188">
        <v>50.34</v>
      </c>
      <c r="G564" s="188">
        <v>46.67</v>
      </c>
      <c r="H564" s="188">
        <v>47.45</v>
      </c>
      <c r="I564" s="188">
        <v>56</v>
      </c>
      <c r="J564" s="188">
        <v>44.37</v>
      </c>
      <c r="K564" s="188">
        <v>48.63</v>
      </c>
      <c r="L564" s="188">
        <v>40.04</v>
      </c>
      <c r="M564" s="188">
        <v>45.89</v>
      </c>
      <c r="N564" s="188">
        <v>40.450000000000003</v>
      </c>
      <c r="O564" s="188">
        <v>44.37</v>
      </c>
      <c r="P564" s="188">
        <v>43.9</v>
      </c>
      <c r="Q564" s="188">
        <v>47.51</v>
      </c>
      <c r="R564" s="188">
        <v>61.05</v>
      </c>
      <c r="S564" s="188">
        <v>52.89</v>
      </c>
      <c r="T564" s="188">
        <v>57.25</v>
      </c>
      <c r="U564" s="188">
        <v>47.91</v>
      </c>
      <c r="V564" s="188">
        <v>58.74</v>
      </c>
      <c r="W564" s="188">
        <v>46.67</v>
      </c>
      <c r="X564" s="188">
        <v>56</v>
      </c>
      <c r="Y564" s="188">
        <v>40.450000000000003</v>
      </c>
      <c r="Z564" s="188">
        <v>51.34</v>
      </c>
      <c r="AA564" s="188">
        <v>59.71</v>
      </c>
      <c r="AB564" s="188">
        <v>52.58</v>
      </c>
      <c r="AC564" s="188">
        <v>46.36</v>
      </c>
      <c r="AD564" s="188">
        <v>42</v>
      </c>
      <c r="AE564" s="188">
        <v>46.67</v>
      </c>
      <c r="AF564" s="188">
        <v>55.63</v>
      </c>
    </row>
    <row r="565" spans="1:32" x14ac:dyDescent="0.3">
      <c r="A565" s="180" t="s">
        <v>973</v>
      </c>
      <c r="B565" s="180">
        <v>12893</v>
      </c>
      <c r="C565" s="182" t="s">
        <v>27079</v>
      </c>
      <c r="D565" s="180" t="s">
        <v>58</v>
      </c>
      <c r="E565" s="180" t="s">
        <v>857</v>
      </c>
      <c r="F565" s="188">
        <v>88.61</v>
      </c>
      <c r="G565" s="188">
        <v>82.14</v>
      </c>
      <c r="H565" s="188">
        <v>83.51</v>
      </c>
      <c r="I565" s="188">
        <v>98.57</v>
      </c>
      <c r="J565" s="188">
        <v>78.09</v>
      </c>
      <c r="K565" s="188">
        <v>85.59</v>
      </c>
      <c r="L565" s="188">
        <v>70.48</v>
      </c>
      <c r="M565" s="188">
        <v>80.77</v>
      </c>
      <c r="N565" s="188">
        <v>71.19</v>
      </c>
      <c r="O565" s="188">
        <v>78.09</v>
      </c>
      <c r="P565" s="188">
        <v>77.27</v>
      </c>
      <c r="Q565" s="188">
        <v>83.62</v>
      </c>
      <c r="R565" s="188">
        <v>107.44</v>
      </c>
      <c r="S565" s="188">
        <v>93.1</v>
      </c>
      <c r="T565" s="188">
        <v>100.76</v>
      </c>
      <c r="U565" s="188">
        <v>84.33</v>
      </c>
      <c r="V565" s="188">
        <v>103.39</v>
      </c>
      <c r="W565" s="188">
        <v>82.14</v>
      </c>
      <c r="X565" s="188">
        <v>98.57</v>
      </c>
      <c r="Y565" s="188">
        <v>71.19</v>
      </c>
      <c r="Z565" s="188">
        <v>90.36</v>
      </c>
      <c r="AA565" s="188">
        <v>105.09</v>
      </c>
      <c r="AB565" s="188">
        <v>92.55</v>
      </c>
      <c r="AC565" s="188">
        <v>81.599999999999994</v>
      </c>
      <c r="AD565" s="188">
        <v>73.930000000000007</v>
      </c>
      <c r="AE565" s="188">
        <v>82.14</v>
      </c>
      <c r="AF565" s="188">
        <v>97.92</v>
      </c>
    </row>
    <row r="566" spans="1:32" x14ac:dyDescent="0.3">
      <c r="A566" s="180" t="s">
        <v>973</v>
      </c>
      <c r="B566" s="180">
        <v>11685</v>
      </c>
      <c r="C566" s="182" t="s">
        <v>27080</v>
      </c>
      <c r="D566" s="180" t="s">
        <v>6</v>
      </c>
      <c r="E566" s="180" t="s">
        <v>857</v>
      </c>
      <c r="F566" s="188">
        <v>23.9</v>
      </c>
      <c r="G566" s="188"/>
      <c r="H566" s="188"/>
      <c r="I566" s="188">
        <v>35.57</v>
      </c>
      <c r="J566" s="188">
        <v>29.49</v>
      </c>
      <c r="K566" s="188">
        <v>39.15</v>
      </c>
      <c r="L566" s="188">
        <v>24.91</v>
      </c>
      <c r="M566" s="188">
        <v>35.33</v>
      </c>
      <c r="N566" s="188">
        <v>39.9</v>
      </c>
      <c r="O566" s="188">
        <v>41.86</v>
      </c>
      <c r="P566" s="188">
        <v>35.57</v>
      </c>
      <c r="Q566" s="188">
        <v>59.99</v>
      </c>
      <c r="R566" s="188">
        <v>33.229999999999997</v>
      </c>
      <c r="S566" s="188">
        <v>29.18</v>
      </c>
      <c r="T566" s="188"/>
      <c r="U566" s="188">
        <v>44.14</v>
      </c>
      <c r="V566" s="188">
        <v>36.19</v>
      </c>
      <c r="W566" s="188">
        <v>48.49</v>
      </c>
      <c r="X566" s="188">
        <v>35.200000000000003</v>
      </c>
      <c r="Y566" s="188">
        <v>45.08</v>
      </c>
      <c r="Z566" s="188">
        <v>33.31</v>
      </c>
      <c r="AA566" s="188">
        <v>36.36</v>
      </c>
      <c r="AB566" s="188">
        <v>48.8</v>
      </c>
      <c r="AC566" s="188">
        <v>32.979999999999997</v>
      </c>
      <c r="AD566" s="188">
        <v>36.29</v>
      </c>
      <c r="AE566" s="188">
        <v>29.6</v>
      </c>
      <c r="AF566" s="188"/>
    </row>
    <row r="567" spans="1:32" x14ac:dyDescent="0.3">
      <c r="A567" s="180" t="s">
        <v>973</v>
      </c>
      <c r="B567" s="180">
        <v>11680</v>
      </c>
      <c r="C567" s="182" t="s">
        <v>31393</v>
      </c>
      <c r="D567" s="180" t="s">
        <v>6</v>
      </c>
      <c r="E567" s="180" t="s">
        <v>857</v>
      </c>
      <c r="F567" s="188">
        <v>18.82</v>
      </c>
      <c r="G567" s="188">
        <v>16.53</v>
      </c>
      <c r="H567" s="188">
        <v>16.59</v>
      </c>
      <c r="I567" s="188">
        <v>22.74</v>
      </c>
      <c r="J567" s="188">
        <v>16.14</v>
      </c>
      <c r="K567" s="188">
        <v>21.79</v>
      </c>
      <c r="L567" s="188">
        <v>25.17</v>
      </c>
      <c r="M567" s="188">
        <v>22</v>
      </c>
      <c r="N567" s="188">
        <v>20.059999999999999</v>
      </c>
      <c r="O567" s="188">
        <v>19.010000000000002</v>
      </c>
      <c r="P567" s="188">
        <v>19.34</v>
      </c>
      <c r="Q567" s="188">
        <v>19.48</v>
      </c>
      <c r="R567" s="188">
        <v>19.68</v>
      </c>
      <c r="S567" s="188">
        <v>20.02</v>
      </c>
      <c r="T567" s="188">
        <v>15.55</v>
      </c>
      <c r="U567" s="188">
        <v>18.850000000000001</v>
      </c>
      <c r="V567" s="188">
        <v>15.67</v>
      </c>
      <c r="W567" s="188">
        <v>17.63</v>
      </c>
      <c r="X567" s="188">
        <v>23.93</v>
      </c>
      <c r="Y567" s="188">
        <v>22.56</v>
      </c>
      <c r="Z567" s="188">
        <v>17.32</v>
      </c>
      <c r="AA567" s="188">
        <v>15.65</v>
      </c>
      <c r="AB567" s="188">
        <v>22.54</v>
      </c>
      <c r="AC567" s="188">
        <v>18.850000000000001</v>
      </c>
      <c r="AD567" s="188">
        <v>13.78</v>
      </c>
      <c r="AE567" s="188">
        <v>18.66</v>
      </c>
      <c r="AF567" s="188">
        <v>18.11</v>
      </c>
    </row>
    <row r="568" spans="1:32" x14ac:dyDescent="0.3">
      <c r="A568" s="180" t="s">
        <v>973</v>
      </c>
      <c r="B568" s="180">
        <v>11679</v>
      </c>
      <c r="C568" s="182" t="s">
        <v>31394</v>
      </c>
      <c r="D568" s="180" t="s">
        <v>6</v>
      </c>
      <c r="E568" s="180" t="s">
        <v>857</v>
      </c>
      <c r="F568" s="188">
        <v>25.51</v>
      </c>
      <c r="G568" s="188">
        <v>22.42</v>
      </c>
      <c r="H568" s="188">
        <v>22.5</v>
      </c>
      <c r="I568" s="188">
        <v>30.84</v>
      </c>
      <c r="J568" s="188">
        <v>21.89</v>
      </c>
      <c r="K568" s="188">
        <v>29.54</v>
      </c>
      <c r="L568" s="188">
        <v>34.130000000000003</v>
      </c>
      <c r="M568" s="188">
        <v>29.83</v>
      </c>
      <c r="N568" s="188">
        <v>27.19</v>
      </c>
      <c r="O568" s="188">
        <v>25.77</v>
      </c>
      <c r="P568" s="188">
        <v>26.22</v>
      </c>
      <c r="Q568" s="188">
        <v>26.42</v>
      </c>
      <c r="R568" s="188">
        <v>26.68</v>
      </c>
      <c r="S568" s="188">
        <v>27.14</v>
      </c>
      <c r="T568" s="188">
        <v>21.08</v>
      </c>
      <c r="U568" s="188">
        <v>25.57</v>
      </c>
      <c r="V568" s="188">
        <v>21.24</v>
      </c>
      <c r="W568" s="188">
        <v>23.9</v>
      </c>
      <c r="X568" s="188">
        <v>32.450000000000003</v>
      </c>
      <c r="Y568" s="188">
        <v>30.59</v>
      </c>
      <c r="Z568" s="188">
        <v>23.48</v>
      </c>
      <c r="AA568" s="188">
        <v>21.23</v>
      </c>
      <c r="AB568" s="188">
        <v>30.56</v>
      </c>
      <c r="AC568" s="188">
        <v>25.56</v>
      </c>
      <c r="AD568" s="188">
        <v>18.68</v>
      </c>
      <c r="AE568" s="188">
        <v>25.3</v>
      </c>
      <c r="AF568" s="188">
        <v>24.55</v>
      </c>
    </row>
    <row r="569" spans="1:32" x14ac:dyDescent="0.3">
      <c r="A569" s="180" t="s">
        <v>973</v>
      </c>
      <c r="B569" s="180">
        <v>2512</v>
      </c>
      <c r="C569" s="182" t="s">
        <v>27081</v>
      </c>
      <c r="D569" s="180" t="s">
        <v>6</v>
      </c>
      <c r="E569" s="180" t="s">
        <v>857</v>
      </c>
      <c r="F569" s="188"/>
      <c r="G569" s="188"/>
      <c r="H569" s="188"/>
      <c r="I569" s="188"/>
      <c r="J569" s="188"/>
      <c r="K569" s="188"/>
      <c r="L569" s="188"/>
      <c r="M569" s="188"/>
      <c r="N569" s="188">
        <v>35.22</v>
      </c>
      <c r="O569" s="188"/>
      <c r="P569" s="188"/>
      <c r="Q569" s="188"/>
      <c r="R569" s="188">
        <v>42.97</v>
      </c>
      <c r="S569" s="188"/>
      <c r="T569" s="188"/>
      <c r="U569" s="188"/>
      <c r="V569" s="188"/>
      <c r="W569" s="188"/>
      <c r="X569" s="188">
        <v>24.63</v>
      </c>
      <c r="Y569" s="188">
        <v>34.96</v>
      </c>
      <c r="Z569" s="188"/>
      <c r="AA569" s="188"/>
      <c r="AB569" s="188"/>
      <c r="AC569" s="188"/>
      <c r="AD569" s="188"/>
      <c r="AE569" s="188">
        <v>29.94</v>
      </c>
      <c r="AF569" s="188"/>
    </row>
    <row r="570" spans="1:32" x14ac:dyDescent="0.3">
      <c r="A570" s="180" t="s">
        <v>973</v>
      </c>
      <c r="B570" s="180">
        <v>45203</v>
      </c>
      <c r="C570" s="182" t="s">
        <v>31395</v>
      </c>
      <c r="D570" s="180" t="s">
        <v>6</v>
      </c>
      <c r="E570" s="180" t="s">
        <v>857</v>
      </c>
      <c r="F570" s="188">
        <v>8.86</v>
      </c>
      <c r="G570" s="188">
        <v>7.53</v>
      </c>
      <c r="H570" s="188">
        <v>6.11</v>
      </c>
      <c r="I570" s="188">
        <v>7.08</v>
      </c>
      <c r="J570" s="188">
        <v>7.93</v>
      </c>
      <c r="K570" s="188">
        <v>6.31</v>
      </c>
      <c r="L570" s="188">
        <v>8.93</v>
      </c>
      <c r="M570" s="188">
        <v>7.94</v>
      </c>
      <c r="N570" s="188">
        <v>7.53</v>
      </c>
      <c r="O570" s="188">
        <v>9.08</v>
      </c>
      <c r="P570" s="188">
        <v>10.92</v>
      </c>
      <c r="Q570" s="188">
        <v>10.63</v>
      </c>
      <c r="R570" s="188">
        <v>9.9</v>
      </c>
      <c r="S570" s="188">
        <v>7.41</v>
      </c>
      <c r="T570" s="188">
        <v>6.86</v>
      </c>
      <c r="U570" s="188">
        <v>8.41</v>
      </c>
      <c r="V570" s="188">
        <v>7.72</v>
      </c>
      <c r="W570" s="188">
        <v>8.41</v>
      </c>
      <c r="X570" s="188">
        <v>7.97</v>
      </c>
      <c r="Y570" s="188">
        <v>7.04</v>
      </c>
      <c r="Z570" s="188">
        <v>8.86</v>
      </c>
      <c r="AA570" s="188">
        <v>6.64</v>
      </c>
      <c r="AB570" s="188">
        <v>8.7100000000000009</v>
      </c>
      <c r="AC570" s="188">
        <v>8.81</v>
      </c>
      <c r="AD570" s="188">
        <v>7.97</v>
      </c>
      <c r="AE570" s="188">
        <v>9.3000000000000007</v>
      </c>
      <c r="AF570" s="188">
        <v>8.81</v>
      </c>
    </row>
    <row r="571" spans="1:32" x14ac:dyDescent="0.3">
      <c r="A571" s="180" t="s">
        <v>973</v>
      </c>
      <c r="B571" s="180">
        <v>4374</v>
      </c>
      <c r="C571" s="182" t="s">
        <v>27082</v>
      </c>
      <c r="D571" s="180" t="s">
        <v>6</v>
      </c>
      <c r="E571" s="180" t="s">
        <v>857</v>
      </c>
      <c r="F571" s="188">
        <v>0.37</v>
      </c>
      <c r="G571" s="188">
        <v>0.37</v>
      </c>
      <c r="H571" s="188">
        <v>0.37</v>
      </c>
      <c r="I571" s="188">
        <v>0.37</v>
      </c>
      <c r="J571" s="188">
        <v>0.37</v>
      </c>
      <c r="K571" s="188">
        <v>0.55000000000000004</v>
      </c>
      <c r="L571" s="188">
        <v>0.7</v>
      </c>
      <c r="M571" s="188">
        <v>0.37</v>
      </c>
      <c r="N571" s="188">
        <v>0.51</v>
      </c>
      <c r="O571" s="188">
        <v>0.37</v>
      </c>
      <c r="P571" s="188">
        <v>0.44</v>
      </c>
      <c r="Q571" s="188">
        <v>0.25</v>
      </c>
      <c r="R571" s="188">
        <v>0.37</v>
      </c>
      <c r="S571" s="188">
        <v>0.62</v>
      </c>
      <c r="T571" s="188">
        <v>0.37</v>
      </c>
      <c r="U571" s="188">
        <v>0.51</v>
      </c>
      <c r="V571" s="188">
        <v>0.37</v>
      </c>
      <c r="W571" s="188">
        <v>0.48</v>
      </c>
      <c r="X571" s="188">
        <v>0.37</v>
      </c>
      <c r="Y571" s="188">
        <v>0.55000000000000004</v>
      </c>
      <c r="Z571" s="188">
        <v>0.37</v>
      </c>
      <c r="AA571" s="188">
        <v>0.37</v>
      </c>
      <c r="AB571" s="188">
        <v>0.88</v>
      </c>
      <c r="AC571" s="188">
        <v>0.37</v>
      </c>
      <c r="AD571" s="188">
        <v>0.18</v>
      </c>
      <c r="AE571" s="188">
        <v>0.18</v>
      </c>
      <c r="AF571" s="188">
        <v>0.28999999999999998</v>
      </c>
    </row>
    <row r="572" spans="1:32" x14ac:dyDescent="0.3">
      <c r="A572" s="180" t="s">
        <v>973</v>
      </c>
      <c r="B572" s="180">
        <v>7568</v>
      </c>
      <c r="C572" s="182" t="s">
        <v>27083</v>
      </c>
      <c r="D572" s="180" t="s">
        <v>6</v>
      </c>
      <c r="E572" s="180" t="s">
        <v>857</v>
      </c>
      <c r="F572" s="188">
        <v>0.61</v>
      </c>
      <c r="G572" s="188">
        <v>0.61</v>
      </c>
      <c r="H572" s="188">
        <v>0.61</v>
      </c>
      <c r="I572" s="188">
        <v>0.61</v>
      </c>
      <c r="J572" s="188">
        <v>0.61</v>
      </c>
      <c r="K572" s="188">
        <v>0.92</v>
      </c>
      <c r="L572" s="188">
        <v>1.1599999999999999</v>
      </c>
      <c r="M572" s="188">
        <v>0.61</v>
      </c>
      <c r="N572" s="188">
        <v>0.86</v>
      </c>
      <c r="O572" s="188">
        <v>0.61</v>
      </c>
      <c r="P572" s="188">
        <v>0.73</v>
      </c>
      <c r="Q572" s="188">
        <v>0.43</v>
      </c>
      <c r="R572" s="188">
        <v>0.61</v>
      </c>
      <c r="S572" s="188">
        <v>1.04</v>
      </c>
      <c r="T572" s="188">
        <v>0.61</v>
      </c>
      <c r="U572" s="188">
        <v>0.86</v>
      </c>
      <c r="V572" s="188">
        <v>0.61</v>
      </c>
      <c r="W572" s="188">
        <v>0.79</v>
      </c>
      <c r="X572" s="188">
        <v>0.61</v>
      </c>
      <c r="Y572" s="188">
        <v>0.92</v>
      </c>
      <c r="Z572" s="188">
        <v>0.61</v>
      </c>
      <c r="AA572" s="188">
        <v>0.61</v>
      </c>
      <c r="AB572" s="188">
        <v>1.47</v>
      </c>
      <c r="AC572" s="188">
        <v>0.61</v>
      </c>
      <c r="AD572" s="188">
        <v>0.3</v>
      </c>
      <c r="AE572" s="188">
        <v>0.3</v>
      </c>
      <c r="AF572" s="188">
        <v>0.49</v>
      </c>
    </row>
    <row r="573" spans="1:32" x14ac:dyDescent="0.3">
      <c r="A573" s="180" t="s">
        <v>973</v>
      </c>
      <c r="B573" s="180">
        <v>7584</v>
      </c>
      <c r="C573" s="182" t="s">
        <v>27084</v>
      </c>
      <c r="D573" s="180" t="s">
        <v>6</v>
      </c>
      <c r="E573" s="180" t="s">
        <v>857</v>
      </c>
      <c r="F573" s="188">
        <v>0.93</v>
      </c>
      <c r="G573" s="188">
        <v>0.93</v>
      </c>
      <c r="H573" s="188">
        <v>0.93</v>
      </c>
      <c r="I573" s="188">
        <v>0.93</v>
      </c>
      <c r="J573" s="188">
        <v>0.93</v>
      </c>
      <c r="K573" s="188">
        <v>1.4</v>
      </c>
      <c r="L573" s="188">
        <v>1.77</v>
      </c>
      <c r="M573" s="188">
        <v>0.93</v>
      </c>
      <c r="N573" s="188">
        <v>1.31</v>
      </c>
      <c r="O573" s="188">
        <v>0.93</v>
      </c>
      <c r="P573" s="188">
        <v>1.1200000000000001</v>
      </c>
      <c r="Q573" s="188">
        <v>0.65</v>
      </c>
      <c r="R573" s="188">
        <v>0.93</v>
      </c>
      <c r="S573" s="188">
        <v>1.59</v>
      </c>
      <c r="T573" s="188">
        <v>0.93</v>
      </c>
      <c r="U573" s="188">
        <v>1.31</v>
      </c>
      <c r="V573" s="188">
        <v>0.93</v>
      </c>
      <c r="W573" s="188">
        <v>1.21</v>
      </c>
      <c r="X573" s="188">
        <v>0.93</v>
      </c>
      <c r="Y573" s="188">
        <v>1.4</v>
      </c>
      <c r="Z573" s="188">
        <v>0.93</v>
      </c>
      <c r="AA573" s="188">
        <v>0.93</v>
      </c>
      <c r="AB573" s="188">
        <v>2.2400000000000002</v>
      </c>
      <c r="AC573" s="188">
        <v>0.93</v>
      </c>
      <c r="AD573" s="188">
        <v>0.46</v>
      </c>
      <c r="AE573" s="188">
        <v>0.46</v>
      </c>
      <c r="AF573" s="188">
        <v>0.74</v>
      </c>
    </row>
    <row r="574" spans="1:32" x14ac:dyDescent="0.3">
      <c r="A574" s="180" t="s">
        <v>973</v>
      </c>
      <c r="B574" s="180">
        <v>11945</v>
      </c>
      <c r="C574" s="182" t="s">
        <v>27085</v>
      </c>
      <c r="D574" s="180" t="s">
        <v>6</v>
      </c>
      <c r="E574" s="180" t="s">
        <v>857</v>
      </c>
      <c r="F574" s="188">
        <v>0.06</v>
      </c>
      <c r="G574" s="188">
        <v>0.06</v>
      </c>
      <c r="H574" s="188">
        <v>0.06</v>
      </c>
      <c r="I574" s="188">
        <v>0.06</v>
      </c>
      <c r="J574" s="188">
        <v>0.06</v>
      </c>
      <c r="K574" s="188">
        <v>0.09</v>
      </c>
      <c r="L574" s="188">
        <v>0.11</v>
      </c>
      <c r="M574" s="188">
        <v>0.06</v>
      </c>
      <c r="N574" s="188">
        <v>0.08</v>
      </c>
      <c r="O574" s="188">
        <v>0.06</v>
      </c>
      <c r="P574" s="188">
        <v>7.0000000000000007E-2</v>
      </c>
      <c r="Q574" s="188">
        <v>0.04</v>
      </c>
      <c r="R574" s="188">
        <v>0.06</v>
      </c>
      <c r="S574" s="188">
        <v>0.1</v>
      </c>
      <c r="T574" s="188">
        <v>0.06</v>
      </c>
      <c r="U574" s="188">
        <v>0.08</v>
      </c>
      <c r="V574" s="188">
        <v>0.06</v>
      </c>
      <c r="W574" s="188">
        <v>7.0000000000000007E-2</v>
      </c>
      <c r="X574" s="188">
        <v>0.06</v>
      </c>
      <c r="Y574" s="188">
        <v>0.09</v>
      </c>
      <c r="Z574" s="188">
        <v>0.06</v>
      </c>
      <c r="AA574" s="188">
        <v>0.06</v>
      </c>
      <c r="AB574" s="188">
        <v>0.14000000000000001</v>
      </c>
      <c r="AC574" s="188">
        <v>0.06</v>
      </c>
      <c r="AD574" s="188">
        <v>0.03</v>
      </c>
      <c r="AE574" s="188">
        <v>0.03</v>
      </c>
      <c r="AF574" s="188">
        <v>0.04</v>
      </c>
    </row>
    <row r="575" spans="1:32" x14ac:dyDescent="0.3">
      <c r="A575" s="180" t="s">
        <v>973</v>
      </c>
      <c r="B575" s="180">
        <v>11946</v>
      </c>
      <c r="C575" s="182" t="s">
        <v>27086</v>
      </c>
      <c r="D575" s="180" t="s">
        <v>6</v>
      </c>
      <c r="E575" s="180" t="s">
        <v>857</v>
      </c>
      <c r="F575" s="188">
        <v>0.06</v>
      </c>
      <c r="G575" s="188">
        <v>0.06</v>
      </c>
      <c r="H575" s="188">
        <v>0.06</v>
      </c>
      <c r="I575" s="188">
        <v>0.06</v>
      </c>
      <c r="J575" s="188">
        <v>0.06</v>
      </c>
      <c r="K575" s="188">
        <v>0.1</v>
      </c>
      <c r="L575" s="188">
        <v>0.13</v>
      </c>
      <c r="M575" s="188">
        <v>0.06</v>
      </c>
      <c r="N575" s="188">
        <v>0.09</v>
      </c>
      <c r="O575" s="188">
        <v>0.06</v>
      </c>
      <c r="P575" s="188">
        <v>0.08</v>
      </c>
      <c r="Q575" s="188">
        <v>0.04</v>
      </c>
      <c r="R575" s="188">
        <v>0.06</v>
      </c>
      <c r="S575" s="188">
        <v>0.11</v>
      </c>
      <c r="T575" s="188">
        <v>0.06</v>
      </c>
      <c r="U575" s="188">
        <v>0.09</v>
      </c>
      <c r="V575" s="188">
        <v>0.06</v>
      </c>
      <c r="W575" s="188">
        <v>0.09</v>
      </c>
      <c r="X575" s="188">
        <v>0.06</v>
      </c>
      <c r="Y575" s="188">
        <v>0.1</v>
      </c>
      <c r="Z575" s="188">
        <v>0.06</v>
      </c>
      <c r="AA575" s="188">
        <v>0.06</v>
      </c>
      <c r="AB575" s="188">
        <v>0.16</v>
      </c>
      <c r="AC575" s="188">
        <v>0.06</v>
      </c>
      <c r="AD575" s="188">
        <v>0.03</v>
      </c>
      <c r="AE575" s="188">
        <v>0.03</v>
      </c>
      <c r="AF575" s="188">
        <v>0.05</v>
      </c>
    </row>
    <row r="576" spans="1:32" x14ac:dyDescent="0.3">
      <c r="A576" s="180" t="s">
        <v>973</v>
      </c>
      <c r="B576" s="180">
        <v>4375</v>
      </c>
      <c r="C576" s="182" t="s">
        <v>27087</v>
      </c>
      <c r="D576" s="180" t="s">
        <v>6</v>
      </c>
      <c r="E576" s="180" t="s">
        <v>26586</v>
      </c>
      <c r="F576" s="188">
        <v>0.1</v>
      </c>
      <c r="G576" s="188">
        <v>0.1</v>
      </c>
      <c r="H576" s="188">
        <v>0.1</v>
      </c>
      <c r="I576" s="188">
        <v>0.1</v>
      </c>
      <c r="J576" s="188">
        <v>0.1</v>
      </c>
      <c r="K576" s="188">
        <v>0.15</v>
      </c>
      <c r="L576" s="188">
        <v>0.19</v>
      </c>
      <c r="M576" s="188">
        <v>0.1</v>
      </c>
      <c r="N576" s="188">
        <v>0.14000000000000001</v>
      </c>
      <c r="O576" s="188">
        <v>0.1</v>
      </c>
      <c r="P576" s="188">
        <v>0.12</v>
      </c>
      <c r="Q576" s="188">
        <v>7.0000000000000007E-2</v>
      </c>
      <c r="R576" s="188">
        <v>0.1</v>
      </c>
      <c r="S576" s="188">
        <v>0.17</v>
      </c>
      <c r="T576" s="188">
        <v>0.1</v>
      </c>
      <c r="U576" s="188">
        <v>0.14000000000000001</v>
      </c>
      <c r="V576" s="188">
        <v>0.1</v>
      </c>
      <c r="W576" s="188">
        <v>0.13</v>
      </c>
      <c r="X576" s="188">
        <v>0.1</v>
      </c>
      <c r="Y576" s="188">
        <v>0.15</v>
      </c>
      <c r="Z576" s="188">
        <v>0.1</v>
      </c>
      <c r="AA576" s="188">
        <v>0.1</v>
      </c>
      <c r="AB576" s="188">
        <v>0.24</v>
      </c>
      <c r="AC576" s="188">
        <v>0.1</v>
      </c>
      <c r="AD576" s="188">
        <v>0.05</v>
      </c>
      <c r="AE576" s="188">
        <v>0.05</v>
      </c>
      <c r="AF576" s="188">
        <v>0.08</v>
      </c>
    </row>
    <row r="577" spans="1:32" x14ac:dyDescent="0.3">
      <c r="A577" s="180" t="s">
        <v>973</v>
      </c>
      <c r="B577" s="180">
        <v>11950</v>
      </c>
      <c r="C577" s="182" t="s">
        <v>27088</v>
      </c>
      <c r="D577" s="180" t="s">
        <v>6</v>
      </c>
      <c r="E577" s="180" t="s">
        <v>857</v>
      </c>
      <c r="F577" s="188">
        <v>0.2</v>
      </c>
      <c r="G577" s="188">
        <v>0.2</v>
      </c>
      <c r="H577" s="188">
        <v>0.2</v>
      </c>
      <c r="I577" s="188">
        <v>0.2</v>
      </c>
      <c r="J577" s="188">
        <v>0.2</v>
      </c>
      <c r="K577" s="188">
        <v>0.31</v>
      </c>
      <c r="L577" s="188">
        <v>0.39</v>
      </c>
      <c r="M577" s="188">
        <v>0.2</v>
      </c>
      <c r="N577" s="188">
        <v>0.28000000000000003</v>
      </c>
      <c r="O577" s="188">
        <v>0.2</v>
      </c>
      <c r="P577" s="188">
        <v>0.24</v>
      </c>
      <c r="Q577" s="188">
        <v>0.14000000000000001</v>
      </c>
      <c r="R577" s="188">
        <v>0.2</v>
      </c>
      <c r="S577" s="188">
        <v>0.35</v>
      </c>
      <c r="T577" s="188">
        <v>0.2</v>
      </c>
      <c r="U577" s="188">
        <v>0.28000000000000003</v>
      </c>
      <c r="V577" s="188">
        <v>0.2</v>
      </c>
      <c r="W577" s="188">
        <v>0.26</v>
      </c>
      <c r="X577" s="188">
        <v>0.2</v>
      </c>
      <c r="Y577" s="188">
        <v>0.31</v>
      </c>
      <c r="Z577" s="188">
        <v>0.2</v>
      </c>
      <c r="AA577" s="188">
        <v>0.2</v>
      </c>
      <c r="AB577" s="188">
        <v>0.49</v>
      </c>
      <c r="AC577" s="188">
        <v>0.2</v>
      </c>
      <c r="AD577" s="188">
        <v>0.1</v>
      </c>
      <c r="AE577" s="188">
        <v>0.1</v>
      </c>
      <c r="AF577" s="188">
        <v>0.16</v>
      </c>
    </row>
    <row r="578" spans="1:32" x14ac:dyDescent="0.3">
      <c r="A578" s="180" t="s">
        <v>973</v>
      </c>
      <c r="B578" s="180">
        <v>4376</v>
      </c>
      <c r="C578" s="182" t="s">
        <v>27089</v>
      </c>
      <c r="D578" s="180" t="s">
        <v>6</v>
      </c>
      <c r="E578" s="180" t="s">
        <v>857</v>
      </c>
      <c r="F578" s="188">
        <v>0.19</v>
      </c>
      <c r="G578" s="188">
        <v>0.19</v>
      </c>
      <c r="H578" s="188">
        <v>0.19</v>
      </c>
      <c r="I578" s="188">
        <v>0.19</v>
      </c>
      <c r="J578" s="188">
        <v>0.19</v>
      </c>
      <c r="K578" s="188">
        <v>0.28999999999999998</v>
      </c>
      <c r="L578" s="188">
        <v>0.37</v>
      </c>
      <c r="M578" s="188">
        <v>0.19</v>
      </c>
      <c r="N578" s="188">
        <v>0.27</v>
      </c>
      <c r="O578" s="188">
        <v>0.19</v>
      </c>
      <c r="P578" s="188">
        <v>0.23</v>
      </c>
      <c r="Q578" s="188">
        <v>0.13</v>
      </c>
      <c r="R578" s="188">
        <v>0.19</v>
      </c>
      <c r="S578" s="188">
        <v>0.33</v>
      </c>
      <c r="T578" s="188">
        <v>0.19</v>
      </c>
      <c r="U578" s="188">
        <v>0.27</v>
      </c>
      <c r="V578" s="188">
        <v>0.19</v>
      </c>
      <c r="W578" s="188">
        <v>0.25</v>
      </c>
      <c r="X578" s="188">
        <v>0.19</v>
      </c>
      <c r="Y578" s="188">
        <v>0.28999999999999998</v>
      </c>
      <c r="Z578" s="188">
        <v>0.19</v>
      </c>
      <c r="AA578" s="188">
        <v>0.19</v>
      </c>
      <c r="AB578" s="188">
        <v>0.46</v>
      </c>
      <c r="AC578" s="188">
        <v>0.19</v>
      </c>
      <c r="AD578" s="188">
        <v>0.09</v>
      </c>
      <c r="AE578" s="188">
        <v>0.09</v>
      </c>
      <c r="AF578" s="188">
        <v>0.15</v>
      </c>
    </row>
    <row r="579" spans="1:32" x14ac:dyDescent="0.3">
      <c r="A579" s="180" t="s">
        <v>973</v>
      </c>
      <c r="B579" s="180">
        <v>7583</v>
      </c>
      <c r="C579" s="182" t="s">
        <v>27090</v>
      </c>
      <c r="D579" s="180" t="s">
        <v>6</v>
      </c>
      <c r="E579" s="180" t="s">
        <v>857</v>
      </c>
      <c r="F579" s="188">
        <v>0.41</v>
      </c>
      <c r="G579" s="188">
        <v>0.41</v>
      </c>
      <c r="H579" s="188">
        <v>0.41</v>
      </c>
      <c r="I579" s="188">
        <v>0.41</v>
      </c>
      <c r="J579" s="188">
        <v>0.41</v>
      </c>
      <c r="K579" s="188">
        <v>0.62</v>
      </c>
      <c r="L579" s="188">
        <v>0.79</v>
      </c>
      <c r="M579" s="188">
        <v>0.41</v>
      </c>
      <c r="N579" s="188">
        <v>0.57999999999999996</v>
      </c>
      <c r="O579" s="188">
        <v>0.41</v>
      </c>
      <c r="P579" s="188">
        <v>0.5</v>
      </c>
      <c r="Q579" s="188">
        <v>0.28999999999999998</v>
      </c>
      <c r="R579" s="188">
        <v>0.41</v>
      </c>
      <c r="S579" s="188">
        <v>0.71</v>
      </c>
      <c r="T579" s="188">
        <v>0.41</v>
      </c>
      <c r="U579" s="188">
        <v>0.57999999999999996</v>
      </c>
      <c r="V579" s="188">
        <v>0.41</v>
      </c>
      <c r="W579" s="188">
        <v>0.54</v>
      </c>
      <c r="X579" s="188">
        <v>0.41</v>
      </c>
      <c r="Y579" s="188">
        <v>0.62</v>
      </c>
      <c r="Z579" s="188">
        <v>0.41</v>
      </c>
      <c r="AA579" s="188">
        <v>0.41</v>
      </c>
      <c r="AB579" s="188">
        <v>1</v>
      </c>
      <c r="AC579" s="188">
        <v>0.41</v>
      </c>
      <c r="AD579" s="188">
        <v>0.2</v>
      </c>
      <c r="AE579" s="188">
        <v>0.2</v>
      </c>
      <c r="AF579" s="188">
        <v>0.33</v>
      </c>
    </row>
    <row r="580" spans="1:32" x14ac:dyDescent="0.3">
      <c r="A580" s="180" t="s">
        <v>973</v>
      </c>
      <c r="B580" s="180">
        <v>4350</v>
      </c>
      <c r="C580" s="182" t="s">
        <v>27091</v>
      </c>
      <c r="D580" s="180" t="s">
        <v>6</v>
      </c>
      <c r="E580" s="180" t="s">
        <v>857</v>
      </c>
      <c r="F580" s="188">
        <v>0.62</v>
      </c>
      <c r="G580" s="188">
        <v>0.61</v>
      </c>
      <c r="H580" s="188">
        <v>0.59</v>
      </c>
      <c r="I580" s="188">
        <v>0.85</v>
      </c>
      <c r="J580" s="188">
        <v>0.64</v>
      </c>
      <c r="K580" s="188">
        <v>0.88</v>
      </c>
      <c r="L580" s="188"/>
      <c r="M580" s="188">
        <v>0.59</v>
      </c>
      <c r="N580" s="188">
        <v>0.62</v>
      </c>
      <c r="O580" s="188"/>
      <c r="P580" s="188">
        <v>0.73</v>
      </c>
      <c r="Q580" s="188">
        <v>0.71</v>
      </c>
      <c r="R580" s="188">
        <v>0.63</v>
      </c>
      <c r="S580" s="188">
        <v>0.85</v>
      </c>
      <c r="T580" s="188"/>
      <c r="U580" s="188">
        <v>0.99</v>
      </c>
      <c r="V580" s="188"/>
      <c r="W580" s="188">
        <v>0.59</v>
      </c>
      <c r="X580" s="188">
        <v>0.74</v>
      </c>
      <c r="Y580" s="188">
        <v>0.69</v>
      </c>
      <c r="Z580" s="188">
        <v>0.69</v>
      </c>
      <c r="AA580" s="188"/>
      <c r="AB580" s="188"/>
      <c r="AC580" s="188">
        <v>0.77</v>
      </c>
      <c r="AD580" s="188"/>
      <c r="AE580" s="188">
        <v>0.59</v>
      </c>
      <c r="AF580" s="188">
        <v>0.62</v>
      </c>
    </row>
    <row r="581" spans="1:32" x14ac:dyDescent="0.3">
      <c r="A581" s="180" t="s">
        <v>973</v>
      </c>
      <c r="B581" s="180">
        <v>44400</v>
      </c>
      <c r="C581" s="182" t="s">
        <v>27092</v>
      </c>
      <c r="D581" s="180" t="s">
        <v>6</v>
      </c>
      <c r="E581" s="180" t="s">
        <v>857</v>
      </c>
      <c r="F581" s="188">
        <v>36.21</v>
      </c>
      <c r="G581" s="188"/>
      <c r="H581" s="188">
        <v>32.020000000000003</v>
      </c>
      <c r="I581" s="188"/>
      <c r="J581" s="188">
        <v>31.2</v>
      </c>
      <c r="K581" s="188">
        <v>30.05</v>
      </c>
      <c r="L581" s="188">
        <v>32.5</v>
      </c>
      <c r="M581" s="188">
        <v>36.880000000000003</v>
      </c>
      <c r="N581" s="188">
        <v>42.51</v>
      </c>
      <c r="O581" s="188"/>
      <c r="P581" s="188">
        <v>33.28</v>
      </c>
      <c r="Q581" s="188">
        <v>35.92</v>
      </c>
      <c r="R581" s="188">
        <v>35.119999999999997</v>
      </c>
      <c r="S581" s="188">
        <v>32.72</v>
      </c>
      <c r="T581" s="188"/>
      <c r="U581" s="188">
        <v>39.950000000000003</v>
      </c>
      <c r="V581" s="188"/>
      <c r="W581" s="188">
        <v>37.950000000000003</v>
      </c>
      <c r="X581" s="188">
        <v>35.229999999999997</v>
      </c>
      <c r="Y581" s="188">
        <v>29.41</v>
      </c>
      <c r="Z581" s="188">
        <v>37.68</v>
      </c>
      <c r="AA581" s="188"/>
      <c r="AB581" s="188">
        <v>39.950000000000003</v>
      </c>
      <c r="AC581" s="188">
        <v>34.99</v>
      </c>
      <c r="AD581" s="188"/>
      <c r="AE581" s="188">
        <v>33.01</v>
      </c>
      <c r="AF581" s="188"/>
    </row>
    <row r="582" spans="1:32" x14ac:dyDescent="0.3">
      <c r="A582" s="180" t="s">
        <v>973</v>
      </c>
      <c r="B582" s="180">
        <v>39886</v>
      </c>
      <c r="C582" s="182" t="s">
        <v>27093</v>
      </c>
      <c r="D582" s="180" t="s">
        <v>6</v>
      </c>
      <c r="E582" s="180" t="s">
        <v>857</v>
      </c>
      <c r="F582" s="188"/>
      <c r="G582" s="188"/>
      <c r="H582" s="188"/>
      <c r="I582" s="188"/>
      <c r="J582" s="188">
        <v>8.9</v>
      </c>
      <c r="K582" s="188"/>
      <c r="L582" s="188">
        <v>12.26</v>
      </c>
      <c r="M582" s="188">
        <v>9.86</v>
      </c>
      <c r="N582" s="188"/>
      <c r="O582" s="188"/>
      <c r="P582" s="188">
        <v>10.28</v>
      </c>
      <c r="Q582" s="188"/>
      <c r="R582" s="188"/>
      <c r="S582" s="188"/>
      <c r="T582" s="188"/>
      <c r="U582" s="188"/>
      <c r="V582" s="188"/>
      <c r="W582" s="188"/>
      <c r="X582" s="188"/>
      <c r="Y582" s="188"/>
      <c r="Z582" s="188"/>
      <c r="AA582" s="188"/>
      <c r="AB582" s="188"/>
      <c r="AC582" s="188">
        <v>10.35</v>
      </c>
      <c r="AD582" s="188"/>
      <c r="AE582" s="188">
        <v>6.3</v>
      </c>
      <c r="AF582" s="188"/>
    </row>
    <row r="583" spans="1:32" x14ac:dyDescent="0.3">
      <c r="A583" s="180" t="s">
        <v>973</v>
      </c>
      <c r="B583" s="180">
        <v>39887</v>
      </c>
      <c r="C583" s="182" t="s">
        <v>27094</v>
      </c>
      <c r="D583" s="180" t="s">
        <v>6</v>
      </c>
      <c r="E583" s="180" t="s">
        <v>857</v>
      </c>
      <c r="F583" s="188"/>
      <c r="G583" s="188"/>
      <c r="H583" s="188"/>
      <c r="I583" s="188"/>
      <c r="J583" s="188">
        <v>13.35</v>
      </c>
      <c r="K583" s="188"/>
      <c r="L583" s="188">
        <v>18.399999999999999</v>
      </c>
      <c r="M583" s="188">
        <v>14.8</v>
      </c>
      <c r="N583" s="188"/>
      <c r="O583" s="188"/>
      <c r="P583" s="188">
        <v>15.42</v>
      </c>
      <c r="Q583" s="188"/>
      <c r="R583" s="188"/>
      <c r="S583" s="188"/>
      <c r="T583" s="188"/>
      <c r="U583" s="188"/>
      <c r="V583" s="188"/>
      <c r="W583" s="188"/>
      <c r="X583" s="188"/>
      <c r="Y583" s="188"/>
      <c r="Z583" s="188"/>
      <c r="AA583" s="188"/>
      <c r="AB583" s="188"/>
      <c r="AC583" s="188">
        <v>15.53</v>
      </c>
      <c r="AD583" s="188"/>
      <c r="AE583" s="188">
        <v>9.4600000000000009</v>
      </c>
      <c r="AF583" s="188"/>
    </row>
    <row r="584" spans="1:32" x14ac:dyDescent="0.3">
      <c r="A584" s="180" t="s">
        <v>973</v>
      </c>
      <c r="B584" s="180">
        <v>39888</v>
      </c>
      <c r="C584" s="182" t="s">
        <v>27095</v>
      </c>
      <c r="D584" s="180" t="s">
        <v>6</v>
      </c>
      <c r="E584" s="180" t="s">
        <v>857</v>
      </c>
      <c r="F584" s="188"/>
      <c r="G584" s="188"/>
      <c r="H584" s="188"/>
      <c r="I584" s="188"/>
      <c r="J584" s="188">
        <v>30.53</v>
      </c>
      <c r="K584" s="188"/>
      <c r="L584" s="188">
        <v>42.07</v>
      </c>
      <c r="M584" s="188">
        <v>33.840000000000003</v>
      </c>
      <c r="N584" s="188"/>
      <c r="O584" s="188"/>
      <c r="P584" s="188">
        <v>35.26</v>
      </c>
      <c r="Q584" s="188"/>
      <c r="R584" s="188"/>
      <c r="S584" s="188"/>
      <c r="T584" s="188"/>
      <c r="U584" s="188"/>
      <c r="V584" s="188"/>
      <c r="W584" s="188"/>
      <c r="X584" s="188"/>
      <c r="Y584" s="188"/>
      <c r="Z584" s="188"/>
      <c r="AA584" s="188"/>
      <c r="AB584" s="188"/>
      <c r="AC584" s="188">
        <v>35.51</v>
      </c>
      <c r="AD584" s="188"/>
      <c r="AE584" s="188">
        <v>21.63</v>
      </c>
      <c r="AF584" s="188"/>
    </row>
    <row r="585" spans="1:32" x14ac:dyDescent="0.3">
      <c r="A585" s="180" t="s">
        <v>973</v>
      </c>
      <c r="B585" s="180">
        <v>39890</v>
      </c>
      <c r="C585" s="182" t="s">
        <v>27096</v>
      </c>
      <c r="D585" s="180" t="s">
        <v>6</v>
      </c>
      <c r="E585" s="180" t="s">
        <v>857</v>
      </c>
      <c r="F585" s="188"/>
      <c r="G585" s="188"/>
      <c r="H585" s="188"/>
      <c r="I585" s="188"/>
      <c r="J585" s="188">
        <v>52.11</v>
      </c>
      <c r="K585" s="188"/>
      <c r="L585" s="188">
        <v>71.81</v>
      </c>
      <c r="M585" s="188">
        <v>57.75</v>
      </c>
      <c r="N585" s="188"/>
      <c r="O585" s="188"/>
      <c r="P585" s="188">
        <v>60.19</v>
      </c>
      <c r="Q585" s="188"/>
      <c r="R585" s="188"/>
      <c r="S585" s="188"/>
      <c r="T585" s="188"/>
      <c r="U585" s="188"/>
      <c r="V585" s="188"/>
      <c r="W585" s="188"/>
      <c r="X585" s="188"/>
      <c r="Y585" s="188"/>
      <c r="Z585" s="188"/>
      <c r="AA585" s="188"/>
      <c r="AB585" s="188"/>
      <c r="AC585" s="188">
        <v>60.62</v>
      </c>
      <c r="AD585" s="188"/>
      <c r="AE585" s="188">
        <v>36.92</v>
      </c>
      <c r="AF585" s="188"/>
    </row>
    <row r="586" spans="1:32" x14ac:dyDescent="0.3">
      <c r="A586" s="180" t="s">
        <v>973</v>
      </c>
      <c r="B586" s="180">
        <v>39891</v>
      </c>
      <c r="C586" s="182" t="s">
        <v>27097</v>
      </c>
      <c r="D586" s="180" t="s">
        <v>6</v>
      </c>
      <c r="E586" s="180" t="s">
        <v>857</v>
      </c>
      <c r="F586" s="188"/>
      <c r="G586" s="188"/>
      <c r="H586" s="188"/>
      <c r="I586" s="188"/>
      <c r="J586" s="188">
        <v>73.47</v>
      </c>
      <c r="K586" s="188"/>
      <c r="L586" s="188">
        <v>101.24</v>
      </c>
      <c r="M586" s="188">
        <v>81.430000000000007</v>
      </c>
      <c r="N586" s="188"/>
      <c r="O586" s="188"/>
      <c r="P586" s="188">
        <v>84.86</v>
      </c>
      <c r="Q586" s="188"/>
      <c r="R586" s="188"/>
      <c r="S586" s="188"/>
      <c r="T586" s="188"/>
      <c r="U586" s="188"/>
      <c r="V586" s="188"/>
      <c r="W586" s="188"/>
      <c r="X586" s="188"/>
      <c r="Y586" s="188"/>
      <c r="Z586" s="188"/>
      <c r="AA586" s="188"/>
      <c r="AB586" s="188"/>
      <c r="AC586" s="188">
        <v>85.47</v>
      </c>
      <c r="AD586" s="188"/>
      <c r="AE586" s="188">
        <v>52.06</v>
      </c>
      <c r="AF586" s="188"/>
    </row>
    <row r="587" spans="1:32" x14ac:dyDescent="0.3">
      <c r="A587" s="180" t="s">
        <v>973</v>
      </c>
      <c r="B587" s="180">
        <v>39892</v>
      </c>
      <c r="C587" s="182" t="s">
        <v>27098</v>
      </c>
      <c r="D587" s="180" t="s">
        <v>6</v>
      </c>
      <c r="E587" s="180" t="s">
        <v>857</v>
      </c>
      <c r="F587" s="188"/>
      <c r="G587" s="188"/>
      <c r="H587" s="188"/>
      <c r="I587" s="188"/>
      <c r="J587" s="188">
        <v>229.01</v>
      </c>
      <c r="K587" s="188"/>
      <c r="L587" s="188">
        <v>315.58</v>
      </c>
      <c r="M587" s="188">
        <v>253.82</v>
      </c>
      <c r="N587" s="188"/>
      <c r="O587" s="188"/>
      <c r="P587" s="188">
        <v>264.51</v>
      </c>
      <c r="Q587" s="188"/>
      <c r="R587" s="188"/>
      <c r="S587" s="188"/>
      <c r="T587" s="188"/>
      <c r="U587" s="188"/>
      <c r="V587" s="188"/>
      <c r="W587" s="188"/>
      <c r="X587" s="188"/>
      <c r="Y587" s="188"/>
      <c r="Z587" s="188"/>
      <c r="AA587" s="188"/>
      <c r="AB587" s="188"/>
      <c r="AC587" s="188">
        <v>266.39999999999998</v>
      </c>
      <c r="AD587" s="188"/>
      <c r="AE587" s="188">
        <v>162.29</v>
      </c>
      <c r="AF587" s="188"/>
    </row>
    <row r="588" spans="1:32" x14ac:dyDescent="0.3">
      <c r="A588" s="180" t="s">
        <v>973</v>
      </c>
      <c r="B588" s="180">
        <v>790</v>
      </c>
      <c r="C588" s="182" t="s">
        <v>27099</v>
      </c>
      <c r="D588" s="180" t="s">
        <v>6</v>
      </c>
      <c r="E588" s="180" t="s">
        <v>857</v>
      </c>
      <c r="F588" s="188">
        <v>22.12</v>
      </c>
      <c r="G588" s="188"/>
      <c r="H588" s="188"/>
      <c r="I588" s="188"/>
      <c r="J588" s="188">
        <v>19.45</v>
      </c>
      <c r="K588" s="188"/>
      <c r="L588" s="188"/>
      <c r="M588" s="188">
        <v>23.38</v>
      </c>
      <c r="N588" s="188">
        <v>22.76</v>
      </c>
      <c r="O588" s="188"/>
      <c r="P588" s="188">
        <v>23.07</v>
      </c>
      <c r="Q588" s="188">
        <v>23.25</v>
      </c>
      <c r="R588" s="188">
        <v>16.8</v>
      </c>
      <c r="S588" s="188">
        <v>20.69</v>
      </c>
      <c r="T588" s="188"/>
      <c r="U588" s="188"/>
      <c r="V588" s="188">
        <v>19.649999999999999</v>
      </c>
      <c r="W588" s="188"/>
      <c r="X588" s="188"/>
      <c r="Y588" s="188">
        <v>16.98</v>
      </c>
      <c r="Z588" s="188">
        <v>21.83</v>
      </c>
      <c r="AA588" s="188"/>
      <c r="AB588" s="188">
        <v>20.98</v>
      </c>
      <c r="AC588" s="188">
        <v>23.79</v>
      </c>
      <c r="AD588" s="188"/>
      <c r="AE588" s="188">
        <v>21.58</v>
      </c>
      <c r="AF588" s="188">
        <v>19.32</v>
      </c>
    </row>
    <row r="589" spans="1:32" x14ac:dyDescent="0.3">
      <c r="A589" s="180" t="s">
        <v>973</v>
      </c>
      <c r="B589" s="180">
        <v>791</v>
      </c>
      <c r="C589" s="182" t="s">
        <v>27100</v>
      </c>
      <c r="D589" s="180" t="s">
        <v>6</v>
      </c>
      <c r="E589" s="180" t="s">
        <v>857</v>
      </c>
      <c r="F589" s="188">
        <v>22.12</v>
      </c>
      <c r="G589" s="188"/>
      <c r="H589" s="188"/>
      <c r="I589" s="188"/>
      <c r="J589" s="188">
        <v>19.45</v>
      </c>
      <c r="K589" s="188"/>
      <c r="L589" s="188"/>
      <c r="M589" s="188">
        <v>23.38</v>
      </c>
      <c r="N589" s="188">
        <v>22.76</v>
      </c>
      <c r="O589" s="188"/>
      <c r="P589" s="188">
        <v>23.07</v>
      </c>
      <c r="Q589" s="188">
        <v>23.25</v>
      </c>
      <c r="R589" s="188">
        <v>16.8</v>
      </c>
      <c r="S589" s="188">
        <v>20.69</v>
      </c>
      <c r="T589" s="188"/>
      <c r="U589" s="188"/>
      <c r="V589" s="188">
        <v>19.649999999999999</v>
      </c>
      <c r="W589" s="188"/>
      <c r="X589" s="188"/>
      <c r="Y589" s="188">
        <v>16.98</v>
      </c>
      <c r="Z589" s="188">
        <v>21.83</v>
      </c>
      <c r="AA589" s="188"/>
      <c r="AB589" s="188">
        <v>20.98</v>
      </c>
      <c r="AC589" s="188">
        <v>23.79</v>
      </c>
      <c r="AD589" s="188"/>
      <c r="AE589" s="188">
        <v>21.58</v>
      </c>
      <c r="AF589" s="188">
        <v>19.32</v>
      </c>
    </row>
    <row r="590" spans="1:32" x14ac:dyDescent="0.3">
      <c r="A590" s="180" t="s">
        <v>973</v>
      </c>
      <c r="B590" s="180">
        <v>766</v>
      </c>
      <c r="C590" s="182" t="s">
        <v>27101</v>
      </c>
      <c r="D590" s="180" t="s">
        <v>6</v>
      </c>
      <c r="E590" s="180" t="s">
        <v>857</v>
      </c>
      <c r="F590" s="188">
        <v>22.12</v>
      </c>
      <c r="G590" s="188"/>
      <c r="H590" s="188"/>
      <c r="I590" s="188"/>
      <c r="J590" s="188">
        <v>19.45</v>
      </c>
      <c r="K590" s="188"/>
      <c r="L590" s="188"/>
      <c r="M590" s="188">
        <v>23.38</v>
      </c>
      <c r="N590" s="188">
        <v>22.76</v>
      </c>
      <c r="O590" s="188"/>
      <c r="P590" s="188">
        <v>23.07</v>
      </c>
      <c r="Q590" s="188">
        <v>23.25</v>
      </c>
      <c r="R590" s="188">
        <v>16.8</v>
      </c>
      <c r="S590" s="188">
        <v>20.69</v>
      </c>
      <c r="T590" s="188"/>
      <c r="U590" s="188"/>
      <c r="V590" s="188">
        <v>19.649999999999999</v>
      </c>
      <c r="W590" s="188"/>
      <c r="X590" s="188"/>
      <c r="Y590" s="188">
        <v>16.98</v>
      </c>
      <c r="Z590" s="188">
        <v>21.83</v>
      </c>
      <c r="AA590" s="188"/>
      <c r="AB590" s="188">
        <v>20.98</v>
      </c>
      <c r="AC590" s="188">
        <v>23.79</v>
      </c>
      <c r="AD590" s="188"/>
      <c r="AE590" s="188">
        <v>21.58</v>
      </c>
      <c r="AF590" s="188">
        <v>19.32</v>
      </c>
    </row>
    <row r="591" spans="1:32" x14ac:dyDescent="0.3">
      <c r="A591" s="180" t="s">
        <v>973</v>
      </c>
      <c r="B591" s="180">
        <v>767</v>
      </c>
      <c r="C591" s="182" t="s">
        <v>27102</v>
      </c>
      <c r="D591" s="180" t="s">
        <v>6</v>
      </c>
      <c r="E591" s="180" t="s">
        <v>857</v>
      </c>
      <c r="F591" s="188">
        <v>22.12</v>
      </c>
      <c r="G591" s="188"/>
      <c r="H591" s="188"/>
      <c r="I591" s="188"/>
      <c r="J591" s="188">
        <v>19.45</v>
      </c>
      <c r="K591" s="188"/>
      <c r="L591" s="188"/>
      <c r="M591" s="188">
        <v>23.38</v>
      </c>
      <c r="N591" s="188">
        <v>22.76</v>
      </c>
      <c r="O591" s="188"/>
      <c r="P591" s="188">
        <v>23.07</v>
      </c>
      <c r="Q591" s="188">
        <v>23.25</v>
      </c>
      <c r="R591" s="188">
        <v>16.8</v>
      </c>
      <c r="S591" s="188">
        <v>20.69</v>
      </c>
      <c r="T591" s="188"/>
      <c r="U591" s="188"/>
      <c r="V591" s="188">
        <v>19.649999999999999</v>
      </c>
      <c r="W591" s="188"/>
      <c r="X591" s="188"/>
      <c r="Y591" s="188">
        <v>16.98</v>
      </c>
      <c r="Z591" s="188">
        <v>21.83</v>
      </c>
      <c r="AA591" s="188"/>
      <c r="AB591" s="188">
        <v>20.98</v>
      </c>
      <c r="AC591" s="188">
        <v>23.79</v>
      </c>
      <c r="AD591" s="188"/>
      <c r="AE591" s="188">
        <v>21.58</v>
      </c>
      <c r="AF591" s="188">
        <v>19.32</v>
      </c>
    </row>
    <row r="592" spans="1:32" x14ac:dyDescent="0.3">
      <c r="A592" s="180" t="s">
        <v>973</v>
      </c>
      <c r="B592" s="180">
        <v>789</v>
      </c>
      <c r="C592" s="182" t="s">
        <v>27103</v>
      </c>
      <c r="D592" s="180" t="s">
        <v>6</v>
      </c>
      <c r="E592" s="180" t="s">
        <v>857</v>
      </c>
      <c r="F592" s="188">
        <v>17</v>
      </c>
      <c r="G592" s="188"/>
      <c r="H592" s="188"/>
      <c r="I592" s="188"/>
      <c r="J592" s="188">
        <v>14.95</v>
      </c>
      <c r="K592" s="188"/>
      <c r="L592" s="188"/>
      <c r="M592" s="188">
        <v>17.97</v>
      </c>
      <c r="N592" s="188">
        <v>17.489999999999998</v>
      </c>
      <c r="O592" s="188"/>
      <c r="P592" s="188">
        <v>17.73</v>
      </c>
      <c r="Q592" s="188">
        <v>17.87</v>
      </c>
      <c r="R592" s="188">
        <v>12.91</v>
      </c>
      <c r="S592" s="188">
        <v>15.9</v>
      </c>
      <c r="T592" s="188"/>
      <c r="U592" s="188"/>
      <c r="V592" s="188">
        <v>15.1</v>
      </c>
      <c r="W592" s="188"/>
      <c r="X592" s="188"/>
      <c r="Y592" s="188">
        <v>13.05</v>
      </c>
      <c r="Z592" s="188">
        <v>16.77</v>
      </c>
      <c r="AA592" s="188"/>
      <c r="AB592" s="188">
        <v>16.12</v>
      </c>
      <c r="AC592" s="188">
        <v>18.29</v>
      </c>
      <c r="AD592" s="188"/>
      <c r="AE592" s="188">
        <v>16.579999999999998</v>
      </c>
      <c r="AF592" s="188">
        <v>14.85</v>
      </c>
    </row>
    <row r="593" spans="1:32" x14ac:dyDescent="0.3">
      <c r="A593" s="180" t="s">
        <v>973</v>
      </c>
      <c r="B593" s="180">
        <v>768</v>
      </c>
      <c r="C593" s="182" t="s">
        <v>27104</v>
      </c>
      <c r="D593" s="180" t="s">
        <v>6</v>
      </c>
      <c r="E593" s="180" t="s">
        <v>857</v>
      </c>
      <c r="F593" s="188">
        <v>17.37</v>
      </c>
      <c r="G593" s="188"/>
      <c r="H593" s="188"/>
      <c r="I593" s="188"/>
      <c r="J593" s="188">
        <v>15.27</v>
      </c>
      <c r="K593" s="188"/>
      <c r="L593" s="188"/>
      <c r="M593" s="188">
        <v>18.36</v>
      </c>
      <c r="N593" s="188">
        <v>17.87</v>
      </c>
      <c r="O593" s="188"/>
      <c r="P593" s="188">
        <v>18.12</v>
      </c>
      <c r="Q593" s="188">
        <v>18.260000000000002</v>
      </c>
      <c r="R593" s="188">
        <v>13.19</v>
      </c>
      <c r="S593" s="188">
        <v>16.25</v>
      </c>
      <c r="T593" s="188"/>
      <c r="U593" s="188"/>
      <c r="V593" s="188">
        <v>15.43</v>
      </c>
      <c r="W593" s="188"/>
      <c r="X593" s="188"/>
      <c r="Y593" s="188">
        <v>13.34</v>
      </c>
      <c r="Z593" s="188">
        <v>17.14</v>
      </c>
      <c r="AA593" s="188"/>
      <c r="AB593" s="188">
        <v>16.47</v>
      </c>
      <c r="AC593" s="188">
        <v>18.68</v>
      </c>
      <c r="AD593" s="188"/>
      <c r="AE593" s="188">
        <v>16.95</v>
      </c>
      <c r="AF593" s="188">
        <v>15.17</v>
      </c>
    </row>
    <row r="594" spans="1:32" x14ac:dyDescent="0.3">
      <c r="A594" s="180" t="s">
        <v>973</v>
      </c>
      <c r="B594" s="180">
        <v>769</v>
      </c>
      <c r="C594" s="182" t="s">
        <v>27105</v>
      </c>
      <c r="D594" s="180" t="s">
        <v>6</v>
      </c>
      <c r="E594" s="180" t="s">
        <v>857</v>
      </c>
      <c r="F594" s="188">
        <v>17.37</v>
      </c>
      <c r="G594" s="188"/>
      <c r="H594" s="188"/>
      <c r="I594" s="188"/>
      <c r="J594" s="188">
        <v>15.27</v>
      </c>
      <c r="K594" s="188"/>
      <c r="L594" s="188"/>
      <c r="M594" s="188">
        <v>18.36</v>
      </c>
      <c r="N594" s="188">
        <v>17.87</v>
      </c>
      <c r="O594" s="188"/>
      <c r="P594" s="188">
        <v>18.12</v>
      </c>
      <c r="Q594" s="188">
        <v>18.260000000000002</v>
      </c>
      <c r="R594" s="188">
        <v>13.19</v>
      </c>
      <c r="S594" s="188">
        <v>16.25</v>
      </c>
      <c r="T594" s="188"/>
      <c r="U594" s="188"/>
      <c r="V594" s="188">
        <v>15.43</v>
      </c>
      <c r="W594" s="188"/>
      <c r="X594" s="188"/>
      <c r="Y594" s="188">
        <v>13.34</v>
      </c>
      <c r="Z594" s="188">
        <v>17.14</v>
      </c>
      <c r="AA594" s="188"/>
      <c r="AB594" s="188">
        <v>16.47</v>
      </c>
      <c r="AC594" s="188">
        <v>18.68</v>
      </c>
      <c r="AD594" s="188"/>
      <c r="AE594" s="188">
        <v>16.95</v>
      </c>
      <c r="AF594" s="188">
        <v>15.17</v>
      </c>
    </row>
    <row r="595" spans="1:32" x14ac:dyDescent="0.3">
      <c r="A595" s="180" t="s">
        <v>973</v>
      </c>
      <c r="B595" s="180">
        <v>764</v>
      </c>
      <c r="C595" s="182" t="s">
        <v>27106</v>
      </c>
      <c r="D595" s="180" t="s">
        <v>6</v>
      </c>
      <c r="E595" s="180" t="s">
        <v>26586</v>
      </c>
      <c r="F595" s="188">
        <v>10.69</v>
      </c>
      <c r="G595" s="188"/>
      <c r="H595" s="188"/>
      <c r="I595" s="188"/>
      <c r="J595" s="188">
        <v>9.4</v>
      </c>
      <c r="K595" s="188"/>
      <c r="L595" s="188"/>
      <c r="M595" s="188">
        <v>11.3</v>
      </c>
      <c r="N595" s="188">
        <v>11</v>
      </c>
      <c r="O595" s="188"/>
      <c r="P595" s="188">
        <v>11.15</v>
      </c>
      <c r="Q595" s="188">
        <v>11.24</v>
      </c>
      <c r="R595" s="188">
        <v>8.1199999999999992</v>
      </c>
      <c r="S595" s="188">
        <v>10</v>
      </c>
      <c r="T595" s="188"/>
      <c r="U595" s="188"/>
      <c r="V595" s="188">
        <v>9.5</v>
      </c>
      <c r="W595" s="188"/>
      <c r="X595" s="188"/>
      <c r="Y595" s="188">
        <v>8.2100000000000009</v>
      </c>
      <c r="Z595" s="188">
        <v>10.55</v>
      </c>
      <c r="AA595" s="188"/>
      <c r="AB595" s="188">
        <v>10.14</v>
      </c>
      <c r="AC595" s="188">
        <v>11.5</v>
      </c>
      <c r="AD595" s="188"/>
      <c r="AE595" s="188">
        <v>10.43</v>
      </c>
      <c r="AF595" s="188">
        <v>9.34</v>
      </c>
    </row>
    <row r="596" spans="1:32" x14ac:dyDescent="0.3">
      <c r="A596" s="180" t="s">
        <v>973</v>
      </c>
      <c r="B596" s="180">
        <v>765</v>
      </c>
      <c r="C596" s="182" t="s">
        <v>27107</v>
      </c>
      <c r="D596" s="180" t="s">
        <v>6</v>
      </c>
      <c r="E596" s="180" t="s">
        <v>857</v>
      </c>
      <c r="F596" s="188">
        <v>10.69</v>
      </c>
      <c r="G596" s="188"/>
      <c r="H596" s="188"/>
      <c r="I596" s="188"/>
      <c r="J596" s="188">
        <v>9.4</v>
      </c>
      <c r="K596" s="188"/>
      <c r="L596" s="188"/>
      <c r="M596" s="188">
        <v>11.3</v>
      </c>
      <c r="N596" s="188">
        <v>11</v>
      </c>
      <c r="O596" s="188"/>
      <c r="P596" s="188">
        <v>11.15</v>
      </c>
      <c r="Q596" s="188">
        <v>11.24</v>
      </c>
      <c r="R596" s="188">
        <v>8.1199999999999992</v>
      </c>
      <c r="S596" s="188">
        <v>10</v>
      </c>
      <c r="T596" s="188"/>
      <c r="U596" s="188"/>
      <c r="V596" s="188">
        <v>9.5</v>
      </c>
      <c r="W596" s="188"/>
      <c r="X596" s="188"/>
      <c r="Y596" s="188">
        <v>8.2100000000000009</v>
      </c>
      <c r="Z596" s="188">
        <v>10.55</v>
      </c>
      <c r="AA596" s="188"/>
      <c r="AB596" s="188">
        <v>10.14</v>
      </c>
      <c r="AC596" s="188">
        <v>11.5</v>
      </c>
      <c r="AD596" s="188"/>
      <c r="AE596" s="188">
        <v>10.43</v>
      </c>
      <c r="AF596" s="188">
        <v>9.34</v>
      </c>
    </row>
    <row r="597" spans="1:32" x14ac:dyDescent="0.3">
      <c r="A597" s="180" t="s">
        <v>973</v>
      </c>
      <c r="B597" s="180">
        <v>770</v>
      </c>
      <c r="C597" s="182" t="s">
        <v>27108</v>
      </c>
      <c r="D597" s="180" t="s">
        <v>6</v>
      </c>
      <c r="E597" s="180" t="s">
        <v>857</v>
      </c>
      <c r="F597" s="188">
        <v>6.13</v>
      </c>
      <c r="G597" s="188"/>
      <c r="H597" s="188"/>
      <c r="I597" s="188"/>
      <c r="J597" s="188">
        <v>5.39</v>
      </c>
      <c r="K597" s="188"/>
      <c r="L597" s="188"/>
      <c r="M597" s="188">
        <v>6.48</v>
      </c>
      <c r="N597" s="188">
        <v>6.31</v>
      </c>
      <c r="O597" s="188"/>
      <c r="P597" s="188">
        <v>6.39</v>
      </c>
      <c r="Q597" s="188">
        <v>6.44</v>
      </c>
      <c r="R597" s="188">
        <v>4.6500000000000004</v>
      </c>
      <c r="S597" s="188">
        <v>5.73</v>
      </c>
      <c r="T597" s="188"/>
      <c r="U597" s="188"/>
      <c r="V597" s="188">
        <v>5.45</v>
      </c>
      <c r="W597" s="188"/>
      <c r="X597" s="188"/>
      <c r="Y597" s="188">
        <v>4.71</v>
      </c>
      <c r="Z597" s="188">
        <v>6.05</v>
      </c>
      <c r="AA597" s="188"/>
      <c r="AB597" s="188">
        <v>5.81</v>
      </c>
      <c r="AC597" s="188">
        <v>6.59</v>
      </c>
      <c r="AD597" s="188"/>
      <c r="AE597" s="188">
        <v>5.98</v>
      </c>
      <c r="AF597" s="188">
        <v>5.35</v>
      </c>
    </row>
    <row r="598" spans="1:32" x14ac:dyDescent="0.3">
      <c r="A598" s="180" t="s">
        <v>973</v>
      </c>
      <c r="B598" s="180">
        <v>12394</v>
      </c>
      <c r="C598" s="182" t="s">
        <v>27109</v>
      </c>
      <c r="D598" s="180" t="s">
        <v>6</v>
      </c>
      <c r="E598" s="180" t="s">
        <v>857</v>
      </c>
      <c r="F598" s="188">
        <v>6.13</v>
      </c>
      <c r="G598" s="188"/>
      <c r="H598" s="188"/>
      <c r="I598" s="188"/>
      <c r="J598" s="188">
        <v>5.39</v>
      </c>
      <c r="K598" s="188"/>
      <c r="L598" s="188"/>
      <c r="M598" s="188">
        <v>6.48</v>
      </c>
      <c r="N598" s="188">
        <v>6.31</v>
      </c>
      <c r="O598" s="188"/>
      <c r="P598" s="188">
        <v>6.39</v>
      </c>
      <c r="Q598" s="188">
        <v>6.44</v>
      </c>
      <c r="R598" s="188">
        <v>4.6500000000000004</v>
      </c>
      <c r="S598" s="188">
        <v>5.73</v>
      </c>
      <c r="T598" s="188"/>
      <c r="U598" s="188"/>
      <c r="V598" s="188">
        <v>5.45</v>
      </c>
      <c r="W598" s="188"/>
      <c r="X598" s="188"/>
      <c r="Y598" s="188">
        <v>4.71</v>
      </c>
      <c r="Z598" s="188">
        <v>6.05</v>
      </c>
      <c r="AA598" s="188"/>
      <c r="AB598" s="188">
        <v>5.81</v>
      </c>
      <c r="AC598" s="188">
        <v>6.59</v>
      </c>
      <c r="AD598" s="188"/>
      <c r="AE598" s="188">
        <v>5.98</v>
      </c>
      <c r="AF598" s="188">
        <v>5.35</v>
      </c>
    </row>
    <row r="599" spans="1:32" x14ac:dyDescent="0.3">
      <c r="A599" s="180" t="s">
        <v>973</v>
      </c>
      <c r="B599" s="180">
        <v>787</v>
      </c>
      <c r="C599" s="182" t="s">
        <v>27110</v>
      </c>
      <c r="D599" s="180" t="s">
        <v>6</v>
      </c>
      <c r="E599" s="180" t="s">
        <v>857</v>
      </c>
      <c r="F599" s="188">
        <v>47.75</v>
      </c>
      <c r="G599" s="188"/>
      <c r="H599" s="188"/>
      <c r="I599" s="188"/>
      <c r="J599" s="188">
        <v>41.99</v>
      </c>
      <c r="K599" s="188"/>
      <c r="L599" s="188"/>
      <c r="M599" s="188">
        <v>50.48</v>
      </c>
      <c r="N599" s="188">
        <v>49.13</v>
      </c>
      <c r="O599" s="188"/>
      <c r="P599" s="188">
        <v>49.81</v>
      </c>
      <c r="Q599" s="188">
        <v>50.21</v>
      </c>
      <c r="R599" s="188">
        <v>36.270000000000003</v>
      </c>
      <c r="S599" s="188">
        <v>44.67</v>
      </c>
      <c r="T599" s="188"/>
      <c r="U599" s="188"/>
      <c r="V599" s="188">
        <v>42.43</v>
      </c>
      <c r="W599" s="188"/>
      <c r="X599" s="188"/>
      <c r="Y599" s="188">
        <v>36.67</v>
      </c>
      <c r="Z599" s="188">
        <v>47.12</v>
      </c>
      <c r="AA599" s="188"/>
      <c r="AB599" s="188">
        <v>45.29</v>
      </c>
      <c r="AC599" s="188">
        <v>51.37</v>
      </c>
      <c r="AD599" s="188"/>
      <c r="AE599" s="188">
        <v>46.59</v>
      </c>
      <c r="AF599" s="188">
        <v>41.72</v>
      </c>
    </row>
    <row r="600" spans="1:32" x14ac:dyDescent="0.3">
      <c r="A600" s="180" t="s">
        <v>973</v>
      </c>
      <c r="B600" s="180">
        <v>774</v>
      </c>
      <c r="C600" s="182" t="s">
        <v>27111</v>
      </c>
      <c r="D600" s="180" t="s">
        <v>6</v>
      </c>
      <c r="E600" s="180" t="s">
        <v>857</v>
      </c>
      <c r="F600" s="188">
        <v>47.75</v>
      </c>
      <c r="G600" s="188"/>
      <c r="H600" s="188"/>
      <c r="I600" s="188"/>
      <c r="J600" s="188">
        <v>41.99</v>
      </c>
      <c r="K600" s="188"/>
      <c r="L600" s="188"/>
      <c r="M600" s="188">
        <v>50.48</v>
      </c>
      <c r="N600" s="188">
        <v>49.13</v>
      </c>
      <c r="O600" s="188"/>
      <c r="P600" s="188">
        <v>49.81</v>
      </c>
      <c r="Q600" s="188">
        <v>50.21</v>
      </c>
      <c r="R600" s="188">
        <v>36.270000000000003</v>
      </c>
      <c r="S600" s="188">
        <v>44.67</v>
      </c>
      <c r="T600" s="188"/>
      <c r="U600" s="188"/>
      <c r="V600" s="188">
        <v>42.43</v>
      </c>
      <c r="W600" s="188"/>
      <c r="X600" s="188"/>
      <c r="Y600" s="188">
        <v>36.67</v>
      </c>
      <c r="Z600" s="188">
        <v>47.12</v>
      </c>
      <c r="AA600" s="188"/>
      <c r="AB600" s="188">
        <v>45.29</v>
      </c>
      <c r="AC600" s="188">
        <v>51.37</v>
      </c>
      <c r="AD600" s="188"/>
      <c r="AE600" s="188">
        <v>46.59</v>
      </c>
      <c r="AF600" s="188">
        <v>41.72</v>
      </c>
    </row>
    <row r="601" spans="1:32" x14ac:dyDescent="0.3">
      <c r="A601" s="180" t="s">
        <v>973</v>
      </c>
      <c r="B601" s="180">
        <v>773</v>
      </c>
      <c r="C601" s="182" t="s">
        <v>27112</v>
      </c>
      <c r="D601" s="180" t="s">
        <v>6</v>
      </c>
      <c r="E601" s="180" t="s">
        <v>857</v>
      </c>
      <c r="F601" s="188">
        <v>47.75</v>
      </c>
      <c r="G601" s="188"/>
      <c r="H601" s="188"/>
      <c r="I601" s="188"/>
      <c r="J601" s="188">
        <v>41.99</v>
      </c>
      <c r="K601" s="188"/>
      <c r="L601" s="188"/>
      <c r="M601" s="188">
        <v>50.48</v>
      </c>
      <c r="N601" s="188">
        <v>49.13</v>
      </c>
      <c r="O601" s="188"/>
      <c r="P601" s="188">
        <v>49.81</v>
      </c>
      <c r="Q601" s="188">
        <v>50.21</v>
      </c>
      <c r="R601" s="188">
        <v>36.270000000000003</v>
      </c>
      <c r="S601" s="188">
        <v>44.67</v>
      </c>
      <c r="T601" s="188"/>
      <c r="U601" s="188"/>
      <c r="V601" s="188">
        <v>42.43</v>
      </c>
      <c r="W601" s="188"/>
      <c r="X601" s="188"/>
      <c r="Y601" s="188">
        <v>36.67</v>
      </c>
      <c r="Z601" s="188">
        <v>47.12</v>
      </c>
      <c r="AA601" s="188"/>
      <c r="AB601" s="188">
        <v>45.29</v>
      </c>
      <c r="AC601" s="188">
        <v>51.37</v>
      </c>
      <c r="AD601" s="188"/>
      <c r="AE601" s="188">
        <v>46.59</v>
      </c>
      <c r="AF601" s="188">
        <v>41.72</v>
      </c>
    </row>
    <row r="602" spans="1:32" x14ac:dyDescent="0.3">
      <c r="A602" s="180" t="s">
        <v>973</v>
      </c>
      <c r="B602" s="180">
        <v>775</v>
      </c>
      <c r="C602" s="182" t="s">
        <v>27113</v>
      </c>
      <c r="D602" s="180" t="s">
        <v>6</v>
      </c>
      <c r="E602" s="180" t="s">
        <v>857</v>
      </c>
      <c r="F602" s="188">
        <v>47.75</v>
      </c>
      <c r="G602" s="188"/>
      <c r="H602" s="188"/>
      <c r="I602" s="188"/>
      <c r="J602" s="188">
        <v>41.99</v>
      </c>
      <c r="K602" s="188"/>
      <c r="L602" s="188"/>
      <c r="M602" s="188">
        <v>50.48</v>
      </c>
      <c r="N602" s="188">
        <v>49.13</v>
      </c>
      <c r="O602" s="188"/>
      <c r="P602" s="188">
        <v>49.81</v>
      </c>
      <c r="Q602" s="188">
        <v>50.21</v>
      </c>
      <c r="R602" s="188">
        <v>36.270000000000003</v>
      </c>
      <c r="S602" s="188">
        <v>44.67</v>
      </c>
      <c r="T602" s="188"/>
      <c r="U602" s="188"/>
      <c r="V602" s="188">
        <v>42.43</v>
      </c>
      <c r="W602" s="188"/>
      <c r="X602" s="188"/>
      <c r="Y602" s="188">
        <v>36.67</v>
      </c>
      <c r="Z602" s="188">
        <v>47.12</v>
      </c>
      <c r="AA602" s="188"/>
      <c r="AB602" s="188">
        <v>45.29</v>
      </c>
      <c r="AC602" s="188">
        <v>51.37</v>
      </c>
      <c r="AD602" s="188"/>
      <c r="AE602" s="188">
        <v>46.59</v>
      </c>
      <c r="AF602" s="188">
        <v>41.72</v>
      </c>
    </row>
    <row r="603" spans="1:32" x14ac:dyDescent="0.3">
      <c r="A603" s="180" t="s">
        <v>973</v>
      </c>
      <c r="B603" s="180">
        <v>788</v>
      </c>
      <c r="C603" s="182" t="s">
        <v>27114</v>
      </c>
      <c r="D603" s="180" t="s">
        <v>6</v>
      </c>
      <c r="E603" s="180" t="s">
        <v>857</v>
      </c>
      <c r="F603" s="188">
        <v>29.68</v>
      </c>
      <c r="G603" s="188"/>
      <c r="H603" s="188"/>
      <c r="I603" s="188"/>
      <c r="J603" s="188">
        <v>26.1</v>
      </c>
      <c r="K603" s="188"/>
      <c r="L603" s="188"/>
      <c r="M603" s="188">
        <v>31.37</v>
      </c>
      <c r="N603" s="188">
        <v>30.54</v>
      </c>
      <c r="O603" s="188"/>
      <c r="P603" s="188">
        <v>30.95</v>
      </c>
      <c r="Q603" s="188">
        <v>31.2</v>
      </c>
      <c r="R603" s="188">
        <v>22.54</v>
      </c>
      <c r="S603" s="188">
        <v>27.76</v>
      </c>
      <c r="T603" s="188"/>
      <c r="U603" s="188"/>
      <c r="V603" s="188">
        <v>26.37</v>
      </c>
      <c r="W603" s="188"/>
      <c r="X603" s="188"/>
      <c r="Y603" s="188">
        <v>22.79</v>
      </c>
      <c r="Z603" s="188">
        <v>29.29</v>
      </c>
      <c r="AA603" s="188"/>
      <c r="AB603" s="188">
        <v>28.15</v>
      </c>
      <c r="AC603" s="188">
        <v>31.93</v>
      </c>
      <c r="AD603" s="188"/>
      <c r="AE603" s="188">
        <v>28.96</v>
      </c>
      <c r="AF603" s="188">
        <v>25.93</v>
      </c>
    </row>
    <row r="604" spans="1:32" x14ac:dyDescent="0.3">
      <c r="A604" s="180" t="s">
        <v>973</v>
      </c>
      <c r="B604" s="180">
        <v>772</v>
      </c>
      <c r="C604" s="182" t="s">
        <v>27115</v>
      </c>
      <c r="D604" s="180" t="s">
        <v>6</v>
      </c>
      <c r="E604" s="180" t="s">
        <v>857</v>
      </c>
      <c r="F604" s="188">
        <v>29.68</v>
      </c>
      <c r="G604" s="188"/>
      <c r="H604" s="188"/>
      <c r="I604" s="188"/>
      <c r="J604" s="188">
        <v>26.1</v>
      </c>
      <c r="K604" s="188"/>
      <c r="L604" s="188"/>
      <c r="M604" s="188">
        <v>31.37</v>
      </c>
      <c r="N604" s="188">
        <v>30.54</v>
      </c>
      <c r="O604" s="188"/>
      <c r="P604" s="188">
        <v>30.95</v>
      </c>
      <c r="Q604" s="188">
        <v>31.2</v>
      </c>
      <c r="R604" s="188">
        <v>22.54</v>
      </c>
      <c r="S604" s="188">
        <v>27.76</v>
      </c>
      <c r="T604" s="188"/>
      <c r="U604" s="188"/>
      <c r="V604" s="188">
        <v>26.37</v>
      </c>
      <c r="W604" s="188"/>
      <c r="X604" s="188"/>
      <c r="Y604" s="188">
        <v>22.79</v>
      </c>
      <c r="Z604" s="188">
        <v>29.29</v>
      </c>
      <c r="AA604" s="188"/>
      <c r="AB604" s="188">
        <v>28.15</v>
      </c>
      <c r="AC604" s="188">
        <v>31.93</v>
      </c>
      <c r="AD604" s="188"/>
      <c r="AE604" s="188">
        <v>28.96</v>
      </c>
      <c r="AF604" s="188">
        <v>25.93</v>
      </c>
    </row>
    <row r="605" spans="1:32" x14ac:dyDescent="0.3">
      <c r="A605" s="180" t="s">
        <v>973</v>
      </c>
      <c r="B605" s="180">
        <v>771</v>
      </c>
      <c r="C605" s="182" t="s">
        <v>27116</v>
      </c>
      <c r="D605" s="180" t="s">
        <v>6</v>
      </c>
      <c r="E605" s="180" t="s">
        <v>857</v>
      </c>
      <c r="F605" s="188">
        <v>29.68</v>
      </c>
      <c r="G605" s="188"/>
      <c r="H605" s="188"/>
      <c r="I605" s="188"/>
      <c r="J605" s="188">
        <v>26.1</v>
      </c>
      <c r="K605" s="188"/>
      <c r="L605" s="188"/>
      <c r="M605" s="188">
        <v>31.37</v>
      </c>
      <c r="N605" s="188">
        <v>30.54</v>
      </c>
      <c r="O605" s="188"/>
      <c r="P605" s="188">
        <v>30.95</v>
      </c>
      <c r="Q605" s="188">
        <v>31.2</v>
      </c>
      <c r="R605" s="188">
        <v>22.54</v>
      </c>
      <c r="S605" s="188">
        <v>27.76</v>
      </c>
      <c r="T605" s="188"/>
      <c r="U605" s="188"/>
      <c r="V605" s="188">
        <v>26.37</v>
      </c>
      <c r="W605" s="188"/>
      <c r="X605" s="188"/>
      <c r="Y605" s="188">
        <v>22.79</v>
      </c>
      <c r="Z605" s="188">
        <v>29.29</v>
      </c>
      <c r="AA605" s="188"/>
      <c r="AB605" s="188">
        <v>28.15</v>
      </c>
      <c r="AC605" s="188">
        <v>31.93</v>
      </c>
      <c r="AD605" s="188"/>
      <c r="AE605" s="188">
        <v>28.96</v>
      </c>
      <c r="AF605" s="188">
        <v>25.93</v>
      </c>
    </row>
    <row r="606" spans="1:32" x14ac:dyDescent="0.3">
      <c r="A606" s="180" t="s">
        <v>973</v>
      </c>
      <c r="B606" s="180">
        <v>776</v>
      </c>
      <c r="C606" s="182" t="s">
        <v>27117</v>
      </c>
      <c r="D606" s="180" t="s">
        <v>6</v>
      </c>
      <c r="E606" s="180" t="s">
        <v>857</v>
      </c>
      <c r="F606" s="188">
        <v>70.39</v>
      </c>
      <c r="G606" s="188"/>
      <c r="H606" s="188"/>
      <c r="I606" s="188"/>
      <c r="J606" s="188">
        <v>61.9</v>
      </c>
      <c r="K606" s="188"/>
      <c r="L606" s="188"/>
      <c r="M606" s="188">
        <v>74.41</v>
      </c>
      <c r="N606" s="188">
        <v>72.430000000000007</v>
      </c>
      <c r="O606" s="188"/>
      <c r="P606" s="188">
        <v>73.42</v>
      </c>
      <c r="Q606" s="188">
        <v>74.010000000000005</v>
      </c>
      <c r="R606" s="188">
        <v>53.47</v>
      </c>
      <c r="S606" s="188">
        <v>65.849999999999994</v>
      </c>
      <c r="T606" s="188"/>
      <c r="U606" s="188"/>
      <c r="V606" s="188">
        <v>62.56</v>
      </c>
      <c r="W606" s="188"/>
      <c r="X606" s="188"/>
      <c r="Y606" s="188">
        <v>54.06</v>
      </c>
      <c r="Z606" s="188">
        <v>69.47</v>
      </c>
      <c r="AA606" s="188"/>
      <c r="AB606" s="188">
        <v>66.77</v>
      </c>
      <c r="AC606" s="188">
        <v>75.73</v>
      </c>
      <c r="AD606" s="188"/>
      <c r="AE606" s="188">
        <v>68.680000000000007</v>
      </c>
      <c r="AF606" s="188">
        <v>61.5</v>
      </c>
    </row>
    <row r="607" spans="1:32" x14ac:dyDescent="0.3">
      <c r="A607" s="180" t="s">
        <v>973</v>
      </c>
      <c r="B607" s="180">
        <v>777</v>
      </c>
      <c r="C607" s="182" t="s">
        <v>27118</v>
      </c>
      <c r="D607" s="180" t="s">
        <v>6</v>
      </c>
      <c r="E607" s="180" t="s">
        <v>857</v>
      </c>
      <c r="F607" s="188">
        <v>68.430000000000007</v>
      </c>
      <c r="G607" s="188"/>
      <c r="H607" s="188"/>
      <c r="I607" s="188"/>
      <c r="J607" s="188">
        <v>60.17</v>
      </c>
      <c r="K607" s="188"/>
      <c r="L607" s="188"/>
      <c r="M607" s="188">
        <v>72.34</v>
      </c>
      <c r="N607" s="188">
        <v>70.41</v>
      </c>
      <c r="O607" s="188"/>
      <c r="P607" s="188">
        <v>71.38</v>
      </c>
      <c r="Q607" s="188">
        <v>71.95</v>
      </c>
      <c r="R607" s="188">
        <v>51.98</v>
      </c>
      <c r="S607" s="188">
        <v>64.010000000000005</v>
      </c>
      <c r="T607" s="188"/>
      <c r="U607" s="188"/>
      <c r="V607" s="188">
        <v>60.81</v>
      </c>
      <c r="W607" s="188"/>
      <c r="X607" s="188"/>
      <c r="Y607" s="188">
        <v>52.55</v>
      </c>
      <c r="Z607" s="188">
        <v>67.53</v>
      </c>
      <c r="AA607" s="188"/>
      <c r="AB607" s="188">
        <v>64.91</v>
      </c>
      <c r="AC607" s="188">
        <v>73.62</v>
      </c>
      <c r="AD607" s="188"/>
      <c r="AE607" s="188">
        <v>66.77</v>
      </c>
      <c r="AF607" s="188">
        <v>59.79</v>
      </c>
    </row>
    <row r="608" spans="1:32" x14ac:dyDescent="0.3">
      <c r="A608" s="180" t="s">
        <v>973</v>
      </c>
      <c r="B608" s="180">
        <v>780</v>
      </c>
      <c r="C608" s="182" t="s">
        <v>27119</v>
      </c>
      <c r="D608" s="180" t="s">
        <v>6</v>
      </c>
      <c r="E608" s="180" t="s">
        <v>857</v>
      </c>
      <c r="F608" s="188">
        <v>68.77</v>
      </c>
      <c r="G608" s="188"/>
      <c r="H608" s="188"/>
      <c r="I608" s="188"/>
      <c r="J608" s="188">
        <v>60.47</v>
      </c>
      <c r="K608" s="188"/>
      <c r="L608" s="188"/>
      <c r="M608" s="188">
        <v>72.7</v>
      </c>
      <c r="N608" s="188">
        <v>70.77</v>
      </c>
      <c r="O608" s="188"/>
      <c r="P608" s="188">
        <v>71.73</v>
      </c>
      <c r="Q608" s="188">
        <v>72.31</v>
      </c>
      <c r="R608" s="188">
        <v>52.24</v>
      </c>
      <c r="S608" s="188">
        <v>64.33</v>
      </c>
      <c r="T608" s="188"/>
      <c r="U608" s="188"/>
      <c r="V608" s="188">
        <v>61.12</v>
      </c>
      <c r="W608" s="188"/>
      <c r="X608" s="188"/>
      <c r="Y608" s="188">
        <v>52.82</v>
      </c>
      <c r="Z608" s="188">
        <v>67.87</v>
      </c>
      <c r="AA608" s="188"/>
      <c r="AB608" s="188">
        <v>65.23</v>
      </c>
      <c r="AC608" s="188">
        <v>73.98</v>
      </c>
      <c r="AD608" s="188"/>
      <c r="AE608" s="188">
        <v>67.099999999999994</v>
      </c>
      <c r="AF608" s="188">
        <v>60.09</v>
      </c>
    </row>
    <row r="609" spans="1:32" x14ac:dyDescent="0.3">
      <c r="A609" s="180" t="s">
        <v>973</v>
      </c>
      <c r="B609" s="180">
        <v>778</v>
      </c>
      <c r="C609" s="182" t="s">
        <v>27120</v>
      </c>
      <c r="D609" s="180" t="s">
        <v>6</v>
      </c>
      <c r="E609" s="180" t="s">
        <v>857</v>
      </c>
      <c r="F609" s="188">
        <v>70.39</v>
      </c>
      <c r="G609" s="188"/>
      <c r="H609" s="188"/>
      <c r="I609" s="188"/>
      <c r="J609" s="188">
        <v>61.9</v>
      </c>
      <c r="K609" s="188"/>
      <c r="L609" s="188"/>
      <c r="M609" s="188">
        <v>74.41</v>
      </c>
      <c r="N609" s="188">
        <v>72.430000000000007</v>
      </c>
      <c r="O609" s="188"/>
      <c r="P609" s="188">
        <v>73.42</v>
      </c>
      <c r="Q609" s="188">
        <v>74.010000000000005</v>
      </c>
      <c r="R609" s="188">
        <v>53.47</v>
      </c>
      <c r="S609" s="188">
        <v>65.849999999999994</v>
      </c>
      <c r="T609" s="188"/>
      <c r="U609" s="188"/>
      <c r="V609" s="188">
        <v>62.56</v>
      </c>
      <c r="W609" s="188"/>
      <c r="X609" s="188"/>
      <c r="Y609" s="188">
        <v>54.06</v>
      </c>
      <c r="Z609" s="188">
        <v>69.47</v>
      </c>
      <c r="AA609" s="188"/>
      <c r="AB609" s="188">
        <v>66.77</v>
      </c>
      <c r="AC609" s="188">
        <v>75.73</v>
      </c>
      <c r="AD609" s="188"/>
      <c r="AE609" s="188">
        <v>68.680000000000007</v>
      </c>
      <c r="AF609" s="188">
        <v>61.5</v>
      </c>
    </row>
    <row r="610" spans="1:32" x14ac:dyDescent="0.3">
      <c r="A610" s="180" t="s">
        <v>973</v>
      </c>
      <c r="B610" s="180">
        <v>779</v>
      </c>
      <c r="C610" s="182" t="s">
        <v>27121</v>
      </c>
      <c r="D610" s="180" t="s">
        <v>6</v>
      </c>
      <c r="E610" s="180" t="s">
        <v>857</v>
      </c>
      <c r="F610" s="188">
        <v>7.38</v>
      </c>
      <c r="G610" s="188"/>
      <c r="H610" s="188"/>
      <c r="I610" s="188"/>
      <c r="J610" s="188">
        <v>6.49</v>
      </c>
      <c r="K610" s="188"/>
      <c r="L610" s="188"/>
      <c r="M610" s="188">
        <v>7.8</v>
      </c>
      <c r="N610" s="188">
        <v>7.59</v>
      </c>
      <c r="O610" s="188"/>
      <c r="P610" s="188">
        <v>7.7</v>
      </c>
      <c r="Q610" s="188">
        <v>7.76</v>
      </c>
      <c r="R610" s="188">
        <v>5.6</v>
      </c>
      <c r="S610" s="188">
        <v>6.9</v>
      </c>
      <c r="T610" s="188"/>
      <c r="U610" s="188"/>
      <c r="V610" s="188">
        <v>6.56</v>
      </c>
      <c r="W610" s="188"/>
      <c r="X610" s="188"/>
      <c r="Y610" s="188">
        <v>5.67</v>
      </c>
      <c r="Z610" s="188">
        <v>7.28</v>
      </c>
      <c r="AA610" s="188"/>
      <c r="AB610" s="188">
        <v>7</v>
      </c>
      <c r="AC610" s="188">
        <v>7.94</v>
      </c>
      <c r="AD610" s="188"/>
      <c r="AE610" s="188">
        <v>7.2</v>
      </c>
      <c r="AF610" s="188">
        <v>6.45</v>
      </c>
    </row>
    <row r="611" spans="1:32" x14ac:dyDescent="0.3">
      <c r="A611" s="180" t="s">
        <v>973</v>
      </c>
      <c r="B611" s="180">
        <v>781</v>
      </c>
      <c r="C611" s="182" t="s">
        <v>27122</v>
      </c>
      <c r="D611" s="180" t="s">
        <v>6</v>
      </c>
      <c r="E611" s="180" t="s">
        <v>857</v>
      </c>
      <c r="F611" s="188">
        <v>130.06</v>
      </c>
      <c r="G611" s="188"/>
      <c r="H611" s="188"/>
      <c r="I611" s="188"/>
      <c r="J611" s="188">
        <v>114.36</v>
      </c>
      <c r="K611" s="188"/>
      <c r="L611" s="188"/>
      <c r="M611" s="188">
        <v>137.47999999999999</v>
      </c>
      <c r="N611" s="188">
        <v>133.83000000000001</v>
      </c>
      <c r="O611" s="188"/>
      <c r="P611" s="188">
        <v>135.66</v>
      </c>
      <c r="Q611" s="188">
        <v>136.75</v>
      </c>
      <c r="R611" s="188">
        <v>98.79</v>
      </c>
      <c r="S611" s="188">
        <v>121.66</v>
      </c>
      <c r="T611" s="188"/>
      <c r="U611" s="188"/>
      <c r="V611" s="188">
        <v>115.58</v>
      </c>
      <c r="W611" s="188"/>
      <c r="X611" s="188"/>
      <c r="Y611" s="188">
        <v>99.89</v>
      </c>
      <c r="Z611" s="188">
        <v>128.36000000000001</v>
      </c>
      <c r="AA611" s="188"/>
      <c r="AB611" s="188">
        <v>123.37</v>
      </c>
      <c r="AC611" s="188">
        <v>139.91</v>
      </c>
      <c r="AD611" s="188"/>
      <c r="AE611" s="188">
        <v>126.9</v>
      </c>
      <c r="AF611" s="188">
        <v>113.63</v>
      </c>
    </row>
    <row r="612" spans="1:32" x14ac:dyDescent="0.3">
      <c r="A612" s="180" t="s">
        <v>973</v>
      </c>
      <c r="B612" s="180">
        <v>786</v>
      </c>
      <c r="C612" s="182" t="s">
        <v>27123</v>
      </c>
      <c r="D612" s="180" t="s">
        <v>6</v>
      </c>
      <c r="E612" s="180" t="s">
        <v>857</v>
      </c>
      <c r="F612" s="188">
        <v>130.06</v>
      </c>
      <c r="G612" s="188"/>
      <c r="H612" s="188"/>
      <c r="I612" s="188"/>
      <c r="J612" s="188">
        <v>114.36</v>
      </c>
      <c r="K612" s="188"/>
      <c r="L612" s="188"/>
      <c r="M612" s="188">
        <v>137.47999999999999</v>
      </c>
      <c r="N612" s="188">
        <v>133.83000000000001</v>
      </c>
      <c r="O612" s="188"/>
      <c r="P612" s="188">
        <v>135.66</v>
      </c>
      <c r="Q612" s="188">
        <v>136.75</v>
      </c>
      <c r="R612" s="188">
        <v>98.79</v>
      </c>
      <c r="S612" s="188">
        <v>121.66</v>
      </c>
      <c r="T612" s="188"/>
      <c r="U612" s="188"/>
      <c r="V612" s="188">
        <v>115.58</v>
      </c>
      <c r="W612" s="188"/>
      <c r="X612" s="188"/>
      <c r="Y612" s="188">
        <v>99.89</v>
      </c>
      <c r="Z612" s="188">
        <v>128.36000000000001</v>
      </c>
      <c r="AA612" s="188"/>
      <c r="AB612" s="188">
        <v>123.37</v>
      </c>
      <c r="AC612" s="188">
        <v>139.91</v>
      </c>
      <c r="AD612" s="188"/>
      <c r="AE612" s="188">
        <v>126.9</v>
      </c>
      <c r="AF612" s="188">
        <v>113.63</v>
      </c>
    </row>
    <row r="613" spans="1:32" x14ac:dyDescent="0.3">
      <c r="A613" s="180" t="s">
        <v>973</v>
      </c>
      <c r="B613" s="180">
        <v>782</v>
      </c>
      <c r="C613" s="182" t="s">
        <v>27124</v>
      </c>
      <c r="D613" s="180" t="s">
        <v>6</v>
      </c>
      <c r="E613" s="180" t="s">
        <v>857</v>
      </c>
      <c r="F613" s="188">
        <v>130.06</v>
      </c>
      <c r="G613" s="188"/>
      <c r="H613" s="188"/>
      <c r="I613" s="188"/>
      <c r="J613" s="188">
        <v>114.36</v>
      </c>
      <c r="K613" s="188"/>
      <c r="L613" s="188"/>
      <c r="M613" s="188">
        <v>137.47999999999999</v>
      </c>
      <c r="N613" s="188">
        <v>133.83000000000001</v>
      </c>
      <c r="O613" s="188"/>
      <c r="P613" s="188">
        <v>135.66</v>
      </c>
      <c r="Q613" s="188">
        <v>136.75</v>
      </c>
      <c r="R613" s="188">
        <v>98.79</v>
      </c>
      <c r="S613" s="188">
        <v>121.66</v>
      </c>
      <c r="T613" s="188"/>
      <c r="U613" s="188"/>
      <c r="V613" s="188">
        <v>115.58</v>
      </c>
      <c r="W613" s="188"/>
      <c r="X613" s="188"/>
      <c r="Y613" s="188">
        <v>99.89</v>
      </c>
      <c r="Z613" s="188">
        <v>128.36000000000001</v>
      </c>
      <c r="AA613" s="188"/>
      <c r="AB613" s="188">
        <v>123.37</v>
      </c>
      <c r="AC613" s="188">
        <v>139.91</v>
      </c>
      <c r="AD613" s="188"/>
      <c r="AE613" s="188">
        <v>126.9</v>
      </c>
      <c r="AF613" s="188">
        <v>113.63</v>
      </c>
    </row>
    <row r="614" spans="1:32" x14ac:dyDescent="0.3">
      <c r="A614" s="180" t="s">
        <v>973</v>
      </c>
      <c r="B614" s="180">
        <v>783</v>
      </c>
      <c r="C614" s="182" t="s">
        <v>27125</v>
      </c>
      <c r="D614" s="180" t="s">
        <v>6</v>
      </c>
      <c r="E614" s="180" t="s">
        <v>857</v>
      </c>
      <c r="F614" s="188">
        <v>355.96</v>
      </c>
      <c r="G614" s="188"/>
      <c r="H614" s="188"/>
      <c r="I614" s="188"/>
      <c r="J614" s="188">
        <v>313.01</v>
      </c>
      <c r="K614" s="188"/>
      <c r="L614" s="188"/>
      <c r="M614" s="188">
        <v>376.27</v>
      </c>
      <c r="N614" s="188">
        <v>366.29</v>
      </c>
      <c r="O614" s="188"/>
      <c r="P614" s="188">
        <v>371.28</v>
      </c>
      <c r="Q614" s="188">
        <v>374.28</v>
      </c>
      <c r="R614" s="188">
        <v>270.38</v>
      </c>
      <c r="S614" s="188">
        <v>332.99</v>
      </c>
      <c r="T614" s="188"/>
      <c r="U614" s="188"/>
      <c r="V614" s="188">
        <v>316.33999999999997</v>
      </c>
      <c r="W614" s="188"/>
      <c r="X614" s="188"/>
      <c r="Y614" s="188">
        <v>273.38</v>
      </c>
      <c r="Z614" s="188">
        <v>351.3</v>
      </c>
      <c r="AA614" s="188"/>
      <c r="AB614" s="188">
        <v>337.65</v>
      </c>
      <c r="AC614" s="188">
        <v>382.93</v>
      </c>
      <c r="AD614" s="188"/>
      <c r="AE614" s="188">
        <v>347.3</v>
      </c>
      <c r="AF614" s="188">
        <v>311.01</v>
      </c>
    </row>
    <row r="615" spans="1:32" x14ac:dyDescent="0.3">
      <c r="A615" s="180" t="s">
        <v>973</v>
      </c>
      <c r="B615" s="180">
        <v>785</v>
      </c>
      <c r="C615" s="182" t="s">
        <v>27126</v>
      </c>
      <c r="D615" s="180" t="s">
        <v>6</v>
      </c>
      <c r="E615" s="180" t="s">
        <v>857</v>
      </c>
      <c r="F615" s="188">
        <v>376.11</v>
      </c>
      <c r="G615" s="188"/>
      <c r="H615" s="188"/>
      <c r="I615" s="188"/>
      <c r="J615" s="188">
        <v>330.72</v>
      </c>
      <c r="K615" s="188"/>
      <c r="L615" s="188"/>
      <c r="M615" s="188">
        <v>397.57</v>
      </c>
      <c r="N615" s="188">
        <v>387.01</v>
      </c>
      <c r="O615" s="188"/>
      <c r="P615" s="188">
        <v>392.29</v>
      </c>
      <c r="Q615" s="188">
        <v>395.46</v>
      </c>
      <c r="R615" s="188">
        <v>285.69</v>
      </c>
      <c r="S615" s="188">
        <v>351.83</v>
      </c>
      <c r="T615" s="188"/>
      <c r="U615" s="188"/>
      <c r="V615" s="188">
        <v>334.24</v>
      </c>
      <c r="W615" s="188"/>
      <c r="X615" s="188"/>
      <c r="Y615" s="188">
        <v>288.85000000000002</v>
      </c>
      <c r="Z615" s="188">
        <v>371.18</v>
      </c>
      <c r="AA615" s="188"/>
      <c r="AB615" s="188">
        <v>356.76</v>
      </c>
      <c r="AC615" s="188">
        <v>404.61</v>
      </c>
      <c r="AD615" s="188"/>
      <c r="AE615" s="188">
        <v>366.96</v>
      </c>
      <c r="AF615" s="188">
        <v>328.61</v>
      </c>
    </row>
    <row r="616" spans="1:32" x14ac:dyDescent="0.3">
      <c r="A616" s="180" t="s">
        <v>973</v>
      </c>
      <c r="B616" s="180">
        <v>784</v>
      </c>
      <c r="C616" s="182" t="s">
        <v>27127</v>
      </c>
      <c r="D616" s="180" t="s">
        <v>6</v>
      </c>
      <c r="E616" s="180" t="s">
        <v>857</v>
      </c>
      <c r="F616" s="188">
        <v>403.47</v>
      </c>
      <c r="G616" s="188"/>
      <c r="H616" s="188"/>
      <c r="I616" s="188"/>
      <c r="J616" s="188">
        <v>354.78</v>
      </c>
      <c r="K616" s="188"/>
      <c r="L616" s="188"/>
      <c r="M616" s="188">
        <v>426.49</v>
      </c>
      <c r="N616" s="188">
        <v>415.17</v>
      </c>
      <c r="O616" s="188"/>
      <c r="P616" s="188">
        <v>420.83</v>
      </c>
      <c r="Q616" s="188">
        <v>424.23</v>
      </c>
      <c r="R616" s="188">
        <v>306.47000000000003</v>
      </c>
      <c r="S616" s="188">
        <v>377.43</v>
      </c>
      <c r="T616" s="188"/>
      <c r="U616" s="188"/>
      <c r="V616" s="188">
        <v>358.56</v>
      </c>
      <c r="W616" s="188"/>
      <c r="X616" s="188"/>
      <c r="Y616" s="188">
        <v>309.87</v>
      </c>
      <c r="Z616" s="188">
        <v>398.19</v>
      </c>
      <c r="AA616" s="188"/>
      <c r="AB616" s="188">
        <v>382.71</v>
      </c>
      <c r="AC616" s="188">
        <v>434.04</v>
      </c>
      <c r="AD616" s="188"/>
      <c r="AE616" s="188">
        <v>393.66</v>
      </c>
      <c r="AF616" s="188">
        <v>352.52</v>
      </c>
    </row>
    <row r="617" spans="1:32" x14ac:dyDescent="0.3">
      <c r="A617" s="180" t="s">
        <v>973</v>
      </c>
      <c r="B617" s="180">
        <v>828</v>
      </c>
      <c r="C617" s="182" t="s">
        <v>27128</v>
      </c>
      <c r="D617" s="180" t="s">
        <v>6</v>
      </c>
      <c r="E617" s="180" t="s">
        <v>857</v>
      </c>
      <c r="F617" s="188">
        <v>0.69</v>
      </c>
      <c r="G617" s="188">
        <v>0.6</v>
      </c>
      <c r="H617" s="188">
        <v>0.56999999999999995</v>
      </c>
      <c r="I617" s="188">
        <v>0.57999999999999996</v>
      </c>
      <c r="J617" s="188">
        <v>0.56000000000000005</v>
      </c>
      <c r="K617" s="188">
        <v>0.65</v>
      </c>
      <c r="L617" s="188">
        <v>0.68</v>
      </c>
      <c r="M617" s="188">
        <v>0.8</v>
      </c>
      <c r="N617" s="188">
        <v>0.73</v>
      </c>
      <c r="O617" s="188">
        <v>0.6</v>
      </c>
      <c r="P617" s="188">
        <v>0.67</v>
      </c>
      <c r="Q617" s="188">
        <v>0.62</v>
      </c>
      <c r="R617" s="188">
        <v>0.56000000000000005</v>
      </c>
      <c r="S617" s="188">
        <v>0.72</v>
      </c>
      <c r="T617" s="188">
        <v>0.57999999999999996</v>
      </c>
      <c r="U617" s="188">
        <v>0.6</v>
      </c>
      <c r="V617" s="188">
        <v>0.61</v>
      </c>
      <c r="W617" s="188">
        <v>0.56000000000000005</v>
      </c>
      <c r="X617" s="188">
        <v>0.62</v>
      </c>
      <c r="Y617" s="188">
        <v>0.57999999999999996</v>
      </c>
      <c r="Z617" s="188">
        <v>0.68</v>
      </c>
      <c r="AA617" s="188">
        <v>0.61</v>
      </c>
      <c r="AB617" s="188">
        <v>0.71</v>
      </c>
      <c r="AC617" s="188">
        <v>0.57999999999999996</v>
      </c>
      <c r="AD617" s="188">
        <v>0.54</v>
      </c>
      <c r="AE617" s="188">
        <v>0.69</v>
      </c>
      <c r="AF617" s="188">
        <v>0.62</v>
      </c>
    </row>
    <row r="618" spans="1:32" x14ac:dyDescent="0.3">
      <c r="A618" s="180" t="s">
        <v>973</v>
      </c>
      <c r="B618" s="180">
        <v>829</v>
      </c>
      <c r="C618" s="182" t="s">
        <v>27129</v>
      </c>
      <c r="D618" s="180" t="s">
        <v>6</v>
      </c>
      <c r="E618" s="180" t="s">
        <v>857</v>
      </c>
      <c r="F618" s="188">
        <v>1.1100000000000001</v>
      </c>
      <c r="G618" s="188">
        <v>0.96</v>
      </c>
      <c r="H618" s="188">
        <v>0.91</v>
      </c>
      <c r="I618" s="188">
        <v>0.94</v>
      </c>
      <c r="J618" s="188">
        <v>0.9</v>
      </c>
      <c r="K618" s="188">
        <v>1.05</v>
      </c>
      <c r="L618" s="188">
        <v>1.1000000000000001</v>
      </c>
      <c r="M618" s="188">
        <v>1.29</v>
      </c>
      <c r="N618" s="188">
        <v>1.18</v>
      </c>
      <c r="O618" s="188">
        <v>0.97</v>
      </c>
      <c r="P618" s="188">
        <v>1.08</v>
      </c>
      <c r="Q618" s="188">
        <v>0.99</v>
      </c>
      <c r="R618" s="188">
        <v>0.9</v>
      </c>
      <c r="S618" s="188">
        <v>1.1499999999999999</v>
      </c>
      <c r="T618" s="188">
        <v>0.94</v>
      </c>
      <c r="U618" s="188">
        <v>0.96</v>
      </c>
      <c r="V618" s="188">
        <v>0.98</v>
      </c>
      <c r="W618" s="188">
        <v>0.9</v>
      </c>
      <c r="X618" s="188">
        <v>1</v>
      </c>
      <c r="Y618" s="188">
        <v>0.94</v>
      </c>
      <c r="Z618" s="188">
        <v>1.1000000000000001</v>
      </c>
      <c r="AA618" s="188">
        <v>0.98</v>
      </c>
      <c r="AB618" s="188">
        <v>1.1399999999999999</v>
      </c>
      <c r="AC618" s="188">
        <v>0.94</v>
      </c>
      <c r="AD618" s="188">
        <v>0.88</v>
      </c>
      <c r="AE618" s="188">
        <v>1.1200000000000001</v>
      </c>
      <c r="AF618" s="188">
        <v>1.01</v>
      </c>
    </row>
    <row r="619" spans="1:32" x14ac:dyDescent="0.3">
      <c r="A619" s="180" t="s">
        <v>973</v>
      </c>
      <c r="B619" s="180">
        <v>812</v>
      </c>
      <c r="C619" s="182" t="s">
        <v>27130</v>
      </c>
      <c r="D619" s="180" t="s">
        <v>6</v>
      </c>
      <c r="E619" s="180" t="s">
        <v>857</v>
      </c>
      <c r="F619" s="188">
        <v>2.4500000000000002</v>
      </c>
      <c r="G619" s="188">
        <v>2.13</v>
      </c>
      <c r="H619" s="188">
        <v>2.0099999999999998</v>
      </c>
      <c r="I619" s="188">
        <v>2.0699999999999998</v>
      </c>
      <c r="J619" s="188">
        <v>1.98</v>
      </c>
      <c r="K619" s="188">
        <v>2.3199999999999998</v>
      </c>
      <c r="L619" s="188">
        <v>2.4300000000000002</v>
      </c>
      <c r="M619" s="188">
        <v>2.85</v>
      </c>
      <c r="N619" s="188">
        <v>2.61</v>
      </c>
      <c r="O619" s="188">
        <v>2.15</v>
      </c>
      <c r="P619" s="188">
        <v>2.38</v>
      </c>
      <c r="Q619" s="188">
        <v>2.19</v>
      </c>
      <c r="R619" s="188">
        <v>1.99</v>
      </c>
      <c r="S619" s="188">
        <v>2.54</v>
      </c>
      <c r="T619" s="188">
        <v>2.08</v>
      </c>
      <c r="U619" s="188">
        <v>2.13</v>
      </c>
      <c r="V619" s="188">
        <v>2.17</v>
      </c>
      <c r="W619" s="188">
        <v>1.99</v>
      </c>
      <c r="X619" s="188">
        <v>2.2000000000000002</v>
      </c>
      <c r="Y619" s="188">
        <v>2.0699999999999998</v>
      </c>
      <c r="Z619" s="188">
        <v>2.42</v>
      </c>
      <c r="AA619" s="188">
        <v>2.15</v>
      </c>
      <c r="AB619" s="188">
        <v>2.52</v>
      </c>
      <c r="AC619" s="188">
        <v>2.0699999999999998</v>
      </c>
      <c r="AD619" s="188">
        <v>1.94</v>
      </c>
      <c r="AE619" s="188">
        <v>2.4700000000000002</v>
      </c>
      <c r="AF619" s="188">
        <v>2.2200000000000002</v>
      </c>
    </row>
    <row r="620" spans="1:32" x14ac:dyDescent="0.3">
      <c r="A620" s="180" t="s">
        <v>973</v>
      </c>
      <c r="B620" s="180">
        <v>819</v>
      </c>
      <c r="C620" s="182" t="s">
        <v>27131</v>
      </c>
      <c r="D620" s="180" t="s">
        <v>6</v>
      </c>
      <c r="E620" s="180" t="s">
        <v>857</v>
      </c>
      <c r="F620" s="188">
        <v>4.25</v>
      </c>
      <c r="G620" s="188">
        <v>3.69</v>
      </c>
      <c r="H620" s="188">
        <v>3.49</v>
      </c>
      <c r="I620" s="188">
        <v>3.59</v>
      </c>
      <c r="J620" s="188">
        <v>3.44</v>
      </c>
      <c r="K620" s="188">
        <v>4.03</v>
      </c>
      <c r="L620" s="188">
        <v>4.21</v>
      </c>
      <c r="M620" s="188">
        <v>4.9400000000000004</v>
      </c>
      <c r="N620" s="188">
        <v>4.53</v>
      </c>
      <c r="O620" s="188">
        <v>3.73</v>
      </c>
      <c r="P620" s="188">
        <v>4.12</v>
      </c>
      <c r="Q620" s="188">
        <v>3.81</v>
      </c>
      <c r="R620" s="188">
        <v>3.45</v>
      </c>
      <c r="S620" s="188">
        <v>4.41</v>
      </c>
      <c r="T620" s="188">
        <v>3.6</v>
      </c>
      <c r="U620" s="188">
        <v>3.69</v>
      </c>
      <c r="V620" s="188">
        <v>3.76</v>
      </c>
      <c r="W620" s="188">
        <v>3.45</v>
      </c>
      <c r="X620" s="188">
        <v>3.82</v>
      </c>
      <c r="Y620" s="188">
        <v>3.59</v>
      </c>
      <c r="Z620" s="188">
        <v>4.2</v>
      </c>
      <c r="AA620" s="188">
        <v>3.74</v>
      </c>
      <c r="AB620" s="188">
        <v>4.38</v>
      </c>
      <c r="AC620" s="188">
        <v>3.59</v>
      </c>
      <c r="AD620" s="188">
        <v>3.37</v>
      </c>
      <c r="AE620" s="188">
        <v>4.28</v>
      </c>
      <c r="AF620" s="188">
        <v>3.85</v>
      </c>
    </row>
    <row r="621" spans="1:32" x14ac:dyDescent="0.3">
      <c r="A621" s="180" t="s">
        <v>973</v>
      </c>
      <c r="B621" s="180">
        <v>818</v>
      </c>
      <c r="C621" s="182" t="s">
        <v>27132</v>
      </c>
      <c r="D621" s="180" t="s">
        <v>6</v>
      </c>
      <c r="E621" s="180" t="s">
        <v>857</v>
      </c>
      <c r="F621" s="188">
        <v>7.93</v>
      </c>
      <c r="G621" s="188">
        <v>6.89</v>
      </c>
      <c r="H621" s="188">
        <v>6.52</v>
      </c>
      <c r="I621" s="188">
        <v>6.7</v>
      </c>
      <c r="J621" s="188">
        <v>6.42</v>
      </c>
      <c r="K621" s="188">
        <v>7.52</v>
      </c>
      <c r="L621" s="188">
        <v>7.86</v>
      </c>
      <c r="M621" s="188">
        <v>9.23</v>
      </c>
      <c r="N621" s="188">
        <v>8.4600000000000009</v>
      </c>
      <c r="O621" s="188">
        <v>6.96</v>
      </c>
      <c r="P621" s="188">
        <v>7.7</v>
      </c>
      <c r="Q621" s="188">
        <v>7.11</v>
      </c>
      <c r="R621" s="188">
        <v>6.45</v>
      </c>
      <c r="S621" s="188">
        <v>8.24</v>
      </c>
      <c r="T621" s="188">
        <v>6.73</v>
      </c>
      <c r="U621" s="188">
        <v>6.89</v>
      </c>
      <c r="V621" s="188">
        <v>7.03</v>
      </c>
      <c r="W621" s="188">
        <v>6.43</v>
      </c>
      <c r="X621" s="188">
        <v>7.14</v>
      </c>
      <c r="Y621" s="188">
        <v>6.7</v>
      </c>
      <c r="Z621" s="188">
        <v>7.85</v>
      </c>
      <c r="AA621" s="188">
        <v>6.98</v>
      </c>
      <c r="AB621" s="188">
        <v>8.18</v>
      </c>
      <c r="AC621" s="188">
        <v>6.7</v>
      </c>
      <c r="AD621" s="188">
        <v>6.29</v>
      </c>
      <c r="AE621" s="188">
        <v>8</v>
      </c>
      <c r="AF621" s="188">
        <v>7.19</v>
      </c>
    </row>
    <row r="622" spans="1:32" x14ac:dyDescent="0.3">
      <c r="A622" s="180" t="s">
        <v>973</v>
      </c>
      <c r="B622" s="180">
        <v>20086</v>
      </c>
      <c r="C622" s="182" t="s">
        <v>27133</v>
      </c>
      <c r="D622" s="180" t="s">
        <v>6</v>
      </c>
      <c r="E622" s="180" t="s">
        <v>857</v>
      </c>
      <c r="F622" s="188">
        <v>3.62</v>
      </c>
      <c r="G622" s="188">
        <v>2.97</v>
      </c>
      <c r="H622" s="188">
        <v>2.2799999999999998</v>
      </c>
      <c r="I622" s="188">
        <v>2.41</v>
      </c>
      <c r="J622" s="188">
        <v>2.79</v>
      </c>
      <c r="K622" s="188">
        <v>3.14</v>
      </c>
      <c r="L622" s="188">
        <v>2.93</v>
      </c>
      <c r="M622" s="188">
        <v>4.6399999999999997</v>
      </c>
      <c r="N622" s="188">
        <v>3.66</v>
      </c>
      <c r="O622" s="188">
        <v>2.77</v>
      </c>
      <c r="P622" s="188">
        <v>3.36</v>
      </c>
      <c r="Q622" s="188">
        <v>3.36</v>
      </c>
      <c r="R622" s="188">
        <v>3.42</v>
      </c>
      <c r="S622" s="188">
        <v>3.35</v>
      </c>
      <c r="T622" s="188">
        <v>2.93</v>
      </c>
      <c r="U622" s="188">
        <v>2.68</v>
      </c>
      <c r="V622" s="188">
        <v>2.99</v>
      </c>
      <c r="W622" s="188">
        <v>2.75</v>
      </c>
      <c r="X622" s="188">
        <v>3.29</v>
      </c>
      <c r="Y622" s="188">
        <v>3.29</v>
      </c>
      <c r="Z622" s="188">
        <v>3.46</v>
      </c>
      <c r="AA622" s="188">
        <v>2.97</v>
      </c>
      <c r="AB622" s="188">
        <v>3.79</v>
      </c>
      <c r="AC622" s="188">
        <v>3.14</v>
      </c>
      <c r="AD622" s="188">
        <v>2.93</v>
      </c>
      <c r="AE622" s="188">
        <v>3.71</v>
      </c>
      <c r="AF622" s="188">
        <v>3.1</v>
      </c>
    </row>
    <row r="623" spans="1:32" x14ac:dyDescent="0.3">
      <c r="A623" s="180" t="s">
        <v>973</v>
      </c>
      <c r="B623" s="180">
        <v>832</v>
      </c>
      <c r="C623" s="182" t="s">
        <v>27134</v>
      </c>
      <c r="D623" s="180" t="s">
        <v>6</v>
      </c>
      <c r="E623" s="180" t="s">
        <v>857</v>
      </c>
      <c r="F623" s="188">
        <v>3.27</v>
      </c>
      <c r="G623" s="188">
        <v>2.85</v>
      </c>
      <c r="H623" s="188">
        <v>2.69</v>
      </c>
      <c r="I623" s="188">
        <v>2.76</v>
      </c>
      <c r="J623" s="188">
        <v>2.65</v>
      </c>
      <c r="K623" s="188">
        <v>3.1</v>
      </c>
      <c r="L623" s="188">
        <v>3.25</v>
      </c>
      <c r="M623" s="188">
        <v>3.81</v>
      </c>
      <c r="N623" s="188">
        <v>3.49</v>
      </c>
      <c r="O623" s="188">
        <v>2.87</v>
      </c>
      <c r="P623" s="188">
        <v>3.18</v>
      </c>
      <c r="Q623" s="188">
        <v>2.93</v>
      </c>
      <c r="R623" s="188">
        <v>2.66</v>
      </c>
      <c r="S623" s="188">
        <v>3.4</v>
      </c>
      <c r="T623" s="188">
        <v>2.78</v>
      </c>
      <c r="U623" s="188">
        <v>2.85</v>
      </c>
      <c r="V623" s="188">
        <v>2.9</v>
      </c>
      <c r="W623" s="188">
        <v>2.66</v>
      </c>
      <c r="X623" s="188">
        <v>2.95</v>
      </c>
      <c r="Y623" s="188">
        <v>2.76</v>
      </c>
      <c r="Z623" s="188">
        <v>3.24</v>
      </c>
      <c r="AA623" s="188">
        <v>2.88</v>
      </c>
      <c r="AB623" s="188">
        <v>3.37</v>
      </c>
      <c r="AC623" s="188">
        <v>2.76</v>
      </c>
      <c r="AD623" s="188">
        <v>2.59</v>
      </c>
      <c r="AE623" s="188">
        <v>3.3</v>
      </c>
      <c r="AF623" s="188">
        <v>2.97</v>
      </c>
    </row>
    <row r="624" spans="1:32" x14ac:dyDescent="0.3">
      <c r="A624" s="180" t="s">
        <v>973</v>
      </c>
      <c r="B624" s="180">
        <v>834</v>
      </c>
      <c r="C624" s="182" t="s">
        <v>27135</v>
      </c>
      <c r="D624" s="180" t="s">
        <v>6</v>
      </c>
      <c r="E624" s="180" t="s">
        <v>857</v>
      </c>
      <c r="F624" s="188">
        <v>4.24</v>
      </c>
      <c r="G624" s="188">
        <v>3.69</v>
      </c>
      <c r="H624" s="188">
        <v>3.48</v>
      </c>
      <c r="I624" s="188">
        <v>3.58</v>
      </c>
      <c r="J624" s="188">
        <v>3.43</v>
      </c>
      <c r="K624" s="188">
        <v>4.0199999999999996</v>
      </c>
      <c r="L624" s="188">
        <v>4.2</v>
      </c>
      <c r="M624" s="188">
        <v>4.93</v>
      </c>
      <c r="N624" s="188">
        <v>4.5199999999999996</v>
      </c>
      <c r="O624" s="188">
        <v>3.72</v>
      </c>
      <c r="P624" s="188">
        <v>4.12</v>
      </c>
      <c r="Q624" s="188">
        <v>3.8</v>
      </c>
      <c r="R624" s="188">
        <v>3.45</v>
      </c>
      <c r="S624" s="188">
        <v>4.41</v>
      </c>
      <c r="T624" s="188">
        <v>3.6</v>
      </c>
      <c r="U624" s="188">
        <v>3.69</v>
      </c>
      <c r="V624" s="188">
        <v>3.76</v>
      </c>
      <c r="W624" s="188">
        <v>3.44</v>
      </c>
      <c r="X624" s="188">
        <v>3.82</v>
      </c>
      <c r="Y624" s="188">
        <v>3.58</v>
      </c>
      <c r="Z624" s="188">
        <v>4.1900000000000004</v>
      </c>
      <c r="AA624" s="188">
        <v>3.73</v>
      </c>
      <c r="AB624" s="188">
        <v>4.37</v>
      </c>
      <c r="AC624" s="188">
        <v>3.58</v>
      </c>
      <c r="AD624" s="188">
        <v>3.36</v>
      </c>
      <c r="AE624" s="188">
        <v>4.2699999999999996</v>
      </c>
      <c r="AF624" s="188">
        <v>3.84</v>
      </c>
    </row>
    <row r="625" spans="1:32" x14ac:dyDescent="0.3">
      <c r="A625" s="180" t="s">
        <v>973</v>
      </c>
      <c r="B625" s="180">
        <v>813</v>
      </c>
      <c r="C625" s="182" t="s">
        <v>27136</v>
      </c>
      <c r="D625" s="180" t="s">
        <v>6</v>
      </c>
      <c r="E625" s="180" t="s">
        <v>857</v>
      </c>
      <c r="F625" s="188">
        <v>4.93</v>
      </c>
      <c r="G625" s="188">
        <v>4.29</v>
      </c>
      <c r="H625" s="188">
        <v>4.05</v>
      </c>
      <c r="I625" s="188">
        <v>4.17</v>
      </c>
      <c r="J625" s="188">
        <v>3.99</v>
      </c>
      <c r="K625" s="188">
        <v>4.68</v>
      </c>
      <c r="L625" s="188">
        <v>4.8899999999999997</v>
      </c>
      <c r="M625" s="188">
        <v>5.74</v>
      </c>
      <c r="N625" s="188">
        <v>5.26</v>
      </c>
      <c r="O625" s="188">
        <v>4.33</v>
      </c>
      <c r="P625" s="188">
        <v>4.79</v>
      </c>
      <c r="Q625" s="188">
        <v>4.42</v>
      </c>
      <c r="R625" s="188">
        <v>4.01</v>
      </c>
      <c r="S625" s="188">
        <v>5.13</v>
      </c>
      <c r="T625" s="188">
        <v>4.1900000000000004</v>
      </c>
      <c r="U625" s="188">
        <v>4.29</v>
      </c>
      <c r="V625" s="188">
        <v>4.37</v>
      </c>
      <c r="W625" s="188">
        <v>4</v>
      </c>
      <c r="X625" s="188">
        <v>4.4400000000000004</v>
      </c>
      <c r="Y625" s="188">
        <v>4.17</v>
      </c>
      <c r="Z625" s="188">
        <v>4.88</v>
      </c>
      <c r="AA625" s="188">
        <v>4.34</v>
      </c>
      <c r="AB625" s="188">
        <v>5.09</v>
      </c>
      <c r="AC625" s="188">
        <v>4.17</v>
      </c>
      <c r="AD625" s="188">
        <v>3.91</v>
      </c>
      <c r="AE625" s="188">
        <v>4.97</v>
      </c>
      <c r="AF625" s="188">
        <v>4.47</v>
      </c>
    </row>
    <row r="626" spans="1:32" x14ac:dyDescent="0.3">
      <c r="A626" s="180" t="s">
        <v>973</v>
      </c>
      <c r="B626" s="180">
        <v>820</v>
      </c>
      <c r="C626" s="182" t="s">
        <v>27137</v>
      </c>
      <c r="D626" s="180" t="s">
        <v>6</v>
      </c>
      <c r="E626" s="180" t="s">
        <v>857</v>
      </c>
      <c r="F626" s="188">
        <v>6.64</v>
      </c>
      <c r="G626" s="188">
        <v>5.77</v>
      </c>
      <c r="H626" s="188">
        <v>5.46</v>
      </c>
      <c r="I626" s="188">
        <v>5.61</v>
      </c>
      <c r="J626" s="188">
        <v>5.38</v>
      </c>
      <c r="K626" s="188">
        <v>6.3</v>
      </c>
      <c r="L626" s="188">
        <v>6.59</v>
      </c>
      <c r="M626" s="188">
        <v>7.73</v>
      </c>
      <c r="N626" s="188">
        <v>7.08</v>
      </c>
      <c r="O626" s="188">
        <v>5.83</v>
      </c>
      <c r="P626" s="188">
        <v>6.45</v>
      </c>
      <c r="Q626" s="188">
        <v>5.95</v>
      </c>
      <c r="R626" s="188">
        <v>5.4</v>
      </c>
      <c r="S626" s="188">
        <v>6.9</v>
      </c>
      <c r="T626" s="188">
        <v>5.64</v>
      </c>
      <c r="U626" s="188">
        <v>5.77</v>
      </c>
      <c r="V626" s="188">
        <v>5.88</v>
      </c>
      <c r="W626" s="188">
        <v>5.39</v>
      </c>
      <c r="X626" s="188">
        <v>5.98</v>
      </c>
      <c r="Y626" s="188">
        <v>5.61</v>
      </c>
      <c r="Z626" s="188">
        <v>6.57</v>
      </c>
      <c r="AA626" s="188">
        <v>5.84</v>
      </c>
      <c r="AB626" s="188">
        <v>6.85</v>
      </c>
      <c r="AC626" s="188">
        <v>5.61</v>
      </c>
      <c r="AD626" s="188">
        <v>5.27</v>
      </c>
      <c r="AE626" s="188">
        <v>6.7</v>
      </c>
      <c r="AF626" s="188">
        <v>6.02</v>
      </c>
    </row>
    <row r="627" spans="1:32" x14ac:dyDescent="0.3">
      <c r="A627" s="180" t="s">
        <v>973</v>
      </c>
      <c r="B627" s="180">
        <v>816</v>
      </c>
      <c r="C627" s="182" t="s">
        <v>27138</v>
      </c>
      <c r="D627" s="180" t="s">
        <v>6</v>
      </c>
      <c r="E627" s="180" t="s">
        <v>857</v>
      </c>
      <c r="F627" s="188">
        <v>11.83</v>
      </c>
      <c r="G627" s="188">
        <v>10.29</v>
      </c>
      <c r="H627" s="188">
        <v>9.73</v>
      </c>
      <c r="I627" s="188">
        <v>10</v>
      </c>
      <c r="J627" s="188">
        <v>9.58</v>
      </c>
      <c r="K627" s="188">
        <v>11.22</v>
      </c>
      <c r="L627" s="188">
        <v>11.74</v>
      </c>
      <c r="M627" s="188">
        <v>13.77</v>
      </c>
      <c r="N627" s="188">
        <v>12.62</v>
      </c>
      <c r="O627" s="188">
        <v>10.39</v>
      </c>
      <c r="P627" s="188">
        <v>11.49</v>
      </c>
      <c r="Q627" s="188">
        <v>10.61</v>
      </c>
      <c r="R627" s="188">
        <v>9.6300000000000008</v>
      </c>
      <c r="S627" s="188">
        <v>12.3</v>
      </c>
      <c r="T627" s="188">
        <v>10.050000000000001</v>
      </c>
      <c r="U627" s="188">
        <v>10.29</v>
      </c>
      <c r="V627" s="188">
        <v>10.49</v>
      </c>
      <c r="W627" s="188">
        <v>9.6</v>
      </c>
      <c r="X627" s="188">
        <v>10.66</v>
      </c>
      <c r="Y627" s="188">
        <v>10</v>
      </c>
      <c r="Z627" s="188">
        <v>11.71</v>
      </c>
      <c r="AA627" s="188">
        <v>10.41</v>
      </c>
      <c r="AB627" s="188">
        <v>12.2</v>
      </c>
      <c r="AC627" s="188">
        <v>10</v>
      </c>
      <c r="AD627" s="188">
        <v>9.3800000000000008</v>
      </c>
      <c r="AE627" s="188">
        <v>11.93</v>
      </c>
      <c r="AF627" s="188">
        <v>10.73</v>
      </c>
    </row>
    <row r="628" spans="1:32" x14ac:dyDescent="0.3">
      <c r="A628" s="180" t="s">
        <v>973</v>
      </c>
      <c r="B628" s="180">
        <v>814</v>
      </c>
      <c r="C628" s="182" t="s">
        <v>27139</v>
      </c>
      <c r="D628" s="180" t="s">
        <v>6</v>
      </c>
      <c r="E628" s="180" t="s">
        <v>857</v>
      </c>
      <c r="F628" s="188">
        <v>14.7</v>
      </c>
      <c r="G628" s="188">
        <v>12.78</v>
      </c>
      <c r="H628" s="188">
        <v>12.08</v>
      </c>
      <c r="I628" s="188">
        <v>12.42</v>
      </c>
      <c r="J628" s="188">
        <v>11.9</v>
      </c>
      <c r="K628" s="188">
        <v>13.94</v>
      </c>
      <c r="L628" s="188">
        <v>14.58</v>
      </c>
      <c r="M628" s="188">
        <v>17.100000000000001</v>
      </c>
      <c r="N628" s="188">
        <v>15.67</v>
      </c>
      <c r="O628" s="188">
        <v>12.9</v>
      </c>
      <c r="P628" s="188">
        <v>14.27</v>
      </c>
      <c r="Q628" s="188">
        <v>13.18</v>
      </c>
      <c r="R628" s="188">
        <v>11.96</v>
      </c>
      <c r="S628" s="188">
        <v>15.28</v>
      </c>
      <c r="T628" s="188">
        <v>12.48</v>
      </c>
      <c r="U628" s="188">
        <v>12.78</v>
      </c>
      <c r="V628" s="188">
        <v>13.03</v>
      </c>
      <c r="W628" s="188">
        <v>11.93</v>
      </c>
      <c r="X628" s="188">
        <v>13.24</v>
      </c>
      <c r="Y628" s="188">
        <v>12.42</v>
      </c>
      <c r="Z628" s="188">
        <v>14.55</v>
      </c>
      <c r="AA628" s="188">
        <v>12.93</v>
      </c>
      <c r="AB628" s="188">
        <v>15.16</v>
      </c>
      <c r="AC628" s="188">
        <v>12.42</v>
      </c>
      <c r="AD628" s="188">
        <v>11.66</v>
      </c>
      <c r="AE628" s="188">
        <v>14.82</v>
      </c>
      <c r="AF628" s="188">
        <v>13.33</v>
      </c>
    </row>
    <row r="629" spans="1:32" x14ac:dyDescent="0.3">
      <c r="A629" s="180" t="s">
        <v>973</v>
      </c>
      <c r="B629" s="180">
        <v>822</v>
      </c>
      <c r="C629" s="182" t="s">
        <v>27140</v>
      </c>
      <c r="D629" s="180" t="s">
        <v>6</v>
      </c>
      <c r="E629" s="180" t="s">
        <v>857</v>
      </c>
      <c r="F629" s="188">
        <v>19.190000000000001</v>
      </c>
      <c r="G629" s="188">
        <v>16.690000000000001</v>
      </c>
      <c r="H629" s="188">
        <v>15.77</v>
      </c>
      <c r="I629" s="188">
        <v>16.21</v>
      </c>
      <c r="J629" s="188">
        <v>15.53</v>
      </c>
      <c r="K629" s="188">
        <v>18.2</v>
      </c>
      <c r="L629" s="188">
        <v>19.03</v>
      </c>
      <c r="M629" s="188">
        <v>22.33</v>
      </c>
      <c r="N629" s="188">
        <v>20.46</v>
      </c>
      <c r="O629" s="188">
        <v>16.850000000000001</v>
      </c>
      <c r="P629" s="188">
        <v>18.63</v>
      </c>
      <c r="Q629" s="188">
        <v>17.2</v>
      </c>
      <c r="R629" s="188">
        <v>15.61</v>
      </c>
      <c r="S629" s="188">
        <v>19.95</v>
      </c>
      <c r="T629" s="188">
        <v>16.29</v>
      </c>
      <c r="U629" s="188">
        <v>16.690000000000001</v>
      </c>
      <c r="V629" s="188">
        <v>17.010000000000002</v>
      </c>
      <c r="W629" s="188">
        <v>15.57</v>
      </c>
      <c r="X629" s="188">
        <v>17.28</v>
      </c>
      <c r="Y629" s="188">
        <v>16.21</v>
      </c>
      <c r="Z629" s="188">
        <v>18.989999999999998</v>
      </c>
      <c r="AA629" s="188">
        <v>16.89</v>
      </c>
      <c r="AB629" s="188">
        <v>19.79</v>
      </c>
      <c r="AC629" s="188">
        <v>16.21</v>
      </c>
      <c r="AD629" s="188">
        <v>15.22</v>
      </c>
      <c r="AE629" s="188">
        <v>19.350000000000001</v>
      </c>
      <c r="AF629" s="188">
        <v>17.399999999999999</v>
      </c>
    </row>
    <row r="630" spans="1:32" x14ac:dyDescent="0.3">
      <c r="A630" s="180" t="s">
        <v>973</v>
      </c>
      <c r="B630" s="180">
        <v>821</v>
      </c>
      <c r="C630" s="182" t="s">
        <v>27141</v>
      </c>
      <c r="D630" s="180" t="s">
        <v>6</v>
      </c>
      <c r="E630" s="180" t="s">
        <v>857</v>
      </c>
      <c r="F630" s="188">
        <v>21.95</v>
      </c>
      <c r="G630" s="188">
        <v>19.09</v>
      </c>
      <c r="H630" s="188">
        <v>18.04</v>
      </c>
      <c r="I630" s="188">
        <v>18.54</v>
      </c>
      <c r="J630" s="188">
        <v>17.77</v>
      </c>
      <c r="K630" s="188">
        <v>20.81</v>
      </c>
      <c r="L630" s="188">
        <v>21.77</v>
      </c>
      <c r="M630" s="188">
        <v>25.54</v>
      </c>
      <c r="N630" s="188">
        <v>23.4</v>
      </c>
      <c r="O630" s="188">
        <v>19.27</v>
      </c>
      <c r="P630" s="188">
        <v>21.31</v>
      </c>
      <c r="Q630" s="188">
        <v>19.68</v>
      </c>
      <c r="R630" s="188">
        <v>17.86</v>
      </c>
      <c r="S630" s="188">
        <v>22.81</v>
      </c>
      <c r="T630" s="188">
        <v>18.63</v>
      </c>
      <c r="U630" s="188">
        <v>19.09</v>
      </c>
      <c r="V630" s="188">
        <v>19.45</v>
      </c>
      <c r="W630" s="188">
        <v>17.809999999999999</v>
      </c>
      <c r="X630" s="188">
        <v>19.77</v>
      </c>
      <c r="Y630" s="188">
        <v>18.54</v>
      </c>
      <c r="Z630" s="188">
        <v>21.72</v>
      </c>
      <c r="AA630" s="188">
        <v>19.309999999999999</v>
      </c>
      <c r="AB630" s="188">
        <v>22.63</v>
      </c>
      <c r="AC630" s="188">
        <v>18.54</v>
      </c>
      <c r="AD630" s="188">
        <v>17.399999999999999</v>
      </c>
      <c r="AE630" s="188">
        <v>22.13</v>
      </c>
      <c r="AF630" s="188">
        <v>19.899999999999999</v>
      </c>
    </row>
    <row r="631" spans="1:32" x14ac:dyDescent="0.3">
      <c r="A631" s="180" t="s">
        <v>973</v>
      </c>
      <c r="B631" s="180">
        <v>39191</v>
      </c>
      <c r="C631" s="182" t="s">
        <v>27142</v>
      </c>
      <c r="D631" s="180" t="s">
        <v>6</v>
      </c>
      <c r="E631" s="180" t="s">
        <v>857</v>
      </c>
      <c r="F631" s="188"/>
      <c r="G631" s="188">
        <v>20.03</v>
      </c>
      <c r="H631" s="188">
        <v>22.12</v>
      </c>
      <c r="I631" s="188">
        <v>20.68</v>
      </c>
      <c r="J631" s="188">
        <v>25.45</v>
      </c>
      <c r="K631" s="188">
        <v>25.04</v>
      </c>
      <c r="L631" s="188">
        <v>18.32</v>
      </c>
      <c r="M631" s="188">
        <v>23.01</v>
      </c>
      <c r="N631" s="188">
        <v>21.09</v>
      </c>
      <c r="O631" s="188">
        <v>28.52</v>
      </c>
      <c r="P631" s="188">
        <v>26.72</v>
      </c>
      <c r="Q631" s="188">
        <v>20.71</v>
      </c>
      <c r="R631" s="188">
        <v>22.43</v>
      </c>
      <c r="S631" s="188">
        <v>23.95</v>
      </c>
      <c r="T631" s="188">
        <v>17.87</v>
      </c>
      <c r="U631" s="188">
        <v>21.77</v>
      </c>
      <c r="V631" s="188">
        <v>20.74</v>
      </c>
      <c r="W631" s="188">
        <v>25.79</v>
      </c>
      <c r="X631" s="188">
        <v>20.7</v>
      </c>
      <c r="Y631" s="188">
        <v>20.61</v>
      </c>
      <c r="Z631" s="188">
        <v>21.1</v>
      </c>
      <c r="AA631" s="188"/>
      <c r="AB631" s="188">
        <v>26.43</v>
      </c>
      <c r="AC631" s="188">
        <v>19.38</v>
      </c>
      <c r="AD631" s="188">
        <v>28.28</v>
      </c>
      <c r="AE631" s="188">
        <v>23.63</v>
      </c>
      <c r="AF631" s="188">
        <v>20.39</v>
      </c>
    </row>
    <row r="632" spans="1:32" x14ac:dyDescent="0.3">
      <c r="A632" s="180" t="s">
        <v>973</v>
      </c>
      <c r="B632" s="180">
        <v>39190</v>
      </c>
      <c r="C632" s="182" t="s">
        <v>27143</v>
      </c>
      <c r="D632" s="180" t="s">
        <v>6</v>
      </c>
      <c r="E632" s="180" t="s">
        <v>857</v>
      </c>
      <c r="F632" s="188"/>
      <c r="G632" s="188">
        <v>20.92</v>
      </c>
      <c r="H632" s="188">
        <v>23.11</v>
      </c>
      <c r="I632" s="188">
        <v>21.61</v>
      </c>
      <c r="J632" s="188">
        <v>26.58</v>
      </c>
      <c r="K632" s="188">
        <v>26.16</v>
      </c>
      <c r="L632" s="188">
        <v>19.13</v>
      </c>
      <c r="M632" s="188">
        <v>24.03</v>
      </c>
      <c r="N632" s="188">
        <v>22.03</v>
      </c>
      <c r="O632" s="188">
        <v>29.8</v>
      </c>
      <c r="P632" s="188">
        <v>27.92</v>
      </c>
      <c r="Q632" s="188">
        <v>21.64</v>
      </c>
      <c r="R632" s="188">
        <v>23.43</v>
      </c>
      <c r="S632" s="188">
        <v>25.02</v>
      </c>
      <c r="T632" s="188">
        <v>18.66</v>
      </c>
      <c r="U632" s="188">
        <v>22.74</v>
      </c>
      <c r="V632" s="188">
        <v>21.67</v>
      </c>
      <c r="W632" s="188">
        <v>26.94</v>
      </c>
      <c r="X632" s="188">
        <v>21.62</v>
      </c>
      <c r="Y632" s="188">
        <v>21.53</v>
      </c>
      <c r="Z632" s="188">
        <v>22.05</v>
      </c>
      <c r="AA632" s="188"/>
      <c r="AB632" s="188">
        <v>27.61</v>
      </c>
      <c r="AC632" s="188">
        <v>20.239999999999998</v>
      </c>
      <c r="AD632" s="188">
        <v>29.54</v>
      </c>
      <c r="AE632" s="188">
        <v>24.69</v>
      </c>
      <c r="AF632" s="188">
        <v>21.3</v>
      </c>
    </row>
    <row r="633" spans="1:32" x14ac:dyDescent="0.3">
      <c r="A633" s="180" t="s">
        <v>973</v>
      </c>
      <c r="B633" s="180">
        <v>39189</v>
      </c>
      <c r="C633" s="182" t="s">
        <v>27144</v>
      </c>
      <c r="D633" s="180" t="s">
        <v>6</v>
      </c>
      <c r="E633" s="180" t="s">
        <v>857</v>
      </c>
      <c r="F633" s="188"/>
      <c r="G633" s="188">
        <v>22.14</v>
      </c>
      <c r="H633" s="188">
        <v>24.46</v>
      </c>
      <c r="I633" s="188">
        <v>22.87</v>
      </c>
      <c r="J633" s="188">
        <v>28.13</v>
      </c>
      <c r="K633" s="188">
        <v>27.68</v>
      </c>
      <c r="L633" s="188">
        <v>20.25</v>
      </c>
      <c r="M633" s="188">
        <v>25.44</v>
      </c>
      <c r="N633" s="188">
        <v>23.32</v>
      </c>
      <c r="O633" s="188">
        <v>31.53</v>
      </c>
      <c r="P633" s="188">
        <v>29.54</v>
      </c>
      <c r="Q633" s="188">
        <v>22.9</v>
      </c>
      <c r="R633" s="188">
        <v>24.79</v>
      </c>
      <c r="S633" s="188">
        <v>26.48</v>
      </c>
      <c r="T633" s="188">
        <v>19.75</v>
      </c>
      <c r="U633" s="188">
        <v>24.07</v>
      </c>
      <c r="V633" s="188">
        <v>22.93</v>
      </c>
      <c r="W633" s="188">
        <v>28.52</v>
      </c>
      <c r="X633" s="188">
        <v>22.88</v>
      </c>
      <c r="Y633" s="188">
        <v>22.79</v>
      </c>
      <c r="Z633" s="188">
        <v>23.33</v>
      </c>
      <c r="AA633" s="188"/>
      <c r="AB633" s="188">
        <v>29.22</v>
      </c>
      <c r="AC633" s="188">
        <v>21.42</v>
      </c>
      <c r="AD633" s="188">
        <v>31.26</v>
      </c>
      <c r="AE633" s="188">
        <v>26.13</v>
      </c>
      <c r="AF633" s="188">
        <v>22.55</v>
      </c>
    </row>
    <row r="634" spans="1:32" x14ac:dyDescent="0.3">
      <c r="A634" s="180" t="s">
        <v>973</v>
      </c>
      <c r="B634" s="180">
        <v>39188</v>
      </c>
      <c r="C634" s="182" t="s">
        <v>27145</v>
      </c>
      <c r="D634" s="180" t="s">
        <v>6</v>
      </c>
      <c r="E634" s="180" t="s">
        <v>857</v>
      </c>
      <c r="F634" s="188"/>
      <c r="G634" s="188">
        <v>16.3</v>
      </c>
      <c r="H634" s="188">
        <v>18</v>
      </c>
      <c r="I634" s="188">
        <v>16.829999999999998</v>
      </c>
      <c r="J634" s="188">
        <v>20.71</v>
      </c>
      <c r="K634" s="188">
        <v>20.38</v>
      </c>
      <c r="L634" s="188">
        <v>14.91</v>
      </c>
      <c r="M634" s="188">
        <v>18.72</v>
      </c>
      <c r="N634" s="188">
        <v>17.16</v>
      </c>
      <c r="O634" s="188">
        <v>23.21</v>
      </c>
      <c r="P634" s="188">
        <v>21.75</v>
      </c>
      <c r="Q634" s="188">
        <v>16.86</v>
      </c>
      <c r="R634" s="188">
        <v>18.25</v>
      </c>
      <c r="S634" s="188">
        <v>19.489999999999998</v>
      </c>
      <c r="T634" s="188">
        <v>14.54</v>
      </c>
      <c r="U634" s="188">
        <v>17.72</v>
      </c>
      <c r="V634" s="188">
        <v>16.88</v>
      </c>
      <c r="W634" s="188">
        <v>20.99</v>
      </c>
      <c r="X634" s="188">
        <v>16.850000000000001</v>
      </c>
      <c r="Y634" s="188">
        <v>16.77</v>
      </c>
      <c r="Z634" s="188">
        <v>17.18</v>
      </c>
      <c r="AA634" s="188"/>
      <c r="AB634" s="188">
        <v>21.51</v>
      </c>
      <c r="AC634" s="188">
        <v>15.77</v>
      </c>
      <c r="AD634" s="188">
        <v>23.01</v>
      </c>
      <c r="AE634" s="188">
        <v>19.23</v>
      </c>
      <c r="AF634" s="188">
        <v>16.600000000000001</v>
      </c>
    </row>
    <row r="635" spans="1:32" x14ac:dyDescent="0.3">
      <c r="A635" s="180" t="s">
        <v>973</v>
      </c>
      <c r="B635" s="180">
        <v>39186</v>
      </c>
      <c r="C635" s="182" t="s">
        <v>27146</v>
      </c>
      <c r="D635" s="180" t="s">
        <v>6</v>
      </c>
      <c r="E635" s="180" t="s">
        <v>857</v>
      </c>
      <c r="F635" s="188"/>
      <c r="G635" s="188">
        <v>19.809999999999999</v>
      </c>
      <c r="H635" s="188">
        <v>21.88</v>
      </c>
      <c r="I635" s="188">
        <v>20.46</v>
      </c>
      <c r="J635" s="188">
        <v>25.17</v>
      </c>
      <c r="K635" s="188">
        <v>24.77</v>
      </c>
      <c r="L635" s="188">
        <v>18.12</v>
      </c>
      <c r="M635" s="188">
        <v>22.76</v>
      </c>
      <c r="N635" s="188">
        <v>20.86</v>
      </c>
      <c r="O635" s="188">
        <v>28.21</v>
      </c>
      <c r="P635" s="188">
        <v>26.43</v>
      </c>
      <c r="Q635" s="188">
        <v>20.49</v>
      </c>
      <c r="R635" s="188">
        <v>22.18</v>
      </c>
      <c r="S635" s="188">
        <v>23.69</v>
      </c>
      <c r="T635" s="188">
        <v>17.670000000000002</v>
      </c>
      <c r="U635" s="188">
        <v>21.54</v>
      </c>
      <c r="V635" s="188">
        <v>20.52</v>
      </c>
      <c r="W635" s="188">
        <v>25.51</v>
      </c>
      <c r="X635" s="188">
        <v>20.47</v>
      </c>
      <c r="Y635" s="188">
        <v>20.39</v>
      </c>
      <c r="Z635" s="188">
        <v>20.87</v>
      </c>
      <c r="AA635" s="188"/>
      <c r="AB635" s="188">
        <v>26.14</v>
      </c>
      <c r="AC635" s="188">
        <v>19.170000000000002</v>
      </c>
      <c r="AD635" s="188">
        <v>27.97</v>
      </c>
      <c r="AE635" s="188">
        <v>23.37</v>
      </c>
      <c r="AF635" s="188">
        <v>20.170000000000002</v>
      </c>
    </row>
    <row r="636" spans="1:32" x14ac:dyDescent="0.3">
      <c r="A636" s="180" t="s">
        <v>973</v>
      </c>
      <c r="B636" s="180">
        <v>39187</v>
      </c>
      <c r="C636" s="182" t="s">
        <v>27147</v>
      </c>
      <c r="D636" s="180" t="s">
        <v>6</v>
      </c>
      <c r="E636" s="180" t="s">
        <v>857</v>
      </c>
      <c r="F636" s="188"/>
      <c r="G636" s="188">
        <v>17.09</v>
      </c>
      <c r="H636" s="188">
        <v>18.87</v>
      </c>
      <c r="I636" s="188">
        <v>17.64</v>
      </c>
      <c r="J636" s="188">
        <v>21.71</v>
      </c>
      <c r="K636" s="188">
        <v>21.36</v>
      </c>
      <c r="L636" s="188">
        <v>15.63</v>
      </c>
      <c r="M636" s="188">
        <v>19.63</v>
      </c>
      <c r="N636" s="188">
        <v>17.989999999999998</v>
      </c>
      <c r="O636" s="188">
        <v>24.33</v>
      </c>
      <c r="P636" s="188">
        <v>22.8</v>
      </c>
      <c r="Q636" s="188">
        <v>17.670000000000002</v>
      </c>
      <c r="R636" s="188">
        <v>19.13</v>
      </c>
      <c r="S636" s="188">
        <v>20.43</v>
      </c>
      <c r="T636" s="188">
        <v>15.24</v>
      </c>
      <c r="U636" s="188">
        <v>18.57</v>
      </c>
      <c r="V636" s="188">
        <v>17.690000000000001</v>
      </c>
      <c r="W636" s="188">
        <v>22</v>
      </c>
      <c r="X636" s="188">
        <v>17.66</v>
      </c>
      <c r="Y636" s="188">
        <v>17.579999999999998</v>
      </c>
      <c r="Z636" s="188">
        <v>18</v>
      </c>
      <c r="AA636" s="188"/>
      <c r="AB636" s="188">
        <v>22.55</v>
      </c>
      <c r="AC636" s="188">
        <v>16.53</v>
      </c>
      <c r="AD636" s="188">
        <v>24.12</v>
      </c>
      <c r="AE636" s="188">
        <v>20.16</v>
      </c>
      <c r="AF636" s="188">
        <v>17.399999999999999</v>
      </c>
    </row>
    <row r="637" spans="1:32" x14ac:dyDescent="0.3">
      <c r="A637" s="180" t="s">
        <v>973</v>
      </c>
      <c r="B637" s="180">
        <v>39184</v>
      </c>
      <c r="C637" s="182" t="s">
        <v>27148</v>
      </c>
      <c r="D637" s="180" t="s">
        <v>6</v>
      </c>
      <c r="E637" s="180" t="s">
        <v>857</v>
      </c>
      <c r="F637" s="188"/>
      <c r="G637" s="188">
        <v>6.43</v>
      </c>
      <c r="H637" s="188">
        <v>7.1</v>
      </c>
      <c r="I637" s="188">
        <v>6.64</v>
      </c>
      <c r="J637" s="188">
        <v>8.16</v>
      </c>
      <c r="K637" s="188">
        <v>8.0299999999999994</v>
      </c>
      <c r="L637" s="188">
        <v>5.88</v>
      </c>
      <c r="M637" s="188">
        <v>7.38</v>
      </c>
      <c r="N637" s="188">
        <v>6.77</v>
      </c>
      <c r="O637" s="188">
        <v>9.15</v>
      </c>
      <c r="P637" s="188">
        <v>8.57</v>
      </c>
      <c r="Q637" s="188">
        <v>6.65</v>
      </c>
      <c r="R637" s="188">
        <v>7.2</v>
      </c>
      <c r="S637" s="188">
        <v>7.68</v>
      </c>
      <c r="T637" s="188">
        <v>5.73</v>
      </c>
      <c r="U637" s="188">
        <v>6.99</v>
      </c>
      <c r="V637" s="188">
        <v>6.65</v>
      </c>
      <c r="W637" s="188">
        <v>8.2799999999999994</v>
      </c>
      <c r="X637" s="188">
        <v>6.64</v>
      </c>
      <c r="Y637" s="188">
        <v>6.61</v>
      </c>
      <c r="Z637" s="188">
        <v>6.77</v>
      </c>
      <c r="AA637" s="188"/>
      <c r="AB637" s="188">
        <v>8.48</v>
      </c>
      <c r="AC637" s="188">
        <v>6.22</v>
      </c>
      <c r="AD637" s="188">
        <v>9.07</v>
      </c>
      <c r="AE637" s="188">
        <v>7.58</v>
      </c>
      <c r="AF637" s="188">
        <v>6.54</v>
      </c>
    </row>
    <row r="638" spans="1:32" x14ac:dyDescent="0.3">
      <c r="A638" s="180" t="s">
        <v>973</v>
      </c>
      <c r="B638" s="180">
        <v>39185</v>
      </c>
      <c r="C638" s="182" t="s">
        <v>27149</v>
      </c>
      <c r="D638" s="180" t="s">
        <v>6</v>
      </c>
      <c r="E638" s="180" t="s">
        <v>857</v>
      </c>
      <c r="F638" s="188"/>
      <c r="G638" s="188">
        <v>5.86</v>
      </c>
      <c r="H638" s="188">
        <v>6.47</v>
      </c>
      <c r="I638" s="188">
        <v>6.05</v>
      </c>
      <c r="J638" s="188">
        <v>7.44</v>
      </c>
      <c r="K638" s="188">
        <v>7.33</v>
      </c>
      <c r="L638" s="188">
        <v>5.36</v>
      </c>
      <c r="M638" s="188">
        <v>6.73</v>
      </c>
      <c r="N638" s="188">
        <v>6.17</v>
      </c>
      <c r="O638" s="188">
        <v>8.35</v>
      </c>
      <c r="P638" s="188">
        <v>7.82</v>
      </c>
      <c r="Q638" s="188">
        <v>6.06</v>
      </c>
      <c r="R638" s="188">
        <v>6.56</v>
      </c>
      <c r="S638" s="188">
        <v>7.01</v>
      </c>
      <c r="T638" s="188">
        <v>5.23</v>
      </c>
      <c r="U638" s="188">
        <v>6.37</v>
      </c>
      <c r="V638" s="188">
        <v>6.07</v>
      </c>
      <c r="W638" s="188">
        <v>7.55</v>
      </c>
      <c r="X638" s="188">
        <v>6.05</v>
      </c>
      <c r="Y638" s="188">
        <v>6.03</v>
      </c>
      <c r="Z638" s="188">
        <v>6.17</v>
      </c>
      <c r="AA638" s="188"/>
      <c r="AB638" s="188">
        <v>7.73</v>
      </c>
      <c r="AC638" s="188">
        <v>5.67</v>
      </c>
      <c r="AD638" s="188">
        <v>8.27</v>
      </c>
      <c r="AE638" s="188">
        <v>6.91</v>
      </c>
      <c r="AF638" s="188">
        <v>5.97</v>
      </c>
    </row>
    <row r="639" spans="1:32" x14ac:dyDescent="0.3">
      <c r="A639" s="180" t="s">
        <v>973</v>
      </c>
      <c r="B639" s="180">
        <v>39198</v>
      </c>
      <c r="C639" s="182" t="s">
        <v>27150</v>
      </c>
      <c r="D639" s="180" t="s">
        <v>6</v>
      </c>
      <c r="E639" s="180" t="s">
        <v>857</v>
      </c>
      <c r="F639" s="188"/>
      <c r="G639" s="188">
        <v>65.709999999999994</v>
      </c>
      <c r="H639" s="188">
        <v>72.569999999999993</v>
      </c>
      <c r="I639" s="188">
        <v>67.86</v>
      </c>
      <c r="J639" s="188">
        <v>83.48</v>
      </c>
      <c r="K639" s="188">
        <v>82.14</v>
      </c>
      <c r="L639" s="188">
        <v>60.09</v>
      </c>
      <c r="M639" s="188">
        <v>75.48</v>
      </c>
      <c r="N639" s="188">
        <v>69.19</v>
      </c>
      <c r="O639" s="188">
        <v>93.57</v>
      </c>
      <c r="P639" s="188">
        <v>87.67</v>
      </c>
      <c r="Q639" s="188">
        <v>67.95</v>
      </c>
      <c r="R639" s="188">
        <v>73.569999999999993</v>
      </c>
      <c r="S639" s="188">
        <v>78.569999999999993</v>
      </c>
      <c r="T639" s="188">
        <v>58.62</v>
      </c>
      <c r="U639" s="188">
        <v>71.430000000000007</v>
      </c>
      <c r="V639" s="188">
        <v>68.05</v>
      </c>
      <c r="W639" s="188">
        <v>84.62</v>
      </c>
      <c r="X639" s="188">
        <v>67.900000000000006</v>
      </c>
      <c r="Y639" s="188">
        <v>67.62</v>
      </c>
      <c r="Z639" s="188">
        <v>69.239999999999995</v>
      </c>
      <c r="AA639" s="188"/>
      <c r="AB639" s="188">
        <v>86.72</v>
      </c>
      <c r="AC639" s="188">
        <v>63.57</v>
      </c>
      <c r="AD639" s="188">
        <v>92.76</v>
      </c>
      <c r="AE639" s="188">
        <v>77.52</v>
      </c>
      <c r="AF639" s="188">
        <v>66.900000000000006</v>
      </c>
    </row>
    <row r="640" spans="1:32" x14ac:dyDescent="0.3">
      <c r="A640" s="180" t="s">
        <v>973</v>
      </c>
      <c r="B640" s="180">
        <v>39197</v>
      </c>
      <c r="C640" s="182" t="s">
        <v>27151</v>
      </c>
      <c r="D640" s="180" t="s">
        <v>6</v>
      </c>
      <c r="E640" s="180" t="s">
        <v>857</v>
      </c>
      <c r="F640" s="188"/>
      <c r="G640" s="188">
        <v>68.650000000000006</v>
      </c>
      <c r="H640" s="188">
        <v>75.81</v>
      </c>
      <c r="I640" s="188">
        <v>70.88</v>
      </c>
      <c r="J640" s="188">
        <v>87.2</v>
      </c>
      <c r="K640" s="188">
        <v>85.81</v>
      </c>
      <c r="L640" s="188">
        <v>62.78</v>
      </c>
      <c r="M640" s="188">
        <v>78.84</v>
      </c>
      <c r="N640" s="188">
        <v>72.28</v>
      </c>
      <c r="O640" s="188">
        <v>97.75</v>
      </c>
      <c r="P640" s="188">
        <v>91.58</v>
      </c>
      <c r="Q640" s="188">
        <v>70.98</v>
      </c>
      <c r="R640" s="188">
        <v>76.849999999999994</v>
      </c>
      <c r="S640" s="188">
        <v>82.08</v>
      </c>
      <c r="T640" s="188">
        <v>61.23</v>
      </c>
      <c r="U640" s="188">
        <v>74.62</v>
      </c>
      <c r="V640" s="188">
        <v>71.08</v>
      </c>
      <c r="W640" s="188">
        <v>88.4</v>
      </c>
      <c r="X640" s="188">
        <v>70.930000000000007</v>
      </c>
      <c r="Y640" s="188">
        <v>70.64</v>
      </c>
      <c r="Z640" s="188">
        <v>72.33</v>
      </c>
      <c r="AA640" s="188"/>
      <c r="AB640" s="188">
        <v>90.58</v>
      </c>
      <c r="AC640" s="188">
        <v>66.41</v>
      </c>
      <c r="AD640" s="188">
        <v>96.9</v>
      </c>
      <c r="AE640" s="188">
        <v>80.98</v>
      </c>
      <c r="AF640" s="188">
        <v>69.89</v>
      </c>
    </row>
    <row r="641" spans="1:32" x14ac:dyDescent="0.3">
      <c r="A641" s="180" t="s">
        <v>973</v>
      </c>
      <c r="B641" s="180">
        <v>39196</v>
      </c>
      <c r="C641" s="182" t="s">
        <v>27152</v>
      </c>
      <c r="D641" s="180" t="s">
        <v>6</v>
      </c>
      <c r="E641" s="180" t="s">
        <v>857</v>
      </c>
      <c r="F641" s="188"/>
      <c r="G641" s="188">
        <v>70.790000000000006</v>
      </c>
      <c r="H641" s="188">
        <v>78.180000000000007</v>
      </c>
      <c r="I641" s="188">
        <v>73.099999999999994</v>
      </c>
      <c r="J641" s="188">
        <v>89.93</v>
      </c>
      <c r="K641" s="188">
        <v>88.49</v>
      </c>
      <c r="L641" s="188">
        <v>64.739999999999995</v>
      </c>
      <c r="M641" s="188">
        <v>81.31</v>
      </c>
      <c r="N641" s="188">
        <v>74.540000000000006</v>
      </c>
      <c r="O641" s="188">
        <v>100.81</v>
      </c>
      <c r="P641" s="188">
        <v>94.44</v>
      </c>
      <c r="Q641" s="188">
        <v>73.2</v>
      </c>
      <c r="R641" s="188">
        <v>79.260000000000005</v>
      </c>
      <c r="S641" s="188">
        <v>84.65</v>
      </c>
      <c r="T641" s="188">
        <v>63.15</v>
      </c>
      <c r="U641" s="188">
        <v>76.95</v>
      </c>
      <c r="V641" s="188">
        <v>73.31</v>
      </c>
      <c r="W641" s="188">
        <v>91.16</v>
      </c>
      <c r="X641" s="188">
        <v>73.150000000000006</v>
      </c>
      <c r="Y641" s="188">
        <v>72.849999999999994</v>
      </c>
      <c r="Z641" s="188">
        <v>74.59</v>
      </c>
      <c r="AA641" s="188"/>
      <c r="AB641" s="188">
        <v>93.42</v>
      </c>
      <c r="AC641" s="188">
        <v>68.48</v>
      </c>
      <c r="AD641" s="188">
        <v>99.93</v>
      </c>
      <c r="AE641" s="188">
        <v>83.52</v>
      </c>
      <c r="AF641" s="188">
        <v>72.08</v>
      </c>
    </row>
    <row r="642" spans="1:32" x14ac:dyDescent="0.3">
      <c r="A642" s="180" t="s">
        <v>973</v>
      </c>
      <c r="B642" s="180">
        <v>39199</v>
      </c>
      <c r="C642" s="182" t="s">
        <v>27153</v>
      </c>
      <c r="D642" s="180" t="s">
        <v>6</v>
      </c>
      <c r="E642" s="180" t="s">
        <v>857</v>
      </c>
      <c r="F642" s="188"/>
      <c r="G642" s="188">
        <v>63.24</v>
      </c>
      <c r="H642" s="188">
        <v>69.84</v>
      </c>
      <c r="I642" s="188">
        <v>65.3</v>
      </c>
      <c r="J642" s="188">
        <v>80.33</v>
      </c>
      <c r="K642" s="188">
        <v>79.05</v>
      </c>
      <c r="L642" s="188">
        <v>57.83</v>
      </c>
      <c r="M642" s="188">
        <v>72.63</v>
      </c>
      <c r="N642" s="188">
        <v>66.59</v>
      </c>
      <c r="O642" s="188">
        <v>90.05</v>
      </c>
      <c r="P642" s="188">
        <v>84.37</v>
      </c>
      <c r="Q642" s="188">
        <v>65.39</v>
      </c>
      <c r="R642" s="188">
        <v>70.8</v>
      </c>
      <c r="S642" s="188">
        <v>75.61</v>
      </c>
      <c r="T642" s="188">
        <v>56.41</v>
      </c>
      <c r="U642" s="188">
        <v>68.739999999999995</v>
      </c>
      <c r="V642" s="188">
        <v>65.489999999999995</v>
      </c>
      <c r="W642" s="188">
        <v>81.430000000000007</v>
      </c>
      <c r="X642" s="188">
        <v>65.349999999999994</v>
      </c>
      <c r="Y642" s="188">
        <v>65.069999999999993</v>
      </c>
      <c r="Z642" s="188">
        <v>66.63</v>
      </c>
      <c r="AA642" s="188"/>
      <c r="AB642" s="188">
        <v>83.45</v>
      </c>
      <c r="AC642" s="188">
        <v>61.18</v>
      </c>
      <c r="AD642" s="188">
        <v>89.27</v>
      </c>
      <c r="AE642" s="188">
        <v>74.61</v>
      </c>
      <c r="AF642" s="188">
        <v>64.39</v>
      </c>
    </row>
    <row r="643" spans="1:32" x14ac:dyDescent="0.3">
      <c r="A643" s="180" t="s">
        <v>973</v>
      </c>
      <c r="B643" s="180">
        <v>39195</v>
      </c>
      <c r="C643" s="182" t="s">
        <v>27154</v>
      </c>
      <c r="D643" s="180" t="s">
        <v>6</v>
      </c>
      <c r="E643" s="180" t="s">
        <v>857</v>
      </c>
      <c r="F643" s="188"/>
      <c r="G643" s="188">
        <v>36.5</v>
      </c>
      <c r="H643" s="188">
        <v>40.31</v>
      </c>
      <c r="I643" s="188">
        <v>37.69</v>
      </c>
      <c r="J643" s="188">
        <v>46.37</v>
      </c>
      <c r="K643" s="188">
        <v>45.63</v>
      </c>
      <c r="L643" s="188">
        <v>33.380000000000003</v>
      </c>
      <c r="M643" s="188">
        <v>41.92</v>
      </c>
      <c r="N643" s="188">
        <v>38.43</v>
      </c>
      <c r="O643" s="188">
        <v>51.98</v>
      </c>
      <c r="P643" s="188">
        <v>48.7</v>
      </c>
      <c r="Q643" s="188">
        <v>37.74</v>
      </c>
      <c r="R643" s="188">
        <v>40.869999999999997</v>
      </c>
      <c r="S643" s="188">
        <v>43.64</v>
      </c>
      <c r="T643" s="188">
        <v>32.56</v>
      </c>
      <c r="U643" s="188">
        <v>39.68</v>
      </c>
      <c r="V643" s="188">
        <v>37.799999999999997</v>
      </c>
      <c r="W643" s="188">
        <v>47</v>
      </c>
      <c r="X643" s="188">
        <v>37.72</v>
      </c>
      <c r="Y643" s="188">
        <v>37.56</v>
      </c>
      <c r="Z643" s="188">
        <v>38.46</v>
      </c>
      <c r="AA643" s="188"/>
      <c r="AB643" s="188">
        <v>48.17</v>
      </c>
      <c r="AC643" s="188">
        <v>35.31</v>
      </c>
      <c r="AD643" s="188">
        <v>51.53</v>
      </c>
      <c r="AE643" s="188">
        <v>43.06</v>
      </c>
      <c r="AF643" s="188">
        <v>37.159999999999997</v>
      </c>
    </row>
    <row r="644" spans="1:32" x14ac:dyDescent="0.3">
      <c r="A644" s="180" t="s">
        <v>973</v>
      </c>
      <c r="B644" s="180">
        <v>39194</v>
      </c>
      <c r="C644" s="182" t="s">
        <v>27155</v>
      </c>
      <c r="D644" s="180" t="s">
        <v>6</v>
      </c>
      <c r="E644" s="180" t="s">
        <v>857</v>
      </c>
      <c r="F644" s="188"/>
      <c r="G644" s="188">
        <v>39.06</v>
      </c>
      <c r="H644" s="188">
        <v>43.14</v>
      </c>
      <c r="I644" s="188">
        <v>40.340000000000003</v>
      </c>
      <c r="J644" s="188">
        <v>49.62</v>
      </c>
      <c r="K644" s="188">
        <v>48.83</v>
      </c>
      <c r="L644" s="188">
        <v>35.72</v>
      </c>
      <c r="M644" s="188">
        <v>44.87</v>
      </c>
      <c r="N644" s="188">
        <v>41.13</v>
      </c>
      <c r="O644" s="188">
        <v>55.62</v>
      </c>
      <c r="P644" s="188">
        <v>52.11</v>
      </c>
      <c r="Q644" s="188">
        <v>40.39</v>
      </c>
      <c r="R644" s="188">
        <v>43.73</v>
      </c>
      <c r="S644" s="188">
        <v>46.71</v>
      </c>
      <c r="T644" s="188">
        <v>34.840000000000003</v>
      </c>
      <c r="U644" s="188">
        <v>42.46</v>
      </c>
      <c r="V644" s="188">
        <v>40.450000000000003</v>
      </c>
      <c r="W644" s="188">
        <v>50.3</v>
      </c>
      <c r="X644" s="188">
        <v>40.36</v>
      </c>
      <c r="Y644" s="188">
        <v>40.19</v>
      </c>
      <c r="Z644" s="188">
        <v>41.16</v>
      </c>
      <c r="AA644" s="188"/>
      <c r="AB644" s="188">
        <v>51.55</v>
      </c>
      <c r="AC644" s="188">
        <v>37.79</v>
      </c>
      <c r="AD644" s="188">
        <v>55.14</v>
      </c>
      <c r="AE644" s="188">
        <v>46.08</v>
      </c>
      <c r="AF644" s="188">
        <v>39.770000000000003</v>
      </c>
    </row>
    <row r="645" spans="1:32" x14ac:dyDescent="0.3">
      <c r="A645" s="180" t="s">
        <v>973</v>
      </c>
      <c r="B645" s="180">
        <v>39193</v>
      </c>
      <c r="C645" s="182" t="s">
        <v>27156</v>
      </c>
      <c r="D645" s="180" t="s">
        <v>6</v>
      </c>
      <c r="E645" s="180" t="s">
        <v>857</v>
      </c>
      <c r="F645" s="188"/>
      <c r="G645" s="188">
        <v>42.81</v>
      </c>
      <c r="H645" s="188">
        <v>47.28</v>
      </c>
      <c r="I645" s="188">
        <v>44.21</v>
      </c>
      <c r="J645" s="188">
        <v>54.39</v>
      </c>
      <c r="K645" s="188">
        <v>53.52</v>
      </c>
      <c r="L645" s="188">
        <v>39.15</v>
      </c>
      <c r="M645" s="188">
        <v>49.17</v>
      </c>
      <c r="N645" s="188">
        <v>45.08</v>
      </c>
      <c r="O645" s="188">
        <v>60.96</v>
      </c>
      <c r="P645" s="188">
        <v>57.12</v>
      </c>
      <c r="Q645" s="188">
        <v>44.27</v>
      </c>
      <c r="R645" s="188">
        <v>47.93</v>
      </c>
      <c r="S645" s="188">
        <v>51.19</v>
      </c>
      <c r="T645" s="188">
        <v>38.19</v>
      </c>
      <c r="U645" s="188">
        <v>46.54</v>
      </c>
      <c r="V645" s="188">
        <v>44.33</v>
      </c>
      <c r="W645" s="188">
        <v>55.13</v>
      </c>
      <c r="X645" s="188">
        <v>44.24</v>
      </c>
      <c r="Y645" s="188">
        <v>44.05</v>
      </c>
      <c r="Z645" s="188">
        <v>45.11</v>
      </c>
      <c r="AA645" s="188"/>
      <c r="AB645" s="188">
        <v>56.49</v>
      </c>
      <c r="AC645" s="188">
        <v>41.42</v>
      </c>
      <c r="AD645" s="188">
        <v>60.44</v>
      </c>
      <c r="AE645" s="188">
        <v>50.51</v>
      </c>
      <c r="AF645" s="188">
        <v>43.59</v>
      </c>
    </row>
    <row r="646" spans="1:32" x14ac:dyDescent="0.3">
      <c r="A646" s="180" t="s">
        <v>973</v>
      </c>
      <c r="B646" s="180">
        <v>39192</v>
      </c>
      <c r="C646" s="182" t="s">
        <v>27157</v>
      </c>
      <c r="D646" s="180" t="s">
        <v>6</v>
      </c>
      <c r="E646" s="180" t="s">
        <v>857</v>
      </c>
      <c r="F646" s="188"/>
      <c r="G646" s="188">
        <v>44.53</v>
      </c>
      <c r="H646" s="188">
        <v>49.18</v>
      </c>
      <c r="I646" s="188">
        <v>45.99</v>
      </c>
      <c r="J646" s="188">
        <v>56.57</v>
      </c>
      <c r="K646" s="188">
        <v>55.67</v>
      </c>
      <c r="L646" s="188">
        <v>40.729999999999997</v>
      </c>
      <c r="M646" s="188">
        <v>51.15</v>
      </c>
      <c r="N646" s="188">
        <v>46.89</v>
      </c>
      <c r="O646" s="188">
        <v>63.42</v>
      </c>
      <c r="P646" s="188">
        <v>59.41</v>
      </c>
      <c r="Q646" s="188">
        <v>46.05</v>
      </c>
      <c r="R646" s="188">
        <v>49.86</v>
      </c>
      <c r="S646" s="188">
        <v>53.25</v>
      </c>
      <c r="T646" s="188">
        <v>39.729999999999997</v>
      </c>
      <c r="U646" s="188">
        <v>48.41</v>
      </c>
      <c r="V646" s="188">
        <v>46.12</v>
      </c>
      <c r="W646" s="188">
        <v>57.35</v>
      </c>
      <c r="X646" s="188">
        <v>46.02</v>
      </c>
      <c r="Y646" s="188">
        <v>45.83</v>
      </c>
      <c r="Z646" s="188">
        <v>46.92</v>
      </c>
      <c r="AA646" s="188"/>
      <c r="AB646" s="188">
        <v>58.77</v>
      </c>
      <c r="AC646" s="188">
        <v>43.08</v>
      </c>
      <c r="AD646" s="188">
        <v>62.87</v>
      </c>
      <c r="AE646" s="188">
        <v>52.54</v>
      </c>
      <c r="AF646" s="188">
        <v>45.34</v>
      </c>
    </row>
    <row r="647" spans="1:32" x14ac:dyDescent="0.3">
      <c r="A647" s="180" t="s">
        <v>973</v>
      </c>
      <c r="B647" s="180">
        <v>39201</v>
      </c>
      <c r="C647" s="182" t="s">
        <v>27158</v>
      </c>
      <c r="D647" s="180" t="s">
        <v>6</v>
      </c>
      <c r="E647" s="180" t="s">
        <v>857</v>
      </c>
      <c r="F647" s="188"/>
      <c r="G647" s="188">
        <v>78.569999999999993</v>
      </c>
      <c r="H647" s="188">
        <v>86.76</v>
      </c>
      <c r="I647" s="188">
        <v>81.13</v>
      </c>
      <c r="J647" s="188">
        <v>99.8</v>
      </c>
      <c r="K647" s="188">
        <v>98.21</v>
      </c>
      <c r="L647" s="188">
        <v>71.849999999999994</v>
      </c>
      <c r="M647" s="188">
        <v>90.24</v>
      </c>
      <c r="N647" s="188">
        <v>82.72</v>
      </c>
      <c r="O647" s="188">
        <v>111.87</v>
      </c>
      <c r="P647" s="188">
        <v>104.81</v>
      </c>
      <c r="Q647" s="188">
        <v>81.239999999999995</v>
      </c>
      <c r="R647" s="188">
        <v>87.96</v>
      </c>
      <c r="S647" s="188">
        <v>93.94</v>
      </c>
      <c r="T647" s="188">
        <v>70.08</v>
      </c>
      <c r="U647" s="188">
        <v>85.4</v>
      </c>
      <c r="V647" s="188">
        <v>81.36</v>
      </c>
      <c r="W647" s="188">
        <v>101.17</v>
      </c>
      <c r="X647" s="188">
        <v>81.180000000000007</v>
      </c>
      <c r="Y647" s="188">
        <v>80.84</v>
      </c>
      <c r="Z647" s="188">
        <v>82.78</v>
      </c>
      <c r="AA647" s="188"/>
      <c r="AB647" s="188">
        <v>103.67</v>
      </c>
      <c r="AC647" s="188">
        <v>76</v>
      </c>
      <c r="AD647" s="188">
        <v>110.9</v>
      </c>
      <c r="AE647" s="188">
        <v>92.69</v>
      </c>
      <c r="AF647" s="188">
        <v>79.989999999999995</v>
      </c>
    </row>
    <row r="648" spans="1:32" x14ac:dyDescent="0.3">
      <c r="A648" s="180" t="s">
        <v>973</v>
      </c>
      <c r="B648" s="180">
        <v>39200</v>
      </c>
      <c r="C648" s="182" t="s">
        <v>27159</v>
      </c>
      <c r="D648" s="180" t="s">
        <v>6</v>
      </c>
      <c r="E648" s="180" t="s">
        <v>857</v>
      </c>
      <c r="F648" s="188"/>
      <c r="G648" s="188">
        <v>79.2</v>
      </c>
      <c r="H648" s="188">
        <v>87.46</v>
      </c>
      <c r="I648" s="188">
        <v>81.78</v>
      </c>
      <c r="J648" s="188">
        <v>100.61</v>
      </c>
      <c r="K648" s="188">
        <v>99</v>
      </c>
      <c r="L648" s="188">
        <v>72.430000000000007</v>
      </c>
      <c r="M648" s="188">
        <v>90.96</v>
      </c>
      <c r="N648" s="188">
        <v>83.39</v>
      </c>
      <c r="O648" s="188">
        <v>112.77</v>
      </c>
      <c r="P648" s="188">
        <v>105.66</v>
      </c>
      <c r="Q648" s="188">
        <v>81.900000000000006</v>
      </c>
      <c r="R648" s="188">
        <v>88.67</v>
      </c>
      <c r="S648" s="188">
        <v>94.69</v>
      </c>
      <c r="T648" s="188">
        <v>70.650000000000006</v>
      </c>
      <c r="U648" s="188">
        <v>86.09</v>
      </c>
      <c r="V648" s="188">
        <v>82.01</v>
      </c>
      <c r="W648" s="188">
        <v>101.98</v>
      </c>
      <c r="X648" s="188">
        <v>81.84</v>
      </c>
      <c r="Y648" s="188">
        <v>81.489999999999995</v>
      </c>
      <c r="Z648" s="188">
        <v>83.44</v>
      </c>
      <c r="AA648" s="188"/>
      <c r="AB648" s="188">
        <v>104.51</v>
      </c>
      <c r="AC648" s="188">
        <v>76.62</v>
      </c>
      <c r="AD648" s="188">
        <v>111.8</v>
      </c>
      <c r="AE648" s="188">
        <v>93.43</v>
      </c>
      <c r="AF648" s="188">
        <v>80.63</v>
      </c>
    </row>
    <row r="649" spans="1:32" x14ac:dyDescent="0.3">
      <c r="A649" s="180" t="s">
        <v>973</v>
      </c>
      <c r="B649" s="180">
        <v>39203</v>
      </c>
      <c r="C649" s="182" t="s">
        <v>27160</v>
      </c>
      <c r="D649" s="180" t="s">
        <v>6</v>
      </c>
      <c r="E649" s="180" t="s">
        <v>857</v>
      </c>
      <c r="F649" s="188"/>
      <c r="G649" s="188">
        <v>63.95</v>
      </c>
      <c r="H649" s="188">
        <v>70.62</v>
      </c>
      <c r="I649" s="188">
        <v>66.03</v>
      </c>
      <c r="J649" s="188">
        <v>81.23</v>
      </c>
      <c r="K649" s="188">
        <v>79.94</v>
      </c>
      <c r="L649" s="188">
        <v>58.48</v>
      </c>
      <c r="M649" s="188">
        <v>73.45</v>
      </c>
      <c r="N649" s="188">
        <v>67.33</v>
      </c>
      <c r="O649" s="188">
        <v>91.06</v>
      </c>
      <c r="P649" s="188">
        <v>85.31</v>
      </c>
      <c r="Q649" s="188">
        <v>66.13</v>
      </c>
      <c r="R649" s="188">
        <v>71.59</v>
      </c>
      <c r="S649" s="188">
        <v>76.459999999999994</v>
      </c>
      <c r="T649" s="188">
        <v>57.04</v>
      </c>
      <c r="U649" s="188">
        <v>69.510000000000005</v>
      </c>
      <c r="V649" s="188">
        <v>66.22</v>
      </c>
      <c r="W649" s="188">
        <v>82.35</v>
      </c>
      <c r="X649" s="188">
        <v>66.08</v>
      </c>
      <c r="Y649" s="188">
        <v>65.8</v>
      </c>
      <c r="Z649" s="188">
        <v>67.38</v>
      </c>
      <c r="AA649" s="188"/>
      <c r="AB649" s="188">
        <v>84.39</v>
      </c>
      <c r="AC649" s="188">
        <v>61.86</v>
      </c>
      <c r="AD649" s="188">
        <v>90.27</v>
      </c>
      <c r="AE649" s="188">
        <v>75.44</v>
      </c>
      <c r="AF649" s="188">
        <v>65.11</v>
      </c>
    </row>
    <row r="650" spans="1:32" x14ac:dyDescent="0.3">
      <c r="A650" s="180" t="s">
        <v>973</v>
      </c>
      <c r="B650" s="180">
        <v>39202</v>
      </c>
      <c r="C650" s="182" t="s">
        <v>27161</v>
      </c>
      <c r="D650" s="180" t="s">
        <v>6</v>
      </c>
      <c r="E650" s="180" t="s">
        <v>857</v>
      </c>
      <c r="F650" s="188"/>
      <c r="G650" s="188">
        <v>75.12</v>
      </c>
      <c r="H650" s="188">
        <v>82.96</v>
      </c>
      <c r="I650" s="188">
        <v>77.569999999999993</v>
      </c>
      <c r="J650" s="188">
        <v>95.43</v>
      </c>
      <c r="K650" s="188">
        <v>93.9</v>
      </c>
      <c r="L650" s="188">
        <v>68.7</v>
      </c>
      <c r="M650" s="188">
        <v>86.28</v>
      </c>
      <c r="N650" s="188">
        <v>79.099999999999994</v>
      </c>
      <c r="O650" s="188">
        <v>106.97</v>
      </c>
      <c r="P650" s="188">
        <v>100.22</v>
      </c>
      <c r="Q650" s="188">
        <v>77.680000000000007</v>
      </c>
      <c r="R650" s="188">
        <v>84.1</v>
      </c>
      <c r="S650" s="188">
        <v>89.82</v>
      </c>
      <c r="T650" s="188">
        <v>67.010000000000005</v>
      </c>
      <c r="U650" s="188">
        <v>81.650000000000006</v>
      </c>
      <c r="V650" s="188">
        <v>77.790000000000006</v>
      </c>
      <c r="W650" s="188">
        <v>96.73</v>
      </c>
      <c r="X650" s="188">
        <v>77.63</v>
      </c>
      <c r="Y650" s="188">
        <v>77.3</v>
      </c>
      <c r="Z650" s="188">
        <v>79.150000000000006</v>
      </c>
      <c r="AA650" s="188"/>
      <c r="AB650" s="188">
        <v>99.13</v>
      </c>
      <c r="AC650" s="188">
        <v>72.67</v>
      </c>
      <c r="AD650" s="188">
        <v>106.04</v>
      </c>
      <c r="AE650" s="188">
        <v>88.62</v>
      </c>
      <c r="AF650" s="188">
        <v>76.48</v>
      </c>
    </row>
    <row r="651" spans="1:32" x14ac:dyDescent="0.3">
      <c r="A651" s="180" t="s">
        <v>973</v>
      </c>
      <c r="B651" s="180">
        <v>39920</v>
      </c>
      <c r="C651" s="182" t="s">
        <v>31396</v>
      </c>
      <c r="D651" s="180" t="s">
        <v>6</v>
      </c>
      <c r="E651" s="180" t="s">
        <v>857</v>
      </c>
      <c r="F651" s="188"/>
      <c r="G651" s="188">
        <v>5.39</v>
      </c>
      <c r="H651" s="188">
        <v>5.95</v>
      </c>
      <c r="I651" s="188">
        <v>5.57</v>
      </c>
      <c r="J651" s="188">
        <v>6.85</v>
      </c>
      <c r="K651" s="188">
        <v>6.74</v>
      </c>
      <c r="L651" s="188">
        <v>4.93</v>
      </c>
      <c r="M651" s="188">
        <v>6.19</v>
      </c>
      <c r="N651" s="188">
        <v>5.68</v>
      </c>
      <c r="O651" s="188">
        <v>7.68</v>
      </c>
      <c r="P651" s="188">
        <v>7.19</v>
      </c>
      <c r="Q651" s="188">
        <v>5.57</v>
      </c>
      <c r="R651" s="188">
        <v>6.04</v>
      </c>
      <c r="S651" s="188">
        <v>6.45</v>
      </c>
      <c r="T651" s="188">
        <v>4.8099999999999996</v>
      </c>
      <c r="U651" s="188">
        <v>5.86</v>
      </c>
      <c r="V651" s="188">
        <v>5.58</v>
      </c>
      <c r="W651" s="188">
        <v>6.94</v>
      </c>
      <c r="X651" s="188">
        <v>5.57</v>
      </c>
      <c r="Y651" s="188">
        <v>5.55</v>
      </c>
      <c r="Z651" s="188">
        <v>5.68</v>
      </c>
      <c r="AA651" s="188"/>
      <c r="AB651" s="188">
        <v>7.12</v>
      </c>
      <c r="AC651" s="188">
        <v>5.21</v>
      </c>
      <c r="AD651" s="188">
        <v>7.61</v>
      </c>
      <c r="AE651" s="188">
        <v>6.36</v>
      </c>
      <c r="AF651" s="188">
        <v>5.49</v>
      </c>
    </row>
    <row r="652" spans="1:32" x14ac:dyDescent="0.3">
      <c r="A652" s="180" t="s">
        <v>973</v>
      </c>
      <c r="B652" s="180">
        <v>39205</v>
      </c>
      <c r="C652" s="182" t="s">
        <v>27162</v>
      </c>
      <c r="D652" s="180" t="s">
        <v>6</v>
      </c>
      <c r="E652" s="180" t="s">
        <v>857</v>
      </c>
      <c r="F652" s="188"/>
      <c r="G652" s="188">
        <v>125.33</v>
      </c>
      <c r="H652" s="188">
        <v>138.41</v>
      </c>
      <c r="I652" s="188">
        <v>129.41999999999999</v>
      </c>
      <c r="J652" s="188">
        <v>159.21</v>
      </c>
      <c r="K652" s="188">
        <v>156.66</v>
      </c>
      <c r="L652" s="188">
        <v>114.61</v>
      </c>
      <c r="M652" s="188">
        <v>143.94999999999999</v>
      </c>
      <c r="N652" s="188">
        <v>131.96</v>
      </c>
      <c r="O652" s="188">
        <v>178.46</v>
      </c>
      <c r="P652" s="188">
        <v>167.2</v>
      </c>
      <c r="Q652" s="188">
        <v>129.6</v>
      </c>
      <c r="R652" s="188">
        <v>140.31</v>
      </c>
      <c r="S652" s="188">
        <v>149.85</v>
      </c>
      <c r="T652" s="188">
        <v>111.8</v>
      </c>
      <c r="U652" s="188">
        <v>136.22999999999999</v>
      </c>
      <c r="V652" s="188">
        <v>129.78</v>
      </c>
      <c r="W652" s="188">
        <v>161.38</v>
      </c>
      <c r="X652" s="188">
        <v>129.51</v>
      </c>
      <c r="Y652" s="188">
        <v>128.96</v>
      </c>
      <c r="Z652" s="188">
        <v>132.05000000000001</v>
      </c>
      <c r="AA652" s="188"/>
      <c r="AB652" s="188">
        <v>165.38</v>
      </c>
      <c r="AC652" s="188">
        <v>121.24</v>
      </c>
      <c r="AD652" s="188">
        <v>176.92</v>
      </c>
      <c r="AE652" s="188">
        <v>147.85</v>
      </c>
      <c r="AF652" s="188">
        <v>127.6</v>
      </c>
    </row>
    <row r="653" spans="1:32" x14ac:dyDescent="0.3">
      <c r="A653" s="180" t="s">
        <v>973</v>
      </c>
      <c r="B653" s="180">
        <v>39204</v>
      </c>
      <c r="C653" s="182" t="s">
        <v>27163</v>
      </c>
      <c r="D653" s="180" t="s">
        <v>6</v>
      </c>
      <c r="E653" s="180" t="s">
        <v>857</v>
      </c>
      <c r="F653" s="188"/>
      <c r="G653" s="188">
        <v>128.36000000000001</v>
      </c>
      <c r="H653" s="188">
        <v>141.75</v>
      </c>
      <c r="I653" s="188">
        <v>132.54</v>
      </c>
      <c r="J653" s="188">
        <v>163.05000000000001</v>
      </c>
      <c r="K653" s="188">
        <v>160.44999999999999</v>
      </c>
      <c r="L653" s="188">
        <v>117.38</v>
      </c>
      <c r="M653" s="188">
        <v>147.43</v>
      </c>
      <c r="N653" s="188">
        <v>135.15</v>
      </c>
      <c r="O653" s="188">
        <v>182.77</v>
      </c>
      <c r="P653" s="188">
        <v>171.24</v>
      </c>
      <c r="Q653" s="188">
        <v>132.72999999999999</v>
      </c>
      <c r="R653" s="188">
        <v>143.71</v>
      </c>
      <c r="S653" s="188">
        <v>153.47</v>
      </c>
      <c r="T653" s="188">
        <v>114.5</v>
      </c>
      <c r="U653" s="188">
        <v>139.52000000000001</v>
      </c>
      <c r="V653" s="188">
        <v>132.91999999999999</v>
      </c>
      <c r="W653" s="188">
        <v>165.29</v>
      </c>
      <c r="X653" s="188">
        <v>132.63999999999999</v>
      </c>
      <c r="Y653" s="188">
        <v>132.08000000000001</v>
      </c>
      <c r="Z653" s="188">
        <v>135.24</v>
      </c>
      <c r="AA653" s="188"/>
      <c r="AB653" s="188">
        <v>169.38</v>
      </c>
      <c r="AC653" s="188">
        <v>124.17</v>
      </c>
      <c r="AD653" s="188">
        <v>181.19</v>
      </c>
      <c r="AE653" s="188">
        <v>151.43</v>
      </c>
      <c r="AF653" s="188">
        <v>130.68</v>
      </c>
    </row>
    <row r="654" spans="1:32" x14ac:dyDescent="0.3">
      <c r="A654" s="180" t="s">
        <v>973</v>
      </c>
      <c r="B654" s="180">
        <v>39206</v>
      </c>
      <c r="C654" s="182" t="s">
        <v>27164</v>
      </c>
      <c r="D654" s="180" t="s">
        <v>6</v>
      </c>
      <c r="E654" s="180" t="s">
        <v>857</v>
      </c>
      <c r="F654" s="188"/>
      <c r="G654" s="188">
        <v>121.78</v>
      </c>
      <c r="H654" s="188">
        <v>134.47999999999999</v>
      </c>
      <c r="I654" s="188">
        <v>125.75</v>
      </c>
      <c r="J654" s="188">
        <v>154.69</v>
      </c>
      <c r="K654" s="188">
        <v>152.22</v>
      </c>
      <c r="L654" s="188">
        <v>111.36</v>
      </c>
      <c r="M654" s="188">
        <v>139.87</v>
      </c>
      <c r="N654" s="188">
        <v>128.22</v>
      </c>
      <c r="O654" s="188">
        <v>173.4</v>
      </c>
      <c r="P654" s="188">
        <v>162.46</v>
      </c>
      <c r="Q654" s="188">
        <v>125.92</v>
      </c>
      <c r="R654" s="188">
        <v>136.34</v>
      </c>
      <c r="S654" s="188">
        <v>145.6</v>
      </c>
      <c r="T654" s="188">
        <v>108.63</v>
      </c>
      <c r="U654" s="188">
        <v>132.36000000000001</v>
      </c>
      <c r="V654" s="188">
        <v>126.1</v>
      </c>
      <c r="W654" s="188">
        <v>156.81</v>
      </c>
      <c r="X654" s="188">
        <v>125.83</v>
      </c>
      <c r="Y654" s="188">
        <v>125.3</v>
      </c>
      <c r="Z654" s="188">
        <v>128.31</v>
      </c>
      <c r="AA654" s="188"/>
      <c r="AB654" s="188">
        <v>160.69</v>
      </c>
      <c r="AC654" s="188">
        <v>117.8</v>
      </c>
      <c r="AD654" s="188">
        <v>171.9</v>
      </c>
      <c r="AE654" s="188">
        <v>143.66</v>
      </c>
      <c r="AF654" s="188">
        <v>123.98</v>
      </c>
    </row>
    <row r="655" spans="1:32" x14ac:dyDescent="0.3">
      <c r="A655" s="180" t="s">
        <v>973</v>
      </c>
      <c r="B655" s="180">
        <v>798</v>
      </c>
      <c r="C655" s="182" t="s">
        <v>27165</v>
      </c>
      <c r="D655" s="180" t="s">
        <v>6</v>
      </c>
      <c r="E655" s="180" t="s">
        <v>857</v>
      </c>
      <c r="F655" s="188">
        <v>1.37</v>
      </c>
      <c r="G655" s="188">
        <v>1.19</v>
      </c>
      <c r="H655" s="188">
        <v>1.1200000000000001</v>
      </c>
      <c r="I655" s="188">
        <v>1.1499999999999999</v>
      </c>
      <c r="J655" s="188">
        <v>1.1000000000000001</v>
      </c>
      <c r="K655" s="188">
        <v>1.29</v>
      </c>
      <c r="L655" s="188">
        <v>1.35</v>
      </c>
      <c r="M655" s="188">
        <v>1.59</v>
      </c>
      <c r="N655" s="188">
        <v>1.46</v>
      </c>
      <c r="O655" s="188">
        <v>1.2</v>
      </c>
      <c r="P655" s="188">
        <v>1.33</v>
      </c>
      <c r="Q655" s="188">
        <v>1.22</v>
      </c>
      <c r="R655" s="188">
        <v>1.1100000000000001</v>
      </c>
      <c r="S655" s="188">
        <v>1.42</v>
      </c>
      <c r="T655" s="188">
        <v>1.1599999999999999</v>
      </c>
      <c r="U655" s="188">
        <v>1.19</v>
      </c>
      <c r="V655" s="188">
        <v>1.21</v>
      </c>
      <c r="W655" s="188">
        <v>1.1100000000000001</v>
      </c>
      <c r="X655" s="188">
        <v>1.23</v>
      </c>
      <c r="Y655" s="188">
        <v>1.1499999999999999</v>
      </c>
      <c r="Z655" s="188">
        <v>1.35</v>
      </c>
      <c r="AA655" s="188">
        <v>1.2</v>
      </c>
      <c r="AB655" s="188">
        <v>1.41</v>
      </c>
      <c r="AC655" s="188">
        <v>1.1499999999999999</v>
      </c>
      <c r="AD655" s="188">
        <v>1.08</v>
      </c>
      <c r="AE655" s="188">
        <v>1.38</v>
      </c>
      <c r="AF655" s="188">
        <v>1.24</v>
      </c>
    </row>
    <row r="656" spans="1:32" x14ac:dyDescent="0.3">
      <c r="A656" s="180" t="s">
        <v>973</v>
      </c>
      <c r="B656" s="180">
        <v>797</v>
      </c>
      <c r="C656" s="182" t="s">
        <v>27166</v>
      </c>
      <c r="D656" s="180" t="s">
        <v>6</v>
      </c>
      <c r="E656" s="180" t="s">
        <v>857</v>
      </c>
      <c r="F656" s="188">
        <v>9.94</v>
      </c>
      <c r="G656" s="188">
        <v>8.64</v>
      </c>
      <c r="H656" s="188">
        <v>8.17</v>
      </c>
      <c r="I656" s="188">
        <v>8.39</v>
      </c>
      <c r="J656" s="188">
        <v>8.0399999999999991</v>
      </c>
      <c r="K656" s="188">
        <v>9.42</v>
      </c>
      <c r="L656" s="188">
        <v>9.85</v>
      </c>
      <c r="M656" s="188">
        <v>11.56</v>
      </c>
      <c r="N656" s="188">
        <v>10.59</v>
      </c>
      <c r="O656" s="188">
        <v>8.7200000000000006</v>
      </c>
      <c r="P656" s="188">
        <v>9.65</v>
      </c>
      <c r="Q656" s="188">
        <v>8.91</v>
      </c>
      <c r="R656" s="188">
        <v>8.08</v>
      </c>
      <c r="S656" s="188">
        <v>10.33</v>
      </c>
      <c r="T656" s="188">
        <v>8.43</v>
      </c>
      <c r="U656" s="188">
        <v>8.64</v>
      </c>
      <c r="V656" s="188">
        <v>8.8000000000000007</v>
      </c>
      <c r="W656" s="188">
        <v>8.06</v>
      </c>
      <c r="X656" s="188">
        <v>8.9499999999999993</v>
      </c>
      <c r="Y656" s="188">
        <v>8.39</v>
      </c>
      <c r="Z656" s="188">
        <v>9.83</v>
      </c>
      <c r="AA656" s="188">
        <v>8.74</v>
      </c>
      <c r="AB656" s="188">
        <v>10.24</v>
      </c>
      <c r="AC656" s="188">
        <v>8.39</v>
      </c>
      <c r="AD656" s="188">
        <v>7.88</v>
      </c>
      <c r="AE656" s="188">
        <v>10.02</v>
      </c>
      <c r="AF656" s="188">
        <v>9.01</v>
      </c>
    </row>
    <row r="657" spans="1:32" x14ac:dyDescent="0.3">
      <c r="A657" s="180" t="s">
        <v>973</v>
      </c>
      <c r="B657" s="180">
        <v>796</v>
      </c>
      <c r="C657" s="182" t="s">
        <v>27167</v>
      </c>
      <c r="D657" s="180" t="s">
        <v>6</v>
      </c>
      <c r="E657" s="180" t="s">
        <v>857</v>
      </c>
      <c r="F657" s="188">
        <v>8.44</v>
      </c>
      <c r="G657" s="188">
        <v>7.34</v>
      </c>
      <c r="H657" s="188">
        <v>6.94</v>
      </c>
      <c r="I657" s="188">
        <v>7.13</v>
      </c>
      <c r="J657" s="188">
        <v>6.83</v>
      </c>
      <c r="K657" s="188">
        <v>8</v>
      </c>
      <c r="L657" s="188">
        <v>8.3699999999999992</v>
      </c>
      <c r="M657" s="188">
        <v>9.82</v>
      </c>
      <c r="N657" s="188">
        <v>9</v>
      </c>
      <c r="O657" s="188">
        <v>7.41</v>
      </c>
      <c r="P657" s="188">
        <v>8.1999999999999993</v>
      </c>
      <c r="Q657" s="188">
        <v>7.57</v>
      </c>
      <c r="R657" s="188">
        <v>6.87</v>
      </c>
      <c r="S657" s="188">
        <v>8.77</v>
      </c>
      <c r="T657" s="188">
        <v>7.16</v>
      </c>
      <c r="U657" s="188">
        <v>7.34</v>
      </c>
      <c r="V657" s="188">
        <v>7.48</v>
      </c>
      <c r="W657" s="188">
        <v>6.85</v>
      </c>
      <c r="X657" s="188">
        <v>7.6</v>
      </c>
      <c r="Y657" s="188">
        <v>7.13</v>
      </c>
      <c r="Z657" s="188">
        <v>8.35</v>
      </c>
      <c r="AA657" s="188">
        <v>7.43</v>
      </c>
      <c r="AB657" s="188">
        <v>8.6999999999999993</v>
      </c>
      <c r="AC657" s="188">
        <v>7.13</v>
      </c>
      <c r="AD657" s="188">
        <v>6.69</v>
      </c>
      <c r="AE657" s="188">
        <v>8.51</v>
      </c>
      <c r="AF657" s="188">
        <v>7.65</v>
      </c>
    </row>
    <row r="658" spans="1:32" x14ac:dyDescent="0.3">
      <c r="A658" s="180" t="s">
        <v>973</v>
      </c>
      <c r="B658" s="180">
        <v>799</v>
      </c>
      <c r="C658" s="182" t="s">
        <v>27168</v>
      </c>
      <c r="D658" s="180" t="s">
        <v>6</v>
      </c>
      <c r="E658" s="180" t="s">
        <v>857</v>
      </c>
      <c r="F658" s="188">
        <v>4.08</v>
      </c>
      <c r="G658" s="188">
        <v>3.55</v>
      </c>
      <c r="H658" s="188">
        <v>3.35</v>
      </c>
      <c r="I658" s="188">
        <v>3.45</v>
      </c>
      <c r="J658" s="188">
        <v>3.3</v>
      </c>
      <c r="K658" s="188">
        <v>3.87</v>
      </c>
      <c r="L658" s="188">
        <v>4.05</v>
      </c>
      <c r="M658" s="188">
        <v>4.75</v>
      </c>
      <c r="N658" s="188">
        <v>4.3499999999999996</v>
      </c>
      <c r="O658" s="188">
        <v>3.58</v>
      </c>
      <c r="P658" s="188">
        <v>3.96</v>
      </c>
      <c r="Q658" s="188">
        <v>3.66</v>
      </c>
      <c r="R658" s="188">
        <v>3.32</v>
      </c>
      <c r="S658" s="188">
        <v>4.24</v>
      </c>
      <c r="T658" s="188">
        <v>3.46</v>
      </c>
      <c r="U658" s="188">
        <v>3.55</v>
      </c>
      <c r="V658" s="188">
        <v>3.62</v>
      </c>
      <c r="W658" s="188">
        <v>3.31</v>
      </c>
      <c r="X658" s="188">
        <v>3.68</v>
      </c>
      <c r="Y658" s="188">
        <v>3.45</v>
      </c>
      <c r="Z658" s="188">
        <v>4.04</v>
      </c>
      <c r="AA658" s="188">
        <v>3.59</v>
      </c>
      <c r="AB658" s="188">
        <v>4.21</v>
      </c>
      <c r="AC658" s="188">
        <v>3.45</v>
      </c>
      <c r="AD658" s="188">
        <v>3.24</v>
      </c>
      <c r="AE658" s="188">
        <v>4.12</v>
      </c>
      <c r="AF658" s="188">
        <v>3.7</v>
      </c>
    </row>
    <row r="659" spans="1:32" x14ac:dyDescent="0.3">
      <c r="A659" s="180" t="s">
        <v>973</v>
      </c>
      <c r="B659" s="180">
        <v>792</v>
      </c>
      <c r="C659" s="182" t="s">
        <v>27169</v>
      </c>
      <c r="D659" s="180" t="s">
        <v>6</v>
      </c>
      <c r="E659" s="180" t="s">
        <v>857</v>
      </c>
      <c r="F659" s="188">
        <v>3.95</v>
      </c>
      <c r="G659" s="188">
        <v>3.44</v>
      </c>
      <c r="H659" s="188">
        <v>3.25</v>
      </c>
      <c r="I659" s="188">
        <v>3.34</v>
      </c>
      <c r="J659" s="188">
        <v>3.2</v>
      </c>
      <c r="K659" s="188">
        <v>3.75</v>
      </c>
      <c r="L659" s="188">
        <v>3.92</v>
      </c>
      <c r="M659" s="188">
        <v>4.5999999999999996</v>
      </c>
      <c r="N659" s="188">
        <v>4.22</v>
      </c>
      <c r="O659" s="188">
        <v>3.47</v>
      </c>
      <c r="P659" s="188">
        <v>3.84</v>
      </c>
      <c r="Q659" s="188">
        <v>3.54</v>
      </c>
      <c r="R659" s="188">
        <v>3.22</v>
      </c>
      <c r="S659" s="188">
        <v>4.1100000000000003</v>
      </c>
      <c r="T659" s="188">
        <v>3.36</v>
      </c>
      <c r="U659" s="188">
        <v>3.44</v>
      </c>
      <c r="V659" s="188">
        <v>3.5</v>
      </c>
      <c r="W659" s="188">
        <v>3.21</v>
      </c>
      <c r="X659" s="188">
        <v>3.56</v>
      </c>
      <c r="Y659" s="188">
        <v>3.34</v>
      </c>
      <c r="Z659" s="188">
        <v>3.91</v>
      </c>
      <c r="AA659" s="188">
        <v>3.48</v>
      </c>
      <c r="AB659" s="188">
        <v>4.08</v>
      </c>
      <c r="AC659" s="188">
        <v>3.34</v>
      </c>
      <c r="AD659" s="188">
        <v>3.13</v>
      </c>
      <c r="AE659" s="188">
        <v>3.99</v>
      </c>
      <c r="AF659" s="188">
        <v>3.59</v>
      </c>
    </row>
    <row r="660" spans="1:32" x14ac:dyDescent="0.3">
      <c r="A660" s="180" t="s">
        <v>973</v>
      </c>
      <c r="B660" s="180">
        <v>38001</v>
      </c>
      <c r="C660" s="182" t="s">
        <v>27170</v>
      </c>
      <c r="D660" s="180" t="s">
        <v>6</v>
      </c>
      <c r="E660" s="180" t="s">
        <v>857</v>
      </c>
      <c r="F660" s="188">
        <v>1.34</v>
      </c>
      <c r="G660" s="188"/>
      <c r="H660" s="188">
        <v>1.18</v>
      </c>
      <c r="I660" s="188"/>
      <c r="J660" s="188">
        <v>1.1499999999999999</v>
      </c>
      <c r="K660" s="188">
        <v>1.1100000000000001</v>
      </c>
      <c r="L660" s="188">
        <v>1.2</v>
      </c>
      <c r="M660" s="188">
        <v>1.37</v>
      </c>
      <c r="N660" s="188">
        <v>1.57</v>
      </c>
      <c r="O660" s="188"/>
      <c r="P660" s="188">
        <v>1.23</v>
      </c>
      <c r="Q660" s="188">
        <v>1.33</v>
      </c>
      <c r="R660" s="188">
        <v>1.3</v>
      </c>
      <c r="S660" s="188">
        <v>1.21</v>
      </c>
      <c r="T660" s="188"/>
      <c r="U660" s="188">
        <v>1.48</v>
      </c>
      <c r="V660" s="188"/>
      <c r="W660" s="188">
        <v>1.4</v>
      </c>
      <c r="X660" s="188">
        <v>1.3</v>
      </c>
      <c r="Y660" s="188">
        <v>1.0900000000000001</v>
      </c>
      <c r="Z660" s="188">
        <v>1.39</v>
      </c>
      <c r="AA660" s="188"/>
      <c r="AB660" s="188">
        <v>1.48</v>
      </c>
      <c r="AC660" s="188">
        <v>1.29</v>
      </c>
      <c r="AD660" s="188"/>
      <c r="AE660" s="188">
        <v>1.22</v>
      </c>
      <c r="AF660" s="188"/>
    </row>
    <row r="661" spans="1:32" x14ac:dyDescent="0.3">
      <c r="A661" s="180" t="s">
        <v>973</v>
      </c>
      <c r="B661" s="180">
        <v>38002</v>
      </c>
      <c r="C661" s="182" t="s">
        <v>27171</v>
      </c>
      <c r="D661" s="180" t="s">
        <v>6</v>
      </c>
      <c r="E661" s="180" t="s">
        <v>857</v>
      </c>
      <c r="F661" s="188">
        <v>4.67</v>
      </c>
      <c r="G661" s="188"/>
      <c r="H661" s="188">
        <v>4.13</v>
      </c>
      <c r="I661" s="188"/>
      <c r="J661" s="188">
        <v>4.03</v>
      </c>
      <c r="K661" s="188">
        <v>3.88</v>
      </c>
      <c r="L661" s="188">
        <v>4.1900000000000004</v>
      </c>
      <c r="M661" s="188">
        <v>4.76</v>
      </c>
      <c r="N661" s="188">
        <v>5.49</v>
      </c>
      <c r="O661" s="188"/>
      <c r="P661" s="188">
        <v>4.29</v>
      </c>
      <c r="Q661" s="188">
        <v>4.6399999999999997</v>
      </c>
      <c r="R661" s="188">
        <v>4.53</v>
      </c>
      <c r="S661" s="188">
        <v>4.22</v>
      </c>
      <c r="T661" s="188"/>
      <c r="U661" s="188">
        <v>5.16</v>
      </c>
      <c r="V661" s="188"/>
      <c r="W661" s="188">
        <v>4.9000000000000004</v>
      </c>
      <c r="X661" s="188">
        <v>4.55</v>
      </c>
      <c r="Y661" s="188">
        <v>3.79</v>
      </c>
      <c r="Z661" s="188">
        <v>4.8600000000000003</v>
      </c>
      <c r="AA661" s="188"/>
      <c r="AB661" s="188">
        <v>5.16</v>
      </c>
      <c r="AC661" s="188">
        <v>4.5199999999999996</v>
      </c>
      <c r="AD661" s="188"/>
      <c r="AE661" s="188">
        <v>4.26</v>
      </c>
      <c r="AF661" s="188"/>
    </row>
    <row r="662" spans="1:32" x14ac:dyDescent="0.3">
      <c r="A662" s="180" t="s">
        <v>973</v>
      </c>
      <c r="B662" s="180">
        <v>38003</v>
      </c>
      <c r="C662" s="182" t="s">
        <v>27172</v>
      </c>
      <c r="D662" s="180" t="s">
        <v>6</v>
      </c>
      <c r="E662" s="180" t="s">
        <v>857</v>
      </c>
      <c r="F662" s="188">
        <v>31.93</v>
      </c>
      <c r="G662" s="188"/>
      <c r="H662" s="188">
        <v>28.24</v>
      </c>
      <c r="I662" s="188"/>
      <c r="J662" s="188">
        <v>27.51</v>
      </c>
      <c r="K662" s="188">
        <v>26.49</v>
      </c>
      <c r="L662" s="188">
        <v>28.66</v>
      </c>
      <c r="M662" s="188">
        <v>32.520000000000003</v>
      </c>
      <c r="N662" s="188">
        <v>37.479999999999997</v>
      </c>
      <c r="O662" s="188"/>
      <c r="P662" s="188">
        <v>29.34</v>
      </c>
      <c r="Q662" s="188">
        <v>31.67</v>
      </c>
      <c r="R662" s="188">
        <v>30.97</v>
      </c>
      <c r="S662" s="188">
        <v>28.85</v>
      </c>
      <c r="T662" s="188"/>
      <c r="U662" s="188">
        <v>35.22</v>
      </c>
      <c r="V662" s="188"/>
      <c r="W662" s="188">
        <v>33.46</v>
      </c>
      <c r="X662" s="188">
        <v>31.06</v>
      </c>
      <c r="Y662" s="188">
        <v>25.93</v>
      </c>
      <c r="Z662" s="188">
        <v>33.22</v>
      </c>
      <c r="AA662" s="188"/>
      <c r="AB662" s="188">
        <v>35.22</v>
      </c>
      <c r="AC662" s="188">
        <v>30.85</v>
      </c>
      <c r="AD662" s="188"/>
      <c r="AE662" s="188">
        <v>29.11</v>
      </c>
      <c r="AF662" s="188"/>
    </row>
    <row r="663" spans="1:32" x14ac:dyDescent="0.3">
      <c r="A663" s="180" t="s">
        <v>973</v>
      </c>
      <c r="B663" s="180">
        <v>38004</v>
      </c>
      <c r="C663" s="182" t="s">
        <v>27173</v>
      </c>
      <c r="D663" s="180" t="s">
        <v>6</v>
      </c>
      <c r="E663" s="180" t="s">
        <v>857</v>
      </c>
      <c r="F663" s="188">
        <v>36.72</v>
      </c>
      <c r="G663" s="188"/>
      <c r="H663" s="188">
        <v>32.47</v>
      </c>
      <c r="I663" s="188"/>
      <c r="J663" s="188">
        <v>31.63</v>
      </c>
      <c r="K663" s="188">
        <v>30.47</v>
      </c>
      <c r="L663" s="188">
        <v>32.96</v>
      </c>
      <c r="M663" s="188">
        <v>37.4</v>
      </c>
      <c r="N663" s="188">
        <v>43.11</v>
      </c>
      <c r="O663" s="188"/>
      <c r="P663" s="188">
        <v>33.75</v>
      </c>
      <c r="Q663" s="188">
        <v>36.43</v>
      </c>
      <c r="R663" s="188">
        <v>35.61</v>
      </c>
      <c r="S663" s="188">
        <v>33.18</v>
      </c>
      <c r="T663" s="188"/>
      <c r="U663" s="188">
        <v>40.51</v>
      </c>
      <c r="V663" s="188"/>
      <c r="W663" s="188">
        <v>38.479999999999997</v>
      </c>
      <c r="X663" s="188">
        <v>35.72</v>
      </c>
      <c r="Y663" s="188">
        <v>29.82</v>
      </c>
      <c r="Z663" s="188">
        <v>38.21</v>
      </c>
      <c r="AA663" s="188"/>
      <c r="AB663" s="188">
        <v>40.51</v>
      </c>
      <c r="AC663" s="188">
        <v>35.479999999999997</v>
      </c>
      <c r="AD663" s="188"/>
      <c r="AE663" s="188">
        <v>33.47</v>
      </c>
      <c r="AF663" s="188"/>
    </row>
    <row r="664" spans="1:32" x14ac:dyDescent="0.3">
      <c r="A664" s="180" t="s">
        <v>973</v>
      </c>
      <c r="B664" s="180">
        <v>44263</v>
      </c>
      <c r="C664" s="182" t="s">
        <v>27174</v>
      </c>
      <c r="D664" s="180" t="s">
        <v>6</v>
      </c>
      <c r="E664" s="180" t="s">
        <v>857</v>
      </c>
      <c r="F664" s="188">
        <v>65.930000000000007</v>
      </c>
      <c r="G664" s="188"/>
      <c r="H664" s="188">
        <v>58.3</v>
      </c>
      <c r="I664" s="188"/>
      <c r="J664" s="188">
        <v>56.79</v>
      </c>
      <c r="K664" s="188">
        <v>54.7</v>
      </c>
      <c r="L664" s="188">
        <v>59.17</v>
      </c>
      <c r="M664" s="188">
        <v>67.14</v>
      </c>
      <c r="N664" s="188">
        <v>77.39</v>
      </c>
      <c r="O664" s="188"/>
      <c r="P664" s="188">
        <v>60.58</v>
      </c>
      <c r="Q664" s="188">
        <v>65.39</v>
      </c>
      <c r="R664" s="188">
        <v>63.93</v>
      </c>
      <c r="S664" s="188">
        <v>59.56</v>
      </c>
      <c r="T664" s="188"/>
      <c r="U664" s="188">
        <v>72.73</v>
      </c>
      <c r="V664" s="188"/>
      <c r="W664" s="188">
        <v>69.08</v>
      </c>
      <c r="X664" s="188">
        <v>64.13</v>
      </c>
      <c r="Y664" s="188">
        <v>53.54</v>
      </c>
      <c r="Z664" s="188">
        <v>68.599999999999994</v>
      </c>
      <c r="AA664" s="188"/>
      <c r="AB664" s="188">
        <v>72.73</v>
      </c>
      <c r="AC664" s="188">
        <v>63.69</v>
      </c>
      <c r="AD664" s="188"/>
      <c r="AE664" s="188">
        <v>60.1</v>
      </c>
      <c r="AF664" s="188"/>
    </row>
    <row r="665" spans="1:32" x14ac:dyDescent="0.3">
      <c r="A665" s="180" t="s">
        <v>973</v>
      </c>
      <c r="B665" s="180">
        <v>36327</v>
      </c>
      <c r="C665" s="182" t="s">
        <v>27175</v>
      </c>
      <c r="D665" s="180" t="s">
        <v>6</v>
      </c>
      <c r="E665" s="180" t="s">
        <v>857</v>
      </c>
      <c r="F665" s="188"/>
      <c r="G665" s="188"/>
      <c r="H665" s="188"/>
      <c r="I665" s="188"/>
      <c r="J665" s="188"/>
      <c r="K665" s="188">
        <v>4.2</v>
      </c>
      <c r="L665" s="188">
        <v>4.7300000000000004</v>
      </c>
      <c r="M665" s="188"/>
      <c r="N665" s="188">
        <v>5.83</v>
      </c>
      <c r="O665" s="188"/>
      <c r="P665" s="188"/>
      <c r="Q665" s="188"/>
      <c r="R665" s="188"/>
      <c r="S665" s="188">
        <v>5.85</v>
      </c>
      <c r="T665" s="188"/>
      <c r="U665" s="188"/>
      <c r="V665" s="188"/>
      <c r="W665" s="188">
        <v>4.9400000000000004</v>
      </c>
      <c r="X665" s="188"/>
      <c r="Y665" s="188"/>
      <c r="Z665" s="188"/>
      <c r="AA665" s="188"/>
      <c r="AB665" s="188">
        <v>4.24</v>
      </c>
      <c r="AC665" s="188">
        <v>4.74</v>
      </c>
      <c r="AD665" s="188"/>
      <c r="AE665" s="188">
        <v>4.57</v>
      </c>
      <c r="AF665" s="188"/>
    </row>
    <row r="666" spans="1:32" x14ac:dyDescent="0.3">
      <c r="A666" s="180" t="s">
        <v>973</v>
      </c>
      <c r="B666" s="180">
        <v>38992</v>
      </c>
      <c r="C666" s="182" t="s">
        <v>27176</v>
      </c>
      <c r="D666" s="180" t="s">
        <v>6</v>
      </c>
      <c r="E666" s="180" t="s">
        <v>857</v>
      </c>
      <c r="F666" s="188"/>
      <c r="G666" s="188"/>
      <c r="H666" s="188"/>
      <c r="I666" s="188"/>
      <c r="J666" s="188"/>
      <c r="K666" s="188">
        <v>5.0999999999999996</v>
      </c>
      <c r="L666" s="188">
        <v>5.75</v>
      </c>
      <c r="M666" s="188"/>
      <c r="N666" s="188">
        <v>7.08</v>
      </c>
      <c r="O666" s="188"/>
      <c r="P666" s="188"/>
      <c r="Q666" s="188"/>
      <c r="R666" s="188"/>
      <c r="S666" s="188">
        <v>7.1</v>
      </c>
      <c r="T666" s="188"/>
      <c r="U666" s="188"/>
      <c r="V666" s="188"/>
      <c r="W666" s="188">
        <v>6</v>
      </c>
      <c r="X666" s="188"/>
      <c r="Y666" s="188"/>
      <c r="Z666" s="188"/>
      <c r="AA666" s="188"/>
      <c r="AB666" s="188">
        <v>5.15</v>
      </c>
      <c r="AC666" s="188">
        <v>5.76</v>
      </c>
      <c r="AD666" s="188"/>
      <c r="AE666" s="188">
        <v>5.56</v>
      </c>
      <c r="AF666" s="188"/>
    </row>
    <row r="667" spans="1:32" x14ac:dyDescent="0.3">
      <c r="A667" s="180" t="s">
        <v>973</v>
      </c>
      <c r="B667" s="180">
        <v>38993</v>
      </c>
      <c r="C667" s="182" t="s">
        <v>27177</v>
      </c>
      <c r="D667" s="180" t="s">
        <v>6</v>
      </c>
      <c r="E667" s="180" t="s">
        <v>857</v>
      </c>
      <c r="F667" s="188"/>
      <c r="G667" s="188"/>
      <c r="H667" s="188"/>
      <c r="I667" s="188"/>
      <c r="J667" s="188"/>
      <c r="K667" s="188">
        <v>13.26</v>
      </c>
      <c r="L667" s="188">
        <v>14.95</v>
      </c>
      <c r="M667" s="188"/>
      <c r="N667" s="188">
        <v>18.420000000000002</v>
      </c>
      <c r="O667" s="188"/>
      <c r="P667" s="188"/>
      <c r="Q667" s="188"/>
      <c r="R667" s="188"/>
      <c r="S667" s="188">
        <v>18.47</v>
      </c>
      <c r="T667" s="188"/>
      <c r="U667" s="188"/>
      <c r="V667" s="188"/>
      <c r="W667" s="188">
        <v>15.59</v>
      </c>
      <c r="X667" s="188"/>
      <c r="Y667" s="188"/>
      <c r="Z667" s="188"/>
      <c r="AA667" s="188"/>
      <c r="AB667" s="188">
        <v>13.39</v>
      </c>
      <c r="AC667" s="188">
        <v>14.98</v>
      </c>
      <c r="AD667" s="188"/>
      <c r="AE667" s="188">
        <v>14.45</v>
      </c>
      <c r="AF667" s="188"/>
    </row>
    <row r="668" spans="1:32" x14ac:dyDescent="0.3">
      <c r="A668" s="180" t="s">
        <v>973</v>
      </c>
      <c r="B668" s="180">
        <v>44175</v>
      </c>
      <c r="C668" s="182" t="s">
        <v>27178</v>
      </c>
      <c r="D668" s="180" t="s">
        <v>6</v>
      </c>
      <c r="E668" s="180" t="s">
        <v>857</v>
      </c>
      <c r="F668" s="188"/>
      <c r="G668" s="188"/>
      <c r="H668" s="188"/>
      <c r="I668" s="188"/>
      <c r="J668" s="188"/>
      <c r="K668" s="188">
        <v>23.13</v>
      </c>
      <c r="L668" s="188">
        <v>26.09</v>
      </c>
      <c r="M668" s="188"/>
      <c r="N668" s="188">
        <v>32.130000000000003</v>
      </c>
      <c r="O668" s="188"/>
      <c r="P668" s="188"/>
      <c r="Q668" s="188"/>
      <c r="R668" s="188"/>
      <c r="S668" s="188">
        <v>32.22</v>
      </c>
      <c r="T668" s="188"/>
      <c r="U668" s="188"/>
      <c r="V668" s="188"/>
      <c r="W668" s="188">
        <v>27.2</v>
      </c>
      <c r="X668" s="188"/>
      <c r="Y668" s="188"/>
      <c r="Z668" s="188"/>
      <c r="AA668" s="188"/>
      <c r="AB668" s="188">
        <v>23.36</v>
      </c>
      <c r="AC668" s="188">
        <v>26.14</v>
      </c>
      <c r="AD668" s="188"/>
      <c r="AE668" s="188">
        <v>25.21</v>
      </c>
      <c r="AF668" s="188"/>
    </row>
    <row r="669" spans="1:32" x14ac:dyDescent="0.3">
      <c r="A669" s="180" t="s">
        <v>973</v>
      </c>
      <c r="B669" s="180">
        <v>44177</v>
      </c>
      <c r="C669" s="182" t="s">
        <v>27179</v>
      </c>
      <c r="D669" s="180" t="s">
        <v>6</v>
      </c>
      <c r="E669" s="180" t="s">
        <v>857</v>
      </c>
      <c r="F669" s="188"/>
      <c r="G669" s="188"/>
      <c r="H669" s="188"/>
      <c r="I669" s="188"/>
      <c r="J669" s="188"/>
      <c r="K669" s="188">
        <v>17.28</v>
      </c>
      <c r="L669" s="188">
        <v>19.489999999999998</v>
      </c>
      <c r="M669" s="188"/>
      <c r="N669" s="188">
        <v>24.01</v>
      </c>
      <c r="O669" s="188"/>
      <c r="P669" s="188"/>
      <c r="Q669" s="188"/>
      <c r="R669" s="188"/>
      <c r="S669" s="188">
        <v>24.08</v>
      </c>
      <c r="T669" s="188"/>
      <c r="U669" s="188"/>
      <c r="V669" s="188"/>
      <c r="W669" s="188">
        <v>20.32</v>
      </c>
      <c r="X669" s="188"/>
      <c r="Y669" s="188"/>
      <c r="Z669" s="188"/>
      <c r="AA669" s="188"/>
      <c r="AB669" s="188">
        <v>17.45</v>
      </c>
      <c r="AC669" s="188">
        <v>19.53</v>
      </c>
      <c r="AD669" s="188"/>
      <c r="AE669" s="188">
        <v>18.84</v>
      </c>
      <c r="AF669" s="188"/>
    </row>
    <row r="670" spans="1:32" x14ac:dyDescent="0.3">
      <c r="A670" s="180" t="s">
        <v>973</v>
      </c>
      <c r="B670" s="180">
        <v>38418</v>
      </c>
      <c r="C670" s="182" t="s">
        <v>27180</v>
      </c>
      <c r="D670" s="180" t="s">
        <v>6</v>
      </c>
      <c r="E670" s="180" t="s">
        <v>857</v>
      </c>
      <c r="F670" s="188">
        <v>6.22</v>
      </c>
      <c r="G670" s="188">
        <v>5.0999999999999996</v>
      </c>
      <c r="H670" s="188">
        <v>3.91</v>
      </c>
      <c r="I670" s="188">
        <v>4.1500000000000004</v>
      </c>
      <c r="J670" s="188">
        <v>4.8</v>
      </c>
      <c r="K670" s="188">
        <v>5.39</v>
      </c>
      <c r="L670" s="188">
        <v>5.04</v>
      </c>
      <c r="M670" s="188">
        <v>7.97</v>
      </c>
      <c r="N670" s="188">
        <v>6.29</v>
      </c>
      <c r="O670" s="188">
        <v>4.7699999999999996</v>
      </c>
      <c r="P670" s="188">
        <v>5.78</v>
      </c>
      <c r="Q670" s="188">
        <v>5.78</v>
      </c>
      <c r="R670" s="188">
        <v>5.88</v>
      </c>
      <c r="S670" s="188">
        <v>5.75</v>
      </c>
      <c r="T670" s="188">
        <v>5.03</v>
      </c>
      <c r="U670" s="188">
        <v>4.6100000000000003</v>
      </c>
      <c r="V670" s="188">
        <v>5.14</v>
      </c>
      <c r="W670" s="188">
        <v>4.72</v>
      </c>
      <c r="X670" s="188">
        <v>5.65</v>
      </c>
      <c r="Y670" s="188">
        <v>5.66</v>
      </c>
      <c r="Z670" s="188">
        <v>5.95</v>
      </c>
      <c r="AA670" s="188">
        <v>5.0999999999999996</v>
      </c>
      <c r="AB670" s="188">
        <v>6.52</v>
      </c>
      <c r="AC670" s="188">
        <v>5.39</v>
      </c>
      <c r="AD670" s="188">
        <v>5.04</v>
      </c>
      <c r="AE670" s="188">
        <v>6.38</v>
      </c>
      <c r="AF670" s="188">
        <v>5.34</v>
      </c>
    </row>
    <row r="671" spans="1:32" x14ac:dyDescent="0.3">
      <c r="A671" s="180" t="s">
        <v>973</v>
      </c>
      <c r="B671" s="180">
        <v>39178</v>
      </c>
      <c r="C671" s="182" t="s">
        <v>27181</v>
      </c>
      <c r="D671" s="180" t="s">
        <v>6</v>
      </c>
      <c r="E671" s="180" t="s">
        <v>857</v>
      </c>
      <c r="F671" s="188"/>
      <c r="G671" s="188">
        <v>2.16</v>
      </c>
      <c r="H671" s="188">
        <v>2.39</v>
      </c>
      <c r="I671" s="188">
        <v>2.23</v>
      </c>
      <c r="J671" s="188">
        <v>2.75</v>
      </c>
      <c r="K671" s="188">
        <v>2.71</v>
      </c>
      <c r="L671" s="188">
        <v>1.98</v>
      </c>
      <c r="M671" s="188">
        <v>2.4900000000000002</v>
      </c>
      <c r="N671" s="188">
        <v>2.2799999999999998</v>
      </c>
      <c r="O671" s="188">
        <v>3.08</v>
      </c>
      <c r="P671" s="188">
        <v>2.89</v>
      </c>
      <c r="Q671" s="188">
        <v>2.2400000000000002</v>
      </c>
      <c r="R671" s="188">
        <v>2.42</v>
      </c>
      <c r="S671" s="188">
        <v>2.59</v>
      </c>
      <c r="T671" s="188">
        <v>1.93</v>
      </c>
      <c r="U671" s="188">
        <v>2.35</v>
      </c>
      <c r="V671" s="188">
        <v>2.2400000000000002</v>
      </c>
      <c r="W671" s="188">
        <v>2.79</v>
      </c>
      <c r="X671" s="188">
        <v>2.2400000000000002</v>
      </c>
      <c r="Y671" s="188">
        <v>2.23</v>
      </c>
      <c r="Z671" s="188">
        <v>2.2799999999999998</v>
      </c>
      <c r="AA671" s="188"/>
      <c r="AB671" s="188">
        <v>2.86</v>
      </c>
      <c r="AC671" s="188">
        <v>2.09</v>
      </c>
      <c r="AD671" s="188">
        <v>3.06</v>
      </c>
      <c r="AE671" s="188">
        <v>2.5499999999999998</v>
      </c>
      <c r="AF671" s="188">
        <v>2.2000000000000002</v>
      </c>
    </row>
    <row r="672" spans="1:32" x14ac:dyDescent="0.3">
      <c r="A672" s="180" t="s">
        <v>973</v>
      </c>
      <c r="B672" s="180">
        <v>39177</v>
      </c>
      <c r="C672" s="182" t="s">
        <v>27182</v>
      </c>
      <c r="D672" s="180" t="s">
        <v>6</v>
      </c>
      <c r="E672" s="180" t="s">
        <v>857</v>
      </c>
      <c r="F672" s="188"/>
      <c r="G672" s="188">
        <v>1.96</v>
      </c>
      <c r="H672" s="188">
        <v>2.16</v>
      </c>
      <c r="I672" s="188">
        <v>2.02</v>
      </c>
      <c r="J672" s="188">
        <v>2.4900000000000002</v>
      </c>
      <c r="K672" s="188">
        <v>2.4500000000000002</v>
      </c>
      <c r="L672" s="188">
        <v>1.79</v>
      </c>
      <c r="M672" s="188">
        <v>2.25</v>
      </c>
      <c r="N672" s="188">
        <v>2.06</v>
      </c>
      <c r="O672" s="188">
        <v>2.79</v>
      </c>
      <c r="P672" s="188">
        <v>2.61</v>
      </c>
      <c r="Q672" s="188">
        <v>2.02</v>
      </c>
      <c r="R672" s="188">
        <v>2.19</v>
      </c>
      <c r="S672" s="188">
        <v>2.34</v>
      </c>
      <c r="T672" s="188">
        <v>1.75</v>
      </c>
      <c r="U672" s="188">
        <v>2.13</v>
      </c>
      <c r="V672" s="188">
        <v>2.0299999999999998</v>
      </c>
      <c r="W672" s="188">
        <v>2.52</v>
      </c>
      <c r="X672" s="188">
        <v>2.02</v>
      </c>
      <c r="Y672" s="188">
        <v>2.0099999999999998</v>
      </c>
      <c r="Z672" s="188">
        <v>2.06</v>
      </c>
      <c r="AA672" s="188"/>
      <c r="AB672" s="188">
        <v>2.58</v>
      </c>
      <c r="AC672" s="188">
        <v>1.89</v>
      </c>
      <c r="AD672" s="188">
        <v>2.76</v>
      </c>
      <c r="AE672" s="188">
        <v>2.31</v>
      </c>
      <c r="AF672" s="188">
        <v>1.99</v>
      </c>
    </row>
    <row r="673" spans="1:32" x14ac:dyDescent="0.3">
      <c r="A673" s="180" t="s">
        <v>973</v>
      </c>
      <c r="B673" s="180">
        <v>39176</v>
      </c>
      <c r="C673" s="182" t="s">
        <v>27183</v>
      </c>
      <c r="D673" s="180" t="s">
        <v>6</v>
      </c>
      <c r="E673" s="180" t="s">
        <v>857</v>
      </c>
      <c r="F673" s="188"/>
      <c r="G673" s="188">
        <v>1.28</v>
      </c>
      <c r="H673" s="188">
        <v>1.42</v>
      </c>
      <c r="I673" s="188">
        <v>1.32</v>
      </c>
      <c r="J673" s="188">
        <v>1.63</v>
      </c>
      <c r="K673" s="188">
        <v>1.6</v>
      </c>
      <c r="L673" s="188">
        <v>1.17</v>
      </c>
      <c r="M673" s="188">
        <v>1.47</v>
      </c>
      <c r="N673" s="188">
        <v>1.35</v>
      </c>
      <c r="O673" s="188">
        <v>1.83</v>
      </c>
      <c r="P673" s="188">
        <v>1.71</v>
      </c>
      <c r="Q673" s="188">
        <v>1.33</v>
      </c>
      <c r="R673" s="188">
        <v>1.44</v>
      </c>
      <c r="S673" s="188">
        <v>1.53</v>
      </c>
      <c r="T673" s="188">
        <v>1.1399999999999999</v>
      </c>
      <c r="U673" s="188">
        <v>1.39</v>
      </c>
      <c r="V673" s="188">
        <v>1.33</v>
      </c>
      <c r="W673" s="188">
        <v>1.65</v>
      </c>
      <c r="X673" s="188">
        <v>1.32</v>
      </c>
      <c r="Y673" s="188">
        <v>1.32</v>
      </c>
      <c r="Z673" s="188">
        <v>1.35</v>
      </c>
      <c r="AA673" s="188"/>
      <c r="AB673" s="188">
        <v>1.69</v>
      </c>
      <c r="AC673" s="188">
        <v>1.24</v>
      </c>
      <c r="AD673" s="188">
        <v>1.81</v>
      </c>
      <c r="AE673" s="188">
        <v>1.51</v>
      </c>
      <c r="AF673" s="188">
        <v>1.3</v>
      </c>
    </row>
    <row r="674" spans="1:32" x14ac:dyDescent="0.3">
      <c r="A674" s="180" t="s">
        <v>973</v>
      </c>
      <c r="B674" s="180">
        <v>39174</v>
      </c>
      <c r="C674" s="182" t="s">
        <v>27184</v>
      </c>
      <c r="D674" s="180" t="s">
        <v>6</v>
      </c>
      <c r="E674" s="180" t="s">
        <v>857</v>
      </c>
      <c r="F674" s="188"/>
      <c r="G674" s="188">
        <v>0.98</v>
      </c>
      <c r="H674" s="188">
        <v>1.08</v>
      </c>
      <c r="I674" s="188">
        <v>1.01</v>
      </c>
      <c r="J674" s="188">
        <v>1.24</v>
      </c>
      <c r="K674" s="188">
        <v>1.22</v>
      </c>
      <c r="L674" s="188">
        <v>0.89</v>
      </c>
      <c r="M674" s="188">
        <v>1.1200000000000001</v>
      </c>
      <c r="N674" s="188">
        <v>1.03</v>
      </c>
      <c r="O674" s="188">
        <v>1.39</v>
      </c>
      <c r="P674" s="188">
        <v>1.3</v>
      </c>
      <c r="Q674" s="188">
        <v>1.01</v>
      </c>
      <c r="R674" s="188">
        <v>1.0900000000000001</v>
      </c>
      <c r="S674" s="188">
        <v>1.17</v>
      </c>
      <c r="T674" s="188">
        <v>0.87</v>
      </c>
      <c r="U674" s="188">
        <v>1.06</v>
      </c>
      <c r="V674" s="188">
        <v>1.01</v>
      </c>
      <c r="W674" s="188">
        <v>1.26</v>
      </c>
      <c r="X674" s="188">
        <v>1.01</v>
      </c>
      <c r="Y674" s="188">
        <v>1</v>
      </c>
      <c r="Z674" s="188">
        <v>1.03</v>
      </c>
      <c r="AA674" s="188"/>
      <c r="AB674" s="188">
        <v>1.29</v>
      </c>
      <c r="AC674" s="188">
        <v>0.94</v>
      </c>
      <c r="AD674" s="188">
        <v>1.38</v>
      </c>
      <c r="AE674" s="188">
        <v>1.1499999999999999</v>
      </c>
      <c r="AF674" s="188">
        <v>0.99</v>
      </c>
    </row>
    <row r="675" spans="1:32" x14ac:dyDescent="0.3">
      <c r="A675" s="180" t="s">
        <v>973</v>
      </c>
      <c r="B675" s="180">
        <v>39180</v>
      </c>
      <c r="C675" s="182" t="s">
        <v>27185</v>
      </c>
      <c r="D675" s="180" t="s">
        <v>6</v>
      </c>
      <c r="E675" s="180" t="s">
        <v>857</v>
      </c>
      <c r="F675" s="188"/>
      <c r="G675" s="188">
        <v>5.88</v>
      </c>
      <c r="H675" s="188">
        <v>6.5</v>
      </c>
      <c r="I675" s="188">
        <v>6.07</v>
      </c>
      <c r="J675" s="188">
        <v>7.47</v>
      </c>
      <c r="K675" s="188">
        <v>7.35</v>
      </c>
      <c r="L675" s="188">
        <v>5.38</v>
      </c>
      <c r="M675" s="188">
        <v>6.76</v>
      </c>
      <c r="N675" s="188">
        <v>6.19</v>
      </c>
      <c r="O675" s="188">
        <v>8.3800000000000008</v>
      </c>
      <c r="P675" s="188">
        <v>7.85</v>
      </c>
      <c r="Q675" s="188">
        <v>6.08</v>
      </c>
      <c r="R675" s="188">
        <v>6.59</v>
      </c>
      <c r="S675" s="188">
        <v>7.03</v>
      </c>
      <c r="T675" s="188">
        <v>5.25</v>
      </c>
      <c r="U675" s="188">
        <v>6.39</v>
      </c>
      <c r="V675" s="188">
        <v>6.09</v>
      </c>
      <c r="W675" s="188">
        <v>7.57</v>
      </c>
      <c r="X675" s="188">
        <v>6.08</v>
      </c>
      <c r="Y675" s="188">
        <v>6.05</v>
      </c>
      <c r="Z675" s="188">
        <v>6.2</v>
      </c>
      <c r="AA675" s="188"/>
      <c r="AB675" s="188">
        <v>7.76</v>
      </c>
      <c r="AC675" s="188">
        <v>5.69</v>
      </c>
      <c r="AD675" s="188">
        <v>8.3000000000000007</v>
      </c>
      <c r="AE675" s="188">
        <v>6.94</v>
      </c>
      <c r="AF675" s="188">
        <v>5.99</v>
      </c>
    </row>
    <row r="676" spans="1:32" x14ac:dyDescent="0.3">
      <c r="A676" s="180" t="s">
        <v>973</v>
      </c>
      <c r="B676" s="180">
        <v>39179</v>
      </c>
      <c r="C676" s="182" t="s">
        <v>27186</v>
      </c>
      <c r="D676" s="180" t="s">
        <v>6</v>
      </c>
      <c r="E676" s="180" t="s">
        <v>857</v>
      </c>
      <c r="F676" s="188"/>
      <c r="G676" s="188">
        <v>5.21</v>
      </c>
      <c r="H676" s="188">
        <v>5.75</v>
      </c>
      <c r="I676" s="188">
        <v>5.38</v>
      </c>
      <c r="J676" s="188">
        <v>6.61</v>
      </c>
      <c r="K676" s="188">
        <v>6.51</v>
      </c>
      <c r="L676" s="188">
        <v>4.76</v>
      </c>
      <c r="M676" s="188">
        <v>5.98</v>
      </c>
      <c r="N676" s="188">
        <v>5.48</v>
      </c>
      <c r="O676" s="188">
        <v>7.41</v>
      </c>
      <c r="P676" s="188">
        <v>6.95</v>
      </c>
      <c r="Q676" s="188">
        <v>5.38</v>
      </c>
      <c r="R676" s="188">
        <v>5.83</v>
      </c>
      <c r="S676" s="188">
        <v>6.22</v>
      </c>
      <c r="T676" s="188">
        <v>4.6399999999999997</v>
      </c>
      <c r="U676" s="188">
        <v>5.66</v>
      </c>
      <c r="V676" s="188">
        <v>5.39</v>
      </c>
      <c r="W676" s="188">
        <v>6.7</v>
      </c>
      <c r="X676" s="188">
        <v>5.38</v>
      </c>
      <c r="Y676" s="188">
        <v>5.36</v>
      </c>
      <c r="Z676" s="188">
        <v>5.48</v>
      </c>
      <c r="AA676" s="188"/>
      <c r="AB676" s="188">
        <v>6.87</v>
      </c>
      <c r="AC676" s="188">
        <v>5.04</v>
      </c>
      <c r="AD676" s="188">
        <v>7.35</v>
      </c>
      <c r="AE676" s="188">
        <v>6.14</v>
      </c>
      <c r="AF676" s="188">
        <v>5.3</v>
      </c>
    </row>
    <row r="677" spans="1:32" x14ac:dyDescent="0.3">
      <c r="A677" s="180" t="s">
        <v>973</v>
      </c>
      <c r="B677" s="180">
        <v>39181</v>
      </c>
      <c r="C677" s="182" t="s">
        <v>27187</v>
      </c>
      <c r="D677" s="180" t="s">
        <v>6</v>
      </c>
      <c r="E677" s="180" t="s">
        <v>857</v>
      </c>
      <c r="F677" s="188"/>
      <c r="G677" s="188">
        <v>7.89</v>
      </c>
      <c r="H677" s="188">
        <v>8.7100000000000009</v>
      </c>
      <c r="I677" s="188">
        <v>8.14</v>
      </c>
      <c r="J677" s="188">
        <v>10.02</v>
      </c>
      <c r="K677" s="188">
        <v>9.86</v>
      </c>
      <c r="L677" s="188">
        <v>7.21</v>
      </c>
      <c r="M677" s="188">
        <v>9.06</v>
      </c>
      <c r="N677" s="188">
        <v>8.3000000000000007</v>
      </c>
      <c r="O677" s="188">
        <v>11.23</v>
      </c>
      <c r="P677" s="188">
        <v>10.52</v>
      </c>
      <c r="Q677" s="188">
        <v>8.16</v>
      </c>
      <c r="R677" s="188">
        <v>8.83</v>
      </c>
      <c r="S677" s="188">
        <v>9.43</v>
      </c>
      <c r="T677" s="188">
        <v>7.03</v>
      </c>
      <c r="U677" s="188">
        <v>8.57</v>
      </c>
      <c r="V677" s="188">
        <v>8.17</v>
      </c>
      <c r="W677" s="188">
        <v>10.16</v>
      </c>
      <c r="X677" s="188">
        <v>8.15</v>
      </c>
      <c r="Y677" s="188">
        <v>8.1199999999999992</v>
      </c>
      <c r="Z677" s="188">
        <v>8.31</v>
      </c>
      <c r="AA677" s="188"/>
      <c r="AB677" s="188">
        <v>10.41</v>
      </c>
      <c r="AC677" s="188">
        <v>7.63</v>
      </c>
      <c r="AD677" s="188">
        <v>11.14</v>
      </c>
      <c r="AE677" s="188">
        <v>9.31</v>
      </c>
      <c r="AF677" s="188">
        <v>8.0299999999999994</v>
      </c>
    </row>
    <row r="678" spans="1:32" x14ac:dyDescent="0.3">
      <c r="A678" s="180" t="s">
        <v>973</v>
      </c>
      <c r="B678" s="180">
        <v>39175</v>
      </c>
      <c r="C678" s="182" t="s">
        <v>27188</v>
      </c>
      <c r="D678" s="180" t="s">
        <v>6</v>
      </c>
      <c r="E678" s="180" t="s">
        <v>857</v>
      </c>
      <c r="F678" s="188"/>
      <c r="G678" s="188">
        <v>1.19</v>
      </c>
      <c r="H678" s="188">
        <v>1.32</v>
      </c>
      <c r="I678" s="188">
        <v>1.23</v>
      </c>
      <c r="J678" s="188">
        <v>1.52</v>
      </c>
      <c r="K678" s="188">
        <v>1.49</v>
      </c>
      <c r="L678" s="188">
        <v>1.0900000000000001</v>
      </c>
      <c r="M678" s="188">
        <v>1.37</v>
      </c>
      <c r="N678" s="188">
        <v>1.26</v>
      </c>
      <c r="O678" s="188">
        <v>1.7</v>
      </c>
      <c r="P678" s="188">
        <v>1.59</v>
      </c>
      <c r="Q678" s="188">
        <v>1.23</v>
      </c>
      <c r="R678" s="188">
        <v>1.34</v>
      </c>
      <c r="S678" s="188">
        <v>1.43</v>
      </c>
      <c r="T678" s="188">
        <v>1.06</v>
      </c>
      <c r="U678" s="188">
        <v>1.3</v>
      </c>
      <c r="V678" s="188">
        <v>1.24</v>
      </c>
      <c r="W678" s="188">
        <v>1.54</v>
      </c>
      <c r="X678" s="188">
        <v>1.23</v>
      </c>
      <c r="Y678" s="188">
        <v>1.23</v>
      </c>
      <c r="Z678" s="188">
        <v>1.26</v>
      </c>
      <c r="AA678" s="188"/>
      <c r="AB678" s="188">
        <v>1.58</v>
      </c>
      <c r="AC678" s="188">
        <v>1.1499999999999999</v>
      </c>
      <c r="AD678" s="188">
        <v>1.69</v>
      </c>
      <c r="AE678" s="188">
        <v>1.41</v>
      </c>
      <c r="AF678" s="188">
        <v>1.22</v>
      </c>
    </row>
    <row r="679" spans="1:32" x14ac:dyDescent="0.3">
      <c r="A679" s="180" t="s">
        <v>973</v>
      </c>
      <c r="B679" s="180">
        <v>39217</v>
      </c>
      <c r="C679" s="182" t="s">
        <v>27189</v>
      </c>
      <c r="D679" s="180" t="s">
        <v>6</v>
      </c>
      <c r="E679" s="180" t="s">
        <v>857</v>
      </c>
      <c r="F679" s="188"/>
      <c r="G679" s="188">
        <v>0.92</v>
      </c>
      <c r="H679" s="188">
        <v>1.02</v>
      </c>
      <c r="I679" s="188">
        <v>0.95</v>
      </c>
      <c r="J679" s="188">
        <v>1.17</v>
      </c>
      <c r="K679" s="188">
        <v>1.1499999999999999</v>
      </c>
      <c r="L679" s="188">
        <v>0.84</v>
      </c>
      <c r="M679" s="188">
        <v>1.06</v>
      </c>
      <c r="N679" s="188">
        <v>0.97</v>
      </c>
      <c r="O679" s="188">
        <v>1.31</v>
      </c>
      <c r="P679" s="188">
        <v>1.23</v>
      </c>
      <c r="Q679" s="188">
        <v>0.95</v>
      </c>
      <c r="R679" s="188">
        <v>1.03</v>
      </c>
      <c r="S679" s="188">
        <v>1.1000000000000001</v>
      </c>
      <c r="T679" s="188">
        <v>0.82</v>
      </c>
      <c r="U679" s="188">
        <v>1</v>
      </c>
      <c r="V679" s="188">
        <v>0.95</v>
      </c>
      <c r="W679" s="188">
        <v>1.19</v>
      </c>
      <c r="X679" s="188">
        <v>0.95</v>
      </c>
      <c r="Y679" s="188">
        <v>0.95</v>
      </c>
      <c r="Z679" s="188">
        <v>0.97</v>
      </c>
      <c r="AA679" s="188"/>
      <c r="AB679" s="188">
        <v>1.22</v>
      </c>
      <c r="AC679" s="188">
        <v>0.89</v>
      </c>
      <c r="AD679" s="188">
        <v>1.3</v>
      </c>
      <c r="AE679" s="188">
        <v>1.0900000000000001</v>
      </c>
      <c r="AF679" s="188">
        <v>0.94</v>
      </c>
    </row>
    <row r="680" spans="1:32" x14ac:dyDescent="0.3">
      <c r="A680" s="180" t="s">
        <v>973</v>
      </c>
      <c r="B680" s="180">
        <v>39182</v>
      </c>
      <c r="C680" s="182" t="s">
        <v>27190</v>
      </c>
      <c r="D680" s="180" t="s">
        <v>6</v>
      </c>
      <c r="E680" s="180" t="s">
        <v>857</v>
      </c>
      <c r="F680" s="188"/>
      <c r="G680" s="188">
        <v>11.09</v>
      </c>
      <c r="H680" s="188">
        <v>12.25</v>
      </c>
      <c r="I680" s="188">
        <v>11.45</v>
      </c>
      <c r="J680" s="188">
        <v>14.09</v>
      </c>
      <c r="K680" s="188">
        <v>13.87</v>
      </c>
      <c r="L680" s="188">
        <v>10.14</v>
      </c>
      <c r="M680" s="188">
        <v>12.74</v>
      </c>
      <c r="N680" s="188">
        <v>11.68</v>
      </c>
      <c r="O680" s="188">
        <v>15.8</v>
      </c>
      <c r="P680" s="188">
        <v>14.8</v>
      </c>
      <c r="Q680" s="188">
        <v>11.47</v>
      </c>
      <c r="R680" s="188">
        <v>12.42</v>
      </c>
      <c r="S680" s="188">
        <v>13.26</v>
      </c>
      <c r="T680" s="188">
        <v>9.89</v>
      </c>
      <c r="U680" s="188">
        <v>12.06</v>
      </c>
      <c r="V680" s="188">
        <v>11.49</v>
      </c>
      <c r="W680" s="188">
        <v>14.28</v>
      </c>
      <c r="X680" s="188">
        <v>11.46</v>
      </c>
      <c r="Y680" s="188">
        <v>11.41</v>
      </c>
      <c r="Z680" s="188">
        <v>11.69</v>
      </c>
      <c r="AA680" s="188"/>
      <c r="AB680" s="188">
        <v>14.64</v>
      </c>
      <c r="AC680" s="188">
        <v>10.73</v>
      </c>
      <c r="AD680" s="188">
        <v>15.66</v>
      </c>
      <c r="AE680" s="188">
        <v>13.09</v>
      </c>
      <c r="AF680" s="188">
        <v>11.29</v>
      </c>
    </row>
    <row r="681" spans="1:32" x14ac:dyDescent="0.3">
      <c r="A681" s="180" t="s">
        <v>973</v>
      </c>
      <c r="B681" s="180">
        <v>12616</v>
      </c>
      <c r="C681" s="182" t="s">
        <v>27191</v>
      </c>
      <c r="D681" s="180" t="s">
        <v>6</v>
      </c>
      <c r="E681" s="180" t="s">
        <v>857</v>
      </c>
      <c r="F681" s="188">
        <v>19.2</v>
      </c>
      <c r="G681" s="188">
        <v>15.74</v>
      </c>
      <c r="H681" s="188">
        <v>12.08</v>
      </c>
      <c r="I681" s="188">
        <v>12.81</v>
      </c>
      <c r="J681" s="188">
        <v>14.81</v>
      </c>
      <c r="K681" s="188">
        <v>16.63</v>
      </c>
      <c r="L681" s="188">
        <v>15.56</v>
      </c>
      <c r="M681" s="188">
        <v>24.58</v>
      </c>
      <c r="N681" s="188">
        <v>19.399999999999999</v>
      </c>
      <c r="O681" s="188">
        <v>14.71</v>
      </c>
      <c r="P681" s="188">
        <v>17.829999999999998</v>
      </c>
      <c r="Q681" s="188">
        <v>17.829999999999998</v>
      </c>
      <c r="R681" s="188">
        <v>18.14</v>
      </c>
      <c r="S681" s="188">
        <v>17.75</v>
      </c>
      <c r="T681" s="188">
        <v>15.54</v>
      </c>
      <c r="U681" s="188">
        <v>14.23</v>
      </c>
      <c r="V681" s="188">
        <v>15.85</v>
      </c>
      <c r="W681" s="188">
        <v>14.58</v>
      </c>
      <c r="X681" s="188">
        <v>17.45</v>
      </c>
      <c r="Y681" s="188">
        <v>17.47</v>
      </c>
      <c r="Z681" s="188">
        <v>18.350000000000001</v>
      </c>
      <c r="AA681" s="188">
        <v>15.73</v>
      </c>
      <c r="AB681" s="188">
        <v>20.11</v>
      </c>
      <c r="AC681" s="188">
        <v>16.63</v>
      </c>
      <c r="AD681" s="188">
        <v>15.56</v>
      </c>
      <c r="AE681" s="188">
        <v>19.68</v>
      </c>
      <c r="AF681" s="188">
        <v>16.47</v>
      </c>
    </row>
    <row r="682" spans="1:32" x14ac:dyDescent="0.3">
      <c r="A682" s="180" t="s">
        <v>973</v>
      </c>
      <c r="B682" s="180">
        <v>1049</v>
      </c>
      <c r="C682" s="182" t="s">
        <v>27192</v>
      </c>
      <c r="D682" s="180" t="s">
        <v>6</v>
      </c>
      <c r="E682" s="180" t="s">
        <v>857</v>
      </c>
      <c r="F682" s="188"/>
      <c r="G682" s="188">
        <v>9.2799999999999994</v>
      </c>
      <c r="H682" s="188">
        <v>10.25</v>
      </c>
      <c r="I682" s="188">
        <v>9.59</v>
      </c>
      <c r="J682" s="188">
        <v>11.79</v>
      </c>
      <c r="K682" s="188">
        <v>11.6</v>
      </c>
      <c r="L682" s="188">
        <v>8.49</v>
      </c>
      <c r="M682" s="188">
        <v>10.66</v>
      </c>
      <c r="N682" s="188">
        <v>9.77</v>
      </c>
      <c r="O682" s="188">
        <v>13.22</v>
      </c>
      <c r="P682" s="188">
        <v>12.38</v>
      </c>
      <c r="Q682" s="188">
        <v>9.6</v>
      </c>
      <c r="R682" s="188">
        <v>10.39</v>
      </c>
      <c r="S682" s="188">
        <v>11.1</v>
      </c>
      <c r="T682" s="188">
        <v>8.2799999999999994</v>
      </c>
      <c r="U682" s="188">
        <v>10.09</v>
      </c>
      <c r="V682" s="188">
        <v>9.61</v>
      </c>
      <c r="W682" s="188">
        <v>11.95</v>
      </c>
      <c r="X682" s="188">
        <v>9.59</v>
      </c>
      <c r="Y682" s="188">
        <v>9.5500000000000007</v>
      </c>
      <c r="Z682" s="188">
        <v>9.7799999999999994</v>
      </c>
      <c r="AA682" s="188"/>
      <c r="AB682" s="188">
        <v>12.25</v>
      </c>
      <c r="AC682" s="188">
        <v>8.98</v>
      </c>
      <c r="AD682" s="188">
        <v>13.1</v>
      </c>
      <c r="AE682" s="188">
        <v>10.95</v>
      </c>
      <c r="AF682" s="188">
        <v>9.4499999999999993</v>
      </c>
    </row>
    <row r="683" spans="1:32" x14ac:dyDescent="0.3">
      <c r="A683" s="180" t="s">
        <v>973</v>
      </c>
      <c r="B683" s="180">
        <v>1099</v>
      </c>
      <c r="C683" s="182" t="s">
        <v>27193</v>
      </c>
      <c r="D683" s="180" t="s">
        <v>6</v>
      </c>
      <c r="E683" s="180" t="s">
        <v>857</v>
      </c>
      <c r="F683" s="188"/>
      <c r="G683" s="188">
        <v>7.1</v>
      </c>
      <c r="H683" s="188">
        <v>7.84</v>
      </c>
      <c r="I683" s="188">
        <v>7.33</v>
      </c>
      <c r="J683" s="188">
        <v>9.02</v>
      </c>
      <c r="K683" s="188">
        <v>8.8800000000000008</v>
      </c>
      <c r="L683" s="188">
        <v>6.49</v>
      </c>
      <c r="M683" s="188">
        <v>8.16</v>
      </c>
      <c r="N683" s="188">
        <v>7.48</v>
      </c>
      <c r="O683" s="188">
        <v>10.11</v>
      </c>
      <c r="P683" s="188">
        <v>9.48</v>
      </c>
      <c r="Q683" s="188">
        <v>7.34</v>
      </c>
      <c r="R683" s="188">
        <v>7.95</v>
      </c>
      <c r="S683" s="188">
        <v>8.49</v>
      </c>
      <c r="T683" s="188">
        <v>6.33</v>
      </c>
      <c r="U683" s="188">
        <v>7.72</v>
      </c>
      <c r="V683" s="188">
        <v>7.35</v>
      </c>
      <c r="W683" s="188">
        <v>9.15</v>
      </c>
      <c r="X683" s="188">
        <v>7.34</v>
      </c>
      <c r="Y683" s="188">
        <v>7.31</v>
      </c>
      <c r="Z683" s="188">
        <v>7.48</v>
      </c>
      <c r="AA683" s="188"/>
      <c r="AB683" s="188">
        <v>9.3699999999999992</v>
      </c>
      <c r="AC683" s="188">
        <v>6.87</v>
      </c>
      <c r="AD683" s="188">
        <v>10.029999999999999</v>
      </c>
      <c r="AE683" s="188">
        <v>8.3800000000000008</v>
      </c>
      <c r="AF683" s="188">
        <v>7.23</v>
      </c>
    </row>
    <row r="684" spans="1:32" x14ac:dyDescent="0.3">
      <c r="A684" s="180" t="s">
        <v>973</v>
      </c>
      <c r="B684" s="180">
        <v>1050</v>
      </c>
      <c r="C684" s="182" t="s">
        <v>27194</v>
      </c>
      <c r="D684" s="180" t="s">
        <v>6</v>
      </c>
      <c r="E684" s="180" t="s">
        <v>857</v>
      </c>
      <c r="F684" s="188"/>
      <c r="G684" s="188">
        <v>4.8600000000000003</v>
      </c>
      <c r="H684" s="188">
        <v>5.36</v>
      </c>
      <c r="I684" s="188">
        <v>5.0199999999999996</v>
      </c>
      <c r="J684" s="188">
        <v>6.17</v>
      </c>
      <c r="K684" s="188">
        <v>6.07</v>
      </c>
      <c r="L684" s="188">
        <v>4.4400000000000004</v>
      </c>
      <c r="M684" s="188">
        <v>5.58</v>
      </c>
      <c r="N684" s="188">
        <v>5.1100000000000003</v>
      </c>
      <c r="O684" s="188">
        <v>6.92</v>
      </c>
      <c r="P684" s="188">
        <v>6.48</v>
      </c>
      <c r="Q684" s="188">
        <v>5.0199999999999996</v>
      </c>
      <c r="R684" s="188">
        <v>5.44</v>
      </c>
      <c r="S684" s="188">
        <v>5.81</v>
      </c>
      <c r="T684" s="188">
        <v>4.33</v>
      </c>
      <c r="U684" s="188">
        <v>5.28</v>
      </c>
      <c r="V684" s="188">
        <v>5.03</v>
      </c>
      <c r="W684" s="188">
        <v>6.26</v>
      </c>
      <c r="X684" s="188">
        <v>5.0199999999999996</v>
      </c>
      <c r="Y684" s="188">
        <v>5</v>
      </c>
      <c r="Z684" s="188">
        <v>5.12</v>
      </c>
      <c r="AA684" s="188"/>
      <c r="AB684" s="188">
        <v>6.41</v>
      </c>
      <c r="AC684" s="188">
        <v>4.7</v>
      </c>
      <c r="AD684" s="188">
        <v>6.86</v>
      </c>
      <c r="AE684" s="188">
        <v>5.73</v>
      </c>
      <c r="AF684" s="188">
        <v>4.9400000000000004</v>
      </c>
    </row>
    <row r="685" spans="1:32" x14ac:dyDescent="0.3">
      <c r="A685" s="180" t="s">
        <v>973</v>
      </c>
      <c r="B685" s="180">
        <v>39678</v>
      </c>
      <c r="C685" s="182" t="s">
        <v>27195</v>
      </c>
      <c r="D685" s="180" t="s">
        <v>6</v>
      </c>
      <c r="E685" s="180" t="s">
        <v>857</v>
      </c>
      <c r="F685" s="188"/>
      <c r="G685" s="188">
        <v>2.86</v>
      </c>
      <c r="H685" s="188">
        <v>3.16</v>
      </c>
      <c r="I685" s="188">
        <v>2.96</v>
      </c>
      <c r="J685" s="188">
        <v>3.64</v>
      </c>
      <c r="K685" s="188">
        <v>3.58</v>
      </c>
      <c r="L685" s="188">
        <v>2.62</v>
      </c>
      <c r="M685" s="188">
        <v>3.29</v>
      </c>
      <c r="N685" s="188">
        <v>3.01</v>
      </c>
      <c r="O685" s="188">
        <v>4.08</v>
      </c>
      <c r="P685" s="188">
        <v>3.82</v>
      </c>
      <c r="Q685" s="188">
        <v>2.96</v>
      </c>
      <c r="R685" s="188">
        <v>3.2</v>
      </c>
      <c r="S685" s="188">
        <v>3.42</v>
      </c>
      <c r="T685" s="188">
        <v>2.5499999999999998</v>
      </c>
      <c r="U685" s="188">
        <v>3.11</v>
      </c>
      <c r="V685" s="188">
        <v>2.96</v>
      </c>
      <c r="W685" s="188">
        <v>3.69</v>
      </c>
      <c r="X685" s="188">
        <v>2.96</v>
      </c>
      <c r="Y685" s="188">
        <v>2.94</v>
      </c>
      <c r="Z685" s="188">
        <v>3.02</v>
      </c>
      <c r="AA685" s="188"/>
      <c r="AB685" s="188">
        <v>3.78</v>
      </c>
      <c r="AC685" s="188">
        <v>2.77</v>
      </c>
      <c r="AD685" s="188">
        <v>4.04</v>
      </c>
      <c r="AE685" s="188">
        <v>3.38</v>
      </c>
      <c r="AF685" s="188">
        <v>2.91</v>
      </c>
    </row>
    <row r="686" spans="1:32" x14ac:dyDescent="0.3">
      <c r="A686" s="180" t="s">
        <v>973</v>
      </c>
      <c r="B686" s="180">
        <v>1101</v>
      </c>
      <c r="C686" s="182" t="s">
        <v>27196</v>
      </c>
      <c r="D686" s="180" t="s">
        <v>6</v>
      </c>
      <c r="E686" s="180" t="s">
        <v>857</v>
      </c>
      <c r="F686" s="188"/>
      <c r="G686" s="188">
        <v>30.63</v>
      </c>
      <c r="H686" s="188">
        <v>33.82</v>
      </c>
      <c r="I686" s="188">
        <v>31.62</v>
      </c>
      <c r="J686" s="188">
        <v>38.9</v>
      </c>
      <c r="K686" s="188">
        <v>38.28</v>
      </c>
      <c r="L686" s="188">
        <v>28.01</v>
      </c>
      <c r="M686" s="188">
        <v>35.18</v>
      </c>
      <c r="N686" s="188">
        <v>32.25</v>
      </c>
      <c r="O686" s="188">
        <v>43.61</v>
      </c>
      <c r="P686" s="188">
        <v>40.86</v>
      </c>
      <c r="Q686" s="188">
        <v>31.67</v>
      </c>
      <c r="R686" s="188">
        <v>34.29</v>
      </c>
      <c r="S686" s="188">
        <v>36.619999999999997</v>
      </c>
      <c r="T686" s="188">
        <v>27.32</v>
      </c>
      <c r="U686" s="188">
        <v>33.29</v>
      </c>
      <c r="V686" s="188">
        <v>31.71</v>
      </c>
      <c r="W686" s="188">
        <v>39.44</v>
      </c>
      <c r="X686" s="188">
        <v>31.65</v>
      </c>
      <c r="Y686" s="188">
        <v>31.51</v>
      </c>
      <c r="Z686" s="188">
        <v>32.270000000000003</v>
      </c>
      <c r="AA686" s="188"/>
      <c r="AB686" s="188">
        <v>40.409999999999997</v>
      </c>
      <c r="AC686" s="188">
        <v>29.63</v>
      </c>
      <c r="AD686" s="188">
        <v>43.23</v>
      </c>
      <c r="AE686" s="188">
        <v>36.130000000000003</v>
      </c>
      <c r="AF686" s="188">
        <v>31.18</v>
      </c>
    </row>
    <row r="687" spans="1:32" x14ac:dyDescent="0.3">
      <c r="A687" s="180" t="s">
        <v>973</v>
      </c>
      <c r="B687" s="180">
        <v>1100</v>
      </c>
      <c r="C687" s="182" t="s">
        <v>27197</v>
      </c>
      <c r="D687" s="180" t="s">
        <v>6</v>
      </c>
      <c r="E687" s="180" t="s">
        <v>857</v>
      </c>
      <c r="F687" s="188"/>
      <c r="G687" s="188">
        <v>15.8</v>
      </c>
      <c r="H687" s="188">
        <v>17.45</v>
      </c>
      <c r="I687" s="188">
        <v>16.32</v>
      </c>
      <c r="J687" s="188">
        <v>20.07</v>
      </c>
      <c r="K687" s="188">
        <v>19.75</v>
      </c>
      <c r="L687" s="188">
        <v>14.45</v>
      </c>
      <c r="M687" s="188">
        <v>18.149999999999999</v>
      </c>
      <c r="N687" s="188">
        <v>16.64</v>
      </c>
      <c r="O687" s="188">
        <v>22.5</v>
      </c>
      <c r="P687" s="188">
        <v>21.08</v>
      </c>
      <c r="Q687" s="188">
        <v>16.34</v>
      </c>
      <c r="R687" s="188">
        <v>17.690000000000001</v>
      </c>
      <c r="S687" s="188">
        <v>18.89</v>
      </c>
      <c r="T687" s="188">
        <v>14.09</v>
      </c>
      <c r="U687" s="188">
        <v>17.18</v>
      </c>
      <c r="V687" s="188">
        <v>16.36</v>
      </c>
      <c r="W687" s="188">
        <v>20.350000000000001</v>
      </c>
      <c r="X687" s="188">
        <v>16.329999999999998</v>
      </c>
      <c r="Y687" s="188">
        <v>16.260000000000002</v>
      </c>
      <c r="Z687" s="188">
        <v>16.649999999999999</v>
      </c>
      <c r="AA687" s="188"/>
      <c r="AB687" s="188">
        <v>20.85</v>
      </c>
      <c r="AC687" s="188">
        <v>15.29</v>
      </c>
      <c r="AD687" s="188">
        <v>22.31</v>
      </c>
      <c r="AE687" s="188">
        <v>18.64</v>
      </c>
      <c r="AF687" s="188">
        <v>16.09</v>
      </c>
    </row>
    <row r="688" spans="1:32" x14ac:dyDescent="0.3">
      <c r="A688" s="180" t="s">
        <v>973</v>
      </c>
      <c r="B688" s="180">
        <v>39679</v>
      </c>
      <c r="C688" s="182" t="s">
        <v>27198</v>
      </c>
      <c r="D688" s="180" t="s">
        <v>6</v>
      </c>
      <c r="E688" s="180" t="s">
        <v>857</v>
      </c>
      <c r="F688" s="188"/>
      <c r="G688" s="188">
        <v>61.04</v>
      </c>
      <c r="H688" s="188">
        <v>67.41</v>
      </c>
      <c r="I688" s="188">
        <v>63.03</v>
      </c>
      <c r="J688" s="188">
        <v>77.540000000000006</v>
      </c>
      <c r="K688" s="188">
        <v>76.3</v>
      </c>
      <c r="L688" s="188">
        <v>55.82</v>
      </c>
      <c r="M688" s="188">
        <v>70.11</v>
      </c>
      <c r="N688" s="188">
        <v>64.27</v>
      </c>
      <c r="O688" s="188">
        <v>86.91</v>
      </c>
      <c r="P688" s="188">
        <v>81.430000000000007</v>
      </c>
      <c r="Q688" s="188">
        <v>63.12</v>
      </c>
      <c r="R688" s="188">
        <v>68.34</v>
      </c>
      <c r="S688" s="188">
        <v>72.98</v>
      </c>
      <c r="T688" s="188">
        <v>54.45</v>
      </c>
      <c r="U688" s="188">
        <v>66.349999999999994</v>
      </c>
      <c r="V688" s="188">
        <v>63.21</v>
      </c>
      <c r="W688" s="188">
        <v>78.599999999999994</v>
      </c>
      <c r="X688" s="188">
        <v>63.07</v>
      </c>
      <c r="Y688" s="188">
        <v>62.81</v>
      </c>
      <c r="Z688" s="188">
        <v>64.31</v>
      </c>
      <c r="AA688" s="188"/>
      <c r="AB688" s="188">
        <v>80.540000000000006</v>
      </c>
      <c r="AC688" s="188">
        <v>59.05</v>
      </c>
      <c r="AD688" s="188">
        <v>86.16</v>
      </c>
      <c r="AE688" s="188">
        <v>72.010000000000005</v>
      </c>
      <c r="AF688" s="188">
        <v>62.14</v>
      </c>
    </row>
    <row r="689" spans="1:32" x14ac:dyDescent="0.3">
      <c r="A689" s="180" t="s">
        <v>973</v>
      </c>
      <c r="B689" s="180">
        <v>1102</v>
      </c>
      <c r="C689" s="182" t="s">
        <v>27199</v>
      </c>
      <c r="D689" s="180" t="s">
        <v>6</v>
      </c>
      <c r="E689" s="180" t="s">
        <v>857</v>
      </c>
      <c r="F689" s="188"/>
      <c r="G689" s="188">
        <v>45.67</v>
      </c>
      <c r="H689" s="188">
        <v>50.43</v>
      </c>
      <c r="I689" s="188">
        <v>47.16</v>
      </c>
      <c r="J689" s="188">
        <v>58.01</v>
      </c>
      <c r="K689" s="188">
        <v>57.09</v>
      </c>
      <c r="L689" s="188">
        <v>41.76</v>
      </c>
      <c r="M689" s="188">
        <v>52.45</v>
      </c>
      <c r="N689" s="188">
        <v>48.08</v>
      </c>
      <c r="O689" s="188">
        <v>65.03</v>
      </c>
      <c r="P689" s="188">
        <v>60.93</v>
      </c>
      <c r="Q689" s="188">
        <v>47.22</v>
      </c>
      <c r="R689" s="188">
        <v>51.13</v>
      </c>
      <c r="S689" s="188">
        <v>54.6</v>
      </c>
      <c r="T689" s="188">
        <v>40.74</v>
      </c>
      <c r="U689" s="188">
        <v>49.64</v>
      </c>
      <c r="V689" s="188">
        <v>47.29</v>
      </c>
      <c r="W689" s="188">
        <v>58.81</v>
      </c>
      <c r="X689" s="188">
        <v>47.19</v>
      </c>
      <c r="Y689" s="188">
        <v>46.99</v>
      </c>
      <c r="Z689" s="188">
        <v>48.12</v>
      </c>
      <c r="AA689" s="188"/>
      <c r="AB689" s="188">
        <v>60.26</v>
      </c>
      <c r="AC689" s="188">
        <v>44.18</v>
      </c>
      <c r="AD689" s="188">
        <v>64.47</v>
      </c>
      <c r="AE689" s="188">
        <v>53.88</v>
      </c>
      <c r="AF689" s="188">
        <v>46.5</v>
      </c>
    </row>
    <row r="690" spans="1:32" x14ac:dyDescent="0.3">
      <c r="A690" s="180" t="s">
        <v>973</v>
      </c>
      <c r="B690" s="180">
        <v>1098</v>
      </c>
      <c r="C690" s="182" t="s">
        <v>27200</v>
      </c>
      <c r="D690" s="180" t="s">
        <v>6</v>
      </c>
      <c r="E690" s="180" t="s">
        <v>857</v>
      </c>
      <c r="F690" s="188"/>
      <c r="G690" s="188">
        <v>3.79</v>
      </c>
      <c r="H690" s="188">
        <v>4.18</v>
      </c>
      <c r="I690" s="188">
        <v>3.91</v>
      </c>
      <c r="J690" s="188">
        <v>4.8099999999999996</v>
      </c>
      <c r="K690" s="188">
        <v>4.74</v>
      </c>
      <c r="L690" s="188">
        <v>3.46</v>
      </c>
      <c r="M690" s="188">
        <v>4.3499999999999996</v>
      </c>
      <c r="N690" s="188">
        <v>3.99</v>
      </c>
      <c r="O690" s="188">
        <v>5.4</v>
      </c>
      <c r="P690" s="188">
        <v>5.0599999999999996</v>
      </c>
      <c r="Q690" s="188">
        <v>3.92</v>
      </c>
      <c r="R690" s="188">
        <v>4.24</v>
      </c>
      <c r="S690" s="188">
        <v>4.53</v>
      </c>
      <c r="T690" s="188">
        <v>3.38</v>
      </c>
      <c r="U690" s="188">
        <v>4.12</v>
      </c>
      <c r="V690" s="188">
        <v>3.92</v>
      </c>
      <c r="W690" s="188">
        <v>4.88</v>
      </c>
      <c r="X690" s="188">
        <v>3.91</v>
      </c>
      <c r="Y690" s="188">
        <v>3.9</v>
      </c>
      <c r="Z690" s="188">
        <v>3.99</v>
      </c>
      <c r="AA690" s="188"/>
      <c r="AB690" s="188">
        <v>5</v>
      </c>
      <c r="AC690" s="188">
        <v>3.66</v>
      </c>
      <c r="AD690" s="188">
        <v>5.35</v>
      </c>
      <c r="AE690" s="188">
        <v>4.47</v>
      </c>
      <c r="AF690" s="188">
        <v>3.86</v>
      </c>
    </row>
    <row r="691" spans="1:32" x14ac:dyDescent="0.3">
      <c r="A691" s="180" t="s">
        <v>973</v>
      </c>
      <c r="B691" s="180">
        <v>1051</v>
      </c>
      <c r="C691" s="182" t="s">
        <v>27201</v>
      </c>
      <c r="D691" s="180" t="s">
        <v>6</v>
      </c>
      <c r="E691" s="180" t="s">
        <v>857</v>
      </c>
      <c r="F691" s="188"/>
      <c r="G691" s="188">
        <v>66.38</v>
      </c>
      <c r="H691" s="188">
        <v>73.31</v>
      </c>
      <c r="I691" s="188">
        <v>68.540000000000006</v>
      </c>
      <c r="J691" s="188">
        <v>84.32</v>
      </c>
      <c r="K691" s="188">
        <v>82.97</v>
      </c>
      <c r="L691" s="188">
        <v>60.7</v>
      </c>
      <c r="M691" s="188">
        <v>76.239999999999995</v>
      </c>
      <c r="N691" s="188">
        <v>69.89</v>
      </c>
      <c r="O691" s="188">
        <v>94.52</v>
      </c>
      <c r="P691" s="188">
        <v>88.55</v>
      </c>
      <c r="Q691" s="188">
        <v>68.64</v>
      </c>
      <c r="R691" s="188">
        <v>74.319999999999993</v>
      </c>
      <c r="S691" s="188">
        <v>79.37</v>
      </c>
      <c r="T691" s="188">
        <v>59.21</v>
      </c>
      <c r="U691" s="188">
        <v>72.150000000000006</v>
      </c>
      <c r="V691" s="188">
        <v>68.739999999999995</v>
      </c>
      <c r="W691" s="188">
        <v>85.48</v>
      </c>
      <c r="X691" s="188">
        <v>68.59</v>
      </c>
      <c r="Y691" s="188">
        <v>68.3</v>
      </c>
      <c r="Z691" s="188">
        <v>69.94</v>
      </c>
      <c r="AA691" s="188"/>
      <c r="AB691" s="188">
        <v>87.59</v>
      </c>
      <c r="AC691" s="188">
        <v>64.209999999999994</v>
      </c>
      <c r="AD691" s="188">
        <v>93.7</v>
      </c>
      <c r="AE691" s="188">
        <v>78.31</v>
      </c>
      <c r="AF691" s="188">
        <v>67.58</v>
      </c>
    </row>
    <row r="692" spans="1:32" x14ac:dyDescent="0.3">
      <c r="A692" s="180" t="s">
        <v>973</v>
      </c>
      <c r="B692" s="180">
        <v>37399</v>
      </c>
      <c r="C692" s="182" t="s">
        <v>27202</v>
      </c>
      <c r="D692" s="180" t="s">
        <v>6</v>
      </c>
      <c r="E692" s="180" t="s">
        <v>857</v>
      </c>
      <c r="F692" s="188">
        <v>48.4</v>
      </c>
      <c r="G692" s="188">
        <v>17.66</v>
      </c>
      <c r="H692" s="188"/>
      <c r="I692" s="188">
        <v>40.74</v>
      </c>
      <c r="J692" s="188">
        <v>12.53</v>
      </c>
      <c r="K692" s="188">
        <v>10.29</v>
      </c>
      <c r="L692" s="188">
        <v>24.45</v>
      </c>
      <c r="M692" s="188">
        <v>29.48</v>
      </c>
      <c r="N692" s="188">
        <v>14.87</v>
      </c>
      <c r="O692" s="188">
        <v>39.26</v>
      </c>
      <c r="P692" s="188">
        <v>18.809999999999999</v>
      </c>
      <c r="Q692" s="188">
        <v>17.05</v>
      </c>
      <c r="R692" s="188">
        <v>21.06</v>
      </c>
      <c r="S692" s="188">
        <v>37.36</v>
      </c>
      <c r="T692" s="188">
        <v>16.98</v>
      </c>
      <c r="U692" s="188">
        <v>39.33</v>
      </c>
      <c r="V692" s="188">
        <v>45.24</v>
      </c>
      <c r="W692" s="188">
        <v>49.99</v>
      </c>
      <c r="X692" s="188">
        <v>33.96</v>
      </c>
      <c r="Y692" s="188">
        <v>17</v>
      </c>
      <c r="Z692" s="188">
        <v>23.89</v>
      </c>
      <c r="AA692" s="188">
        <v>23.77</v>
      </c>
      <c r="AB692" s="188">
        <v>57.22</v>
      </c>
      <c r="AC692" s="188">
        <v>24.44</v>
      </c>
      <c r="AD692" s="188">
        <v>19.32</v>
      </c>
      <c r="AE692" s="188">
        <v>31.25</v>
      </c>
      <c r="AF692" s="188">
        <v>13.75</v>
      </c>
    </row>
    <row r="693" spans="1:32" x14ac:dyDescent="0.3">
      <c r="A693" s="180" t="s">
        <v>973</v>
      </c>
      <c r="B693" s="180">
        <v>43834</v>
      </c>
      <c r="C693" s="182" t="s">
        <v>27203</v>
      </c>
      <c r="D693" s="180" t="s">
        <v>37</v>
      </c>
      <c r="E693" s="180" t="s">
        <v>857</v>
      </c>
      <c r="F693" s="188">
        <v>20.440000000000001</v>
      </c>
      <c r="G693" s="188">
        <v>18.72</v>
      </c>
      <c r="H693" s="188">
        <v>18.45</v>
      </c>
      <c r="I693" s="188">
        <v>14.33</v>
      </c>
      <c r="J693" s="188">
        <v>17.690000000000001</v>
      </c>
      <c r="K693" s="188">
        <v>16.940000000000001</v>
      </c>
      <c r="L693" s="188">
        <v>22.7</v>
      </c>
      <c r="M693" s="188">
        <v>21.81</v>
      </c>
      <c r="N693" s="188">
        <v>20.440000000000001</v>
      </c>
      <c r="O693" s="188">
        <v>23.45</v>
      </c>
      <c r="P693" s="188">
        <v>20.92</v>
      </c>
      <c r="Q693" s="188">
        <v>26.47</v>
      </c>
      <c r="R693" s="188">
        <v>23.87</v>
      </c>
      <c r="S693" s="188">
        <v>24</v>
      </c>
      <c r="T693" s="188">
        <v>23.39</v>
      </c>
      <c r="U693" s="188">
        <v>18.45</v>
      </c>
      <c r="V693" s="188">
        <v>31.14</v>
      </c>
      <c r="W693" s="188">
        <v>28.12</v>
      </c>
      <c r="X693" s="188">
        <v>20.98</v>
      </c>
      <c r="Y693" s="188">
        <v>18.649999999999999</v>
      </c>
      <c r="Z693" s="188">
        <v>15.43</v>
      </c>
      <c r="AA693" s="188">
        <v>20.64</v>
      </c>
      <c r="AB693" s="188">
        <v>21.4</v>
      </c>
      <c r="AC693" s="188">
        <v>25.1</v>
      </c>
      <c r="AD693" s="188">
        <v>19.34</v>
      </c>
      <c r="AE693" s="188">
        <v>22.91</v>
      </c>
      <c r="AF693" s="188">
        <v>22.49</v>
      </c>
    </row>
    <row r="694" spans="1:32" x14ac:dyDescent="0.3">
      <c r="A694" s="180" t="s">
        <v>973</v>
      </c>
      <c r="B694" s="180">
        <v>43835</v>
      </c>
      <c r="C694" s="182" t="s">
        <v>27204</v>
      </c>
      <c r="D694" s="180" t="s">
        <v>37</v>
      </c>
      <c r="E694" s="180" t="s">
        <v>857</v>
      </c>
      <c r="F694" s="188">
        <v>1.83</v>
      </c>
      <c r="G694" s="188">
        <v>1.67</v>
      </c>
      <c r="H694" s="188">
        <v>1.65</v>
      </c>
      <c r="I694" s="188">
        <v>1.28</v>
      </c>
      <c r="J694" s="188">
        <v>1.58</v>
      </c>
      <c r="K694" s="188">
        <v>1.51</v>
      </c>
      <c r="L694" s="188">
        <v>2.0299999999999998</v>
      </c>
      <c r="M694" s="188">
        <v>1.95</v>
      </c>
      <c r="N694" s="188">
        <v>1.83</v>
      </c>
      <c r="O694" s="188">
        <v>2.1</v>
      </c>
      <c r="P694" s="188">
        <v>1.87</v>
      </c>
      <c r="Q694" s="188">
        <v>2.37</v>
      </c>
      <c r="R694" s="188">
        <v>2.14</v>
      </c>
      <c r="S694" s="188">
        <v>2.15</v>
      </c>
      <c r="T694" s="188">
        <v>2.09</v>
      </c>
      <c r="U694" s="188">
        <v>1.65</v>
      </c>
      <c r="V694" s="188">
        <v>2.79</v>
      </c>
      <c r="W694" s="188">
        <v>2.52</v>
      </c>
      <c r="X694" s="188">
        <v>1.88</v>
      </c>
      <c r="Y694" s="188">
        <v>1.67</v>
      </c>
      <c r="Z694" s="188">
        <v>1.38</v>
      </c>
      <c r="AA694" s="188">
        <v>1.85</v>
      </c>
      <c r="AB694" s="188">
        <v>1.91</v>
      </c>
      <c r="AC694" s="188">
        <v>2.25</v>
      </c>
      <c r="AD694" s="188">
        <v>1.73</v>
      </c>
      <c r="AE694" s="188">
        <v>2.0499999999999998</v>
      </c>
      <c r="AF694" s="188">
        <v>2.0099999999999998</v>
      </c>
    </row>
    <row r="695" spans="1:32" x14ac:dyDescent="0.3">
      <c r="A695" s="180" t="s">
        <v>973</v>
      </c>
      <c r="B695" s="180">
        <v>43833</v>
      </c>
      <c r="C695" s="182" t="s">
        <v>27205</v>
      </c>
      <c r="D695" s="180" t="s">
        <v>37</v>
      </c>
      <c r="E695" s="180" t="s">
        <v>857</v>
      </c>
      <c r="F695" s="188">
        <v>1.9</v>
      </c>
      <c r="G695" s="188">
        <v>1.74</v>
      </c>
      <c r="H695" s="188">
        <v>1.72</v>
      </c>
      <c r="I695" s="188">
        <v>1.33</v>
      </c>
      <c r="J695" s="188">
        <v>1.65</v>
      </c>
      <c r="K695" s="188">
        <v>1.57</v>
      </c>
      <c r="L695" s="188">
        <v>2.11</v>
      </c>
      <c r="M695" s="188">
        <v>2.0299999999999998</v>
      </c>
      <c r="N695" s="188">
        <v>1.9</v>
      </c>
      <c r="O695" s="188">
        <v>2.1800000000000002</v>
      </c>
      <c r="P695" s="188">
        <v>1.95</v>
      </c>
      <c r="Q695" s="188">
        <v>2.46</v>
      </c>
      <c r="R695" s="188">
        <v>2.2200000000000002</v>
      </c>
      <c r="S695" s="188">
        <v>2.23</v>
      </c>
      <c r="T695" s="188">
        <v>2.1800000000000002</v>
      </c>
      <c r="U695" s="188">
        <v>1.72</v>
      </c>
      <c r="V695" s="188">
        <v>2.9</v>
      </c>
      <c r="W695" s="188">
        <v>2.62</v>
      </c>
      <c r="X695" s="188">
        <v>1.95</v>
      </c>
      <c r="Y695" s="188">
        <v>1.73</v>
      </c>
      <c r="Z695" s="188">
        <v>1.43</v>
      </c>
      <c r="AA695" s="188">
        <v>1.92</v>
      </c>
      <c r="AB695" s="188">
        <v>1.99</v>
      </c>
      <c r="AC695" s="188">
        <v>2.34</v>
      </c>
      <c r="AD695" s="188">
        <v>1.8</v>
      </c>
      <c r="AE695" s="188">
        <v>2.13</v>
      </c>
      <c r="AF695" s="188">
        <v>2.09</v>
      </c>
    </row>
    <row r="696" spans="1:32" x14ac:dyDescent="0.3">
      <c r="A696" s="180" t="s">
        <v>973</v>
      </c>
      <c r="B696" s="180">
        <v>41955</v>
      </c>
      <c r="C696" s="182" t="s">
        <v>27206</v>
      </c>
      <c r="D696" s="180" t="s">
        <v>42</v>
      </c>
      <c r="E696" s="180" t="s">
        <v>857</v>
      </c>
      <c r="F696" s="188">
        <v>90.03</v>
      </c>
      <c r="G696" s="188">
        <v>83.67</v>
      </c>
      <c r="H696" s="188">
        <v>97.06</v>
      </c>
      <c r="I696" s="188">
        <v>90.37</v>
      </c>
      <c r="J696" s="188">
        <v>80.319999999999993</v>
      </c>
      <c r="K696" s="188">
        <v>53.95</v>
      </c>
      <c r="L696" s="188">
        <v>66.099999999999994</v>
      </c>
      <c r="M696" s="188">
        <v>79.819999999999993</v>
      </c>
      <c r="N696" s="188">
        <v>62.48</v>
      </c>
      <c r="O696" s="188">
        <v>68.27</v>
      </c>
      <c r="P696" s="188">
        <v>66.67</v>
      </c>
      <c r="Q696" s="188">
        <v>64.33</v>
      </c>
      <c r="R696" s="188">
        <v>79.319999999999993</v>
      </c>
      <c r="S696" s="188">
        <v>80.59</v>
      </c>
      <c r="T696" s="188">
        <v>80.319999999999993</v>
      </c>
      <c r="U696" s="188">
        <v>58.03</v>
      </c>
      <c r="V696" s="188">
        <v>71.760000000000005</v>
      </c>
      <c r="W696" s="188">
        <v>90.03</v>
      </c>
      <c r="X696" s="188">
        <v>73.63</v>
      </c>
      <c r="Y696" s="188">
        <v>76.98</v>
      </c>
      <c r="Z696" s="188">
        <v>93.58</v>
      </c>
      <c r="AA696" s="188">
        <v>67.17</v>
      </c>
      <c r="AB696" s="188">
        <v>70.25</v>
      </c>
      <c r="AC696" s="188">
        <v>87.02</v>
      </c>
      <c r="AD696" s="188">
        <v>93.71</v>
      </c>
      <c r="AE696" s="188">
        <v>72.489999999999995</v>
      </c>
      <c r="AF696" s="188">
        <v>68.510000000000005</v>
      </c>
    </row>
    <row r="697" spans="1:32" x14ac:dyDescent="0.3">
      <c r="A697" s="180" t="s">
        <v>973</v>
      </c>
      <c r="B697" s="180">
        <v>41953</v>
      </c>
      <c r="C697" s="182" t="s">
        <v>27207</v>
      </c>
      <c r="D697" s="180" t="s">
        <v>42</v>
      </c>
      <c r="E697" s="180" t="s">
        <v>857</v>
      </c>
      <c r="F697" s="188">
        <v>85.92</v>
      </c>
      <c r="G697" s="188">
        <v>79.849999999999994</v>
      </c>
      <c r="H697" s="188">
        <v>92.62</v>
      </c>
      <c r="I697" s="188">
        <v>86.24</v>
      </c>
      <c r="J697" s="188">
        <v>76.650000000000006</v>
      </c>
      <c r="K697" s="188">
        <v>51.48</v>
      </c>
      <c r="L697" s="188">
        <v>63.08</v>
      </c>
      <c r="M697" s="188">
        <v>76.17</v>
      </c>
      <c r="N697" s="188">
        <v>59.63</v>
      </c>
      <c r="O697" s="188">
        <v>65.150000000000006</v>
      </c>
      <c r="P697" s="188">
        <v>63.62</v>
      </c>
      <c r="Q697" s="188">
        <v>61.39</v>
      </c>
      <c r="R697" s="188">
        <v>75.7</v>
      </c>
      <c r="S697" s="188">
        <v>76.91</v>
      </c>
      <c r="T697" s="188">
        <v>76.650000000000006</v>
      </c>
      <c r="U697" s="188">
        <v>55.38</v>
      </c>
      <c r="V697" s="188">
        <v>68.48</v>
      </c>
      <c r="W697" s="188">
        <v>85.92</v>
      </c>
      <c r="X697" s="188">
        <v>70.27</v>
      </c>
      <c r="Y697" s="188">
        <v>73.459999999999994</v>
      </c>
      <c r="Z697" s="188">
        <v>89.3</v>
      </c>
      <c r="AA697" s="188">
        <v>64.099999999999994</v>
      </c>
      <c r="AB697" s="188">
        <v>67.040000000000006</v>
      </c>
      <c r="AC697" s="188">
        <v>83.04</v>
      </c>
      <c r="AD697" s="188">
        <v>89.43</v>
      </c>
      <c r="AE697" s="188">
        <v>69.180000000000007</v>
      </c>
      <c r="AF697" s="188">
        <v>65.38</v>
      </c>
    </row>
    <row r="698" spans="1:32" x14ac:dyDescent="0.3">
      <c r="A698" s="180" t="s">
        <v>973</v>
      </c>
      <c r="B698" s="180">
        <v>41954</v>
      </c>
      <c r="C698" s="182" t="s">
        <v>27208</v>
      </c>
      <c r="D698" s="180" t="s">
        <v>42</v>
      </c>
      <c r="E698" s="180" t="s">
        <v>857</v>
      </c>
      <c r="F698" s="188">
        <v>85.1</v>
      </c>
      <c r="G698" s="188">
        <v>79.09</v>
      </c>
      <c r="H698" s="188">
        <v>91.74</v>
      </c>
      <c r="I698" s="188">
        <v>85.42</v>
      </c>
      <c r="J698" s="188">
        <v>75.930000000000007</v>
      </c>
      <c r="K698" s="188">
        <v>50.99</v>
      </c>
      <c r="L698" s="188">
        <v>62.48</v>
      </c>
      <c r="M698" s="188">
        <v>75.45</v>
      </c>
      <c r="N698" s="188">
        <v>59.06</v>
      </c>
      <c r="O698" s="188">
        <v>64.540000000000006</v>
      </c>
      <c r="P698" s="188">
        <v>63.02</v>
      </c>
      <c r="Q698" s="188">
        <v>60.8</v>
      </c>
      <c r="R698" s="188">
        <v>74.98</v>
      </c>
      <c r="S698" s="188">
        <v>76.180000000000007</v>
      </c>
      <c r="T698" s="188">
        <v>75.930000000000007</v>
      </c>
      <c r="U698" s="188">
        <v>54.85</v>
      </c>
      <c r="V698" s="188">
        <v>67.83</v>
      </c>
      <c r="W698" s="188">
        <v>85.1</v>
      </c>
      <c r="X698" s="188">
        <v>69.599999999999994</v>
      </c>
      <c r="Y698" s="188">
        <v>72.760000000000005</v>
      </c>
      <c r="Z698" s="188">
        <v>88.45</v>
      </c>
      <c r="AA698" s="188">
        <v>63.49</v>
      </c>
      <c r="AB698" s="188">
        <v>66.400000000000006</v>
      </c>
      <c r="AC698" s="188">
        <v>82.25</v>
      </c>
      <c r="AD698" s="188">
        <v>88.58</v>
      </c>
      <c r="AE698" s="188">
        <v>68.52</v>
      </c>
      <c r="AF698" s="188">
        <v>64.760000000000005</v>
      </c>
    </row>
    <row r="699" spans="1:32" x14ac:dyDescent="0.3">
      <c r="A699" s="180" t="s">
        <v>973</v>
      </c>
      <c r="B699" s="180">
        <v>25004</v>
      </c>
      <c r="C699" s="182" t="s">
        <v>27209</v>
      </c>
      <c r="D699" s="180" t="s">
        <v>42</v>
      </c>
      <c r="E699" s="180" t="s">
        <v>857</v>
      </c>
      <c r="F699" s="188">
        <v>67.62</v>
      </c>
      <c r="G699" s="188">
        <v>61.45</v>
      </c>
      <c r="H699" s="188">
        <v>51.07</v>
      </c>
      <c r="I699" s="188">
        <v>61.71</v>
      </c>
      <c r="J699" s="188">
        <v>59.87</v>
      </c>
      <c r="K699" s="188">
        <v>55.41</v>
      </c>
      <c r="L699" s="188">
        <v>64.599999999999994</v>
      </c>
      <c r="M699" s="188">
        <v>63.29</v>
      </c>
      <c r="N699" s="188">
        <v>61.32</v>
      </c>
      <c r="O699" s="188">
        <v>63.29</v>
      </c>
      <c r="P699" s="188">
        <v>62.11</v>
      </c>
      <c r="Q699" s="188">
        <v>63.16</v>
      </c>
      <c r="R699" s="188">
        <v>61.45</v>
      </c>
      <c r="S699" s="188">
        <v>68.28</v>
      </c>
      <c r="T699" s="188">
        <v>60.14</v>
      </c>
      <c r="U699" s="188">
        <v>61.32</v>
      </c>
      <c r="V699" s="188">
        <v>65.650000000000006</v>
      </c>
      <c r="W699" s="188">
        <v>63.02</v>
      </c>
      <c r="X699" s="188">
        <v>55.15</v>
      </c>
      <c r="Y699" s="188">
        <v>64.599999999999994</v>
      </c>
      <c r="Z699" s="188">
        <v>62.89</v>
      </c>
      <c r="AA699" s="188">
        <v>62.37</v>
      </c>
      <c r="AB699" s="188">
        <v>55.28</v>
      </c>
      <c r="AC699" s="188">
        <v>58.82</v>
      </c>
      <c r="AD699" s="188">
        <v>58.82</v>
      </c>
      <c r="AE699" s="188">
        <v>56.33</v>
      </c>
      <c r="AF699" s="188">
        <v>61.71</v>
      </c>
    </row>
    <row r="700" spans="1:32" x14ac:dyDescent="0.3">
      <c r="A700" s="180" t="s">
        <v>973</v>
      </c>
      <c r="B700" s="180">
        <v>25002</v>
      </c>
      <c r="C700" s="182" t="s">
        <v>27210</v>
      </c>
      <c r="D700" s="180" t="s">
        <v>42</v>
      </c>
      <c r="E700" s="180" t="s">
        <v>857</v>
      </c>
      <c r="F700" s="188">
        <v>67.62</v>
      </c>
      <c r="G700" s="188">
        <v>61.45</v>
      </c>
      <c r="H700" s="188">
        <v>51.07</v>
      </c>
      <c r="I700" s="188">
        <v>61.71</v>
      </c>
      <c r="J700" s="188">
        <v>59.87</v>
      </c>
      <c r="K700" s="188">
        <v>55.41</v>
      </c>
      <c r="L700" s="188">
        <v>64.599999999999994</v>
      </c>
      <c r="M700" s="188">
        <v>63.29</v>
      </c>
      <c r="N700" s="188">
        <v>61.32</v>
      </c>
      <c r="O700" s="188">
        <v>63.29</v>
      </c>
      <c r="P700" s="188">
        <v>62.11</v>
      </c>
      <c r="Q700" s="188">
        <v>63.16</v>
      </c>
      <c r="R700" s="188">
        <v>61.45</v>
      </c>
      <c r="S700" s="188">
        <v>68.28</v>
      </c>
      <c r="T700" s="188">
        <v>60.14</v>
      </c>
      <c r="U700" s="188">
        <v>61.32</v>
      </c>
      <c r="V700" s="188">
        <v>65.650000000000006</v>
      </c>
      <c r="W700" s="188">
        <v>63.02</v>
      </c>
      <c r="X700" s="188">
        <v>55.15</v>
      </c>
      <c r="Y700" s="188">
        <v>64.599999999999994</v>
      </c>
      <c r="Z700" s="188">
        <v>62.89</v>
      </c>
      <c r="AA700" s="188">
        <v>62.37</v>
      </c>
      <c r="AB700" s="188">
        <v>55.28</v>
      </c>
      <c r="AC700" s="188">
        <v>58.82</v>
      </c>
      <c r="AD700" s="188">
        <v>58.82</v>
      </c>
      <c r="AE700" s="188">
        <v>56.33</v>
      </c>
      <c r="AF700" s="188">
        <v>61.71</v>
      </c>
    </row>
    <row r="701" spans="1:32" x14ac:dyDescent="0.3">
      <c r="A701" s="180" t="s">
        <v>973</v>
      </c>
      <c r="B701" s="180">
        <v>37409</v>
      </c>
      <c r="C701" s="182" t="s">
        <v>27211</v>
      </c>
      <c r="D701" s="180" t="s">
        <v>42</v>
      </c>
      <c r="E701" s="180" t="s">
        <v>857</v>
      </c>
      <c r="F701" s="188">
        <v>67.62</v>
      </c>
      <c r="G701" s="188">
        <v>61.45</v>
      </c>
      <c r="H701" s="188">
        <v>51.07</v>
      </c>
      <c r="I701" s="188">
        <v>61.71</v>
      </c>
      <c r="J701" s="188">
        <v>59.87</v>
      </c>
      <c r="K701" s="188">
        <v>55.41</v>
      </c>
      <c r="L701" s="188">
        <v>64.599999999999994</v>
      </c>
      <c r="M701" s="188">
        <v>63.29</v>
      </c>
      <c r="N701" s="188">
        <v>61.32</v>
      </c>
      <c r="O701" s="188">
        <v>63.29</v>
      </c>
      <c r="P701" s="188">
        <v>62.11</v>
      </c>
      <c r="Q701" s="188">
        <v>63.16</v>
      </c>
      <c r="R701" s="188">
        <v>61.45</v>
      </c>
      <c r="S701" s="188">
        <v>68.28</v>
      </c>
      <c r="T701" s="188">
        <v>60.14</v>
      </c>
      <c r="U701" s="188">
        <v>61.32</v>
      </c>
      <c r="V701" s="188">
        <v>65.650000000000006</v>
      </c>
      <c r="W701" s="188">
        <v>63.02</v>
      </c>
      <c r="X701" s="188">
        <v>55.15</v>
      </c>
      <c r="Y701" s="188">
        <v>64.599999999999994</v>
      </c>
      <c r="Z701" s="188">
        <v>62.89</v>
      </c>
      <c r="AA701" s="188">
        <v>62.37</v>
      </c>
      <c r="AB701" s="188">
        <v>55.28</v>
      </c>
      <c r="AC701" s="188">
        <v>58.82</v>
      </c>
      <c r="AD701" s="188">
        <v>58.82</v>
      </c>
      <c r="AE701" s="188">
        <v>56.33</v>
      </c>
      <c r="AF701" s="188">
        <v>61.71</v>
      </c>
    </row>
    <row r="702" spans="1:32" x14ac:dyDescent="0.3">
      <c r="A702" s="180" t="s">
        <v>973</v>
      </c>
      <c r="B702" s="180">
        <v>841</v>
      </c>
      <c r="C702" s="182" t="s">
        <v>27212</v>
      </c>
      <c r="D702" s="180" t="s">
        <v>42</v>
      </c>
      <c r="E702" s="180" t="s">
        <v>857</v>
      </c>
      <c r="F702" s="188">
        <v>68.45</v>
      </c>
      <c r="G702" s="188">
        <v>62.2</v>
      </c>
      <c r="H702" s="188">
        <v>51.7</v>
      </c>
      <c r="I702" s="188">
        <v>62.47</v>
      </c>
      <c r="J702" s="188">
        <v>60.61</v>
      </c>
      <c r="K702" s="188">
        <v>56.09</v>
      </c>
      <c r="L702" s="188">
        <v>65.39</v>
      </c>
      <c r="M702" s="188">
        <v>64.06</v>
      </c>
      <c r="N702" s="188">
        <v>62.07</v>
      </c>
      <c r="O702" s="188">
        <v>64.06</v>
      </c>
      <c r="P702" s="188">
        <v>62.87</v>
      </c>
      <c r="Q702" s="188">
        <v>63.93</v>
      </c>
      <c r="R702" s="188">
        <v>62.2</v>
      </c>
      <c r="S702" s="188">
        <v>69.11</v>
      </c>
      <c r="T702" s="188">
        <v>60.87</v>
      </c>
      <c r="U702" s="188">
        <v>62.07</v>
      </c>
      <c r="V702" s="188">
        <v>66.45</v>
      </c>
      <c r="W702" s="188">
        <v>63.8</v>
      </c>
      <c r="X702" s="188">
        <v>55.82</v>
      </c>
      <c r="Y702" s="188">
        <v>65.39</v>
      </c>
      <c r="Z702" s="188">
        <v>63.66</v>
      </c>
      <c r="AA702" s="188">
        <v>63.13</v>
      </c>
      <c r="AB702" s="188">
        <v>55.95</v>
      </c>
      <c r="AC702" s="188">
        <v>59.54</v>
      </c>
      <c r="AD702" s="188">
        <v>59.54</v>
      </c>
      <c r="AE702" s="188">
        <v>57.02</v>
      </c>
      <c r="AF702" s="188">
        <v>62.47</v>
      </c>
    </row>
    <row r="703" spans="1:32" x14ac:dyDescent="0.3">
      <c r="A703" s="180" t="s">
        <v>973</v>
      </c>
      <c r="B703" s="180">
        <v>25005</v>
      </c>
      <c r="C703" s="182" t="s">
        <v>27213</v>
      </c>
      <c r="D703" s="180" t="s">
        <v>42</v>
      </c>
      <c r="E703" s="180" t="s">
        <v>857</v>
      </c>
      <c r="F703" s="188">
        <v>74.2</v>
      </c>
      <c r="G703" s="188">
        <v>67.430000000000007</v>
      </c>
      <c r="H703" s="188">
        <v>56.05</v>
      </c>
      <c r="I703" s="188">
        <v>67.72</v>
      </c>
      <c r="J703" s="188">
        <v>65.7</v>
      </c>
      <c r="K703" s="188">
        <v>60.8</v>
      </c>
      <c r="L703" s="188">
        <v>70.89</v>
      </c>
      <c r="M703" s="188">
        <v>69.45</v>
      </c>
      <c r="N703" s="188">
        <v>67.28</v>
      </c>
      <c r="O703" s="188">
        <v>69.45</v>
      </c>
      <c r="P703" s="188">
        <v>68.150000000000006</v>
      </c>
      <c r="Q703" s="188">
        <v>69.3</v>
      </c>
      <c r="R703" s="188">
        <v>67.430000000000007</v>
      </c>
      <c r="S703" s="188">
        <v>74.92</v>
      </c>
      <c r="T703" s="188">
        <v>65.989999999999995</v>
      </c>
      <c r="U703" s="188">
        <v>67.28</v>
      </c>
      <c r="V703" s="188">
        <v>72.040000000000006</v>
      </c>
      <c r="W703" s="188">
        <v>69.16</v>
      </c>
      <c r="X703" s="188">
        <v>60.51</v>
      </c>
      <c r="Y703" s="188">
        <v>70.89</v>
      </c>
      <c r="Z703" s="188">
        <v>69.010000000000005</v>
      </c>
      <c r="AA703" s="188">
        <v>68.44</v>
      </c>
      <c r="AB703" s="188">
        <v>60.66</v>
      </c>
      <c r="AC703" s="188">
        <v>64.55</v>
      </c>
      <c r="AD703" s="188">
        <v>64.55</v>
      </c>
      <c r="AE703" s="188">
        <v>61.81</v>
      </c>
      <c r="AF703" s="188">
        <v>67.72</v>
      </c>
    </row>
    <row r="704" spans="1:32" x14ac:dyDescent="0.3">
      <c r="A704" s="180" t="s">
        <v>973</v>
      </c>
      <c r="B704" s="180">
        <v>25003</v>
      </c>
      <c r="C704" s="182" t="s">
        <v>27214</v>
      </c>
      <c r="D704" s="180" t="s">
        <v>42</v>
      </c>
      <c r="E704" s="180" t="s">
        <v>857</v>
      </c>
      <c r="F704" s="188">
        <v>75.319999999999993</v>
      </c>
      <c r="G704" s="188">
        <v>68.44</v>
      </c>
      <c r="H704" s="188">
        <v>56.89</v>
      </c>
      <c r="I704" s="188">
        <v>68.739999999999995</v>
      </c>
      <c r="J704" s="188">
        <v>66.69</v>
      </c>
      <c r="K704" s="188">
        <v>61.72</v>
      </c>
      <c r="L704" s="188">
        <v>71.95</v>
      </c>
      <c r="M704" s="188">
        <v>70.489999999999995</v>
      </c>
      <c r="N704" s="188">
        <v>68.3</v>
      </c>
      <c r="O704" s="188">
        <v>70.489999999999995</v>
      </c>
      <c r="P704" s="188">
        <v>69.180000000000007</v>
      </c>
      <c r="Q704" s="188">
        <v>70.349999999999994</v>
      </c>
      <c r="R704" s="188">
        <v>68.44</v>
      </c>
      <c r="S704" s="188">
        <v>76.05</v>
      </c>
      <c r="T704" s="188">
        <v>66.98</v>
      </c>
      <c r="U704" s="188">
        <v>68.3</v>
      </c>
      <c r="V704" s="188">
        <v>73.12</v>
      </c>
      <c r="W704" s="188">
        <v>70.2</v>
      </c>
      <c r="X704" s="188">
        <v>61.42</v>
      </c>
      <c r="Y704" s="188">
        <v>71.95</v>
      </c>
      <c r="Z704" s="188">
        <v>70.05</v>
      </c>
      <c r="AA704" s="188">
        <v>69.47</v>
      </c>
      <c r="AB704" s="188">
        <v>61.57</v>
      </c>
      <c r="AC704" s="188">
        <v>65.52</v>
      </c>
      <c r="AD704" s="188">
        <v>65.52</v>
      </c>
      <c r="AE704" s="188">
        <v>62.74</v>
      </c>
      <c r="AF704" s="188">
        <v>68.739999999999995</v>
      </c>
    </row>
    <row r="705" spans="1:32" x14ac:dyDescent="0.3">
      <c r="A705" s="180" t="s">
        <v>973</v>
      </c>
      <c r="B705" s="180">
        <v>37410</v>
      </c>
      <c r="C705" s="182" t="s">
        <v>27215</v>
      </c>
      <c r="D705" s="180" t="s">
        <v>42</v>
      </c>
      <c r="E705" s="180" t="s">
        <v>857</v>
      </c>
      <c r="F705" s="188">
        <v>74.2</v>
      </c>
      <c r="G705" s="188">
        <v>67.430000000000007</v>
      </c>
      <c r="H705" s="188">
        <v>56.05</v>
      </c>
      <c r="I705" s="188">
        <v>67.72</v>
      </c>
      <c r="J705" s="188">
        <v>65.7</v>
      </c>
      <c r="K705" s="188">
        <v>60.8</v>
      </c>
      <c r="L705" s="188">
        <v>70.89</v>
      </c>
      <c r="M705" s="188">
        <v>69.45</v>
      </c>
      <c r="N705" s="188">
        <v>67.28</v>
      </c>
      <c r="O705" s="188">
        <v>69.45</v>
      </c>
      <c r="P705" s="188">
        <v>68.150000000000006</v>
      </c>
      <c r="Q705" s="188">
        <v>69.3</v>
      </c>
      <c r="R705" s="188">
        <v>67.430000000000007</v>
      </c>
      <c r="S705" s="188">
        <v>74.92</v>
      </c>
      <c r="T705" s="188">
        <v>65.989999999999995</v>
      </c>
      <c r="U705" s="188">
        <v>67.28</v>
      </c>
      <c r="V705" s="188">
        <v>72.040000000000006</v>
      </c>
      <c r="W705" s="188">
        <v>69.16</v>
      </c>
      <c r="X705" s="188">
        <v>60.51</v>
      </c>
      <c r="Y705" s="188">
        <v>70.89</v>
      </c>
      <c r="Z705" s="188">
        <v>69.010000000000005</v>
      </c>
      <c r="AA705" s="188">
        <v>68.44</v>
      </c>
      <c r="AB705" s="188">
        <v>60.66</v>
      </c>
      <c r="AC705" s="188">
        <v>64.55</v>
      </c>
      <c r="AD705" s="188">
        <v>64.55</v>
      </c>
      <c r="AE705" s="188">
        <v>61.81</v>
      </c>
      <c r="AF705" s="188">
        <v>67.72</v>
      </c>
    </row>
    <row r="706" spans="1:32" x14ac:dyDescent="0.3">
      <c r="A706" s="180" t="s">
        <v>973</v>
      </c>
      <c r="B706" s="180">
        <v>842</v>
      </c>
      <c r="C706" s="182" t="s">
        <v>27216</v>
      </c>
      <c r="D706" s="180" t="s">
        <v>42</v>
      </c>
      <c r="E706" s="180" t="s">
        <v>857</v>
      </c>
      <c r="F706" s="188">
        <v>75.260000000000005</v>
      </c>
      <c r="G706" s="188">
        <v>68.39</v>
      </c>
      <c r="H706" s="188">
        <v>56.84</v>
      </c>
      <c r="I706" s="188">
        <v>68.680000000000007</v>
      </c>
      <c r="J706" s="188">
        <v>66.63</v>
      </c>
      <c r="K706" s="188">
        <v>61.67</v>
      </c>
      <c r="L706" s="188">
        <v>71.89</v>
      </c>
      <c r="M706" s="188">
        <v>70.430000000000007</v>
      </c>
      <c r="N706" s="188">
        <v>68.239999999999995</v>
      </c>
      <c r="O706" s="188">
        <v>70.430000000000007</v>
      </c>
      <c r="P706" s="188">
        <v>69.12</v>
      </c>
      <c r="Q706" s="188">
        <v>70.290000000000006</v>
      </c>
      <c r="R706" s="188">
        <v>68.39</v>
      </c>
      <c r="S706" s="188">
        <v>75.989999999999995</v>
      </c>
      <c r="T706" s="188">
        <v>66.930000000000007</v>
      </c>
      <c r="U706" s="188">
        <v>68.239999999999995</v>
      </c>
      <c r="V706" s="188">
        <v>73.06</v>
      </c>
      <c r="W706" s="188">
        <v>70.14</v>
      </c>
      <c r="X706" s="188">
        <v>61.37</v>
      </c>
      <c r="Y706" s="188">
        <v>71.89</v>
      </c>
      <c r="Z706" s="188">
        <v>69.989999999999995</v>
      </c>
      <c r="AA706" s="188">
        <v>69.41</v>
      </c>
      <c r="AB706" s="188">
        <v>61.52</v>
      </c>
      <c r="AC706" s="188">
        <v>65.459999999999994</v>
      </c>
      <c r="AD706" s="188">
        <v>65.459999999999994</v>
      </c>
      <c r="AE706" s="188">
        <v>62.69</v>
      </c>
      <c r="AF706" s="188">
        <v>68.680000000000007</v>
      </c>
    </row>
    <row r="707" spans="1:32" x14ac:dyDescent="0.3">
      <c r="A707" s="180" t="s">
        <v>973</v>
      </c>
      <c r="B707" s="180">
        <v>44391</v>
      </c>
      <c r="C707" s="182" t="s">
        <v>27217</v>
      </c>
      <c r="D707" s="180" t="s">
        <v>37</v>
      </c>
      <c r="E707" s="180" t="s">
        <v>857</v>
      </c>
      <c r="F707" s="188">
        <v>160.36000000000001</v>
      </c>
      <c r="G707" s="188">
        <v>145.72</v>
      </c>
      <c r="H707" s="188">
        <v>121.12</v>
      </c>
      <c r="I707" s="188">
        <v>146.34</v>
      </c>
      <c r="J707" s="188">
        <v>141.97999999999999</v>
      </c>
      <c r="K707" s="188">
        <v>131.4</v>
      </c>
      <c r="L707" s="188">
        <v>153.19</v>
      </c>
      <c r="M707" s="188">
        <v>150.08000000000001</v>
      </c>
      <c r="N707" s="188">
        <v>145.41</v>
      </c>
      <c r="O707" s="188">
        <v>150.08000000000001</v>
      </c>
      <c r="P707" s="188">
        <v>147.28</v>
      </c>
      <c r="Q707" s="188">
        <v>149.77000000000001</v>
      </c>
      <c r="R707" s="188">
        <v>145.72</v>
      </c>
      <c r="S707" s="188">
        <v>161.91</v>
      </c>
      <c r="T707" s="188">
        <v>142.61000000000001</v>
      </c>
      <c r="U707" s="188">
        <v>145.41</v>
      </c>
      <c r="V707" s="188">
        <v>155.69</v>
      </c>
      <c r="W707" s="188">
        <v>149.46</v>
      </c>
      <c r="X707" s="188">
        <v>130.78</v>
      </c>
      <c r="Y707" s="188">
        <v>153.19</v>
      </c>
      <c r="Z707" s="188">
        <v>149.15</v>
      </c>
      <c r="AA707" s="188">
        <v>147.9</v>
      </c>
      <c r="AB707" s="188">
        <v>131.09</v>
      </c>
      <c r="AC707" s="188">
        <v>139.49</v>
      </c>
      <c r="AD707" s="188">
        <v>139.49</v>
      </c>
      <c r="AE707" s="188">
        <v>133.58000000000001</v>
      </c>
      <c r="AF707" s="188">
        <v>146.34</v>
      </c>
    </row>
    <row r="708" spans="1:32" x14ac:dyDescent="0.3">
      <c r="A708" s="180" t="s">
        <v>973</v>
      </c>
      <c r="B708" s="180">
        <v>44388</v>
      </c>
      <c r="C708" s="182" t="s">
        <v>27218</v>
      </c>
      <c r="D708" s="180" t="s">
        <v>37</v>
      </c>
      <c r="E708" s="180" t="s">
        <v>857</v>
      </c>
      <c r="F708" s="188">
        <v>3.47</v>
      </c>
      <c r="G708" s="188">
        <v>3.15</v>
      </c>
      <c r="H708" s="188">
        <v>2.62</v>
      </c>
      <c r="I708" s="188">
        <v>3.17</v>
      </c>
      <c r="J708" s="188">
        <v>3.07</v>
      </c>
      <c r="K708" s="188">
        <v>2.84</v>
      </c>
      <c r="L708" s="188">
        <v>3.32</v>
      </c>
      <c r="M708" s="188">
        <v>3.25</v>
      </c>
      <c r="N708" s="188">
        <v>3.15</v>
      </c>
      <c r="O708" s="188">
        <v>3.25</v>
      </c>
      <c r="P708" s="188">
        <v>3.19</v>
      </c>
      <c r="Q708" s="188">
        <v>3.24</v>
      </c>
      <c r="R708" s="188">
        <v>3.15</v>
      </c>
      <c r="S708" s="188">
        <v>3.51</v>
      </c>
      <c r="T708" s="188">
        <v>3.09</v>
      </c>
      <c r="U708" s="188">
        <v>3.15</v>
      </c>
      <c r="V708" s="188">
        <v>3.37</v>
      </c>
      <c r="W708" s="188">
        <v>3.24</v>
      </c>
      <c r="X708" s="188">
        <v>2.83</v>
      </c>
      <c r="Y708" s="188">
        <v>3.32</v>
      </c>
      <c r="Z708" s="188">
        <v>3.23</v>
      </c>
      <c r="AA708" s="188">
        <v>3.2</v>
      </c>
      <c r="AB708" s="188">
        <v>2.84</v>
      </c>
      <c r="AC708" s="188">
        <v>3.02</v>
      </c>
      <c r="AD708" s="188">
        <v>3.02</v>
      </c>
      <c r="AE708" s="188">
        <v>2.89</v>
      </c>
      <c r="AF708" s="188">
        <v>3.17</v>
      </c>
    </row>
    <row r="709" spans="1:32" x14ac:dyDescent="0.3">
      <c r="A709" s="180" t="s">
        <v>973</v>
      </c>
      <c r="B709" s="180">
        <v>44392</v>
      </c>
      <c r="C709" s="182" t="s">
        <v>27219</v>
      </c>
      <c r="D709" s="180" t="s">
        <v>37</v>
      </c>
      <c r="E709" s="180" t="s">
        <v>857</v>
      </c>
      <c r="F709" s="188">
        <v>319.29000000000002</v>
      </c>
      <c r="G709" s="188">
        <v>290.14999999999998</v>
      </c>
      <c r="H709" s="188">
        <v>241.17</v>
      </c>
      <c r="I709" s="188">
        <v>291.39</v>
      </c>
      <c r="J709" s="188">
        <v>282.70999999999998</v>
      </c>
      <c r="K709" s="188">
        <v>261.63</v>
      </c>
      <c r="L709" s="188">
        <v>305.02999999999997</v>
      </c>
      <c r="M709" s="188">
        <v>298.83</v>
      </c>
      <c r="N709" s="188">
        <v>289.52999999999997</v>
      </c>
      <c r="O709" s="188">
        <v>298.83</v>
      </c>
      <c r="P709" s="188">
        <v>293.25</v>
      </c>
      <c r="Q709" s="188">
        <v>298.20999999999998</v>
      </c>
      <c r="R709" s="188">
        <v>290.14999999999998</v>
      </c>
      <c r="S709" s="188">
        <v>322.39</v>
      </c>
      <c r="T709" s="188">
        <v>283.95</v>
      </c>
      <c r="U709" s="188">
        <v>289.52999999999997</v>
      </c>
      <c r="V709" s="188">
        <v>309.99</v>
      </c>
      <c r="W709" s="188">
        <v>297.58999999999997</v>
      </c>
      <c r="X709" s="188">
        <v>260.39</v>
      </c>
      <c r="Y709" s="188">
        <v>305.02999999999997</v>
      </c>
      <c r="Z709" s="188">
        <v>296.97000000000003</v>
      </c>
      <c r="AA709" s="188">
        <v>294.49</v>
      </c>
      <c r="AB709" s="188">
        <v>261.01</v>
      </c>
      <c r="AC709" s="188">
        <v>277.75</v>
      </c>
      <c r="AD709" s="188">
        <v>277.75</v>
      </c>
      <c r="AE709" s="188">
        <v>265.97000000000003</v>
      </c>
      <c r="AF709" s="188">
        <v>291.39</v>
      </c>
    </row>
    <row r="710" spans="1:32" x14ac:dyDescent="0.3">
      <c r="A710" s="180" t="s">
        <v>973</v>
      </c>
      <c r="B710" s="180">
        <v>44390</v>
      </c>
      <c r="C710" s="182" t="s">
        <v>27220</v>
      </c>
      <c r="D710" s="180" t="s">
        <v>37</v>
      </c>
      <c r="E710" s="180" t="s">
        <v>857</v>
      </c>
      <c r="F710" s="188">
        <v>67.650000000000006</v>
      </c>
      <c r="G710" s="188">
        <v>61.48</v>
      </c>
      <c r="H710" s="188">
        <v>51.1</v>
      </c>
      <c r="I710" s="188">
        <v>61.74</v>
      </c>
      <c r="J710" s="188">
        <v>59.9</v>
      </c>
      <c r="K710" s="188">
        <v>55.43</v>
      </c>
      <c r="L710" s="188">
        <v>64.63</v>
      </c>
      <c r="M710" s="188">
        <v>63.32</v>
      </c>
      <c r="N710" s="188">
        <v>61.35</v>
      </c>
      <c r="O710" s="188">
        <v>63.32</v>
      </c>
      <c r="P710" s="188">
        <v>62.13</v>
      </c>
      <c r="Q710" s="188">
        <v>63.18</v>
      </c>
      <c r="R710" s="188">
        <v>61.48</v>
      </c>
      <c r="S710" s="188">
        <v>68.31</v>
      </c>
      <c r="T710" s="188">
        <v>60.16</v>
      </c>
      <c r="U710" s="188">
        <v>61.35</v>
      </c>
      <c r="V710" s="188">
        <v>65.680000000000007</v>
      </c>
      <c r="W710" s="188">
        <v>63.05</v>
      </c>
      <c r="X710" s="188">
        <v>55.17</v>
      </c>
      <c r="Y710" s="188">
        <v>64.63</v>
      </c>
      <c r="Z710" s="188">
        <v>62.92</v>
      </c>
      <c r="AA710" s="188">
        <v>62.4</v>
      </c>
      <c r="AB710" s="188">
        <v>55.3</v>
      </c>
      <c r="AC710" s="188">
        <v>58.85</v>
      </c>
      <c r="AD710" s="188">
        <v>58.85</v>
      </c>
      <c r="AE710" s="188">
        <v>56.35</v>
      </c>
      <c r="AF710" s="188">
        <v>61.74</v>
      </c>
    </row>
    <row r="711" spans="1:32" x14ac:dyDescent="0.3">
      <c r="A711" s="180" t="s">
        <v>973</v>
      </c>
      <c r="B711" s="180">
        <v>44389</v>
      </c>
      <c r="C711" s="182" t="s">
        <v>27221</v>
      </c>
      <c r="D711" s="180" t="s">
        <v>37</v>
      </c>
      <c r="E711" s="180" t="s">
        <v>857</v>
      </c>
      <c r="F711" s="188">
        <v>7.99</v>
      </c>
      <c r="G711" s="188">
        <v>7.26</v>
      </c>
      <c r="H711" s="188">
        <v>6.03</v>
      </c>
      <c r="I711" s="188">
        <v>7.29</v>
      </c>
      <c r="J711" s="188">
        <v>7.07</v>
      </c>
      <c r="K711" s="188">
        <v>6.54</v>
      </c>
      <c r="L711" s="188">
        <v>7.63</v>
      </c>
      <c r="M711" s="188">
        <v>7.47</v>
      </c>
      <c r="N711" s="188">
        <v>7.24</v>
      </c>
      <c r="O711" s="188">
        <v>7.47</v>
      </c>
      <c r="P711" s="188">
        <v>7.33</v>
      </c>
      <c r="Q711" s="188">
        <v>7.46</v>
      </c>
      <c r="R711" s="188">
        <v>7.26</v>
      </c>
      <c r="S711" s="188">
        <v>8.06</v>
      </c>
      <c r="T711" s="188">
        <v>7.1</v>
      </c>
      <c r="U711" s="188">
        <v>7.24</v>
      </c>
      <c r="V711" s="188">
        <v>7.75</v>
      </c>
      <c r="W711" s="188">
        <v>7.44</v>
      </c>
      <c r="X711" s="188">
        <v>6.51</v>
      </c>
      <c r="Y711" s="188">
        <v>7.63</v>
      </c>
      <c r="Z711" s="188">
        <v>7.43</v>
      </c>
      <c r="AA711" s="188">
        <v>7.37</v>
      </c>
      <c r="AB711" s="188">
        <v>6.53</v>
      </c>
      <c r="AC711" s="188">
        <v>6.95</v>
      </c>
      <c r="AD711" s="188">
        <v>6.95</v>
      </c>
      <c r="AE711" s="188">
        <v>6.65</v>
      </c>
      <c r="AF711" s="188">
        <v>7.29</v>
      </c>
    </row>
    <row r="712" spans="1:32" x14ac:dyDescent="0.3">
      <c r="A712" s="180" t="s">
        <v>973</v>
      </c>
      <c r="B712" s="180">
        <v>862</v>
      </c>
      <c r="C712" s="182" t="s">
        <v>27222</v>
      </c>
      <c r="D712" s="180" t="s">
        <v>37</v>
      </c>
      <c r="E712" s="180" t="s">
        <v>857</v>
      </c>
      <c r="F712" s="188">
        <v>14.63</v>
      </c>
      <c r="G712" s="188">
        <v>13.3</v>
      </c>
      <c r="H712" s="188">
        <v>11.05</v>
      </c>
      <c r="I712" s="188">
        <v>13.35</v>
      </c>
      <c r="J712" s="188">
        <v>12.95</v>
      </c>
      <c r="K712" s="188">
        <v>11.99</v>
      </c>
      <c r="L712" s="188">
        <v>13.98</v>
      </c>
      <c r="M712" s="188">
        <v>13.69</v>
      </c>
      <c r="N712" s="188">
        <v>13.27</v>
      </c>
      <c r="O712" s="188">
        <v>13.69</v>
      </c>
      <c r="P712" s="188">
        <v>13.44</v>
      </c>
      <c r="Q712" s="188">
        <v>13.67</v>
      </c>
      <c r="R712" s="188">
        <v>13.3</v>
      </c>
      <c r="S712" s="188">
        <v>14.77</v>
      </c>
      <c r="T712" s="188">
        <v>13.01</v>
      </c>
      <c r="U712" s="188">
        <v>13.27</v>
      </c>
      <c r="V712" s="188">
        <v>14.2</v>
      </c>
      <c r="W712" s="188">
        <v>13.64</v>
      </c>
      <c r="X712" s="188">
        <v>11.93</v>
      </c>
      <c r="Y712" s="188">
        <v>13.98</v>
      </c>
      <c r="Z712" s="188">
        <v>13.61</v>
      </c>
      <c r="AA712" s="188">
        <v>13.49</v>
      </c>
      <c r="AB712" s="188">
        <v>11.96</v>
      </c>
      <c r="AC712" s="188">
        <v>12.73</v>
      </c>
      <c r="AD712" s="188">
        <v>12.73</v>
      </c>
      <c r="AE712" s="188">
        <v>12.19</v>
      </c>
      <c r="AF712" s="188">
        <v>13.35</v>
      </c>
    </row>
    <row r="713" spans="1:32" x14ac:dyDescent="0.3">
      <c r="A713" s="180" t="s">
        <v>973</v>
      </c>
      <c r="B713" s="180">
        <v>866</v>
      </c>
      <c r="C713" s="182" t="s">
        <v>27223</v>
      </c>
      <c r="D713" s="180" t="s">
        <v>37</v>
      </c>
      <c r="E713" s="180" t="s">
        <v>857</v>
      </c>
      <c r="F713" s="188">
        <v>185.92</v>
      </c>
      <c r="G713" s="188">
        <v>168.95</v>
      </c>
      <c r="H713" s="188">
        <v>140.43</v>
      </c>
      <c r="I713" s="188">
        <v>169.68</v>
      </c>
      <c r="J713" s="188">
        <v>164.62</v>
      </c>
      <c r="K713" s="188">
        <v>152.35</v>
      </c>
      <c r="L713" s="188">
        <v>177.62</v>
      </c>
      <c r="M713" s="188">
        <v>174.01</v>
      </c>
      <c r="N713" s="188">
        <v>168.59</v>
      </c>
      <c r="O713" s="188">
        <v>174.01</v>
      </c>
      <c r="P713" s="188">
        <v>170.76</v>
      </c>
      <c r="Q713" s="188">
        <v>173.65</v>
      </c>
      <c r="R713" s="188">
        <v>168.95</v>
      </c>
      <c r="S713" s="188">
        <v>187.73</v>
      </c>
      <c r="T713" s="188">
        <v>165.34</v>
      </c>
      <c r="U713" s="188">
        <v>168.59</v>
      </c>
      <c r="V713" s="188">
        <v>180.51</v>
      </c>
      <c r="W713" s="188">
        <v>173.29</v>
      </c>
      <c r="X713" s="188">
        <v>151.63</v>
      </c>
      <c r="Y713" s="188">
        <v>177.62</v>
      </c>
      <c r="Z713" s="188">
        <v>172.93</v>
      </c>
      <c r="AA713" s="188">
        <v>171.48</v>
      </c>
      <c r="AB713" s="188">
        <v>151.99</v>
      </c>
      <c r="AC713" s="188">
        <v>161.72999999999999</v>
      </c>
      <c r="AD713" s="188">
        <v>161.72999999999999</v>
      </c>
      <c r="AE713" s="188">
        <v>154.87</v>
      </c>
      <c r="AF713" s="188">
        <v>169.68</v>
      </c>
    </row>
    <row r="714" spans="1:32" x14ac:dyDescent="0.3">
      <c r="A714" s="180" t="s">
        <v>973</v>
      </c>
      <c r="B714" s="180">
        <v>892</v>
      </c>
      <c r="C714" s="182" t="s">
        <v>27224</v>
      </c>
      <c r="D714" s="180" t="s">
        <v>37</v>
      </c>
      <c r="E714" s="180" t="s">
        <v>857</v>
      </c>
      <c r="F714" s="188">
        <v>225.06</v>
      </c>
      <c r="G714" s="188">
        <v>204.52</v>
      </c>
      <c r="H714" s="188">
        <v>169.99</v>
      </c>
      <c r="I714" s="188">
        <v>205.39</v>
      </c>
      <c r="J714" s="188">
        <v>199.27</v>
      </c>
      <c r="K714" s="188">
        <v>184.41</v>
      </c>
      <c r="L714" s="188">
        <v>215.01</v>
      </c>
      <c r="M714" s="188">
        <v>210.64</v>
      </c>
      <c r="N714" s="188">
        <v>204.08</v>
      </c>
      <c r="O714" s="188">
        <v>210.64</v>
      </c>
      <c r="P714" s="188">
        <v>206.7</v>
      </c>
      <c r="Q714" s="188">
        <v>210.2</v>
      </c>
      <c r="R714" s="188">
        <v>204.52</v>
      </c>
      <c r="S714" s="188">
        <v>227.24</v>
      </c>
      <c r="T714" s="188">
        <v>200.15</v>
      </c>
      <c r="U714" s="188">
        <v>204.08</v>
      </c>
      <c r="V714" s="188">
        <v>218.5</v>
      </c>
      <c r="W714" s="188">
        <v>209.76</v>
      </c>
      <c r="X714" s="188">
        <v>183.54</v>
      </c>
      <c r="Y714" s="188">
        <v>215.01</v>
      </c>
      <c r="Z714" s="188">
        <v>209.32</v>
      </c>
      <c r="AA714" s="188">
        <v>207.58</v>
      </c>
      <c r="AB714" s="188">
        <v>183.98</v>
      </c>
      <c r="AC714" s="188">
        <v>195.78</v>
      </c>
      <c r="AD714" s="188">
        <v>195.78</v>
      </c>
      <c r="AE714" s="188">
        <v>187.47</v>
      </c>
      <c r="AF714" s="188">
        <v>205.39</v>
      </c>
    </row>
    <row r="715" spans="1:32" x14ac:dyDescent="0.3">
      <c r="A715" s="180" t="s">
        <v>973</v>
      </c>
      <c r="B715" s="180">
        <v>857</v>
      </c>
      <c r="C715" s="182" t="s">
        <v>27225</v>
      </c>
      <c r="D715" s="180" t="s">
        <v>37</v>
      </c>
      <c r="E715" s="180" t="s">
        <v>857</v>
      </c>
      <c r="F715" s="188">
        <v>24.47</v>
      </c>
      <c r="G715" s="188">
        <v>22.24</v>
      </c>
      <c r="H715" s="188">
        <v>18.489999999999998</v>
      </c>
      <c r="I715" s="188">
        <v>22.34</v>
      </c>
      <c r="J715" s="188">
        <v>21.67</v>
      </c>
      <c r="K715" s="188">
        <v>20.05</v>
      </c>
      <c r="L715" s="188">
        <v>23.38</v>
      </c>
      <c r="M715" s="188">
        <v>22.91</v>
      </c>
      <c r="N715" s="188">
        <v>22.19</v>
      </c>
      <c r="O715" s="188">
        <v>22.91</v>
      </c>
      <c r="P715" s="188">
        <v>22.48</v>
      </c>
      <c r="Q715" s="188">
        <v>22.86</v>
      </c>
      <c r="R715" s="188">
        <v>22.24</v>
      </c>
      <c r="S715" s="188">
        <v>24.71</v>
      </c>
      <c r="T715" s="188">
        <v>21.77</v>
      </c>
      <c r="U715" s="188">
        <v>22.19</v>
      </c>
      <c r="V715" s="188">
        <v>23.76</v>
      </c>
      <c r="W715" s="188">
        <v>22.81</v>
      </c>
      <c r="X715" s="188">
        <v>19.96</v>
      </c>
      <c r="Y715" s="188">
        <v>23.38</v>
      </c>
      <c r="Z715" s="188">
        <v>22.76</v>
      </c>
      <c r="AA715" s="188">
        <v>22.57</v>
      </c>
      <c r="AB715" s="188">
        <v>20.010000000000002</v>
      </c>
      <c r="AC715" s="188">
        <v>21.29</v>
      </c>
      <c r="AD715" s="188">
        <v>21.29</v>
      </c>
      <c r="AE715" s="188">
        <v>20.39</v>
      </c>
      <c r="AF715" s="188">
        <v>22.34</v>
      </c>
    </row>
    <row r="716" spans="1:32" x14ac:dyDescent="0.3">
      <c r="A716" s="180" t="s">
        <v>973</v>
      </c>
      <c r="B716" s="180">
        <v>37404</v>
      </c>
      <c r="C716" s="182" t="s">
        <v>27226</v>
      </c>
      <c r="D716" s="180" t="s">
        <v>37</v>
      </c>
      <c r="E716" s="180" t="s">
        <v>857</v>
      </c>
      <c r="F716" s="188">
        <v>260.39</v>
      </c>
      <c r="G716" s="188">
        <v>236.62</v>
      </c>
      <c r="H716" s="188">
        <v>196.68</v>
      </c>
      <c r="I716" s="188">
        <v>237.63</v>
      </c>
      <c r="J716" s="188">
        <v>230.56</v>
      </c>
      <c r="K716" s="188">
        <v>213.36</v>
      </c>
      <c r="L716" s="188">
        <v>248.76</v>
      </c>
      <c r="M716" s="188">
        <v>243.7</v>
      </c>
      <c r="N716" s="188">
        <v>236.12</v>
      </c>
      <c r="O716" s="188">
        <v>243.7</v>
      </c>
      <c r="P716" s="188">
        <v>239.15</v>
      </c>
      <c r="Q716" s="188">
        <v>243.2</v>
      </c>
      <c r="R716" s="188">
        <v>236.62</v>
      </c>
      <c r="S716" s="188">
        <v>262.91000000000003</v>
      </c>
      <c r="T716" s="188">
        <v>231.57</v>
      </c>
      <c r="U716" s="188">
        <v>236.12</v>
      </c>
      <c r="V716" s="188">
        <v>252.8</v>
      </c>
      <c r="W716" s="188">
        <v>242.69</v>
      </c>
      <c r="X716" s="188">
        <v>212.35</v>
      </c>
      <c r="Y716" s="188">
        <v>248.76</v>
      </c>
      <c r="Z716" s="188">
        <v>242.18</v>
      </c>
      <c r="AA716" s="188">
        <v>240.16</v>
      </c>
      <c r="AB716" s="188">
        <v>212.86</v>
      </c>
      <c r="AC716" s="188">
        <v>226.51</v>
      </c>
      <c r="AD716" s="188">
        <v>226.51</v>
      </c>
      <c r="AE716" s="188">
        <v>216.9</v>
      </c>
      <c r="AF716" s="188">
        <v>237.63</v>
      </c>
    </row>
    <row r="717" spans="1:32" x14ac:dyDescent="0.3">
      <c r="A717" s="180" t="s">
        <v>973</v>
      </c>
      <c r="B717" s="180">
        <v>868</v>
      </c>
      <c r="C717" s="182" t="s">
        <v>27227</v>
      </c>
      <c r="D717" s="180" t="s">
        <v>37</v>
      </c>
      <c r="E717" s="180" t="s">
        <v>857</v>
      </c>
      <c r="F717" s="188">
        <v>34.880000000000003</v>
      </c>
      <c r="G717" s="188">
        <v>31.7</v>
      </c>
      <c r="H717" s="188">
        <v>26.35</v>
      </c>
      <c r="I717" s="188">
        <v>31.84</v>
      </c>
      <c r="J717" s="188">
        <v>30.89</v>
      </c>
      <c r="K717" s="188">
        <v>28.58</v>
      </c>
      <c r="L717" s="188">
        <v>33.33</v>
      </c>
      <c r="M717" s="188">
        <v>32.65</v>
      </c>
      <c r="N717" s="188">
        <v>31.63</v>
      </c>
      <c r="O717" s="188">
        <v>32.65</v>
      </c>
      <c r="P717" s="188">
        <v>32.04</v>
      </c>
      <c r="Q717" s="188">
        <v>32.58</v>
      </c>
      <c r="R717" s="188">
        <v>31.7</v>
      </c>
      <c r="S717" s="188">
        <v>35.22</v>
      </c>
      <c r="T717" s="188">
        <v>31.02</v>
      </c>
      <c r="U717" s="188">
        <v>31.63</v>
      </c>
      <c r="V717" s="188">
        <v>33.869999999999997</v>
      </c>
      <c r="W717" s="188">
        <v>32.51</v>
      </c>
      <c r="X717" s="188">
        <v>28.45</v>
      </c>
      <c r="Y717" s="188">
        <v>33.33</v>
      </c>
      <c r="Z717" s="188">
        <v>32.44</v>
      </c>
      <c r="AA717" s="188">
        <v>32.17</v>
      </c>
      <c r="AB717" s="188">
        <v>28.52</v>
      </c>
      <c r="AC717" s="188">
        <v>30.34</v>
      </c>
      <c r="AD717" s="188">
        <v>30.34</v>
      </c>
      <c r="AE717" s="188">
        <v>29.06</v>
      </c>
      <c r="AF717" s="188">
        <v>31.84</v>
      </c>
    </row>
    <row r="718" spans="1:32" x14ac:dyDescent="0.3">
      <c r="A718" s="180" t="s">
        <v>973</v>
      </c>
      <c r="B718" s="180">
        <v>863</v>
      </c>
      <c r="C718" s="182" t="s">
        <v>27228</v>
      </c>
      <c r="D718" s="180" t="s">
        <v>37</v>
      </c>
      <c r="E718" s="180" t="s">
        <v>857</v>
      </c>
      <c r="F718" s="188">
        <v>51.38</v>
      </c>
      <c r="G718" s="188">
        <v>46.69</v>
      </c>
      <c r="H718" s="188">
        <v>38.81</v>
      </c>
      <c r="I718" s="188">
        <v>46.89</v>
      </c>
      <c r="J718" s="188">
        <v>45.49</v>
      </c>
      <c r="K718" s="188">
        <v>42.1</v>
      </c>
      <c r="L718" s="188">
        <v>49.08</v>
      </c>
      <c r="M718" s="188">
        <v>48.08</v>
      </c>
      <c r="N718" s="188">
        <v>46.59</v>
      </c>
      <c r="O718" s="188">
        <v>48.08</v>
      </c>
      <c r="P718" s="188">
        <v>47.19</v>
      </c>
      <c r="Q718" s="188">
        <v>47.98</v>
      </c>
      <c r="R718" s="188">
        <v>46.69</v>
      </c>
      <c r="S718" s="188">
        <v>51.87</v>
      </c>
      <c r="T718" s="188">
        <v>45.69</v>
      </c>
      <c r="U718" s="188">
        <v>46.59</v>
      </c>
      <c r="V718" s="188">
        <v>49.88</v>
      </c>
      <c r="W718" s="188">
        <v>47.88</v>
      </c>
      <c r="X718" s="188">
        <v>41.9</v>
      </c>
      <c r="Y718" s="188">
        <v>49.08</v>
      </c>
      <c r="Z718" s="188">
        <v>47.78</v>
      </c>
      <c r="AA718" s="188">
        <v>47.39</v>
      </c>
      <c r="AB718" s="188">
        <v>42</v>
      </c>
      <c r="AC718" s="188">
        <v>44.69</v>
      </c>
      <c r="AD718" s="188">
        <v>44.69</v>
      </c>
      <c r="AE718" s="188">
        <v>42.8</v>
      </c>
      <c r="AF718" s="188">
        <v>46.89</v>
      </c>
    </row>
    <row r="719" spans="1:32" x14ac:dyDescent="0.3">
      <c r="A719" s="180" t="s">
        <v>973</v>
      </c>
      <c r="B719" s="180">
        <v>867</v>
      </c>
      <c r="C719" s="182" t="s">
        <v>27229</v>
      </c>
      <c r="D719" s="180" t="s">
        <v>37</v>
      </c>
      <c r="E719" s="180" t="s">
        <v>857</v>
      </c>
      <c r="F719" s="188">
        <v>73.19</v>
      </c>
      <c r="G719" s="188">
        <v>66.510000000000005</v>
      </c>
      <c r="H719" s="188">
        <v>55.28</v>
      </c>
      <c r="I719" s="188">
        <v>66.790000000000006</v>
      </c>
      <c r="J719" s="188">
        <v>64.8</v>
      </c>
      <c r="K719" s="188">
        <v>59.97</v>
      </c>
      <c r="L719" s="188">
        <v>69.92</v>
      </c>
      <c r="M719" s="188">
        <v>68.5</v>
      </c>
      <c r="N719" s="188">
        <v>66.36</v>
      </c>
      <c r="O719" s="188">
        <v>68.5</v>
      </c>
      <c r="P719" s="188">
        <v>67.22</v>
      </c>
      <c r="Q719" s="188">
        <v>68.349999999999994</v>
      </c>
      <c r="R719" s="188">
        <v>66.510000000000005</v>
      </c>
      <c r="S719" s="188">
        <v>73.900000000000006</v>
      </c>
      <c r="T719" s="188">
        <v>65.09</v>
      </c>
      <c r="U719" s="188">
        <v>66.36</v>
      </c>
      <c r="V719" s="188">
        <v>71.05</v>
      </c>
      <c r="W719" s="188">
        <v>68.209999999999994</v>
      </c>
      <c r="X719" s="188">
        <v>59.69</v>
      </c>
      <c r="Y719" s="188">
        <v>69.92</v>
      </c>
      <c r="Z719" s="188">
        <v>68.069999999999993</v>
      </c>
      <c r="AA719" s="188">
        <v>67.5</v>
      </c>
      <c r="AB719" s="188">
        <v>59.83</v>
      </c>
      <c r="AC719" s="188">
        <v>63.66</v>
      </c>
      <c r="AD719" s="188">
        <v>63.66</v>
      </c>
      <c r="AE719" s="188">
        <v>60.96</v>
      </c>
      <c r="AF719" s="188">
        <v>66.790000000000006</v>
      </c>
    </row>
    <row r="720" spans="1:32" x14ac:dyDescent="0.3">
      <c r="A720" s="180" t="s">
        <v>973</v>
      </c>
      <c r="B720" s="180">
        <v>864</v>
      </c>
      <c r="C720" s="182" t="s">
        <v>27230</v>
      </c>
      <c r="D720" s="180" t="s">
        <v>37</v>
      </c>
      <c r="E720" s="180" t="s">
        <v>857</v>
      </c>
      <c r="F720" s="188">
        <v>96.67</v>
      </c>
      <c r="G720" s="188">
        <v>87.85</v>
      </c>
      <c r="H720" s="188">
        <v>73.02</v>
      </c>
      <c r="I720" s="188">
        <v>88.23</v>
      </c>
      <c r="J720" s="188">
        <v>85.6</v>
      </c>
      <c r="K720" s="188">
        <v>79.209999999999994</v>
      </c>
      <c r="L720" s="188">
        <v>92.36</v>
      </c>
      <c r="M720" s="188">
        <v>90.48</v>
      </c>
      <c r="N720" s="188">
        <v>87.66</v>
      </c>
      <c r="O720" s="188">
        <v>90.48</v>
      </c>
      <c r="P720" s="188">
        <v>88.79</v>
      </c>
      <c r="Q720" s="188">
        <v>90.29</v>
      </c>
      <c r="R720" s="188">
        <v>87.85</v>
      </c>
      <c r="S720" s="188">
        <v>97.61</v>
      </c>
      <c r="T720" s="188">
        <v>85.97</v>
      </c>
      <c r="U720" s="188">
        <v>87.66</v>
      </c>
      <c r="V720" s="188">
        <v>93.86</v>
      </c>
      <c r="W720" s="188">
        <v>90.1</v>
      </c>
      <c r="X720" s="188">
        <v>78.84</v>
      </c>
      <c r="Y720" s="188">
        <v>92.36</v>
      </c>
      <c r="Z720" s="188">
        <v>89.92</v>
      </c>
      <c r="AA720" s="188">
        <v>89.16</v>
      </c>
      <c r="AB720" s="188">
        <v>79.03</v>
      </c>
      <c r="AC720" s="188">
        <v>84.1</v>
      </c>
      <c r="AD720" s="188">
        <v>84.1</v>
      </c>
      <c r="AE720" s="188">
        <v>80.53</v>
      </c>
      <c r="AF720" s="188">
        <v>88.23</v>
      </c>
    </row>
    <row r="721" spans="1:32" x14ac:dyDescent="0.3">
      <c r="A721" s="180" t="s">
        <v>973</v>
      </c>
      <c r="B721" s="180">
        <v>865</v>
      </c>
      <c r="C721" s="182" t="s">
        <v>27231</v>
      </c>
      <c r="D721" s="180" t="s">
        <v>37</v>
      </c>
      <c r="E721" s="180" t="s">
        <v>857</v>
      </c>
      <c r="F721" s="188">
        <v>139.05000000000001</v>
      </c>
      <c r="G721" s="188">
        <v>126.36</v>
      </c>
      <c r="H721" s="188">
        <v>105.03</v>
      </c>
      <c r="I721" s="188">
        <v>126.9</v>
      </c>
      <c r="J721" s="188">
        <v>123.12</v>
      </c>
      <c r="K721" s="188">
        <v>113.94</v>
      </c>
      <c r="L721" s="188">
        <v>132.84</v>
      </c>
      <c r="M721" s="188">
        <v>130.13999999999999</v>
      </c>
      <c r="N721" s="188">
        <v>126.09</v>
      </c>
      <c r="O721" s="188">
        <v>130.13999999999999</v>
      </c>
      <c r="P721" s="188">
        <v>127.71</v>
      </c>
      <c r="Q721" s="188">
        <v>129.87</v>
      </c>
      <c r="R721" s="188">
        <v>126.36</v>
      </c>
      <c r="S721" s="188">
        <v>140.4</v>
      </c>
      <c r="T721" s="188">
        <v>123.66</v>
      </c>
      <c r="U721" s="188">
        <v>126.09</v>
      </c>
      <c r="V721" s="188">
        <v>135</v>
      </c>
      <c r="W721" s="188">
        <v>129.6</v>
      </c>
      <c r="X721" s="188">
        <v>113.4</v>
      </c>
      <c r="Y721" s="188">
        <v>132.84</v>
      </c>
      <c r="Z721" s="188">
        <v>129.33000000000001</v>
      </c>
      <c r="AA721" s="188">
        <v>128.25</v>
      </c>
      <c r="AB721" s="188">
        <v>113.67</v>
      </c>
      <c r="AC721" s="188">
        <v>120.96</v>
      </c>
      <c r="AD721" s="188">
        <v>120.96</v>
      </c>
      <c r="AE721" s="188">
        <v>115.83</v>
      </c>
      <c r="AF721" s="188">
        <v>126.9</v>
      </c>
    </row>
    <row r="722" spans="1:32" x14ac:dyDescent="0.3">
      <c r="A722" s="180" t="s">
        <v>973</v>
      </c>
      <c r="B722" s="180">
        <v>39251</v>
      </c>
      <c r="C722" s="182" t="s">
        <v>27232</v>
      </c>
      <c r="D722" s="180" t="s">
        <v>37</v>
      </c>
      <c r="E722" s="180" t="s">
        <v>857</v>
      </c>
      <c r="F722" s="188">
        <v>0.91</v>
      </c>
      <c r="G722" s="188">
        <v>0.83</v>
      </c>
      <c r="H722" s="188">
        <v>0.69</v>
      </c>
      <c r="I722" s="188">
        <v>0.83</v>
      </c>
      <c r="J722" s="188">
        <v>0.81</v>
      </c>
      <c r="K722" s="188">
        <v>0.75</v>
      </c>
      <c r="L722" s="188">
        <v>0.87</v>
      </c>
      <c r="M722" s="188">
        <v>0.85</v>
      </c>
      <c r="N722" s="188">
        <v>0.83</v>
      </c>
      <c r="O722" s="188">
        <v>0.85</v>
      </c>
      <c r="P722" s="188">
        <v>0.84</v>
      </c>
      <c r="Q722" s="188">
        <v>0.85</v>
      </c>
      <c r="R722" s="188">
        <v>0.83</v>
      </c>
      <c r="S722" s="188">
        <v>0.92</v>
      </c>
      <c r="T722" s="188">
        <v>0.81</v>
      </c>
      <c r="U722" s="188">
        <v>0.83</v>
      </c>
      <c r="V722" s="188">
        <v>0.89</v>
      </c>
      <c r="W722" s="188">
        <v>0.85</v>
      </c>
      <c r="X722" s="188">
        <v>0.74</v>
      </c>
      <c r="Y722" s="188">
        <v>0.87</v>
      </c>
      <c r="Z722" s="188">
        <v>0.85</v>
      </c>
      <c r="AA722" s="188">
        <v>0.84</v>
      </c>
      <c r="AB722" s="188">
        <v>0.75</v>
      </c>
      <c r="AC722" s="188">
        <v>0.79</v>
      </c>
      <c r="AD722" s="188">
        <v>0.79</v>
      </c>
      <c r="AE722" s="188">
        <v>0.76</v>
      </c>
      <c r="AF722" s="188">
        <v>0.83</v>
      </c>
    </row>
    <row r="723" spans="1:32" x14ac:dyDescent="0.3">
      <c r="A723" s="180" t="s">
        <v>973</v>
      </c>
      <c r="B723" s="180">
        <v>1011</v>
      </c>
      <c r="C723" s="182" t="s">
        <v>27233</v>
      </c>
      <c r="D723" s="180" t="s">
        <v>37</v>
      </c>
      <c r="E723" s="180" t="s">
        <v>857</v>
      </c>
      <c r="F723" s="188">
        <v>1.24</v>
      </c>
      <c r="G723" s="188">
        <v>1.1299999999999999</v>
      </c>
      <c r="H723" s="188">
        <v>0.94</v>
      </c>
      <c r="I723" s="188">
        <v>1.1299999999999999</v>
      </c>
      <c r="J723" s="188">
        <v>1.1000000000000001</v>
      </c>
      <c r="K723" s="188">
        <v>1.02</v>
      </c>
      <c r="L723" s="188">
        <v>1.19</v>
      </c>
      <c r="M723" s="188">
        <v>1.1599999999999999</v>
      </c>
      <c r="N723" s="188">
        <v>1.1299999999999999</v>
      </c>
      <c r="O723" s="188">
        <v>1.1599999999999999</v>
      </c>
      <c r="P723" s="188">
        <v>1.1399999999999999</v>
      </c>
      <c r="Q723" s="188">
        <v>1.1599999999999999</v>
      </c>
      <c r="R723" s="188">
        <v>1.1299999999999999</v>
      </c>
      <c r="S723" s="188">
        <v>1.26</v>
      </c>
      <c r="T723" s="188">
        <v>1.1100000000000001</v>
      </c>
      <c r="U723" s="188">
        <v>1.1299999999999999</v>
      </c>
      <c r="V723" s="188">
        <v>1.21</v>
      </c>
      <c r="W723" s="188">
        <v>1.1599999999999999</v>
      </c>
      <c r="X723" s="188">
        <v>1.01</v>
      </c>
      <c r="Y723" s="188">
        <v>1.19</v>
      </c>
      <c r="Z723" s="188">
        <v>1.1599999999999999</v>
      </c>
      <c r="AA723" s="188">
        <v>1.1499999999999999</v>
      </c>
      <c r="AB723" s="188">
        <v>1.02</v>
      </c>
      <c r="AC723" s="188">
        <v>1.08</v>
      </c>
      <c r="AD723" s="188">
        <v>1.08</v>
      </c>
      <c r="AE723" s="188">
        <v>1.04</v>
      </c>
      <c r="AF723" s="188">
        <v>1.1299999999999999</v>
      </c>
    </row>
    <row r="724" spans="1:32" x14ac:dyDescent="0.3">
      <c r="A724" s="180" t="s">
        <v>973</v>
      </c>
      <c r="B724" s="180">
        <v>39252</v>
      </c>
      <c r="C724" s="182" t="s">
        <v>27234</v>
      </c>
      <c r="D724" s="180" t="s">
        <v>37</v>
      </c>
      <c r="E724" s="180" t="s">
        <v>857</v>
      </c>
      <c r="F724" s="188">
        <v>1.63</v>
      </c>
      <c r="G724" s="188">
        <v>1.48</v>
      </c>
      <c r="H724" s="188">
        <v>1.23</v>
      </c>
      <c r="I724" s="188">
        <v>1.49</v>
      </c>
      <c r="J724" s="188">
        <v>1.45</v>
      </c>
      <c r="K724" s="188">
        <v>1.34</v>
      </c>
      <c r="L724" s="188">
        <v>1.56</v>
      </c>
      <c r="M724" s="188">
        <v>1.53</v>
      </c>
      <c r="N724" s="188">
        <v>1.48</v>
      </c>
      <c r="O724" s="188">
        <v>1.53</v>
      </c>
      <c r="P724" s="188">
        <v>1.5</v>
      </c>
      <c r="Q724" s="188">
        <v>1.52</v>
      </c>
      <c r="R724" s="188">
        <v>1.48</v>
      </c>
      <c r="S724" s="188">
        <v>1.65</v>
      </c>
      <c r="T724" s="188">
        <v>1.45</v>
      </c>
      <c r="U724" s="188">
        <v>1.48</v>
      </c>
      <c r="V724" s="188">
        <v>1.59</v>
      </c>
      <c r="W724" s="188">
        <v>1.52</v>
      </c>
      <c r="X724" s="188">
        <v>1.33</v>
      </c>
      <c r="Y724" s="188">
        <v>1.56</v>
      </c>
      <c r="Z724" s="188">
        <v>1.52</v>
      </c>
      <c r="AA724" s="188">
        <v>1.51</v>
      </c>
      <c r="AB724" s="188">
        <v>1.33</v>
      </c>
      <c r="AC724" s="188">
        <v>1.42</v>
      </c>
      <c r="AD724" s="188">
        <v>1.42</v>
      </c>
      <c r="AE724" s="188">
        <v>1.36</v>
      </c>
      <c r="AF724" s="188">
        <v>1.49</v>
      </c>
    </row>
    <row r="725" spans="1:32" x14ac:dyDescent="0.3">
      <c r="A725" s="180" t="s">
        <v>973</v>
      </c>
      <c r="B725" s="180">
        <v>1013</v>
      </c>
      <c r="C725" s="182" t="s">
        <v>27235</v>
      </c>
      <c r="D725" s="180" t="s">
        <v>37</v>
      </c>
      <c r="E725" s="180" t="s">
        <v>857</v>
      </c>
      <c r="F725" s="188">
        <v>1.96</v>
      </c>
      <c r="G725" s="188">
        <v>1.78</v>
      </c>
      <c r="H725" s="188">
        <v>1.48</v>
      </c>
      <c r="I725" s="188">
        <v>1.79</v>
      </c>
      <c r="J725" s="188">
        <v>1.74</v>
      </c>
      <c r="K725" s="188">
        <v>1.61</v>
      </c>
      <c r="L725" s="188">
        <v>1.87</v>
      </c>
      <c r="M725" s="188">
        <v>1.83</v>
      </c>
      <c r="N725" s="188">
        <v>1.78</v>
      </c>
      <c r="O725" s="188">
        <v>1.83</v>
      </c>
      <c r="P725" s="188">
        <v>1.8</v>
      </c>
      <c r="Q725" s="188">
        <v>1.83</v>
      </c>
      <c r="R725" s="188">
        <v>1.78</v>
      </c>
      <c r="S725" s="188">
        <v>1.98</v>
      </c>
      <c r="T725" s="188">
        <v>1.74</v>
      </c>
      <c r="U725" s="188">
        <v>1.78</v>
      </c>
      <c r="V725" s="188">
        <v>1.9</v>
      </c>
      <c r="W725" s="188">
        <v>1.83</v>
      </c>
      <c r="X725" s="188">
        <v>1.6</v>
      </c>
      <c r="Y725" s="188">
        <v>1.87</v>
      </c>
      <c r="Z725" s="188">
        <v>1.82</v>
      </c>
      <c r="AA725" s="188">
        <v>1.81</v>
      </c>
      <c r="AB725" s="188">
        <v>1.6</v>
      </c>
      <c r="AC725" s="188">
        <v>1.71</v>
      </c>
      <c r="AD725" s="188">
        <v>1.71</v>
      </c>
      <c r="AE725" s="188">
        <v>1.63</v>
      </c>
      <c r="AF725" s="188">
        <v>1.79</v>
      </c>
    </row>
    <row r="726" spans="1:32" x14ac:dyDescent="0.3">
      <c r="A726" s="180" t="s">
        <v>973</v>
      </c>
      <c r="B726" s="180">
        <v>980</v>
      </c>
      <c r="C726" s="182" t="s">
        <v>27236</v>
      </c>
      <c r="D726" s="180" t="s">
        <v>37</v>
      </c>
      <c r="E726" s="180" t="s">
        <v>857</v>
      </c>
      <c r="F726" s="188">
        <v>14.15</v>
      </c>
      <c r="G726" s="188">
        <v>12.86</v>
      </c>
      <c r="H726" s="188">
        <v>10.69</v>
      </c>
      <c r="I726" s="188">
        <v>12.91</v>
      </c>
      <c r="J726" s="188">
        <v>12.53</v>
      </c>
      <c r="K726" s="188">
        <v>11.59</v>
      </c>
      <c r="L726" s="188">
        <v>13.52</v>
      </c>
      <c r="M726" s="188">
        <v>13.24</v>
      </c>
      <c r="N726" s="188">
        <v>12.83</v>
      </c>
      <c r="O726" s="188">
        <v>13.24</v>
      </c>
      <c r="P726" s="188">
        <v>12.99</v>
      </c>
      <c r="Q726" s="188">
        <v>13.21</v>
      </c>
      <c r="R726" s="188">
        <v>12.86</v>
      </c>
      <c r="S726" s="188">
        <v>14.29</v>
      </c>
      <c r="T726" s="188">
        <v>12.58</v>
      </c>
      <c r="U726" s="188">
        <v>12.83</v>
      </c>
      <c r="V726" s="188">
        <v>13.74</v>
      </c>
      <c r="W726" s="188">
        <v>13.19</v>
      </c>
      <c r="X726" s="188">
        <v>11.54</v>
      </c>
      <c r="Y726" s="188">
        <v>13.52</v>
      </c>
      <c r="Z726" s="188">
        <v>13.16</v>
      </c>
      <c r="AA726" s="188">
        <v>13.05</v>
      </c>
      <c r="AB726" s="188">
        <v>11.57</v>
      </c>
      <c r="AC726" s="188">
        <v>12.31</v>
      </c>
      <c r="AD726" s="188">
        <v>12.31</v>
      </c>
      <c r="AE726" s="188">
        <v>11.79</v>
      </c>
      <c r="AF726" s="188">
        <v>12.91</v>
      </c>
    </row>
    <row r="727" spans="1:32" x14ac:dyDescent="0.3">
      <c r="A727" s="180" t="s">
        <v>973</v>
      </c>
      <c r="B727" s="180">
        <v>39237</v>
      </c>
      <c r="C727" s="182" t="s">
        <v>27237</v>
      </c>
      <c r="D727" s="180" t="s">
        <v>37</v>
      </c>
      <c r="E727" s="180" t="s">
        <v>857</v>
      </c>
      <c r="F727" s="188">
        <v>150.52000000000001</v>
      </c>
      <c r="G727" s="188">
        <v>136.78</v>
      </c>
      <c r="H727" s="188">
        <v>113.69</v>
      </c>
      <c r="I727" s="188">
        <v>137.36000000000001</v>
      </c>
      <c r="J727" s="188">
        <v>133.27000000000001</v>
      </c>
      <c r="K727" s="188">
        <v>123.34</v>
      </c>
      <c r="L727" s="188">
        <v>143.79</v>
      </c>
      <c r="M727" s="188">
        <v>140.87</v>
      </c>
      <c r="N727" s="188">
        <v>136.49</v>
      </c>
      <c r="O727" s="188">
        <v>140.87</v>
      </c>
      <c r="P727" s="188">
        <v>138.24</v>
      </c>
      <c r="Q727" s="188">
        <v>140.58000000000001</v>
      </c>
      <c r="R727" s="188">
        <v>136.78</v>
      </c>
      <c r="S727" s="188">
        <v>151.97999999999999</v>
      </c>
      <c r="T727" s="188">
        <v>133.86000000000001</v>
      </c>
      <c r="U727" s="188">
        <v>136.49</v>
      </c>
      <c r="V727" s="188">
        <v>146.13</v>
      </c>
      <c r="W727" s="188">
        <v>140.29</v>
      </c>
      <c r="X727" s="188">
        <v>122.75</v>
      </c>
      <c r="Y727" s="188">
        <v>143.79</v>
      </c>
      <c r="Z727" s="188">
        <v>139.99</v>
      </c>
      <c r="AA727" s="188">
        <v>138.83000000000001</v>
      </c>
      <c r="AB727" s="188">
        <v>123.04</v>
      </c>
      <c r="AC727" s="188">
        <v>130.93</v>
      </c>
      <c r="AD727" s="188">
        <v>130.93</v>
      </c>
      <c r="AE727" s="188">
        <v>125.38</v>
      </c>
      <c r="AF727" s="188">
        <v>137.36000000000001</v>
      </c>
    </row>
    <row r="728" spans="1:32" x14ac:dyDescent="0.3">
      <c r="A728" s="180" t="s">
        <v>973</v>
      </c>
      <c r="B728" s="180">
        <v>39238</v>
      </c>
      <c r="C728" s="182" t="s">
        <v>27238</v>
      </c>
      <c r="D728" s="180" t="s">
        <v>37</v>
      </c>
      <c r="E728" s="180" t="s">
        <v>857</v>
      </c>
      <c r="F728" s="188">
        <v>189.83</v>
      </c>
      <c r="G728" s="188">
        <v>172.51</v>
      </c>
      <c r="H728" s="188">
        <v>143.38999999999999</v>
      </c>
      <c r="I728" s="188">
        <v>173.25</v>
      </c>
      <c r="J728" s="188">
        <v>168.09</v>
      </c>
      <c r="K728" s="188">
        <v>155.55000000000001</v>
      </c>
      <c r="L728" s="188">
        <v>181.36</v>
      </c>
      <c r="M728" s="188">
        <v>177.67</v>
      </c>
      <c r="N728" s="188">
        <v>172.14</v>
      </c>
      <c r="O728" s="188">
        <v>177.67</v>
      </c>
      <c r="P728" s="188">
        <v>174.35</v>
      </c>
      <c r="Q728" s="188">
        <v>177.3</v>
      </c>
      <c r="R728" s="188">
        <v>172.51</v>
      </c>
      <c r="S728" s="188">
        <v>191.68</v>
      </c>
      <c r="T728" s="188">
        <v>168.82</v>
      </c>
      <c r="U728" s="188">
        <v>172.14</v>
      </c>
      <c r="V728" s="188">
        <v>184.3</v>
      </c>
      <c r="W728" s="188">
        <v>176.93</v>
      </c>
      <c r="X728" s="188">
        <v>154.81</v>
      </c>
      <c r="Y728" s="188">
        <v>181.36</v>
      </c>
      <c r="Z728" s="188">
        <v>176.56</v>
      </c>
      <c r="AA728" s="188">
        <v>175.09</v>
      </c>
      <c r="AB728" s="188">
        <v>155.18</v>
      </c>
      <c r="AC728" s="188">
        <v>165.14</v>
      </c>
      <c r="AD728" s="188">
        <v>165.14</v>
      </c>
      <c r="AE728" s="188">
        <v>158.13</v>
      </c>
      <c r="AF728" s="188">
        <v>173.25</v>
      </c>
    </row>
    <row r="729" spans="1:32" x14ac:dyDescent="0.3">
      <c r="A729" s="180" t="s">
        <v>973</v>
      </c>
      <c r="B729" s="180">
        <v>979</v>
      </c>
      <c r="C729" s="182" t="s">
        <v>27239</v>
      </c>
      <c r="D729" s="180" t="s">
        <v>37</v>
      </c>
      <c r="E729" s="180" t="s">
        <v>857</v>
      </c>
      <c r="F729" s="188">
        <v>20.22</v>
      </c>
      <c r="G729" s="188">
        <v>18.37</v>
      </c>
      <c r="H729" s="188">
        <v>15.27</v>
      </c>
      <c r="I729" s="188">
        <v>18.45</v>
      </c>
      <c r="J729" s="188">
        <v>17.899999999999999</v>
      </c>
      <c r="K729" s="188">
        <v>16.559999999999999</v>
      </c>
      <c r="L729" s="188">
        <v>19.309999999999999</v>
      </c>
      <c r="M729" s="188">
        <v>18.920000000000002</v>
      </c>
      <c r="N729" s="188">
        <v>18.329999999999998</v>
      </c>
      <c r="O729" s="188">
        <v>18.920000000000002</v>
      </c>
      <c r="P729" s="188">
        <v>18.57</v>
      </c>
      <c r="Q729" s="188">
        <v>18.88</v>
      </c>
      <c r="R729" s="188">
        <v>18.37</v>
      </c>
      <c r="S729" s="188">
        <v>20.41</v>
      </c>
      <c r="T729" s="188">
        <v>17.98</v>
      </c>
      <c r="U729" s="188">
        <v>18.329999999999998</v>
      </c>
      <c r="V729" s="188">
        <v>19.63</v>
      </c>
      <c r="W729" s="188">
        <v>18.84</v>
      </c>
      <c r="X729" s="188">
        <v>16.489999999999998</v>
      </c>
      <c r="Y729" s="188">
        <v>19.309999999999999</v>
      </c>
      <c r="Z729" s="188">
        <v>18.8</v>
      </c>
      <c r="AA729" s="188">
        <v>18.64</v>
      </c>
      <c r="AB729" s="188">
        <v>16.52</v>
      </c>
      <c r="AC729" s="188">
        <v>17.579999999999998</v>
      </c>
      <c r="AD729" s="188">
        <v>17.579999999999998</v>
      </c>
      <c r="AE729" s="188">
        <v>16.84</v>
      </c>
      <c r="AF729" s="188">
        <v>18.45</v>
      </c>
    </row>
    <row r="730" spans="1:32" x14ac:dyDescent="0.3">
      <c r="A730" s="180" t="s">
        <v>973</v>
      </c>
      <c r="B730" s="180">
        <v>39239</v>
      </c>
      <c r="C730" s="182" t="s">
        <v>27240</v>
      </c>
      <c r="D730" s="180" t="s">
        <v>37</v>
      </c>
      <c r="E730" s="180" t="s">
        <v>857</v>
      </c>
      <c r="F730" s="188">
        <v>229.34</v>
      </c>
      <c r="G730" s="188">
        <v>208.41</v>
      </c>
      <c r="H730" s="188">
        <v>173.23</v>
      </c>
      <c r="I730" s="188">
        <v>209.3</v>
      </c>
      <c r="J730" s="188">
        <v>203.06</v>
      </c>
      <c r="K730" s="188">
        <v>187.92</v>
      </c>
      <c r="L730" s="188">
        <v>219.09</v>
      </c>
      <c r="M730" s="188">
        <v>214.64</v>
      </c>
      <c r="N730" s="188">
        <v>207.96</v>
      </c>
      <c r="O730" s="188">
        <v>214.64</v>
      </c>
      <c r="P730" s="188">
        <v>210.63</v>
      </c>
      <c r="Q730" s="188">
        <v>214.2</v>
      </c>
      <c r="R730" s="188">
        <v>208.41</v>
      </c>
      <c r="S730" s="188">
        <v>231.56</v>
      </c>
      <c r="T730" s="188">
        <v>203.95</v>
      </c>
      <c r="U730" s="188">
        <v>207.96</v>
      </c>
      <c r="V730" s="188">
        <v>222.66</v>
      </c>
      <c r="W730" s="188">
        <v>213.75</v>
      </c>
      <c r="X730" s="188">
        <v>187.03</v>
      </c>
      <c r="Y730" s="188">
        <v>219.09</v>
      </c>
      <c r="Z730" s="188">
        <v>213.31</v>
      </c>
      <c r="AA730" s="188">
        <v>211.52</v>
      </c>
      <c r="AB730" s="188">
        <v>187.48</v>
      </c>
      <c r="AC730" s="188">
        <v>199.5</v>
      </c>
      <c r="AD730" s="188">
        <v>199.5</v>
      </c>
      <c r="AE730" s="188">
        <v>191.04</v>
      </c>
      <c r="AF730" s="188">
        <v>209.3</v>
      </c>
    </row>
    <row r="731" spans="1:32" x14ac:dyDescent="0.3">
      <c r="A731" s="180" t="s">
        <v>973</v>
      </c>
      <c r="B731" s="180">
        <v>1014</v>
      </c>
      <c r="C731" s="182" t="s">
        <v>27241</v>
      </c>
      <c r="D731" s="180" t="s">
        <v>37</v>
      </c>
      <c r="E731" s="180" t="s">
        <v>857</v>
      </c>
      <c r="F731" s="188">
        <v>3.11</v>
      </c>
      <c r="G731" s="188">
        <v>2.82</v>
      </c>
      <c r="H731" s="188">
        <v>2.34</v>
      </c>
      <c r="I731" s="188">
        <v>2.83</v>
      </c>
      <c r="J731" s="188">
        <v>2.75</v>
      </c>
      <c r="K731" s="188">
        <v>2.54</v>
      </c>
      <c r="L731" s="188">
        <v>2.97</v>
      </c>
      <c r="M731" s="188">
        <v>2.91</v>
      </c>
      <c r="N731" s="188">
        <v>2.82</v>
      </c>
      <c r="O731" s="188">
        <v>2.91</v>
      </c>
      <c r="P731" s="188">
        <v>2.85</v>
      </c>
      <c r="Q731" s="188">
        <v>2.9</v>
      </c>
      <c r="R731" s="188">
        <v>2.82</v>
      </c>
      <c r="S731" s="188">
        <v>3.14</v>
      </c>
      <c r="T731" s="188">
        <v>2.76</v>
      </c>
      <c r="U731" s="188">
        <v>2.82</v>
      </c>
      <c r="V731" s="188">
        <v>3.02</v>
      </c>
      <c r="W731" s="188">
        <v>2.89</v>
      </c>
      <c r="X731" s="188">
        <v>2.5299999999999998</v>
      </c>
      <c r="Y731" s="188">
        <v>2.97</v>
      </c>
      <c r="Z731" s="188">
        <v>2.89</v>
      </c>
      <c r="AA731" s="188">
        <v>2.86</v>
      </c>
      <c r="AB731" s="188">
        <v>2.54</v>
      </c>
      <c r="AC731" s="188">
        <v>2.7</v>
      </c>
      <c r="AD731" s="188">
        <v>2.7</v>
      </c>
      <c r="AE731" s="188">
        <v>2.59</v>
      </c>
      <c r="AF731" s="188">
        <v>2.83</v>
      </c>
    </row>
    <row r="732" spans="1:32" x14ac:dyDescent="0.3">
      <c r="A732" s="180" t="s">
        <v>973</v>
      </c>
      <c r="B732" s="180">
        <v>39240</v>
      </c>
      <c r="C732" s="182" t="s">
        <v>27242</v>
      </c>
      <c r="D732" s="180" t="s">
        <v>37</v>
      </c>
      <c r="E732" s="180" t="s">
        <v>857</v>
      </c>
      <c r="F732" s="188">
        <v>301.64</v>
      </c>
      <c r="G732" s="188">
        <v>274.11</v>
      </c>
      <c r="H732" s="188">
        <v>227.84</v>
      </c>
      <c r="I732" s="188">
        <v>275.27999999999997</v>
      </c>
      <c r="J732" s="188">
        <v>267.08</v>
      </c>
      <c r="K732" s="188">
        <v>247.17</v>
      </c>
      <c r="L732" s="188">
        <v>288.17</v>
      </c>
      <c r="M732" s="188">
        <v>282.31</v>
      </c>
      <c r="N732" s="188">
        <v>273.52</v>
      </c>
      <c r="O732" s="188">
        <v>282.31</v>
      </c>
      <c r="P732" s="188">
        <v>277.04000000000002</v>
      </c>
      <c r="Q732" s="188">
        <v>281.72000000000003</v>
      </c>
      <c r="R732" s="188">
        <v>274.11</v>
      </c>
      <c r="S732" s="188">
        <v>304.57</v>
      </c>
      <c r="T732" s="188">
        <v>268.25</v>
      </c>
      <c r="U732" s="188">
        <v>273.52</v>
      </c>
      <c r="V732" s="188">
        <v>292.85000000000002</v>
      </c>
      <c r="W732" s="188">
        <v>281.14</v>
      </c>
      <c r="X732" s="188">
        <v>246</v>
      </c>
      <c r="Y732" s="188">
        <v>288.17</v>
      </c>
      <c r="Z732" s="188">
        <v>280.55</v>
      </c>
      <c r="AA732" s="188">
        <v>278.20999999999998</v>
      </c>
      <c r="AB732" s="188">
        <v>246.58</v>
      </c>
      <c r="AC732" s="188">
        <v>262.39999999999998</v>
      </c>
      <c r="AD732" s="188">
        <v>262.39999999999998</v>
      </c>
      <c r="AE732" s="188">
        <v>251.27</v>
      </c>
      <c r="AF732" s="188">
        <v>275.27999999999997</v>
      </c>
    </row>
    <row r="733" spans="1:32" x14ac:dyDescent="0.3">
      <c r="A733" s="180" t="s">
        <v>973</v>
      </c>
      <c r="B733" s="180">
        <v>39232</v>
      </c>
      <c r="C733" s="182" t="s">
        <v>27243</v>
      </c>
      <c r="D733" s="180" t="s">
        <v>37</v>
      </c>
      <c r="E733" s="180" t="s">
        <v>857</v>
      </c>
      <c r="F733" s="188">
        <v>31.66</v>
      </c>
      <c r="G733" s="188">
        <v>28.77</v>
      </c>
      <c r="H733" s="188">
        <v>23.91</v>
      </c>
      <c r="I733" s="188">
        <v>28.89</v>
      </c>
      <c r="J733" s="188">
        <v>28.03</v>
      </c>
      <c r="K733" s="188">
        <v>25.94</v>
      </c>
      <c r="L733" s="188">
        <v>30.24</v>
      </c>
      <c r="M733" s="188">
        <v>29.63</v>
      </c>
      <c r="N733" s="188">
        <v>28.7</v>
      </c>
      <c r="O733" s="188">
        <v>29.63</v>
      </c>
      <c r="P733" s="188">
        <v>29.07</v>
      </c>
      <c r="Q733" s="188">
        <v>29.57</v>
      </c>
      <c r="R733" s="188">
        <v>28.77</v>
      </c>
      <c r="S733" s="188">
        <v>31.96</v>
      </c>
      <c r="T733" s="188">
        <v>28.15</v>
      </c>
      <c r="U733" s="188">
        <v>28.7</v>
      </c>
      <c r="V733" s="188">
        <v>30.73</v>
      </c>
      <c r="W733" s="188">
        <v>29.5</v>
      </c>
      <c r="X733" s="188">
        <v>25.82</v>
      </c>
      <c r="Y733" s="188">
        <v>30.24</v>
      </c>
      <c r="Z733" s="188">
        <v>29.44</v>
      </c>
      <c r="AA733" s="188">
        <v>29.2</v>
      </c>
      <c r="AB733" s="188">
        <v>25.88</v>
      </c>
      <c r="AC733" s="188">
        <v>27.54</v>
      </c>
      <c r="AD733" s="188">
        <v>27.54</v>
      </c>
      <c r="AE733" s="188">
        <v>26.37</v>
      </c>
      <c r="AF733" s="188">
        <v>28.89</v>
      </c>
    </row>
    <row r="734" spans="1:32" x14ac:dyDescent="0.3">
      <c r="A734" s="180" t="s">
        <v>973</v>
      </c>
      <c r="B734" s="180">
        <v>39233</v>
      </c>
      <c r="C734" s="182" t="s">
        <v>27244</v>
      </c>
      <c r="D734" s="180" t="s">
        <v>37</v>
      </c>
      <c r="E734" s="180" t="s">
        <v>857</v>
      </c>
      <c r="F734" s="188">
        <v>46.14</v>
      </c>
      <c r="G734" s="188">
        <v>41.93</v>
      </c>
      <c r="H734" s="188">
        <v>34.85</v>
      </c>
      <c r="I734" s="188">
        <v>42.11</v>
      </c>
      <c r="J734" s="188">
        <v>40.85</v>
      </c>
      <c r="K734" s="188">
        <v>37.81</v>
      </c>
      <c r="L734" s="188">
        <v>44.08</v>
      </c>
      <c r="M734" s="188">
        <v>43.18</v>
      </c>
      <c r="N734" s="188">
        <v>41.84</v>
      </c>
      <c r="O734" s="188">
        <v>43.18</v>
      </c>
      <c r="P734" s="188">
        <v>42.38</v>
      </c>
      <c r="Q734" s="188">
        <v>43.09</v>
      </c>
      <c r="R734" s="188">
        <v>41.93</v>
      </c>
      <c r="S734" s="188">
        <v>46.59</v>
      </c>
      <c r="T734" s="188">
        <v>41.03</v>
      </c>
      <c r="U734" s="188">
        <v>41.84</v>
      </c>
      <c r="V734" s="188">
        <v>44.8</v>
      </c>
      <c r="W734" s="188">
        <v>43</v>
      </c>
      <c r="X734" s="188">
        <v>37.630000000000003</v>
      </c>
      <c r="Y734" s="188">
        <v>44.08</v>
      </c>
      <c r="Z734" s="188">
        <v>42.91</v>
      </c>
      <c r="AA734" s="188">
        <v>42.56</v>
      </c>
      <c r="AB734" s="188">
        <v>37.72</v>
      </c>
      <c r="AC734" s="188">
        <v>40.14</v>
      </c>
      <c r="AD734" s="188">
        <v>40.14</v>
      </c>
      <c r="AE734" s="188">
        <v>38.43</v>
      </c>
      <c r="AF734" s="188">
        <v>42.11</v>
      </c>
    </row>
    <row r="735" spans="1:32" x14ac:dyDescent="0.3">
      <c r="A735" s="180" t="s">
        <v>973</v>
      </c>
      <c r="B735" s="180">
        <v>981</v>
      </c>
      <c r="C735" s="182" t="s">
        <v>27245</v>
      </c>
      <c r="D735" s="180" t="s">
        <v>37</v>
      </c>
      <c r="E735" s="180" t="s">
        <v>26586</v>
      </c>
      <c r="F735" s="188">
        <v>5.15</v>
      </c>
      <c r="G735" s="188">
        <v>4.68</v>
      </c>
      <c r="H735" s="188">
        <v>3.89</v>
      </c>
      <c r="I735" s="188">
        <v>4.7</v>
      </c>
      <c r="J735" s="188">
        <v>4.5599999999999996</v>
      </c>
      <c r="K735" s="188">
        <v>4.22</v>
      </c>
      <c r="L735" s="188">
        <v>4.92</v>
      </c>
      <c r="M735" s="188">
        <v>4.82</v>
      </c>
      <c r="N735" s="188">
        <v>4.67</v>
      </c>
      <c r="O735" s="188">
        <v>4.82</v>
      </c>
      <c r="P735" s="188">
        <v>4.7300000000000004</v>
      </c>
      <c r="Q735" s="188">
        <v>4.8099999999999996</v>
      </c>
      <c r="R735" s="188">
        <v>4.68</v>
      </c>
      <c r="S735" s="188">
        <v>5.2</v>
      </c>
      <c r="T735" s="188">
        <v>4.58</v>
      </c>
      <c r="U735" s="188">
        <v>4.67</v>
      </c>
      <c r="V735" s="188">
        <v>5</v>
      </c>
      <c r="W735" s="188">
        <v>4.8</v>
      </c>
      <c r="X735" s="188">
        <v>4.2</v>
      </c>
      <c r="Y735" s="188">
        <v>4.92</v>
      </c>
      <c r="Z735" s="188">
        <v>4.79</v>
      </c>
      <c r="AA735" s="188">
        <v>4.75</v>
      </c>
      <c r="AB735" s="188">
        <v>4.21</v>
      </c>
      <c r="AC735" s="188">
        <v>4.4800000000000004</v>
      </c>
      <c r="AD735" s="188">
        <v>4.4800000000000004</v>
      </c>
      <c r="AE735" s="188">
        <v>4.29</v>
      </c>
      <c r="AF735" s="188">
        <v>4.7</v>
      </c>
    </row>
    <row r="736" spans="1:32" x14ac:dyDescent="0.3">
      <c r="A736" s="180" t="s">
        <v>973</v>
      </c>
      <c r="B736" s="180">
        <v>39234</v>
      </c>
      <c r="C736" s="182" t="s">
        <v>27246</v>
      </c>
      <c r="D736" s="180" t="s">
        <v>37</v>
      </c>
      <c r="E736" s="180" t="s">
        <v>857</v>
      </c>
      <c r="F736" s="188">
        <v>64.23</v>
      </c>
      <c r="G736" s="188">
        <v>58.36</v>
      </c>
      <c r="H736" s="188">
        <v>48.51</v>
      </c>
      <c r="I736" s="188">
        <v>58.61</v>
      </c>
      <c r="J736" s="188">
        <v>56.87</v>
      </c>
      <c r="K736" s="188">
        <v>52.63</v>
      </c>
      <c r="L736" s="188">
        <v>61.36</v>
      </c>
      <c r="M736" s="188">
        <v>60.11</v>
      </c>
      <c r="N736" s="188">
        <v>58.24</v>
      </c>
      <c r="O736" s="188">
        <v>60.11</v>
      </c>
      <c r="P736" s="188">
        <v>58.99</v>
      </c>
      <c r="Q736" s="188">
        <v>59.99</v>
      </c>
      <c r="R736" s="188">
        <v>58.36</v>
      </c>
      <c r="S736" s="188">
        <v>64.849999999999994</v>
      </c>
      <c r="T736" s="188">
        <v>57.12</v>
      </c>
      <c r="U736" s="188">
        <v>58.24</v>
      </c>
      <c r="V736" s="188">
        <v>62.36</v>
      </c>
      <c r="W736" s="188">
        <v>59.86</v>
      </c>
      <c r="X736" s="188">
        <v>52.38</v>
      </c>
      <c r="Y736" s="188">
        <v>61.36</v>
      </c>
      <c r="Z736" s="188">
        <v>59.74</v>
      </c>
      <c r="AA736" s="188">
        <v>59.24</v>
      </c>
      <c r="AB736" s="188">
        <v>52.5</v>
      </c>
      <c r="AC736" s="188">
        <v>55.87</v>
      </c>
      <c r="AD736" s="188">
        <v>55.87</v>
      </c>
      <c r="AE736" s="188">
        <v>53.5</v>
      </c>
      <c r="AF736" s="188">
        <v>58.61</v>
      </c>
    </row>
    <row r="737" spans="1:32" x14ac:dyDescent="0.3">
      <c r="A737" s="180" t="s">
        <v>973</v>
      </c>
      <c r="B737" s="180">
        <v>982</v>
      </c>
      <c r="C737" s="182" t="s">
        <v>27247</v>
      </c>
      <c r="D737" s="180" t="s">
        <v>37</v>
      </c>
      <c r="E737" s="180" t="s">
        <v>857</v>
      </c>
      <c r="F737" s="188">
        <v>7.4</v>
      </c>
      <c r="G737" s="188">
        <v>6.73</v>
      </c>
      <c r="H737" s="188">
        <v>5.59</v>
      </c>
      <c r="I737" s="188">
        <v>6.76</v>
      </c>
      <c r="J737" s="188">
        <v>6.55</v>
      </c>
      <c r="K737" s="188">
        <v>6.07</v>
      </c>
      <c r="L737" s="188">
        <v>7.07</v>
      </c>
      <c r="M737" s="188">
        <v>6.93</v>
      </c>
      <c r="N737" s="188">
        <v>6.71</v>
      </c>
      <c r="O737" s="188">
        <v>6.93</v>
      </c>
      <c r="P737" s="188">
        <v>6.8</v>
      </c>
      <c r="Q737" s="188">
        <v>6.91</v>
      </c>
      <c r="R737" s="188">
        <v>6.73</v>
      </c>
      <c r="S737" s="188">
        <v>7.48</v>
      </c>
      <c r="T737" s="188">
        <v>6.58</v>
      </c>
      <c r="U737" s="188">
        <v>6.71</v>
      </c>
      <c r="V737" s="188">
        <v>7.19</v>
      </c>
      <c r="W737" s="188">
        <v>6.9</v>
      </c>
      <c r="X737" s="188">
        <v>6.04</v>
      </c>
      <c r="Y737" s="188">
        <v>7.07</v>
      </c>
      <c r="Z737" s="188">
        <v>6.89</v>
      </c>
      <c r="AA737" s="188">
        <v>6.83</v>
      </c>
      <c r="AB737" s="188">
        <v>6.05</v>
      </c>
      <c r="AC737" s="188">
        <v>6.44</v>
      </c>
      <c r="AD737" s="188">
        <v>6.44</v>
      </c>
      <c r="AE737" s="188">
        <v>6.17</v>
      </c>
      <c r="AF737" s="188">
        <v>6.76</v>
      </c>
    </row>
    <row r="738" spans="1:32" x14ac:dyDescent="0.3">
      <c r="A738" s="180" t="s">
        <v>973</v>
      </c>
      <c r="B738" s="180">
        <v>39235</v>
      </c>
      <c r="C738" s="182" t="s">
        <v>27248</v>
      </c>
      <c r="D738" s="180" t="s">
        <v>37</v>
      </c>
      <c r="E738" s="180" t="s">
        <v>857</v>
      </c>
      <c r="F738" s="188">
        <v>94.73</v>
      </c>
      <c r="G738" s="188">
        <v>86.08</v>
      </c>
      <c r="H738" s="188">
        <v>71.55</v>
      </c>
      <c r="I738" s="188">
        <v>86.45</v>
      </c>
      <c r="J738" s="188">
        <v>83.88</v>
      </c>
      <c r="K738" s="188">
        <v>77.62</v>
      </c>
      <c r="L738" s="188">
        <v>90.5</v>
      </c>
      <c r="M738" s="188">
        <v>88.66</v>
      </c>
      <c r="N738" s="188">
        <v>85.9</v>
      </c>
      <c r="O738" s="188">
        <v>88.66</v>
      </c>
      <c r="P738" s="188">
        <v>87</v>
      </c>
      <c r="Q738" s="188">
        <v>88.47</v>
      </c>
      <c r="R738" s="188">
        <v>86.08</v>
      </c>
      <c r="S738" s="188">
        <v>95.65</v>
      </c>
      <c r="T738" s="188">
        <v>84.24</v>
      </c>
      <c r="U738" s="188">
        <v>85.9</v>
      </c>
      <c r="V738" s="188">
        <v>91.97</v>
      </c>
      <c r="W738" s="188">
        <v>88.29</v>
      </c>
      <c r="X738" s="188">
        <v>77.25</v>
      </c>
      <c r="Y738" s="188">
        <v>90.5</v>
      </c>
      <c r="Z738" s="188">
        <v>88.11</v>
      </c>
      <c r="AA738" s="188">
        <v>87.37</v>
      </c>
      <c r="AB738" s="188">
        <v>77.44</v>
      </c>
      <c r="AC738" s="188">
        <v>82.4</v>
      </c>
      <c r="AD738" s="188">
        <v>82.4</v>
      </c>
      <c r="AE738" s="188">
        <v>78.91</v>
      </c>
      <c r="AF738" s="188">
        <v>86.45</v>
      </c>
    </row>
    <row r="739" spans="1:32" x14ac:dyDescent="0.3">
      <c r="A739" s="180" t="s">
        <v>973</v>
      </c>
      <c r="B739" s="180">
        <v>39236</v>
      </c>
      <c r="C739" s="182" t="s">
        <v>27249</v>
      </c>
      <c r="D739" s="180" t="s">
        <v>37</v>
      </c>
      <c r="E739" s="180" t="s">
        <v>857</v>
      </c>
      <c r="F739" s="188">
        <v>125.54</v>
      </c>
      <c r="G739" s="188">
        <v>114.08</v>
      </c>
      <c r="H739" s="188">
        <v>94.82</v>
      </c>
      <c r="I739" s="188">
        <v>114.57</v>
      </c>
      <c r="J739" s="188">
        <v>111.16</v>
      </c>
      <c r="K739" s="188">
        <v>102.87</v>
      </c>
      <c r="L739" s="188">
        <v>119.93</v>
      </c>
      <c r="M739" s="188">
        <v>117.5</v>
      </c>
      <c r="N739" s="188">
        <v>113.84</v>
      </c>
      <c r="O739" s="188">
        <v>117.5</v>
      </c>
      <c r="P739" s="188">
        <v>115.3</v>
      </c>
      <c r="Q739" s="188">
        <v>117.25</v>
      </c>
      <c r="R739" s="188">
        <v>114.08</v>
      </c>
      <c r="S739" s="188">
        <v>126.76</v>
      </c>
      <c r="T739" s="188">
        <v>111.64</v>
      </c>
      <c r="U739" s="188">
        <v>113.84</v>
      </c>
      <c r="V739" s="188">
        <v>121.88</v>
      </c>
      <c r="W739" s="188">
        <v>117.01</v>
      </c>
      <c r="X739" s="188">
        <v>102.38</v>
      </c>
      <c r="Y739" s="188">
        <v>119.93</v>
      </c>
      <c r="Z739" s="188">
        <v>116.76</v>
      </c>
      <c r="AA739" s="188">
        <v>115.79</v>
      </c>
      <c r="AB739" s="188">
        <v>102.63</v>
      </c>
      <c r="AC739" s="188">
        <v>109.21</v>
      </c>
      <c r="AD739" s="188">
        <v>109.21</v>
      </c>
      <c r="AE739" s="188">
        <v>104.58</v>
      </c>
      <c r="AF739" s="188">
        <v>114.57</v>
      </c>
    </row>
    <row r="740" spans="1:32" x14ac:dyDescent="0.3">
      <c r="A740" s="180" t="s">
        <v>973</v>
      </c>
      <c r="B740" s="180">
        <v>993</v>
      </c>
      <c r="C740" s="182" t="s">
        <v>27250</v>
      </c>
      <c r="D740" s="180" t="s">
        <v>37</v>
      </c>
      <c r="E740" s="180" t="s">
        <v>857</v>
      </c>
      <c r="F740" s="188">
        <v>2.64</v>
      </c>
      <c r="G740" s="188">
        <v>2.4</v>
      </c>
      <c r="H740" s="188">
        <v>2</v>
      </c>
      <c r="I740" s="188">
        <v>2.41</v>
      </c>
      <c r="J740" s="188">
        <v>2.34</v>
      </c>
      <c r="K740" s="188">
        <v>2.17</v>
      </c>
      <c r="L740" s="188">
        <v>2.5299999999999998</v>
      </c>
      <c r="M740" s="188">
        <v>2.4700000000000002</v>
      </c>
      <c r="N740" s="188">
        <v>2.4</v>
      </c>
      <c r="O740" s="188">
        <v>2.4700000000000002</v>
      </c>
      <c r="P740" s="188">
        <v>2.4300000000000002</v>
      </c>
      <c r="Q740" s="188">
        <v>2.4700000000000002</v>
      </c>
      <c r="R740" s="188">
        <v>2.4</v>
      </c>
      <c r="S740" s="188">
        <v>2.67</v>
      </c>
      <c r="T740" s="188">
        <v>2.35</v>
      </c>
      <c r="U740" s="188">
        <v>2.4</v>
      </c>
      <c r="V740" s="188">
        <v>2.57</v>
      </c>
      <c r="W740" s="188">
        <v>2.46</v>
      </c>
      <c r="X740" s="188">
        <v>2.16</v>
      </c>
      <c r="Y740" s="188">
        <v>2.5299999999999998</v>
      </c>
      <c r="Z740" s="188">
        <v>2.46</v>
      </c>
      <c r="AA740" s="188">
        <v>2.44</v>
      </c>
      <c r="AB740" s="188">
        <v>2.16</v>
      </c>
      <c r="AC740" s="188">
        <v>2.2999999999999998</v>
      </c>
      <c r="AD740" s="188">
        <v>2.2999999999999998</v>
      </c>
      <c r="AE740" s="188">
        <v>2.2000000000000002</v>
      </c>
      <c r="AF740" s="188">
        <v>2.41</v>
      </c>
    </row>
    <row r="741" spans="1:32" x14ac:dyDescent="0.3">
      <c r="A741" s="180" t="s">
        <v>973</v>
      </c>
      <c r="B741" s="180">
        <v>1020</v>
      </c>
      <c r="C741" s="182" t="s">
        <v>27251</v>
      </c>
      <c r="D741" s="180" t="s">
        <v>37</v>
      </c>
      <c r="E741" s="180" t="s">
        <v>857</v>
      </c>
      <c r="F741" s="188">
        <v>13.49</v>
      </c>
      <c r="G741" s="188">
        <v>12.26</v>
      </c>
      <c r="H741" s="188">
        <v>10.19</v>
      </c>
      <c r="I741" s="188">
        <v>12.31</v>
      </c>
      <c r="J741" s="188">
        <v>11.94</v>
      </c>
      <c r="K741" s="188">
        <v>11.05</v>
      </c>
      <c r="L741" s="188">
        <v>12.89</v>
      </c>
      <c r="M741" s="188">
        <v>12.62</v>
      </c>
      <c r="N741" s="188">
        <v>12.23</v>
      </c>
      <c r="O741" s="188">
        <v>12.62</v>
      </c>
      <c r="P741" s="188">
        <v>12.39</v>
      </c>
      <c r="Q741" s="188">
        <v>12.6</v>
      </c>
      <c r="R741" s="188">
        <v>12.26</v>
      </c>
      <c r="S741" s="188">
        <v>13.62</v>
      </c>
      <c r="T741" s="188">
        <v>12</v>
      </c>
      <c r="U741" s="188">
        <v>12.23</v>
      </c>
      <c r="V741" s="188">
        <v>13.1</v>
      </c>
      <c r="W741" s="188">
        <v>12.57</v>
      </c>
      <c r="X741" s="188">
        <v>11</v>
      </c>
      <c r="Y741" s="188">
        <v>12.89</v>
      </c>
      <c r="Z741" s="188">
        <v>12.55</v>
      </c>
      <c r="AA741" s="188">
        <v>12.44</v>
      </c>
      <c r="AB741" s="188">
        <v>11.03</v>
      </c>
      <c r="AC741" s="188">
        <v>11.73</v>
      </c>
      <c r="AD741" s="188">
        <v>11.73</v>
      </c>
      <c r="AE741" s="188">
        <v>11.24</v>
      </c>
      <c r="AF741" s="188">
        <v>12.31</v>
      </c>
    </row>
    <row r="742" spans="1:32" x14ac:dyDescent="0.3">
      <c r="A742" s="180" t="s">
        <v>973</v>
      </c>
      <c r="B742" s="180">
        <v>1017</v>
      </c>
      <c r="C742" s="182" t="s">
        <v>27252</v>
      </c>
      <c r="D742" s="180" t="s">
        <v>37</v>
      </c>
      <c r="E742" s="180" t="s">
        <v>857</v>
      </c>
      <c r="F742" s="188">
        <v>165.33</v>
      </c>
      <c r="G742" s="188">
        <v>150.24</v>
      </c>
      <c r="H742" s="188">
        <v>124.88</v>
      </c>
      <c r="I742" s="188">
        <v>150.88999999999999</v>
      </c>
      <c r="J742" s="188">
        <v>146.38999999999999</v>
      </c>
      <c r="K742" s="188">
        <v>135.47999999999999</v>
      </c>
      <c r="L742" s="188">
        <v>157.94999999999999</v>
      </c>
      <c r="M742" s="188">
        <v>154.74</v>
      </c>
      <c r="N742" s="188">
        <v>149.91999999999999</v>
      </c>
      <c r="O742" s="188">
        <v>154.74</v>
      </c>
      <c r="P742" s="188">
        <v>151.85</v>
      </c>
      <c r="Q742" s="188">
        <v>154.41999999999999</v>
      </c>
      <c r="R742" s="188">
        <v>150.24</v>
      </c>
      <c r="S742" s="188">
        <v>166.94</v>
      </c>
      <c r="T742" s="188">
        <v>147.03</v>
      </c>
      <c r="U742" s="188">
        <v>149.91999999999999</v>
      </c>
      <c r="V742" s="188">
        <v>160.52000000000001</v>
      </c>
      <c r="W742" s="188">
        <v>154.1</v>
      </c>
      <c r="X742" s="188">
        <v>134.83000000000001</v>
      </c>
      <c r="Y742" s="188">
        <v>157.94999999999999</v>
      </c>
      <c r="Z742" s="188">
        <v>153.78</v>
      </c>
      <c r="AA742" s="188">
        <v>152.49</v>
      </c>
      <c r="AB742" s="188">
        <v>135.15</v>
      </c>
      <c r="AC742" s="188">
        <v>143.82</v>
      </c>
      <c r="AD742" s="188">
        <v>143.82</v>
      </c>
      <c r="AE742" s="188">
        <v>137.72</v>
      </c>
      <c r="AF742" s="188">
        <v>150.88999999999999</v>
      </c>
    </row>
    <row r="743" spans="1:32" x14ac:dyDescent="0.3">
      <c r="A743" s="180" t="s">
        <v>973</v>
      </c>
      <c r="B743" s="180">
        <v>999</v>
      </c>
      <c r="C743" s="182" t="s">
        <v>27253</v>
      </c>
      <c r="D743" s="180" t="s">
        <v>37</v>
      </c>
      <c r="E743" s="180" t="s">
        <v>857</v>
      </c>
      <c r="F743" s="188">
        <v>200.3</v>
      </c>
      <c r="G743" s="188">
        <v>182.02</v>
      </c>
      <c r="H743" s="188">
        <v>151.30000000000001</v>
      </c>
      <c r="I743" s="188">
        <v>182.8</v>
      </c>
      <c r="J743" s="188">
        <v>177.36</v>
      </c>
      <c r="K743" s="188">
        <v>164.13</v>
      </c>
      <c r="L743" s="188">
        <v>191.36</v>
      </c>
      <c r="M743" s="188">
        <v>187.47</v>
      </c>
      <c r="N743" s="188">
        <v>181.63</v>
      </c>
      <c r="O743" s="188">
        <v>187.47</v>
      </c>
      <c r="P743" s="188">
        <v>183.97</v>
      </c>
      <c r="Q743" s="188">
        <v>187.08</v>
      </c>
      <c r="R743" s="188">
        <v>182.02</v>
      </c>
      <c r="S743" s="188">
        <v>202.25</v>
      </c>
      <c r="T743" s="188">
        <v>178.13</v>
      </c>
      <c r="U743" s="188">
        <v>181.63</v>
      </c>
      <c r="V743" s="188">
        <v>194.47</v>
      </c>
      <c r="W743" s="188">
        <v>186.69</v>
      </c>
      <c r="X743" s="188">
        <v>163.35</v>
      </c>
      <c r="Y743" s="188">
        <v>191.36</v>
      </c>
      <c r="Z743" s="188">
        <v>186.3</v>
      </c>
      <c r="AA743" s="188">
        <v>184.75</v>
      </c>
      <c r="AB743" s="188">
        <v>163.74</v>
      </c>
      <c r="AC743" s="188">
        <v>174.24</v>
      </c>
      <c r="AD743" s="188">
        <v>174.24</v>
      </c>
      <c r="AE743" s="188">
        <v>166.85</v>
      </c>
      <c r="AF743" s="188">
        <v>182.8</v>
      </c>
    </row>
    <row r="744" spans="1:32" x14ac:dyDescent="0.3">
      <c r="A744" s="180" t="s">
        <v>973</v>
      </c>
      <c r="B744" s="180">
        <v>995</v>
      </c>
      <c r="C744" s="182" t="s">
        <v>27254</v>
      </c>
      <c r="D744" s="180" t="s">
        <v>37</v>
      </c>
      <c r="E744" s="180" t="s">
        <v>857</v>
      </c>
      <c r="F744" s="188">
        <v>21.48</v>
      </c>
      <c r="G744" s="188">
        <v>19.52</v>
      </c>
      <c r="H744" s="188">
        <v>16.22</v>
      </c>
      <c r="I744" s="188">
        <v>19.600000000000001</v>
      </c>
      <c r="J744" s="188">
        <v>19.02</v>
      </c>
      <c r="K744" s="188">
        <v>17.600000000000001</v>
      </c>
      <c r="L744" s="188">
        <v>20.52</v>
      </c>
      <c r="M744" s="188">
        <v>20.100000000000001</v>
      </c>
      <c r="N744" s="188">
        <v>19.48</v>
      </c>
      <c r="O744" s="188">
        <v>20.100000000000001</v>
      </c>
      <c r="P744" s="188">
        <v>19.73</v>
      </c>
      <c r="Q744" s="188">
        <v>20.059999999999999</v>
      </c>
      <c r="R744" s="188">
        <v>19.52</v>
      </c>
      <c r="S744" s="188">
        <v>21.69</v>
      </c>
      <c r="T744" s="188">
        <v>19.100000000000001</v>
      </c>
      <c r="U744" s="188">
        <v>19.48</v>
      </c>
      <c r="V744" s="188">
        <v>20.86</v>
      </c>
      <c r="W744" s="188">
        <v>20.02</v>
      </c>
      <c r="X744" s="188">
        <v>17.52</v>
      </c>
      <c r="Y744" s="188">
        <v>20.52</v>
      </c>
      <c r="Z744" s="188">
        <v>19.98</v>
      </c>
      <c r="AA744" s="188">
        <v>19.809999999999999</v>
      </c>
      <c r="AB744" s="188">
        <v>17.559999999999999</v>
      </c>
      <c r="AC744" s="188">
        <v>18.690000000000001</v>
      </c>
      <c r="AD744" s="188">
        <v>18.690000000000001</v>
      </c>
      <c r="AE744" s="188">
        <v>17.89</v>
      </c>
      <c r="AF744" s="188">
        <v>19.600000000000001</v>
      </c>
    </row>
    <row r="745" spans="1:32" x14ac:dyDescent="0.3">
      <c r="A745" s="180" t="s">
        <v>973</v>
      </c>
      <c r="B745" s="180">
        <v>1000</v>
      </c>
      <c r="C745" s="182" t="s">
        <v>27255</v>
      </c>
      <c r="D745" s="180" t="s">
        <v>37</v>
      </c>
      <c r="E745" s="180" t="s">
        <v>857</v>
      </c>
      <c r="F745" s="188">
        <v>246.04</v>
      </c>
      <c r="G745" s="188">
        <v>223.58</v>
      </c>
      <c r="H745" s="188">
        <v>185.84</v>
      </c>
      <c r="I745" s="188">
        <v>224.54</v>
      </c>
      <c r="J745" s="188">
        <v>217.85</v>
      </c>
      <c r="K745" s="188">
        <v>201.61</v>
      </c>
      <c r="L745" s="188">
        <v>235.05</v>
      </c>
      <c r="M745" s="188">
        <v>230.27</v>
      </c>
      <c r="N745" s="188">
        <v>223.1</v>
      </c>
      <c r="O745" s="188">
        <v>230.27</v>
      </c>
      <c r="P745" s="188">
        <v>225.97</v>
      </c>
      <c r="Q745" s="188">
        <v>229.79</v>
      </c>
      <c r="R745" s="188">
        <v>223.58</v>
      </c>
      <c r="S745" s="188">
        <v>248.42</v>
      </c>
      <c r="T745" s="188">
        <v>218.8</v>
      </c>
      <c r="U745" s="188">
        <v>223.1</v>
      </c>
      <c r="V745" s="188">
        <v>238.87</v>
      </c>
      <c r="W745" s="188">
        <v>229.31</v>
      </c>
      <c r="X745" s="188">
        <v>200.65</v>
      </c>
      <c r="Y745" s="188">
        <v>235.05</v>
      </c>
      <c r="Z745" s="188">
        <v>228.84</v>
      </c>
      <c r="AA745" s="188">
        <v>226.93</v>
      </c>
      <c r="AB745" s="188">
        <v>201.13</v>
      </c>
      <c r="AC745" s="188">
        <v>214.03</v>
      </c>
      <c r="AD745" s="188">
        <v>214.03</v>
      </c>
      <c r="AE745" s="188">
        <v>204.95</v>
      </c>
      <c r="AF745" s="188">
        <v>224.54</v>
      </c>
    </row>
    <row r="746" spans="1:32" x14ac:dyDescent="0.3">
      <c r="A746" s="180" t="s">
        <v>973</v>
      </c>
      <c r="B746" s="180">
        <v>1022</v>
      </c>
      <c r="C746" s="182" t="s">
        <v>27256</v>
      </c>
      <c r="D746" s="180" t="s">
        <v>37</v>
      </c>
      <c r="E746" s="180" t="s">
        <v>857</v>
      </c>
      <c r="F746" s="188">
        <v>3.69</v>
      </c>
      <c r="G746" s="188">
        <v>3.35</v>
      </c>
      <c r="H746" s="188">
        <v>2.78</v>
      </c>
      <c r="I746" s="188">
        <v>3.37</v>
      </c>
      <c r="J746" s="188">
        <v>3.27</v>
      </c>
      <c r="K746" s="188">
        <v>3.02</v>
      </c>
      <c r="L746" s="188">
        <v>3.52</v>
      </c>
      <c r="M746" s="188">
        <v>3.45</v>
      </c>
      <c r="N746" s="188">
        <v>3.34</v>
      </c>
      <c r="O746" s="188">
        <v>3.45</v>
      </c>
      <c r="P746" s="188">
        <v>3.39</v>
      </c>
      <c r="Q746" s="188">
        <v>3.44</v>
      </c>
      <c r="R746" s="188">
        <v>3.35</v>
      </c>
      <c r="S746" s="188">
        <v>3.72</v>
      </c>
      <c r="T746" s="188">
        <v>3.28</v>
      </c>
      <c r="U746" s="188">
        <v>3.34</v>
      </c>
      <c r="V746" s="188">
        <v>3.58</v>
      </c>
      <c r="W746" s="188">
        <v>3.44</v>
      </c>
      <c r="X746" s="188">
        <v>3.01</v>
      </c>
      <c r="Y746" s="188">
        <v>3.52</v>
      </c>
      <c r="Z746" s="188">
        <v>3.43</v>
      </c>
      <c r="AA746" s="188">
        <v>3.4</v>
      </c>
      <c r="AB746" s="188">
        <v>3.01</v>
      </c>
      <c r="AC746" s="188">
        <v>3.21</v>
      </c>
      <c r="AD746" s="188">
        <v>3.21</v>
      </c>
      <c r="AE746" s="188">
        <v>3.07</v>
      </c>
      <c r="AF746" s="188">
        <v>3.37</v>
      </c>
    </row>
    <row r="747" spans="1:32" x14ac:dyDescent="0.3">
      <c r="A747" s="180" t="s">
        <v>973</v>
      </c>
      <c r="B747" s="180">
        <v>1015</v>
      </c>
      <c r="C747" s="182" t="s">
        <v>27257</v>
      </c>
      <c r="D747" s="180" t="s">
        <v>37</v>
      </c>
      <c r="E747" s="180" t="s">
        <v>857</v>
      </c>
      <c r="F747" s="188">
        <v>326.95</v>
      </c>
      <c r="G747" s="188">
        <v>297.11</v>
      </c>
      <c r="H747" s="188">
        <v>246.95</v>
      </c>
      <c r="I747" s="188">
        <v>298.38</v>
      </c>
      <c r="J747" s="188">
        <v>289.49</v>
      </c>
      <c r="K747" s="188">
        <v>267.89999999999998</v>
      </c>
      <c r="L747" s="188">
        <v>312.33999999999997</v>
      </c>
      <c r="M747" s="188">
        <v>306</v>
      </c>
      <c r="N747" s="188">
        <v>296.47000000000003</v>
      </c>
      <c r="O747" s="188">
        <v>306</v>
      </c>
      <c r="P747" s="188">
        <v>300.27999999999997</v>
      </c>
      <c r="Q747" s="188">
        <v>305.36</v>
      </c>
      <c r="R747" s="188">
        <v>297.11</v>
      </c>
      <c r="S747" s="188">
        <v>330.12</v>
      </c>
      <c r="T747" s="188">
        <v>290.76</v>
      </c>
      <c r="U747" s="188">
        <v>296.47000000000003</v>
      </c>
      <c r="V747" s="188">
        <v>317.42</v>
      </c>
      <c r="W747" s="188">
        <v>304.73</v>
      </c>
      <c r="X747" s="188">
        <v>266.63</v>
      </c>
      <c r="Y747" s="188">
        <v>312.33999999999997</v>
      </c>
      <c r="Z747" s="188">
        <v>304.08999999999997</v>
      </c>
      <c r="AA747" s="188">
        <v>301.55</v>
      </c>
      <c r="AB747" s="188">
        <v>267.27</v>
      </c>
      <c r="AC747" s="188">
        <v>284.41000000000003</v>
      </c>
      <c r="AD747" s="188">
        <v>284.41000000000003</v>
      </c>
      <c r="AE747" s="188">
        <v>272.35000000000002</v>
      </c>
      <c r="AF747" s="188">
        <v>298.38</v>
      </c>
    </row>
    <row r="748" spans="1:32" x14ac:dyDescent="0.3">
      <c r="A748" s="180" t="s">
        <v>973</v>
      </c>
      <c r="B748" s="180">
        <v>996</v>
      </c>
      <c r="C748" s="182" t="s">
        <v>27258</v>
      </c>
      <c r="D748" s="180" t="s">
        <v>37</v>
      </c>
      <c r="E748" s="180" t="s">
        <v>857</v>
      </c>
      <c r="F748" s="188">
        <v>33.31</v>
      </c>
      <c r="G748" s="188">
        <v>30.27</v>
      </c>
      <c r="H748" s="188">
        <v>25.16</v>
      </c>
      <c r="I748" s="188">
        <v>30.4</v>
      </c>
      <c r="J748" s="188">
        <v>29.49</v>
      </c>
      <c r="K748" s="188">
        <v>27.29</v>
      </c>
      <c r="L748" s="188">
        <v>31.82</v>
      </c>
      <c r="M748" s="188">
        <v>31.18</v>
      </c>
      <c r="N748" s="188">
        <v>30.21</v>
      </c>
      <c r="O748" s="188">
        <v>31.18</v>
      </c>
      <c r="P748" s="188">
        <v>30.59</v>
      </c>
      <c r="Q748" s="188">
        <v>31.11</v>
      </c>
      <c r="R748" s="188">
        <v>30.27</v>
      </c>
      <c r="S748" s="188">
        <v>33.630000000000003</v>
      </c>
      <c r="T748" s="188">
        <v>29.62</v>
      </c>
      <c r="U748" s="188">
        <v>30.21</v>
      </c>
      <c r="V748" s="188">
        <v>32.340000000000003</v>
      </c>
      <c r="W748" s="188">
        <v>31.05</v>
      </c>
      <c r="X748" s="188">
        <v>27.17</v>
      </c>
      <c r="Y748" s="188">
        <v>31.82</v>
      </c>
      <c r="Z748" s="188">
        <v>30.98</v>
      </c>
      <c r="AA748" s="188">
        <v>30.72</v>
      </c>
      <c r="AB748" s="188">
        <v>27.23</v>
      </c>
      <c r="AC748" s="188">
        <v>28.98</v>
      </c>
      <c r="AD748" s="188">
        <v>28.98</v>
      </c>
      <c r="AE748" s="188">
        <v>27.75</v>
      </c>
      <c r="AF748" s="188">
        <v>30.4</v>
      </c>
    </row>
    <row r="749" spans="1:32" x14ac:dyDescent="0.3">
      <c r="A749" s="180" t="s">
        <v>973</v>
      </c>
      <c r="B749" s="180">
        <v>1001</v>
      </c>
      <c r="C749" s="182" t="s">
        <v>27259</v>
      </c>
      <c r="D749" s="180" t="s">
        <v>37</v>
      </c>
      <c r="E749" s="180" t="s">
        <v>857</v>
      </c>
      <c r="F749" s="188">
        <v>424.2</v>
      </c>
      <c r="G749" s="188">
        <v>385.49</v>
      </c>
      <c r="H749" s="188">
        <v>320.42</v>
      </c>
      <c r="I749" s="188">
        <v>387.14</v>
      </c>
      <c r="J749" s="188">
        <v>375.61</v>
      </c>
      <c r="K749" s="188">
        <v>347.6</v>
      </c>
      <c r="L749" s="188">
        <v>405.26</v>
      </c>
      <c r="M749" s="188">
        <v>397.02</v>
      </c>
      <c r="N749" s="188">
        <v>384.67</v>
      </c>
      <c r="O749" s="188">
        <v>397.02</v>
      </c>
      <c r="P749" s="188">
        <v>389.61</v>
      </c>
      <c r="Q749" s="188">
        <v>396.2</v>
      </c>
      <c r="R749" s="188">
        <v>385.49</v>
      </c>
      <c r="S749" s="188">
        <v>428.32</v>
      </c>
      <c r="T749" s="188">
        <v>377.25</v>
      </c>
      <c r="U749" s="188">
        <v>384.67</v>
      </c>
      <c r="V749" s="188">
        <v>411.85</v>
      </c>
      <c r="W749" s="188">
        <v>395.37</v>
      </c>
      <c r="X749" s="188">
        <v>345.95</v>
      </c>
      <c r="Y749" s="188">
        <v>405.26</v>
      </c>
      <c r="Z749" s="188">
        <v>394.55</v>
      </c>
      <c r="AA749" s="188">
        <v>391.26</v>
      </c>
      <c r="AB749" s="188">
        <v>346.78</v>
      </c>
      <c r="AC749" s="188">
        <v>369.02</v>
      </c>
      <c r="AD749" s="188">
        <v>369.02</v>
      </c>
      <c r="AE749" s="188">
        <v>353.37</v>
      </c>
      <c r="AF749" s="188">
        <v>387.14</v>
      </c>
    </row>
    <row r="750" spans="1:32" x14ac:dyDescent="0.3">
      <c r="A750" s="180" t="s">
        <v>973</v>
      </c>
      <c r="B750" s="180">
        <v>1019</v>
      </c>
      <c r="C750" s="182" t="s">
        <v>27260</v>
      </c>
      <c r="D750" s="180" t="s">
        <v>37</v>
      </c>
      <c r="E750" s="180" t="s">
        <v>857</v>
      </c>
      <c r="F750" s="188">
        <v>47.07</v>
      </c>
      <c r="G750" s="188">
        <v>42.78</v>
      </c>
      <c r="H750" s="188">
        <v>35.549999999999997</v>
      </c>
      <c r="I750" s="188">
        <v>42.96</v>
      </c>
      <c r="J750" s="188">
        <v>41.68</v>
      </c>
      <c r="K750" s="188">
        <v>38.57</v>
      </c>
      <c r="L750" s="188">
        <v>44.97</v>
      </c>
      <c r="M750" s="188">
        <v>44.06</v>
      </c>
      <c r="N750" s="188">
        <v>42.68</v>
      </c>
      <c r="O750" s="188">
        <v>44.06</v>
      </c>
      <c r="P750" s="188">
        <v>43.23</v>
      </c>
      <c r="Q750" s="188">
        <v>43.96</v>
      </c>
      <c r="R750" s="188">
        <v>42.78</v>
      </c>
      <c r="S750" s="188">
        <v>47.53</v>
      </c>
      <c r="T750" s="188">
        <v>41.86</v>
      </c>
      <c r="U750" s="188">
        <v>42.68</v>
      </c>
      <c r="V750" s="188">
        <v>45.7</v>
      </c>
      <c r="W750" s="188">
        <v>43.87</v>
      </c>
      <c r="X750" s="188">
        <v>38.39</v>
      </c>
      <c r="Y750" s="188">
        <v>44.97</v>
      </c>
      <c r="Z750" s="188">
        <v>43.78</v>
      </c>
      <c r="AA750" s="188">
        <v>43.42</v>
      </c>
      <c r="AB750" s="188">
        <v>38.479999999999997</v>
      </c>
      <c r="AC750" s="188">
        <v>40.950000000000003</v>
      </c>
      <c r="AD750" s="188">
        <v>40.950000000000003</v>
      </c>
      <c r="AE750" s="188">
        <v>39.21</v>
      </c>
      <c r="AF750" s="188">
        <v>42.96</v>
      </c>
    </row>
    <row r="751" spans="1:32" x14ac:dyDescent="0.3">
      <c r="A751" s="180" t="s">
        <v>973</v>
      </c>
      <c r="B751" s="180">
        <v>1021</v>
      </c>
      <c r="C751" s="182" t="s">
        <v>27261</v>
      </c>
      <c r="D751" s="180" t="s">
        <v>37</v>
      </c>
      <c r="E751" s="180" t="s">
        <v>857</v>
      </c>
      <c r="F751" s="188">
        <v>5.66</v>
      </c>
      <c r="G751" s="188">
        <v>5.14</v>
      </c>
      <c r="H751" s="188">
        <v>4.2699999999999996</v>
      </c>
      <c r="I751" s="188">
        <v>5.16</v>
      </c>
      <c r="J751" s="188">
        <v>5.01</v>
      </c>
      <c r="K751" s="188">
        <v>4.6399999999999997</v>
      </c>
      <c r="L751" s="188">
        <v>5.41</v>
      </c>
      <c r="M751" s="188">
        <v>5.3</v>
      </c>
      <c r="N751" s="188">
        <v>5.13</v>
      </c>
      <c r="O751" s="188">
        <v>5.3</v>
      </c>
      <c r="P751" s="188">
        <v>5.2</v>
      </c>
      <c r="Q751" s="188">
        <v>5.28</v>
      </c>
      <c r="R751" s="188">
        <v>5.14</v>
      </c>
      <c r="S751" s="188">
        <v>5.71</v>
      </c>
      <c r="T751" s="188">
        <v>5.03</v>
      </c>
      <c r="U751" s="188">
        <v>5.13</v>
      </c>
      <c r="V751" s="188">
        <v>5.49</v>
      </c>
      <c r="W751" s="188">
        <v>5.27</v>
      </c>
      <c r="X751" s="188">
        <v>4.6100000000000003</v>
      </c>
      <c r="Y751" s="188">
        <v>5.41</v>
      </c>
      <c r="Z751" s="188">
        <v>5.26</v>
      </c>
      <c r="AA751" s="188">
        <v>5.22</v>
      </c>
      <c r="AB751" s="188">
        <v>4.63</v>
      </c>
      <c r="AC751" s="188">
        <v>4.92</v>
      </c>
      <c r="AD751" s="188">
        <v>4.92</v>
      </c>
      <c r="AE751" s="188">
        <v>4.71</v>
      </c>
      <c r="AF751" s="188">
        <v>5.16</v>
      </c>
    </row>
    <row r="752" spans="1:32" x14ac:dyDescent="0.3">
      <c r="A752" s="180" t="s">
        <v>973</v>
      </c>
      <c r="B752" s="180">
        <v>39249</v>
      </c>
      <c r="C752" s="182" t="s">
        <v>27262</v>
      </c>
      <c r="D752" s="180" t="s">
        <v>37</v>
      </c>
      <c r="E752" s="180" t="s">
        <v>857</v>
      </c>
      <c r="F752" s="188">
        <v>570.37</v>
      </c>
      <c r="G752" s="188">
        <v>518.32000000000005</v>
      </c>
      <c r="H752" s="188">
        <v>430.82</v>
      </c>
      <c r="I752" s="188">
        <v>520.53</v>
      </c>
      <c r="J752" s="188">
        <v>505.03</v>
      </c>
      <c r="K752" s="188">
        <v>467.37</v>
      </c>
      <c r="L752" s="188">
        <v>544.9</v>
      </c>
      <c r="M752" s="188">
        <v>533.82000000000005</v>
      </c>
      <c r="N752" s="188">
        <v>517.21</v>
      </c>
      <c r="O752" s="188">
        <v>533.82000000000005</v>
      </c>
      <c r="P752" s="188">
        <v>523.85</v>
      </c>
      <c r="Q752" s="188">
        <v>532.71</v>
      </c>
      <c r="R752" s="188">
        <v>518.32000000000005</v>
      </c>
      <c r="S752" s="188">
        <v>575.91</v>
      </c>
      <c r="T752" s="188">
        <v>507.24</v>
      </c>
      <c r="U752" s="188">
        <v>517.21</v>
      </c>
      <c r="V752" s="188">
        <v>553.76</v>
      </c>
      <c r="W752" s="188">
        <v>531.61</v>
      </c>
      <c r="X752" s="188">
        <v>465.16</v>
      </c>
      <c r="Y752" s="188">
        <v>544.9</v>
      </c>
      <c r="Z752" s="188">
        <v>530.5</v>
      </c>
      <c r="AA752" s="188">
        <v>526.07000000000005</v>
      </c>
      <c r="AB752" s="188">
        <v>466.26</v>
      </c>
      <c r="AC752" s="188">
        <v>496.17</v>
      </c>
      <c r="AD752" s="188">
        <v>496.17</v>
      </c>
      <c r="AE752" s="188">
        <v>475.12</v>
      </c>
      <c r="AF752" s="188">
        <v>520.53</v>
      </c>
    </row>
    <row r="753" spans="1:32" x14ac:dyDescent="0.3">
      <c r="A753" s="180" t="s">
        <v>973</v>
      </c>
      <c r="B753" s="180">
        <v>1018</v>
      </c>
      <c r="C753" s="182" t="s">
        <v>27263</v>
      </c>
      <c r="D753" s="180" t="s">
        <v>37</v>
      </c>
      <c r="E753" s="180" t="s">
        <v>857</v>
      </c>
      <c r="F753" s="188">
        <v>69.61</v>
      </c>
      <c r="G753" s="188">
        <v>63.25</v>
      </c>
      <c r="H753" s="188">
        <v>52.58</v>
      </c>
      <c r="I753" s="188">
        <v>63.52</v>
      </c>
      <c r="J753" s="188">
        <v>61.63</v>
      </c>
      <c r="K753" s="188">
        <v>57.04</v>
      </c>
      <c r="L753" s="188">
        <v>66.5</v>
      </c>
      <c r="M753" s="188">
        <v>65.150000000000006</v>
      </c>
      <c r="N753" s="188">
        <v>63.12</v>
      </c>
      <c r="O753" s="188">
        <v>65.150000000000006</v>
      </c>
      <c r="P753" s="188">
        <v>63.93</v>
      </c>
      <c r="Q753" s="188">
        <v>65.010000000000005</v>
      </c>
      <c r="R753" s="188">
        <v>63.25</v>
      </c>
      <c r="S753" s="188">
        <v>70.28</v>
      </c>
      <c r="T753" s="188">
        <v>61.9</v>
      </c>
      <c r="U753" s="188">
        <v>63.12</v>
      </c>
      <c r="V753" s="188">
        <v>67.58</v>
      </c>
      <c r="W753" s="188">
        <v>64.88</v>
      </c>
      <c r="X753" s="188">
        <v>56.77</v>
      </c>
      <c r="Y753" s="188">
        <v>66.5</v>
      </c>
      <c r="Z753" s="188">
        <v>64.739999999999995</v>
      </c>
      <c r="AA753" s="188">
        <v>64.2</v>
      </c>
      <c r="AB753" s="188">
        <v>56.9</v>
      </c>
      <c r="AC753" s="188">
        <v>60.55</v>
      </c>
      <c r="AD753" s="188">
        <v>60.55</v>
      </c>
      <c r="AE753" s="188">
        <v>57.98</v>
      </c>
      <c r="AF753" s="188">
        <v>63.52</v>
      </c>
    </row>
    <row r="754" spans="1:32" x14ac:dyDescent="0.3">
      <c r="A754" s="180" t="s">
        <v>973</v>
      </c>
      <c r="B754" s="180">
        <v>39250</v>
      </c>
      <c r="C754" s="182" t="s">
        <v>27264</v>
      </c>
      <c r="D754" s="180" t="s">
        <v>37</v>
      </c>
      <c r="E754" s="180" t="s">
        <v>857</v>
      </c>
      <c r="F754" s="188">
        <v>682.29</v>
      </c>
      <c r="G754" s="188">
        <v>620.02</v>
      </c>
      <c r="H754" s="188">
        <v>515.36</v>
      </c>
      <c r="I754" s="188">
        <v>622.66999999999996</v>
      </c>
      <c r="J754" s="188">
        <v>604.12</v>
      </c>
      <c r="K754" s="188">
        <v>559.08000000000004</v>
      </c>
      <c r="L754" s="188">
        <v>651.82000000000005</v>
      </c>
      <c r="M754" s="188">
        <v>638.57000000000005</v>
      </c>
      <c r="N754" s="188">
        <v>618.70000000000005</v>
      </c>
      <c r="O754" s="188">
        <v>638.57000000000005</v>
      </c>
      <c r="P754" s="188">
        <v>626.65</v>
      </c>
      <c r="Q754" s="188">
        <v>637.24</v>
      </c>
      <c r="R754" s="188">
        <v>620.02</v>
      </c>
      <c r="S754" s="188">
        <v>688.91</v>
      </c>
      <c r="T754" s="188">
        <v>606.77</v>
      </c>
      <c r="U754" s="188">
        <v>618.70000000000005</v>
      </c>
      <c r="V754" s="188">
        <v>662.42</v>
      </c>
      <c r="W754" s="188">
        <v>635.91999999999996</v>
      </c>
      <c r="X754" s="188">
        <v>556.42999999999995</v>
      </c>
      <c r="Y754" s="188">
        <v>651.82000000000005</v>
      </c>
      <c r="Z754" s="188">
        <v>634.59</v>
      </c>
      <c r="AA754" s="188">
        <v>629.29</v>
      </c>
      <c r="AB754" s="188">
        <v>557.75</v>
      </c>
      <c r="AC754" s="188">
        <v>593.52</v>
      </c>
      <c r="AD754" s="188">
        <v>593.52</v>
      </c>
      <c r="AE754" s="188">
        <v>568.35</v>
      </c>
      <c r="AF754" s="188">
        <v>622.66999999999996</v>
      </c>
    </row>
    <row r="755" spans="1:32" x14ac:dyDescent="0.3">
      <c r="A755" s="180" t="s">
        <v>973</v>
      </c>
      <c r="B755" s="180">
        <v>994</v>
      </c>
      <c r="C755" s="182" t="s">
        <v>27265</v>
      </c>
      <c r="D755" s="180" t="s">
        <v>37</v>
      </c>
      <c r="E755" s="180" t="s">
        <v>857</v>
      </c>
      <c r="F755" s="188">
        <v>8.23</v>
      </c>
      <c r="G755" s="188">
        <v>7.48</v>
      </c>
      <c r="H755" s="188">
        <v>6.22</v>
      </c>
      <c r="I755" s="188">
        <v>7.51</v>
      </c>
      <c r="J755" s="188">
        <v>7.29</v>
      </c>
      <c r="K755" s="188">
        <v>6.74</v>
      </c>
      <c r="L755" s="188">
        <v>7.86</v>
      </c>
      <c r="M755" s="188">
        <v>7.7</v>
      </c>
      <c r="N755" s="188">
        <v>7.46</v>
      </c>
      <c r="O755" s="188">
        <v>7.7</v>
      </c>
      <c r="P755" s="188">
        <v>7.56</v>
      </c>
      <c r="Q755" s="188">
        <v>7.69</v>
      </c>
      <c r="R755" s="188">
        <v>7.48</v>
      </c>
      <c r="S755" s="188">
        <v>8.31</v>
      </c>
      <c r="T755" s="188">
        <v>7.32</v>
      </c>
      <c r="U755" s="188">
        <v>7.46</v>
      </c>
      <c r="V755" s="188">
        <v>7.99</v>
      </c>
      <c r="W755" s="188">
        <v>7.67</v>
      </c>
      <c r="X755" s="188">
        <v>6.71</v>
      </c>
      <c r="Y755" s="188">
        <v>7.86</v>
      </c>
      <c r="Z755" s="188">
        <v>7.66</v>
      </c>
      <c r="AA755" s="188">
        <v>7.59</v>
      </c>
      <c r="AB755" s="188">
        <v>6.73</v>
      </c>
      <c r="AC755" s="188">
        <v>7.16</v>
      </c>
      <c r="AD755" s="188">
        <v>7.16</v>
      </c>
      <c r="AE755" s="188">
        <v>6.86</v>
      </c>
      <c r="AF755" s="188">
        <v>7.51</v>
      </c>
    </row>
    <row r="756" spans="1:32" x14ac:dyDescent="0.3">
      <c r="A756" s="180" t="s">
        <v>973</v>
      </c>
      <c r="B756" s="180">
        <v>977</v>
      </c>
      <c r="C756" s="182" t="s">
        <v>27266</v>
      </c>
      <c r="D756" s="180" t="s">
        <v>37</v>
      </c>
      <c r="E756" s="180" t="s">
        <v>857</v>
      </c>
      <c r="F756" s="188">
        <v>97.38</v>
      </c>
      <c r="G756" s="188">
        <v>88.49</v>
      </c>
      <c r="H756" s="188">
        <v>73.55</v>
      </c>
      <c r="I756" s="188">
        <v>88.87</v>
      </c>
      <c r="J756" s="188">
        <v>86.22</v>
      </c>
      <c r="K756" s="188">
        <v>79.790000000000006</v>
      </c>
      <c r="L756" s="188">
        <v>93.03</v>
      </c>
      <c r="M756" s="188">
        <v>91.14</v>
      </c>
      <c r="N756" s="188">
        <v>88.3</v>
      </c>
      <c r="O756" s="188">
        <v>91.14</v>
      </c>
      <c r="P756" s="188">
        <v>89.43</v>
      </c>
      <c r="Q756" s="188">
        <v>90.95</v>
      </c>
      <c r="R756" s="188">
        <v>88.49</v>
      </c>
      <c r="S756" s="188">
        <v>98.32</v>
      </c>
      <c r="T756" s="188">
        <v>86.6</v>
      </c>
      <c r="U756" s="188">
        <v>88.3</v>
      </c>
      <c r="V756" s="188">
        <v>94.54</v>
      </c>
      <c r="W756" s="188">
        <v>90.76</v>
      </c>
      <c r="X756" s="188">
        <v>79.41</v>
      </c>
      <c r="Y756" s="188">
        <v>93.03</v>
      </c>
      <c r="Z756" s="188">
        <v>90.57</v>
      </c>
      <c r="AA756" s="188">
        <v>89.81</v>
      </c>
      <c r="AB756" s="188">
        <v>79.599999999999994</v>
      </c>
      <c r="AC756" s="188">
        <v>84.71</v>
      </c>
      <c r="AD756" s="188">
        <v>84.71</v>
      </c>
      <c r="AE756" s="188">
        <v>81.11</v>
      </c>
      <c r="AF756" s="188">
        <v>88.87</v>
      </c>
    </row>
    <row r="757" spans="1:32" x14ac:dyDescent="0.3">
      <c r="A757" s="180" t="s">
        <v>973</v>
      </c>
      <c r="B757" s="180">
        <v>998</v>
      </c>
      <c r="C757" s="182" t="s">
        <v>27267</v>
      </c>
      <c r="D757" s="180" t="s">
        <v>37</v>
      </c>
      <c r="E757" s="180" t="s">
        <v>857</v>
      </c>
      <c r="F757" s="188">
        <v>126.43</v>
      </c>
      <c r="G757" s="188">
        <v>114.89</v>
      </c>
      <c r="H757" s="188">
        <v>95.5</v>
      </c>
      <c r="I757" s="188">
        <v>115.38</v>
      </c>
      <c r="J757" s="188">
        <v>111.95</v>
      </c>
      <c r="K757" s="188">
        <v>103.6</v>
      </c>
      <c r="L757" s="188">
        <v>120.78</v>
      </c>
      <c r="M757" s="188">
        <v>118.33</v>
      </c>
      <c r="N757" s="188">
        <v>114.65</v>
      </c>
      <c r="O757" s="188">
        <v>118.33</v>
      </c>
      <c r="P757" s="188">
        <v>116.12</v>
      </c>
      <c r="Q757" s="188">
        <v>118.08</v>
      </c>
      <c r="R757" s="188">
        <v>114.89</v>
      </c>
      <c r="S757" s="188">
        <v>127.66</v>
      </c>
      <c r="T757" s="188">
        <v>112.44</v>
      </c>
      <c r="U757" s="188">
        <v>114.65</v>
      </c>
      <c r="V757" s="188">
        <v>122.75</v>
      </c>
      <c r="W757" s="188">
        <v>117.84</v>
      </c>
      <c r="X757" s="188">
        <v>103.11</v>
      </c>
      <c r="Y757" s="188">
        <v>120.78</v>
      </c>
      <c r="Z757" s="188">
        <v>117.59</v>
      </c>
      <c r="AA757" s="188">
        <v>116.61</v>
      </c>
      <c r="AB757" s="188">
        <v>103.35</v>
      </c>
      <c r="AC757" s="188">
        <v>109.98</v>
      </c>
      <c r="AD757" s="188">
        <v>109.98</v>
      </c>
      <c r="AE757" s="188">
        <v>105.32</v>
      </c>
      <c r="AF757" s="188">
        <v>115.38</v>
      </c>
    </row>
    <row r="758" spans="1:32" x14ac:dyDescent="0.3">
      <c r="A758" s="180" t="s">
        <v>973</v>
      </c>
      <c r="B758" s="180">
        <v>1006</v>
      </c>
      <c r="C758" s="182" t="s">
        <v>27268</v>
      </c>
      <c r="D758" s="180" t="s">
        <v>37</v>
      </c>
      <c r="E758" s="180" t="s">
        <v>857</v>
      </c>
      <c r="F758" s="188">
        <v>167.53</v>
      </c>
      <c r="G758" s="188">
        <v>152.24</v>
      </c>
      <c r="H758" s="188">
        <v>126.54</v>
      </c>
      <c r="I758" s="188">
        <v>152.88999999999999</v>
      </c>
      <c r="J758" s="188">
        <v>148.33000000000001</v>
      </c>
      <c r="K758" s="188">
        <v>137.27000000000001</v>
      </c>
      <c r="L758" s="188">
        <v>160.04</v>
      </c>
      <c r="M758" s="188">
        <v>156.79</v>
      </c>
      <c r="N758" s="188">
        <v>151.91</v>
      </c>
      <c r="O758" s="188">
        <v>156.79</v>
      </c>
      <c r="P758" s="188">
        <v>153.86000000000001</v>
      </c>
      <c r="Q758" s="188">
        <v>156.47</v>
      </c>
      <c r="R758" s="188">
        <v>152.24</v>
      </c>
      <c r="S758" s="188">
        <v>169.15</v>
      </c>
      <c r="T758" s="188">
        <v>148.97999999999999</v>
      </c>
      <c r="U758" s="188">
        <v>151.91</v>
      </c>
      <c r="V758" s="188">
        <v>162.65</v>
      </c>
      <c r="W758" s="188">
        <v>156.13999999999999</v>
      </c>
      <c r="X758" s="188">
        <v>136.62</v>
      </c>
      <c r="Y758" s="188">
        <v>160.04</v>
      </c>
      <c r="Z758" s="188">
        <v>155.82</v>
      </c>
      <c r="AA758" s="188">
        <v>154.51</v>
      </c>
      <c r="AB758" s="188">
        <v>136.94999999999999</v>
      </c>
      <c r="AC758" s="188">
        <v>145.72999999999999</v>
      </c>
      <c r="AD758" s="188">
        <v>145.72999999999999</v>
      </c>
      <c r="AE758" s="188">
        <v>139.55000000000001</v>
      </c>
      <c r="AF758" s="188">
        <v>152.88999999999999</v>
      </c>
    </row>
    <row r="759" spans="1:32" x14ac:dyDescent="0.3">
      <c r="A759" s="180" t="s">
        <v>973</v>
      </c>
      <c r="B759" s="180">
        <v>990</v>
      </c>
      <c r="C759" s="182" t="s">
        <v>27269</v>
      </c>
      <c r="D759" s="180" t="s">
        <v>37</v>
      </c>
      <c r="E759" s="180" t="s">
        <v>857</v>
      </c>
      <c r="F759" s="188">
        <v>222.76</v>
      </c>
      <c r="G759" s="188">
        <v>202.43</v>
      </c>
      <c r="H759" s="188">
        <v>168.26</v>
      </c>
      <c r="I759" s="188">
        <v>203.29</v>
      </c>
      <c r="J759" s="188">
        <v>197.24</v>
      </c>
      <c r="K759" s="188">
        <v>182.53</v>
      </c>
      <c r="L759" s="188">
        <v>212.81</v>
      </c>
      <c r="M759" s="188">
        <v>208.48</v>
      </c>
      <c r="N759" s="188">
        <v>201.99</v>
      </c>
      <c r="O759" s="188">
        <v>208.48</v>
      </c>
      <c r="P759" s="188">
        <v>204.59</v>
      </c>
      <c r="Q759" s="188">
        <v>208.05</v>
      </c>
      <c r="R759" s="188">
        <v>202.43</v>
      </c>
      <c r="S759" s="188">
        <v>224.92</v>
      </c>
      <c r="T759" s="188">
        <v>198.1</v>
      </c>
      <c r="U759" s="188">
        <v>201.99</v>
      </c>
      <c r="V759" s="188">
        <v>216.27</v>
      </c>
      <c r="W759" s="188">
        <v>207.62</v>
      </c>
      <c r="X759" s="188">
        <v>181.66</v>
      </c>
      <c r="Y759" s="188">
        <v>212.81</v>
      </c>
      <c r="Z759" s="188">
        <v>207.18</v>
      </c>
      <c r="AA759" s="188">
        <v>205.45</v>
      </c>
      <c r="AB759" s="188">
        <v>182.1</v>
      </c>
      <c r="AC759" s="188">
        <v>193.78</v>
      </c>
      <c r="AD759" s="188">
        <v>193.78</v>
      </c>
      <c r="AE759" s="188">
        <v>185.56</v>
      </c>
      <c r="AF759" s="188">
        <v>203.29</v>
      </c>
    </row>
    <row r="760" spans="1:32" x14ac:dyDescent="0.3">
      <c r="A760" s="180" t="s">
        <v>973</v>
      </c>
      <c r="B760" s="180">
        <v>39241</v>
      </c>
      <c r="C760" s="182" t="s">
        <v>27270</v>
      </c>
      <c r="D760" s="180" t="s">
        <v>37</v>
      </c>
      <c r="E760" s="180" t="s">
        <v>857</v>
      </c>
      <c r="F760" s="188">
        <v>21.93</v>
      </c>
      <c r="G760" s="188">
        <v>19.93</v>
      </c>
      <c r="H760" s="188">
        <v>16.559999999999999</v>
      </c>
      <c r="I760" s="188">
        <v>20.010000000000002</v>
      </c>
      <c r="J760" s="188">
        <v>19.420000000000002</v>
      </c>
      <c r="K760" s="188">
        <v>17.97</v>
      </c>
      <c r="L760" s="188">
        <v>20.95</v>
      </c>
      <c r="M760" s="188">
        <v>20.52</v>
      </c>
      <c r="N760" s="188">
        <v>19.89</v>
      </c>
      <c r="O760" s="188">
        <v>20.52</v>
      </c>
      <c r="P760" s="188">
        <v>20.14</v>
      </c>
      <c r="Q760" s="188">
        <v>20.48</v>
      </c>
      <c r="R760" s="188">
        <v>19.93</v>
      </c>
      <c r="S760" s="188">
        <v>22.14</v>
      </c>
      <c r="T760" s="188">
        <v>19.5</v>
      </c>
      <c r="U760" s="188">
        <v>19.89</v>
      </c>
      <c r="V760" s="188">
        <v>21.29</v>
      </c>
      <c r="W760" s="188">
        <v>20.440000000000001</v>
      </c>
      <c r="X760" s="188">
        <v>17.88</v>
      </c>
      <c r="Y760" s="188">
        <v>20.95</v>
      </c>
      <c r="Z760" s="188">
        <v>20.399999999999999</v>
      </c>
      <c r="AA760" s="188">
        <v>20.23</v>
      </c>
      <c r="AB760" s="188">
        <v>17.93</v>
      </c>
      <c r="AC760" s="188">
        <v>19.079999999999998</v>
      </c>
      <c r="AD760" s="188">
        <v>19.079999999999998</v>
      </c>
      <c r="AE760" s="188">
        <v>18.27</v>
      </c>
      <c r="AF760" s="188">
        <v>20.010000000000002</v>
      </c>
    </row>
    <row r="761" spans="1:32" x14ac:dyDescent="0.3">
      <c r="A761" s="180" t="s">
        <v>973</v>
      </c>
      <c r="B761" s="180">
        <v>1005</v>
      </c>
      <c r="C761" s="182" t="s">
        <v>27271</v>
      </c>
      <c r="D761" s="180" t="s">
        <v>37</v>
      </c>
      <c r="E761" s="180" t="s">
        <v>857</v>
      </c>
      <c r="F761" s="188">
        <v>277.33999999999997</v>
      </c>
      <c r="G761" s="188">
        <v>252.03</v>
      </c>
      <c r="H761" s="188">
        <v>209.49</v>
      </c>
      <c r="I761" s="188">
        <v>253.11</v>
      </c>
      <c r="J761" s="188">
        <v>245.57</v>
      </c>
      <c r="K761" s="188">
        <v>227.26</v>
      </c>
      <c r="L761" s="188">
        <v>264.95999999999998</v>
      </c>
      <c r="M761" s="188">
        <v>259.57</v>
      </c>
      <c r="N761" s="188">
        <v>251.49</v>
      </c>
      <c r="O761" s="188">
        <v>259.57</v>
      </c>
      <c r="P761" s="188">
        <v>254.73</v>
      </c>
      <c r="Q761" s="188">
        <v>259.02999999999997</v>
      </c>
      <c r="R761" s="188">
        <v>252.03</v>
      </c>
      <c r="S761" s="188">
        <v>280.04000000000002</v>
      </c>
      <c r="T761" s="188">
        <v>246.65</v>
      </c>
      <c r="U761" s="188">
        <v>251.49</v>
      </c>
      <c r="V761" s="188">
        <v>269.27</v>
      </c>
      <c r="W761" s="188">
        <v>258.5</v>
      </c>
      <c r="X761" s="188">
        <v>226.18</v>
      </c>
      <c r="Y761" s="188">
        <v>264.95999999999998</v>
      </c>
      <c r="Z761" s="188">
        <v>257.95999999999998</v>
      </c>
      <c r="AA761" s="188">
        <v>255.8</v>
      </c>
      <c r="AB761" s="188">
        <v>226.72</v>
      </c>
      <c r="AC761" s="188">
        <v>241.26</v>
      </c>
      <c r="AD761" s="188">
        <v>241.26</v>
      </c>
      <c r="AE761" s="188">
        <v>231.03</v>
      </c>
      <c r="AF761" s="188">
        <v>253.11</v>
      </c>
    </row>
    <row r="762" spans="1:32" x14ac:dyDescent="0.3">
      <c r="A762" s="180" t="s">
        <v>973</v>
      </c>
      <c r="B762" s="180">
        <v>991</v>
      </c>
      <c r="C762" s="182" t="s">
        <v>27272</v>
      </c>
      <c r="D762" s="180" t="s">
        <v>37</v>
      </c>
      <c r="E762" s="180" t="s">
        <v>857</v>
      </c>
      <c r="F762" s="188">
        <v>363.26</v>
      </c>
      <c r="G762" s="188">
        <v>330.11</v>
      </c>
      <c r="H762" s="188">
        <v>274.39</v>
      </c>
      <c r="I762" s="188">
        <v>331.52</v>
      </c>
      <c r="J762" s="188">
        <v>321.64999999999998</v>
      </c>
      <c r="K762" s="188">
        <v>297.66000000000003</v>
      </c>
      <c r="L762" s="188">
        <v>347.04</v>
      </c>
      <c r="M762" s="188">
        <v>339.99</v>
      </c>
      <c r="N762" s="188">
        <v>329.4</v>
      </c>
      <c r="O762" s="188">
        <v>339.99</v>
      </c>
      <c r="P762" s="188">
        <v>333.64</v>
      </c>
      <c r="Q762" s="188">
        <v>339.28</v>
      </c>
      <c r="R762" s="188">
        <v>330.11</v>
      </c>
      <c r="S762" s="188">
        <v>366.79</v>
      </c>
      <c r="T762" s="188">
        <v>323.06</v>
      </c>
      <c r="U762" s="188">
        <v>329.4</v>
      </c>
      <c r="V762" s="188">
        <v>352.68</v>
      </c>
      <c r="W762" s="188">
        <v>338.57</v>
      </c>
      <c r="X762" s="188">
        <v>296.25</v>
      </c>
      <c r="Y762" s="188">
        <v>347.04</v>
      </c>
      <c r="Z762" s="188">
        <v>337.87</v>
      </c>
      <c r="AA762" s="188">
        <v>335.05</v>
      </c>
      <c r="AB762" s="188">
        <v>296.95999999999998</v>
      </c>
      <c r="AC762" s="188">
        <v>316</v>
      </c>
      <c r="AD762" s="188">
        <v>316</v>
      </c>
      <c r="AE762" s="188">
        <v>302.60000000000002</v>
      </c>
      <c r="AF762" s="188">
        <v>331.52</v>
      </c>
    </row>
    <row r="763" spans="1:32" x14ac:dyDescent="0.3">
      <c r="A763" s="180" t="s">
        <v>973</v>
      </c>
      <c r="B763" s="180">
        <v>986</v>
      </c>
      <c r="C763" s="182" t="s">
        <v>27273</v>
      </c>
      <c r="D763" s="180" t="s">
        <v>37</v>
      </c>
      <c r="E763" s="180" t="s">
        <v>857</v>
      </c>
      <c r="F763" s="188">
        <v>34.65</v>
      </c>
      <c r="G763" s="188">
        <v>31.49</v>
      </c>
      <c r="H763" s="188">
        <v>26.17</v>
      </c>
      <c r="I763" s="188">
        <v>31.62</v>
      </c>
      <c r="J763" s="188">
        <v>30.68</v>
      </c>
      <c r="K763" s="188">
        <v>28.39</v>
      </c>
      <c r="L763" s="188">
        <v>33.1</v>
      </c>
      <c r="M763" s="188">
        <v>32.43</v>
      </c>
      <c r="N763" s="188">
        <v>31.42</v>
      </c>
      <c r="O763" s="188">
        <v>32.43</v>
      </c>
      <c r="P763" s="188">
        <v>31.82</v>
      </c>
      <c r="Q763" s="188">
        <v>32.36</v>
      </c>
      <c r="R763" s="188">
        <v>31.49</v>
      </c>
      <c r="S763" s="188">
        <v>34.979999999999997</v>
      </c>
      <c r="T763" s="188">
        <v>30.81</v>
      </c>
      <c r="U763" s="188">
        <v>31.42</v>
      </c>
      <c r="V763" s="188">
        <v>33.64</v>
      </c>
      <c r="W763" s="188">
        <v>32.29</v>
      </c>
      <c r="X763" s="188">
        <v>28.26</v>
      </c>
      <c r="Y763" s="188">
        <v>33.1</v>
      </c>
      <c r="Z763" s="188">
        <v>32.229999999999997</v>
      </c>
      <c r="AA763" s="188">
        <v>31.96</v>
      </c>
      <c r="AB763" s="188">
        <v>28.32</v>
      </c>
      <c r="AC763" s="188">
        <v>30.14</v>
      </c>
      <c r="AD763" s="188">
        <v>30.14</v>
      </c>
      <c r="AE763" s="188">
        <v>28.86</v>
      </c>
      <c r="AF763" s="188">
        <v>31.62</v>
      </c>
    </row>
    <row r="764" spans="1:32" x14ac:dyDescent="0.3">
      <c r="A764" s="180" t="s">
        <v>973</v>
      </c>
      <c r="B764" s="180">
        <v>987</v>
      </c>
      <c r="C764" s="182" t="s">
        <v>27274</v>
      </c>
      <c r="D764" s="180" t="s">
        <v>37</v>
      </c>
      <c r="E764" s="180" t="s">
        <v>857</v>
      </c>
      <c r="F764" s="188">
        <v>47.43</v>
      </c>
      <c r="G764" s="188">
        <v>43.1</v>
      </c>
      <c r="H764" s="188">
        <v>35.83</v>
      </c>
      <c r="I764" s="188">
        <v>43.29</v>
      </c>
      <c r="J764" s="188">
        <v>42</v>
      </c>
      <c r="K764" s="188">
        <v>38.86</v>
      </c>
      <c r="L764" s="188">
        <v>45.31</v>
      </c>
      <c r="M764" s="188">
        <v>44.39</v>
      </c>
      <c r="N764" s="188">
        <v>43.01</v>
      </c>
      <c r="O764" s="188">
        <v>44.39</v>
      </c>
      <c r="P764" s="188">
        <v>43.56</v>
      </c>
      <c r="Q764" s="188">
        <v>44.3</v>
      </c>
      <c r="R764" s="188">
        <v>43.1</v>
      </c>
      <c r="S764" s="188">
        <v>47.89</v>
      </c>
      <c r="T764" s="188">
        <v>42.18</v>
      </c>
      <c r="U764" s="188">
        <v>43.01</v>
      </c>
      <c r="V764" s="188">
        <v>46.05</v>
      </c>
      <c r="W764" s="188">
        <v>44.21</v>
      </c>
      <c r="X764" s="188">
        <v>38.68</v>
      </c>
      <c r="Y764" s="188">
        <v>45.31</v>
      </c>
      <c r="Z764" s="188">
        <v>44.11</v>
      </c>
      <c r="AA764" s="188">
        <v>43.75</v>
      </c>
      <c r="AB764" s="188">
        <v>38.770000000000003</v>
      </c>
      <c r="AC764" s="188">
        <v>41.26</v>
      </c>
      <c r="AD764" s="188">
        <v>41.26</v>
      </c>
      <c r="AE764" s="188">
        <v>39.51</v>
      </c>
      <c r="AF764" s="188">
        <v>43.29</v>
      </c>
    </row>
    <row r="765" spans="1:32" x14ac:dyDescent="0.3">
      <c r="A765" s="180" t="s">
        <v>973</v>
      </c>
      <c r="B765" s="180">
        <v>1007</v>
      </c>
      <c r="C765" s="182" t="s">
        <v>27275</v>
      </c>
      <c r="D765" s="180" t="s">
        <v>37</v>
      </c>
      <c r="E765" s="180" t="s">
        <v>857</v>
      </c>
      <c r="F765" s="188">
        <v>65.650000000000006</v>
      </c>
      <c r="G765" s="188">
        <v>59.66</v>
      </c>
      <c r="H765" s="188">
        <v>49.59</v>
      </c>
      <c r="I765" s="188">
        <v>59.92</v>
      </c>
      <c r="J765" s="188">
        <v>58.13</v>
      </c>
      <c r="K765" s="188">
        <v>53.8</v>
      </c>
      <c r="L765" s="188">
        <v>62.72</v>
      </c>
      <c r="M765" s="188">
        <v>61.45</v>
      </c>
      <c r="N765" s="188">
        <v>59.53</v>
      </c>
      <c r="O765" s="188">
        <v>61.45</v>
      </c>
      <c r="P765" s="188">
        <v>60.3</v>
      </c>
      <c r="Q765" s="188">
        <v>61.32</v>
      </c>
      <c r="R765" s="188">
        <v>59.66</v>
      </c>
      <c r="S765" s="188">
        <v>66.290000000000006</v>
      </c>
      <c r="T765" s="188">
        <v>58.39</v>
      </c>
      <c r="U765" s="188">
        <v>59.53</v>
      </c>
      <c r="V765" s="188">
        <v>63.74</v>
      </c>
      <c r="W765" s="188">
        <v>61.19</v>
      </c>
      <c r="X765" s="188">
        <v>53.54</v>
      </c>
      <c r="Y765" s="188">
        <v>62.72</v>
      </c>
      <c r="Z765" s="188">
        <v>61.06</v>
      </c>
      <c r="AA765" s="188">
        <v>60.55</v>
      </c>
      <c r="AB765" s="188">
        <v>53.67</v>
      </c>
      <c r="AC765" s="188">
        <v>57.11</v>
      </c>
      <c r="AD765" s="188">
        <v>57.11</v>
      </c>
      <c r="AE765" s="188">
        <v>54.69</v>
      </c>
      <c r="AF765" s="188">
        <v>59.92</v>
      </c>
    </row>
    <row r="766" spans="1:32" x14ac:dyDescent="0.3">
      <c r="A766" s="180" t="s">
        <v>973</v>
      </c>
      <c r="B766" s="180">
        <v>1008</v>
      </c>
      <c r="C766" s="182" t="s">
        <v>27276</v>
      </c>
      <c r="D766" s="180" t="s">
        <v>37</v>
      </c>
      <c r="E766" s="180" t="s">
        <v>857</v>
      </c>
      <c r="F766" s="188">
        <v>8.33</v>
      </c>
      <c r="G766" s="188">
        <v>7.57</v>
      </c>
      <c r="H766" s="188">
        <v>6.29</v>
      </c>
      <c r="I766" s="188">
        <v>7.61</v>
      </c>
      <c r="J766" s="188">
        <v>7.38</v>
      </c>
      <c r="K766" s="188">
        <v>6.83</v>
      </c>
      <c r="L766" s="188">
        <v>7.96</v>
      </c>
      <c r="M766" s="188">
        <v>7.8</v>
      </c>
      <c r="N766" s="188">
        <v>7.56</v>
      </c>
      <c r="O766" s="188">
        <v>7.8</v>
      </c>
      <c r="P766" s="188">
        <v>7.65</v>
      </c>
      <c r="Q766" s="188">
        <v>7.78</v>
      </c>
      <c r="R766" s="188">
        <v>7.57</v>
      </c>
      <c r="S766" s="188">
        <v>8.42</v>
      </c>
      <c r="T766" s="188">
        <v>7.41</v>
      </c>
      <c r="U766" s="188">
        <v>7.56</v>
      </c>
      <c r="V766" s="188">
        <v>8.09</v>
      </c>
      <c r="W766" s="188">
        <v>7.77</v>
      </c>
      <c r="X766" s="188">
        <v>6.8</v>
      </c>
      <c r="Y766" s="188">
        <v>7.96</v>
      </c>
      <c r="Z766" s="188">
        <v>7.75</v>
      </c>
      <c r="AA766" s="188">
        <v>7.69</v>
      </c>
      <c r="AB766" s="188">
        <v>6.81</v>
      </c>
      <c r="AC766" s="188">
        <v>7.25</v>
      </c>
      <c r="AD766" s="188">
        <v>7.25</v>
      </c>
      <c r="AE766" s="188">
        <v>6.94</v>
      </c>
      <c r="AF766" s="188">
        <v>7.61</v>
      </c>
    </row>
    <row r="767" spans="1:32" x14ac:dyDescent="0.3">
      <c r="A767" s="180" t="s">
        <v>973</v>
      </c>
      <c r="B767" s="180">
        <v>988</v>
      </c>
      <c r="C767" s="182" t="s">
        <v>27277</v>
      </c>
      <c r="D767" s="180" t="s">
        <v>37</v>
      </c>
      <c r="E767" s="180" t="s">
        <v>857</v>
      </c>
      <c r="F767" s="188">
        <v>90.53</v>
      </c>
      <c r="G767" s="188">
        <v>82.27</v>
      </c>
      <c r="H767" s="188">
        <v>68.38</v>
      </c>
      <c r="I767" s="188">
        <v>82.62</v>
      </c>
      <c r="J767" s="188">
        <v>80.16</v>
      </c>
      <c r="K767" s="188">
        <v>74.180000000000007</v>
      </c>
      <c r="L767" s="188">
        <v>86.48</v>
      </c>
      <c r="M767" s="188">
        <v>84.73</v>
      </c>
      <c r="N767" s="188">
        <v>82.09</v>
      </c>
      <c r="O767" s="188">
        <v>84.73</v>
      </c>
      <c r="P767" s="188">
        <v>83.14</v>
      </c>
      <c r="Q767" s="188">
        <v>84.55</v>
      </c>
      <c r="R767" s="188">
        <v>82.27</v>
      </c>
      <c r="S767" s="188">
        <v>91.41</v>
      </c>
      <c r="T767" s="188">
        <v>80.510000000000005</v>
      </c>
      <c r="U767" s="188">
        <v>82.09</v>
      </c>
      <c r="V767" s="188">
        <v>87.89</v>
      </c>
      <c r="W767" s="188">
        <v>84.37</v>
      </c>
      <c r="X767" s="188">
        <v>73.83</v>
      </c>
      <c r="Y767" s="188">
        <v>86.48</v>
      </c>
      <c r="Z767" s="188">
        <v>84.2</v>
      </c>
      <c r="AA767" s="188">
        <v>83.5</v>
      </c>
      <c r="AB767" s="188">
        <v>74</v>
      </c>
      <c r="AC767" s="188">
        <v>78.75</v>
      </c>
      <c r="AD767" s="188">
        <v>78.75</v>
      </c>
      <c r="AE767" s="188">
        <v>75.41</v>
      </c>
      <c r="AF767" s="188">
        <v>82.62</v>
      </c>
    </row>
    <row r="768" spans="1:32" x14ac:dyDescent="0.3">
      <c r="A768" s="180" t="s">
        <v>973</v>
      </c>
      <c r="B768" s="180">
        <v>989</v>
      </c>
      <c r="C768" s="182" t="s">
        <v>27278</v>
      </c>
      <c r="D768" s="180" t="s">
        <v>37</v>
      </c>
      <c r="E768" s="180" t="s">
        <v>857</v>
      </c>
      <c r="F768" s="188">
        <v>124.96</v>
      </c>
      <c r="G768" s="188">
        <v>113.56</v>
      </c>
      <c r="H768" s="188">
        <v>94.39</v>
      </c>
      <c r="I768" s="188">
        <v>114.04</v>
      </c>
      <c r="J768" s="188">
        <v>110.64</v>
      </c>
      <c r="K768" s="188">
        <v>102.39</v>
      </c>
      <c r="L768" s="188">
        <v>119.38</v>
      </c>
      <c r="M768" s="188">
        <v>116.95</v>
      </c>
      <c r="N768" s="188">
        <v>113.31</v>
      </c>
      <c r="O768" s="188">
        <v>116.95</v>
      </c>
      <c r="P768" s="188">
        <v>114.77</v>
      </c>
      <c r="Q768" s="188">
        <v>116.71</v>
      </c>
      <c r="R768" s="188">
        <v>113.56</v>
      </c>
      <c r="S768" s="188">
        <v>126.17</v>
      </c>
      <c r="T768" s="188">
        <v>111.13</v>
      </c>
      <c r="U768" s="188">
        <v>113.31</v>
      </c>
      <c r="V768" s="188">
        <v>121.32</v>
      </c>
      <c r="W768" s="188">
        <v>116.47</v>
      </c>
      <c r="X768" s="188">
        <v>101.91</v>
      </c>
      <c r="Y768" s="188">
        <v>119.38</v>
      </c>
      <c r="Z768" s="188">
        <v>116.23</v>
      </c>
      <c r="AA768" s="188">
        <v>115.25</v>
      </c>
      <c r="AB768" s="188">
        <v>102.15</v>
      </c>
      <c r="AC768" s="188">
        <v>108.7</v>
      </c>
      <c r="AD768" s="188">
        <v>108.7</v>
      </c>
      <c r="AE768" s="188">
        <v>104.09</v>
      </c>
      <c r="AF768" s="188">
        <v>114.04</v>
      </c>
    </row>
    <row r="769" spans="1:32" x14ac:dyDescent="0.3">
      <c r="A769" s="180" t="s">
        <v>973</v>
      </c>
      <c r="B769" s="180">
        <v>43972</v>
      </c>
      <c r="C769" s="182" t="s">
        <v>27279</v>
      </c>
      <c r="D769" s="180" t="s">
        <v>37</v>
      </c>
      <c r="E769" s="180" t="s">
        <v>857</v>
      </c>
      <c r="F769" s="188">
        <v>3.9</v>
      </c>
      <c r="G769" s="188">
        <v>3.57</v>
      </c>
      <c r="H769" s="188">
        <v>3.52</v>
      </c>
      <c r="I769" s="188">
        <v>2.73</v>
      </c>
      <c r="J769" s="188">
        <v>3.38</v>
      </c>
      <c r="K769" s="188">
        <v>3.23</v>
      </c>
      <c r="L769" s="188">
        <v>4.33</v>
      </c>
      <c r="M769" s="188">
        <v>4.16</v>
      </c>
      <c r="N769" s="188">
        <v>3.9</v>
      </c>
      <c r="O769" s="188">
        <v>4.4800000000000004</v>
      </c>
      <c r="P769" s="188">
        <v>3.99</v>
      </c>
      <c r="Q769" s="188">
        <v>5.05</v>
      </c>
      <c r="R769" s="188">
        <v>4.55</v>
      </c>
      <c r="S769" s="188">
        <v>4.58</v>
      </c>
      <c r="T769" s="188">
        <v>4.46</v>
      </c>
      <c r="U769" s="188">
        <v>3.52</v>
      </c>
      <c r="V769" s="188">
        <v>5.94</v>
      </c>
      <c r="W769" s="188">
        <v>5.37</v>
      </c>
      <c r="X769" s="188">
        <v>4</v>
      </c>
      <c r="Y769" s="188">
        <v>3.56</v>
      </c>
      <c r="Z769" s="188">
        <v>2.94</v>
      </c>
      <c r="AA769" s="188">
        <v>3.94</v>
      </c>
      <c r="AB769" s="188">
        <v>4.08</v>
      </c>
      <c r="AC769" s="188">
        <v>4.79</v>
      </c>
      <c r="AD769" s="188">
        <v>3.69</v>
      </c>
      <c r="AE769" s="188">
        <v>4.37</v>
      </c>
      <c r="AF769" s="188">
        <v>4.29</v>
      </c>
    </row>
    <row r="770" spans="1:32" x14ac:dyDescent="0.3">
      <c r="A770" s="180" t="s">
        <v>973</v>
      </c>
      <c r="B770" s="180">
        <v>43971</v>
      </c>
      <c r="C770" s="182" t="s">
        <v>27280</v>
      </c>
      <c r="D770" s="180" t="s">
        <v>37</v>
      </c>
      <c r="E770" s="180" t="s">
        <v>26586</v>
      </c>
      <c r="F770" s="188">
        <v>2.98</v>
      </c>
      <c r="G770" s="188">
        <v>2.73</v>
      </c>
      <c r="H770" s="188">
        <v>2.69</v>
      </c>
      <c r="I770" s="188">
        <v>2.09</v>
      </c>
      <c r="J770" s="188">
        <v>2.58</v>
      </c>
      <c r="K770" s="188">
        <v>2.4700000000000002</v>
      </c>
      <c r="L770" s="188">
        <v>3.31</v>
      </c>
      <c r="M770" s="188">
        <v>3.18</v>
      </c>
      <c r="N770" s="188">
        <v>2.98</v>
      </c>
      <c r="O770" s="188">
        <v>3.42</v>
      </c>
      <c r="P770" s="188">
        <v>3.05</v>
      </c>
      <c r="Q770" s="188">
        <v>3.86</v>
      </c>
      <c r="R770" s="188">
        <v>3.48</v>
      </c>
      <c r="S770" s="188">
        <v>3.5</v>
      </c>
      <c r="T770" s="188">
        <v>3.41</v>
      </c>
      <c r="U770" s="188">
        <v>2.69</v>
      </c>
      <c r="V770" s="188">
        <v>4.54</v>
      </c>
      <c r="W770" s="188">
        <v>4.0999999999999996</v>
      </c>
      <c r="X770" s="188">
        <v>3.06</v>
      </c>
      <c r="Y770" s="188">
        <v>2.72</v>
      </c>
      <c r="Z770" s="188">
        <v>2.25</v>
      </c>
      <c r="AA770" s="188">
        <v>3.01</v>
      </c>
      <c r="AB770" s="188">
        <v>3.12</v>
      </c>
      <c r="AC770" s="188">
        <v>3.66</v>
      </c>
      <c r="AD770" s="188">
        <v>2.82</v>
      </c>
      <c r="AE770" s="188">
        <v>3.34</v>
      </c>
      <c r="AF770" s="188">
        <v>3.28</v>
      </c>
    </row>
    <row r="771" spans="1:32" x14ac:dyDescent="0.3">
      <c r="A771" s="180" t="s">
        <v>973</v>
      </c>
      <c r="B771" s="180">
        <v>39598</v>
      </c>
      <c r="C771" s="182" t="s">
        <v>27281</v>
      </c>
      <c r="D771" s="180" t="s">
        <v>37</v>
      </c>
      <c r="E771" s="180" t="s">
        <v>857</v>
      </c>
      <c r="F771" s="188">
        <v>5.52</v>
      </c>
      <c r="G771" s="188">
        <v>5.0599999999999996</v>
      </c>
      <c r="H771" s="188">
        <v>4.99</v>
      </c>
      <c r="I771" s="188">
        <v>3.87</v>
      </c>
      <c r="J771" s="188">
        <v>4.78</v>
      </c>
      <c r="K771" s="188">
        <v>4.58</v>
      </c>
      <c r="L771" s="188">
        <v>6.14</v>
      </c>
      <c r="M771" s="188">
        <v>5.89</v>
      </c>
      <c r="N771" s="188">
        <v>5.52</v>
      </c>
      <c r="O771" s="188">
        <v>6.34</v>
      </c>
      <c r="P771" s="188">
        <v>5.65</v>
      </c>
      <c r="Q771" s="188">
        <v>7.16</v>
      </c>
      <c r="R771" s="188">
        <v>6.45</v>
      </c>
      <c r="S771" s="188">
        <v>6.49</v>
      </c>
      <c r="T771" s="188">
        <v>6.32</v>
      </c>
      <c r="U771" s="188">
        <v>4.99</v>
      </c>
      <c r="V771" s="188">
        <v>8.42</v>
      </c>
      <c r="W771" s="188">
        <v>7.6</v>
      </c>
      <c r="X771" s="188">
        <v>5.67</v>
      </c>
      <c r="Y771" s="188">
        <v>5.04</v>
      </c>
      <c r="Z771" s="188">
        <v>4.17</v>
      </c>
      <c r="AA771" s="188">
        <v>5.58</v>
      </c>
      <c r="AB771" s="188">
        <v>5.78</v>
      </c>
      <c r="AC771" s="188">
        <v>6.79</v>
      </c>
      <c r="AD771" s="188">
        <v>5.23</v>
      </c>
      <c r="AE771" s="188">
        <v>6.19</v>
      </c>
      <c r="AF771" s="188">
        <v>6.08</v>
      </c>
    </row>
    <row r="772" spans="1:32" x14ac:dyDescent="0.3">
      <c r="A772" s="180" t="s">
        <v>973</v>
      </c>
      <c r="B772" s="180">
        <v>43973</v>
      </c>
      <c r="C772" s="182" t="s">
        <v>27282</v>
      </c>
      <c r="D772" s="180" t="s">
        <v>37</v>
      </c>
      <c r="E772" s="180" t="s">
        <v>857</v>
      </c>
      <c r="F772" s="188">
        <v>4.08</v>
      </c>
      <c r="G772" s="188">
        <v>3.74</v>
      </c>
      <c r="H772" s="188">
        <v>3.68</v>
      </c>
      <c r="I772" s="188">
        <v>2.86</v>
      </c>
      <c r="J772" s="188">
        <v>3.53</v>
      </c>
      <c r="K772" s="188">
        <v>3.38</v>
      </c>
      <c r="L772" s="188">
        <v>4.53</v>
      </c>
      <c r="M772" s="188">
        <v>4.3499999999999996</v>
      </c>
      <c r="N772" s="188">
        <v>4.08</v>
      </c>
      <c r="O772" s="188">
        <v>4.68</v>
      </c>
      <c r="P772" s="188">
        <v>4.17</v>
      </c>
      <c r="Q772" s="188">
        <v>5.28</v>
      </c>
      <c r="R772" s="188">
        <v>4.76</v>
      </c>
      <c r="S772" s="188">
        <v>4.79</v>
      </c>
      <c r="T772" s="188">
        <v>4.67</v>
      </c>
      <c r="U772" s="188">
        <v>3.68</v>
      </c>
      <c r="V772" s="188">
        <v>6.21</v>
      </c>
      <c r="W772" s="188">
        <v>5.61</v>
      </c>
      <c r="X772" s="188">
        <v>4.1900000000000004</v>
      </c>
      <c r="Y772" s="188">
        <v>3.72</v>
      </c>
      <c r="Z772" s="188">
        <v>3.08</v>
      </c>
      <c r="AA772" s="188">
        <v>4.12</v>
      </c>
      <c r="AB772" s="188">
        <v>4.2699999999999996</v>
      </c>
      <c r="AC772" s="188">
        <v>5.01</v>
      </c>
      <c r="AD772" s="188">
        <v>3.86</v>
      </c>
      <c r="AE772" s="188">
        <v>4.57</v>
      </c>
      <c r="AF772" s="188">
        <v>4.49</v>
      </c>
    </row>
    <row r="773" spans="1:32" x14ac:dyDescent="0.3">
      <c r="A773" s="180" t="s">
        <v>973</v>
      </c>
      <c r="B773" s="180">
        <v>39599</v>
      </c>
      <c r="C773" s="182" t="s">
        <v>27283</v>
      </c>
      <c r="D773" s="180" t="s">
        <v>37</v>
      </c>
      <c r="E773" s="180" t="s">
        <v>857</v>
      </c>
      <c r="F773" s="188">
        <v>7.95</v>
      </c>
      <c r="G773" s="188">
        <v>7.28</v>
      </c>
      <c r="H773" s="188">
        <v>7.17</v>
      </c>
      <c r="I773" s="188">
        <v>5.57</v>
      </c>
      <c r="J773" s="188">
        <v>6.88</v>
      </c>
      <c r="K773" s="188">
        <v>6.59</v>
      </c>
      <c r="L773" s="188">
        <v>8.83</v>
      </c>
      <c r="M773" s="188">
        <v>8.48</v>
      </c>
      <c r="N773" s="188">
        <v>7.95</v>
      </c>
      <c r="O773" s="188">
        <v>9.1199999999999992</v>
      </c>
      <c r="P773" s="188">
        <v>8.14</v>
      </c>
      <c r="Q773" s="188">
        <v>10.3</v>
      </c>
      <c r="R773" s="188">
        <v>9.2799999999999994</v>
      </c>
      <c r="S773" s="188">
        <v>9.34</v>
      </c>
      <c r="T773" s="188">
        <v>9.1</v>
      </c>
      <c r="U773" s="188">
        <v>7.17</v>
      </c>
      <c r="V773" s="188">
        <v>12.11</v>
      </c>
      <c r="W773" s="188">
        <v>10.94</v>
      </c>
      <c r="X773" s="188">
        <v>8.16</v>
      </c>
      <c r="Y773" s="188">
        <v>7.25</v>
      </c>
      <c r="Z773" s="188">
        <v>6</v>
      </c>
      <c r="AA773" s="188">
        <v>8.0299999999999994</v>
      </c>
      <c r="AB773" s="188">
        <v>8.32</v>
      </c>
      <c r="AC773" s="188">
        <v>9.76</v>
      </c>
      <c r="AD773" s="188">
        <v>7.52</v>
      </c>
      <c r="AE773" s="188">
        <v>8.91</v>
      </c>
      <c r="AF773" s="188">
        <v>8.75</v>
      </c>
    </row>
    <row r="774" spans="1:32" x14ac:dyDescent="0.3">
      <c r="A774" s="180" t="s">
        <v>973</v>
      </c>
      <c r="B774" s="180">
        <v>43832</v>
      </c>
      <c r="C774" s="182" t="s">
        <v>27284</v>
      </c>
      <c r="D774" s="180" t="s">
        <v>37</v>
      </c>
      <c r="E774" s="180" t="s">
        <v>857</v>
      </c>
      <c r="F774" s="188">
        <v>20.94</v>
      </c>
      <c r="G774" s="188">
        <v>19.18</v>
      </c>
      <c r="H774" s="188">
        <v>18.899999999999999</v>
      </c>
      <c r="I774" s="188">
        <v>14.68</v>
      </c>
      <c r="J774" s="188">
        <v>18.13</v>
      </c>
      <c r="K774" s="188">
        <v>17.350000000000001</v>
      </c>
      <c r="L774" s="188">
        <v>23.26</v>
      </c>
      <c r="M774" s="188">
        <v>22.34</v>
      </c>
      <c r="N774" s="188">
        <v>20.94</v>
      </c>
      <c r="O774" s="188">
        <v>24.03</v>
      </c>
      <c r="P774" s="188">
        <v>21.43</v>
      </c>
      <c r="Q774" s="188">
        <v>27.12</v>
      </c>
      <c r="R774" s="188">
        <v>24.45</v>
      </c>
      <c r="S774" s="188">
        <v>24.59</v>
      </c>
      <c r="T774" s="188">
        <v>23.96</v>
      </c>
      <c r="U774" s="188">
        <v>18.899999999999999</v>
      </c>
      <c r="V774" s="188">
        <v>31.9</v>
      </c>
      <c r="W774" s="188">
        <v>28.81</v>
      </c>
      <c r="X774" s="188">
        <v>21.5</v>
      </c>
      <c r="Y774" s="188">
        <v>19.11</v>
      </c>
      <c r="Z774" s="188">
        <v>15.81</v>
      </c>
      <c r="AA774" s="188">
        <v>21.15</v>
      </c>
      <c r="AB774" s="188">
        <v>21.92</v>
      </c>
      <c r="AC774" s="188">
        <v>25.72</v>
      </c>
      <c r="AD774" s="188">
        <v>19.809999999999999</v>
      </c>
      <c r="AE774" s="188">
        <v>23.47</v>
      </c>
      <c r="AF774" s="188">
        <v>23.05</v>
      </c>
    </row>
    <row r="775" spans="1:32" x14ac:dyDescent="0.3">
      <c r="A775" s="180" t="s">
        <v>973</v>
      </c>
      <c r="B775" s="180">
        <v>34602</v>
      </c>
      <c r="C775" s="182" t="s">
        <v>27285</v>
      </c>
      <c r="D775" s="180" t="s">
        <v>37</v>
      </c>
      <c r="E775" s="180" t="s">
        <v>857</v>
      </c>
      <c r="F775" s="188">
        <v>5.73</v>
      </c>
      <c r="G775" s="188">
        <v>5.21</v>
      </c>
      <c r="H775" s="188">
        <v>4.33</v>
      </c>
      <c r="I775" s="188">
        <v>5.23</v>
      </c>
      <c r="J775" s="188">
        <v>5.07</v>
      </c>
      <c r="K775" s="188">
        <v>4.7</v>
      </c>
      <c r="L775" s="188">
        <v>5.48</v>
      </c>
      <c r="M775" s="188">
        <v>5.36</v>
      </c>
      <c r="N775" s="188">
        <v>5.2</v>
      </c>
      <c r="O775" s="188">
        <v>5.36</v>
      </c>
      <c r="P775" s="188">
        <v>5.26</v>
      </c>
      <c r="Q775" s="188">
        <v>5.35</v>
      </c>
      <c r="R775" s="188">
        <v>5.21</v>
      </c>
      <c r="S775" s="188">
        <v>5.79</v>
      </c>
      <c r="T775" s="188">
        <v>5.0999999999999996</v>
      </c>
      <c r="U775" s="188">
        <v>5.2</v>
      </c>
      <c r="V775" s="188">
        <v>5.56</v>
      </c>
      <c r="W775" s="188">
        <v>5.34</v>
      </c>
      <c r="X775" s="188">
        <v>4.67</v>
      </c>
      <c r="Y775" s="188">
        <v>5.48</v>
      </c>
      <c r="Z775" s="188">
        <v>5.33</v>
      </c>
      <c r="AA775" s="188">
        <v>5.29</v>
      </c>
      <c r="AB775" s="188">
        <v>4.68</v>
      </c>
      <c r="AC775" s="188">
        <v>4.99</v>
      </c>
      <c r="AD775" s="188">
        <v>4.99</v>
      </c>
      <c r="AE775" s="188">
        <v>4.7699999999999996</v>
      </c>
      <c r="AF775" s="188">
        <v>5.23</v>
      </c>
    </row>
    <row r="776" spans="1:32" x14ac:dyDescent="0.3">
      <c r="A776" s="180" t="s">
        <v>973</v>
      </c>
      <c r="B776" s="180">
        <v>34607</v>
      </c>
      <c r="C776" s="182" t="s">
        <v>27286</v>
      </c>
      <c r="D776" s="180" t="s">
        <v>37</v>
      </c>
      <c r="E776" s="180" t="s">
        <v>857</v>
      </c>
      <c r="F776" s="188">
        <v>14.05</v>
      </c>
      <c r="G776" s="188">
        <v>12.76</v>
      </c>
      <c r="H776" s="188">
        <v>10.61</v>
      </c>
      <c r="I776" s="188">
        <v>12.82</v>
      </c>
      <c r="J776" s="188">
        <v>12.44</v>
      </c>
      <c r="K776" s="188">
        <v>11.51</v>
      </c>
      <c r="L776" s="188">
        <v>13.42</v>
      </c>
      <c r="M776" s="188">
        <v>13.15</v>
      </c>
      <c r="N776" s="188">
        <v>12.74</v>
      </c>
      <c r="O776" s="188">
        <v>13.15</v>
      </c>
      <c r="P776" s="188">
        <v>12.9</v>
      </c>
      <c r="Q776" s="188">
        <v>13.12</v>
      </c>
      <c r="R776" s="188">
        <v>12.76</v>
      </c>
      <c r="S776" s="188">
        <v>14.18</v>
      </c>
      <c r="T776" s="188">
        <v>12.49</v>
      </c>
      <c r="U776" s="188">
        <v>12.74</v>
      </c>
      <c r="V776" s="188">
        <v>13.64</v>
      </c>
      <c r="W776" s="188">
        <v>13.09</v>
      </c>
      <c r="X776" s="188">
        <v>11.45</v>
      </c>
      <c r="Y776" s="188">
        <v>13.42</v>
      </c>
      <c r="Z776" s="188">
        <v>13.06</v>
      </c>
      <c r="AA776" s="188">
        <v>12.95</v>
      </c>
      <c r="AB776" s="188">
        <v>11.48</v>
      </c>
      <c r="AC776" s="188">
        <v>12.22</v>
      </c>
      <c r="AD776" s="188">
        <v>12.22</v>
      </c>
      <c r="AE776" s="188">
        <v>11.7</v>
      </c>
      <c r="AF776" s="188">
        <v>12.82</v>
      </c>
    </row>
    <row r="777" spans="1:32" x14ac:dyDescent="0.3">
      <c r="A777" s="180" t="s">
        <v>973</v>
      </c>
      <c r="B777" s="180">
        <v>34609</v>
      </c>
      <c r="C777" s="182" t="s">
        <v>27287</v>
      </c>
      <c r="D777" s="180" t="s">
        <v>37</v>
      </c>
      <c r="E777" s="180" t="s">
        <v>857</v>
      </c>
      <c r="F777" s="188">
        <v>20.43</v>
      </c>
      <c r="G777" s="188">
        <v>18.57</v>
      </c>
      <c r="H777" s="188">
        <v>15.43</v>
      </c>
      <c r="I777" s="188">
        <v>18.649999999999999</v>
      </c>
      <c r="J777" s="188">
        <v>18.09</v>
      </c>
      <c r="K777" s="188">
        <v>16.739999999999998</v>
      </c>
      <c r="L777" s="188">
        <v>19.52</v>
      </c>
      <c r="M777" s="188">
        <v>19.12</v>
      </c>
      <c r="N777" s="188">
        <v>18.53</v>
      </c>
      <c r="O777" s="188">
        <v>19.12</v>
      </c>
      <c r="P777" s="188">
        <v>18.77</v>
      </c>
      <c r="Q777" s="188">
        <v>19.079999999999998</v>
      </c>
      <c r="R777" s="188">
        <v>18.57</v>
      </c>
      <c r="S777" s="188">
        <v>20.63</v>
      </c>
      <c r="T777" s="188">
        <v>18.170000000000002</v>
      </c>
      <c r="U777" s="188">
        <v>18.53</v>
      </c>
      <c r="V777" s="188">
        <v>19.84</v>
      </c>
      <c r="W777" s="188">
        <v>19.04</v>
      </c>
      <c r="X777" s="188">
        <v>16.66</v>
      </c>
      <c r="Y777" s="188">
        <v>19.52</v>
      </c>
      <c r="Z777" s="188">
        <v>19</v>
      </c>
      <c r="AA777" s="188">
        <v>18.850000000000001</v>
      </c>
      <c r="AB777" s="188">
        <v>16.7</v>
      </c>
      <c r="AC777" s="188">
        <v>17.77</v>
      </c>
      <c r="AD777" s="188">
        <v>17.77</v>
      </c>
      <c r="AE777" s="188">
        <v>17.02</v>
      </c>
      <c r="AF777" s="188">
        <v>18.649999999999999</v>
      </c>
    </row>
    <row r="778" spans="1:32" x14ac:dyDescent="0.3">
      <c r="A778" s="180" t="s">
        <v>973</v>
      </c>
      <c r="B778" s="180">
        <v>34618</v>
      </c>
      <c r="C778" s="182" t="s">
        <v>27288</v>
      </c>
      <c r="D778" s="180" t="s">
        <v>37</v>
      </c>
      <c r="E778" s="180" t="s">
        <v>857</v>
      </c>
      <c r="F778" s="188">
        <v>7.81</v>
      </c>
      <c r="G778" s="188">
        <v>7.1</v>
      </c>
      <c r="H778" s="188">
        <v>5.9</v>
      </c>
      <c r="I778" s="188">
        <v>7.13</v>
      </c>
      <c r="J778" s="188">
        <v>6.92</v>
      </c>
      <c r="K778" s="188">
        <v>6.4</v>
      </c>
      <c r="L778" s="188">
        <v>7.46</v>
      </c>
      <c r="M778" s="188">
        <v>7.31</v>
      </c>
      <c r="N778" s="188">
        <v>7.09</v>
      </c>
      <c r="O778" s="188">
        <v>7.31</v>
      </c>
      <c r="P778" s="188">
        <v>7.18</v>
      </c>
      <c r="Q778" s="188">
        <v>7.3</v>
      </c>
      <c r="R778" s="188">
        <v>7.1</v>
      </c>
      <c r="S778" s="188">
        <v>7.89</v>
      </c>
      <c r="T778" s="188">
        <v>6.95</v>
      </c>
      <c r="U778" s="188">
        <v>7.09</v>
      </c>
      <c r="V778" s="188">
        <v>7.59</v>
      </c>
      <c r="W778" s="188">
        <v>7.28</v>
      </c>
      <c r="X778" s="188">
        <v>6.37</v>
      </c>
      <c r="Y778" s="188">
        <v>7.46</v>
      </c>
      <c r="Z778" s="188">
        <v>7.27</v>
      </c>
      <c r="AA778" s="188">
        <v>7.21</v>
      </c>
      <c r="AB778" s="188">
        <v>6.39</v>
      </c>
      <c r="AC778" s="188">
        <v>6.8</v>
      </c>
      <c r="AD778" s="188">
        <v>6.8</v>
      </c>
      <c r="AE778" s="188">
        <v>6.51</v>
      </c>
      <c r="AF778" s="188">
        <v>7.13</v>
      </c>
    </row>
    <row r="779" spans="1:32" x14ac:dyDescent="0.3">
      <c r="A779" s="180" t="s">
        <v>973</v>
      </c>
      <c r="B779" s="180">
        <v>34621</v>
      </c>
      <c r="C779" s="182" t="s">
        <v>27289</v>
      </c>
      <c r="D779" s="180" t="s">
        <v>37</v>
      </c>
      <c r="E779" s="180" t="s">
        <v>857</v>
      </c>
      <c r="F779" s="188">
        <v>19.37</v>
      </c>
      <c r="G779" s="188">
        <v>17.600000000000001</v>
      </c>
      <c r="H779" s="188">
        <v>14.63</v>
      </c>
      <c r="I779" s="188">
        <v>17.670000000000002</v>
      </c>
      <c r="J779" s="188">
        <v>17.149999999999999</v>
      </c>
      <c r="K779" s="188">
        <v>15.87</v>
      </c>
      <c r="L779" s="188">
        <v>18.5</v>
      </c>
      <c r="M779" s="188">
        <v>18.12</v>
      </c>
      <c r="N779" s="188">
        <v>17.559999999999999</v>
      </c>
      <c r="O779" s="188">
        <v>18.12</v>
      </c>
      <c r="P779" s="188">
        <v>17.79</v>
      </c>
      <c r="Q779" s="188">
        <v>18.09</v>
      </c>
      <c r="R779" s="188">
        <v>17.600000000000001</v>
      </c>
      <c r="S779" s="188">
        <v>19.55</v>
      </c>
      <c r="T779" s="188">
        <v>17.22</v>
      </c>
      <c r="U779" s="188">
        <v>17.559999999999999</v>
      </c>
      <c r="V779" s="188">
        <v>18.8</v>
      </c>
      <c r="W779" s="188">
        <v>18.05</v>
      </c>
      <c r="X779" s="188">
        <v>15.79</v>
      </c>
      <c r="Y779" s="188">
        <v>18.5</v>
      </c>
      <c r="Z779" s="188">
        <v>18.010000000000002</v>
      </c>
      <c r="AA779" s="188">
        <v>17.86</v>
      </c>
      <c r="AB779" s="188">
        <v>15.83</v>
      </c>
      <c r="AC779" s="188">
        <v>16.850000000000001</v>
      </c>
      <c r="AD779" s="188">
        <v>16.850000000000001</v>
      </c>
      <c r="AE779" s="188">
        <v>16.13</v>
      </c>
      <c r="AF779" s="188">
        <v>17.670000000000002</v>
      </c>
    </row>
    <row r="780" spans="1:32" x14ac:dyDescent="0.3">
      <c r="A780" s="180" t="s">
        <v>973</v>
      </c>
      <c r="B780" s="180">
        <v>34622</v>
      </c>
      <c r="C780" s="182" t="s">
        <v>27290</v>
      </c>
      <c r="D780" s="180" t="s">
        <v>37</v>
      </c>
      <c r="E780" s="180" t="s">
        <v>857</v>
      </c>
      <c r="F780" s="188">
        <v>28.77</v>
      </c>
      <c r="G780" s="188">
        <v>26.14</v>
      </c>
      <c r="H780" s="188">
        <v>21.73</v>
      </c>
      <c r="I780" s="188">
        <v>26.26</v>
      </c>
      <c r="J780" s="188">
        <v>25.47</v>
      </c>
      <c r="K780" s="188">
        <v>23.57</v>
      </c>
      <c r="L780" s="188">
        <v>27.48</v>
      </c>
      <c r="M780" s="188">
        <v>26.93</v>
      </c>
      <c r="N780" s="188">
        <v>26.09</v>
      </c>
      <c r="O780" s="188">
        <v>26.93</v>
      </c>
      <c r="P780" s="188">
        <v>26.42</v>
      </c>
      <c r="Q780" s="188">
        <v>26.87</v>
      </c>
      <c r="R780" s="188">
        <v>26.14</v>
      </c>
      <c r="S780" s="188">
        <v>29.05</v>
      </c>
      <c r="T780" s="188">
        <v>25.58</v>
      </c>
      <c r="U780" s="188">
        <v>26.09</v>
      </c>
      <c r="V780" s="188">
        <v>27.93</v>
      </c>
      <c r="W780" s="188">
        <v>26.81</v>
      </c>
      <c r="X780" s="188">
        <v>23.46</v>
      </c>
      <c r="Y780" s="188">
        <v>27.48</v>
      </c>
      <c r="Z780" s="188">
        <v>26.76</v>
      </c>
      <c r="AA780" s="188">
        <v>26.53</v>
      </c>
      <c r="AB780" s="188">
        <v>23.52</v>
      </c>
      <c r="AC780" s="188">
        <v>25.03</v>
      </c>
      <c r="AD780" s="188">
        <v>25.03</v>
      </c>
      <c r="AE780" s="188">
        <v>23.96</v>
      </c>
      <c r="AF780" s="188">
        <v>26.26</v>
      </c>
    </row>
    <row r="781" spans="1:32" x14ac:dyDescent="0.3">
      <c r="A781" s="180" t="s">
        <v>973</v>
      </c>
      <c r="B781" s="180">
        <v>34624</v>
      </c>
      <c r="C781" s="182" t="s">
        <v>27291</v>
      </c>
      <c r="D781" s="180" t="s">
        <v>37</v>
      </c>
      <c r="E781" s="180" t="s">
        <v>857</v>
      </c>
      <c r="F781" s="188">
        <v>10.43</v>
      </c>
      <c r="G781" s="188">
        <v>9.48</v>
      </c>
      <c r="H781" s="188">
        <v>7.88</v>
      </c>
      <c r="I781" s="188">
        <v>9.52</v>
      </c>
      <c r="J781" s="188">
        <v>9.24</v>
      </c>
      <c r="K781" s="188">
        <v>8.5500000000000007</v>
      </c>
      <c r="L781" s="188">
        <v>9.9700000000000006</v>
      </c>
      <c r="M781" s="188">
        <v>9.77</v>
      </c>
      <c r="N781" s="188">
        <v>9.4600000000000009</v>
      </c>
      <c r="O781" s="188">
        <v>9.77</v>
      </c>
      <c r="P781" s="188">
        <v>9.58</v>
      </c>
      <c r="Q781" s="188">
        <v>9.74</v>
      </c>
      <c r="R781" s="188">
        <v>9.48</v>
      </c>
      <c r="S781" s="188">
        <v>10.54</v>
      </c>
      <c r="T781" s="188">
        <v>9.2799999999999994</v>
      </c>
      <c r="U781" s="188">
        <v>9.4600000000000009</v>
      </c>
      <c r="V781" s="188">
        <v>10.130000000000001</v>
      </c>
      <c r="W781" s="188">
        <v>9.7200000000000006</v>
      </c>
      <c r="X781" s="188">
        <v>8.51</v>
      </c>
      <c r="Y781" s="188">
        <v>9.9700000000000006</v>
      </c>
      <c r="Z781" s="188">
        <v>9.6999999999999993</v>
      </c>
      <c r="AA781" s="188">
        <v>9.6199999999999992</v>
      </c>
      <c r="AB781" s="188">
        <v>8.5299999999999994</v>
      </c>
      <c r="AC781" s="188">
        <v>9.08</v>
      </c>
      <c r="AD781" s="188">
        <v>9.08</v>
      </c>
      <c r="AE781" s="188">
        <v>8.69</v>
      </c>
      <c r="AF781" s="188">
        <v>9.52</v>
      </c>
    </row>
    <row r="782" spans="1:32" x14ac:dyDescent="0.3">
      <c r="A782" s="180" t="s">
        <v>973</v>
      </c>
      <c r="B782" s="180">
        <v>34627</v>
      </c>
      <c r="C782" s="182" t="s">
        <v>27292</v>
      </c>
      <c r="D782" s="180" t="s">
        <v>37</v>
      </c>
      <c r="E782" s="180" t="s">
        <v>857</v>
      </c>
      <c r="F782" s="188">
        <v>25.16</v>
      </c>
      <c r="G782" s="188">
        <v>22.86</v>
      </c>
      <c r="H782" s="188">
        <v>19</v>
      </c>
      <c r="I782" s="188">
        <v>22.96</v>
      </c>
      <c r="J782" s="188">
        <v>22.28</v>
      </c>
      <c r="K782" s="188">
        <v>20.61</v>
      </c>
      <c r="L782" s="188">
        <v>24.04</v>
      </c>
      <c r="M782" s="188">
        <v>23.55</v>
      </c>
      <c r="N782" s="188">
        <v>22.81</v>
      </c>
      <c r="O782" s="188">
        <v>23.55</v>
      </c>
      <c r="P782" s="188">
        <v>23.11</v>
      </c>
      <c r="Q782" s="188">
        <v>23.5</v>
      </c>
      <c r="R782" s="188">
        <v>22.86</v>
      </c>
      <c r="S782" s="188">
        <v>25.4</v>
      </c>
      <c r="T782" s="188">
        <v>22.37</v>
      </c>
      <c r="U782" s="188">
        <v>22.81</v>
      </c>
      <c r="V782" s="188">
        <v>24.43</v>
      </c>
      <c r="W782" s="188">
        <v>23.45</v>
      </c>
      <c r="X782" s="188">
        <v>20.52</v>
      </c>
      <c r="Y782" s="188">
        <v>24.04</v>
      </c>
      <c r="Z782" s="188">
        <v>23.4</v>
      </c>
      <c r="AA782" s="188">
        <v>23.2</v>
      </c>
      <c r="AB782" s="188">
        <v>20.57</v>
      </c>
      <c r="AC782" s="188">
        <v>21.89</v>
      </c>
      <c r="AD782" s="188">
        <v>21.89</v>
      </c>
      <c r="AE782" s="188">
        <v>20.96</v>
      </c>
      <c r="AF782" s="188">
        <v>22.96</v>
      </c>
    </row>
    <row r="783" spans="1:32" x14ac:dyDescent="0.3">
      <c r="A783" s="180" t="s">
        <v>973</v>
      </c>
      <c r="B783" s="180">
        <v>34629</v>
      </c>
      <c r="C783" s="182" t="s">
        <v>27293</v>
      </c>
      <c r="D783" s="180" t="s">
        <v>37</v>
      </c>
      <c r="E783" s="180" t="s">
        <v>857</v>
      </c>
      <c r="F783" s="188">
        <v>38.44</v>
      </c>
      <c r="G783" s="188">
        <v>34.93</v>
      </c>
      <c r="H783" s="188">
        <v>29.03</v>
      </c>
      <c r="I783" s="188">
        <v>35.08</v>
      </c>
      <c r="J783" s="188">
        <v>34.03</v>
      </c>
      <c r="K783" s="188">
        <v>31.5</v>
      </c>
      <c r="L783" s="188">
        <v>36.72</v>
      </c>
      <c r="M783" s="188">
        <v>35.979999999999997</v>
      </c>
      <c r="N783" s="188">
        <v>34.86</v>
      </c>
      <c r="O783" s="188">
        <v>35.979999999999997</v>
      </c>
      <c r="P783" s="188">
        <v>35.299999999999997</v>
      </c>
      <c r="Q783" s="188">
        <v>35.9</v>
      </c>
      <c r="R783" s="188">
        <v>34.93</v>
      </c>
      <c r="S783" s="188">
        <v>38.81</v>
      </c>
      <c r="T783" s="188">
        <v>34.18</v>
      </c>
      <c r="U783" s="188">
        <v>34.86</v>
      </c>
      <c r="V783" s="188">
        <v>37.32</v>
      </c>
      <c r="W783" s="188">
        <v>35.83</v>
      </c>
      <c r="X783" s="188">
        <v>31.35</v>
      </c>
      <c r="Y783" s="188">
        <v>36.72</v>
      </c>
      <c r="Z783" s="188">
        <v>35.75</v>
      </c>
      <c r="AA783" s="188">
        <v>35.450000000000003</v>
      </c>
      <c r="AB783" s="188">
        <v>31.42</v>
      </c>
      <c r="AC783" s="188">
        <v>33.44</v>
      </c>
      <c r="AD783" s="188">
        <v>33.44</v>
      </c>
      <c r="AE783" s="188">
        <v>32.020000000000003</v>
      </c>
      <c r="AF783" s="188">
        <v>35.08</v>
      </c>
    </row>
    <row r="784" spans="1:32" x14ac:dyDescent="0.3">
      <c r="A784" s="180" t="s">
        <v>973</v>
      </c>
      <c r="B784" s="180">
        <v>39257</v>
      </c>
      <c r="C784" s="182" t="s">
        <v>27294</v>
      </c>
      <c r="D784" s="180" t="s">
        <v>37</v>
      </c>
      <c r="E784" s="180" t="s">
        <v>857</v>
      </c>
      <c r="F784" s="188">
        <v>7.82</v>
      </c>
      <c r="G784" s="188">
        <v>7.11</v>
      </c>
      <c r="H784" s="188">
        <v>5.91</v>
      </c>
      <c r="I784" s="188">
        <v>7.14</v>
      </c>
      <c r="J784" s="188">
        <v>6.93</v>
      </c>
      <c r="K784" s="188">
        <v>6.41</v>
      </c>
      <c r="L784" s="188">
        <v>7.47</v>
      </c>
      <c r="M784" s="188">
        <v>7.32</v>
      </c>
      <c r="N784" s="188">
        <v>7.09</v>
      </c>
      <c r="O784" s="188">
        <v>7.32</v>
      </c>
      <c r="P784" s="188">
        <v>7.18</v>
      </c>
      <c r="Q784" s="188">
        <v>7.31</v>
      </c>
      <c r="R784" s="188">
        <v>7.11</v>
      </c>
      <c r="S784" s="188">
        <v>7.9</v>
      </c>
      <c r="T784" s="188">
        <v>6.96</v>
      </c>
      <c r="U784" s="188">
        <v>7.09</v>
      </c>
      <c r="V784" s="188">
        <v>7.59</v>
      </c>
      <c r="W784" s="188">
        <v>7.29</v>
      </c>
      <c r="X784" s="188">
        <v>6.38</v>
      </c>
      <c r="Y784" s="188">
        <v>7.47</v>
      </c>
      <c r="Z784" s="188">
        <v>7.27</v>
      </c>
      <c r="AA784" s="188">
        <v>7.21</v>
      </c>
      <c r="AB784" s="188">
        <v>6.39</v>
      </c>
      <c r="AC784" s="188">
        <v>6.8</v>
      </c>
      <c r="AD784" s="188">
        <v>6.8</v>
      </c>
      <c r="AE784" s="188">
        <v>6.52</v>
      </c>
      <c r="AF784" s="188">
        <v>7.14</v>
      </c>
    </row>
    <row r="785" spans="1:32" x14ac:dyDescent="0.3">
      <c r="A785" s="180" t="s">
        <v>973</v>
      </c>
      <c r="B785" s="180">
        <v>39261</v>
      </c>
      <c r="C785" s="182" t="s">
        <v>27295</v>
      </c>
      <c r="D785" s="180" t="s">
        <v>37</v>
      </c>
      <c r="E785" s="180" t="s">
        <v>857</v>
      </c>
      <c r="F785" s="188">
        <v>44.79</v>
      </c>
      <c r="G785" s="188">
        <v>40.700000000000003</v>
      </c>
      <c r="H785" s="188">
        <v>33.83</v>
      </c>
      <c r="I785" s="188">
        <v>40.869999999999997</v>
      </c>
      <c r="J785" s="188">
        <v>39.65</v>
      </c>
      <c r="K785" s="188">
        <v>36.700000000000003</v>
      </c>
      <c r="L785" s="188">
        <v>42.78</v>
      </c>
      <c r="M785" s="188">
        <v>41.92</v>
      </c>
      <c r="N785" s="188">
        <v>40.61</v>
      </c>
      <c r="O785" s="188">
        <v>41.92</v>
      </c>
      <c r="P785" s="188">
        <v>41.13</v>
      </c>
      <c r="Q785" s="188">
        <v>41.83</v>
      </c>
      <c r="R785" s="188">
        <v>40.700000000000003</v>
      </c>
      <c r="S785" s="188">
        <v>45.22</v>
      </c>
      <c r="T785" s="188">
        <v>39.83</v>
      </c>
      <c r="U785" s="188">
        <v>40.61</v>
      </c>
      <c r="V785" s="188">
        <v>43.48</v>
      </c>
      <c r="W785" s="188">
        <v>41.74</v>
      </c>
      <c r="X785" s="188">
        <v>36.520000000000003</v>
      </c>
      <c r="Y785" s="188">
        <v>42.78</v>
      </c>
      <c r="Z785" s="188">
        <v>41.65</v>
      </c>
      <c r="AA785" s="188">
        <v>41.31</v>
      </c>
      <c r="AB785" s="188">
        <v>36.61</v>
      </c>
      <c r="AC785" s="188">
        <v>38.96</v>
      </c>
      <c r="AD785" s="188">
        <v>38.96</v>
      </c>
      <c r="AE785" s="188">
        <v>37.31</v>
      </c>
      <c r="AF785" s="188">
        <v>40.869999999999997</v>
      </c>
    </row>
    <row r="786" spans="1:32" x14ac:dyDescent="0.3">
      <c r="A786" s="180" t="s">
        <v>973</v>
      </c>
      <c r="B786" s="180">
        <v>39268</v>
      </c>
      <c r="C786" s="182" t="s">
        <v>27296</v>
      </c>
      <c r="D786" s="180" t="s">
        <v>37</v>
      </c>
      <c r="E786" s="180" t="s">
        <v>857</v>
      </c>
      <c r="F786" s="188">
        <v>699.99</v>
      </c>
      <c r="G786" s="188">
        <v>636.11</v>
      </c>
      <c r="H786" s="188">
        <v>528.73</v>
      </c>
      <c r="I786" s="188">
        <v>638.83000000000004</v>
      </c>
      <c r="J786" s="188">
        <v>619.79999999999995</v>
      </c>
      <c r="K786" s="188">
        <v>573.58000000000004</v>
      </c>
      <c r="L786" s="188">
        <v>668.73</v>
      </c>
      <c r="M786" s="188">
        <v>655.14</v>
      </c>
      <c r="N786" s="188">
        <v>634.75</v>
      </c>
      <c r="O786" s="188">
        <v>655.14</v>
      </c>
      <c r="P786" s="188">
        <v>642.9</v>
      </c>
      <c r="Q786" s="188">
        <v>653.78</v>
      </c>
      <c r="R786" s="188">
        <v>636.11</v>
      </c>
      <c r="S786" s="188">
        <v>706.79</v>
      </c>
      <c r="T786" s="188">
        <v>622.52</v>
      </c>
      <c r="U786" s="188">
        <v>634.75</v>
      </c>
      <c r="V786" s="188">
        <v>679.6</v>
      </c>
      <c r="W786" s="188">
        <v>652.41999999999996</v>
      </c>
      <c r="X786" s="188">
        <v>570.87</v>
      </c>
      <c r="Y786" s="188">
        <v>668.73</v>
      </c>
      <c r="Z786" s="188">
        <v>651.05999999999995</v>
      </c>
      <c r="AA786" s="188">
        <v>645.62</v>
      </c>
      <c r="AB786" s="188">
        <v>572.23</v>
      </c>
      <c r="AC786" s="188">
        <v>608.91999999999996</v>
      </c>
      <c r="AD786" s="188">
        <v>608.91999999999996</v>
      </c>
      <c r="AE786" s="188">
        <v>583.1</v>
      </c>
      <c r="AF786" s="188">
        <v>638.83000000000004</v>
      </c>
    </row>
    <row r="787" spans="1:32" x14ac:dyDescent="0.3">
      <c r="A787" s="180" t="s">
        <v>973</v>
      </c>
      <c r="B787" s="180">
        <v>39262</v>
      </c>
      <c r="C787" s="182" t="s">
        <v>27297</v>
      </c>
      <c r="D787" s="180" t="s">
        <v>37</v>
      </c>
      <c r="E787" s="180" t="s">
        <v>857</v>
      </c>
      <c r="F787" s="188">
        <v>71.31</v>
      </c>
      <c r="G787" s="188">
        <v>64.81</v>
      </c>
      <c r="H787" s="188">
        <v>53.86</v>
      </c>
      <c r="I787" s="188">
        <v>65.08</v>
      </c>
      <c r="J787" s="188">
        <v>63.14</v>
      </c>
      <c r="K787" s="188">
        <v>58.43</v>
      </c>
      <c r="L787" s="188">
        <v>68.13</v>
      </c>
      <c r="M787" s="188">
        <v>66.739999999999995</v>
      </c>
      <c r="N787" s="188">
        <v>64.67</v>
      </c>
      <c r="O787" s="188">
        <v>66.739999999999995</v>
      </c>
      <c r="P787" s="188">
        <v>65.5</v>
      </c>
      <c r="Q787" s="188">
        <v>66.61</v>
      </c>
      <c r="R787" s="188">
        <v>64.81</v>
      </c>
      <c r="S787" s="188">
        <v>72.010000000000005</v>
      </c>
      <c r="T787" s="188">
        <v>63.42</v>
      </c>
      <c r="U787" s="188">
        <v>64.67</v>
      </c>
      <c r="V787" s="188">
        <v>69.239999999999995</v>
      </c>
      <c r="W787" s="188">
        <v>66.47</v>
      </c>
      <c r="X787" s="188">
        <v>58.16</v>
      </c>
      <c r="Y787" s="188">
        <v>68.13</v>
      </c>
      <c r="Z787" s="188">
        <v>66.33</v>
      </c>
      <c r="AA787" s="188">
        <v>65.77</v>
      </c>
      <c r="AB787" s="188">
        <v>58.3</v>
      </c>
      <c r="AC787" s="188">
        <v>62.04</v>
      </c>
      <c r="AD787" s="188">
        <v>62.04</v>
      </c>
      <c r="AE787" s="188">
        <v>59.4</v>
      </c>
      <c r="AF787" s="188">
        <v>65.08</v>
      </c>
    </row>
    <row r="788" spans="1:32" x14ac:dyDescent="0.3">
      <c r="A788" s="180" t="s">
        <v>973</v>
      </c>
      <c r="B788" s="180">
        <v>39258</v>
      </c>
      <c r="C788" s="182" t="s">
        <v>27298</v>
      </c>
      <c r="D788" s="180" t="s">
        <v>37</v>
      </c>
      <c r="E788" s="180" t="s">
        <v>857</v>
      </c>
      <c r="F788" s="188">
        <v>11.79</v>
      </c>
      <c r="G788" s="188">
        <v>10.71</v>
      </c>
      <c r="H788" s="188">
        <v>8.9</v>
      </c>
      <c r="I788" s="188">
        <v>10.76</v>
      </c>
      <c r="J788" s="188">
        <v>10.44</v>
      </c>
      <c r="K788" s="188">
        <v>9.66</v>
      </c>
      <c r="L788" s="188">
        <v>11.26</v>
      </c>
      <c r="M788" s="188">
        <v>11.03</v>
      </c>
      <c r="N788" s="188">
        <v>10.69</v>
      </c>
      <c r="O788" s="188">
        <v>11.03</v>
      </c>
      <c r="P788" s="188">
        <v>10.83</v>
      </c>
      <c r="Q788" s="188">
        <v>11.01</v>
      </c>
      <c r="R788" s="188">
        <v>10.71</v>
      </c>
      <c r="S788" s="188">
        <v>11.9</v>
      </c>
      <c r="T788" s="188">
        <v>10.48</v>
      </c>
      <c r="U788" s="188">
        <v>10.69</v>
      </c>
      <c r="V788" s="188">
        <v>11.45</v>
      </c>
      <c r="W788" s="188">
        <v>10.99</v>
      </c>
      <c r="X788" s="188">
        <v>9.61</v>
      </c>
      <c r="Y788" s="188">
        <v>11.26</v>
      </c>
      <c r="Z788" s="188">
        <v>10.96</v>
      </c>
      <c r="AA788" s="188">
        <v>10.87</v>
      </c>
      <c r="AB788" s="188">
        <v>9.64</v>
      </c>
      <c r="AC788" s="188">
        <v>10.26</v>
      </c>
      <c r="AD788" s="188">
        <v>10.26</v>
      </c>
      <c r="AE788" s="188">
        <v>9.82</v>
      </c>
      <c r="AF788" s="188">
        <v>10.76</v>
      </c>
    </row>
    <row r="789" spans="1:32" x14ac:dyDescent="0.3">
      <c r="A789" s="180" t="s">
        <v>973</v>
      </c>
      <c r="B789" s="180">
        <v>39263</v>
      </c>
      <c r="C789" s="182" t="s">
        <v>27299</v>
      </c>
      <c r="D789" s="180" t="s">
        <v>37</v>
      </c>
      <c r="E789" s="180" t="s">
        <v>857</v>
      </c>
      <c r="F789" s="188">
        <v>123.32</v>
      </c>
      <c r="G789" s="188">
        <v>112.06</v>
      </c>
      <c r="H789" s="188">
        <v>93.14</v>
      </c>
      <c r="I789" s="188">
        <v>112.54</v>
      </c>
      <c r="J789" s="188">
        <v>109.19</v>
      </c>
      <c r="K789" s="188">
        <v>101.05</v>
      </c>
      <c r="L789" s="188">
        <v>117.81</v>
      </c>
      <c r="M789" s="188">
        <v>115.41</v>
      </c>
      <c r="N789" s="188">
        <v>111.82</v>
      </c>
      <c r="O789" s="188">
        <v>115.41</v>
      </c>
      <c r="P789" s="188">
        <v>113.26</v>
      </c>
      <c r="Q789" s="188">
        <v>115.17</v>
      </c>
      <c r="R789" s="188">
        <v>112.06</v>
      </c>
      <c r="S789" s="188">
        <v>124.51</v>
      </c>
      <c r="T789" s="188">
        <v>109.67</v>
      </c>
      <c r="U789" s="188">
        <v>111.82</v>
      </c>
      <c r="V789" s="188">
        <v>119.72</v>
      </c>
      <c r="W789" s="188">
        <v>114.93</v>
      </c>
      <c r="X789" s="188">
        <v>100.57</v>
      </c>
      <c r="Y789" s="188">
        <v>117.81</v>
      </c>
      <c r="Z789" s="188">
        <v>114.7</v>
      </c>
      <c r="AA789" s="188">
        <v>113.74</v>
      </c>
      <c r="AB789" s="188">
        <v>100.81</v>
      </c>
      <c r="AC789" s="188">
        <v>107.27</v>
      </c>
      <c r="AD789" s="188">
        <v>107.27</v>
      </c>
      <c r="AE789" s="188">
        <v>102.72</v>
      </c>
      <c r="AF789" s="188">
        <v>112.54</v>
      </c>
    </row>
    <row r="790" spans="1:32" x14ac:dyDescent="0.3">
      <c r="A790" s="180" t="s">
        <v>973</v>
      </c>
      <c r="B790" s="180">
        <v>39264</v>
      </c>
      <c r="C790" s="182" t="s">
        <v>27300</v>
      </c>
      <c r="D790" s="180" t="s">
        <v>37</v>
      </c>
      <c r="E790" s="180" t="s">
        <v>857</v>
      </c>
      <c r="F790" s="188">
        <v>170.83</v>
      </c>
      <c r="G790" s="188">
        <v>155.24</v>
      </c>
      <c r="H790" s="188">
        <v>129.03</v>
      </c>
      <c r="I790" s="188">
        <v>155.9</v>
      </c>
      <c r="J790" s="188">
        <v>151.26</v>
      </c>
      <c r="K790" s="188">
        <v>139.97999999999999</v>
      </c>
      <c r="L790" s="188">
        <v>163.19999999999999</v>
      </c>
      <c r="M790" s="188">
        <v>159.88</v>
      </c>
      <c r="N790" s="188">
        <v>154.9</v>
      </c>
      <c r="O790" s="188">
        <v>159.88</v>
      </c>
      <c r="P790" s="188">
        <v>156.9</v>
      </c>
      <c r="Q790" s="188">
        <v>159.55000000000001</v>
      </c>
      <c r="R790" s="188">
        <v>155.24</v>
      </c>
      <c r="S790" s="188">
        <v>172.49</v>
      </c>
      <c r="T790" s="188">
        <v>151.91999999999999</v>
      </c>
      <c r="U790" s="188">
        <v>154.9</v>
      </c>
      <c r="V790" s="188">
        <v>165.85</v>
      </c>
      <c r="W790" s="188">
        <v>159.22</v>
      </c>
      <c r="X790" s="188">
        <v>139.31</v>
      </c>
      <c r="Y790" s="188">
        <v>163.19999999999999</v>
      </c>
      <c r="Z790" s="188">
        <v>158.88999999999999</v>
      </c>
      <c r="AA790" s="188">
        <v>157.56</v>
      </c>
      <c r="AB790" s="188">
        <v>139.65</v>
      </c>
      <c r="AC790" s="188">
        <v>148.6</v>
      </c>
      <c r="AD790" s="188">
        <v>148.6</v>
      </c>
      <c r="AE790" s="188">
        <v>142.30000000000001</v>
      </c>
      <c r="AF790" s="188">
        <v>155.9</v>
      </c>
    </row>
    <row r="791" spans="1:32" x14ac:dyDescent="0.3">
      <c r="A791" s="180" t="s">
        <v>973</v>
      </c>
      <c r="B791" s="180">
        <v>39259</v>
      </c>
      <c r="C791" s="182" t="s">
        <v>27301</v>
      </c>
      <c r="D791" s="180" t="s">
        <v>37</v>
      </c>
      <c r="E791" s="180" t="s">
        <v>857</v>
      </c>
      <c r="F791" s="188">
        <v>18.149999999999999</v>
      </c>
      <c r="G791" s="188">
        <v>16.5</v>
      </c>
      <c r="H791" s="188">
        <v>13.71</v>
      </c>
      <c r="I791" s="188">
        <v>16.57</v>
      </c>
      <c r="J791" s="188">
        <v>16.07</v>
      </c>
      <c r="K791" s="188">
        <v>14.88</v>
      </c>
      <c r="L791" s="188">
        <v>17.34</v>
      </c>
      <c r="M791" s="188">
        <v>16.989999999999998</v>
      </c>
      <c r="N791" s="188">
        <v>16.46</v>
      </c>
      <c r="O791" s="188">
        <v>16.989999999999998</v>
      </c>
      <c r="P791" s="188">
        <v>16.670000000000002</v>
      </c>
      <c r="Q791" s="188">
        <v>16.96</v>
      </c>
      <c r="R791" s="188">
        <v>16.5</v>
      </c>
      <c r="S791" s="188">
        <v>18.329999999999998</v>
      </c>
      <c r="T791" s="188">
        <v>16.14</v>
      </c>
      <c r="U791" s="188">
        <v>16.46</v>
      </c>
      <c r="V791" s="188">
        <v>17.63</v>
      </c>
      <c r="W791" s="188">
        <v>16.920000000000002</v>
      </c>
      <c r="X791" s="188">
        <v>14.8</v>
      </c>
      <c r="Y791" s="188">
        <v>17.34</v>
      </c>
      <c r="Z791" s="188">
        <v>16.89</v>
      </c>
      <c r="AA791" s="188">
        <v>16.739999999999998</v>
      </c>
      <c r="AB791" s="188">
        <v>14.84</v>
      </c>
      <c r="AC791" s="188">
        <v>15.79</v>
      </c>
      <c r="AD791" s="188">
        <v>15.79</v>
      </c>
      <c r="AE791" s="188">
        <v>15.12</v>
      </c>
      <c r="AF791" s="188">
        <v>16.57</v>
      </c>
    </row>
    <row r="792" spans="1:32" x14ac:dyDescent="0.3">
      <c r="A792" s="180" t="s">
        <v>973</v>
      </c>
      <c r="B792" s="180">
        <v>39265</v>
      </c>
      <c r="C792" s="182" t="s">
        <v>27302</v>
      </c>
      <c r="D792" s="180" t="s">
        <v>37</v>
      </c>
      <c r="E792" s="180" t="s">
        <v>857</v>
      </c>
      <c r="F792" s="188">
        <v>231.92</v>
      </c>
      <c r="G792" s="188">
        <v>210.76</v>
      </c>
      <c r="H792" s="188">
        <v>175.18</v>
      </c>
      <c r="I792" s="188">
        <v>211.66</v>
      </c>
      <c r="J792" s="188">
        <v>205.35</v>
      </c>
      <c r="K792" s="188">
        <v>190.04</v>
      </c>
      <c r="L792" s="188">
        <v>221.57</v>
      </c>
      <c r="M792" s="188">
        <v>217.06</v>
      </c>
      <c r="N792" s="188">
        <v>210.31</v>
      </c>
      <c r="O792" s="188">
        <v>217.06</v>
      </c>
      <c r="P792" s="188">
        <v>213.01</v>
      </c>
      <c r="Q792" s="188">
        <v>216.61</v>
      </c>
      <c r="R792" s="188">
        <v>210.76</v>
      </c>
      <c r="S792" s="188">
        <v>234.18</v>
      </c>
      <c r="T792" s="188">
        <v>206.25</v>
      </c>
      <c r="U792" s="188">
        <v>210.31</v>
      </c>
      <c r="V792" s="188">
        <v>225.17</v>
      </c>
      <c r="W792" s="188">
        <v>216.16</v>
      </c>
      <c r="X792" s="188">
        <v>189.14</v>
      </c>
      <c r="Y792" s="188">
        <v>221.57</v>
      </c>
      <c r="Z792" s="188">
        <v>215.71</v>
      </c>
      <c r="AA792" s="188">
        <v>213.91</v>
      </c>
      <c r="AB792" s="188">
        <v>189.59</v>
      </c>
      <c r="AC792" s="188">
        <v>201.75</v>
      </c>
      <c r="AD792" s="188">
        <v>201.75</v>
      </c>
      <c r="AE792" s="188">
        <v>193.19</v>
      </c>
      <c r="AF792" s="188">
        <v>211.66</v>
      </c>
    </row>
    <row r="793" spans="1:32" x14ac:dyDescent="0.3">
      <c r="A793" s="180" t="s">
        <v>973</v>
      </c>
      <c r="B793" s="180">
        <v>39260</v>
      </c>
      <c r="C793" s="182" t="s">
        <v>27303</v>
      </c>
      <c r="D793" s="180" t="s">
        <v>37</v>
      </c>
      <c r="E793" s="180" t="s">
        <v>857</v>
      </c>
      <c r="F793" s="188">
        <v>27.8</v>
      </c>
      <c r="G793" s="188">
        <v>25.26</v>
      </c>
      <c r="H793" s="188">
        <v>21</v>
      </c>
      <c r="I793" s="188">
        <v>25.37</v>
      </c>
      <c r="J793" s="188">
        <v>24.61</v>
      </c>
      <c r="K793" s="188">
        <v>22.78</v>
      </c>
      <c r="L793" s="188">
        <v>26.56</v>
      </c>
      <c r="M793" s="188">
        <v>26.02</v>
      </c>
      <c r="N793" s="188">
        <v>25.21</v>
      </c>
      <c r="O793" s="188">
        <v>26.02</v>
      </c>
      <c r="P793" s="188">
        <v>25.53</v>
      </c>
      <c r="Q793" s="188">
        <v>25.96</v>
      </c>
      <c r="R793" s="188">
        <v>25.26</v>
      </c>
      <c r="S793" s="188">
        <v>28.07</v>
      </c>
      <c r="T793" s="188">
        <v>24.72</v>
      </c>
      <c r="U793" s="188">
        <v>25.21</v>
      </c>
      <c r="V793" s="188">
        <v>26.99</v>
      </c>
      <c r="W793" s="188">
        <v>25.91</v>
      </c>
      <c r="X793" s="188">
        <v>22.67</v>
      </c>
      <c r="Y793" s="188">
        <v>26.56</v>
      </c>
      <c r="Z793" s="188">
        <v>25.85</v>
      </c>
      <c r="AA793" s="188">
        <v>25.64</v>
      </c>
      <c r="AB793" s="188">
        <v>22.72</v>
      </c>
      <c r="AC793" s="188">
        <v>24.18</v>
      </c>
      <c r="AD793" s="188">
        <v>24.18</v>
      </c>
      <c r="AE793" s="188">
        <v>23.16</v>
      </c>
      <c r="AF793" s="188">
        <v>25.37</v>
      </c>
    </row>
    <row r="794" spans="1:32" x14ac:dyDescent="0.3">
      <c r="A794" s="180" t="s">
        <v>973</v>
      </c>
      <c r="B794" s="180">
        <v>39266</v>
      </c>
      <c r="C794" s="182" t="s">
        <v>27304</v>
      </c>
      <c r="D794" s="180" t="s">
        <v>37</v>
      </c>
      <c r="E794" s="180" t="s">
        <v>857</v>
      </c>
      <c r="F794" s="188">
        <v>349.97</v>
      </c>
      <c r="G794" s="188">
        <v>318.02999999999997</v>
      </c>
      <c r="H794" s="188">
        <v>264.33999999999997</v>
      </c>
      <c r="I794" s="188">
        <v>319.39</v>
      </c>
      <c r="J794" s="188">
        <v>309.87</v>
      </c>
      <c r="K794" s="188">
        <v>286.77</v>
      </c>
      <c r="L794" s="188">
        <v>334.34</v>
      </c>
      <c r="M794" s="188">
        <v>327.54000000000002</v>
      </c>
      <c r="N794" s="188">
        <v>317.35000000000002</v>
      </c>
      <c r="O794" s="188">
        <v>327.54000000000002</v>
      </c>
      <c r="P794" s="188">
        <v>321.43</v>
      </c>
      <c r="Q794" s="188">
        <v>326.86</v>
      </c>
      <c r="R794" s="188">
        <v>318.02999999999997</v>
      </c>
      <c r="S794" s="188">
        <v>353.37</v>
      </c>
      <c r="T794" s="188">
        <v>311.23</v>
      </c>
      <c r="U794" s="188">
        <v>317.35000000000002</v>
      </c>
      <c r="V794" s="188">
        <v>339.77</v>
      </c>
      <c r="W794" s="188">
        <v>326.18</v>
      </c>
      <c r="X794" s="188">
        <v>285.41000000000003</v>
      </c>
      <c r="Y794" s="188">
        <v>334.34</v>
      </c>
      <c r="Z794" s="188">
        <v>325.5</v>
      </c>
      <c r="AA794" s="188">
        <v>322.79000000000002</v>
      </c>
      <c r="AB794" s="188">
        <v>286.08999999999997</v>
      </c>
      <c r="AC794" s="188">
        <v>304.44</v>
      </c>
      <c r="AD794" s="188">
        <v>304.44</v>
      </c>
      <c r="AE794" s="188">
        <v>291.52999999999997</v>
      </c>
      <c r="AF794" s="188">
        <v>319.39</v>
      </c>
    </row>
    <row r="795" spans="1:32" x14ac:dyDescent="0.3">
      <c r="A795" s="180" t="s">
        <v>973</v>
      </c>
      <c r="B795" s="180">
        <v>39267</v>
      </c>
      <c r="C795" s="182" t="s">
        <v>27305</v>
      </c>
      <c r="D795" s="180" t="s">
        <v>37</v>
      </c>
      <c r="E795" s="180" t="s">
        <v>857</v>
      </c>
      <c r="F795" s="188">
        <v>437.55</v>
      </c>
      <c r="G795" s="188">
        <v>397.62</v>
      </c>
      <c r="H795" s="188">
        <v>330.5</v>
      </c>
      <c r="I795" s="188">
        <v>399.32</v>
      </c>
      <c r="J795" s="188">
        <v>387.42</v>
      </c>
      <c r="K795" s="188">
        <v>358.54</v>
      </c>
      <c r="L795" s="188">
        <v>418.01</v>
      </c>
      <c r="M795" s="188">
        <v>409.51</v>
      </c>
      <c r="N795" s="188">
        <v>396.77</v>
      </c>
      <c r="O795" s="188">
        <v>409.51</v>
      </c>
      <c r="P795" s="188">
        <v>401.87</v>
      </c>
      <c r="Q795" s="188">
        <v>408.66</v>
      </c>
      <c r="R795" s="188">
        <v>397.62</v>
      </c>
      <c r="S795" s="188">
        <v>441.8</v>
      </c>
      <c r="T795" s="188">
        <v>389.12</v>
      </c>
      <c r="U795" s="188">
        <v>396.77</v>
      </c>
      <c r="V795" s="188">
        <v>424.81</v>
      </c>
      <c r="W795" s="188">
        <v>407.81</v>
      </c>
      <c r="X795" s="188">
        <v>356.84</v>
      </c>
      <c r="Y795" s="188">
        <v>418.01</v>
      </c>
      <c r="Z795" s="188">
        <v>406.96</v>
      </c>
      <c r="AA795" s="188">
        <v>403.57</v>
      </c>
      <c r="AB795" s="188">
        <v>357.69</v>
      </c>
      <c r="AC795" s="188">
        <v>380.63</v>
      </c>
      <c r="AD795" s="188">
        <v>380.63</v>
      </c>
      <c r="AE795" s="188">
        <v>364.48</v>
      </c>
      <c r="AF795" s="188">
        <v>399.32</v>
      </c>
    </row>
    <row r="796" spans="1:32" x14ac:dyDescent="0.3">
      <c r="A796" s="180" t="s">
        <v>973</v>
      </c>
      <c r="B796" s="180">
        <v>11901</v>
      </c>
      <c r="C796" s="182" t="s">
        <v>27306</v>
      </c>
      <c r="D796" s="180" t="s">
        <v>37</v>
      </c>
      <c r="E796" s="180" t="s">
        <v>857</v>
      </c>
      <c r="F796" s="188">
        <v>0.71</v>
      </c>
      <c r="G796" s="188">
        <v>0.65</v>
      </c>
      <c r="H796" s="188">
        <v>0.64</v>
      </c>
      <c r="I796" s="188">
        <v>0.5</v>
      </c>
      <c r="J796" s="188">
        <v>0.62</v>
      </c>
      <c r="K796" s="188">
        <v>0.59</v>
      </c>
      <c r="L796" s="188">
        <v>0.79</v>
      </c>
      <c r="M796" s="188">
        <v>0.76</v>
      </c>
      <c r="N796" s="188">
        <v>0.71</v>
      </c>
      <c r="O796" s="188">
        <v>0.82</v>
      </c>
      <c r="P796" s="188">
        <v>0.73</v>
      </c>
      <c r="Q796" s="188">
        <v>0.93</v>
      </c>
      <c r="R796" s="188">
        <v>0.83</v>
      </c>
      <c r="S796" s="188">
        <v>0.84</v>
      </c>
      <c r="T796" s="188">
        <v>0.82</v>
      </c>
      <c r="U796" s="188">
        <v>0.64</v>
      </c>
      <c r="V796" s="188">
        <v>1.0900000000000001</v>
      </c>
      <c r="W796" s="188">
        <v>0.98</v>
      </c>
      <c r="X796" s="188">
        <v>0.73</v>
      </c>
      <c r="Y796" s="188">
        <v>0.65</v>
      </c>
      <c r="Z796" s="188">
        <v>0.54</v>
      </c>
      <c r="AA796" s="188">
        <v>0.72</v>
      </c>
      <c r="AB796" s="188">
        <v>0.75</v>
      </c>
      <c r="AC796" s="188">
        <v>0.88</v>
      </c>
      <c r="AD796" s="188">
        <v>0.68</v>
      </c>
      <c r="AE796" s="188">
        <v>0.8</v>
      </c>
      <c r="AF796" s="188">
        <v>0.79</v>
      </c>
    </row>
    <row r="797" spans="1:32" x14ac:dyDescent="0.3">
      <c r="A797" s="180" t="s">
        <v>973</v>
      </c>
      <c r="B797" s="180">
        <v>11902</v>
      </c>
      <c r="C797" s="182" t="s">
        <v>27307</v>
      </c>
      <c r="D797" s="180" t="s">
        <v>37</v>
      </c>
      <c r="E797" s="180" t="s">
        <v>857</v>
      </c>
      <c r="F797" s="188">
        <v>1.37</v>
      </c>
      <c r="G797" s="188">
        <v>1.25</v>
      </c>
      <c r="H797" s="188">
        <v>1.24</v>
      </c>
      <c r="I797" s="188">
        <v>0.96</v>
      </c>
      <c r="J797" s="188">
        <v>1.18</v>
      </c>
      <c r="K797" s="188">
        <v>1.1299999999999999</v>
      </c>
      <c r="L797" s="188">
        <v>1.52</v>
      </c>
      <c r="M797" s="188">
        <v>1.46</v>
      </c>
      <c r="N797" s="188">
        <v>1.37</v>
      </c>
      <c r="O797" s="188">
        <v>1.57</v>
      </c>
      <c r="P797" s="188">
        <v>1.4</v>
      </c>
      <c r="Q797" s="188">
        <v>1.77</v>
      </c>
      <c r="R797" s="188">
        <v>1.6</v>
      </c>
      <c r="S797" s="188">
        <v>1.61</v>
      </c>
      <c r="T797" s="188">
        <v>1.57</v>
      </c>
      <c r="U797" s="188">
        <v>1.24</v>
      </c>
      <c r="V797" s="188">
        <v>2.09</v>
      </c>
      <c r="W797" s="188">
        <v>1.88</v>
      </c>
      <c r="X797" s="188">
        <v>1.41</v>
      </c>
      <c r="Y797" s="188">
        <v>1.25</v>
      </c>
      <c r="Z797" s="188">
        <v>1.03</v>
      </c>
      <c r="AA797" s="188">
        <v>1.38</v>
      </c>
      <c r="AB797" s="188">
        <v>1.43</v>
      </c>
      <c r="AC797" s="188">
        <v>1.68</v>
      </c>
      <c r="AD797" s="188">
        <v>1.29</v>
      </c>
      <c r="AE797" s="188">
        <v>1.53</v>
      </c>
      <c r="AF797" s="188">
        <v>1.51</v>
      </c>
    </row>
    <row r="798" spans="1:32" x14ac:dyDescent="0.3">
      <c r="A798" s="180" t="s">
        <v>973</v>
      </c>
      <c r="B798" s="180">
        <v>11903</v>
      </c>
      <c r="C798" s="182" t="s">
        <v>27308</v>
      </c>
      <c r="D798" s="180" t="s">
        <v>37</v>
      </c>
      <c r="E798" s="180" t="s">
        <v>857</v>
      </c>
      <c r="F798" s="188">
        <v>1.45</v>
      </c>
      <c r="G798" s="188">
        <v>1.33</v>
      </c>
      <c r="H798" s="188">
        <v>1.31</v>
      </c>
      <c r="I798" s="188">
        <v>1.01</v>
      </c>
      <c r="J798" s="188">
        <v>1.25</v>
      </c>
      <c r="K798" s="188">
        <v>1.2</v>
      </c>
      <c r="L798" s="188">
        <v>1.61</v>
      </c>
      <c r="M798" s="188">
        <v>1.55</v>
      </c>
      <c r="N798" s="188">
        <v>1.45</v>
      </c>
      <c r="O798" s="188">
        <v>1.66</v>
      </c>
      <c r="P798" s="188">
        <v>1.48</v>
      </c>
      <c r="Q798" s="188">
        <v>1.88</v>
      </c>
      <c r="R798" s="188">
        <v>1.69</v>
      </c>
      <c r="S798" s="188">
        <v>1.7</v>
      </c>
      <c r="T798" s="188">
        <v>1.66</v>
      </c>
      <c r="U798" s="188">
        <v>1.31</v>
      </c>
      <c r="V798" s="188">
        <v>2.21</v>
      </c>
      <c r="W798" s="188">
        <v>1.99</v>
      </c>
      <c r="X798" s="188">
        <v>1.49</v>
      </c>
      <c r="Y798" s="188">
        <v>1.32</v>
      </c>
      <c r="Z798" s="188">
        <v>1.0900000000000001</v>
      </c>
      <c r="AA798" s="188">
        <v>1.46</v>
      </c>
      <c r="AB798" s="188">
        <v>1.52</v>
      </c>
      <c r="AC798" s="188">
        <v>1.78</v>
      </c>
      <c r="AD798" s="188">
        <v>1.37</v>
      </c>
      <c r="AE798" s="188">
        <v>1.62</v>
      </c>
      <c r="AF798" s="188">
        <v>1.59</v>
      </c>
    </row>
    <row r="799" spans="1:32" x14ac:dyDescent="0.3">
      <c r="A799" s="180" t="s">
        <v>973</v>
      </c>
      <c r="B799" s="180">
        <v>11904</v>
      </c>
      <c r="C799" s="182" t="s">
        <v>27309</v>
      </c>
      <c r="D799" s="180" t="s">
        <v>37</v>
      </c>
      <c r="E799" s="180" t="s">
        <v>857</v>
      </c>
      <c r="F799" s="188">
        <v>2.2000000000000002</v>
      </c>
      <c r="G799" s="188">
        <v>2.0099999999999998</v>
      </c>
      <c r="H799" s="188">
        <v>1.98</v>
      </c>
      <c r="I799" s="188">
        <v>1.54</v>
      </c>
      <c r="J799" s="188">
        <v>1.9</v>
      </c>
      <c r="K799" s="188">
        <v>1.82</v>
      </c>
      <c r="L799" s="188">
        <v>2.44</v>
      </c>
      <c r="M799" s="188">
        <v>2.35</v>
      </c>
      <c r="N799" s="188">
        <v>2.2000000000000002</v>
      </c>
      <c r="O799" s="188">
        <v>2.52</v>
      </c>
      <c r="P799" s="188">
        <v>2.25</v>
      </c>
      <c r="Q799" s="188">
        <v>2.85</v>
      </c>
      <c r="R799" s="188">
        <v>2.57</v>
      </c>
      <c r="S799" s="188">
        <v>2.58</v>
      </c>
      <c r="T799" s="188">
        <v>2.52</v>
      </c>
      <c r="U799" s="188">
        <v>1.98</v>
      </c>
      <c r="V799" s="188">
        <v>3.35</v>
      </c>
      <c r="W799" s="188">
        <v>3.03</v>
      </c>
      <c r="X799" s="188">
        <v>2.2599999999999998</v>
      </c>
      <c r="Y799" s="188">
        <v>2.0099999999999998</v>
      </c>
      <c r="Z799" s="188">
        <v>1.66</v>
      </c>
      <c r="AA799" s="188">
        <v>2.2200000000000002</v>
      </c>
      <c r="AB799" s="188">
        <v>2.2999999999999998</v>
      </c>
      <c r="AC799" s="188">
        <v>2.7</v>
      </c>
      <c r="AD799" s="188">
        <v>2.08</v>
      </c>
      <c r="AE799" s="188">
        <v>2.46</v>
      </c>
      <c r="AF799" s="188">
        <v>2.42</v>
      </c>
    </row>
    <row r="800" spans="1:32" x14ac:dyDescent="0.3">
      <c r="A800" s="180" t="s">
        <v>973</v>
      </c>
      <c r="B800" s="180">
        <v>11905</v>
      </c>
      <c r="C800" s="182" t="s">
        <v>27310</v>
      </c>
      <c r="D800" s="180" t="s">
        <v>37</v>
      </c>
      <c r="E800" s="180" t="s">
        <v>857</v>
      </c>
      <c r="F800" s="188">
        <v>2.68</v>
      </c>
      <c r="G800" s="188">
        <v>2.46</v>
      </c>
      <c r="H800" s="188">
        <v>2.42</v>
      </c>
      <c r="I800" s="188">
        <v>1.88</v>
      </c>
      <c r="J800" s="188">
        <v>2.3199999999999998</v>
      </c>
      <c r="K800" s="188">
        <v>2.2200000000000002</v>
      </c>
      <c r="L800" s="188">
        <v>2.98</v>
      </c>
      <c r="M800" s="188">
        <v>2.86</v>
      </c>
      <c r="N800" s="188">
        <v>2.68</v>
      </c>
      <c r="O800" s="188">
        <v>3.08</v>
      </c>
      <c r="P800" s="188">
        <v>2.74</v>
      </c>
      <c r="Q800" s="188">
        <v>3.47</v>
      </c>
      <c r="R800" s="188">
        <v>3.13</v>
      </c>
      <c r="S800" s="188">
        <v>3.15</v>
      </c>
      <c r="T800" s="188">
        <v>3.07</v>
      </c>
      <c r="U800" s="188">
        <v>2.42</v>
      </c>
      <c r="V800" s="188">
        <v>4.09</v>
      </c>
      <c r="W800" s="188">
        <v>3.69</v>
      </c>
      <c r="X800" s="188">
        <v>2.75</v>
      </c>
      <c r="Y800" s="188">
        <v>2.4500000000000002</v>
      </c>
      <c r="Z800" s="188">
        <v>2.02</v>
      </c>
      <c r="AA800" s="188">
        <v>2.71</v>
      </c>
      <c r="AB800" s="188">
        <v>2.81</v>
      </c>
      <c r="AC800" s="188">
        <v>3.29</v>
      </c>
      <c r="AD800" s="188">
        <v>2.54</v>
      </c>
      <c r="AE800" s="188">
        <v>3.01</v>
      </c>
      <c r="AF800" s="188">
        <v>2.95</v>
      </c>
    </row>
    <row r="801" spans="1:32" x14ac:dyDescent="0.3">
      <c r="A801" s="180" t="s">
        <v>973</v>
      </c>
      <c r="B801" s="180">
        <v>11906</v>
      </c>
      <c r="C801" s="182" t="s">
        <v>27311</v>
      </c>
      <c r="D801" s="180" t="s">
        <v>37</v>
      </c>
      <c r="E801" s="180" t="s">
        <v>857</v>
      </c>
      <c r="F801" s="188">
        <v>3.41</v>
      </c>
      <c r="G801" s="188">
        <v>3.12</v>
      </c>
      <c r="H801" s="188">
        <v>3.08</v>
      </c>
      <c r="I801" s="188">
        <v>2.39</v>
      </c>
      <c r="J801" s="188">
        <v>2.95</v>
      </c>
      <c r="K801" s="188">
        <v>2.83</v>
      </c>
      <c r="L801" s="188">
        <v>3.79</v>
      </c>
      <c r="M801" s="188">
        <v>3.64</v>
      </c>
      <c r="N801" s="188">
        <v>3.41</v>
      </c>
      <c r="O801" s="188">
        <v>3.91</v>
      </c>
      <c r="P801" s="188">
        <v>3.49</v>
      </c>
      <c r="Q801" s="188">
        <v>4.42</v>
      </c>
      <c r="R801" s="188">
        <v>3.98</v>
      </c>
      <c r="S801" s="188">
        <v>4.01</v>
      </c>
      <c r="T801" s="188">
        <v>3.9</v>
      </c>
      <c r="U801" s="188">
        <v>3.08</v>
      </c>
      <c r="V801" s="188">
        <v>5.2</v>
      </c>
      <c r="W801" s="188">
        <v>4.6900000000000004</v>
      </c>
      <c r="X801" s="188">
        <v>3.5</v>
      </c>
      <c r="Y801" s="188">
        <v>3.11</v>
      </c>
      <c r="Z801" s="188">
        <v>2.57</v>
      </c>
      <c r="AA801" s="188">
        <v>3.44</v>
      </c>
      <c r="AB801" s="188">
        <v>3.57</v>
      </c>
      <c r="AC801" s="188">
        <v>4.1900000000000004</v>
      </c>
      <c r="AD801" s="188">
        <v>3.23</v>
      </c>
      <c r="AE801" s="188">
        <v>3.82</v>
      </c>
      <c r="AF801" s="188">
        <v>3.75</v>
      </c>
    </row>
    <row r="802" spans="1:32" x14ac:dyDescent="0.3">
      <c r="A802" s="180" t="s">
        <v>973</v>
      </c>
      <c r="B802" s="180">
        <v>11919</v>
      </c>
      <c r="C802" s="182" t="s">
        <v>27312</v>
      </c>
      <c r="D802" s="180" t="s">
        <v>37</v>
      </c>
      <c r="E802" s="180" t="s">
        <v>857</v>
      </c>
      <c r="F802" s="188">
        <v>6.25</v>
      </c>
      <c r="G802" s="188">
        <v>5.73</v>
      </c>
      <c r="H802" s="188">
        <v>5.64</v>
      </c>
      <c r="I802" s="188">
        <v>4.38</v>
      </c>
      <c r="J802" s="188">
        <v>5.41</v>
      </c>
      <c r="K802" s="188">
        <v>5.18</v>
      </c>
      <c r="L802" s="188">
        <v>6.94</v>
      </c>
      <c r="M802" s="188">
        <v>6.67</v>
      </c>
      <c r="N802" s="188">
        <v>6.25</v>
      </c>
      <c r="O802" s="188">
        <v>7.17</v>
      </c>
      <c r="P802" s="188">
        <v>6.4</v>
      </c>
      <c r="Q802" s="188">
        <v>8.1</v>
      </c>
      <c r="R802" s="188">
        <v>7.3</v>
      </c>
      <c r="S802" s="188">
        <v>7.34</v>
      </c>
      <c r="T802" s="188">
        <v>7.15</v>
      </c>
      <c r="U802" s="188">
        <v>5.64</v>
      </c>
      <c r="V802" s="188">
        <v>9.5299999999999994</v>
      </c>
      <c r="W802" s="188">
        <v>8.6</v>
      </c>
      <c r="X802" s="188">
        <v>6.42</v>
      </c>
      <c r="Y802" s="188">
        <v>5.7</v>
      </c>
      <c r="Z802" s="188">
        <v>4.72</v>
      </c>
      <c r="AA802" s="188">
        <v>6.31</v>
      </c>
      <c r="AB802" s="188">
        <v>6.54</v>
      </c>
      <c r="AC802" s="188">
        <v>7.68</v>
      </c>
      <c r="AD802" s="188">
        <v>5.91</v>
      </c>
      <c r="AE802" s="188">
        <v>7.01</v>
      </c>
      <c r="AF802" s="188">
        <v>6.88</v>
      </c>
    </row>
    <row r="803" spans="1:32" x14ac:dyDescent="0.3">
      <c r="A803" s="180" t="s">
        <v>973</v>
      </c>
      <c r="B803" s="180">
        <v>11920</v>
      </c>
      <c r="C803" s="182" t="s">
        <v>27313</v>
      </c>
      <c r="D803" s="180" t="s">
        <v>37</v>
      </c>
      <c r="E803" s="180" t="s">
        <v>857</v>
      </c>
      <c r="F803" s="188">
        <v>11.87</v>
      </c>
      <c r="G803" s="188">
        <v>10.88</v>
      </c>
      <c r="H803" s="188">
        <v>10.72</v>
      </c>
      <c r="I803" s="188">
        <v>8.33</v>
      </c>
      <c r="J803" s="188">
        <v>10.28</v>
      </c>
      <c r="K803" s="188">
        <v>9.84</v>
      </c>
      <c r="L803" s="188">
        <v>13.19</v>
      </c>
      <c r="M803" s="188">
        <v>12.67</v>
      </c>
      <c r="N803" s="188">
        <v>11.87</v>
      </c>
      <c r="O803" s="188">
        <v>13.63</v>
      </c>
      <c r="P803" s="188">
        <v>12.15</v>
      </c>
      <c r="Q803" s="188">
        <v>15.38</v>
      </c>
      <c r="R803" s="188">
        <v>13.87</v>
      </c>
      <c r="S803" s="188">
        <v>13.95</v>
      </c>
      <c r="T803" s="188">
        <v>13.59</v>
      </c>
      <c r="U803" s="188">
        <v>10.72</v>
      </c>
      <c r="V803" s="188">
        <v>18.09</v>
      </c>
      <c r="W803" s="188">
        <v>16.34</v>
      </c>
      <c r="X803" s="188">
        <v>12.19</v>
      </c>
      <c r="Y803" s="188">
        <v>10.84</v>
      </c>
      <c r="Z803" s="188">
        <v>8.9600000000000009</v>
      </c>
      <c r="AA803" s="188">
        <v>11.99</v>
      </c>
      <c r="AB803" s="188">
        <v>12.43</v>
      </c>
      <c r="AC803" s="188">
        <v>14.58</v>
      </c>
      <c r="AD803" s="188">
        <v>11.24</v>
      </c>
      <c r="AE803" s="188">
        <v>13.31</v>
      </c>
      <c r="AF803" s="188">
        <v>13.07</v>
      </c>
    </row>
    <row r="804" spans="1:32" x14ac:dyDescent="0.3">
      <c r="A804" s="180" t="s">
        <v>973</v>
      </c>
      <c r="B804" s="180">
        <v>11924</v>
      </c>
      <c r="C804" s="182" t="s">
        <v>27314</v>
      </c>
      <c r="D804" s="180" t="s">
        <v>37</v>
      </c>
      <c r="E804" s="180" t="s">
        <v>857</v>
      </c>
      <c r="F804" s="188">
        <v>99.7</v>
      </c>
      <c r="G804" s="188">
        <v>91.33</v>
      </c>
      <c r="H804" s="188">
        <v>89.99</v>
      </c>
      <c r="I804" s="188">
        <v>69.92</v>
      </c>
      <c r="J804" s="188">
        <v>86.31</v>
      </c>
      <c r="K804" s="188">
        <v>82.63</v>
      </c>
      <c r="L804" s="188">
        <v>110.74</v>
      </c>
      <c r="M804" s="188">
        <v>106.39</v>
      </c>
      <c r="N804" s="188">
        <v>99.7</v>
      </c>
      <c r="O804" s="188">
        <v>114.42</v>
      </c>
      <c r="P804" s="188">
        <v>102.04</v>
      </c>
      <c r="Q804" s="188">
        <v>129.13999999999999</v>
      </c>
      <c r="R804" s="188">
        <v>116.42</v>
      </c>
      <c r="S804" s="188">
        <v>117.09</v>
      </c>
      <c r="T804" s="188">
        <v>114.08</v>
      </c>
      <c r="U804" s="188">
        <v>89.99</v>
      </c>
      <c r="V804" s="188">
        <v>151.88999999999999</v>
      </c>
      <c r="W804" s="188">
        <v>137.16999999999999</v>
      </c>
      <c r="X804" s="188">
        <v>102.37</v>
      </c>
      <c r="Y804" s="188">
        <v>91</v>
      </c>
      <c r="Z804" s="188">
        <v>75.27</v>
      </c>
      <c r="AA804" s="188">
        <v>100.7</v>
      </c>
      <c r="AB804" s="188">
        <v>104.38</v>
      </c>
      <c r="AC804" s="188">
        <v>122.45</v>
      </c>
      <c r="AD804" s="188">
        <v>94.34</v>
      </c>
      <c r="AE804" s="188">
        <v>111.74</v>
      </c>
      <c r="AF804" s="188">
        <v>109.73</v>
      </c>
    </row>
    <row r="805" spans="1:32" x14ac:dyDescent="0.3">
      <c r="A805" s="180" t="s">
        <v>973</v>
      </c>
      <c r="B805" s="180">
        <v>11921</v>
      </c>
      <c r="C805" s="182" t="s">
        <v>27315</v>
      </c>
      <c r="D805" s="180" t="s">
        <v>37</v>
      </c>
      <c r="E805" s="180" t="s">
        <v>857</v>
      </c>
      <c r="F805" s="188">
        <v>17.37</v>
      </c>
      <c r="G805" s="188">
        <v>15.92</v>
      </c>
      <c r="H805" s="188">
        <v>15.68</v>
      </c>
      <c r="I805" s="188">
        <v>12.18</v>
      </c>
      <c r="J805" s="188">
        <v>15.04</v>
      </c>
      <c r="K805" s="188">
        <v>14.4</v>
      </c>
      <c r="L805" s="188">
        <v>19.3</v>
      </c>
      <c r="M805" s="188">
        <v>18.54</v>
      </c>
      <c r="N805" s="188">
        <v>17.37</v>
      </c>
      <c r="O805" s="188">
        <v>19.940000000000001</v>
      </c>
      <c r="P805" s="188">
        <v>17.78</v>
      </c>
      <c r="Q805" s="188">
        <v>22.51</v>
      </c>
      <c r="R805" s="188">
        <v>20.29</v>
      </c>
      <c r="S805" s="188">
        <v>20.41</v>
      </c>
      <c r="T805" s="188">
        <v>19.88</v>
      </c>
      <c r="U805" s="188">
        <v>15.68</v>
      </c>
      <c r="V805" s="188">
        <v>26.47</v>
      </c>
      <c r="W805" s="188">
        <v>23.91</v>
      </c>
      <c r="X805" s="188">
        <v>17.84</v>
      </c>
      <c r="Y805" s="188">
        <v>15.86</v>
      </c>
      <c r="Z805" s="188">
        <v>13.12</v>
      </c>
      <c r="AA805" s="188">
        <v>17.55</v>
      </c>
      <c r="AB805" s="188">
        <v>18.190000000000001</v>
      </c>
      <c r="AC805" s="188">
        <v>21.34</v>
      </c>
      <c r="AD805" s="188">
        <v>16.440000000000001</v>
      </c>
      <c r="AE805" s="188">
        <v>19.47</v>
      </c>
      <c r="AF805" s="188">
        <v>19.12</v>
      </c>
    </row>
    <row r="806" spans="1:32" x14ac:dyDescent="0.3">
      <c r="A806" s="180" t="s">
        <v>973</v>
      </c>
      <c r="B806" s="180">
        <v>11922</v>
      </c>
      <c r="C806" s="182" t="s">
        <v>27316</v>
      </c>
      <c r="D806" s="180" t="s">
        <v>37</v>
      </c>
      <c r="E806" s="180" t="s">
        <v>857</v>
      </c>
      <c r="F806" s="188">
        <v>28.1</v>
      </c>
      <c r="G806" s="188">
        <v>25.74</v>
      </c>
      <c r="H806" s="188">
        <v>25.36</v>
      </c>
      <c r="I806" s="188">
        <v>19.71</v>
      </c>
      <c r="J806" s="188">
        <v>24.33</v>
      </c>
      <c r="K806" s="188">
        <v>23.29</v>
      </c>
      <c r="L806" s="188">
        <v>31.21</v>
      </c>
      <c r="M806" s="188">
        <v>29.98</v>
      </c>
      <c r="N806" s="188">
        <v>28.1</v>
      </c>
      <c r="O806" s="188">
        <v>32.25</v>
      </c>
      <c r="P806" s="188">
        <v>28.76</v>
      </c>
      <c r="Q806" s="188">
        <v>36.4</v>
      </c>
      <c r="R806" s="188">
        <v>32.81</v>
      </c>
      <c r="S806" s="188">
        <v>33</v>
      </c>
      <c r="T806" s="188">
        <v>32.15</v>
      </c>
      <c r="U806" s="188">
        <v>25.36</v>
      </c>
      <c r="V806" s="188">
        <v>42.81</v>
      </c>
      <c r="W806" s="188">
        <v>38.659999999999997</v>
      </c>
      <c r="X806" s="188">
        <v>28.85</v>
      </c>
      <c r="Y806" s="188">
        <v>25.65</v>
      </c>
      <c r="Z806" s="188">
        <v>21.21</v>
      </c>
      <c r="AA806" s="188">
        <v>28.38</v>
      </c>
      <c r="AB806" s="188">
        <v>29.42</v>
      </c>
      <c r="AC806" s="188">
        <v>34.51</v>
      </c>
      <c r="AD806" s="188">
        <v>26.59</v>
      </c>
      <c r="AE806" s="188">
        <v>31.49</v>
      </c>
      <c r="AF806" s="188">
        <v>30.93</v>
      </c>
    </row>
    <row r="807" spans="1:32" x14ac:dyDescent="0.3">
      <c r="A807" s="180" t="s">
        <v>973</v>
      </c>
      <c r="B807" s="180">
        <v>11923</v>
      </c>
      <c r="C807" s="182" t="s">
        <v>27317</v>
      </c>
      <c r="D807" s="180" t="s">
        <v>37</v>
      </c>
      <c r="E807" s="180" t="s">
        <v>857</v>
      </c>
      <c r="F807" s="188">
        <v>41.13</v>
      </c>
      <c r="G807" s="188">
        <v>37.68</v>
      </c>
      <c r="H807" s="188">
        <v>37.130000000000003</v>
      </c>
      <c r="I807" s="188">
        <v>28.85</v>
      </c>
      <c r="J807" s="188">
        <v>35.61</v>
      </c>
      <c r="K807" s="188">
        <v>34.090000000000003</v>
      </c>
      <c r="L807" s="188">
        <v>45.69</v>
      </c>
      <c r="M807" s="188">
        <v>43.89</v>
      </c>
      <c r="N807" s="188">
        <v>41.13</v>
      </c>
      <c r="O807" s="188">
        <v>47.21</v>
      </c>
      <c r="P807" s="188">
        <v>42.1</v>
      </c>
      <c r="Q807" s="188">
        <v>53.28</v>
      </c>
      <c r="R807" s="188">
        <v>48.04</v>
      </c>
      <c r="S807" s="188">
        <v>48.31</v>
      </c>
      <c r="T807" s="188">
        <v>47.07</v>
      </c>
      <c r="U807" s="188">
        <v>37.130000000000003</v>
      </c>
      <c r="V807" s="188">
        <v>62.67</v>
      </c>
      <c r="W807" s="188">
        <v>56.59</v>
      </c>
      <c r="X807" s="188">
        <v>42.24</v>
      </c>
      <c r="Y807" s="188">
        <v>37.54</v>
      </c>
      <c r="Z807" s="188">
        <v>31.06</v>
      </c>
      <c r="AA807" s="188">
        <v>41.55</v>
      </c>
      <c r="AB807" s="188">
        <v>43.07</v>
      </c>
      <c r="AC807" s="188">
        <v>50.52</v>
      </c>
      <c r="AD807" s="188">
        <v>38.92</v>
      </c>
      <c r="AE807" s="188">
        <v>46.1</v>
      </c>
      <c r="AF807" s="188">
        <v>45.27</v>
      </c>
    </row>
    <row r="808" spans="1:32" x14ac:dyDescent="0.3">
      <c r="A808" s="180" t="s">
        <v>973</v>
      </c>
      <c r="B808" s="180">
        <v>11916</v>
      </c>
      <c r="C808" s="182" t="s">
        <v>27318</v>
      </c>
      <c r="D808" s="180" t="s">
        <v>37</v>
      </c>
      <c r="E808" s="180" t="s">
        <v>857</v>
      </c>
      <c r="F808" s="188">
        <v>8.5500000000000007</v>
      </c>
      <c r="G808" s="188">
        <v>7.83</v>
      </c>
      <c r="H808" s="188">
        <v>7.72</v>
      </c>
      <c r="I808" s="188">
        <v>6</v>
      </c>
      <c r="J808" s="188">
        <v>7.4</v>
      </c>
      <c r="K808" s="188">
        <v>7.09</v>
      </c>
      <c r="L808" s="188">
        <v>9.5</v>
      </c>
      <c r="M808" s="188">
        <v>9.1300000000000008</v>
      </c>
      <c r="N808" s="188">
        <v>8.5500000000000007</v>
      </c>
      <c r="O808" s="188">
        <v>9.81</v>
      </c>
      <c r="P808" s="188">
        <v>8.75</v>
      </c>
      <c r="Q808" s="188">
        <v>11.08</v>
      </c>
      <c r="R808" s="188">
        <v>9.99</v>
      </c>
      <c r="S808" s="188">
        <v>10.039999999999999</v>
      </c>
      <c r="T808" s="188">
        <v>9.7899999999999991</v>
      </c>
      <c r="U808" s="188">
        <v>7.72</v>
      </c>
      <c r="V808" s="188">
        <v>13.03</v>
      </c>
      <c r="W808" s="188">
        <v>11.77</v>
      </c>
      <c r="X808" s="188">
        <v>8.7799999999999994</v>
      </c>
      <c r="Y808" s="188">
        <v>7.8</v>
      </c>
      <c r="Z808" s="188">
        <v>6.46</v>
      </c>
      <c r="AA808" s="188">
        <v>8.64</v>
      </c>
      <c r="AB808" s="188">
        <v>8.9499999999999993</v>
      </c>
      <c r="AC808" s="188">
        <v>10.5</v>
      </c>
      <c r="AD808" s="188">
        <v>8.09</v>
      </c>
      <c r="AE808" s="188">
        <v>9.59</v>
      </c>
      <c r="AF808" s="188">
        <v>9.41</v>
      </c>
    </row>
    <row r="809" spans="1:32" x14ac:dyDescent="0.3">
      <c r="A809" s="180" t="s">
        <v>973</v>
      </c>
      <c r="B809" s="180">
        <v>11914</v>
      </c>
      <c r="C809" s="182" t="s">
        <v>27319</v>
      </c>
      <c r="D809" s="180" t="s">
        <v>37</v>
      </c>
      <c r="E809" s="180" t="s">
        <v>857</v>
      </c>
      <c r="F809" s="188">
        <v>61.63</v>
      </c>
      <c r="G809" s="188">
        <v>56.46</v>
      </c>
      <c r="H809" s="188">
        <v>55.63</v>
      </c>
      <c r="I809" s="188">
        <v>43.22</v>
      </c>
      <c r="J809" s="188">
        <v>53.35</v>
      </c>
      <c r="K809" s="188">
        <v>51.08</v>
      </c>
      <c r="L809" s="188">
        <v>68.45</v>
      </c>
      <c r="M809" s="188">
        <v>65.760000000000005</v>
      </c>
      <c r="N809" s="188">
        <v>61.63</v>
      </c>
      <c r="O809" s="188">
        <v>70.73</v>
      </c>
      <c r="P809" s="188">
        <v>63.07</v>
      </c>
      <c r="Q809" s="188">
        <v>79.83</v>
      </c>
      <c r="R809" s="188">
        <v>71.97</v>
      </c>
      <c r="S809" s="188">
        <v>72.38</v>
      </c>
      <c r="T809" s="188">
        <v>70.52</v>
      </c>
      <c r="U809" s="188">
        <v>55.63</v>
      </c>
      <c r="V809" s="188">
        <v>93.89</v>
      </c>
      <c r="W809" s="188">
        <v>84.79</v>
      </c>
      <c r="X809" s="188">
        <v>63.28</v>
      </c>
      <c r="Y809" s="188">
        <v>56.25</v>
      </c>
      <c r="Z809" s="188">
        <v>46.53</v>
      </c>
      <c r="AA809" s="188">
        <v>62.25</v>
      </c>
      <c r="AB809" s="188">
        <v>64.52</v>
      </c>
      <c r="AC809" s="188">
        <v>75.69</v>
      </c>
      <c r="AD809" s="188">
        <v>58.32</v>
      </c>
      <c r="AE809" s="188">
        <v>69.069999999999993</v>
      </c>
      <c r="AF809" s="188">
        <v>67.83</v>
      </c>
    </row>
    <row r="810" spans="1:32" x14ac:dyDescent="0.3">
      <c r="A810" s="180" t="s">
        <v>973</v>
      </c>
      <c r="B810" s="180">
        <v>11917</v>
      </c>
      <c r="C810" s="182" t="s">
        <v>27320</v>
      </c>
      <c r="D810" s="180" t="s">
        <v>37</v>
      </c>
      <c r="E810" s="180" t="s">
        <v>857</v>
      </c>
      <c r="F810" s="188">
        <v>15.06</v>
      </c>
      <c r="G810" s="188">
        <v>13.8</v>
      </c>
      <c r="H810" s="188">
        <v>13.6</v>
      </c>
      <c r="I810" s="188">
        <v>10.56</v>
      </c>
      <c r="J810" s="188">
        <v>13.04</v>
      </c>
      <c r="K810" s="188">
        <v>12.48</v>
      </c>
      <c r="L810" s="188">
        <v>16.73</v>
      </c>
      <c r="M810" s="188">
        <v>16.07</v>
      </c>
      <c r="N810" s="188">
        <v>15.06</v>
      </c>
      <c r="O810" s="188">
        <v>17.29</v>
      </c>
      <c r="P810" s="188">
        <v>15.42</v>
      </c>
      <c r="Q810" s="188">
        <v>19.510000000000002</v>
      </c>
      <c r="R810" s="188">
        <v>17.59</v>
      </c>
      <c r="S810" s="188">
        <v>17.690000000000001</v>
      </c>
      <c r="T810" s="188">
        <v>17.239999999999998</v>
      </c>
      <c r="U810" s="188">
        <v>13.6</v>
      </c>
      <c r="V810" s="188">
        <v>22.95</v>
      </c>
      <c r="W810" s="188">
        <v>20.73</v>
      </c>
      <c r="X810" s="188">
        <v>15.47</v>
      </c>
      <c r="Y810" s="188">
        <v>13.75</v>
      </c>
      <c r="Z810" s="188">
        <v>11.37</v>
      </c>
      <c r="AA810" s="188">
        <v>15.22</v>
      </c>
      <c r="AB810" s="188">
        <v>15.77</v>
      </c>
      <c r="AC810" s="188">
        <v>18.5</v>
      </c>
      <c r="AD810" s="188">
        <v>14.25</v>
      </c>
      <c r="AE810" s="188">
        <v>16.88</v>
      </c>
      <c r="AF810" s="188">
        <v>16.579999999999998</v>
      </c>
    </row>
    <row r="811" spans="1:32" x14ac:dyDescent="0.3">
      <c r="A811" s="180" t="s">
        <v>973</v>
      </c>
      <c r="B811" s="180">
        <v>11918</v>
      </c>
      <c r="C811" s="182" t="s">
        <v>27321</v>
      </c>
      <c r="D811" s="180" t="s">
        <v>37</v>
      </c>
      <c r="E811" s="180" t="s">
        <v>857</v>
      </c>
      <c r="F811" s="188">
        <v>17.87</v>
      </c>
      <c r="G811" s="188">
        <v>16.37</v>
      </c>
      <c r="H811" s="188">
        <v>16.13</v>
      </c>
      <c r="I811" s="188">
        <v>12.53</v>
      </c>
      <c r="J811" s="188">
        <v>15.47</v>
      </c>
      <c r="K811" s="188">
        <v>14.81</v>
      </c>
      <c r="L811" s="188">
        <v>19.850000000000001</v>
      </c>
      <c r="M811" s="188">
        <v>19.07</v>
      </c>
      <c r="N811" s="188">
        <v>17.87</v>
      </c>
      <c r="O811" s="188">
        <v>20.51</v>
      </c>
      <c r="P811" s="188">
        <v>18.29</v>
      </c>
      <c r="Q811" s="188">
        <v>23.15</v>
      </c>
      <c r="R811" s="188">
        <v>20.87</v>
      </c>
      <c r="S811" s="188">
        <v>20.99</v>
      </c>
      <c r="T811" s="188">
        <v>20.45</v>
      </c>
      <c r="U811" s="188">
        <v>16.13</v>
      </c>
      <c r="V811" s="188">
        <v>27.22</v>
      </c>
      <c r="W811" s="188">
        <v>24.59</v>
      </c>
      <c r="X811" s="188">
        <v>18.350000000000001</v>
      </c>
      <c r="Y811" s="188">
        <v>16.309999999999999</v>
      </c>
      <c r="Z811" s="188">
        <v>13.49</v>
      </c>
      <c r="AA811" s="188">
        <v>18.05</v>
      </c>
      <c r="AB811" s="188">
        <v>18.71</v>
      </c>
      <c r="AC811" s="188">
        <v>21.95</v>
      </c>
      <c r="AD811" s="188">
        <v>16.91</v>
      </c>
      <c r="AE811" s="188">
        <v>20.03</v>
      </c>
      <c r="AF811" s="188">
        <v>19.670000000000002</v>
      </c>
    </row>
    <row r="812" spans="1:32" x14ac:dyDescent="0.3">
      <c r="A812" s="180" t="s">
        <v>26752</v>
      </c>
      <c r="B812" s="180">
        <v>37734</v>
      </c>
      <c r="C812" s="182" t="s">
        <v>27322</v>
      </c>
      <c r="D812" s="180" t="s">
        <v>6</v>
      </c>
      <c r="E812" s="180" t="s">
        <v>857</v>
      </c>
      <c r="F812" s="188"/>
      <c r="G812" s="188"/>
      <c r="H812" s="188"/>
      <c r="I812" s="188"/>
      <c r="J812" s="188">
        <v>61199.839999999997</v>
      </c>
      <c r="K812" s="188"/>
      <c r="L812" s="188"/>
      <c r="M812" s="188">
        <v>80209.759999999995</v>
      </c>
      <c r="N812" s="188"/>
      <c r="O812" s="188"/>
      <c r="P812" s="188">
        <v>92239.51</v>
      </c>
      <c r="Q812" s="188"/>
      <c r="R812" s="188">
        <v>85804.19</v>
      </c>
      <c r="S812" s="188"/>
      <c r="T812" s="188"/>
      <c r="U812" s="188"/>
      <c r="V812" s="188">
        <v>55772.72</v>
      </c>
      <c r="W812" s="188">
        <v>103823.07</v>
      </c>
      <c r="X812" s="188"/>
      <c r="Y812" s="188"/>
      <c r="Z812" s="188"/>
      <c r="AA812" s="188"/>
      <c r="AB812" s="188">
        <v>101677.97</v>
      </c>
      <c r="AC812" s="188"/>
      <c r="AD812" s="188">
        <v>45476.22</v>
      </c>
      <c r="AE812" s="188">
        <v>81699.7</v>
      </c>
      <c r="AF812" s="188">
        <v>77223.77</v>
      </c>
    </row>
    <row r="813" spans="1:32" x14ac:dyDescent="0.3">
      <c r="A813" s="180" t="s">
        <v>26752</v>
      </c>
      <c r="B813" s="180">
        <v>37733</v>
      </c>
      <c r="C813" s="182" t="s">
        <v>27323</v>
      </c>
      <c r="D813" s="180" t="s">
        <v>6</v>
      </c>
      <c r="E813" s="180" t="s">
        <v>857</v>
      </c>
      <c r="F813" s="188"/>
      <c r="G813" s="188"/>
      <c r="H813" s="188"/>
      <c r="I813" s="188"/>
      <c r="J813" s="188">
        <v>45887.41</v>
      </c>
      <c r="K813" s="188"/>
      <c r="L813" s="188"/>
      <c r="M813" s="188">
        <v>60140.97</v>
      </c>
      <c r="N813" s="188"/>
      <c r="O813" s="188"/>
      <c r="P813" s="188">
        <v>69160.83</v>
      </c>
      <c r="Q813" s="188"/>
      <c r="R813" s="188">
        <v>64335.66</v>
      </c>
      <c r="S813" s="188"/>
      <c r="T813" s="188"/>
      <c r="U813" s="188"/>
      <c r="V813" s="188">
        <v>41818.18</v>
      </c>
      <c r="W813" s="188">
        <v>77846.149999999994</v>
      </c>
      <c r="X813" s="188"/>
      <c r="Y813" s="188"/>
      <c r="Z813" s="188"/>
      <c r="AA813" s="188"/>
      <c r="AB813" s="188">
        <v>76237.759999999995</v>
      </c>
      <c r="AC813" s="188"/>
      <c r="AD813" s="188">
        <v>34097.9</v>
      </c>
      <c r="AE813" s="188">
        <v>61258.13</v>
      </c>
      <c r="AF813" s="188">
        <v>57902.09</v>
      </c>
    </row>
    <row r="814" spans="1:32" x14ac:dyDescent="0.3">
      <c r="A814" s="180" t="s">
        <v>973</v>
      </c>
      <c r="B814" s="180">
        <v>5090</v>
      </c>
      <c r="C814" s="182" t="s">
        <v>27324</v>
      </c>
      <c r="D814" s="180" t="s">
        <v>6</v>
      </c>
      <c r="E814" s="180" t="s">
        <v>26586</v>
      </c>
      <c r="F814" s="188">
        <v>23</v>
      </c>
      <c r="G814" s="188">
        <v>21.9</v>
      </c>
      <c r="H814" s="188">
        <v>22.5</v>
      </c>
      <c r="I814" s="188">
        <v>19.5</v>
      </c>
      <c r="J814" s="188">
        <v>21.56</v>
      </c>
      <c r="K814" s="188">
        <v>23.9</v>
      </c>
      <c r="L814" s="188">
        <v>21.47</v>
      </c>
      <c r="M814" s="188">
        <v>20.99</v>
      </c>
      <c r="N814" s="188">
        <v>24.34</v>
      </c>
      <c r="O814" s="188">
        <v>20</v>
      </c>
      <c r="P814" s="188">
        <v>21.75</v>
      </c>
      <c r="Q814" s="188">
        <v>23.75</v>
      </c>
      <c r="R814" s="188">
        <v>27.06</v>
      </c>
      <c r="S814" s="188">
        <v>22.7</v>
      </c>
      <c r="T814" s="188">
        <v>22.5</v>
      </c>
      <c r="U814" s="188">
        <v>23.9</v>
      </c>
      <c r="V814" s="188">
        <v>22</v>
      </c>
      <c r="W814" s="188">
        <v>21</v>
      </c>
      <c r="X814" s="188">
        <v>21.95</v>
      </c>
      <c r="Y814" s="188">
        <v>21</v>
      </c>
      <c r="Z814" s="188">
        <v>25.5</v>
      </c>
      <c r="AA814" s="188">
        <v>20</v>
      </c>
      <c r="AB814" s="188">
        <v>22.57</v>
      </c>
      <c r="AC814" s="188">
        <v>24.66</v>
      </c>
      <c r="AD814" s="188">
        <v>22.5</v>
      </c>
      <c r="AE814" s="188">
        <v>20</v>
      </c>
      <c r="AF814" s="188">
        <v>24</v>
      </c>
    </row>
    <row r="815" spans="1:32" x14ac:dyDescent="0.3">
      <c r="A815" s="180" t="s">
        <v>973</v>
      </c>
      <c r="B815" s="180">
        <v>5085</v>
      </c>
      <c r="C815" s="182" t="s">
        <v>27325</v>
      </c>
      <c r="D815" s="180" t="s">
        <v>6</v>
      </c>
      <c r="E815" s="180" t="s">
        <v>857</v>
      </c>
      <c r="F815" s="188">
        <v>34.24</v>
      </c>
      <c r="G815" s="188">
        <v>32.6</v>
      </c>
      <c r="H815" s="188">
        <v>33.49</v>
      </c>
      <c r="I815" s="188">
        <v>29.03</v>
      </c>
      <c r="J815" s="188">
        <v>32.1</v>
      </c>
      <c r="K815" s="188">
        <v>35.58</v>
      </c>
      <c r="L815" s="188">
        <v>31.96</v>
      </c>
      <c r="M815" s="188">
        <v>31.25</v>
      </c>
      <c r="N815" s="188">
        <v>36.229999999999997</v>
      </c>
      <c r="O815" s="188">
        <v>29.77</v>
      </c>
      <c r="P815" s="188">
        <v>32.380000000000003</v>
      </c>
      <c r="Q815" s="188">
        <v>35.36</v>
      </c>
      <c r="R815" s="188">
        <v>40.28</v>
      </c>
      <c r="S815" s="188">
        <v>33.79</v>
      </c>
      <c r="T815" s="188">
        <v>33.49</v>
      </c>
      <c r="U815" s="188">
        <v>35.58</v>
      </c>
      <c r="V815" s="188">
        <v>32.75</v>
      </c>
      <c r="W815" s="188">
        <v>31.26</v>
      </c>
      <c r="X815" s="188">
        <v>32.68</v>
      </c>
      <c r="Y815" s="188">
        <v>31.26</v>
      </c>
      <c r="Z815" s="188">
        <v>37.96</v>
      </c>
      <c r="AA815" s="188">
        <v>29.77</v>
      </c>
      <c r="AB815" s="188">
        <v>33.6</v>
      </c>
      <c r="AC815" s="188">
        <v>36.71</v>
      </c>
      <c r="AD815" s="188">
        <v>33.49</v>
      </c>
      <c r="AE815" s="188">
        <v>29.77</v>
      </c>
      <c r="AF815" s="188">
        <v>35.729999999999997</v>
      </c>
    </row>
    <row r="816" spans="1:32" x14ac:dyDescent="0.3">
      <c r="A816" s="180" t="s">
        <v>973</v>
      </c>
      <c r="B816" s="180">
        <v>43603</v>
      </c>
      <c r="C816" s="182" t="s">
        <v>27326</v>
      </c>
      <c r="D816" s="180" t="s">
        <v>6</v>
      </c>
      <c r="E816" s="180" t="s">
        <v>857</v>
      </c>
      <c r="F816" s="188">
        <v>48.92</v>
      </c>
      <c r="G816" s="188">
        <v>46.58</v>
      </c>
      <c r="H816" s="188">
        <v>47.85</v>
      </c>
      <c r="I816" s="188">
        <v>41.47</v>
      </c>
      <c r="J816" s="188">
        <v>45.85</v>
      </c>
      <c r="K816" s="188">
        <v>50.83</v>
      </c>
      <c r="L816" s="188">
        <v>45.66</v>
      </c>
      <c r="M816" s="188">
        <v>44.64</v>
      </c>
      <c r="N816" s="188">
        <v>51.77</v>
      </c>
      <c r="O816" s="188">
        <v>42.53</v>
      </c>
      <c r="P816" s="188">
        <v>46.26</v>
      </c>
      <c r="Q816" s="188">
        <v>50.51</v>
      </c>
      <c r="R816" s="188">
        <v>57.55</v>
      </c>
      <c r="S816" s="188">
        <v>48.28</v>
      </c>
      <c r="T816" s="188">
        <v>47.85</v>
      </c>
      <c r="U816" s="188">
        <v>50.83</v>
      </c>
      <c r="V816" s="188">
        <v>46.79</v>
      </c>
      <c r="W816" s="188">
        <v>44.66</v>
      </c>
      <c r="X816" s="188">
        <v>46.68</v>
      </c>
      <c r="Y816" s="188">
        <v>44.66</v>
      </c>
      <c r="Z816" s="188">
        <v>54.23</v>
      </c>
      <c r="AA816" s="188">
        <v>42.53</v>
      </c>
      <c r="AB816" s="188">
        <v>48</v>
      </c>
      <c r="AC816" s="188">
        <v>52.45</v>
      </c>
      <c r="AD816" s="188">
        <v>47.85</v>
      </c>
      <c r="AE816" s="188">
        <v>42.53</v>
      </c>
      <c r="AF816" s="188">
        <v>51.04</v>
      </c>
    </row>
    <row r="817" spans="1:32" x14ac:dyDescent="0.3">
      <c r="A817" s="180" t="s">
        <v>973</v>
      </c>
      <c r="B817" s="180">
        <v>38374</v>
      </c>
      <c r="C817" s="182" t="s">
        <v>27327</v>
      </c>
      <c r="D817" s="180" t="s">
        <v>6</v>
      </c>
      <c r="E817" s="180" t="s">
        <v>857</v>
      </c>
      <c r="F817" s="188">
        <v>928.68</v>
      </c>
      <c r="G817" s="188">
        <v>860.95</v>
      </c>
      <c r="H817" s="188">
        <v>875.3</v>
      </c>
      <c r="I817" s="188">
        <v>1033.1400000000001</v>
      </c>
      <c r="J817" s="188">
        <v>818.47</v>
      </c>
      <c r="K817" s="188">
        <v>897.11</v>
      </c>
      <c r="L817" s="188">
        <v>738.69</v>
      </c>
      <c r="M817" s="188">
        <v>846.6</v>
      </c>
      <c r="N817" s="188">
        <v>746.15</v>
      </c>
      <c r="O817" s="188">
        <v>818.47</v>
      </c>
      <c r="P817" s="188">
        <v>809.86</v>
      </c>
      <c r="Q817" s="188">
        <v>876.45</v>
      </c>
      <c r="R817" s="188">
        <v>1126.1199999999999</v>
      </c>
      <c r="S817" s="188">
        <v>975.74</v>
      </c>
      <c r="T817" s="188">
        <v>1056.0999999999999</v>
      </c>
      <c r="U817" s="188">
        <v>883.91</v>
      </c>
      <c r="V817" s="188">
        <v>1083.6500000000001</v>
      </c>
      <c r="W817" s="188">
        <v>860.95</v>
      </c>
      <c r="X817" s="188">
        <v>1033.1400000000001</v>
      </c>
      <c r="Y817" s="188">
        <v>746.15</v>
      </c>
      <c r="Z817" s="188">
        <v>947.04</v>
      </c>
      <c r="AA817" s="188">
        <v>1101.44</v>
      </c>
      <c r="AB817" s="188">
        <v>970</v>
      </c>
      <c r="AC817" s="188">
        <v>855.21</v>
      </c>
      <c r="AD817" s="188">
        <v>774.85</v>
      </c>
      <c r="AE817" s="188">
        <v>860.95</v>
      </c>
      <c r="AF817" s="188">
        <v>1026.25</v>
      </c>
    </row>
    <row r="818" spans="1:32" x14ac:dyDescent="0.3">
      <c r="A818" s="180" t="s">
        <v>973</v>
      </c>
      <c r="B818" s="180">
        <v>4513</v>
      </c>
      <c r="C818" s="182" t="s">
        <v>27328</v>
      </c>
      <c r="D818" s="180" t="s">
        <v>37</v>
      </c>
      <c r="E818" s="180" t="s">
        <v>857</v>
      </c>
      <c r="F818" s="188">
        <v>4.8600000000000003</v>
      </c>
      <c r="G818" s="188">
        <v>8.91</v>
      </c>
      <c r="H818" s="188">
        <v>5.46</v>
      </c>
      <c r="I818" s="188">
        <v>7.07</v>
      </c>
      <c r="J818" s="188">
        <v>7.33</v>
      </c>
      <c r="K818" s="188">
        <v>7.78</v>
      </c>
      <c r="L818" s="188">
        <v>5.34</v>
      </c>
      <c r="M818" s="188">
        <v>5.65</v>
      </c>
      <c r="N818" s="188">
        <v>6.79</v>
      </c>
      <c r="O818" s="188">
        <v>8.4700000000000006</v>
      </c>
      <c r="P818" s="188">
        <v>5.43</v>
      </c>
      <c r="Q818" s="188">
        <v>4.67</v>
      </c>
      <c r="R818" s="188">
        <v>8.2200000000000006</v>
      </c>
      <c r="S818" s="188">
        <v>8.08</v>
      </c>
      <c r="T818" s="188">
        <v>8.4499999999999993</v>
      </c>
      <c r="U818" s="188">
        <v>8.3800000000000008</v>
      </c>
      <c r="V818" s="188">
        <v>7</v>
      </c>
      <c r="W818" s="188">
        <v>5.14</v>
      </c>
      <c r="X818" s="188">
        <v>5.57</v>
      </c>
      <c r="Y818" s="188">
        <v>9.74</v>
      </c>
      <c r="Z818" s="188">
        <v>4.88</v>
      </c>
      <c r="AA818" s="188">
        <v>4.24</v>
      </c>
      <c r="AB818" s="188">
        <v>5.0599999999999996</v>
      </c>
      <c r="AC818" s="188">
        <v>5.09</v>
      </c>
      <c r="AD818" s="188">
        <v>8.91</v>
      </c>
      <c r="AE818" s="188">
        <v>5.81</v>
      </c>
      <c r="AF818" s="188">
        <v>7.47</v>
      </c>
    </row>
    <row r="819" spans="1:32" x14ac:dyDescent="0.3">
      <c r="A819" s="180" t="s">
        <v>973</v>
      </c>
      <c r="B819" s="180">
        <v>20212</v>
      </c>
      <c r="C819" s="182" t="s">
        <v>27329</v>
      </c>
      <c r="D819" s="180" t="s">
        <v>37</v>
      </c>
      <c r="E819" s="180" t="s">
        <v>857</v>
      </c>
      <c r="F819" s="188">
        <v>21.15</v>
      </c>
      <c r="G819" s="188">
        <v>17.079999999999998</v>
      </c>
      <c r="H819" s="188">
        <v>14.23</v>
      </c>
      <c r="I819" s="188">
        <v>16.18</v>
      </c>
      <c r="J819" s="188">
        <v>21.2</v>
      </c>
      <c r="K819" s="188">
        <v>24.77</v>
      </c>
      <c r="L819" s="188">
        <v>23.34</v>
      </c>
      <c r="M819" s="188">
        <v>27.77</v>
      </c>
      <c r="N819" s="188">
        <v>17.510000000000002</v>
      </c>
      <c r="O819" s="188">
        <v>29.47</v>
      </c>
      <c r="P819" s="188">
        <v>33.32</v>
      </c>
      <c r="Q819" s="188">
        <v>24.6</v>
      </c>
      <c r="R819" s="188">
        <v>20.5</v>
      </c>
      <c r="S819" s="188">
        <v>25.63</v>
      </c>
      <c r="T819" s="188">
        <v>17.940000000000001</v>
      </c>
      <c r="U819" s="188">
        <v>27.25</v>
      </c>
      <c r="V819" s="188">
        <v>17.079999999999998</v>
      </c>
      <c r="W819" s="188">
        <v>35.54</v>
      </c>
      <c r="X819" s="188">
        <v>26.23</v>
      </c>
      <c r="Y819" s="188">
        <v>26.48</v>
      </c>
      <c r="Z819" s="188">
        <v>20.49</v>
      </c>
      <c r="AA819" s="188">
        <v>15.38</v>
      </c>
      <c r="AB819" s="188">
        <v>21.29</v>
      </c>
      <c r="AC819" s="188">
        <v>51.26</v>
      </c>
      <c r="AD819" s="188">
        <v>18.57</v>
      </c>
      <c r="AE819" s="188">
        <v>28.53</v>
      </c>
      <c r="AF819" s="188">
        <v>23.07</v>
      </c>
    </row>
    <row r="820" spans="1:32" x14ac:dyDescent="0.3">
      <c r="A820" s="180" t="s">
        <v>973</v>
      </c>
      <c r="B820" s="180">
        <v>20209</v>
      </c>
      <c r="C820" s="182" t="s">
        <v>27330</v>
      </c>
      <c r="D820" s="180" t="s">
        <v>37</v>
      </c>
      <c r="E820" s="180" t="s">
        <v>857</v>
      </c>
      <c r="F820" s="188">
        <v>25.27</v>
      </c>
      <c r="G820" s="188">
        <v>20.41</v>
      </c>
      <c r="H820" s="188">
        <v>17</v>
      </c>
      <c r="I820" s="188">
        <v>19.329999999999998</v>
      </c>
      <c r="J820" s="188">
        <v>25.33</v>
      </c>
      <c r="K820" s="188">
        <v>29.59</v>
      </c>
      <c r="L820" s="188">
        <v>27.88</v>
      </c>
      <c r="M820" s="188">
        <v>33.17</v>
      </c>
      <c r="N820" s="188">
        <v>20.92</v>
      </c>
      <c r="O820" s="188">
        <v>35.21</v>
      </c>
      <c r="P820" s="188">
        <v>39.799999999999997</v>
      </c>
      <c r="Q820" s="188">
        <v>29.39</v>
      </c>
      <c r="R820" s="188">
        <v>24.49</v>
      </c>
      <c r="S820" s="188">
        <v>30.61</v>
      </c>
      <c r="T820" s="188">
        <v>21.43</v>
      </c>
      <c r="U820" s="188">
        <v>32.549999999999997</v>
      </c>
      <c r="V820" s="188">
        <v>20.41</v>
      </c>
      <c r="W820" s="188">
        <v>42.45</v>
      </c>
      <c r="X820" s="188">
        <v>31.33</v>
      </c>
      <c r="Y820" s="188">
        <v>31.63</v>
      </c>
      <c r="Z820" s="188">
        <v>24.47</v>
      </c>
      <c r="AA820" s="188">
        <v>18.37</v>
      </c>
      <c r="AB820" s="188">
        <v>25.43</v>
      </c>
      <c r="AC820" s="188">
        <v>61.23</v>
      </c>
      <c r="AD820" s="188">
        <v>22.18</v>
      </c>
      <c r="AE820" s="188">
        <v>34.08</v>
      </c>
      <c r="AF820" s="188">
        <v>27.55</v>
      </c>
    </row>
    <row r="821" spans="1:32" x14ac:dyDescent="0.3">
      <c r="A821" s="180" t="s">
        <v>973</v>
      </c>
      <c r="B821" s="180">
        <v>4430</v>
      </c>
      <c r="C821" s="182" t="s">
        <v>27331</v>
      </c>
      <c r="D821" s="180" t="s">
        <v>37</v>
      </c>
      <c r="E821" s="180" t="s">
        <v>26586</v>
      </c>
      <c r="F821" s="188">
        <v>12.38</v>
      </c>
      <c r="G821" s="188">
        <v>10</v>
      </c>
      <c r="H821" s="188">
        <v>8.33</v>
      </c>
      <c r="I821" s="188">
        <v>9.4700000000000006</v>
      </c>
      <c r="J821" s="188">
        <v>12.41</v>
      </c>
      <c r="K821" s="188">
        <v>14.5</v>
      </c>
      <c r="L821" s="188">
        <v>13.66</v>
      </c>
      <c r="M821" s="188">
        <v>16.25</v>
      </c>
      <c r="N821" s="188">
        <v>10.25</v>
      </c>
      <c r="O821" s="188">
        <v>17.25</v>
      </c>
      <c r="P821" s="188">
        <v>19.5</v>
      </c>
      <c r="Q821" s="188">
        <v>14.4</v>
      </c>
      <c r="R821" s="188">
        <v>12</v>
      </c>
      <c r="S821" s="188">
        <v>15</v>
      </c>
      <c r="T821" s="188">
        <v>10.5</v>
      </c>
      <c r="U821" s="188">
        <v>15.95</v>
      </c>
      <c r="V821" s="188">
        <v>10</v>
      </c>
      <c r="W821" s="188">
        <v>20.8</v>
      </c>
      <c r="X821" s="188">
        <v>15.35</v>
      </c>
      <c r="Y821" s="188">
        <v>15.5</v>
      </c>
      <c r="Z821" s="188">
        <v>11.99</v>
      </c>
      <c r="AA821" s="188">
        <v>9</v>
      </c>
      <c r="AB821" s="188">
        <v>12.46</v>
      </c>
      <c r="AC821" s="188">
        <v>30</v>
      </c>
      <c r="AD821" s="188">
        <v>10.87</v>
      </c>
      <c r="AE821" s="188">
        <v>16.7</v>
      </c>
      <c r="AF821" s="188">
        <v>13.5</v>
      </c>
    </row>
    <row r="822" spans="1:32" x14ac:dyDescent="0.3">
      <c r="A822" s="180" t="s">
        <v>973</v>
      </c>
      <c r="B822" s="180">
        <v>4433</v>
      </c>
      <c r="C822" s="182" t="s">
        <v>27332</v>
      </c>
      <c r="D822" s="180" t="s">
        <v>37</v>
      </c>
      <c r="E822" s="180" t="s">
        <v>857</v>
      </c>
      <c r="F822" s="188">
        <v>24.21</v>
      </c>
      <c r="G822" s="188">
        <v>19.55</v>
      </c>
      <c r="H822" s="188">
        <v>16.29</v>
      </c>
      <c r="I822" s="188">
        <v>18.52</v>
      </c>
      <c r="J822" s="188">
        <v>24.27</v>
      </c>
      <c r="K822" s="188">
        <v>28.35</v>
      </c>
      <c r="L822" s="188">
        <v>26.71</v>
      </c>
      <c r="M822" s="188">
        <v>31.77</v>
      </c>
      <c r="N822" s="188">
        <v>20.04</v>
      </c>
      <c r="O822" s="188">
        <v>33.729999999999997</v>
      </c>
      <c r="P822" s="188">
        <v>38.130000000000003</v>
      </c>
      <c r="Q822" s="188">
        <v>28.16</v>
      </c>
      <c r="R822" s="188">
        <v>23.46</v>
      </c>
      <c r="S822" s="188">
        <v>29.33</v>
      </c>
      <c r="T822" s="188">
        <v>20.53</v>
      </c>
      <c r="U822" s="188">
        <v>31.19</v>
      </c>
      <c r="V822" s="188">
        <v>19.55</v>
      </c>
      <c r="W822" s="188">
        <v>40.67</v>
      </c>
      <c r="X822" s="188">
        <v>30.01</v>
      </c>
      <c r="Y822" s="188">
        <v>30.31</v>
      </c>
      <c r="Z822" s="188">
        <v>23.44</v>
      </c>
      <c r="AA822" s="188">
        <v>17.600000000000001</v>
      </c>
      <c r="AB822" s="188">
        <v>24.36</v>
      </c>
      <c r="AC822" s="188">
        <v>58.67</v>
      </c>
      <c r="AD822" s="188">
        <v>21.25</v>
      </c>
      <c r="AE822" s="188">
        <v>32.659999999999997</v>
      </c>
      <c r="AF822" s="188">
        <v>26.4</v>
      </c>
    </row>
    <row r="823" spans="1:32" x14ac:dyDescent="0.3">
      <c r="A823" s="180" t="s">
        <v>973</v>
      </c>
      <c r="B823" s="180">
        <v>4400</v>
      </c>
      <c r="C823" s="182" t="s">
        <v>27333</v>
      </c>
      <c r="D823" s="180" t="s">
        <v>37</v>
      </c>
      <c r="E823" s="180" t="s">
        <v>857</v>
      </c>
      <c r="F823" s="188">
        <v>19.7</v>
      </c>
      <c r="G823" s="188">
        <v>15.91</v>
      </c>
      <c r="H823" s="188">
        <v>13.25</v>
      </c>
      <c r="I823" s="188">
        <v>15.07</v>
      </c>
      <c r="J823" s="188">
        <v>19.75</v>
      </c>
      <c r="K823" s="188">
        <v>23.07</v>
      </c>
      <c r="L823" s="188">
        <v>21.74</v>
      </c>
      <c r="M823" s="188">
        <v>25.86</v>
      </c>
      <c r="N823" s="188">
        <v>16.309999999999999</v>
      </c>
      <c r="O823" s="188">
        <v>27.45</v>
      </c>
      <c r="P823" s="188">
        <v>31.03</v>
      </c>
      <c r="Q823" s="188">
        <v>22.92</v>
      </c>
      <c r="R823" s="188">
        <v>19.100000000000001</v>
      </c>
      <c r="S823" s="188">
        <v>23.87</v>
      </c>
      <c r="T823" s="188">
        <v>16.71</v>
      </c>
      <c r="U823" s="188">
        <v>25.38</v>
      </c>
      <c r="V823" s="188">
        <v>15.91</v>
      </c>
      <c r="W823" s="188">
        <v>33.1</v>
      </c>
      <c r="X823" s="188">
        <v>24.43</v>
      </c>
      <c r="Y823" s="188">
        <v>24.67</v>
      </c>
      <c r="Z823" s="188">
        <v>19.079999999999998</v>
      </c>
      <c r="AA823" s="188">
        <v>14.32</v>
      </c>
      <c r="AB823" s="188">
        <v>19.829999999999998</v>
      </c>
      <c r="AC823" s="188">
        <v>47.75</v>
      </c>
      <c r="AD823" s="188">
        <v>17.3</v>
      </c>
      <c r="AE823" s="188">
        <v>26.58</v>
      </c>
      <c r="AF823" s="188">
        <v>21.48</v>
      </c>
    </row>
    <row r="824" spans="1:32" x14ac:dyDescent="0.3">
      <c r="A824" s="180" t="s">
        <v>973</v>
      </c>
      <c r="B824" s="180">
        <v>2729</v>
      </c>
      <c r="C824" s="182" t="s">
        <v>27334</v>
      </c>
      <c r="D824" s="180" t="s">
        <v>6</v>
      </c>
      <c r="E824" s="180" t="s">
        <v>857</v>
      </c>
      <c r="F824" s="188"/>
      <c r="G824" s="188"/>
      <c r="H824" s="188"/>
      <c r="I824" s="188">
        <v>30.37</v>
      </c>
      <c r="J824" s="188">
        <v>37.03</v>
      </c>
      <c r="K824" s="188"/>
      <c r="L824" s="188">
        <v>31.03</v>
      </c>
      <c r="M824" s="188">
        <v>32.76</v>
      </c>
      <c r="N824" s="188">
        <v>34.24</v>
      </c>
      <c r="O824" s="188"/>
      <c r="P824" s="188">
        <v>27.78</v>
      </c>
      <c r="Q824" s="188">
        <v>44.45</v>
      </c>
      <c r="R824" s="188">
        <v>33.39</v>
      </c>
      <c r="S824" s="188"/>
      <c r="T824" s="188"/>
      <c r="U824" s="188">
        <v>36.06</v>
      </c>
      <c r="V824" s="188"/>
      <c r="W824" s="188">
        <v>39.42</v>
      </c>
      <c r="X824" s="188">
        <v>38.450000000000003</v>
      </c>
      <c r="Y824" s="188"/>
      <c r="Z824" s="188">
        <v>43.31</v>
      </c>
      <c r="AA824" s="188"/>
      <c r="AB824" s="188">
        <v>46.33</v>
      </c>
      <c r="AC824" s="188">
        <v>32.19</v>
      </c>
      <c r="AD824" s="188"/>
      <c r="AE824" s="188">
        <v>32.65</v>
      </c>
      <c r="AF824" s="188"/>
    </row>
    <row r="825" spans="1:32" x14ac:dyDescent="0.3">
      <c r="A825" s="180" t="s">
        <v>973</v>
      </c>
      <c r="B825" s="180">
        <v>37106</v>
      </c>
      <c r="C825" s="182" t="s">
        <v>27335</v>
      </c>
      <c r="D825" s="180" t="s">
        <v>6</v>
      </c>
      <c r="E825" s="180" t="s">
        <v>857</v>
      </c>
      <c r="F825" s="188">
        <v>4554.9799999999996</v>
      </c>
      <c r="G825" s="188">
        <v>4963.9399999999996</v>
      </c>
      <c r="H825" s="188">
        <v>5010.91</v>
      </c>
      <c r="I825" s="188">
        <v>4938.45</v>
      </c>
      <c r="J825" s="188">
        <v>4606.29</v>
      </c>
      <c r="K825" s="188">
        <v>5422.8</v>
      </c>
      <c r="L825" s="188">
        <v>5411.52</v>
      </c>
      <c r="M825" s="188">
        <v>5182.5200000000004</v>
      </c>
      <c r="N825" s="188">
        <v>4876.07</v>
      </c>
      <c r="O825" s="188">
        <v>5413.04</v>
      </c>
      <c r="P825" s="188">
        <v>5338.19</v>
      </c>
      <c r="Q825" s="188">
        <v>5413.04</v>
      </c>
      <c r="R825" s="188">
        <v>5146.72</v>
      </c>
      <c r="S825" s="188">
        <v>5586.6</v>
      </c>
      <c r="T825" s="188">
        <v>5423.88</v>
      </c>
      <c r="U825" s="188">
        <v>4554.9799999999996</v>
      </c>
      <c r="V825" s="188">
        <v>4984.55</v>
      </c>
      <c r="W825" s="188">
        <v>5537.35</v>
      </c>
      <c r="X825" s="188">
        <v>4663.45</v>
      </c>
      <c r="Y825" s="188">
        <v>5026.8500000000004</v>
      </c>
      <c r="Z825" s="188">
        <v>6160.77</v>
      </c>
      <c r="AA825" s="188">
        <v>5782.4</v>
      </c>
      <c r="AB825" s="188">
        <v>5299.68</v>
      </c>
      <c r="AC825" s="188">
        <v>4664.54</v>
      </c>
      <c r="AD825" s="188">
        <v>4773.0200000000004</v>
      </c>
      <c r="AE825" s="188">
        <v>4929.7700000000004</v>
      </c>
      <c r="AF825" s="188">
        <v>5997.73</v>
      </c>
    </row>
    <row r="826" spans="1:32" x14ac:dyDescent="0.3">
      <c r="A826" s="180" t="s">
        <v>973</v>
      </c>
      <c r="B826" s="180">
        <v>11869</v>
      </c>
      <c r="C826" s="182" t="s">
        <v>27336</v>
      </c>
      <c r="D826" s="180" t="s">
        <v>6</v>
      </c>
      <c r="E826" s="180" t="s">
        <v>857</v>
      </c>
      <c r="F826" s="188">
        <v>910.99</v>
      </c>
      <c r="G826" s="188">
        <v>992.78</v>
      </c>
      <c r="H826" s="188">
        <v>1002.18</v>
      </c>
      <c r="I826" s="188">
        <v>987.69</v>
      </c>
      <c r="J826" s="188">
        <v>921.25</v>
      </c>
      <c r="K826" s="188">
        <v>1084.56</v>
      </c>
      <c r="L826" s="188">
        <v>1082.3</v>
      </c>
      <c r="M826" s="188">
        <v>1036.5</v>
      </c>
      <c r="N826" s="188">
        <v>975.21</v>
      </c>
      <c r="O826" s="188">
        <v>1082.5999999999999</v>
      </c>
      <c r="P826" s="188">
        <v>1067.6300000000001</v>
      </c>
      <c r="Q826" s="188">
        <v>1082.5999999999999</v>
      </c>
      <c r="R826" s="188">
        <v>1029.3399999999999</v>
      </c>
      <c r="S826" s="188">
        <v>1117.32</v>
      </c>
      <c r="T826" s="188">
        <v>1084.77</v>
      </c>
      <c r="U826" s="188">
        <v>910.99</v>
      </c>
      <c r="V826" s="188">
        <v>996.91</v>
      </c>
      <c r="W826" s="188">
        <v>1107.47</v>
      </c>
      <c r="X826" s="188">
        <v>932.69</v>
      </c>
      <c r="Y826" s="188">
        <v>1005.37</v>
      </c>
      <c r="Z826" s="188">
        <v>1232.1500000000001</v>
      </c>
      <c r="AA826" s="188">
        <v>1156.48</v>
      </c>
      <c r="AB826" s="188">
        <v>1059.93</v>
      </c>
      <c r="AC826" s="188">
        <v>932.9</v>
      </c>
      <c r="AD826" s="188">
        <v>954.6</v>
      </c>
      <c r="AE826" s="188">
        <v>985.95</v>
      </c>
      <c r="AF826" s="188">
        <v>1199.54</v>
      </c>
    </row>
    <row r="827" spans="1:32" x14ac:dyDescent="0.3">
      <c r="A827" s="180" t="s">
        <v>973</v>
      </c>
      <c r="B827" s="180">
        <v>43981</v>
      </c>
      <c r="C827" s="182" t="s">
        <v>27337</v>
      </c>
      <c r="D827" s="180" t="s">
        <v>6</v>
      </c>
      <c r="E827" s="180" t="s">
        <v>857</v>
      </c>
      <c r="F827" s="188">
        <v>6864.31</v>
      </c>
      <c r="G827" s="188">
        <v>7480.61</v>
      </c>
      <c r="H827" s="188">
        <v>7551.39</v>
      </c>
      <c r="I827" s="188">
        <v>7442.19</v>
      </c>
      <c r="J827" s="188">
        <v>6941.63</v>
      </c>
      <c r="K827" s="188">
        <v>8172.11</v>
      </c>
      <c r="L827" s="188">
        <v>8155.1</v>
      </c>
      <c r="M827" s="188">
        <v>7810.01</v>
      </c>
      <c r="N827" s="188">
        <v>7348.19</v>
      </c>
      <c r="O827" s="188">
        <v>8157.39</v>
      </c>
      <c r="P827" s="188">
        <v>8044.6</v>
      </c>
      <c r="Q827" s="188">
        <v>8157.39</v>
      </c>
      <c r="R827" s="188">
        <v>7756.06</v>
      </c>
      <c r="S827" s="188">
        <v>8418.9500000000007</v>
      </c>
      <c r="T827" s="188">
        <v>8173.74</v>
      </c>
      <c r="U827" s="188">
        <v>6864.31</v>
      </c>
      <c r="V827" s="188">
        <v>7511.67</v>
      </c>
      <c r="W827" s="188">
        <v>8344.74</v>
      </c>
      <c r="X827" s="188">
        <v>7027.78</v>
      </c>
      <c r="Y827" s="188">
        <v>7575.42</v>
      </c>
      <c r="Z827" s="188">
        <v>9284.23</v>
      </c>
      <c r="AA827" s="188">
        <v>8714.02</v>
      </c>
      <c r="AB827" s="188">
        <v>7986.56</v>
      </c>
      <c r="AC827" s="188">
        <v>7029.42</v>
      </c>
      <c r="AD827" s="188">
        <v>7192.89</v>
      </c>
      <c r="AE827" s="188">
        <v>7429.11</v>
      </c>
      <c r="AF827" s="188">
        <v>9038.52</v>
      </c>
    </row>
    <row r="828" spans="1:32" x14ac:dyDescent="0.3">
      <c r="A828" s="180" t="s">
        <v>973</v>
      </c>
      <c r="B828" s="180">
        <v>37104</v>
      </c>
      <c r="C828" s="182" t="s">
        <v>27338</v>
      </c>
      <c r="D828" s="180" t="s">
        <v>6</v>
      </c>
      <c r="E828" s="180" t="s">
        <v>857</v>
      </c>
      <c r="F828" s="188">
        <v>1143.31</v>
      </c>
      <c r="G828" s="188">
        <v>1245.96</v>
      </c>
      <c r="H828" s="188">
        <v>1257.75</v>
      </c>
      <c r="I828" s="188">
        <v>1239.57</v>
      </c>
      <c r="J828" s="188">
        <v>1156.19</v>
      </c>
      <c r="K828" s="188">
        <v>1361.14</v>
      </c>
      <c r="L828" s="188">
        <v>1358.31</v>
      </c>
      <c r="M828" s="188">
        <v>1300.83</v>
      </c>
      <c r="N828" s="188">
        <v>1223.9100000000001</v>
      </c>
      <c r="O828" s="188">
        <v>1358.69</v>
      </c>
      <c r="P828" s="188">
        <v>1339.9</v>
      </c>
      <c r="Q828" s="188">
        <v>1358.69</v>
      </c>
      <c r="R828" s="188">
        <v>1291.8399999999999</v>
      </c>
      <c r="S828" s="188">
        <v>1402.26</v>
      </c>
      <c r="T828" s="188">
        <v>1361.41</v>
      </c>
      <c r="U828" s="188">
        <v>1143.31</v>
      </c>
      <c r="V828" s="188">
        <v>1251.1400000000001</v>
      </c>
      <c r="W828" s="188">
        <v>1389.89</v>
      </c>
      <c r="X828" s="188">
        <v>1170.54</v>
      </c>
      <c r="Y828" s="188">
        <v>1261.76</v>
      </c>
      <c r="Z828" s="188">
        <v>1546.38</v>
      </c>
      <c r="AA828" s="188">
        <v>1451.4</v>
      </c>
      <c r="AB828" s="188">
        <v>1330.24</v>
      </c>
      <c r="AC828" s="188">
        <v>1170.81</v>
      </c>
      <c r="AD828" s="188">
        <v>1198.04</v>
      </c>
      <c r="AE828" s="188">
        <v>1237.3900000000001</v>
      </c>
      <c r="AF828" s="188">
        <v>1505.45</v>
      </c>
    </row>
    <row r="829" spans="1:32" x14ac:dyDescent="0.3">
      <c r="A829" s="180" t="s">
        <v>973</v>
      </c>
      <c r="B829" s="180">
        <v>43982</v>
      </c>
      <c r="C829" s="182" t="s">
        <v>27339</v>
      </c>
      <c r="D829" s="180" t="s">
        <v>6</v>
      </c>
      <c r="E829" s="180" t="s">
        <v>857</v>
      </c>
      <c r="F829" s="188">
        <v>10843.88</v>
      </c>
      <c r="G829" s="188">
        <v>11817.48</v>
      </c>
      <c r="H829" s="188">
        <v>11929.3</v>
      </c>
      <c r="I829" s="188">
        <v>11756.79</v>
      </c>
      <c r="J829" s="188">
        <v>10966.03</v>
      </c>
      <c r="K829" s="188">
        <v>12909.87</v>
      </c>
      <c r="L829" s="188">
        <v>12883.02</v>
      </c>
      <c r="M829" s="188">
        <v>12337.85</v>
      </c>
      <c r="N829" s="188">
        <v>11608.3</v>
      </c>
      <c r="O829" s="188">
        <v>12886.63</v>
      </c>
      <c r="P829" s="188">
        <v>12708.44</v>
      </c>
      <c r="Q829" s="188">
        <v>12886.63</v>
      </c>
      <c r="R829" s="188">
        <v>12252.63</v>
      </c>
      <c r="S829" s="188">
        <v>13299.83</v>
      </c>
      <c r="T829" s="188">
        <v>12912.46</v>
      </c>
      <c r="U829" s="188">
        <v>10843.88</v>
      </c>
      <c r="V829" s="188">
        <v>11866.55</v>
      </c>
      <c r="W829" s="188">
        <v>13182.58</v>
      </c>
      <c r="X829" s="188">
        <v>11102.13</v>
      </c>
      <c r="Y829" s="188">
        <v>11967.26</v>
      </c>
      <c r="Z829" s="188">
        <v>14666.74</v>
      </c>
      <c r="AA829" s="188">
        <v>13765.97</v>
      </c>
      <c r="AB829" s="188">
        <v>12616.76</v>
      </c>
      <c r="AC829" s="188">
        <v>11104.71</v>
      </c>
      <c r="AD829" s="188">
        <v>11362.96</v>
      </c>
      <c r="AE829" s="188">
        <v>11736.13</v>
      </c>
      <c r="AF829" s="188">
        <v>14278.59</v>
      </c>
    </row>
    <row r="830" spans="1:32" x14ac:dyDescent="0.3">
      <c r="A830" s="180" t="s">
        <v>973</v>
      </c>
      <c r="B830" s="180">
        <v>43978</v>
      </c>
      <c r="C830" s="182" t="s">
        <v>27340</v>
      </c>
      <c r="D830" s="180" t="s">
        <v>6</v>
      </c>
      <c r="E830" s="180" t="s">
        <v>857</v>
      </c>
      <c r="F830" s="188">
        <v>1694.37</v>
      </c>
      <c r="G830" s="188">
        <v>1846.5</v>
      </c>
      <c r="H830" s="188">
        <v>1863.97</v>
      </c>
      <c r="I830" s="188">
        <v>1837.01</v>
      </c>
      <c r="J830" s="188">
        <v>1713.46</v>
      </c>
      <c r="K830" s="188">
        <v>2017.19</v>
      </c>
      <c r="L830" s="188">
        <v>2012.99</v>
      </c>
      <c r="M830" s="188">
        <v>1927.81</v>
      </c>
      <c r="N830" s="188">
        <v>1813.81</v>
      </c>
      <c r="O830" s="188">
        <v>2013.55</v>
      </c>
      <c r="P830" s="188">
        <v>1985.71</v>
      </c>
      <c r="Q830" s="188">
        <v>2013.55</v>
      </c>
      <c r="R830" s="188">
        <v>1914.49</v>
      </c>
      <c r="S830" s="188">
        <v>2078.12</v>
      </c>
      <c r="T830" s="188">
        <v>2017.59</v>
      </c>
      <c r="U830" s="188">
        <v>1694.37</v>
      </c>
      <c r="V830" s="188">
        <v>1854.16</v>
      </c>
      <c r="W830" s="188">
        <v>2059.8000000000002</v>
      </c>
      <c r="X830" s="188">
        <v>1734.72</v>
      </c>
      <c r="Y830" s="188">
        <v>1869.9</v>
      </c>
      <c r="Z830" s="188">
        <v>2291.6999999999998</v>
      </c>
      <c r="AA830" s="188">
        <v>2150.9499999999998</v>
      </c>
      <c r="AB830" s="188">
        <v>1971.39</v>
      </c>
      <c r="AC830" s="188">
        <v>1735.13</v>
      </c>
      <c r="AD830" s="188">
        <v>1775.48</v>
      </c>
      <c r="AE830" s="188">
        <v>1833.79</v>
      </c>
      <c r="AF830" s="188">
        <v>2231.0500000000002</v>
      </c>
    </row>
    <row r="831" spans="1:32" x14ac:dyDescent="0.3">
      <c r="A831" s="180" t="s">
        <v>973</v>
      </c>
      <c r="B831" s="180">
        <v>11871</v>
      </c>
      <c r="C831" s="182" t="s">
        <v>27341</v>
      </c>
      <c r="D831" s="180" t="s">
        <v>6</v>
      </c>
      <c r="E831" s="180" t="s">
        <v>857</v>
      </c>
      <c r="F831" s="188">
        <v>424.66</v>
      </c>
      <c r="G831" s="188">
        <v>462.79</v>
      </c>
      <c r="H831" s="188">
        <v>467.17</v>
      </c>
      <c r="I831" s="188">
        <v>460.41</v>
      </c>
      <c r="J831" s="188">
        <v>429.44</v>
      </c>
      <c r="K831" s="188">
        <v>505.57</v>
      </c>
      <c r="L831" s="188">
        <v>504.51</v>
      </c>
      <c r="M831" s="188">
        <v>483.16</v>
      </c>
      <c r="N831" s="188">
        <v>454.59</v>
      </c>
      <c r="O831" s="188">
        <v>504.66</v>
      </c>
      <c r="P831" s="188">
        <v>497.68</v>
      </c>
      <c r="Q831" s="188">
        <v>504.66</v>
      </c>
      <c r="R831" s="188">
        <v>479.83</v>
      </c>
      <c r="S831" s="188">
        <v>520.84</v>
      </c>
      <c r="T831" s="188">
        <v>505.67</v>
      </c>
      <c r="U831" s="188">
        <v>424.66</v>
      </c>
      <c r="V831" s="188">
        <v>464.71</v>
      </c>
      <c r="W831" s="188">
        <v>516.25</v>
      </c>
      <c r="X831" s="188">
        <v>434.77</v>
      </c>
      <c r="Y831" s="188">
        <v>468.65</v>
      </c>
      <c r="Z831" s="188">
        <v>574.37</v>
      </c>
      <c r="AA831" s="188">
        <v>539.09</v>
      </c>
      <c r="AB831" s="188">
        <v>494.09</v>
      </c>
      <c r="AC831" s="188">
        <v>434.87</v>
      </c>
      <c r="AD831" s="188">
        <v>444.99</v>
      </c>
      <c r="AE831" s="188">
        <v>459.6</v>
      </c>
      <c r="AF831" s="188">
        <v>559.16999999999996</v>
      </c>
    </row>
    <row r="832" spans="1:32" x14ac:dyDescent="0.3">
      <c r="A832" s="180" t="s">
        <v>973</v>
      </c>
      <c r="B832" s="180">
        <v>37105</v>
      </c>
      <c r="C832" s="182" t="s">
        <v>27342</v>
      </c>
      <c r="D832" s="180" t="s">
        <v>6</v>
      </c>
      <c r="E832" s="180" t="s">
        <v>857</v>
      </c>
      <c r="F832" s="188">
        <v>2612.91</v>
      </c>
      <c r="G832" s="188">
        <v>2847.51</v>
      </c>
      <c r="H832" s="188">
        <v>2874.45</v>
      </c>
      <c r="I832" s="188">
        <v>2832.89</v>
      </c>
      <c r="J832" s="188">
        <v>2642.35</v>
      </c>
      <c r="K832" s="188">
        <v>3110.73</v>
      </c>
      <c r="L832" s="188">
        <v>3104.26</v>
      </c>
      <c r="M832" s="188">
        <v>2972.9</v>
      </c>
      <c r="N832" s="188">
        <v>2797.11</v>
      </c>
      <c r="O832" s="188">
        <v>3105.13</v>
      </c>
      <c r="P832" s="188">
        <v>3062.19</v>
      </c>
      <c r="Q832" s="188">
        <v>3105.13</v>
      </c>
      <c r="R832" s="188">
        <v>2952.36</v>
      </c>
      <c r="S832" s="188">
        <v>3204.69</v>
      </c>
      <c r="T832" s="188">
        <v>3111.35</v>
      </c>
      <c r="U832" s="188">
        <v>2612.91</v>
      </c>
      <c r="V832" s="188">
        <v>2859.33</v>
      </c>
      <c r="W832" s="188">
        <v>3176.44</v>
      </c>
      <c r="X832" s="188">
        <v>2675.14</v>
      </c>
      <c r="Y832" s="188">
        <v>2883.6</v>
      </c>
      <c r="Z832" s="188">
        <v>3534.06</v>
      </c>
      <c r="AA832" s="188">
        <v>3317.01</v>
      </c>
      <c r="AB832" s="188">
        <v>3040.1</v>
      </c>
      <c r="AC832" s="188">
        <v>2675.76</v>
      </c>
      <c r="AD832" s="188">
        <v>2737.99</v>
      </c>
      <c r="AE832" s="188">
        <v>2827.91</v>
      </c>
      <c r="AF832" s="188">
        <v>3440.54</v>
      </c>
    </row>
    <row r="833" spans="1:32" x14ac:dyDescent="0.3">
      <c r="A833" s="180" t="s">
        <v>973</v>
      </c>
      <c r="B833" s="180">
        <v>43980</v>
      </c>
      <c r="C833" s="182" t="s">
        <v>27343</v>
      </c>
      <c r="D833" s="180" t="s">
        <v>6</v>
      </c>
      <c r="E833" s="180" t="s">
        <v>857</v>
      </c>
      <c r="F833" s="188">
        <v>3254.11</v>
      </c>
      <c r="G833" s="188">
        <v>3546.28</v>
      </c>
      <c r="H833" s="188">
        <v>3579.83</v>
      </c>
      <c r="I833" s="188">
        <v>3528.06</v>
      </c>
      <c r="J833" s="188">
        <v>3290.77</v>
      </c>
      <c r="K833" s="188">
        <v>3874.09</v>
      </c>
      <c r="L833" s="188">
        <v>3866.03</v>
      </c>
      <c r="M833" s="188">
        <v>3702.43</v>
      </c>
      <c r="N833" s="188">
        <v>3483.5</v>
      </c>
      <c r="O833" s="188">
        <v>3867.11</v>
      </c>
      <c r="P833" s="188">
        <v>3813.64</v>
      </c>
      <c r="Q833" s="188">
        <v>3867.11</v>
      </c>
      <c r="R833" s="188">
        <v>3676.86</v>
      </c>
      <c r="S833" s="188">
        <v>3991.11</v>
      </c>
      <c r="T833" s="188">
        <v>3874.86</v>
      </c>
      <c r="U833" s="188">
        <v>3254.11</v>
      </c>
      <c r="V833" s="188">
        <v>3561</v>
      </c>
      <c r="W833" s="188">
        <v>3955.93</v>
      </c>
      <c r="X833" s="188">
        <v>3331.61</v>
      </c>
      <c r="Y833" s="188">
        <v>3591.22</v>
      </c>
      <c r="Z833" s="188">
        <v>4401.3</v>
      </c>
      <c r="AA833" s="188">
        <v>4130.99</v>
      </c>
      <c r="AB833" s="188">
        <v>3786.13</v>
      </c>
      <c r="AC833" s="188">
        <v>3332.38</v>
      </c>
      <c r="AD833" s="188">
        <v>3409.88</v>
      </c>
      <c r="AE833" s="188">
        <v>3521.86</v>
      </c>
      <c r="AF833" s="188">
        <v>4284.83</v>
      </c>
    </row>
    <row r="834" spans="1:32" x14ac:dyDescent="0.3">
      <c r="A834" s="180" t="s">
        <v>973</v>
      </c>
      <c r="B834" s="180">
        <v>43979</v>
      </c>
      <c r="C834" s="182" t="s">
        <v>27344</v>
      </c>
      <c r="D834" s="180" t="s">
        <v>6</v>
      </c>
      <c r="E834" s="180" t="s">
        <v>857</v>
      </c>
      <c r="F834" s="188">
        <v>611.41</v>
      </c>
      <c r="G834" s="188">
        <v>666.31</v>
      </c>
      <c r="H834" s="188">
        <v>672.61</v>
      </c>
      <c r="I834" s="188">
        <v>662.88</v>
      </c>
      <c r="J834" s="188">
        <v>618.29999999999995</v>
      </c>
      <c r="K834" s="188">
        <v>727.9</v>
      </c>
      <c r="L834" s="188">
        <v>726.38</v>
      </c>
      <c r="M834" s="188">
        <v>695.65</v>
      </c>
      <c r="N834" s="188">
        <v>654.51</v>
      </c>
      <c r="O834" s="188">
        <v>726.59</v>
      </c>
      <c r="P834" s="188">
        <v>716.54</v>
      </c>
      <c r="Q834" s="188">
        <v>726.59</v>
      </c>
      <c r="R834" s="188">
        <v>690.84</v>
      </c>
      <c r="S834" s="188">
        <v>749.89</v>
      </c>
      <c r="T834" s="188">
        <v>728.04</v>
      </c>
      <c r="U834" s="188">
        <v>611.41</v>
      </c>
      <c r="V834" s="188">
        <v>669.07</v>
      </c>
      <c r="W834" s="188">
        <v>743.28</v>
      </c>
      <c r="X834" s="188">
        <v>625.97</v>
      </c>
      <c r="Y834" s="188">
        <v>674.75</v>
      </c>
      <c r="Z834" s="188">
        <v>826.96</v>
      </c>
      <c r="AA834" s="188">
        <v>776.17</v>
      </c>
      <c r="AB834" s="188">
        <v>711.37</v>
      </c>
      <c r="AC834" s="188">
        <v>626.12</v>
      </c>
      <c r="AD834" s="188">
        <v>640.67999999999995</v>
      </c>
      <c r="AE834" s="188">
        <v>661.72</v>
      </c>
      <c r="AF834" s="188">
        <v>805.07</v>
      </c>
    </row>
    <row r="835" spans="1:32" x14ac:dyDescent="0.3">
      <c r="A835" s="180" t="s">
        <v>973</v>
      </c>
      <c r="B835" s="180">
        <v>11868</v>
      </c>
      <c r="C835" s="182" t="s">
        <v>27345</v>
      </c>
      <c r="D835" s="180" t="s">
        <v>6</v>
      </c>
      <c r="E835" s="180" t="s">
        <v>857</v>
      </c>
      <c r="F835" s="188">
        <v>591.29999999999995</v>
      </c>
      <c r="G835" s="188">
        <v>644.39</v>
      </c>
      <c r="H835" s="188">
        <v>650.48</v>
      </c>
      <c r="I835" s="188">
        <v>641.08000000000004</v>
      </c>
      <c r="J835" s="188">
        <v>597.96</v>
      </c>
      <c r="K835" s="188">
        <v>703.95</v>
      </c>
      <c r="L835" s="188">
        <v>702.49</v>
      </c>
      <c r="M835" s="188">
        <v>672.76</v>
      </c>
      <c r="N835" s="188">
        <v>632.98</v>
      </c>
      <c r="O835" s="188">
        <v>702.69</v>
      </c>
      <c r="P835" s="188">
        <v>692.97</v>
      </c>
      <c r="Q835" s="188">
        <v>702.69</v>
      </c>
      <c r="R835" s="188">
        <v>668.12</v>
      </c>
      <c r="S835" s="188">
        <v>725.22</v>
      </c>
      <c r="T835" s="188">
        <v>704.09</v>
      </c>
      <c r="U835" s="188">
        <v>591.29999999999995</v>
      </c>
      <c r="V835" s="188">
        <v>647.05999999999995</v>
      </c>
      <c r="W835" s="188">
        <v>718.82</v>
      </c>
      <c r="X835" s="188">
        <v>605.38</v>
      </c>
      <c r="Y835" s="188">
        <v>652.54999999999995</v>
      </c>
      <c r="Z835" s="188">
        <v>799.75</v>
      </c>
      <c r="AA835" s="188">
        <v>750.64</v>
      </c>
      <c r="AB835" s="188">
        <v>687.97</v>
      </c>
      <c r="AC835" s="188">
        <v>605.52</v>
      </c>
      <c r="AD835" s="188">
        <v>619.6</v>
      </c>
      <c r="AE835" s="188">
        <v>639.95000000000005</v>
      </c>
      <c r="AF835" s="188">
        <v>778.59</v>
      </c>
    </row>
    <row r="836" spans="1:32" x14ac:dyDescent="0.3">
      <c r="A836" s="180" t="s">
        <v>973</v>
      </c>
      <c r="B836" s="180">
        <v>34636</v>
      </c>
      <c r="C836" s="182" t="s">
        <v>27346</v>
      </c>
      <c r="D836" s="180" t="s">
        <v>6</v>
      </c>
      <c r="E836" s="180" t="s">
        <v>26586</v>
      </c>
      <c r="F836" s="188">
        <v>419.9</v>
      </c>
      <c r="G836" s="188">
        <v>457.6</v>
      </c>
      <c r="H836" s="188">
        <v>461.93</v>
      </c>
      <c r="I836" s="188">
        <v>455.25</v>
      </c>
      <c r="J836" s="188">
        <v>424.63</v>
      </c>
      <c r="K836" s="188">
        <v>499.9</v>
      </c>
      <c r="L836" s="188">
        <v>498.86</v>
      </c>
      <c r="M836" s="188">
        <v>477.75</v>
      </c>
      <c r="N836" s="188">
        <v>449.5</v>
      </c>
      <c r="O836" s="188">
        <v>499</v>
      </c>
      <c r="P836" s="188">
        <v>492.1</v>
      </c>
      <c r="Q836" s="188">
        <v>499</v>
      </c>
      <c r="R836" s="188">
        <v>474.45</v>
      </c>
      <c r="S836" s="188">
        <v>515</v>
      </c>
      <c r="T836" s="188">
        <v>500</v>
      </c>
      <c r="U836" s="188">
        <v>419.9</v>
      </c>
      <c r="V836" s="188">
        <v>459.5</v>
      </c>
      <c r="W836" s="188">
        <v>510.46</v>
      </c>
      <c r="X836" s="188">
        <v>429.9</v>
      </c>
      <c r="Y836" s="188">
        <v>463.4</v>
      </c>
      <c r="Z836" s="188">
        <v>567.92999999999995</v>
      </c>
      <c r="AA836" s="188">
        <v>533.04999999999995</v>
      </c>
      <c r="AB836" s="188">
        <v>488.55</v>
      </c>
      <c r="AC836" s="188">
        <v>430</v>
      </c>
      <c r="AD836" s="188">
        <v>440</v>
      </c>
      <c r="AE836" s="188">
        <v>454.45</v>
      </c>
      <c r="AF836" s="188">
        <v>552.9</v>
      </c>
    </row>
    <row r="837" spans="1:32" x14ac:dyDescent="0.3">
      <c r="A837" s="180" t="s">
        <v>973</v>
      </c>
      <c r="B837" s="180">
        <v>34639</v>
      </c>
      <c r="C837" s="182" t="s">
        <v>27347</v>
      </c>
      <c r="D837" s="180" t="s">
        <v>6</v>
      </c>
      <c r="E837" s="180" t="s">
        <v>857</v>
      </c>
      <c r="F837" s="188">
        <v>969.2</v>
      </c>
      <c r="G837" s="188">
        <v>1056.22</v>
      </c>
      <c r="H837" s="188">
        <v>1066.21</v>
      </c>
      <c r="I837" s="188">
        <v>1050.8</v>
      </c>
      <c r="J837" s="188">
        <v>980.12</v>
      </c>
      <c r="K837" s="188">
        <v>1153.8599999999999</v>
      </c>
      <c r="L837" s="188">
        <v>1151.46</v>
      </c>
      <c r="M837" s="188">
        <v>1102.73</v>
      </c>
      <c r="N837" s="188">
        <v>1037.52</v>
      </c>
      <c r="O837" s="188">
        <v>1151.78</v>
      </c>
      <c r="P837" s="188">
        <v>1135.8499999999999</v>
      </c>
      <c r="Q837" s="188">
        <v>1151.78</v>
      </c>
      <c r="R837" s="188">
        <v>1095.1099999999999</v>
      </c>
      <c r="S837" s="188">
        <v>1188.71</v>
      </c>
      <c r="T837" s="188">
        <v>1154.0899999999999</v>
      </c>
      <c r="U837" s="188">
        <v>969.2</v>
      </c>
      <c r="V837" s="188">
        <v>1060.6099999999999</v>
      </c>
      <c r="W837" s="188">
        <v>1178.23</v>
      </c>
      <c r="X837" s="188">
        <v>992.28</v>
      </c>
      <c r="Y837" s="188">
        <v>1069.6099999999999</v>
      </c>
      <c r="Z837" s="188">
        <v>1310.88</v>
      </c>
      <c r="AA837" s="188">
        <v>1230.3699999999999</v>
      </c>
      <c r="AB837" s="188">
        <v>1127.6600000000001</v>
      </c>
      <c r="AC837" s="188">
        <v>992.51</v>
      </c>
      <c r="AD837" s="188">
        <v>1015.6</v>
      </c>
      <c r="AE837" s="188">
        <v>1048.95</v>
      </c>
      <c r="AF837" s="188">
        <v>1276.19</v>
      </c>
    </row>
    <row r="838" spans="1:32" x14ac:dyDescent="0.3">
      <c r="A838" s="180" t="s">
        <v>973</v>
      </c>
      <c r="B838" s="180">
        <v>34640</v>
      </c>
      <c r="C838" s="182" t="s">
        <v>27348</v>
      </c>
      <c r="D838" s="180" t="s">
        <v>6</v>
      </c>
      <c r="E838" s="180" t="s">
        <v>857</v>
      </c>
      <c r="F838" s="188">
        <v>1099.4100000000001</v>
      </c>
      <c r="G838" s="188">
        <v>1198.1199999999999</v>
      </c>
      <c r="H838" s="188">
        <v>1209.45</v>
      </c>
      <c r="I838" s="188">
        <v>1191.96</v>
      </c>
      <c r="J838" s="188">
        <v>1111.79</v>
      </c>
      <c r="K838" s="188">
        <v>1308.8699999999999</v>
      </c>
      <c r="L838" s="188">
        <v>1306.1500000000001</v>
      </c>
      <c r="M838" s="188">
        <v>1250.8800000000001</v>
      </c>
      <c r="N838" s="188">
        <v>1176.9100000000001</v>
      </c>
      <c r="O838" s="188">
        <v>1306.51</v>
      </c>
      <c r="P838" s="188">
        <v>1288.45</v>
      </c>
      <c r="Q838" s="188">
        <v>1306.51</v>
      </c>
      <c r="R838" s="188">
        <v>1242.24</v>
      </c>
      <c r="S838" s="188">
        <v>1348.41</v>
      </c>
      <c r="T838" s="188">
        <v>1309.1300000000001</v>
      </c>
      <c r="U838" s="188">
        <v>1099.4100000000001</v>
      </c>
      <c r="V838" s="188">
        <v>1203.0899999999999</v>
      </c>
      <c r="W838" s="188">
        <v>1336.52</v>
      </c>
      <c r="X838" s="188">
        <v>1125.5899999999999</v>
      </c>
      <c r="Y838" s="188">
        <v>1213.3</v>
      </c>
      <c r="Z838" s="188">
        <v>1486.99</v>
      </c>
      <c r="AA838" s="188">
        <v>1395.67</v>
      </c>
      <c r="AB838" s="188">
        <v>1279.1500000000001</v>
      </c>
      <c r="AC838" s="188">
        <v>1125.8499999999999</v>
      </c>
      <c r="AD838" s="188">
        <v>1152.04</v>
      </c>
      <c r="AE838" s="188">
        <v>1189.8699999999999</v>
      </c>
      <c r="AF838" s="188">
        <v>1447.64</v>
      </c>
    </row>
    <row r="839" spans="1:32" x14ac:dyDescent="0.3">
      <c r="A839" s="180" t="s">
        <v>973</v>
      </c>
      <c r="B839" s="180">
        <v>43977</v>
      </c>
      <c r="C839" s="182" t="s">
        <v>27349</v>
      </c>
      <c r="D839" s="180" t="s">
        <v>6</v>
      </c>
      <c r="E839" s="180" t="s">
        <v>857</v>
      </c>
      <c r="F839" s="188">
        <v>1895.31</v>
      </c>
      <c r="G839" s="188">
        <v>2065.48</v>
      </c>
      <c r="H839" s="188">
        <v>2085.0300000000002</v>
      </c>
      <c r="I839" s="188">
        <v>2054.87</v>
      </c>
      <c r="J839" s="188">
        <v>1916.66</v>
      </c>
      <c r="K839" s="188">
        <v>2256.41</v>
      </c>
      <c r="L839" s="188">
        <v>2251.7199999999998</v>
      </c>
      <c r="M839" s="188">
        <v>2156.4299999999998</v>
      </c>
      <c r="N839" s="188">
        <v>2028.92</v>
      </c>
      <c r="O839" s="188">
        <v>2252.35</v>
      </c>
      <c r="P839" s="188">
        <v>2221.1999999999998</v>
      </c>
      <c r="Q839" s="188">
        <v>2252.35</v>
      </c>
      <c r="R839" s="188">
        <v>2141.54</v>
      </c>
      <c r="S839" s="188">
        <v>2324.5700000000002</v>
      </c>
      <c r="T839" s="188">
        <v>2256.86</v>
      </c>
      <c r="U839" s="188">
        <v>1895.31</v>
      </c>
      <c r="V839" s="188">
        <v>2074.06</v>
      </c>
      <c r="W839" s="188">
        <v>2304.08</v>
      </c>
      <c r="X839" s="188">
        <v>1940.45</v>
      </c>
      <c r="Y839" s="188">
        <v>2091.66</v>
      </c>
      <c r="Z839" s="188">
        <v>2563.48</v>
      </c>
      <c r="AA839" s="188">
        <v>2406.04</v>
      </c>
      <c r="AB839" s="188">
        <v>2205.1799999999998</v>
      </c>
      <c r="AC839" s="188">
        <v>1940.9</v>
      </c>
      <c r="AD839" s="188">
        <v>1986.04</v>
      </c>
      <c r="AE839" s="188">
        <v>2051.2600000000002</v>
      </c>
      <c r="AF839" s="188">
        <v>2495.64</v>
      </c>
    </row>
    <row r="840" spans="1:32" x14ac:dyDescent="0.3">
      <c r="A840" s="180" t="s">
        <v>973</v>
      </c>
      <c r="B840" s="180">
        <v>34637</v>
      </c>
      <c r="C840" s="182" t="s">
        <v>27350</v>
      </c>
      <c r="D840" s="180" t="s">
        <v>6</v>
      </c>
      <c r="E840" s="180" t="s">
        <v>857</v>
      </c>
      <c r="F840" s="188">
        <v>253.93</v>
      </c>
      <c r="G840" s="188">
        <v>276.73</v>
      </c>
      <c r="H840" s="188">
        <v>279.35000000000002</v>
      </c>
      <c r="I840" s="188">
        <v>275.31</v>
      </c>
      <c r="J840" s="188">
        <v>256.79000000000002</v>
      </c>
      <c r="K840" s="188">
        <v>302.31</v>
      </c>
      <c r="L840" s="188">
        <v>301.68</v>
      </c>
      <c r="M840" s="188">
        <v>288.92</v>
      </c>
      <c r="N840" s="188">
        <v>271.83</v>
      </c>
      <c r="O840" s="188">
        <v>301.77</v>
      </c>
      <c r="P840" s="188">
        <v>297.58999999999997</v>
      </c>
      <c r="Q840" s="188">
        <v>301.77</v>
      </c>
      <c r="R840" s="188">
        <v>286.92</v>
      </c>
      <c r="S840" s="188">
        <v>311.44</v>
      </c>
      <c r="T840" s="188">
        <v>302.37</v>
      </c>
      <c r="U840" s="188">
        <v>253.93</v>
      </c>
      <c r="V840" s="188">
        <v>277.88</v>
      </c>
      <c r="W840" s="188">
        <v>308.7</v>
      </c>
      <c r="X840" s="188">
        <v>259.98</v>
      </c>
      <c r="Y840" s="188">
        <v>280.24</v>
      </c>
      <c r="Z840" s="188">
        <v>343.45</v>
      </c>
      <c r="AA840" s="188">
        <v>322.36</v>
      </c>
      <c r="AB840" s="188">
        <v>295.45</v>
      </c>
      <c r="AC840" s="188">
        <v>260.04000000000002</v>
      </c>
      <c r="AD840" s="188">
        <v>266.08999999999997</v>
      </c>
      <c r="AE840" s="188">
        <v>274.82</v>
      </c>
      <c r="AF840" s="188">
        <v>334.36</v>
      </c>
    </row>
    <row r="841" spans="1:32" x14ac:dyDescent="0.3">
      <c r="A841" s="180" t="s">
        <v>973</v>
      </c>
      <c r="B841" s="180">
        <v>34638</v>
      </c>
      <c r="C841" s="182" t="s">
        <v>27351</v>
      </c>
      <c r="D841" s="180" t="s">
        <v>6</v>
      </c>
      <c r="E841" s="180" t="s">
        <v>857</v>
      </c>
      <c r="F841" s="188">
        <v>392.78</v>
      </c>
      <c r="G841" s="188">
        <v>428.05</v>
      </c>
      <c r="H841" s="188">
        <v>432.1</v>
      </c>
      <c r="I841" s="188">
        <v>425.85</v>
      </c>
      <c r="J841" s="188">
        <v>397.21</v>
      </c>
      <c r="K841" s="188">
        <v>467.62</v>
      </c>
      <c r="L841" s="188">
        <v>466.65</v>
      </c>
      <c r="M841" s="188">
        <v>446.9</v>
      </c>
      <c r="N841" s="188">
        <v>420.47</v>
      </c>
      <c r="O841" s="188">
        <v>466.78</v>
      </c>
      <c r="P841" s="188">
        <v>460.32</v>
      </c>
      <c r="Q841" s="188">
        <v>466.78</v>
      </c>
      <c r="R841" s="188">
        <v>443.81</v>
      </c>
      <c r="S841" s="188">
        <v>481.74</v>
      </c>
      <c r="T841" s="188">
        <v>467.71</v>
      </c>
      <c r="U841" s="188">
        <v>392.78</v>
      </c>
      <c r="V841" s="188">
        <v>429.83</v>
      </c>
      <c r="W841" s="188">
        <v>477.5</v>
      </c>
      <c r="X841" s="188">
        <v>402.14</v>
      </c>
      <c r="Y841" s="188">
        <v>433.48</v>
      </c>
      <c r="Z841" s="188">
        <v>531.26</v>
      </c>
      <c r="AA841" s="188">
        <v>498.63</v>
      </c>
      <c r="AB841" s="188">
        <v>457</v>
      </c>
      <c r="AC841" s="188">
        <v>402.23</v>
      </c>
      <c r="AD841" s="188">
        <v>411.59</v>
      </c>
      <c r="AE841" s="188">
        <v>425.1</v>
      </c>
      <c r="AF841" s="188">
        <v>517.20000000000005</v>
      </c>
    </row>
    <row r="842" spans="1:32" x14ac:dyDescent="0.3">
      <c r="A842" s="180" t="s">
        <v>973</v>
      </c>
      <c r="B842" s="180">
        <v>34641</v>
      </c>
      <c r="C842" s="182" t="s">
        <v>27352</v>
      </c>
      <c r="D842" s="180" t="s">
        <v>6</v>
      </c>
      <c r="E842" s="180" t="s">
        <v>857</v>
      </c>
      <c r="F842" s="188"/>
      <c r="G842" s="188">
        <v>78.81</v>
      </c>
      <c r="H842" s="188"/>
      <c r="I842" s="188"/>
      <c r="J842" s="188">
        <v>121.24</v>
      </c>
      <c r="K842" s="188"/>
      <c r="L842" s="188">
        <v>118.05</v>
      </c>
      <c r="M842" s="188">
        <v>117.51</v>
      </c>
      <c r="N842" s="188"/>
      <c r="O842" s="188">
        <v>119.55</v>
      </c>
      <c r="P842" s="188">
        <v>100.68</v>
      </c>
      <c r="Q842" s="188">
        <v>111.45</v>
      </c>
      <c r="R842" s="188"/>
      <c r="S842" s="188">
        <v>107.25</v>
      </c>
      <c r="T842" s="188"/>
      <c r="U842" s="188">
        <v>87.67</v>
      </c>
      <c r="V842" s="188">
        <v>112.85</v>
      </c>
      <c r="W842" s="188"/>
      <c r="X842" s="188">
        <v>133.84</v>
      </c>
      <c r="Y842" s="188">
        <v>107.66</v>
      </c>
      <c r="Z842" s="188">
        <v>104.5</v>
      </c>
      <c r="AA842" s="188"/>
      <c r="AB842" s="188">
        <v>120.65</v>
      </c>
      <c r="AC842" s="188"/>
      <c r="AD842" s="188"/>
      <c r="AE842" s="188">
        <v>125.44</v>
      </c>
      <c r="AF842" s="188">
        <v>93.26</v>
      </c>
    </row>
    <row r="843" spans="1:32" x14ac:dyDescent="0.3">
      <c r="A843" s="180" t="s">
        <v>973</v>
      </c>
      <c r="B843" s="180">
        <v>43434</v>
      </c>
      <c r="C843" s="182" t="s">
        <v>27353</v>
      </c>
      <c r="D843" s="180" t="s">
        <v>6</v>
      </c>
      <c r="E843" s="180" t="s">
        <v>857</v>
      </c>
      <c r="F843" s="188"/>
      <c r="G843" s="188">
        <v>85.21</v>
      </c>
      <c r="H843" s="188"/>
      <c r="I843" s="188"/>
      <c r="J843" s="188">
        <v>131.09</v>
      </c>
      <c r="K843" s="188"/>
      <c r="L843" s="188">
        <v>127.63</v>
      </c>
      <c r="M843" s="188">
        <v>127.05</v>
      </c>
      <c r="N843" s="188"/>
      <c r="O843" s="188">
        <v>129.26</v>
      </c>
      <c r="P843" s="188">
        <v>108.86</v>
      </c>
      <c r="Q843" s="188">
        <v>120.5</v>
      </c>
      <c r="R843" s="188"/>
      <c r="S843" s="188">
        <v>115.96</v>
      </c>
      <c r="T843" s="188"/>
      <c r="U843" s="188">
        <v>94.78</v>
      </c>
      <c r="V843" s="188">
        <v>122.01</v>
      </c>
      <c r="W843" s="188"/>
      <c r="X843" s="188">
        <v>144.69999999999999</v>
      </c>
      <c r="Y843" s="188">
        <v>116.4</v>
      </c>
      <c r="Z843" s="188">
        <v>112.99</v>
      </c>
      <c r="AA843" s="188"/>
      <c r="AB843" s="188">
        <v>130.44999999999999</v>
      </c>
      <c r="AC843" s="188"/>
      <c r="AD843" s="188"/>
      <c r="AE843" s="188">
        <v>135.63</v>
      </c>
      <c r="AF843" s="188">
        <v>100.84</v>
      </c>
    </row>
    <row r="844" spans="1:32" x14ac:dyDescent="0.3">
      <c r="A844" s="180" t="s">
        <v>973</v>
      </c>
      <c r="B844" s="180">
        <v>43435</v>
      </c>
      <c r="C844" s="182" t="s">
        <v>27354</v>
      </c>
      <c r="D844" s="180" t="s">
        <v>6</v>
      </c>
      <c r="E844" s="180" t="s">
        <v>857</v>
      </c>
      <c r="F844" s="188"/>
      <c r="G844" s="188">
        <v>156.21</v>
      </c>
      <c r="H844" s="188"/>
      <c r="I844" s="188"/>
      <c r="J844" s="188">
        <v>240.33</v>
      </c>
      <c r="K844" s="188"/>
      <c r="L844" s="188">
        <v>234</v>
      </c>
      <c r="M844" s="188">
        <v>232.94</v>
      </c>
      <c r="N844" s="188"/>
      <c r="O844" s="188">
        <v>236.98</v>
      </c>
      <c r="P844" s="188">
        <v>199.58</v>
      </c>
      <c r="Q844" s="188">
        <v>220.92</v>
      </c>
      <c r="R844" s="188"/>
      <c r="S844" s="188">
        <v>212.6</v>
      </c>
      <c r="T844" s="188"/>
      <c r="U844" s="188">
        <v>173.78</v>
      </c>
      <c r="V844" s="188">
        <v>223.69</v>
      </c>
      <c r="W844" s="188"/>
      <c r="X844" s="188">
        <v>265.29000000000002</v>
      </c>
      <c r="Y844" s="188">
        <v>213.39</v>
      </c>
      <c r="Z844" s="188">
        <v>207.15</v>
      </c>
      <c r="AA844" s="188"/>
      <c r="AB844" s="188">
        <v>239.16</v>
      </c>
      <c r="AC844" s="188"/>
      <c r="AD844" s="188"/>
      <c r="AE844" s="188">
        <v>248.65</v>
      </c>
      <c r="AF844" s="188">
        <v>184.87</v>
      </c>
    </row>
    <row r="845" spans="1:32" x14ac:dyDescent="0.3">
      <c r="A845" s="180" t="s">
        <v>973</v>
      </c>
      <c r="B845" s="180">
        <v>43436</v>
      </c>
      <c r="C845" s="182" t="s">
        <v>27355</v>
      </c>
      <c r="D845" s="180" t="s">
        <v>6</v>
      </c>
      <c r="E845" s="180" t="s">
        <v>857</v>
      </c>
      <c r="F845" s="188"/>
      <c r="G845" s="188">
        <v>273.38</v>
      </c>
      <c r="H845" s="188"/>
      <c r="I845" s="188"/>
      <c r="J845" s="188">
        <v>420.58</v>
      </c>
      <c r="K845" s="188"/>
      <c r="L845" s="188">
        <v>409.5</v>
      </c>
      <c r="M845" s="188">
        <v>407.64</v>
      </c>
      <c r="N845" s="188"/>
      <c r="O845" s="188">
        <v>414.71</v>
      </c>
      <c r="P845" s="188">
        <v>349.26</v>
      </c>
      <c r="Q845" s="188">
        <v>386.61</v>
      </c>
      <c r="R845" s="188"/>
      <c r="S845" s="188">
        <v>372.05</v>
      </c>
      <c r="T845" s="188"/>
      <c r="U845" s="188">
        <v>304.11</v>
      </c>
      <c r="V845" s="188">
        <v>391.47</v>
      </c>
      <c r="W845" s="188"/>
      <c r="X845" s="188">
        <v>464.26</v>
      </c>
      <c r="Y845" s="188">
        <v>373.45</v>
      </c>
      <c r="Z845" s="188">
        <v>362.51</v>
      </c>
      <c r="AA845" s="188"/>
      <c r="AB845" s="188">
        <v>418.53</v>
      </c>
      <c r="AC845" s="188"/>
      <c r="AD845" s="188"/>
      <c r="AE845" s="188">
        <v>435.14</v>
      </c>
      <c r="AF845" s="188">
        <v>323.52</v>
      </c>
    </row>
    <row r="846" spans="1:32" x14ac:dyDescent="0.3">
      <c r="A846" s="180" t="s">
        <v>973</v>
      </c>
      <c r="B846" s="180">
        <v>43437</v>
      </c>
      <c r="C846" s="182" t="s">
        <v>27356</v>
      </c>
      <c r="D846" s="180" t="s">
        <v>6</v>
      </c>
      <c r="E846" s="180" t="s">
        <v>857</v>
      </c>
      <c r="F846" s="188"/>
      <c r="G846" s="188">
        <v>495.63</v>
      </c>
      <c r="H846" s="188"/>
      <c r="I846" s="188"/>
      <c r="J846" s="188">
        <v>762.52</v>
      </c>
      <c r="K846" s="188"/>
      <c r="L846" s="188">
        <v>742.43</v>
      </c>
      <c r="M846" s="188">
        <v>739.05</v>
      </c>
      <c r="N846" s="188"/>
      <c r="O846" s="188">
        <v>751.87</v>
      </c>
      <c r="P846" s="188">
        <v>633.21</v>
      </c>
      <c r="Q846" s="188">
        <v>700.93</v>
      </c>
      <c r="R846" s="188"/>
      <c r="S846" s="188">
        <v>674.53</v>
      </c>
      <c r="T846" s="188"/>
      <c r="U846" s="188">
        <v>551.36</v>
      </c>
      <c r="V846" s="188">
        <v>709.73</v>
      </c>
      <c r="W846" s="188"/>
      <c r="X846" s="188">
        <v>841.7</v>
      </c>
      <c r="Y846" s="188">
        <v>677.05</v>
      </c>
      <c r="Z846" s="188">
        <v>657.23</v>
      </c>
      <c r="AA846" s="188"/>
      <c r="AB846" s="188">
        <v>758.79</v>
      </c>
      <c r="AC846" s="188"/>
      <c r="AD846" s="188"/>
      <c r="AE846" s="188">
        <v>788.91</v>
      </c>
      <c r="AF846" s="188">
        <v>586.54999999999995</v>
      </c>
    </row>
    <row r="847" spans="1:32" x14ac:dyDescent="0.3">
      <c r="A847" s="180" t="s">
        <v>973</v>
      </c>
      <c r="B847" s="180">
        <v>43438</v>
      </c>
      <c r="C847" s="182" t="s">
        <v>27357</v>
      </c>
      <c r="D847" s="180" t="s">
        <v>6</v>
      </c>
      <c r="E847" s="180" t="s">
        <v>857</v>
      </c>
      <c r="F847" s="188"/>
      <c r="G847" s="188">
        <v>887.6</v>
      </c>
      <c r="H847" s="188"/>
      <c r="I847" s="188"/>
      <c r="J847" s="188">
        <v>1365.54</v>
      </c>
      <c r="K847" s="188"/>
      <c r="L847" s="188">
        <v>1329.56</v>
      </c>
      <c r="M847" s="188">
        <v>1323.52</v>
      </c>
      <c r="N847" s="188"/>
      <c r="O847" s="188">
        <v>1346.48</v>
      </c>
      <c r="P847" s="188">
        <v>1133.98</v>
      </c>
      <c r="Q847" s="188">
        <v>1255.25</v>
      </c>
      <c r="R847" s="188"/>
      <c r="S847" s="188">
        <v>1207.98</v>
      </c>
      <c r="T847" s="188"/>
      <c r="U847" s="188">
        <v>987.39</v>
      </c>
      <c r="V847" s="188">
        <v>1271</v>
      </c>
      <c r="W847" s="188"/>
      <c r="X847" s="188">
        <v>1507.35</v>
      </c>
      <c r="Y847" s="188">
        <v>1212.49</v>
      </c>
      <c r="Z847" s="188">
        <v>1176.99</v>
      </c>
      <c r="AA847" s="188"/>
      <c r="AB847" s="188">
        <v>1358.87</v>
      </c>
      <c r="AC847" s="188"/>
      <c r="AD847" s="188"/>
      <c r="AE847" s="188">
        <v>1412.81</v>
      </c>
      <c r="AF847" s="188">
        <v>1050.42</v>
      </c>
    </row>
    <row r="848" spans="1:32" x14ac:dyDescent="0.3">
      <c r="A848" s="180" t="s">
        <v>973</v>
      </c>
      <c r="B848" s="180">
        <v>41627</v>
      </c>
      <c r="C848" s="182" t="s">
        <v>27358</v>
      </c>
      <c r="D848" s="180" t="s">
        <v>6</v>
      </c>
      <c r="E848" s="180" t="s">
        <v>857</v>
      </c>
      <c r="F848" s="188"/>
      <c r="G848" s="188">
        <v>131.36000000000001</v>
      </c>
      <c r="H848" s="188"/>
      <c r="I848" s="188"/>
      <c r="J848" s="188">
        <v>202.1</v>
      </c>
      <c r="K848" s="188"/>
      <c r="L848" s="188">
        <v>196.77</v>
      </c>
      <c r="M848" s="188">
        <v>195.88</v>
      </c>
      <c r="N848" s="188"/>
      <c r="O848" s="188">
        <v>199.27</v>
      </c>
      <c r="P848" s="188">
        <v>167.82</v>
      </c>
      <c r="Q848" s="188">
        <v>185.77</v>
      </c>
      <c r="R848" s="188"/>
      <c r="S848" s="188">
        <v>178.78</v>
      </c>
      <c r="T848" s="188"/>
      <c r="U848" s="188">
        <v>146.13</v>
      </c>
      <c r="V848" s="188">
        <v>188.1</v>
      </c>
      <c r="W848" s="188"/>
      <c r="X848" s="188">
        <v>223.08</v>
      </c>
      <c r="Y848" s="188">
        <v>179.44</v>
      </c>
      <c r="Z848" s="188">
        <v>174.19</v>
      </c>
      <c r="AA848" s="188"/>
      <c r="AB848" s="188">
        <v>201.11</v>
      </c>
      <c r="AC848" s="188"/>
      <c r="AD848" s="188"/>
      <c r="AE848" s="188">
        <v>209.09</v>
      </c>
      <c r="AF848" s="188">
        <v>155.46</v>
      </c>
    </row>
    <row r="849" spans="1:32" x14ac:dyDescent="0.3">
      <c r="A849" s="180" t="s">
        <v>973</v>
      </c>
      <c r="B849" s="180">
        <v>41628</v>
      </c>
      <c r="C849" s="182" t="s">
        <v>27359</v>
      </c>
      <c r="D849" s="180" t="s">
        <v>6</v>
      </c>
      <c r="E849" s="180" t="s">
        <v>857</v>
      </c>
      <c r="F849" s="188"/>
      <c r="G849" s="188">
        <v>241.42</v>
      </c>
      <c r="H849" s="188"/>
      <c r="I849" s="188"/>
      <c r="J849" s="188">
        <v>371.42</v>
      </c>
      <c r="K849" s="188"/>
      <c r="L849" s="188">
        <v>361.64</v>
      </c>
      <c r="M849" s="188">
        <v>359.99</v>
      </c>
      <c r="N849" s="188"/>
      <c r="O849" s="188">
        <v>366.24</v>
      </c>
      <c r="P849" s="188">
        <v>308.44</v>
      </c>
      <c r="Q849" s="188">
        <v>341.42</v>
      </c>
      <c r="R849" s="188"/>
      <c r="S849" s="188">
        <v>328.57</v>
      </c>
      <c r="T849" s="188"/>
      <c r="U849" s="188">
        <v>268.57</v>
      </c>
      <c r="V849" s="188">
        <v>345.71</v>
      </c>
      <c r="W849" s="188"/>
      <c r="X849" s="188">
        <v>409.99</v>
      </c>
      <c r="Y849" s="188">
        <v>329.79</v>
      </c>
      <c r="Z849" s="188">
        <v>320.14</v>
      </c>
      <c r="AA849" s="188"/>
      <c r="AB849" s="188">
        <v>369.61</v>
      </c>
      <c r="AC849" s="188"/>
      <c r="AD849" s="188"/>
      <c r="AE849" s="188">
        <v>384.28</v>
      </c>
      <c r="AF849" s="188">
        <v>285.70999999999998</v>
      </c>
    </row>
    <row r="850" spans="1:32" x14ac:dyDescent="0.3">
      <c r="A850" s="180" t="s">
        <v>973</v>
      </c>
      <c r="B850" s="180">
        <v>41629</v>
      </c>
      <c r="C850" s="182" t="s">
        <v>27360</v>
      </c>
      <c r="D850" s="180" t="s">
        <v>6</v>
      </c>
      <c r="E850" s="180" t="s">
        <v>857</v>
      </c>
      <c r="F850" s="188"/>
      <c r="G850" s="188">
        <v>306.75</v>
      </c>
      <c r="H850" s="188"/>
      <c r="I850" s="188"/>
      <c r="J850" s="188">
        <v>471.93</v>
      </c>
      <c r="K850" s="188"/>
      <c r="L850" s="188">
        <v>459.49</v>
      </c>
      <c r="M850" s="188">
        <v>457.41</v>
      </c>
      <c r="N850" s="188"/>
      <c r="O850" s="188">
        <v>465.34</v>
      </c>
      <c r="P850" s="188">
        <v>391.9</v>
      </c>
      <c r="Q850" s="188">
        <v>433.81</v>
      </c>
      <c r="R850" s="188"/>
      <c r="S850" s="188">
        <v>417.47</v>
      </c>
      <c r="T850" s="188"/>
      <c r="U850" s="188">
        <v>341.24</v>
      </c>
      <c r="V850" s="188">
        <v>439.26</v>
      </c>
      <c r="W850" s="188"/>
      <c r="X850" s="188">
        <v>520.94000000000005</v>
      </c>
      <c r="Y850" s="188">
        <v>419.04</v>
      </c>
      <c r="Z850" s="188">
        <v>406.76</v>
      </c>
      <c r="AA850" s="188"/>
      <c r="AB850" s="188">
        <v>469.62</v>
      </c>
      <c r="AC850" s="188"/>
      <c r="AD850" s="188"/>
      <c r="AE850" s="188">
        <v>488.26</v>
      </c>
      <c r="AF850" s="188">
        <v>363.02</v>
      </c>
    </row>
    <row r="851" spans="1:32" x14ac:dyDescent="0.3">
      <c r="A851" s="180" t="s">
        <v>973</v>
      </c>
      <c r="B851" s="180">
        <v>43429</v>
      </c>
      <c r="C851" s="182" t="s">
        <v>27361</v>
      </c>
      <c r="D851" s="180" t="s">
        <v>6</v>
      </c>
      <c r="E851" s="180" t="s">
        <v>857</v>
      </c>
      <c r="F851" s="188"/>
      <c r="G851" s="188">
        <v>67.959999999999994</v>
      </c>
      <c r="H851" s="188"/>
      <c r="I851" s="188"/>
      <c r="J851" s="188">
        <v>104.56</v>
      </c>
      <c r="K851" s="188"/>
      <c r="L851" s="188">
        <v>101.81</v>
      </c>
      <c r="M851" s="188">
        <v>101.35</v>
      </c>
      <c r="N851" s="188"/>
      <c r="O851" s="188">
        <v>103.1</v>
      </c>
      <c r="P851" s="188">
        <v>86.83</v>
      </c>
      <c r="Q851" s="188">
        <v>96.12</v>
      </c>
      <c r="R851" s="188"/>
      <c r="S851" s="188">
        <v>92.5</v>
      </c>
      <c r="T851" s="188"/>
      <c r="U851" s="188">
        <v>75.61</v>
      </c>
      <c r="V851" s="188">
        <v>97.32</v>
      </c>
      <c r="W851" s="188"/>
      <c r="X851" s="188">
        <v>115.42</v>
      </c>
      <c r="Y851" s="188">
        <v>92.84</v>
      </c>
      <c r="Z851" s="188">
        <v>90.12</v>
      </c>
      <c r="AA851" s="188"/>
      <c r="AB851" s="188">
        <v>104.05</v>
      </c>
      <c r="AC851" s="188"/>
      <c r="AD851" s="188"/>
      <c r="AE851" s="188">
        <v>108.18</v>
      </c>
      <c r="AF851" s="188">
        <v>80.430000000000007</v>
      </c>
    </row>
    <row r="852" spans="1:32" x14ac:dyDescent="0.3">
      <c r="A852" s="180" t="s">
        <v>973</v>
      </c>
      <c r="B852" s="180">
        <v>43430</v>
      </c>
      <c r="C852" s="182" t="s">
        <v>27362</v>
      </c>
      <c r="D852" s="180" t="s">
        <v>6</v>
      </c>
      <c r="E852" s="180" t="s">
        <v>857</v>
      </c>
      <c r="F852" s="188"/>
      <c r="G852" s="188">
        <v>112.9</v>
      </c>
      <c r="H852" s="188"/>
      <c r="I852" s="188"/>
      <c r="J852" s="188">
        <v>173.69</v>
      </c>
      <c r="K852" s="188"/>
      <c r="L852" s="188">
        <v>169.12</v>
      </c>
      <c r="M852" s="188">
        <v>168.35</v>
      </c>
      <c r="N852" s="188"/>
      <c r="O852" s="188">
        <v>171.27</v>
      </c>
      <c r="P852" s="188">
        <v>144.24</v>
      </c>
      <c r="Q852" s="188">
        <v>159.66</v>
      </c>
      <c r="R852" s="188"/>
      <c r="S852" s="188">
        <v>153.65</v>
      </c>
      <c r="T852" s="188"/>
      <c r="U852" s="188">
        <v>125.59</v>
      </c>
      <c r="V852" s="188">
        <v>161.66999999999999</v>
      </c>
      <c r="W852" s="188"/>
      <c r="X852" s="188">
        <v>191.73</v>
      </c>
      <c r="Y852" s="188">
        <v>154.22</v>
      </c>
      <c r="Z852" s="188">
        <v>149.71</v>
      </c>
      <c r="AA852" s="188"/>
      <c r="AB852" s="188">
        <v>172.84</v>
      </c>
      <c r="AC852" s="188"/>
      <c r="AD852" s="188"/>
      <c r="AE852" s="188">
        <v>179.71</v>
      </c>
      <c r="AF852" s="188">
        <v>133.61000000000001</v>
      </c>
    </row>
    <row r="853" spans="1:32" x14ac:dyDescent="0.3">
      <c r="A853" s="180" t="s">
        <v>973</v>
      </c>
      <c r="B853" s="180">
        <v>43431</v>
      </c>
      <c r="C853" s="182" t="s">
        <v>27363</v>
      </c>
      <c r="D853" s="180" t="s">
        <v>6</v>
      </c>
      <c r="E853" s="180" t="s">
        <v>857</v>
      </c>
      <c r="F853" s="188"/>
      <c r="G853" s="188">
        <v>218.7</v>
      </c>
      <c r="H853" s="188"/>
      <c r="I853" s="188"/>
      <c r="J853" s="188">
        <v>336.47</v>
      </c>
      <c r="K853" s="188"/>
      <c r="L853" s="188">
        <v>327.60000000000002</v>
      </c>
      <c r="M853" s="188">
        <v>326.11</v>
      </c>
      <c r="N853" s="188"/>
      <c r="O853" s="188">
        <v>331.77</v>
      </c>
      <c r="P853" s="188">
        <v>279.41000000000003</v>
      </c>
      <c r="Q853" s="188">
        <v>309.29000000000002</v>
      </c>
      <c r="R853" s="188"/>
      <c r="S853" s="188">
        <v>297.64</v>
      </c>
      <c r="T853" s="188"/>
      <c r="U853" s="188">
        <v>243.29</v>
      </c>
      <c r="V853" s="188">
        <v>313.17</v>
      </c>
      <c r="W853" s="188"/>
      <c r="X853" s="188">
        <v>371.41</v>
      </c>
      <c r="Y853" s="188">
        <v>298.75</v>
      </c>
      <c r="Z853" s="188">
        <v>290.01</v>
      </c>
      <c r="AA853" s="188"/>
      <c r="AB853" s="188">
        <v>334.82</v>
      </c>
      <c r="AC853" s="188"/>
      <c r="AD853" s="188"/>
      <c r="AE853" s="188">
        <v>348.11</v>
      </c>
      <c r="AF853" s="188">
        <v>258.82</v>
      </c>
    </row>
    <row r="854" spans="1:32" x14ac:dyDescent="0.3">
      <c r="A854" s="180" t="s">
        <v>973</v>
      </c>
      <c r="B854" s="180">
        <v>43432</v>
      </c>
      <c r="C854" s="182" t="s">
        <v>27364</v>
      </c>
      <c r="D854" s="180" t="s">
        <v>6</v>
      </c>
      <c r="E854" s="180" t="s">
        <v>857</v>
      </c>
      <c r="F854" s="188"/>
      <c r="G854" s="188">
        <v>454.45</v>
      </c>
      <c r="H854" s="188"/>
      <c r="I854" s="188"/>
      <c r="J854" s="188">
        <v>699.15</v>
      </c>
      <c r="K854" s="188"/>
      <c r="L854" s="188">
        <v>680.73</v>
      </c>
      <c r="M854" s="188">
        <v>677.64</v>
      </c>
      <c r="N854" s="188"/>
      <c r="O854" s="188">
        <v>689.39</v>
      </c>
      <c r="P854" s="188">
        <v>580.59</v>
      </c>
      <c r="Q854" s="188">
        <v>642.67999999999995</v>
      </c>
      <c r="R854" s="188"/>
      <c r="S854" s="188">
        <v>618.48</v>
      </c>
      <c r="T854" s="188"/>
      <c r="U854" s="188">
        <v>505.54</v>
      </c>
      <c r="V854" s="188">
        <v>650.75</v>
      </c>
      <c r="W854" s="188"/>
      <c r="X854" s="188">
        <v>771.76</v>
      </c>
      <c r="Y854" s="188">
        <v>620.79</v>
      </c>
      <c r="Z854" s="188">
        <v>602.62</v>
      </c>
      <c r="AA854" s="188"/>
      <c r="AB854" s="188">
        <v>695.74</v>
      </c>
      <c r="AC854" s="188"/>
      <c r="AD854" s="188"/>
      <c r="AE854" s="188">
        <v>723.36</v>
      </c>
      <c r="AF854" s="188">
        <v>537.80999999999995</v>
      </c>
    </row>
    <row r="855" spans="1:32" x14ac:dyDescent="0.3">
      <c r="A855" s="180" t="s">
        <v>973</v>
      </c>
      <c r="B855" s="180">
        <v>43433</v>
      </c>
      <c r="C855" s="182" t="s">
        <v>27365</v>
      </c>
      <c r="D855" s="180" t="s">
        <v>6</v>
      </c>
      <c r="E855" s="180" t="s">
        <v>857</v>
      </c>
      <c r="F855" s="188"/>
      <c r="G855" s="188">
        <v>716.47</v>
      </c>
      <c r="H855" s="188"/>
      <c r="I855" s="188"/>
      <c r="J855" s="188">
        <v>1102.26</v>
      </c>
      <c r="K855" s="188"/>
      <c r="L855" s="188">
        <v>1073.22</v>
      </c>
      <c r="M855" s="188">
        <v>1068.3499999999999</v>
      </c>
      <c r="N855" s="188"/>
      <c r="O855" s="188">
        <v>1086.8699999999999</v>
      </c>
      <c r="P855" s="188">
        <v>915.34</v>
      </c>
      <c r="Q855" s="188">
        <v>1013.23</v>
      </c>
      <c r="R855" s="188"/>
      <c r="S855" s="188">
        <v>975.08</v>
      </c>
      <c r="T855" s="188"/>
      <c r="U855" s="188">
        <v>797.02</v>
      </c>
      <c r="V855" s="188">
        <v>1025.95</v>
      </c>
      <c r="W855" s="188"/>
      <c r="X855" s="188">
        <v>1216.73</v>
      </c>
      <c r="Y855" s="188">
        <v>978.73</v>
      </c>
      <c r="Z855" s="188">
        <v>950.07</v>
      </c>
      <c r="AA855" s="188"/>
      <c r="AB855" s="188">
        <v>1096.8800000000001</v>
      </c>
      <c r="AC855" s="188"/>
      <c r="AD855" s="188"/>
      <c r="AE855" s="188">
        <v>1140.42</v>
      </c>
      <c r="AF855" s="188">
        <v>847.89</v>
      </c>
    </row>
    <row r="856" spans="1:32" x14ac:dyDescent="0.3">
      <c r="A856" s="180" t="s">
        <v>973</v>
      </c>
      <c r="B856" s="180">
        <v>43094</v>
      </c>
      <c r="C856" s="182" t="s">
        <v>27366</v>
      </c>
      <c r="D856" s="180" t="s">
        <v>6</v>
      </c>
      <c r="E856" s="180" t="s">
        <v>857</v>
      </c>
      <c r="F856" s="188">
        <v>408.13</v>
      </c>
      <c r="G856" s="188">
        <v>310.88</v>
      </c>
      <c r="H856" s="188">
        <v>324.45</v>
      </c>
      <c r="I856" s="188">
        <v>278.89999999999998</v>
      </c>
      <c r="J856" s="188">
        <v>249.54</v>
      </c>
      <c r="K856" s="188"/>
      <c r="L856" s="188">
        <v>589.77</v>
      </c>
      <c r="M856" s="188">
        <v>275.05</v>
      </c>
      <c r="N856" s="188">
        <v>228.23</v>
      </c>
      <c r="O856" s="188">
        <v>390.46</v>
      </c>
      <c r="P856" s="188">
        <v>314.12</v>
      </c>
      <c r="Q856" s="188">
        <v>237.81</v>
      </c>
      <c r="R856" s="188">
        <v>351.42</v>
      </c>
      <c r="S856" s="188">
        <v>218.08</v>
      </c>
      <c r="T856" s="188">
        <v>366.29</v>
      </c>
      <c r="U856" s="188">
        <v>353.18</v>
      </c>
      <c r="V856" s="188">
        <v>298.24</v>
      </c>
      <c r="W856" s="188">
        <v>486.48</v>
      </c>
      <c r="X856" s="188">
        <v>353.37</v>
      </c>
      <c r="Y856" s="188">
        <v>233.16</v>
      </c>
      <c r="Z856" s="188">
        <v>266.98</v>
      </c>
      <c r="AA856" s="188">
        <v>289.13</v>
      </c>
      <c r="AB856" s="188">
        <v>266.54000000000002</v>
      </c>
      <c r="AC856" s="188">
        <v>396.36</v>
      </c>
      <c r="AD856" s="188">
        <v>260.31</v>
      </c>
      <c r="AE856" s="188">
        <v>242.46</v>
      </c>
      <c r="AF856" s="188">
        <v>355.92</v>
      </c>
    </row>
    <row r="857" spans="1:32" x14ac:dyDescent="0.3">
      <c r="A857" s="180" t="s">
        <v>973</v>
      </c>
      <c r="B857" s="180">
        <v>43093</v>
      </c>
      <c r="C857" s="182" t="s">
        <v>27367</v>
      </c>
      <c r="D857" s="180" t="s">
        <v>6</v>
      </c>
      <c r="E857" s="180" t="s">
        <v>857</v>
      </c>
      <c r="F857" s="188">
        <v>433.72</v>
      </c>
      <c r="G857" s="188">
        <v>330.37</v>
      </c>
      <c r="H857" s="188">
        <v>344.8</v>
      </c>
      <c r="I857" s="188">
        <v>296.39</v>
      </c>
      <c r="J857" s="188">
        <v>265.19</v>
      </c>
      <c r="K857" s="188"/>
      <c r="L857" s="188">
        <v>626.75</v>
      </c>
      <c r="M857" s="188">
        <v>292.3</v>
      </c>
      <c r="N857" s="188">
        <v>242.54</v>
      </c>
      <c r="O857" s="188">
        <v>414.94</v>
      </c>
      <c r="P857" s="188">
        <v>333.81</v>
      </c>
      <c r="Q857" s="188">
        <v>252.72</v>
      </c>
      <c r="R857" s="188">
        <v>373.45</v>
      </c>
      <c r="S857" s="188">
        <v>231.75</v>
      </c>
      <c r="T857" s="188">
        <v>389.26</v>
      </c>
      <c r="U857" s="188">
        <v>375.33</v>
      </c>
      <c r="V857" s="188">
        <v>316.94</v>
      </c>
      <c r="W857" s="188">
        <v>516.98</v>
      </c>
      <c r="X857" s="188">
        <v>375.52</v>
      </c>
      <c r="Y857" s="188">
        <v>247.78</v>
      </c>
      <c r="Z857" s="188">
        <v>283.72000000000003</v>
      </c>
      <c r="AA857" s="188">
        <v>307.25</v>
      </c>
      <c r="AB857" s="188">
        <v>283.25</v>
      </c>
      <c r="AC857" s="188">
        <v>421.21</v>
      </c>
      <c r="AD857" s="188">
        <v>276.63</v>
      </c>
      <c r="AE857" s="188">
        <v>257.66000000000003</v>
      </c>
      <c r="AF857" s="188">
        <v>378.23</v>
      </c>
    </row>
    <row r="858" spans="1:32" x14ac:dyDescent="0.3">
      <c r="A858" s="180" t="s">
        <v>973</v>
      </c>
      <c r="B858" s="180">
        <v>11694</v>
      </c>
      <c r="C858" s="182" t="s">
        <v>27368</v>
      </c>
      <c r="D858" s="180" t="s">
        <v>6</v>
      </c>
      <c r="E858" s="180" t="s">
        <v>857</v>
      </c>
      <c r="F858" s="188">
        <v>1072.0999999999999</v>
      </c>
      <c r="G858" s="188">
        <v>1061.05</v>
      </c>
      <c r="H858" s="188">
        <v>1072.0999999999999</v>
      </c>
      <c r="I858" s="188">
        <v>1006.89</v>
      </c>
      <c r="J858" s="188">
        <v>1048.8900000000001</v>
      </c>
      <c r="K858" s="188">
        <v>994.73</v>
      </c>
      <c r="L858" s="188">
        <v>1080.94</v>
      </c>
      <c r="M858" s="188">
        <v>1113.44</v>
      </c>
      <c r="N858" s="188">
        <v>1117.6400000000001</v>
      </c>
      <c r="O858" s="188">
        <v>1034.08</v>
      </c>
      <c r="P858" s="188">
        <v>1105.26</v>
      </c>
      <c r="Q858" s="188">
        <v>1132.8900000000001</v>
      </c>
      <c r="R858" s="188">
        <v>905.87</v>
      </c>
      <c r="S858" s="188">
        <v>1114.76</v>
      </c>
      <c r="T858" s="188">
        <v>1132.01</v>
      </c>
      <c r="U858" s="188">
        <v>1193.46</v>
      </c>
      <c r="V858" s="188">
        <v>992.52</v>
      </c>
      <c r="W858" s="188">
        <v>1164.94</v>
      </c>
      <c r="X858" s="188">
        <v>1193.68</v>
      </c>
      <c r="Y858" s="188">
        <v>901.01</v>
      </c>
      <c r="Z858" s="188">
        <v>1146.1500000000001</v>
      </c>
      <c r="AA858" s="188">
        <v>1061.05</v>
      </c>
      <c r="AB858" s="188">
        <v>1179.0899999999999</v>
      </c>
      <c r="AC858" s="188">
        <v>1118.96</v>
      </c>
      <c r="AD858" s="188">
        <v>1027.8900000000001</v>
      </c>
      <c r="AE858" s="188">
        <v>1105.26</v>
      </c>
      <c r="AF858" s="188">
        <v>1105.26</v>
      </c>
    </row>
    <row r="859" spans="1:32" x14ac:dyDescent="0.3">
      <c r="A859" s="180" t="s">
        <v>973</v>
      </c>
      <c r="B859" s="180">
        <v>1030</v>
      </c>
      <c r="C859" s="182" t="s">
        <v>27369</v>
      </c>
      <c r="D859" s="180" t="s">
        <v>6</v>
      </c>
      <c r="E859" s="180" t="s">
        <v>26586</v>
      </c>
      <c r="F859" s="188">
        <v>48.5</v>
      </c>
      <c r="G859" s="188">
        <v>48</v>
      </c>
      <c r="H859" s="188">
        <v>48.5</v>
      </c>
      <c r="I859" s="188">
        <v>45.55</v>
      </c>
      <c r="J859" s="188">
        <v>47.45</v>
      </c>
      <c r="K859" s="188">
        <v>45</v>
      </c>
      <c r="L859" s="188">
        <v>48.9</v>
      </c>
      <c r="M859" s="188">
        <v>50.37</v>
      </c>
      <c r="N859" s="188">
        <v>50.56</v>
      </c>
      <c r="O859" s="188">
        <v>46.78</v>
      </c>
      <c r="P859" s="188">
        <v>50</v>
      </c>
      <c r="Q859" s="188">
        <v>51.25</v>
      </c>
      <c r="R859" s="188">
        <v>40.98</v>
      </c>
      <c r="S859" s="188">
        <v>50.43</v>
      </c>
      <c r="T859" s="188">
        <v>51.21</v>
      </c>
      <c r="U859" s="188">
        <v>53.99</v>
      </c>
      <c r="V859" s="188">
        <v>44.9</v>
      </c>
      <c r="W859" s="188">
        <v>52.7</v>
      </c>
      <c r="X859" s="188">
        <v>54</v>
      </c>
      <c r="Y859" s="188">
        <v>40.76</v>
      </c>
      <c r="Z859" s="188">
        <v>51.85</v>
      </c>
      <c r="AA859" s="188">
        <v>48</v>
      </c>
      <c r="AB859" s="188">
        <v>53.34</v>
      </c>
      <c r="AC859" s="188">
        <v>50.62</v>
      </c>
      <c r="AD859" s="188">
        <v>46.5</v>
      </c>
      <c r="AE859" s="188">
        <v>50</v>
      </c>
      <c r="AF859" s="188">
        <v>50</v>
      </c>
    </row>
    <row r="860" spans="1:32" x14ac:dyDescent="0.3">
      <c r="A860" s="180" t="s">
        <v>973</v>
      </c>
      <c r="B860" s="180">
        <v>11881</v>
      </c>
      <c r="C860" s="182" t="s">
        <v>27370</v>
      </c>
      <c r="D860" s="180" t="s">
        <v>6</v>
      </c>
      <c r="E860" s="180" t="s">
        <v>857</v>
      </c>
      <c r="F860" s="188"/>
      <c r="G860" s="188">
        <v>120.71</v>
      </c>
      <c r="H860" s="188"/>
      <c r="I860" s="188"/>
      <c r="J860" s="188">
        <v>185.71</v>
      </c>
      <c r="K860" s="188"/>
      <c r="L860" s="188">
        <v>180.82</v>
      </c>
      <c r="M860" s="188">
        <v>179.99</v>
      </c>
      <c r="N860" s="188"/>
      <c r="O860" s="188">
        <v>183.12</v>
      </c>
      <c r="P860" s="188">
        <v>154.22</v>
      </c>
      <c r="Q860" s="188">
        <v>170.71</v>
      </c>
      <c r="R860" s="188"/>
      <c r="S860" s="188">
        <v>164.28</v>
      </c>
      <c r="T860" s="188"/>
      <c r="U860" s="188">
        <v>134.28</v>
      </c>
      <c r="V860" s="188">
        <v>172.85</v>
      </c>
      <c r="W860" s="188"/>
      <c r="X860" s="188">
        <v>204.99</v>
      </c>
      <c r="Y860" s="188">
        <v>164.89</v>
      </c>
      <c r="Z860" s="188">
        <v>160.07</v>
      </c>
      <c r="AA860" s="188"/>
      <c r="AB860" s="188">
        <v>184.8</v>
      </c>
      <c r="AC860" s="188"/>
      <c r="AD860" s="188"/>
      <c r="AE860" s="188">
        <v>192.14</v>
      </c>
      <c r="AF860" s="188">
        <v>142.85</v>
      </c>
    </row>
    <row r="861" spans="1:32" x14ac:dyDescent="0.3">
      <c r="A861" s="180" t="s">
        <v>973</v>
      </c>
      <c r="B861" s="180">
        <v>35277</v>
      </c>
      <c r="C861" s="182" t="s">
        <v>27371</v>
      </c>
      <c r="D861" s="180" t="s">
        <v>6</v>
      </c>
      <c r="E861" s="180" t="s">
        <v>857</v>
      </c>
      <c r="F861" s="188">
        <v>403.54</v>
      </c>
      <c r="G861" s="188">
        <v>354.57</v>
      </c>
      <c r="H861" s="188">
        <v>355.92</v>
      </c>
      <c r="I861" s="188">
        <v>487.79</v>
      </c>
      <c r="J861" s="188">
        <v>346.22</v>
      </c>
      <c r="K861" s="188">
        <v>467.28</v>
      </c>
      <c r="L861" s="188">
        <v>539.88</v>
      </c>
      <c r="M861" s="188">
        <v>471.75</v>
      </c>
      <c r="N861" s="188">
        <v>430.13</v>
      </c>
      <c r="O861" s="188">
        <v>407.68</v>
      </c>
      <c r="P861" s="188">
        <v>414.77</v>
      </c>
      <c r="Q861" s="188">
        <v>417.89</v>
      </c>
      <c r="R861" s="188">
        <v>422.03</v>
      </c>
      <c r="S861" s="188">
        <v>429.29</v>
      </c>
      <c r="T861" s="188">
        <v>333.47</v>
      </c>
      <c r="U861" s="188">
        <v>404.38</v>
      </c>
      <c r="V861" s="188">
        <v>336</v>
      </c>
      <c r="W861" s="188">
        <v>378.04</v>
      </c>
      <c r="X861" s="188">
        <v>513.29</v>
      </c>
      <c r="Y861" s="188">
        <v>483.83</v>
      </c>
      <c r="Z861" s="188">
        <v>371.46</v>
      </c>
      <c r="AA861" s="188">
        <v>335.75</v>
      </c>
      <c r="AB861" s="188">
        <v>483.4</v>
      </c>
      <c r="AC861" s="188">
        <v>404.3</v>
      </c>
      <c r="AD861" s="188">
        <v>295.48</v>
      </c>
      <c r="AE861" s="188">
        <v>400.25</v>
      </c>
      <c r="AF861" s="188">
        <v>388.34</v>
      </c>
    </row>
    <row r="862" spans="1:32" x14ac:dyDescent="0.3">
      <c r="A862" s="180" t="s">
        <v>973</v>
      </c>
      <c r="B862" s="180">
        <v>10521</v>
      </c>
      <c r="C862" s="182" t="s">
        <v>27372</v>
      </c>
      <c r="D862" s="180" t="s">
        <v>6</v>
      </c>
      <c r="E862" s="180" t="s">
        <v>857</v>
      </c>
      <c r="F862" s="188"/>
      <c r="G862" s="188">
        <v>379.9</v>
      </c>
      <c r="H862" s="188">
        <v>450.54</v>
      </c>
      <c r="I862" s="188">
        <v>477.27</v>
      </c>
      <c r="J862" s="188">
        <v>362.72</v>
      </c>
      <c r="K862" s="188">
        <v>524.99</v>
      </c>
      <c r="L862" s="188">
        <v>286.36</v>
      </c>
      <c r="M862" s="188">
        <v>343.25</v>
      </c>
      <c r="N862" s="188">
        <v>295.89999999999998</v>
      </c>
      <c r="O862" s="188">
        <v>410.45</v>
      </c>
      <c r="P862" s="188">
        <v>271.56</v>
      </c>
      <c r="Q862" s="188">
        <v>380.43</v>
      </c>
      <c r="R862" s="188">
        <v>286.95999999999998</v>
      </c>
      <c r="S862" s="188">
        <v>329.31</v>
      </c>
      <c r="T862" s="188">
        <v>471.54</v>
      </c>
      <c r="U862" s="188">
        <v>429.54</v>
      </c>
      <c r="V862" s="188">
        <v>377.74</v>
      </c>
      <c r="W862" s="188">
        <v>367.94</v>
      </c>
      <c r="X862" s="188">
        <v>361.77</v>
      </c>
      <c r="Y862" s="188"/>
      <c r="Z862" s="188">
        <v>394.69</v>
      </c>
      <c r="AA862" s="188"/>
      <c r="AB862" s="188">
        <v>353.18</v>
      </c>
      <c r="AC862" s="188">
        <v>285.36</v>
      </c>
      <c r="AD862" s="188"/>
      <c r="AE862" s="188">
        <v>403.25</v>
      </c>
      <c r="AF862" s="188"/>
    </row>
    <row r="863" spans="1:32" x14ac:dyDescent="0.3">
      <c r="A863" s="180" t="s">
        <v>973</v>
      </c>
      <c r="B863" s="180">
        <v>10885</v>
      </c>
      <c r="C863" s="182" t="s">
        <v>27373</v>
      </c>
      <c r="D863" s="180" t="s">
        <v>6</v>
      </c>
      <c r="E863" s="180" t="s">
        <v>857</v>
      </c>
      <c r="F863" s="188"/>
      <c r="G863" s="188">
        <v>480.53</v>
      </c>
      <c r="H863" s="188">
        <v>569.88</v>
      </c>
      <c r="I863" s="188">
        <v>603.69000000000005</v>
      </c>
      <c r="J863" s="188">
        <v>458.8</v>
      </c>
      <c r="K863" s="188">
        <v>664.06</v>
      </c>
      <c r="L863" s="188">
        <v>362.21</v>
      </c>
      <c r="M863" s="188">
        <v>434.17</v>
      </c>
      <c r="N863" s="188">
        <v>374.28</v>
      </c>
      <c r="O863" s="188">
        <v>519.16999999999996</v>
      </c>
      <c r="P863" s="188">
        <v>343.5</v>
      </c>
      <c r="Q863" s="188">
        <v>481.2</v>
      </c>
      <c r="R863" s="188">
        <v>362.97</v>
      </c>
      <c r="S863" s="188">
        <v>416.54</v>
      </c>
      <c r="T863" s="188">
        <v>596.44000000000005</v>
      </c>
      <c r="U863" s="188">
        <v>543.32000000000005</v>
      </c>
      <c r="V863" s="188">
        <v>477.79</v>
      </c>
      <c r="W863" s="188">
        <v>465.41</v>
      </c>
      <c r="X863" s="188">
        <v>457.59</v>
      </c>
      <c r="Y863" s="188"/>
      <c r="Z863" s="188">
        <v>499.24</v>
      </c>
      <c r="AA863" s="188"/>
      <c r="AB863" s="188">
        <v>446.73</v>
      </c>
      <c r="AC863" s="188">
        <v>360.94</v>
      </c>
      <c r="AD863" s="188"/>
      <c r="AE863" s="188">
        <v>510.07</v>
      </c>
      <c r="AF863" s="188"/>
    </row>
    <row r="864" spans="1:32" x14ac:dyDescent="0.3">
      <c r="A864" s="180" t="s">
        <v>973</v>
      </c>
      <c r="B864" s="180">
        <v>20962</v>
      </c>
      <c r="C864" s="182" t="s">
        <v>27374</v>
      </c>
      <c r="D864" s="180" t="s">
        <v>6</v>
      </c>
      <c r="E864" s="180" t="s">
        <v>26586</v>
      </c>
      <c r="F864" s="188"/>
      <c r="G864" s="188">
        <v>398</v>
      </c>
      <c r="H864" s="188">
        <v>472</v>
      </c>
      <c r="I864" s="188">
        <v>500</v>
      </c>
      <c r="J864" s="188">
        <v>380</v>
      </c>
      <c r="K864" s="188">
        <v>550</v>
      </c>
      <c r="L864" s="188">
        <v>300</v>
      </c>
      <c r="M864" s="188">
        <v>359.6</v>
      </c>
      <c r="N864" s="188">
        <v>310</v>
      </c>
      <c r="O864" s="188">
        <v>430</v>
      </c>
      <c r="P864" s="188">
        <v>284.5</v>
      </c>
      <c r="Q864" s="188">
        <v>398.55</v>
      </c>
      <c r="R864" s="188">
        <v>300.63</v>
      </c>
      <c r="S864" s="188">
        <v>345</v>
      </c>
      <c r="T864" s="188">
        <v>494</v>
      </c>
      <c r="U864" s="188">
        <v>450</v>
      </c>
      <c r="V864" s="188">
        <v>395.73</v>
      </c>
      <c r="W864" s="188">
        <v>385.47</v>
      </c>
      <c r="X864" s="188">
        <v>379</v>
      </c>
      <c r="Y864" s="188"/>
      <c r="Z864" s="188">
        <v>413.49</v>
      </c>
      <c r="AA864" s="188"/>
      <c r="AB864" s="188">
        <v>370</v>
      </c>
      <c r="AC864" s="188">
        <v>298.95</v>
      </c>
      <c r="AD864" s="188"/>
      <c r="AE864" s="188">
        <v>422.46</v>
      </c>
      <c r="AF864" s="188"/>
    </row>
    <row r="865" spans="1:32" x14ac:dyDescent="0.3">
      <c r="A865" s="180" t="s">
        <v>973</v>
      </c>
      <c r="B865" s="180">
        <v>20963</v>
      </c>
      <c r="C865" s="182" t="s">
        <v>27375</v>
      </c>
      <c r="D865" s="180" t="s">
        <v>6</v>
      </c>
      <c r="E865" s="180" t="s">
        <v>857</v>
      </c>
      <c r="F865" s="188"/>
      <c r="G865" s="188">
        <v>486.19</v>
      </c>
      <c r="H865" s="188">
        <v>576.59</v>
      </c>
      <c r="I865" s="188">
        <v>610.79</v>
      </c>
      <c r="J865" s="188">
        <v>464.2</v>
      </c>
      <c r="K865" s="188">
        <v>671.87</v>
      </c>
      <c r="L865" s="188">
        <v>366.47</v>
      </c>
      <c r="M865" s="188">
        <v>439.28</v>
      </c>
      <c r="N865" s="188">
        <v>378.69</v>
      </c>
      <c r="O865" s="188">
        <v>525.28</v>
      </c>
      <c r="P865" s="188">
        <v>347.54</v>
      </c>
      <c r="Q865" s="188">
        <v>486.86</v>
      </c>
      <c r="R865" s="188">
        <v>367.24</v>
      </c>
      <c r="S865" s="188">
        <v>421.44</v>
      </c>
      <c r="T865" s="188">
        <v>603.46</v>
      </c>
      <c r="U865" s="188">
        <v>549.71</v>
      </c>
      <c r="V865" s="188">
        <v>483.42</v>
      </c>
      <c r="W865" s="188">
        <v>470.88</v>
      </c>
      <c r="X865" s="188">
        <v>462.98</v>
      </c>
      <c r="Y865" s="188"/>
      <c r="Z865" s="188">
        <v>505.11</v>
      </c>
      <c r="AA865" s="188"/>
      <c r="AB865" s="188">
        <v>451.98</v>
      </c>
      <c r="AC865" s="188">
        <v>365.19</v>
      </c>
      <c r="AD865" s="188"/>
      <c r="AE865" s="188">
        <v>516.07000000000005</v>
      </c>
      <c r="AF865" s="188"/>
    </row>
    <row r="866" spans="1:32" x14ac:dyDescent="0.3">
      <c r="A866" s="180" t="s">
        <v>973</v>
      </c>
      <c r="B866" s="180">
        <v>34643</v>
      </c>
      <c r="C866" s="182" t="s">
        <v>31290</v>
      </c>
      <c r="D866" s="180" t="s">
        <v>6</v>
      </c>
      <c r="E866" s="180" t="s">
        <v>857</v>
      </c>
      <c r="F866" s="188">
        <v>46.47</v>
      </c>
      <c r="G866" s="188">
        <v>40.83</v>
      </c>
      <c r="H866" s="188">
        <v>40.99</v>
      </c>
      <c r="I866" s="188">
        <v>56.18</v>
      </c>
      <c r="J866" s="188">
        <v>39.869999999999997</v>
      </c>
      <c r="K866" s="188">
        <v>53.81</v>
      </c>
      <c r="L866" s="188">
        <v>62.18</v>
      </c>
      <c r="M866" s="188">
        <v>54.33</v>
      </c>
      <c r="N866" s="188">
        <v>49.54</v>
      </c>
      <c r="O866" s="188">
        <v>46.95</v>
      </c>
      <c r="P866" s="188">
        <v>47.77</v>
      </c>
      <c r="Q866" s="188">
        <v>48.13</v>
      </c>
      <c r="R866" s="188">
        <v>48.6</v>
      </c>
      <c r="S866" s="188">
        <v>49.44</v>
      </c>
      <c r="T866" s="188">
        <v>38.4</v>
      </c>
      <c r="U866" s="188">
        <v>46.57</v>
      </c>
      <c r="V866" s="188">
        <v>38.69</v>
      </c>
      <c r="W866" s="188">
        <v>43.54</v>
      </c>
      <c r="X866" s="188">
        <v>59.11</v>
      </c>
      <c r="Y866" s="188">
        <v>55.72</v>
      </c>
      <c r="Z866" s="188">
        <v>42.78</v>
      </c>
      <c r="AA866" s="188">
        <v>38.659999999999997</v>
      </c>
      <c r="AB866" s="188">
        <v>55.67</v>
      </c>
      <c r="AC866" s="188">
        <v>46.56</v>
      </c>
      <c r="AD866" s="188">
        <v>34.03</v>
      </c>
      <c r="AE866" s="188">
        <v>46.09</v>
      </c>
      <c r="AF866" s="188">
        <v>44.72</v>
      </c>
    </row>
    <row r="867" spans="1:32" x14ac:dyDescent="0.3">
      <c r="A867" s="180" t="s">
        <v>973</v>
      </c>
      <c r="B867" s="180">
        <v>41480</v>
      </c>
      <c r="C867" s="182" t="s">
        <v>31291</v>
      </c>
      <c r="D867" s="180" t="s">
        <v>6</v>
      </c>
      <c r="E867" s="180" t="s">
        <v>857</v>
      </c>
      <c r="F867" s="188">
        <v>53.88</v>
      </c>
      <c r="G867" s="188">
        <v>47.34</v>
      </c>
      <c r="H867" s="188">
        <v>47.52</v>
      </c>
      <c r="I867" s="188">
        <v>65.13</v>
      </c>
      <c r="J867" s="188">
        <v>46.23</v>
      </c>
      <c r="K867" s="188">
        <v>62.39</v>
      </c>
      <c r="L867" s="188">
        <v>72.09</v>
      </c>
      <c r="M867" s="188">
        <v>62.99</v>
      </c>
      <c r="N867" s="188">
        <v>57.43</v>
      </c>
      <c r="O867" s="188">
        <v>54.44</v>
      </c>
      <c r="P867" s="188">
        <v>55.38</v>
      </c>
      <c r="Q867" s="188">
        <v>55.8</v>
      </c>
      <c r="R867" s="188">
        <v>56.35</v>
      </c>
      <c r="S867" s="188">
        <v>57.32</v>
      </c>
      <c r="T867" s="188">
        <v>44.53</v>
      </c>
      <c r="U867" s="188">
        <v>54</v>
      </c>
      <c r="V867" s="188">
        <v>44.86</v>
      </c>
      <c r="W867" s="188">
        <v>50.48</v>
      </c>
      <c r="X867" s="188">
        <v>68.540000000000006</v>
      </c>
      <c r="Y867" s="188">
        <v>64.599999999999994</v>
      </c>
      <c r="Z867" s="188">
        <v>49.6</v>
      </c>
      <c r="AA867" s="188">
        <v>44.83</v>
      </c>
      <c r="AB867" s="188">
        <v>64.55</v>
      </c>
      <c r="AC867" s="188">
        <v>53.98</v>
      </c>
      <c r="AD867" s="188">
        <v>39.450000000000003</v>
      </c>
      <c r="AE867" s="188">
        <v>53.44</v>
      </c>
      <c r="AF867" s="188">
        <v>51.85</v>
      </c>
    </row>
    <row r="868" spans="1:32" x14ac:dyDescent="0.3">
      <c r="A868" s="180" t="s">
        <v>973</v>
      </c>
      <c r="B868" s="180">
        <v>41474</v>
      </c>
      <c r="C868" s="182" t="s">
        <v>31292</v>
      </c>
      <c r="D868" s="180" t="s">
        <v>6</v>
      </c>
      <c r="E868" s="180" t="s">
        <v>857</v>
      </c>
      <c r="F868" s="188">
        <v>86.08</v>
      </c>
      <c r="G868" s="188">
        <v>75.63</v>
      </c>
      <c r="H868" s="188">
        <v>75.92</v>
      </c>
      <c r="I868" s="188">
        <v>104.05</v>
      </c>
      <c r="J868" s="188">
        <v>73.849999999999994</v>
      </c>
      <c r="K868" s="188">
        <v>99.67</v>
      </c>
      <c r="L868" s="188">
        <v>115.16</v>
      </c>
      <c r="M868" s="188">
        <v>100.63</v>
      </c>
      <c r="N868" s="188">
        <v>91.75</v>
      </c>
      <c r="O868" s="188">
        <v>86.96</v>
      </c>
      <c r="P868" s="188">
        <v>88.47</v>
      </c>
      <c r="Q868" s="188">
        <v>89.14</v>
      </c>
      <c r="R868" s="188">
        <v>90.02</v>
      </c>
      <c r="S868" s="188">
        <v>91.57</v>
      </c>
      <c r="T868" s="188">
        <v>71.13</v>
      </c>
      <c r="U868" s="188">
        <v>86.26</v>
      </c>
      <c r="V868" s="188">
        <v>71.67</v>
      </c>
      <c r="W868" s="188">
        <v>80.64</v>
      </c>
      <c r="X868" s="188">
        <v>109.49</v>
      </c>
      <c r="Y868" s="188">
        <v>103.2</v>
      </c>
      <c r="Z868" s="188">
        <v>79.23</v>
      </c>
      <c r="AA868" s="188">
        <v>71.62</v>
      </c>
      <c r="AB868" s="188">
        <v>103.11</v>
      </c>
      <c r="AC868" s="188">
        <v>86.24</v>
      </c>
      <c r="AD868" s="188">
        <v>63.03</v>
      </c>
      <c r="AE868" s="188">
        <v>85.37</v>
      </c>
      <c r="AF868" s="188">
        <v>82.84</v>
      </c>
    </row>
    <row r="869" spans="1:32" x14ac:dyDescent="0.3">
      <c r="A869" s="180" t="s">
        <v>973</v>
      </c>
      <c r="B869" s="180">
        <v>41475</v>
      </c>
      <c r="C869" s="182" t="s">
        <v>31293</v>
      </c>
      <c r="D869" s="180" t="s">
        <v>6</v>
      </c>
      <c r="E869" s="180" t="s">
        <v>857</v>
      </c>
      <c r="F869" s="188">
        <v>73.44</v>
      </c>
      <c r="G869" s="188">
        <v>64.53</v>
      </c>
      <c r="H869" s="188">
        <v>64.78</v>
      </c>
      <c r="I869" s="188">
        <v>88.78</v>
      </c>
      <c r="J869" s="188">
        <v>63.01</v>
      </c>
      <c r="K869" s="188">
        <v>85.04</v>
      </c>
      <c r="L869" s="188">
        <v>98.26</v>
      </c>
      <c r="M869" s="188">
        <v>85.86</v>
      </c>
      <c r="N869" s="188">
        <v>78.28</v>
      </c>
      <c r="O869" s="188">
        <v>74.2</v>
      </c>
      <c r="P869" s="188">
        <v>75.489999999999995</v>
      </c>
      <c r="Q869" s="188">
        <v>76.05</v>
      </c>
      <c r="R869" s="188">
        <v>76.81</v>
      </c>
      <c r="S869" s="188">
        <v>78.13</v>
      </c>
      <c r="T869" s="188">
        <v>60.69</v>
      </c>
      <c r="U869" s="188">
        <v>73.599999999999994</v>
      </c>
      <c r="V869" s="188">
        <v>61.15</v>
      </c>
      <c r="W869" s="188">
        <v>68.8</v>
      </c>
      <c r="X869" s="188">
        <v>93.42</v>
      </c>
      <c r="Y869" s="188">
        <v>88.06</v>
      </c>
      <c r="Z869" s="188">
        <v>67.599999999999994</v>
      </c>
      <c r="AA869" s="188">
        <v>61.1</v>
      </c>
      <c r="AB869" s="188">
        <v>87.98</v>
      </c>
      <c r="AC869" s="188">
        <v>73.58</v>
      </c>
      <c r="AD869" s="188">
        <v>53.77</v>
      </c>
      <c r="AE869" s="188">
        <v>72.84</v>
      </c>
      <c r="AF869" s="188">
        <v>70.680000000000007</v>
      </c>
    </row>
    <row r="870" spans="1:32" x14ac:dyDescent="0.3">
      <c r="A870" s="180" t="s">
        <v>973</v>
      </c>
      <c r="B870" s="180">
        <v>41476</v>
      </c>
      <c r="C870" s="182" t="s">
        <v>31294</v>
      </c>
      <c r="D870" s="180" t="s">
        <v>6</v>
      </c>
      <c r="E870" s="180" t="s">
        <v>857</v>
      </c>
      <c r="F870" s="188">
        <v>160.81</v>
      </c>
      <c r="G870" s="188">
        <v>141.30000000000001</v>
      </c>
      <c r="H870" s="188">
        <v>141.84</v>
      </c>
      <c r="I870" s="188">
        <v>194.39</v>
      </c>
      <c r="J870" s="188">
        <v>137.97</v>
      </c>
      <c r="K870" s="188">
        <v>186.22</v>
      </c>
      <c r="L870" s="188">
        <v>215.15</v>
      </c>
      <c r="M870" s="188">
        <v>188</v>
      </c>
      <c r="N870" s="188">
        <v>171.41</v>
      </c>
      <c r="O870" s="188">
        <v>162.46</v>
      </c>
      <c r="P870" s="188">
        <v>165.29</v>
      </c>
      <c r="Q870" s="188">
        <v>166.53</v>
      </c>
      <c r="R870" s="188">
        <v>168.18</v>
      </c>
      <c r="S870" s="188">
        <v>171.08</v>
      </c>
      <c r="T870" s="188">
        <v>132.88999999999999</v>
      </c>
      <c r="U870" s="188">
        <v>161.15</v>
      </c>
      <c r="V870" s="188">
        <v>133.9</v>
      </c>
      <c r="W870" s="188">
        <v>150.65</v>
      </c>
      <c r="X870" s="188">
        <v>204.55</v>
      </c>
      <c r="Y870" s="188">
        <v>192.81</v>
      </c>
      <c r="Z870" s="188">
        <v>148.03</v>
      </c>
      <c r="AA870" s="188">
        <v>133.80000000000001</v>
      </c>
      <c r="AB870" s="188">
        <v>192.64</v>
      </c>
      <c r="AC870" s="188">
        <v>161.12</v>
      </c>
      <c r="AD870" s="188">
        <v>117.75</v>
      </c>
      <c r="AE870" s="188">
        <v>159.5</v>
      </c>
      <c r="AF870" s="188">
        <v>154.76</v>
      </c>
    </row>
    <row r="871" spans="1:32" x14ac:dyDescent="0.3">
      <c r="A871" s="180" t="s">
        <v>973</v>
      </c>
      <c r="B871" s="180">
        <v>2555</v>
      </c>
      <c r="C871" s="182" t="s">
        <v>27376</v>
      </c>
      <c r="D871" s="180" t="s">
        <v>6</v>
      </c>
      <c r="E871" s="180" t="s">
        <v>857</v>
      </c>
      <c r="F871" s="188"/>
      <c r="G871" s="188">
        <v>1.92</v>
      </c>
      <c r="H871" s="188"/>
      <c r="I871" s="188">
        <v>1.41</v>
      </c>
      <c r="J871" s="188">
        <v>1.42</v>
      </c>
      <c r="K871" s="188">
        <v>1.27</v>
      </c>
      <c r="L871" s="188">
        <v>1.55</v>
      </c>
      <c r="M871" s="188">
        <v>1.27</v>
      </c>
      <c r="N871" s="188"/>
      <c r="O871" s="188"/>
      <c r="P871" s="188">
        <v>1.39</v>
      </c>
      <c r="Q871" s="188"/>
      <c r="R871" s="188">
        <v>1.52</v>
      </c>
      <c r="S871" s="188">
        <v>1.25</v>
      </c>
      <c r="T871" s="188">
        <v>1.33</v>
      </c>
      <c r="U871" s="188">
        <v>1.36</v>
      </c>
      <c r="V871" s="188">
        <v>1.54</v>
      </c>
      <c r="W871" s="188"/>
      <c r="X871" s="188">
        <v>1.27</v>
      </c>
      <c r="Y871" s="188">
        <v>1.39</v>
      </c>
      <c r="Z871" s="188">
        <v>1.76</v>
      </c>
      <c r="AA871" s="188"/>
      <c r="AB871" s="188">
        <v>1.58</v>
      </c>
      <c r="AC871" s="188">
        <v>1.47</v>
      </c>
      <c r="AD871" s="188"/>
      <c r="AE871" s="188">
        <v>1.36</v>
      </c>
      <c r="AF871" s="188"/>
    </row>
    <row r="872" spans="1:32" x14ac:dyDescent="0.3">
      <c r="A872" s="180" t="s">
        <v>973</v>
      </c>
      <c r="B872" s="180">
        <v>2556</v>
      </c>
      <c r="C872" s="182" t="s">
        <v>27377</v>
      </c>
      <c r="D872" s="180" t="s">
        <v>6</v>
      </c>
      <c r="E872" s="180" t="s">
        <v>857</v>
      </c>
      <c r="F872" s="188"/>
      <c r="G872" s="188">
        <v>1.98</v>
      </c>
      <c r="H872" s="188"/>
      <c r="I872" s="188">
        <v>1.46</v>
      </c>
      <c r="J872" s="188">
        <v>1.47</v>
      </c>
      <c r="K872" s="188">
        <v>1.31</v>
      </c>
      <c r="L872" s="188">
        <v>1.6</v>
      </c>
      <c r="M872" s="188">
        <v>1.31</v>
      </c>
      <c r="N872" s="188"/>
      <c r="O872" s="188"/>
      <c r="P872" s="188">
        <v>1.43</v>
      </c>
      <c r="Q872" s="188"/>
      <c r="R872" s="188">
        <v>1.58</v>
      </c>
      <c r="S872" s="188">
        <v>1.29</v>
      </c>
      <c r="T872" s="188">
        <v>1.38</v>
      </c>
      <c r="U872" s="188">
        <v>1.4</v>
      </c>
      <c r="V872" s="188">
        <v>1.59</v>
      </c>
      <c r="W872" s="188"/>
      <c r="X872" s="188">
        <v>1.31</v>
      </c>
      <c r="Y872" s="188">
        <v>1.44</v>
      </c>
      <c r="Z872" s="188">
        <v>1.83</v>
      </c>
      <c r="AA872" s="188"/>
      <c r="AB872" s="188">
        <v>1.63</v>
      </c>
      <c r="AC872" s="188">
        <v>1.52</v>
      </c>
      <c r="AD872" s="188"/>
      <c r="AE872" s="188">
        <v>1.4</v>
      </c>
      <c r="AF872" s="188"/>
    </row>
    <row r="873" spans="1:32" x14ac:dyDescent="0.3">
      <c r="A873" s="180" t="s">
        <v>973</v>
      </c>
      <c r="B873" s="180">
        <v>2557</v>
      </c>
      <c r="C873" s="182" t="s">
        <v>27378</v>
      </c>
      <c r="D873" s="180" t="s">
        <v>6</v>
      </c>
      <c r="E873" s="180" t="s">
        <v>857</v>
      </c>
      <c r="F873" s="188"/>
      <c r="G873" s="188">
        <v>4.1900000000000004</v>
      </c>
      <c r="H873" s="188"/>
      <c r="I873" s="188">
        <v>3.09</v>
      </c>
      <c r="J873" s="188">
        <v>3.11</v>
      </c>
      <c r="K873" s="188">
        <v>2.77</v>
      </c>
      <c r="L873" s="188">
        <v>3.39</v>
      </c>
      <c r="M873" s="188">
        <v>2.78</v>
      </c>
      <c r="N873" s="188"/>
      <c r="O873" s="188"/>
      <c r="P873" s="188">
        <v>3.04</v>
      </c>
      <c r="Q873" s="188"/>
      <c r="R873" s="188">
        <v>3.33</v>
      </c>
      <c r="S873" s="188">
        <v>2.73</v>
      </c>
      <c r="T873" s="188">
        <v>2.92</v>
      </c>
      <c r="U873" s="188">
        <v>2.97</v>
      </c>
      <c r="V873" s="188">
        <v>3.37</v>
      </c>
      <c r="W873" s="188"/>
      <c r="X873" s="188">
        <v>2.77</v>
      </c>
      <c r="Y873" s="188">
        <v>3.05</v>
      </c>
      <c r="Z873" s="188">
        <v>3.86</v>
      </c>
      <c r="AA873" s="188"/>
      <c r="AB873" s="188">
        <v>3.45</v>
      </c>
      <c r="AC873" s="188">
        <v>3.21</v>
      </c>
      <c r="AD873" s="188"/>
      <c r="AE873" s="188">
        <v>2.97</v>
      </c>
      <c r="AF873" s="188"/>
    </row>
    <row r="874" spans="1:32" x14ac:dyDescent="0.3">
      <c r="A874" s="180" t="s">
        <v>973</v>
      </c>
      <c r="B874" s="180">
        <v>10569</v>
      </c>
      <c r="C874" s="182" t="s">
        <v>27379</v>
      </c>
      <c r="D874" s="180" t="s">
        <v>6</v>
      </c>
      <c r="E874" s="180" t="s">
        <v>857</v>
      </c>
      <c r="F874" s="188"/>
      <c r="G874" s="188">
        <v>4.1900000000000004</v>
      </c>
      <c r="H874" s="188"/>
      <c r="I874" s="188">
        <v>3.09</v>
      </c>
      <c r="J874" s="188">
        <v>3.11</v>
      </c>
      <c r="K874" s="188">
        <v>2.77</v>
      </c>
      <c r="L874" s="188">
        <v>3.39</v>
      </c>
      <c r="M874" s="188">
        <v>2.78</v>
      </c>
      <c r="N874" s="188"/>
      <c r="O874" s="188"/>
      <c r="P874" s="188">
        <v>3.04</v>
      </c>
      <c r="Q874" s="188"/>
      <c r="R874" s="188">
        <v>3.33</v>
      </c>
      <c r="S874" s="188">
        <v>2.73</v>
      </c>
      <c r="T874" s="188">
        <v>2.92</v>
      </c>
      <c r="U874" s="188">
        <v>2.97</v>
      </c>
      <c r="V874" s="188">
        <v>3.37</v>
      </c>
      <c r="W874" s="188"/>
      <c r="X874" s="188">
        <v>2.77</v>
      </c>
      <c r="Y874" s="188">
        <v>3.05</v>
      </c>
      <c r="Z874" s="188">
        <v>3.86</v>
      </c>
      <c r="AA874" s="188"/>
      <c r="AB874" s="188">
        <v>3.45</v>
      </c>
      <c r="AC874" s="188">
        <v>3.21</v>
      </c>
      <c r="AD874" s="188"/>
      <c r="AE874" s="188">
        <v>2.97</v>
      </c>
      <c r="AF874" s="188"/>
    </row>
    <row r="875" spans="1:32" x14ac:dyDescent="0.3">
      <c r="A875" s="180" t="s">
        <v>973</v>
      </c>
      <c r="B875" s="180">
        <v>39810</v>
      </c>
      <c r="C875" s="182" t="s">
        <v>27380</v>
      </c>
      <c r="D875" s="180" t="s">
        <v>6</v>
      </c>
      <c r="E875" s="180" t="s">
        <v>857</v>
      </c>
      <c r="F875" s="188">
        <v>55.08</v>
      </c>
      <c r="G875" s="188">
        <v>41.95</v>
      </c>
      <c r="H875" s="188">
        <v>43.78</v>
      </c>
      <c r="I875" s="188">
        <v>37.64</v>
      </c>
      <c r="J875" s="188">
        <v>33.67</v>
      </c>
      <c r="K875" s="188"/>
      <c r="L875" s="188">
        <v>79.59</v>
      </c>
      <c r="M875" s="188">
        <v>37.119999999999997</v>
      </c>
      <c r="N875" s="188">
        <v>30.8</v>
      </c>
      <c r="O875" s="188">
        <v>52.69</v>
      </c>
      <c r="P875" s="188">
        <v>42.39</v>
      </c>
      <c r="Q875" s="188">
        <v>32.090000000000003</v>
      </c>
      <c r="R875" s="188">
        <v>47.42</v>
      </c>
      <c r="S875" s="188">
        <v>29.43</v>
      </c>
      <c r="T875" s="188">
        <v>49.43</v>
      </c>
      <c r="U875" s="188">
        <v>47.66</v>
      </c>
      <c r="V875" s="188">
        <v>40.25</v>
      </c>
      <c r="W875" s="188">
        <v>65.650000000000006</v>
      </c>
      <c r="X875" s="188">
        <v>47.69</v>
      </c>
      <c r="Y875" s="188">
        <v>31.46</v>
      </c>
      <c r="Z875" s="188">
        <v>36.03</v>
      </c>
      <c r="AA875" s="188">
        <v>39.020000000000003</v>
      </c>
      <c r="AB875" s="188">
        <v>35.97</v>
      </c>
      <c r="AC875" s="188">
        <v>53.49</v>
      </c>
      <c r="AD875" s="188">
        <v>35.130000000000003</v>
      </c>
      <c r="AE875" s="188">
        <v>32.72</v>
      </c>
      <c r="AF875" s="188">
        <v>48.03</v>
      </c>
    </row>
    <row r="876" spans="1:32" x14ac:dyDescent="0.3">
      <c r="A876" s="180" t="s">
        <v>973</v>
      </c>
      <c r="B876" s="180">
        <v>39811</v>
      </c>
      <c r="C876" s="182" t="s">
        <v>27381</v>
      </c>
      <c r="D876" s="180" t="s">
        <v>6</v>
      </c>
      <c r="E876" s="180" t="s">
        <v>857</v>
      </c>
      <c r="F876" s="188">
        <v>67.37</v>
      </c>
      <c r="G876" s="188">
        <v>51.32</v>
      </c>
      <c r="H876" s="188">
        <v>53.56</v>
      </c>
      <c r="I876" s="188">
        <v>46.04</v>
      </c>
      <c r="J876" s="188">
        <v>41.19</v>
      </c>
      <c r="K876" s="188"/>
      <c r="L876" s="188">
        <v>97.35</v>
      </c>
      <c r="M876" s="188">
        <v>45.4</v>
      </c>
      <c r="N876" s="188">
        <v>37.67</v>
      </c>
      <c r="O876" s="188">
        <v>64.45</v>
      </c>
      <c r="P876" s="188">
        <v>51.85</v>
      </c>
      <c r="Q876" s="188">
        <v>39.25</v>
      </c>
      <c r="R876" s="188">
        <v>58.01</v>
      </c>
      <c r="S876" s="188">
        <v>36</v>
      </c>
      <c r="T876" s="188">
        <v>60.46</v>
      </c>
      <c r="U876" s="188">
        <v>58.3</v>
      </c>
      <c r="V876" s="188">
        <v>49.23</v>
      </c>
      <c r="W876" s="188">
        <v>80.3</v>
      </c>
      <c r="X876" s="188">
        <v>58.33</v>
      </c>
      <c r="Y876" s="188">
        <v>38.49</v>
      </c>
      <c r="Z876" s="188">
        <v>44.07</v>
      </c>
      <c r="AA876" s="188">
        <v>47.72</v>
      </c>
      <c r="AB876" s="188">
        <v>44</v>
      </c>
      <c r="AC876" s="188">
        <v>65.430000000000007</v>
      </c>
      <c r="AD876" s="188">
        <v>42.97</v>
      </c>
      <c r="AE876" s="188">
        <v>40.020000000000003</v>
      </c>
      <c r="AF876" s="188">
        <v>58.75</v>
      </c>
    </row>
    <row r="877" spans="1:32" x14ac:dyDescent="0.3">
      <c r="A877" s="180" t="s">
        <v>973</v>
      </c>
      <c r="B877" s="180">
        <v>39812</v>
      </c>
      <c r="C877" s="182" t="s">
        <v>27382</v>
      </c>
      <c r="D877" s="180" t="s">
        <v>6</v>
      </c>
      <c r="E877" s="180" t="s">
        <v>857</v>
      </c>
      <c r="F877" s="188">
        <v>110.77</v>
      </c>
      <c r="G877" s="188">
        <v>84.38</v>
      </c>
      <c r="H877" s="188">
        <v>88.06</v>
      </c>
      <c r="I877" s="188">
        <v>75.7</v>
      </c>
      <c r="J877" s="188">
        <v>67.73</v>
      </c>
      <c r="K877" s="188"/>
      <c r="L877" s="188">
        <v>160.08000000000001</v>
      </c>
      <c r="M877" s="188">
        <v>74.650000000000006</v>
      </c>
      <c r="N877" s="188">
        <v>61.95</v>
      </c>
      <c r="O877" s="188">
        <v>105.98</v>
      </c>
      <c r="P877" s="188">
        <v>85.26</v>
      </c>
      <c r="Q877" s="188">
        <v>64.540000000000006</v>
      </c>
      <c r="R877" s="188">
        <v>95.38</v>
      </c>
      <c r="S877" s="188">
        <v>59.19</v>
      </c>
      <c r="T877" s="188">
        <v>99.42</v>
      </c>
      <c r="U877" s="188">
        <v>95.86</v>
      </c>
      <c r="V877" s="188">
        <v>80.95</v>
      </c>
      <c r="W877" s="188">
        <v>132.04</v>
      </c>
      <c r="X877" s="188">
        <v>95.91</v>
      </c>
      <c r="Y877" s="188">
        <v>63.28</v>
      </c>
      <c r="Z877" s="188">
        <v>72.459999999999994</v>
      </c>
      <c r="AA877" s="188">
        <v>78.47</v>
      </c>
      <c r="AB877" s="188">
        <v>72.34</v>
      </c>
      <c r="AC877" s="188">
        <v>107.58</v>
      </c>
      <c r="AD877" s="188">
        <v>70.650000000000006</v>
      </c>
      <c r="AE877" s="188">
        <v>65.81</v>
      </c>
      <c r="AF877" s="188">
        <v>96.6</v>
      </c>
    </row>
    <row r="878" spans="1:32" x14ac:dyDescent="0.3">
      <c r="A878" s="180" t="s">
        <v>973</v>
      </c>
      <c r="B878" s="180">
        <v>43096</v>
      </c>
      <c r="C878" s="182" t="s">
        <v>27383</v>
      </c>
      <c r="D878" s="180" t="s">
        <v>6</v>
      </c>
      <c r="E878" s="180" t="s">
        <v>857</v>
      </c>
      <c r="F878" s="188">
        <v>367.18</v>
      </c>
      <c r="G878" s="188">
        <v>279.69</v>
      </c>
      <c r="H878" s="188">
        <v>291.91000000000003</v>
      </c>
      <c r="I878" s="188">
        <v>250.92</v>
      </c>
      <c r="J878" s="188">
        <v>224.51</v>
      </c>
      <c r="K878" s="188"/>
      <c r="L878" s="188">
        <v>530.6</v>
      </c>
      <c r="M878" s="188">
        <v>247.46</v>
      </c>
      <c r="N878" s="188">
        <v>205.34</v>
      </c>
      <c r="O878" s="188">
        <v>351.29</v>
      </c>
      <c r="P878" s="188">
        <v>282.60000000000002</v>
      </c>
      <c r="Q878" s="188">
        <v>213.95</v>
      </c>
      <c r="R878" s="188">
        <v>316.16000000000003</v>
      </c>
      <c r="S878" s="188">
        <v>196.2</v>
      </c>
      <c r="T878" s="188">
        <v>329.54</v>
      </c>
      <c r="U878" s="188">
        <v>317.75</v>
      </c>
      <c r="V878" s="188">
        <v>268.32</v>
      </c>
      <c r="W878" s="188">
        <v>437.68</v>
      </c>
      <c r="X878" s="188">
        <v>317.92</v>
      </c>
      <c r="Y878" s="188">
        <v>209.77</v>
      </c>
      <c r="Z878" s="188">
        <v>240.2</v>
      </c>
      <c r="AA878" s="188">
        <v>260.12</v>
      </c>
      <c r="AB878" s="188">
        <v>239.8</v>
      </c>
      <c r="AC878" s="188">
        <v>356.59</v>
      </c>
      <c r="AD878" s="188">
        <v>234.19</v>
      </c>
      <c r="AE878" s="188">
        <v>218.13</v>
      </c>
      <c r="AF878" s="188">
        <v>320.20999999999998</v>
      </c>
    </row>
    <row r="879" spans="1:32" x14ac:dyDescent="0.3">
      <c r="A879" s="180" t="s">
        <v>973</v>
      </c>
      <c r="B879" s="180">
        <v>43102</v>
      </c>
      <c r="C879" s="182" t="s">
        <v>27384</v>
      </c>
      <c r="D879" s="180" t="s">
        <v>6</v>
      </c>
      <c r="E879" s="180" t="s">
        <v>857</v>
      </c>
      <c r="F879" s="188">
        <v>223.27</v>
      </c>
      <c r="G879" s="188">
        <v>170.07</v>
      </c>
      <c r="H879" s="188">
        <v>177.49</v>
      </c>
      <c r="I879" s="188">
        <v>152.57</v>
      </c>
      <c r="J879" s="188">
        <v>136.51</v>
      </c>
      <c r="K879" s="188"/>
      <c r="L879" s="188">
        <v>322.64</v>
      </c>
      <c r="M879" s="188">
        <v>150.47</v>
      </c>
      <c r="N879" s="188">
        <v>124.86</v>
      </c>
      <c r="O879" s="188">
        <v>213.61</v>
      </c>
      <c r="P879" s="188">
        <v>171.84</v>
      </c>
      <c r="Q879" s="188">
        <v>130.09</v>
      </c>
      <c r="R879" s="188">
        <v>192.24</v>
      </c>
      <c r="S879" s="188">
        <v>119.3</v>
      </c>
      <c r="T879" s="188">
        <v>200.38</v>
      </c>
      <c r="U879" s="188">
        <v>193.21</v>
      </c>
      <c r="V879" s="188">
        <v>163.15</v>
      </c>
      <c r="W879" s="188">
        <v>266.13</v>
      </c>
      <c r="X879" s="188">
        <v>193.31</v>
      </c>
      <c r="Y879" s="188">
        <v>127.55</v>
      </c>
      <c r="Z879" s="188">
        <v>146.05000000000001</v>
      </c>
      <c r="AA879" s="188">
        <v>158.16999999999999</v>
      </c>
      <c r="AB879" s="188">
        <v>145.81</v>
      </c>
      <c r="AC879" s="188">
        <v>216.83</v>
      </c>
      <c r="AD879" s="188">
        <v>142.4</v>
      </c>
      <c r="AE879" s="188">
        <v>132.63999999999999</v>
      </c>
      <c r="AF879" s="188">
        <v>194.71</v>
      </c>
    </row>
    <row r="880" spans="1:32" x14ac:dyDescent="0.3">
      <c r="A880" s="180" t="s">
        <v>973</v>
      </c>
      <c r="B880" s="180">
        <v>43103</v>
      </c>
      <c r="C880" s="182" t="s">
        <v>27385</v>
      </c>
      <c r="D880" s="180" t="s">
        <v>6</v>
      </c>
      <c r="E880" s="180" t="s">
        <v>857</v>
      </c>
      <c r="F880" s="188">
        <v>328.77</v>
      </c>
      <c r="G880" s="188">
        <v>250.43</v>
      </c>
      <c r="H880" s="188">
        <v>261.37</v>
      </c>
      <c r="I880" s="188">
        <v>224.67</v>
      </c>
      <c r="J880" s="188">
        <v>201.02</v>
      </c>
      <c r="K880" s="188"/>
      <c r="L880" s="188">
        <v>475.09</v>
      </c>
      <c r="M880" s="188">
        <v>221.57</v>
      </c>
      <c r="N880" s="188">
        <v>183.85</v>
      </c>
      <c r="O880" s="188">
        <v>314.54000000000002</v>
      </c>
      <c r="P880" s="188">
        <v>253.04</v>
      </c>
      <c r="Q880" s="188">
        <v>191.57</v>
      </c>
      <c r="R880" s="188">
        <v>283.08</v>
      </c>
      <c r="S880" s="188">
        <v>175.67</v>
      </c>
      <c r="T880" s="188">
        <v>295.07</v>
      </c>
      <c r="U880" s="188">
        <v>284.51</v>
      </c>
      <c r="V880" s="188">
        <v>240.25</v>
      </c>
      <c r="W880" s="188">
        <v>391.89</v>
      </c>
      <c r="X880" s="188">
        <v>284.66000000000003</v>
      </c>
      <c r="Y880" s="188">
        <v>187.82</v>
      </c>
      <c r="Z880" s="188">
        <v>215.07</v>
      </c>
      <c r="AA880" s="188">
        <v>232.91</v>
      </c>
      <c r="AB880" s="188">
        <v>214.71</v>
      </c>
      <c r="AC880" s="188">
        <v>319.29000000000002</v>
      </c>
      <c r="AD880" s="188">
        <v>209.69</v>
      </c>
      <c r="AE880" s="188">
        <v>195.31</v>
      </c>
      <c r="AF880" s="188">
        <v>286.70999999999998</v>
      </c>
    </row>
    <row r="881" spans="1:32" x14ac:dyDescent="0.3">
      <c r="A881" s="180" t="s">
        <v>973</v>
      </c>
      <c r="B881" s="180">
        <v>43098</v>
      </c>
      <c r="C881" s="182" t="s">
        <v>27386</v>
      </c>
      <c r="D881" s="180" t="s">
        <v>6</v>
      </c>
      <c r="E881" s="180" t="s">
        <v>857</v>
      </c>
      <c r="F881" s="188">
        <v>124.38</v>
      </c>
      <c r="G881" s="188">
        <v>94.74</v>
      </c>
      <c r="H881" s="188">
        <v>98.88</v>
      </c>
      <c r="I881" s="188">
        <v>84.99</v>
      </c>
      <c r="J881" s="188">
        <v>76.05</v>
      </c>
      <c r="K881" s="188"/>
      <c r="L881" s="188">
        <v>179.74</v>
      </c>
      <c r="M881" s="188">
        <v>83.82</v>
      </c>
      <c r="N881" s="188">
        <v>69.55</v>
      </c>
      <c r="O881" s="188">
        <v>118.99</v>
      </c>
      <c r="P881" s="188">
        <v>95.73</v>
      </c>
      <c r="Q881" s="188">
        <v>72.47</v>
      </c>
      <c r="R881" s="188">
        <v>107.09</v>
      </c>
      <c r="S881" s="188">
        <v>66.459999999999994</v>
      </c>
      <c r="T881" s="188">
        <v>111.63</v>
      </c>
      <c r="U881" s="188">
        <v>107.63</v>
      </c>
      <c r="V881" s="188">
        <v>90.89</v>
      </c>
      <c r="W881" s="188">
        <v>148.26</v>
      </c>
      <c r="X881" s="188">
        <v>107.69</v>
      </c>
      <c r="Y881" s="188">
        <v>71.05</v>
      </c>
      <c r="Z881" s="188">
        <v>81.36</v>
      </c>
      <c r="AA881" s="188">
        <v>88.11</v>
      </c>
      <c r="AB881" s="188">
        <v>81.23</v>
      </c>
      <c r="AC881" s="188">
        <v>120.79</v>
      </c>
      <c r="AD881" s="188">
        <v>79.33</v>
      </c>
      <c r="AE881" s="188">
        <v>73.89</v>
      </c>
      <c r="AF881" s="188">
        <v>108.47</v>
      </c>
    </row>
    <row r="882" spans="1:32" x14ac:dyDescent="0.3">
      <c r="A882" s="180" t="s">
        <v>973</v>
      </c>
      <c r="B882" s="180">
        <v>43097</v>
      </c>
      <c r="C882" s="182" t="s">
        <v>27387</v>
      </c>
      <c r="D882" s="180" t="s">
        <v>6</v>
      </c>
      <c r="E882" s="180" t="s">
        <v>857</v>
      </c>
      <c r="F882" s="188">
        <v>73.69</v>
      </c>
      <c r="G882" s="188">
        <v>56.13</v>
      </c>
      <c r="H882" s="188">
        <v>58.58</v>
      </c>
      <c r="I882" s="188">
        <v>50.35</v>
      </c>
      <c r="J882" s="188">
        <v>45.05</v>
      </c>
      <c r="K882" s="188"/>
      <c r="L882" s="188">
        <v>106.48</v>
      </c>
      <c r="M882" s="188">
        <v>49.66</v>
      </c>
      <c r="N882" s="188">
        <v>41.2</v>
      </c>
      <c r="O882" s="188">
        <v>70.5</v>
      </c>
      <c r="P882" s="188">
        <v>56.71</v>
      </c>
      <c r="Q882" s="188">
        <v>42.93</v>
      </c>
      <c r="R882" s="188">
        <v>63.45</v>
      </c>
      <c r="S882" s="188">
        <v>39.369999999999997</v>
      </c>
      <c r="T882" s="188">
        <v>66.13</v>
      </c>
      <c r="U882" s="188">
        <v>63.76</v>
      </c>
      <c r="V882" s="188">
        <v>53.84</v>
      </c>
      <c r="W882" s="188">
        <v>87.83</v>
      </c>
      <c r="X882" s="188">
        <v>63.8</v>
      </c>
      <c r="Y882" s="188">
        <v>42.09</v>
      </c>
      <c r="Z882" s="188">
        <v>48.2</v>
      </c>
      <c r="AA882" s="188">
        <v>52.2</v>
      </c>
      <c r="AB882" s="188">
        <v>48.12</v>
      </c>
      <c r="AC882" s="188">
        <v>71.56</v>
      </c>
      <c r="AD882" s="188">
        <v>47</v>
      </c>
      <c r="AE882" s="188">
        <v>43.77</v>
      </c>
      <c r="AF882" s="188">
        <v>64.260000000000005</v>
      </c>
    </row>
    <row r="883" spans="1:32" x14ac:dyDescent="0.3">
      <c r="A883" s="180" t="s">
        <v>973</v>
      </c>
      <c r="B883" s="180">
        <v>43104</v>
      </c>
      <c r="C883" s="182" t="s">
        <v>27388</v>
      </c>
      <c r="D883" s="180" t="s">
        <v>6</v>
      </c>
      <c r="E883" s="180" t="s">
        <v>857</v>
      </c>
      <c r="F883" s="188">
        <v>871.65</v>
      </c>
      <c r="G883" s="188">
        <v>663.96</v>
      </c>
      <c r="H883" s="188">
        <v>692.95</v>
      </c>
      <c r="I883" s="188">
        <v>595.66</v>
      </c>
      <c r="J883" s="188">
        <v>532.95000000000005</v>
      </c>
      <c r="K883" s="188"/>
      <c r="L883" s="188">
        <v>1259.58</v>
      </c>
      <c r="M883" s="188">
        <v>587.44000000000005</v>
      </c>
      <c r="N883" s="188">
        <v>487.44</v>
      </c>
      <c r="O883" s="188">
        <v>833.92</v>
      </c>
      <c r="P883" s="188">
        <v>670.87</v>
      </c>
      <c r="Q883" s="188">
        <v>507.9</v>
      </c>
      <c r="R883" s="188">
        <v>750.53</v>
      </c>
      <c r="S883" s="188">
        <v>465.76</v>
      </c>
      <c r="T883" s="188">
        <v>782.3</v>
      </c>
      <c r="U883" s="188">
        <v>754.3</v>
      </c>
      <c r="V883" s="188">
        <v>636.96</v>
      </c>
      <c r="W883" s="188">
        <v>1038.99</v>
      </c>
      <c r="X883" s="188">
        <v>754.7</v>
      </c>
      <c r="Y883" s="188">
        <v>497.97</v>
      </c>
      <c r="Z883" s="188">
        <v>570.20000000000005</v>
      </c>
      <c r="AA883" s="188">
        <v>617.5</v>
      </c>
      <c r="AB883" s="188">
        <v>569.25</v>
      </c>
      <c r="AC883" s="188">
        <v>846.51</v>
      </c>
      <c r="AD883" s="188">
        <v>555.95000000000005</v>
      </c>
      <c r="AE883" s="188">
        <v>517.82000000000005</v>
      </c>
      <c r="AF883" s="188">
        <v>760.14</v>
      </c>
    </row>
    <row r="884" spans="1:32" x14ac:dyDescent="0.3">
      <c r="A884" s="180" t="s">
        <v>973</v>
      </c>
      <c r="B884" s="180">
        <v>39771</v>
      </c>
      <c r="C884" s="182" t="s">
        <v>27389</v>
      </c>
      <c r="D884" s="180" t="s">
        <v>6</v>
      </c>
      <c r="E884" s="180" t="s">
        <v>857</v>
      </c>
      <c r="F884" s="188"/>
      <c r="G884" s="188">
        <v>40.28</v>
      </c>
      <c r="H884" s="188"/>
      <c r="I884" s="188">
        <v>29.73</v>
      </c>
      <c r="J884" s="188">
        <v>29.86</v>
      </c>
      <c r="K884" s="188">
        <v>26.63</v>
      </c>
      <c r="L884" s="188">
        <v>32.57</v>
      </c>
      <c r="M884" s="188">
        <v>26.7</v>
      </c>
      <c r="N884" s="188"/>
      <c r="O884" s="188"/>
      <c r="P884" s="188">
        <v>29.18</v>
      </c>
      <c r="Q884" s="188"/>
      <c r="R884" s="188">
        <v>32.049999999999997</v>
      </c>
      <c r="S884" s="188">
        <v>26.29</v>
      </c>
      <c r="T884" s="188">
        <v>28.08</v>
      </c>
      <c r="U884" s="188">
        <v>28.55</v>
      </c>
      <c r="V884" s="188">
        <v>32.36</v>
      </c>
      <c r="W884" s="188"/>
      <c r="X884" s="188">
        <v>26.65</v>
      </c>
      <c r="Y884" s="188">
        <v>29.34</v>
      </c>
      <c r="Z884" s="188">
        <v>37.1</v>
      </c>
      <c r="AA884" s="188"/>
      <c r="AB884" s="188">
        <v>33.19</v>
      </c>
      <c r="AC884" s="188">
        <v>30.9</v>
      </c>
      <c r="AD884" s="188"/>
      <c r="AE884" s="188">
        <v>28.53</v>
      </c>
      <c r="AF884" s="188"/>
    </row>
    <row r="885" spans="1:32" x14ac:dyDescent="0.3">
      <c r="A885" s="180" t="s">
        <v>973</v>
      </c>
      <c r="B885" s="180">
        <v>39772</v>
      </c>
      <c r="C885" s="182" t="s">
        <v>27390</v>
      </c>
      <c r="D885" s="180" t="s">
        <v>6</v>
      </c>
      <c r="E885" s="180" t="s">
        <v>857</v>
      </c>
      <c r="F885" s="188"/>
      <c r="G885" s="188">
        <v>79.17</v>
      </c>
      <c r="H885" s="188"/>
      <c r="I885" s="188">
        <v>58.43</v>
      </c>
      <c r="J885" s="188">
        <v>58.69</v>
      </c>
      <c r="K885" s="188">
        <v>52.34</v>
      </c>
      <c r="L885" s="188">
        <v>64.010000000000005</v>
      </c>
      <c r="M885" s="188">
        <v>52.49</v>
      </c>
      <c r="N885" s="188"/>
      <c r="O885" s="188"/>
      <c r="P885" s="188">
        <v>57.36</v>
      </c>
      <c r="Q885" s="188"/>
      <c r="R885" s="188">
        <v>62.99</v>
      </c>
      <c r="S885" s="188">
        <v>51.67</v>
      </c>
      <c r="T885" s="188">
        <v>55.2</v>
      </c>
      <c r="U885" s="188">
        <v>56.13</v>
      </c>
      <c r="V885" s="188">
        <v>63.6</v>
      </c>
      <c r="W885" s="188"/>
      <c r="X885" s="188">
        <v>52.39</v>
      </c>
      <c r="Y885" s="188">
        <v>57.66</v>
      </c>
      <c r="Z885" s="188">
        <v>72.92</v>
      </c>
      <c r="AA885" s="188"/>
      <c r="AB885" s="188">
        <v>65.239999999999995</v>
      </c>
      <c r="AC885" s="188">
        <v>60.74</v>
      </c>
      <c r="AD885" s="188"/>
      <c r="AE885" s="188">
        <v>56.07</v>
      </c>
      <c r="AF885" s="188"/>
    </row>
    <row r="886" spans="1:32" x14ac:dyDescent="0.3">
      <c r="A886" s="180" t="s">
        <v>973</v>
      </c>
      <c r="B886" s="180">
        <v>39773</v>
      </c>
      <c r="C886" s="182" t="s">
        <v>27391</v>
      </c>
      <c r="D886" s="180" t="s">
        <v>6</v>
      </c>
      <c r="E886" s="180" t="s">
        <v>857</v>
      </c>
      <c r="F886" s="188"/>
      <c r="G886" s="188">
        <v>127.25</v>
      </c>
      <c r="H886" s="188"/>
      <c r="I886" s="188">
        <v>93.92</v>
      </c>
      <c r="J886" s="188">
        <v>94.33</v>
      </c>
      <c r="K886" s="188">
        <v>84.12</v>
      </c>
      <c r="L886" s="188">
        <v>102.89</v>
      </c>
      <c r="M886" s="188">
        <v>84.37</v>
      </c>
      <c r="N886" s="188"/>
      <c r="O886" s="188"/>
      <c r="P886" s="188">
        <v>92.19</v>
      </c>
      <c r="Q886" s="188"/>
      <c r="R886" s="188">
        <v>101.24</v>
      </c>
      <c r="S886" s="188">
        <v>83.05</v>
      </c>
      <c r="T886" s="188">
        <v>88.73</v>
      </c>
      <c r="U886" s="188">
        <v>90.21</v>
      </c>
      <c r="V886" s="188">
        <v>102.23</v>
      </c>
      <c r="W886" s="188"/>
      <c r="X886" s="188">
        <v>84.2</v>
      </c>
      <c r="Y886" s="188">
        <v>92.68</v>
      </c>
      <c r="Z886" s="188">
        <v>117.21</v>
      </c>
      <c r="AA886" s="188"/>
      <c r="AB886" s="188">
        <v>104.86</v>
      </c>
      <c r="AC886" s="188">
        <v>97.62</v>
      </c>
      <c r="AD886" s="188"/>
      <c r="AE886" s="188">
        <v>90.13</v>
      </c>
      <c r="AF886" s="188"/>
    </row>
    <row r="887" spans="1:32" x14ac:dyDescent="0.3">
      <c r="A887" s="180" t="s">
        <v>973</v>
      </c>
      <c r="B887" s="180">
        <v>39774</v>
      </c>
      <c r="C887" s="182" t="s">
        <v>27392</v>
      </c>
      <c r="D887" s="180" t="s">
        <v>6</v>
      </c>
      <c r="E887" s="180" t="s">
        <v>857</v>
      </c>
      <c r="F887" s="188"/>
      <c r="G887" s="188">
        <v>190.34</v>
      </c>
      <c r="H887" s="188"/>
      <c r="I887" s="188">
        <v>140.47999999999999</v>
      </c>
      <c r="J887" s="188">
        <v>141.09</v>
      </c>
      <c r="K887" s="188">
        <v>125.83</v>
      </c>
      <c r="L887" s="188">
        <v>153.9</v>
      </c>
      <c r="M887" s="188">
        <v>126.19</v>
      </c>
      <c r="N887" s="188"/>
      <c r="O887" s="188"/>
      <c r="P887" s="188">
        <v>137.88999999999999</v>
      </c>
      <c r="Q887" s="188"/>
      <c r="R887" s="188">
        <v>151.43</v>
      </c>
      <c r="S887" s="188">
        <v>124.22</v>
      </c>
      <c r="T887" s="188">
        <v>132.72</v>
      </c>
      <c r="U887" s="188">
        <v>134.94</v>
      </c>
      <c r="V887" s="188">
        <v>152.91</v>
      </c>
      <c r="W887" s="188"/>
      <c r="X887" s="188">
        <v>125.95</v>
      </c>
      <c r="Y887" s="188">
        <v>138.63</v>
      </c>
      <c r="Z887" s="188">
        <v>175.32</v>
      </c>
      <c r="AA887" s="188"/>
      <c r="AB887" s="188">
        <v>156.85</v>
      </c>
      <c r="AC887" s="188">
        <v>146.02000000000001</v>
      </c>
      <c r="AD887" s="188"/>
      <c r="AE887" s="188">
        <v>134.81</v>
      </c>
      <c r="AF887" s="188"/>
    </row>
    <row r="888" spans="1:32" x14ac:dyDescent="0.3">
      <c r="A888" s="180" t="s">
        <v>973</v>
      </c>
      <c r="B888" s="180">
        <v>39775</v>
      </c>
      <c r="C888" s="182" t="s">
        <v>27393</v>
      </c>
      <c r="D888" s="180" t="s">
        <v>6</v>
      </c>
      <c r="E888" s="180" t="s">
        <v>857</v>
      </c>
      <c r="F888" s="188"/>
      <c r="G888" s="188">
        <v>254.04</v>
      </c>
      <c r="H888" s="188"/>
      <c r="I888" s="188">
        <v>187.49</v>
      </c>
      <c r="J888" s="188">
        <v>188.31</v>
      </c>
      <c r="K888" s="188">
        <v>167.93</v>
      </c>
      <c r="L888" s="188">
        <v>205.4</v>
      </c>
      <c r="M888" s="188">
        <v>168.42</v>
      </c>
      <c r="N888" s="188"/>
      <c r="O888" s="188"/>
      <c r="P888" s="188">
        <v>184.04</v>
      </c>
      <c r="Q888" s="188"/>
      <c r="R888" s="188">
        <v>202.11</v>
      </c>
      <c r="S888" s="188">
        <v>165.8</v>
      </c>
      <c r="T888" s="188">
        <v>177.13</v>
      </c>
      <c r="U888" s="188">
        <v>180.09</v>
      </c>
      <c r="V888" s="188">
        <v>204.08</v>
      </c>
      <c r="W888" s="188"/>
      <c r="X888" s="188">
        <v>168.1</v>
      </c>
      <c r="Y888" s="188">
        <v>185.02</v>
      </c>
      <c r="Z888" s="188">
        <v>233.99</v>
      </c>
      <c r="AA888" s="188"/>
      <c r="AB888" s="188">
        <v>209.34</v>
      </c>
      <c r="AC888" s="188">
        <v>194.88</v>
      </c>
      <c r="AD888" s="188"/>
      <c r="AE888" s="188">
        <v>179.93</v>
      </c>
      <c r="AF888" s="188"/>
    </row>
    <row r="889" spans="1:32" x14ac:dyDescent="0.3">
      <c r="A889" s="180" t="s">
        <v>973</v>
      </c>
      <c r="B889" s="180">
        <v>39776</v>
      </c>
      <c r="C889" s="182" t="s">
        <v>27394</v>
      </c>
      <c r="D889" s="180" t="s">
        <v>6</v>
      </c>
      <c r="E889" s="180" t="s">
        <v>857</v>
      </c>
      <c r="F889" s="188"/>
      <c r="G889" s="188">
        <v>307.01</v>
      </c>
      <c r="H889" s="188"/>
      <c r="I889" s="188">
        <v>226.58</v>
      </c>
      <c r="J889" s="188">
        <v>227.57</v>
      </c>
      <c r="K889" s="188">
        <v>202.95</v>
      </c>
      <c r="L889" s="188">
        <v>248.23</v>
      </c>
      <c r="M889" s="188">
        <v>203.55</v>
      </c>
      <c r="N889" s="188"/>
      <c r="O889" s="188"/>
      <c r="P889" s="188">
        <v>222.41</v>
      </c>
      <c r="Q889" s="188"/>
      <c r="R889" s="188">
        <v>244.26</v>
      </c>
      <c r="S889" s="188">
        <v>200.37</v>
      </c>
      <c r="T889" s="188">
        <v>214.07</v>
      </c>
      <c r="U889" s="188">
        <v>217.64</v>
      </c>
      <c r="V889" s="188">
        <v>246.64</v>
      </c>
      <c r="W889" s="188"/>
      <c r="X889" s="188">
        <v>203.15</v>
      </c>
      <c r="Y889" s="188">
        <v>223.6</v>
      </c>
      <c r="Z889" s="188">
        <v>282.77999999999997</v>
      </c>
      <c r="AA889" s="188"/>
      <c r="AB889" s="188">
        <v>252.99</v>
      </c>
      <c r="AC889" s="188">
        <v>235.52</v>
      </c>
      <c r="AD889" s="188"/>
      <c r="AE889" s="188">
        <v>217.45</v>
      </c>
      <c r="AF889" s="188"/>
    </row>
    <row r="890" spans="1:32" x14ac:dyDescent="0.3">
      <c r="A890" s="180" t="s">
        <v>973</v>
      </c>
      <c r="B890" s="180">
        <v>39777</v>
      </c>
      <c r="C890" s="182" t="s">
        <v>27395</v>
      </c>
      <c r="D890" s="180" t="s">
        <v>6</v>
      </c>
      <c r="E890" s="180" t="s">
        <v>857</v>
      </c>
      <c r="F890" s="188"/>
      <c r="G890" s="188">
        <v>389.12</v>
      </c>
      <c r="H890" s="188"/>
      <c r="I890" s="188">
        <v>287.18</v>
      </c>
      <c r="J890" s="188">
        <v>288.44</v>
      </c>
      <c r="K890" s="188">
        <v>257.23</v>
      </c>
      <c r="L890" s="188">
        <v>314.62</v>
      </c>
      <c r="M890" s="188">
        <v>257.99</v>
      </c>
      <c r="N890" s="188"/>
      <c r="O890" s="188"/>
      <c r="P890" s="188">
        <v>281.89999999999998</v>
      </c>
      <c r="Q890" s="188"/>
      <c r="R890" s="188">
        <v>309.58999999999997</v>
      </c>
      <c r="S890" s="188">
        <v>253.96</v>
      </c>
      <c r="T890" s="188">
        <v>271.33</v>
      </c>
      <c r="U890" s="188">
        <v>275.86</v>
      </c>
      <c r="V890" s="188">
        <v>312.61</v>
      </c>
      <c r="W890" s="188"/>
      <c r="X890" s="188">
        <v>257.48</v>
      </c>
      <c r="Y890" s="188">
        <v>283.41000000000003</v>
      </c>
      <c r="Z890" s="188">
        <v>358.42</v>
      </c>
      <c r="AA890" s="188"/>
      <c r="AB890" s="188">
        <v>320.66000000000003</v>
      </c>
      <c r="AC890" s="188">
        <v>298.51</v>
      </c>
      <c r="AD890" s="188"/>
      <c r="AE890" s="188">
        <v>275.61</v>
      </c>
      <c r="AF890" s="188"/>
    </row>
    <row r="891" spans="1:32" x14ac:dyDescent="0.3">
      <c r="A891" s="180" t="s">
        <v>973</v>
      </c>
      <c r="B891" s="180">
        <v>20254</v>
      </c>
      <c r="C891" s="182" t="s">
        <v>27396</v>
      </c>
      <c r="D891" s="180" t="s">
        <v>6</v>
      </c>
      <c r="E891" s="180" t="s">
        <v>857</v>
      </c>
      <c r="F891" s="188"/>
      <c r="G891" s="188">
        <v>28.24</v>
      </c>
      <c r="H891" s="188"/>
      <c r="I891" s="188">
        <v>20.84</v>
      </c>
      <c r="J891" s="188">
        <v>20.93</v>
      </c>
      <c r="K891" s="188">
        <v>18.670000000000002</v>
      </c>
      <c r="L891" s="188">
        <v>22.83</v>
      </c>
      <c r="M891" s="188">
        <v>18.72</v>
      </c>
      <c r="N891" s="188"/>
      <c r="O891" s="188"/>
      <c r="P891" s="188">
        <v>20.46</v>
      </c>
      <c r="Q891" s="188"/>
      <c r="R891" s="188">
        <v>22.47</v>
      </c>
      <c r="S891" s="188">
        <v>18.43</v>
      </c>
      <c r="T891" s="188">
        <v>19.690000000000001</v>
      </c>
      <c r="U891" s="188">
        <v>20.02</v>
      </c>
      <c r="V891" s="188">
        <v>22.69</v>
      </c>
      <c r="W891" s="188"/>
      <c r="X891" s="188">
        <v>18.690000000000001</v>
      </c>
      <c r="Y891" s="188">
        <v>20.57</v>
      </c>
      <c r="Z891" s="188">
        <v>26.01</v>
      </c>
      <c r="AA891" s="188"/>
      <c r="AB891" s="188">
        <v>23.27</v>
      </c>
      <c r="AC891" s="188">
        <v>21.66</v>
      </c>
      <c r="AD891" s="188"/>
      <c r="AE891" s="188">
        <v>20</v>
      </c>
      <c r="AF891" s="188"/>
    </row>
    <row r="892" spans="1:32" x14ac:dyDescent="0.3">
      <c r="A892" s="180" t="s">
        <v>973</v>
      </c>
      <c r="B892" s="180">
        <v>20253</v>
      </c>
      <c r="C892" s="182" t="s">
        <v>27397</v>
      </c>
      <c r="D892" s="180" t="s">
        <v>6</v>
      </c>
      <c r="E892" s="180" t="s">
        <v>857</v>
      </c>
      <c r="F892" s="188"/>
      <c r="G892" s="188">
        <v>92.74</v>
      </c>
      <c r="H892" s="188"/>
      <c r="I892" s="188">
        <v>68.45</v>
      </c>
      <c r="J892" s="188">
        <v>68.75</v>
      </c>
      <c r="K892" s="188">
        <v>61.31</v>
      </c>
      <c r="L892" s="188">
        <v>74.989999999999995</v>
      </c>
      <c r="M892" s="188">
        <v>61.49</v>
      </c>
      <c r="N892" s="188"/>
      <c r="O892" s="188"/>
      <c r="P892" s="188">
        <v>67.19</v>
      </c>
      <c r="Q892" s="188"/>
      <c r="R892" s="188">
        <v>73.790000000000006</v>
      </c>
      <c r="S892" s="188">
        <v>60.53</v>
      </c>
      <c r="T892" s="188">
        <v>64.67</v>
      </c>
      <c r="U892" s="188">
        <v>65.75</v>
      </c>
      <c r="V892" s="188">
        <v>74.510000000000005</v>
      </c>
      <c r="W892" s="188"/>
      <c r="X892" s="188">
        <v>61.37</v>
      </c>
      <c r="Y892" s="188">
        <v>67.55</v>
      </c>
      <c r="Z892" s="188">
        <v>85.42</v>
      </c>
      <c r="AA892" s="188"/>
      <c r="AB892" s="188">
        <v>76.430000000000007</v>
      </c>
      <c r="AC892" s="188">
        <v>71.150000000000006</v>
      </c>
      <c r="AD892" s="188"/>
      <c r="AE892" s="188">
        <v>65.69</v>
      </c>
      <c r="AF892" s="188"/>
    </row>
    <row r="893" spans="1:32" x14ac:dyDescent="0.3">
      <c r="A893" s="180" t="s">
        <v>973</v>
      </c>
      <c r="B893" s="180">
        <v>1872</v>
      </c>
      <c r="C893" s="182" t="s">
        <v>27398</v>
      </c>
      <c r="D893" s="180" t="s">
        <v>6</v>
      </c>
      <c r="E893" s="180" t="s">
        <v>857</v>
      </c>
      <c r="F893" s="188">
        <v>2.25</v>
      </c>
      <c r="G893" s="188">
        <v>1.85</v>
      </c>
      <c r="H893" s="188">
        <v>2.1800000000000002</v>
      </c>
      <c r="I893" s="188">
        <v>3.06</v>
      </c>
      <c r="J893" s="188">
        <v>2.1</v>
      </c>
      <c r="K893" s="188">
        <v>1.78</v>
      </c>
      <c r="L893" s="188">
        <v>3.03</v>
      </c>
      <c r="M893" s="188">
        <v>2.62</v>
      </c>
      <c r="N893" s="188">
        <v>1.45</v>
      </c>
      <c r="O893" s="188">
        <v>2.73</v>
      </c>
      <c r="P893" s="188">
        <v>3.1</v>
      </c>
      <c r="Q893" s="188">
        <v>1.73</v>
      </c>
      <c r="R893" s="188">
        <v>3.12</v>
      </c>
      <c r="S893" s="188">
        <v>2.66</v>
      </c>
      <c r="T893" s="188">
        <v>1.4</v>
      </c>
      <c r="U893" s="188">
        <v>3.09</v>
      </c>
      <c r="V893" s="188">
        <v>2.27</v>
      </c>
      <c r="W893" s="188">
        <v>4.37</v>
      </c>
      <c r="X893" s="188">
        <v>3.23</v>
      </c>
      <c r="Y893" s="188">
        <v>2.36</v>
      </c>
      <c r="Z893" s="188">
        <v>2.2200000000000002</v>
      </c>
      <c r="AA893" s="188">
        <v>2.74</v>
      </c>
      <c r="AB893" s="188">
        <v>2.86</v>
      </c>
      <c r="AC893" s="188">
        <v>1.92</v>
      </c>
      <c r="AD893" s="188">
        <v>2.31</v>
      </c>
      <c r="AE893" s="188">
        <v>2.02</v>
      </c>
      <c r="AF893" s="188">
        <v>2.14</v>
      </c>
    </row>
    <row r="894" spans="1:32" x14ac:dyDescent="0.3">
      <c r="A894" s="180" t="s">
        <v>973</v>
      </c>
      <c r="B894" s="180">
        <v>1873</v>
      </c>
      <c r="C894" s="182" t="s">
        <v>27399</v>
      </c>
      <c r="D894" s="180" t="s">
        <v>6</v>
      </c>
      <c r="E894" s="180" t="s">
        <v>857</v>
      </c>
      <c r="F894" s="188">
        <v>4.4800000000000004</v>
      </c>
      <c r="G894" s="188">
        <v>3.68</v>
      </c>
      <c r="H894" s="188">
        <v>4.34</v>
      </c>
      <c r="I894" s="188">
        <v>6.08</v>
      </c>
      <c r="J894" s="188">
        <v>4.1900000000000004</v>
      </c>
      <c r="K894" s="188">
        <v>3.54</v>
      </c>
      <c r="L894" s="188">
        <v>6.03</v>
      </c>
      <c r="M894" s="188">
        <v>5.21</v>
      </c>
      <c r="N894" s="188">
        <v>2.88</v>
      </c>
      <c r="O894" s="188">
        <v>5.42</v>
      </c>
      <c r="P894" s="188">
        <v>6.17</v>
      </c>
      <c r="Q894" s="188">
        <v>3.44</v>
      </c>
      <c r="R894" s="188">
        <v>6.2</v>
      </c>
      <c r="S894" s="188">
        <v>5.3</v>
      </c>
      <c r="T894" s="188">
        <v>2.78</v>
      </c>
      <c r="U894" s="188">
        <v>6.15</v>
      </c>
      <c r="V894" s="188">
        <v>4.5199999999999996</v>
      </c>
      <c r="W894" s="188">
        <v>8.69</v>
      </c>
      <c r="X894" s="188">
        <v>6.41</v>
      </c>
      <c r="Y894" s="188">
        <v>4.6900000000000004</v>
      </c>
      <c r="Z894" s="188">
        <v>4.41</v>
      </c>
      <c r="AA894" s="188">
        <v>5.46</v>
      </c>
      <c r="AB894" s="188">
        <v>5.68</v>
      </c>
      <c r="AC894" s="188">
        <v>3.82</v>
      </c>
      <c r="AD894" s="188">
        <v>4.5999999999999996</v>
      </c>
      <c r="AE894" s="188">
        <v>4.01</v>
      </c>
      <c r="AF894" s="188">
        <v>4.26</v>
      </c>
    </row>
    <row r="895" spans="1:32" x14ac:dyDescent="0.3">
      <c r="A895" s="180" t="s">
        <v>973</v>
      </c>
      <c r="B895" s="180">
        <v>14055</v>
      </c>
      <c r="C895" s="182" t="s">
        <v>27400</v>
      </c>
      <c r="D895" s="180" t="s">
        <v>6</v>
      </c>
      <c r="E895" s="180" t="s">
        <v>857</v>
      </c>
      <c r="F895" s="188"/>
      <c r="G895" s="188">
        <v>847.51</v>
      </c>
      <c r="H895" s="188"/>
      <c r="I895" s="188">
        <v>625.49</v>
      </c>
      <c r="J895" s="188">
        <v>628.23</v>
      </c>
      <c r="K895" s="188">
        <v>560.26</v>
      </c>
      <c r="L895" s="188">
        <v>685.25</v>
      </c>
      <c r="M895" s="188">
        <v>561.9</v>
      </c>
      <c r="N895" s="188"/>
      <c r="O895" s="188"/>
      <c r="P895" s="188">
        <v>613.98</v>
      </c>
      <c r="Q895" s="188"/>
      <c r="R895" s="188">
        <v>674.28</v>
      </c>
      <c r="S895" s="188">
        <v>553.13</v>
      </c>
      <c r="T895" s="188">
        <v>590.95000000000005</v>
      </c>
      <c r="U895" s="188">
        <v>600.82000000000005</v>
      </c>
      <c r="V895" s="188">
        <v>680.86</v>
      </c>
      <c r="W895" s="188"/>
      <c r="X895" s="188">
        <v>560.79999999999995</v>
      </c>
      <c r="Y895" s="188">
        <v>617.27</v>
      </c>
      <c r="Z895" s="188">
        <v>780.63</v>
      </c>
      <c r="AA895" s="188"/>
      <c r="AB895" s="188">
        <v>698.4</v>
      </c>
      <c r="AC895" s="188">
        <v>650.16</v>
      </c>
      <c r="AD895" s="188"/>
      <c r="AE895" s="188">
        <v>600.27</v>
      </c>
      <c r="AF895" s="188"/>
    </row>
    <row r="896" spans="1:32" x14ac:dyDescent="0.3">
      <c r="A896" s="180" t="s">
        <v>973</v>
      </c>
      <c r="B896" s="180">
        <v>11247</v>
      </c>
      <c r="C896" s="182" t="s">
        <v>27401</v>
      </c>
      <c r="D896" s="180" t="s">
        <v>6</v>
      </c>
      <c r="E896" s="180" t="s">
        <v>857</v>
      </c>
      <c r="F896" s="188"/>
      <c r="G896" s="188">
        <v>1783.35</v>
      </c>
      <c r="H896" s="188"/>
      <c r="I896" s="188">
        <v>1316.17</v>
      </c>
      <c r="J896" s="188">
        <v>1321.94</v>
      </c>
      <c r="K896" s="188">
        <v>1178.9000000000001</v>
      </c>
      <c r="L896" s="188">
        <v>1441.91</v>
      </c>
      <c r="M896" s="188">
        <v>1182.3599999999999</v>
      </c>
      <c r="N896" s="188"/>
      <c r="O896" s="188"/>
      <c r="P896" s="188">
        <v>1291.95</v>
      </c>
      <c r="Q896" s="188"/>
      <c r="R896" s="188">
        <v>1418.84</v>
      </c>
      <c r="S896" s="188">
        <v>1163.9100000000001</v>
      </c>
      <c r="T896" s="188">
        <v>1243.5</v>
      </c>
      <c r="U896" s="188">
        <v>1264.26</v>
      </c>
      <c r="V896" s="188">
        <v>1432.68</v>
      </c>
      <c r="W896" s="188"/>
      <c r="X896" s="188">
        <v>1180.05</v>
      </c>
      <c r="Y896" s="188">
        <v>1298.8699999999999</v>
      </c>
      <c r="Z896" s="188">
        <v>1642.62</v>
      </c>
      <c r="AA896" s="188"/>
      <c r="AB896" s="188">
        <v>1469.59</v>
      </c>
      <c r="AC896" s="188">
        <v>1368.08</v>
      </c>
      <c r="AD896" s="188"/>
      <c r="AE896" s="188">
        <v>1263.1099999999999</v>
      </c>
      <c r="AF896" s="188"/>
    </row>
    <row r="897" spans="1:32" x14ac:dyDescent="0.3">
      <c r="A897" s="180" t="s">
        <v>973</v>
      </c>
      <c r="B897" s="180">
        <v>11250</v>
      </c>
      <c r="C897" s="182" t="s">
        <v>27402</v>
      </c>
      <c r="D897" s="180" t="s">
        <v>6</v>
      </c>
      <c r="E897" s="180" t="s">
        <v>857</v>
      </c>
      <c r="F897" s="188"/>
      <c r="G897" s="188">
        <v>76.78</v>
      </c>
      <c r="H897" s="188"/>
      <c r="I897" s="188">
        <v>56.66</v>
      </c>
      <c r="J897" s="188">
        <v>56.91</v>
      </c>
      <c r="K897" s="188">
        <v>50.75</v>
      </c>
      <c r="L897" s="188">
        <v>62.08</v>
      </c>
      <c r="M897" s="188">
        <v>50.9</v>
      </c>
      <c r="N897" s="188"/>
      <c r="O897" s="188"/>
      <c r="P897" s="188">
        <v>55.62</v>
      </c>
      <c r="Q897" s="188"/>
      <c r="R897" s="188">
        <v>61.08</v>
      </c>
      <c r="S897" s="188">
        <v>50.11</v>
      </c>
      <c r="T897" s="188">
        <v>53.53</v>
      </c>
      <c r="U897" s="188">
        <v>54.43</v>
      </c>
      <c r="V897" s="188">
        <v>61.68</v>
      </c>
      <c r="W897" s="188"/>
      <c r="X897" s="188">
        <v>50.8</v>
      </c>
      <c r="Y897" s="188">
        <v>55.92</v>
      </c>
      <c r="Z897" s="188">
        <v>70.72</v>
      </c>
      <c r="AA897" s="188"/>
      <c r="AB897" s="188">
        <v>63.27</v>
      </c>
      <c r="AC897" s="188">
        <v>58.9</v>
      </c>
      <c r="AD897" s="188"/>
      <c r="AE897" s="188">
        <v>54.38</v>
      </c>
      <c r="AF897" s="188"/>
    </row>
    <row r="898" spans="1:32" x14ac:dyDescent="0.3">
      <c r="A898" s="180" t="s">
        <v>973</v>
      </c>
      <c r="B898" s="180">
        <v>11249</v>
      </c>
      <c r="C898" s="182" t="s">
        <v>27403</v>
      </c>
      <c r="D898" s="180" t="s">
        <v>6</v>
      </c>
      <c r="E898" s="180" t="s">
        <v>857</v>
      </c>
      <c r="F898" s="188"/>
      <c r="G898" s="188">
        <v>3483.51</v>
      </c>
      <c r="H898" s="188"/>
      <c r="I898" s="188">
        <v>2570.9499999999998</v>
      </c>
      <c r="J898" s="188">
        <v>2582.21</v>
      </c>
      <c r="K898" s="188">
        <v>2302.81</v>
      </c>
      <c r="L898" s="188">
        <v>2816.55</v>
      </c>
      <c r="M898" s="188">
        <v>2309.5700000000002</v>
      </c>
      <c r="N898" s="188"/>
      <c r="O898" s="188"/>
      <c r="P898" s="188">
        <v>2523.63</v>
      </c>
      <c r="Q898" s="188"/>
      <c r="R898" s="188">
        <v>2771.48</v>
      </c>
      <c r="S898" s="188">
        <v>2273.52</v>
      </c>
      <c r="T898" s="188">
        <v>2428.9899999999998</v>
      </c>
      <c r="U898" s="188">
        <v>2469.5500000000002</v>
      </c>
      <c r="V898" s="188">
        <v>2798.52</v>
      </c>
      <c r="W898" s="188"/>
      <c r="X898" s="188">
        <v>2305.06</v>
      </c>
      <c r="Y898" s="188">
        <v>2537.15</v>
      </c>
      <c r="Z898" s="188">
        <v>3208.61</v>
      </c>
      <c r="AA898" s="188"/>
      <c r="AB898" s="188">
        <v>2870.63</v>
      </c>
      <c r="AC898" s="188">
        <v>2672.34</v>
      </c>
      <c r="AD898" s="188"/>
      <c r="AE898" s="188">
        <v>2467.3000000000002</v>
      </c>
      <c r="AF898" s="188"/>
    </row>
    <row r="899" spans="1:32" x14ac:dyDescent="0.3">
      <c r="A899" s="180" t="s">
        <v>973</v>
      </c>
      <c r="B899" s="180">
        <v>11251</v>
      </c>
      <c r="C899" s="182" t="s">
        <v>27404</v>
      </c>
      <c r="D899" s="180" t="s">
        <v>6</v>
      </c>
      <c r="E899" s="180" t="s">
        <v>857</v>
      </c>
      <c r="F899" s="188"/>
      <c r="G899" s="188">
        <v>170.06</v>
      </c>
      <c r="H899" s="188"/>
      <c r="I899" s="188">
        <v>125.51</v>
      </c>
      <c r="J899" s="188">
        <v>126.06</v>
      </c>
      <c r="K899" s="188">
        <v>112.42</v>
      </c>
      <c r="L899" s="188">
        <v>137.5</v>
      </c>
      <c r="M899" s="188">
        <v>112.75</v>
      </c>
      <c r="N899" s="188"/>
      <c r="O899" s="188"/>
      <c r="P899" s="188">
        <v>123.2</v>
      </c>
      <c r="Q899" s="188"/>
      <c r="R899" s="188">
        <v>135.30000000000001</v>
      </c>
      <c r="S899" s="188">
        <v>110.99</v>
      </c>
      <c r="T899" s="188">
        <v>118.58</v>
      </c>
      <c r="U899" s="188">
        <v>120.56</v>
      </c>
      <c r="V899" s="188">
        <v>136.62</v>
      </c>
      <c r="W899" s="188"/>
      <c r="X899" s="188">
        <v>112.53</v>
      </c>
      <c r="Y899" s="188">
        <v>123.86</v>
      </c>
      <c r="Z899" s="188">
        <v>156.63999999999999</v>
      </c>
      <c r="AA899" s="188"/>
      <c r="AB899" s="188">
        <v>140.13999999999999</v>
      </c>
      <c r="AC899" s="188">
        <v>130.46</v>
      </c>
      <c r="AD899" s="188"/>
      <c r="AE899" s="188">
        <v>120.45</v>
      </c>
      <c r="AF899" s="188"/>
    </row>
    <row r="900" spans="1:32" x14ac:dyDescent="0.3">
      <c r="A900" s="180" t="s">
        <v>973</v>
      </c>
      <c r="B900" s="180">
        <v>11253</v>
      </c>
      <c r="C900" s="182" t="s">
        <v>27405</v>
      </c>
      <c r="D900" s="180" t="s">
        <v>6</v>
      </c>
      <c r="E900" s="180" t="s">
        <v>857</v>
      </c>
      <c r="F900" s="188"/>
      <c r="G900" s="188">
        <v>281.81</v>
      </c>
      <c r="H900" s="188"/>
      <c r="I900" s="188">
        <v>207.98</v>
      </c>
      <c r="J900" s="188">
        <v>208.89</v>
      </c>
      <c r="K900" s="188">
        <v>186.29</v>
      </c>
      <c r="L900" s="188">
        <v>227.85</v>
      </c>
      <c r="M900" s="188">
        <v>186.84</v>
      </c>
      <c r="N900" s="188"/>
      <c r="O900" s="188"/>
      <c r="P900" s="188">
        <v>204.15</v>
      </c>
      <c r="Q900" s="188"/>
      <c r="R900" s="188">
        <v>224.21</v>
      </c>
      <c r="S900" s="188">
        <v>183.92</v>
      </c>
      <c r="T900" s="188">
        <v>196.5</v>
      </c>
      <c r="U900" s="188">
        <v>199.78</v>
      </c>
      <c r="V900" s="188">
        <v>226.39</v>
      </c>
      <c r="W900" s="188"/>
      <c r="X900" s="188">
        <v>186.47</v>
      </c>
      <c r="Y900" s="188">
        <v>205.25</v>
      </c>
      <c r="Z900" s="188">
        <v>259.57</v>
      </c>
      <c r="AA900" s="188"/>
      <c r="AB900" s="188">
        <v>232.23</v>
      </c>
      <c r="AC900" s="188">
        <v>216.19</v>
      </c>
      <c r="AD900" s="188"/>
      <c r="AE900" s="188">
        <v>199.6</v>
      </c>
      <c r="AF900" s="188"/>
    </row>
    <row r="901" spans="1:32" x14ac:dyDescent="0.3">
      <c r="A901" s="180" t="s">
        <v>973</v>
      </c>
      <c r="B901" s="180">
        <v>11255</v>
      </c>
      <c r="C901" s="182" t="s">
        <v>27406</v>
      </c>
      <c r="D901" s="180" t="s">
        <v>6</v>
      </c>
      <c r="E901" s="180" t="s">
        <v>857</v>
      </c>
      <c r="F901" s="188"/>
      <c r="G901" s="188">
        <v>421.3</v>
      </c>
      <c r="H901" s="188"/>
      <c r="I901" s="188">
        <v>310.93</v>
      </c>
      <c r="J901" s="188">
        <v>312.3</v>
      </c>
      <c r="K901" s="188">
        <v>278.5</v>
      </c>
      <c r="L901" s="188">
        <v>340.64</v>
      </c>
      <c r="M901" s="188">
        <v>279.32</v>
      </c>
      <c r="N901" s="188"/>
      <c r="O901" s="188"/>
      <c r="P901" s="188">
        <v>305.20999999999998</v>
      </c>
      <c r="Q901" s="188"/>
      <c r="R901" s="188">
        <v>335.19</v>
      </c>
      <c r="S901" s="188">
        <v>274.95999999999998</v>
      </c>
      <c r="T901" s="188">
        <v>293.77</v>
      </c>
      <c r="U901" s="188">
        <v>298.67</v>
      </c>
      <c r="V901" s="188">
        <v>338.46</v>
      </c>
      <c r="W901" s="188"/>
      <c r="X901" s="188">
        <v>278.77999999999997</v>
      </c>
      <c r="Y901" s="188">
        <v>306.85000000000002</v>
      </c>
      <c r="Z901" s="188">
        <v>388.06</v>
      </c>
      <c r="AA901" s="188"/>
      <c r="AB901" s="188">
        <v>347.18</v>
      </c>
      <c r="AC901" s="188">
        <v>323.2</v>
      </c>
      <c r="AD901" s="188"/>
      <c r="AE901" s="188">
        <v>298.39999999999998</v>
      </c>
      <c r="AF901" s="188"/>
    </row>
    <row r="902" spans="1:32" x14ac:dyDescent="0.3">
      <c r="A902" s="180" t="s">
        <v>973</v>
      </c>
      <c r="B902" s="180">
        <v>11256</v>
      </c>
      <c r="C902" s="182" t="s">
        <v>27407</v>
      </c>
      <c r="D902" s="180" t="s">
        <v>6</v>
      </c>
      <c r="E902" s="180" t="s">
        <v>857</v>
      </c>
      <c r="F902" s="188"/>
      <c r="G902" s="188">
        <v>527.72</v>
      </c>
      <c r="H902" s="188"/>
      <c r="I902" s="188">
        <v>389.48</v>
      </c>
      <c r="J902" s="188">
        <v>391.18</v>
      </c>
      <c r="K902" s="188">
        <v>348.85</v>
      </c>
      <c r="L902" s="188">
        <v>426.68</v>
      </c>
      <c r="M902" s="188">
        <v>349.88</v>
      </c>
      <c r="N902" s="188"/>
      <c r="O902" s="188"/>
      <c r="P902" s="188">
        <v>382.31</v>
      </c>
      <c r="Q902" s="188"/>
      <c r="R902" s="188">
        <v>419.86</v>
      </c>
      <c r="S902" s="188">
        <v>344.42</v>
      </c>
      <c r="T902" s="188">
        <v>367.97</v>
      </c>
      <c r="U902" s="188">
        <v>374.11</v>
      </c>
      <c r="V902" s="188">
        <v>423.95</v>
      </c>
      <c r="W902" s="188"/>
      <c r="X902" s="188">
        <v>349.2</v>
      </c>
      <c r="Y902" s="188">
        <v>384.36</v>
      </c>
      <c r="Z902" s="188">
        <v>486.08</v>
      </c>
      <c r="AA902" s="188"/>
      <c r="AB902" s="188">
        <v>434.87</v>
      </c>
      <c r="AC902" s="188">
        <v>404.84</v>
      </c>
      <c r="AD902" s="188"/>
      <c r="AE902" s="188">
        <v>373.77</v>
      </c>
      <c r="AF902" s="188"/>
    </row>
    <row r="903" spans="1:32" x14ac:dyDescent="0.3">
      <c r="A903" s="180" t="s">
        <v>973</v>
      </c>
      <c r="B903" s="180">
        <v>39693</v>
      </c>
      <c r="C903" s="182" t="s">
        <v>27408</v>
      </c>
      <c r="D903" s="180" t="s">
        <v>6</v>
      </c>
      <c r="E903" s="180" t="s">
        <v>857</v>
      </c>
      <c r="F903" s="188"/>
      <c r="G903" s="188">
        <v>3314.35</v>
      </c>
      <c r="H903" s="188"/>
      <c r="I903" s="188">
        <v>2446.1</v>
      </c>
      <c r="J903" s="188">
        <v>2456.8200000000002</v>
      </c>
      <c r="K903" s="188">
        <v>2190.9899999999998</v>
      </c>
      <c r="L903" s="188">
        <v>2679.78</v>
      </c>
      <c r="M903" s="188">
        <v>2197.42</v>
      </c>
      <c r="N903" s="188"/>
      <c r="O903" s="188"/>
      <c r="P903" s="188">
        <v>2401.08</v>
      </c>
      <c r="Q903" s="188"/>
      <c r="R903" s="188">
        <v>2636.9</v>
      </c>
      <c r="S903" s="188">
        <v>2163.12</v>
      </c>
      <c r="T903" s="188">
        <v>2311.04</v>
      </c>
      <c r="U903" s="188">
        <v>2349.63</v>
      </c>
      <c r="V903" s="188">
        <v>2662.63</v>
      </c>
      <c r="W903" s="188"/>
      <c r="X903" s="188">
        <v>2193.13</v>
      </c>
      <c r="Y903" s="188">
        <v>2413.9499999999998</v>
      </c>
      <c r="Z903" s="188">
        <v>3052.81</v>
      </c>
      <c r="AA903" s="188"/>
      <c r="AB903" s="188">
        <v>2731.23</v>
      </c>
      <c r="AC903" s="188">
        <v>2542.58</v>
      </c>
      <c r="AD903" s="188"/>
      <c r="AE903" s="188">
        <v>2347.4899999999998</v>
      </c>
      <c r="AF903" s="188"/>
    </row>
    <row r="904" spans="1:32" x14ac:dyDescent="0.3">
      <c r="A904" s="180" t="s">
        <v>973</v>
      </c>
      <c r="B904" s="180">
        <v>39692</v>
      </c>
      <c r="C904" s="182" t="s">
        <v>27409</v>
      </c>
      <c r="D904" s="180" t="s">
        <v>6</v>
      </c>
      <c r="E904" s="180" t="s">
        <v>857</v>
      </c>
      <c r="F904" s="188"/>
      <c r="G904" s="188">
        <v>1060.52</v>
      </c>
      <c r="H904" s="188"/>
      <c r="I904" s="188">
        <v>782.7</v>
      </c>
      <c r="J904" s="188">
        <v>786.13</v>
      </c>
      <c r="K904" s="188">
        <v>701.07</v>
      </c>
      <c r="L904" s="188">
        <v>857.47</v>
      </c>
      <c r="M904" s="188">
        <v>703.12</v>
      </c>
      <c r="N904" s="188"/>
      <c r="O904" s="188"/>
      <c r="P904" s="188">
        <v>768.29</v>
      </c>
      <c r="Q904" s="188"/>
      <c r="R904" s="188">
        <v>843.75</v>
      </c>
      <c r="S904" s="188">
        <v>692.15</v>
      </c>
      <c r="T904" s="188">
        <v>739.48</v>
      </c>
      <c r="U904" s="188">
        <v>751.83</v>
      </c>
      <c r="V904" s="188">
        <v>851.98</v>
      </c>
      <c r="W904" s="188"/>
      <c r="X904" s="188">
        <v>701.75</v>
      </c>
      <c r="Y904" s="188">
        <v>772.41</v>
      </c>
      <c r="Z904" s="188">
        <v>976.83</v>
      </c>
      <c r="AA904" s="188"/>
      <c r="AB904" s="188">
        <v>873.93</v>
      </c>
      <c r="AC904" s="188">
        <v>813.57</v>
      </c>
      <c r="AD904" s="188"/>
      <c r="AE904" s="188">
        <v>751.14</v>
      </c>
      <c r="AF904" s="188"/>
    </row>
    <row r="905" spans="1:32" x14ac:dyDescent="0.3">
      <c r="A905" s="180" t="s">
        <v>973</v>
      </c>
      <c r="B905" s="180">
        <v>1062</v>
      </c>
      <c r="C905" s="182" t="s">
        <v>27410</v>
      </c>
      <c r="D905" s="180" t="s">
        <v>6</v>
      </c>
      <c r="E905" s="180" t="s">
        <v>857</v>
      </c>
      <c r="F905" s="188"/>
      <c r="G905" s="188">
        <v>336.1</v>
      </c>
      <c r="H905" s="188"/>
      <c r="I905" s="188">
        <v>248.05</v>
      </c>
      <c r="J905" s="188">
        <v>249.14</v>
      </c>
      <c r="K905" s="188">
        <v>222.18</v>
      </c>
      <c r="L905" s="188">
        <v>271.75</v>
      </c>
      <c r="M905" s="188">
        <v>222.83</v>
      </c>
      <c r="N905" s="188"/>
      <c r="O905" s="188"/>
      <c r="P905" s="188">
        <v>243.48</v>
      </c>
      <c r="Q905" s="188"/>
      <c r="R905" s="188">
        <v>267.39999999999998</v>
      </c>
      <c r="S905" s="188">
        <v>219.35</v>
      </c>
      <c r="T905" s="188">
        <v>234.35</v>
      </c>
      <c r="U905" s="188">
        <v>238.27</v>
      </c>
      <c r="V905" s="188">
        <v>270.01</v>
      </c>
      <c r="W905" s="188"/>
      <c r="X905" s="188">
        <v>222.4</v>
      </c>
      <c r="Y905" s="188">
        <v>244.79</v>
      </c>
      <c r="Z905" s="188">
        <v>309.57</v>
      </c>
      <c r="AA905" s="188"/>
      <c r="AB905" s="188">
        <v>276.95999999999998</v>
      </c>
      <c r="AC905" s="188">
        <v>257.83</v>
      </c>
      <c r="AD905" s="188"/>
      <c r="AE905" s="188">
        <v>238.05</v>
      </c>
      <c r="AF905" s="188"/>
    </row>
    <row r="906" spans="1:32" x14ac:dyDescent="0.3">
      <c r="A906" s="180" t="s">
        <v>973</v>
      </c>
      <c r="B906" s="180">
        <v>39686</v>
      </c>
      <c r="C906" s="182" t="s">
        <v>27411</v>
      </c>
      <c r="D906" s="180" t="s">
        <v>6</v>
      </c>
      <c r="E906" s="180" t="s">
        <v>857</v>
      </c>
      <c r="F906" s="188"/>
      <c r="G906" s="188">
        <v>544.21</v>
      </c>
      <c r="H906" s="188"/>
      <c r="I906" s="188">
        <v>401.64</v>
      </c>
      <c r="J906" s="188">
        <v>403.4</v>
      </c>
      <c r="K906" s="188">
        <v>359.75</v>
      </c>
      <c r="L906" s="188">
        <v>440.01</v>
      </c>
      <c r="M906" s="188">
        <v>360.81</v>
      </c>
      <c r="N906" s="188"/>
      <c r="O906" s="188"/>
      <c r="P906" s="188">
        <v>394.25</v>
      </c>
      <c r="Q906" s="188"/>
      <c r="R906" s="188">
        <v>432.97</v>
      </c>
      <c r="S906" s="188">
        <v>355.18</v>
      </c>
      <c r="T906" s="188">
        <v>379.47</v>
      </c>
      <c r="U906" s="188">
        <v>385.8</v>
      </c>
      <c r="V906" s="188">
        <v>437.2</v>
      </c>
      <c r="W906" s="188"/>
      <c r="X906" s="188">
        <v>360.11</v>
      </c>
      <c r="Y906" s="188">
        <v>396.36</v>
      </c>
      <c r="Z906" s="188">
        <v>501.26</v>
      </c>
      <c r="AA906" s="188"/>
      <c r="AB906" s="188">
        <v>448.46</v>
      </c>
      <c r="AC906" s="188">
        <v>417.48</v>
      </c>
      <c r="AD906" s="188"/>
      <c r="AE906" s="188">
        <v>385.45</v>
      </c>
      <c r="AF906" s="188"/>
    </row>
    <row r="907" spans="1:32" x14ac:dyDescent="0.3">
      <c r="A907" s="180" t="s">
        <v>973</v>
      </c>
      <c r="B907" s="180">
        <v>43095</v>
      </c>
      <c r="C907" s="182" t="s">
        <v>27412</v>
      </c>
      <c r="D907" s="180" t="s">
        <v>6</v>
      </c>
      <c r="E907" s="180" t="s">
        <v>857</v>
      </c>
      <c r="F907" s="188">
        <v>241.96</v>
      </c>
      <c r="G907" s="188">
        <v>184.31</v>
      </c>
      <c r="H907" s="188">
        <v>192.35</v>
      </c>
      <c r="I907" s="188">
        <v>165.35</v>
      </c>
      <c r="J907" s="188">
        <v>147.94</v>
      </c>
      <c r="K907" s="188"/>
      <c r="L907" s="188">
        <v>349.65</v>
      </c>
      <c r="M907" s="188">
        <v>163.06</v>
      </c>
      <c r="N907" s="188">
        <v>135.31</v>
      </c>
      <c r="O907" s="188">
        <v>231.49</v>
      </c>
      <c r="P907" s="188">
        <v>186.22</v>
      </c>
      <c r="Q907" s="188">
        <v>140.97999999999999</v>
      </c>
      <c r="R907" s="188">
        <v>208.34</v>
      </c>
      <c r="S907" s="188">
        <v>129.29</v>
      </c>
      <c r="T907" s="188">
        <v>217.16</v>
      </c>
      <c r="U907" s="188">
        <v>209.38</v>
      </c>
      <c r="V907" s="188">
        <v>176.81</v>
      </c>
      <c r="W907" s="188">
        <v>288.41000000000003</v>
      </c>
      <c r="X907" s="188">
        <v>209.49</v>
      </c>
      <c r="Y907" s="188">
        <v>138.22999999999999</v>
      </c>
      <c r="Z907" s="188">
        <v>158.28</v>
      </c>
      <c r="AA907" s="188">
        <v>171.41</v>
      </c>
      <c r="AB907" s="188">
        <v>158.02000000000001</v>
      </c>
      <c r="AC907" s="188">
        <v>234.98</v>
      </c>
      <c r="AD907" s="188">
        <v>154.32</v>
      </c>
      <c r="AE907" s="188">
        <v>143.74</v>
      </c>
      <c r="AF907" s="188">
        <v>211</v>
      </c>
    </row>
    <row r="908" spans="1:32" x14ac:dyDescent="0.3">
      <c r="A908" s="180" t="s">
        <v>973</v>
      </c>
      <c r="B908" s="180">
        <v>1871</v>
      </c>
      <c r="C908" s="182" t="s">
        <v>27413</v>
      </c>
      <c r="D908" s="180" t="s">
        <v>6</v>
      </c>
      <c r="E908" s="180" t="s">
        <v>857</v>
      </c>
      <c r="F908" s="188">
        <v>4.03</v>
      </c>
      <c r="G908" s="188">
        <v>3.31</v>
      </c>
      <c r="H908" s="188">
        <v>3.91</v>
      </c>
      <c r="I908" s="188">
        <v>5.47</v>
      </c>
      <c r="J908" s="188">
        <v>3.77</v>
      </c>
      <c r="K908" s="188">
        <v>3.19</v>
      </c>
      <c r="L908" s="188">
        <v>5.43</v>
      </c>
      <c r="M908" s="188">
        <v>4.6900000000000004</v>
      </c>
      <c r="N908" s="188">
        <v>2.59</v>
      </c>
      <c r="O908" s="188">
        <v>4.88</v>
      </c>
      <c r="P908" s="188">
        <v>5.55</v>
      </c>
      <c r="Q908" s="188">
        <v>3.09</v>
      </c>
      <c r="R908" s="188">
        <v>5.58</v>
      </c>
      <c r="S908" s="188">
        <v>4.7699999999999996</v>
      </c>
      <c r="T908" s="188">
        <v>2.5</v>
      </c>
      <c r="U908" s="188">
        <v>5.54</v>
      </c>
      <c r="V908" s="188">
        <v>4.0599999999999996</v>
      </c>
      <c r="W908" s="188">
        <v>7.82</v>
      </c>
      <c r="X908" s="188">
        <v>5.77</v>
      </c>
      <c r="Y908" s="188">
        <v>4.22</v>
      </c>
      <c r="Z908" s="188">
        <v>3.97</v>
      </c>
      <c r="AA908" s="188">
        <v>4.91</v>
      </c>
      <c r="AB908" s="188">
        <v>5.1100000000000003</v>
      </c>
      <c r="AC908" s="188">
        <v>3.44</v>
      </c>
      <c r="AD908" s="188">
        <v>4.1399999999999997</v>
      </c>
      <c r="AE908" s="188">
        <v>3.61</v>
      </c>
      <c r="AF908" s="188">
        <v>3.83</v>
      </c>
    </row>
    <row r="909" spans="1:32" x14ac:dyDescent="0.3">
      <c r="A909" s="180" t="s">
        <v>973</v>
      </c>
      <c r="B909" s="180">
        <v>12001</v>
      </c>
      <c r="C909" s="182" t="s">
        <v>27414</v>
      </c>
      <c r="D909" s="180" t="s">
        <v>6</v>
      </c>
      <c r="E909" s="180" t="s">
        <v>857</v>
      </c>
      <c r="F909" s="188">
        <v>5.83</v>
      </c>
      <c r="G909" s="188">
        <v>4.79</v>
      </c>
      <c r="H909" s="188">
        <v>5.65</v>
      </c>
      <c r="I909" s="188">
        <v>7.91</v>
      </c>
      <c r="J909" s="188">
        <v>5.44</v>
      </c>
      <c r="K909" s="188">
        <v>4.6100000000000003</v>
      </c>
      <c r="L909" s="188">
        <v>7.84</v>
      </c>
      <c r="M909" s="188">
        <v>6.78</v>
      </c>
      <c r="N909" s="188">
        <v>3.75</v>
      </c>
      <c r="O909" s="188">
        <v>7.05</v>
      </c>
      <c r="P909" s="188">
        <v>8.02</v>
      </c>
      <c r="Q909" s="188">
        <v>4.47</v>
      </c>
      <c r="R909" s="188">
        <v>8.07</v>
      </c>
      <c r="S909" s="188">
        <v>6.89</v>
      </c>
      <c r="T909" s="188">
        <v>3.61</v>
      </c>
      <c r="U909" s="188">
        <v>8</v>
      </c>
      <c r="V909" s="188">
        <v>5.87</v>
      </c>
      <c r="W909" s="188">
        <v>11.3</v>
      </c>
      <c r="X909" s="188">
        <v>8.34</v>
      </c>
      <c r="Y909" s="188">
        <v>6.1</v>
      </c>
      <c r="Z909" s="188">
        <v>5.74</v>
      </c>
      <c r="AA909" s="188">
        <v>7.09</v>
      </c>
      <c r="AB909" s="188">
        <v>7.39</v>
      </c>
      <c r="AC909" s="188">
        <v>4.97</v>
      </c>
      <c r="AD909" s="188">
        <v>5.99</v>
      </c>
      <c r="AE909" s="188">
        <v>5.22</v>
      </c>
      <c r="AF909" s="188">
        <v>5.53</v>
      </c>
    </row>
    <row r="910" spans="1:32" x14ac:dyDescent="0.3">
      <c r="A910" s="180" t="s">
        <v>973</v>
      </c>
      <c r="B910" s="180">
        <v>11882</v>
      </c>
      <c r="C910" s="182" t="s">
        <v>27415</v>
      </c>
      <c r="D910" s="180" t="s">
        <v>6</v>
      </c>
      <c r="E910" s="180" t="s">
        <v>857</v>
      </c>
      <c r="F910" s="188"/>
      <c r="G910" s="188">
        <v>86.63</v>
      </c>
      <c r="H910" s="188"/>
      <c r="I910" s="188"/>
      <c r="J910" s="188">
        <v>133.27000000000001</v>
      </c>
      <c r="K910" s="188"/>
      <c r="L910" s="188">
        <v>129.76</v>
      </c>
      <c r="M910" s="188">
        <v>129.16999999999999</v>
      </c>
      <c r="N910" s="188"/>
      <c r="O910" s="188">
        <v>131.41</v>
      </c>
      <c r="P910" s="188">
        <v>110.67</v>
      </c>
      <c r="Q910" s="188">
        <v>122.51</v>
      </c>
      <c r="R910" s="188"/>
      <c r="S910" s="188">
        <v>117.89</v>
      </c>
      <c r="T910" s="188"/>
      <c r="U910" s="188">
        <v>96.36</v>
      </c>
      <c r="V910" s="188">
        <v>124.05</v>
      </c>
      <c r="W910" s="188"/>
      <c r="X910" s="188">
        <v>147.11000000000001</v>
      </c>
      <c r="Y910" s="188">
        <v>118.33</v>
      </c>
      <c r="Z910" s="188">
        <v>114.87</v>
      </c>
      <c r="AA910" s="188"/>
      <c r="AB910" s="188">
        <v>132.62</v>
      </c>
      <c r="AC910" s="188"/>
      <c r="AD910" s="188"/>
      <c r="AE910" s="188">
        <v>137.88999999999999</v>
      </c>
      <c r="AF910" s="188">
        <v>102.52</v>
      </c>
    </row>
    <row r="911" spans="1:32" x14ac:dyDescent="0.3">
      <c r="A911" s="180" t="s">
        <v>973</v>
      </c>
      <c r="B911" s="180">
        <v>1068</v>
      </c>
      <c r="C911" s="182" t="s">
        <v>27416</v>
      </c>
      <c r="D911" s="180" t="s">
        <v>6</v>
      </c>
      <c r="E911" s="180" t="s">
        <v>857</v>
      </c>
      <c r="F911" s="188"/>
      <c r="G911" s="188">
        <v>2216.9</v>
      </c>
      <c r="H911" s="188"/>
      <c r="I911" s="188">
        <v>1636.15</v>
      </c>
      <c r="J911" s="188">
        <v>1643.32</v>
      </c>
      <c r="K911" s="188">
        <v>1465.51</v>
      </c>
      <c r="L911" s="188">
        <v>1792.45</v>
      </c>
      <c r="M911" s="188">
        <v>1469.81</v>
      </c>
      <c r="N911" s="188"/>
      <c r="O911" s="188"/>
      <c r="P911" s="188">
        <v>1606.04</v>
      </c>
      <c r="Q911" s="188"/>
      <c r="R911" s="188">
        <v>1763.77</v>
      </c>
      <c r="S911" s="188">
        <v>1446.86</v>
      </c>
      <c r="T911" s="188">
        <v>1545.81</v>
      </c>
      <c r="U911" s="188">
        <v>1571.62</v>
      </c>
      <c r="V911" s="188">
        <v>1780.98</v>
      </c>
      <c r="W911" s="188"/>
      <c r="X911" s="188">
        <v>1466.94</v>
      </c>
      <c r="Y911" s="188">
        <v>1614.64</v>
      </c>
      <c r="Z911" s="188">
        <v>2041.96</v>
      </c>
      <c r="AA911" s="188"/>
      <c r="AB911" s="188">
        <v>1826.87</v>
      </c>
      <c r="AC911" s="188">
        <v>1700.68</v>
      </c>
      <c r="AD911" s="188"/>
      <c r="AE911" s="188">
        <v>1570.19</v>
      </c>
      <c r="AF911" s="188"/>
    </row>
    <row r="912" spans="1:32" x14ac:dyDescent="0.3">
      <c r="A912" s="180" t="s">
        <v>973</v>
      </c>
      <c r="B912" s="180">
        <v>39690</v>
      </c>
      <c r="C912" s="182" t="s">
        <v>27417</v>
      </c>
      <c r="D912" s="180" t="s">
        <v>6</v>
      </c>
      <c r="E912" s="180" t="s">
        <v>857</v>
      </c>
      <c r="F912" s="188"/>
      <c r="G912" s="188">
        <v>3719.23</v>
      </c>
      <c r="H912" s="188"/>
      <c r="I912" s="188">
        <v>2744.92</v>
      </c>
      <c r="J912" s="188">
        <v>2756.94</v>
      </c>
      <c r="K912" s="188">
        <v>2458.64</v>
      </c>
      <c r="L912" s="188">
        <v>3007.14</v>
      </c>
      <c r="M912" s="188">
        <v>2465.85</v>
      </c>
      <c r="N912" s="188"/>
      <c r="O912" s="188"/>
      <c r="P912" s="188">
        <v>2694.4</v>
      </c>
      <c r="Q912" s="188"/>
      <c r="R912" s="188">
        <v>2959.02</v>
      </c>
      <c r="S912" s="188">
        <v>2427.36</v>
      </c>
      <c r="T912" s="188">
        <v>2593.36</v>
      </c>
      <c r="U912" s="188">
        <v>2636.66</v>
      </c>
      <c r="V912" s="188">
        <v>2987.89</v>
      </c>
      <c r="W912" s="188"/>
      <c r="X912" s="188">
        <v>2461.04</v>
      </c>
      <c r="Y912" s="188">
        <v>2708.83</v>
      </c>
      <c r="Z912" s="188">
        <v>3425.73</v>
      </c>
      <c r="AA912" s="188"/>
      <c r="AB912" s="188">
        <v>3064.88</v>
      </c>
      <c r="AC912" s="188">
        <v>2853.17</v>
      </c>
      <c r="AD912" s="188"/>
      <c r="AE912" s="188">
        <v>2634.25</v>
      </c>
      <c r="AF912" s="188"/>
    </row>
    <row r="913" spans="1:32" x14ac:dyDescent="0.3">
      <c r="A913" s="180" t="s">
        <v>973</v>
      </c>
      <c r="B913" s="180">
        <v>39691</v>
      </c>
      <c r="C913" s="182" t="s">
        <v>27418</v>
      </c>
      <c r="D913" s="180" t="s">
        <v>6</v>
      </c>
      <c r="E913" s="180" t="s">
        <v>857</v>
      </c>
      <c r="F913" s="188"/>
      <c r="G913" s="188">
        <v>4677.75</v>
      </c>
      <c r="H913" s="188"/>
      <c r="I913" s="188">
        <v>3452.34</v>
      </c>
      <c r="J913" s="188">
        <v>3467.46</v>
      </c>
      <c r="K913" s="188">
        <v>3092.28</v>
      </c>
      <c r="L913" s="188">
        <v>3782.14</v>
      </c>
      <c r="M913" s="188">
        <v>3101.35</v>
      </c>
      <c r="N913" s="188"/>
      <c r="O913" s="188"/>
      <c r="P913" s="188">
        <v>3388.8</v>
      </c>
      <c r="Q913" s="188"/>
      <c r="R913" s="188">
        <v>3721.62</v>
      </c>
      <c r="S913" s="188">
        <v>3052.94</v>
      </c>
      <c r="T913" s="188">
        <v>3261.72</v>
      </c>
      <c r="U913" s="188">
        <v>3316.18</v>
      </c>
      <c r="V913" s="188">
        <v>3757.93</v>
      </c>
      <c r="W913" s="188"/>
      <c r="X913" s="188">
        <v>3095.3</v>
      </c>
      <c r="Y913" s="188">
        <v>3406.95</v>
      </c>
      <c r="Z913" s="188">
        <v>4308.6099999999997</v>
      </c>
      <c r="AA913" s="188"/>
      <c r="AB913" s="188">
        <v>3854.76</v>
      </c>
      <c r="AC913" s="188">
        <v>3588.49</v>
      </c>
      <c r="AD913" s="188"/>
      <c r="AE913" s="188">
        <v>3313.15</v>
      </c>
      <c r="AF913" s="188"/>
    </row>
    <row r="914" spans="1:32" x14ac:dyDescent="0.3">
      <c r="A914" s="180" t="s">
        <v>973</v>
      </c>
      <c r="B914" s="180">
        <v>39808</v>
      </c>
      <c r="C914" s="182" t="s">
        <v>27419</v>
      </c>
      <c r="D914" s="180" t="s">
        <v>6</v>
      </c>
      <c r="E914" s="180" t="s">
        <v>857</v>
      </c>
      <c r="F914" s="188">
        <v>126.32</v>
      </c>
      <c r="G914" s="188">
        <v>96.22</v>
      </c>
      <c r="H914" s="188">
        <v>100.42</v>
      </c>
      <c r="I914" s="188">
        <v>86.32</v>
      </c>
      <c r="J914" s="188">
        <v>77.239999999999995</v>
      </c>
      <c r="K914" s="188"/>
      <c r="L914" s="188">
        <v>182.54</v>
      </c>
      <c r="M914" s="188">
        <v>85.13</v>
      </c>
      <c r="N914" s="188">
        <v>70.64</v>
      </c>
      <c r="O914" s="188">
        <v>120.85</v>
      </c>
      <c r="P914" s="188">
        <v>97.22</v>
      </c>
      <c r="Q914" s="188">
        <v>73.599999999999994</v>
      </c>
      <c r="R914" s="188">
        <v>108.77</v>
      </c>
      <c r="S914" s="188">
        <v>67.5</v>
      </c>
      <c r="T914" s="188">
        <v>113.37</v>
      </c>
      <c r="U914" s="188">
        <v>109.31</v>
      </c>
      <c r="V914" s="188">
        <v>92.31</v>
      </c>
      <c r="W914" s="188">
        <v>150.57</v>
      </c>
      <c r="X914" s="188">
        <v>109.37</v>
      </c>
      <c r="Y914" s="188">
        <v>72.16</v>
      </c>
      <c r="Z914" s="188">
        <v>82.63</v>
      </c>
      <c r="AA914" s="188">
        <v>89.49</v>
      </c>
      <c r="AB914" s="188">
        <v>82.5</v>
      </c>
      <c r="AC914" s="188">
        <v>122.68</v>
      </c>
      <c r="AD914" s="188">
        <v>80.569999999999993</v>
      </c>
      <c r="AE914" s="188">
        <v>75.040000000000006</v>
      </c>
      <c r="AF914" s="188">
        <v>110.16</v>
      </c>
    </row>
    <row r="915" spans="1:32" x14ac:dyDescent="0.3">
      <c r="A915" s="180" t="s">
        <v>973</v>
      </c>
      <c r="B915" s="180">
        <v>39809</v>
      </c>
      <c r="C915" s="182" t="s">
        <v>27420</v>
      </c>
      <c r="D915" s="180" t="s">
        <v>6</v>
      </c>
      <c r="E915" s="180" t="s">
        <v>857</v>
      </c>
      <c r="F915" s="188">
        <v>299.62</v>
      </c>
      <c r="G915" s="188">
        <v>228.22</v>
      </c>
      <c r="H915" s="188">
        <v>238.19</v>
      </c>
      <c r="I915" s="188">
        <v>204.75</v>
      </c>
      <c r="J915" s="188">
        <v>183.19</v>
      </c>
      <c r="K915" s="188"/>
      <c r="L915" s="188">
        <v>432.96</v>
      </c>
      <c r="M915" s="188">
        <v>201.92</v>
      </c>
      <c r="N915" s="188">
        <v>167.55</v>
      </c>
      <c r="O915" s="188">
        <v>286.64999999999998</v>
      </c>
      <c r="P915" s="188">
        <v>230.6</v>
      </c>
      <c r="Q915" s="188">
        <v>174.58</v>
      </c>
      <c r="R915" s="188">
        <v>257.98</v>
      </c>
      <c r="S915" s="188">
        <v>160.1</v>
      </c>
      <c r="T915" s="188">
        <v>268.89999999999998</v>
      </c>
      <c r="U915" s="188">
        <v>259.27999999999997</v>
      </c>
      <c r="V915" s="188">
        <v>218.94</v>
      </c>
      <c r="W915" s="188">
        <v>357.14</v>
      </c>
      <c r="X915" s="188">
        <v>259.42</v>
      </c>
      <c r="Y915" s="188">
        <v>171.17</v>
      </c>
      <c r="Z915" s="188">
        <v>196</v>
      </c>
      <c r="AA915" s="188">
        <v>212.25</v>
      </c>
      <c r="AB915" s="188">
        <v>195.67</v>
      </c>
      <c r="AC915" s="188">
        <v>290.97000000000003</v>
      </c>
      <c r="AD915" s="188">
        <v>191.1</v>
      </c>
      <c r="AE915" s="188">
        <v>177.99</v>
      </c>
      <c r="AF915" s="188">
        <v>261.29000000000002</v>
      </c>
    </row>
    <row r="916" spans="1:32" x14ac:dyDescent="0.3">
      <c r="A916" s="180" t="s">
        <v>973</v>
      </c>
      <c r="B916" s="180">
        <v>43439</v>
      </c>
      <c r="C916" s="182" t="s">
        <v>27421</v>
      </c>
      <c r="D916" s="180" t="s">
        <v>6</v>
      </c>
      <c r="E916" s="180" t="s">
        <v>857</v>
      </c>
      <c r="F916" s="188"/>
      <c r="G916" s="188">
        <v>397.64</v>
      </c>
      <c r="H916" s="188"/>
      <c r="I916" s="188"/>
      <c r="J916" s="188">
        <v>611.76</v>
      </c>
      <c r="K916" s="188"/>
      <c r="L916" s="188">
        <v>595.64</v>
      </c>
      <c r="M916" s="188">
        <v>592.94000000000005</v>
      </c>
      <c r="N916" s="188"/>
      <c r="O916" s="188">
        <v>603.22</v>
      </c>
      <c r="P916" s="188">
        <v>508.02</v>
      </c>
      <c r="Q916" s="188">
        <v>562.35</v>
      </c>
      <c r="R916" s="188"/>
      <c r="S916" s="188">
        <v>541.16999999999996</v>
      </c>
      <c r="T916" s="188"/>
      <c r="U916" s="188">
        <v>442.35</v>
      </c>
      <c r="V916" s="188">
        <v>569.41</v>
      </c>
      <c r="W916" s="188"/>
      <c r="X916" s="188">
        <v>675.29</v>
      </c>
      <c r="Y916" s="188">
        <v>543.20000000000005</v>
      </c>
      <c r="Z916" s="188">
        <v>527.29</v>
      </c>
      <c r="AA916" s="188"/>
      <c r="AB916" s="188">
        <v>608.77</v>
      </c>
      <c r="AC916" s="188"/>
      <c r="AD916" s="188"/>
      <c r="AE916" s="188">
        <v>632.94000000000005</v>
      </c>
      <c r="AF916" s="188">
        <v>470.58</v>
      </c>
    </row>
    <row r="917" spans="1:32" x14ac:dyDescent="0.3">
      <c r="A917" s="180" t="s">
        <v>973</v>
      </c>
      <c r="B917" s="180">
        <v>5103</v>
      </c>
      <c r="C917" s="182" t="s">
        <v>27422</v>
      </c>
      <c r="D917" s="180" t="s">
        <v>6</v>
      </c>
      <c r="E917" s="180" t="s">
        <v>857</v>
      </c>
      <c r="F917" s="188">
        <v>25.54</v>
      </c>
      <c r="G917" s="188">
        <v>22.44</v>
      </c>
      <c r="H917" s="188">
        <v>22.53</v>
      </c>
      <c r="I917" s="188">
        <v>30.88</v>
      </c>
      <c r="J917" s="188">
        <v>21.92</v>
      </c>
      <c r="K917" s="188">
        <v>29.58</v>
      </c>
      <c r="L917" s="188">
        <v>34.18</v>
      </c>
      <c r="M917" s="188">
        <v>29.86</v>
      </c>
      <c r="N917" s="188">
        <v>27.23</v>
      </c>
      <c r="O917" s="188">
        <v>25.81</v>
      </c>
      <c r="P917" s="188">
        <v>26.26</v>
      </c>
      <c r="Q917" s="188">
        <v>26.45</v>
      </c>
      <c r="R917" s="188">
        <v>26.72</v>
      </c>
      <c r="S917" s="188">
        <v>27.17</v>
      </c>
      <c r="T917" s="188">
        <v>21.11</v>
      </c>
      <c r="U917" s="188">
        <v>25.6</v>
      </c>
      <c r="V917" s="188">
        <v>21.27</v>
      </c>
      <c r="W917" s="188">
        <v>23.93</v>
      </c>
      <c r="X917" s="188">
        <v>32.49</v>
      </c>
      <c r="Y917" s="188">
        <v>30.63</v>
      </c>
      <c r="Z917" s="188">
        <v>23.51</v>
      </c>
      <c r="AA917" s="188">
        <v>21.25</v>
      </c>
      <c r="AB917" s="188">
        <v>30.6</v>
      </c>
      <c r="AC917" s="188">
        <v>25.59</v>
      </c>
      <c r="AD917" s="188">
        <v>18.7</v>
      </c>
      <c r="AE917" s="188">
        <v>25.34</v>
      </c>
      <c r="AF917" s="188">
        <v>24.58</v>
      </c>
    </row>
    <row r="918" spans="1:32" x14ac:dyDescent="0.3">
      <c r="A918" s="180" t="s">
        <v>973</v>
      </c>
      <c r="B918" s="180">
        <v>11880</v>
      </c>
      <c r="C918" s="182" t="s">
        <v>27423</v>
      </c>
      <c r="D918" s="180" t="s">
        <v>6</v>
      </c>
      <c r="E918" s="180" t="s">
        <v>857</v>
      </c>
      <c r="F918" s="188">
        <v>107.45</v>
      </c>
      <c r="G918" s="188">
        <v>94.41</v>
      </c>
      <c r="H918" s="188">
        <v>94.77</v>
      </c>
      <c r="I918" s="188">
        <v>129.88999999999999</v>
      </c>
      <c r="J918" s="188">
        <v>92.19</v>
      </c>
      <c r="K918" s="188">
        <v>124.42</v>
      </c>
      <c r="L918" s="188">
        <v>143.76</v>
      </c>
      <c r="M918" s="188">
        <v>125.61</v>
      </c>
      <c r="N918" s="188">
        <v>114.53</v>
      </c>
      <c r="O918" s="188">
        <v>108.55</v>
      </c>
      <c r="P918" s="188">
        <v>110.44</v>
      </c>
      <c r="Q918" s="188">
        <v>111.27</v>
      </c>
      <c r="R918" s="188">
        <v>112.37</v>
      </c>
      <c r="S918" s="188">
        <v>114.31</v>
      </c>
      <c r="T918" s="188">
        <v>88.79</v>
      </c>
      <c r="U918" s="188">
        <v>107.67</v>
      </c>
      <c r="V918" s="188">
        <v>89.47</v>
      </c>
      <c r="W918" s="188">
        <v>100.66</v>
      </c>
      <c r="X918" s="188">
        <v>136.66999999999999</v>
      </c>
      <c r="Y918" s="188">
        <v>128.83000000000001</v>
      </c>
      <c r="Z918" s="188">
        <v>98.91</v>
      </c>
      <c r="AA918" s="188">
        <v>89.4</v>
      </c>
      <c r="AB918" s="188">
        <v>128.72</v>
      </c>
      <c r="AC918" s="188">
        <v>107.65</v>
      </c>
      <c r="AD918" s="188">
        <v>78.680000000000007</v>
      </c>
      <c r="AE918" s="188">
        <v>106.57</v>
      </c>
      <c r="AF918" s="188">
        <v>103.4</v>
      </c>
    </row>
    <row r="919" spans="1:32" x14ac:dyDescent="0.3">
      <c r="A919" s="180" t="s">
        <v>973</v>
      </c>
      <c r="B919" s="180">
        <v>11714</v>
      </c>
      <c r="C919" s="182" t="s">
        <v>27424</v>
      </c>
      <c r="D919" s="180" t="s">
        <v>6</v>
      </c>
      <c r="E919" s="180" t="s">
        <v>857</v>
      </c>
      <c r="F919" s="188">
        <v>73.2</v>
      </c>
      <c r="G919" s="188">
        <v>64.319999999999993</v>
      </c>
      <c r="H919" s="188">
        <v>64.56</v>
      </c>
      <c r="I919" s="188">
        <v>88.48</v>
      </c>
      <c r="J919" s="188">
        <v>62.8</v>
      </c>
      <c r="K919" s="188">
        <v>84.76</v>
      </c>
      <c r="L919" s="188">
        <v>97.93</v>
      </c>
      <c r="M919" s="188">
        <v>85.58</v>
      </c>
      <c r="N919" s="188">
        <v>78.02</v>
      </c>
      <c r="O919" s="188">
        <v>73.95</v>
      </c>
      <c r="P919" s="188">
        <v>75.239999999999995</v>
      </c>
      <c r="Q919" s="188">
        <v>75.8</v>
      </c>
      <c r="R919" s="188">
        <v>76.55</v>
      </c>
      <c r="S919" s="188">
        <v>77.87</v>
      </c>
      <c r="T919" s="188">
        <v>60.49</v>
      </c>
      <c r="U919" s="188">
        <v>73.349999999999994</v>
      </c>
      <c r="V919" s="188">
        <v>60.95</v>
      </c>
      <c r="W919" s="188">
        <v>68.58</v>
      </c>
      <c r="X919" s="188">
        <v>93.11</v>
      </c>
      <c r="Y919" s="188">
        <v>87.77</v>
      </c>
      <c r="Z919" s="188">
        <v>67.38</v>
      </c>
      <c r="AA919" s="188">
        <v>60.9</v>
      </c>
      <c r="AB919" s="188">
        <v>87.69</v>
      </c>
      <c r="AC919" s="188">
        <v>73.34</v>
      </c>
      <c r="AD919" s="188">
        <v>53.6</v>
      </c>
      <c r="AE919" s="188">
        <v>72.599999999999994</v>
      </c>
      <c r="AF919" s="188">
        <v>70.44</v>
      </c>
    </row>
    <row r="920" spans="1:32" x14ac:dyDescent="0.3">
      <c r="A920" s="180" t="s">
        <v>973</v>
      </c>
      <c r="B920" s="180">
        <v>11712</v>
      </c>
      <c r="C920" s="182" t="s">
        <v>27425</v>
      </c>
      <c r="D920" s="180" t="s">
        <v>6</v>
      </c>
      <c r="E920" s="180" t="s">
        <v>26586</v>
      </c>
      <c r="F920" s="188">
        <v>47.8</v>
      </c>
      <c r="G920" s="188">
        <v>42</v>
      </c>
      <c r="H920" s="188">
        <v>42.16</v>
      </c>
      <c r="I920" s="188">
        <v>57.78</v>
      </c>
      <c r="J920" s="188">
        <v>41.01</v>
      </c>
      <c r="K920" s="188">
        <v>55.35</v>
      </c>
      <c r="L920" s="188">
        <v>63.95</v>
      </c>
      <c r="M920" s="188">
        <v>55.88</v>
      </c>
      <c r="N920" s="188">
        <v>50.95</v>
      </c>
      <c r="O920" s="188">
        <v>48.29</v>
      </c>
      <c r="P920" s="188">
        <v>49.13</v>
      </c>
      <c r="Q920" s="188">
        <v>49.5</v>
      </c>
      <c r="R920" s="188">
        <v>49.99</v>
      </c>
      <c r="S920" s="188">
        <v>50.85</v>
      </c>
      <c r="T920" s="188">
        <v>39.5</v>
      </c>
      <c r="U920" s="188">
        <v>47.9</v>
      </c>
      <c r="V920" s="188">
        <v>39.799999999999997</v>
      </c>
      <c r="W920" s="188">
        <v>44.78</v>
      </c>
      <c r="X920" s="188">
        <v>60.8</v>
      </c>
      <c r="Y920" s="188">
        <v>57.31</v>
      </c>
      <c r="Z920" s="188">
        <v>44</v>
      </c>
      <c r="AA920" s="188">
        <v>39.770000000000003</v>
      </c>
      <c r="AB920" s="188">
        <v>57.26</v>
      </c>
      <c r="AC920" s="188">
        <v>47.89</v>
      </c>
      <c r="AD920" s="188">
        <v>35</v>
      </c>
      <c r="AE920" s="188">
        <v>47.41</v>
      </c>
      <c r="AF920" s="188">
        <v>46</v>
      </c>
    </row>
    <row r="921" spans="1:32" x14ac:dyDescent="0.3">
      <c r="A921" s="180" t="s">
        <v>973</v>
      </c>
      <c r="B921" s="180">
        <v>11717</v>
      </c>
      <c r="C921" s="182" t="s">
        <v>27426</v>
      </c>
      <c r="D921" s="180" t="s">
        <v>6</v>
      </c>
      <c r="E921" s="180" t="s">
        <v>857</v>
      </c>
      <c r="F921" s="188">
        <v>57.62</v>
      </c>
      <c r="G921" s="188">
        <v>50.63</v>
      </c>
      <c r="H921" s="188">
        <v>50.82</v>
      </c>
      <c r="I921" s="188">
        <v>69.650000000000006</v>
      </c>
      <c r="J921" s="188">
        <v>49.44</v>
      </c>
      <c r="K921" s="188">
        <v>66.72</v>
      </c>
      <c r="L921" s="188">
        <v>77.09</v>
      </c>
      <c r="M921" s="188">
        <v>67.36</v>
      </c>
      <c r="N921" s="188">
        <v>61.42</v>
      </c>
      <c r="O921" s="188">
        <v>58.21</v>
      </c>
      <c r="P921" s="188">
        <v>59.22</v>
      </c>
      <c r="Q921" s="188">
        <v>59.67</v>
      </c>
      <c r="R921" s="188">
        <v>60.26</v>
      </c>
      <c r="S921" s="188">
        <v>61.3</v>
      </c>
      <c r="T921" s="188">
        <v>47.61</v>
      </c>
      <c r="U921" s="188">
        <v>57.74</v>
      </c>
      <c r="V921" s="188">
        <v>47.98</v>
      </c>
      <c r="W921" s="188">
        <v>53.98</v>
      </c>
      <c r="X921" s="188">
        <v>73.290000000000006</v>
      </c>
      <c r="Y921" s="188">
        <v>69.09</v>
      </c>
      <c r="Z921" s="188">
        <v>53.04</v>
      </c>
      <c r="AA921" s="188">
        <v>47.94</v>
      </c>
      <c r="AB921" s="188">
        <v>69.03</v>
      </c>
      <c r="AC921" s="188">
        <v>57.73</v>
      </c>
      <c r="AD921" s="188">
        <v>42.19</v>
      </c>
      <c r="AE921" s="188">
        <v>57.15</v>
      </c>
      <c r="AF921" s="188">
        <v>55.45</v>
      </c>
    </row>
    <row r="922" spans="1:32" x14ac:dyDescent="0.3">
      <c r="A922" s="180" t="s">
        <v>973</v>
      </c>
      <c r="B922" s="180">
        <v>1106</v>
      </c>
      <c r="C922" s="182" t="s">
        <v>27427</v>
      </c>
      <c r="D922" s="180" t="s">
        <v>42</v>
      </c>
      <c r="E922" s="180" t="s">
        <v>26586</v>
      </c>
      <c r="F922" s="188">
        <v>2.38</v>
      </c>
      <c r="G922" s="188">
        <v>1.1000000000000001</v>
      </c>
      <c r="H922" s="188">
        <v>1.68</v>
      </c>
      <c r="I922" s="188">
        <v>1.31</v>
      </c>
      <c r="J922" s="188">
        <v>1.7</v>
      </c>
      <c r="K922" s="188">
        <v>1.31</v>
      </c>
      <c r="L922" s="188">
        <v>1.59</v>
      </c>
      <c r="M922" s="188">
        <v>1.46</v>
      </c>
      <c r="N922" s="188">
        <v>1.3</v>
      </c>
      <c r="O922" s="188">
        <v>1.31</v>
      </c>
      <c r="P922" s="188">
        <v>1.26</v>
      </c>
      <c r="Q922" s="188">
        <v>1.27</v>
      </c>
      <c r="R922" s="188">
        <v>1.25</v>
      </c>
      <c r="S922" s="188">
        <v>2</v>
      </c>
      <c r="T922" s="188">
        <v>1.25</v>
      </c>
      <c r="U922" s="188">
        <v>1.8</v>
      </c>
      <c r="V922" s="188">
        <v>1.31</v>
      </c>
      <c r="W922" s="188">
        <v>0.84</v>
      </c>
      <c r="X922" s="188">
        <v>1.36</v>
      </c>
      <c r="Y922" s="188">
        <v>0.72</v>
      </c>
      <c r="Z922" s="188">
        <v>1.5</v>
      </c>
      <c r="AA922" s="188">
        <v>1.31</v>
      </c>
      <c r="AB922" s="188">
        <v>1.1000000000000001</v>
      </c>
      <c r="AC922" s="188">
        <v>0.99</v>
      </c>
      <c r="AD922" s="188">
        <v>1.3</v>
      </c>
      <c r="AE922" s="188">
        <v>1.04</v>
      </c>
      <c r="AF922" s="188">
        <v>1.5</v>
      </c>
    </row>
    <row r="923" spans="1:32" x14ac:dyDescent="0.3">
      <c r="A923" s="180" t="s">
        <v>973</v>
      </c>
      <c r="B923" s="180">
        <v>11161</v>
      </c>
      <c r="C923" s="182" t="s">
        <v>27428</v>
      </c>
      <c r="D923" s="180" t="s">
        <v>42</v>
      </c>
      <c r="E923" s="180" t="s">
        <v>857</v>
      </c>
      <c r="F923" s="188">
        <v>3.98</v>
      </c>
      <c r="G923" s="188">
        <v>1.84</v>
      </c>
      <c r="H923" s="188">
        <v>2.81</v>
      </c>
      <c r="I923" s="188">
        <v>2.19</v>
      </c>
      <c r="J923" s="188">
        <v>2.84</v>
      </c>
      <c r="K923" s="188">
        <v>2.19</v>
      </c>
      <c r="L923" s="188">
        <v>2.65</v>
      </c>
      <c r="M923" s="188">
        <v>2.44</v>
      </c>
      <c r="N923" s="188">
        <v>2.17</v>
      </c>
      <c r="O923" s="188">
        <v>2.19</v>
      </c>
      <c r="P923" s="188">
        <v>2.1</v>
      </c>
      <c r="Q923" s="188">
        <v>2.12</v>
      </c>
      <c r="R923" s="188">
        <v>2.09</v>
      </c>
      <c r="S923" s="188">
        <v>3.34</v>
      </c>
      <c r="T923" s="188">
        <v>2.09</v>
      </c>
      <c r="U923" s="188">
        <v>3.01</v>
      </c>
      <c r="V923" s="188">
        <v>2.19</v>
      </c>
      <c r="W923" s="188">
        <v>1.4</v>
      </c>
      <c r="X923" s="188">
        <v>2.27</v>
      </c>
      <c r="Y923" s="188">
        <v>1.2</v>
      </c>
      <c r="Z923" s="188">
        <v>2.5</v>
      </c>
      <c r="AA923" s="188">
        <v>2.19</v>
      </c>
      <c r="AB923" s="188">
        <v>1.84</v>
      </c>
      <c r="AC923" s="188">
        <v>1.65</v>
      </c>
      <c r="AD923" s="188">
        <v>2.17</v>
      </c>
      <c r="AE923" s="188">
        <v>1.73</v>
      </c>
      <c r="AF923" s="188">
        <v>2.5</v>
      </c>
    </row>
    <row r="924" spans="1:32" x14ac:dyDescent="0.3">
      <c r="A924" s="180" t="s">
        <v>973</v>
      </c>
      <c r="B924" s="180">
        <v>1107</v>
      </c>
      <c r="C924" s="182" t="s">
        <v>27429</v>
      </c>
      <c r="D924" s="180" t="s">
        <v>42</v>
      </c>
      <c r="E924" s="180" t="s">
        <v>857</v>
      </c>
      <c r="F924" s="188">
        <v>2.0299999999999998</v>
      </c>
      <c r="G924" s="188">
        <v>0.93</v>
      </c>
      <c r="H924" s="188">
        <v>1.43</v>
      </c>
      <c r="I924" s="188">
        <v>1.1100000000000001</v>
      </c>
      <c r="J924" s="188">
        <v>1.45</v>
      </c>
      <c r="K924" s="188">
        <v>1.1100000000000001</v>
      </c>
      <c r="L924" s="188">
        <v>1.35</v>
      </c>
      <c r="M924" s="188">
        <v>1.24</v>
      </c>
      <c r="N924" s="188">
        <v>1.1000000000000001</v>
      </c>
      <c r="O924" s="188">
        <v>1.1100000000000001</v>
      </c>
      <c r="P924" s="188">
        <v>1.07</v>
      </c>
      <c r="Q924" s="188">
        <v>1.08</v>
      </c>
      <c r="R924" s="188">
        <v>1.06</v>
      </c>
      <c r="S924" s="188">
        <v>1.7</v>
      </c>
      <c r="T924" s="188">
        <v>1.06</v>
      </c>
      <c r="U924" s="188">
        <v>1.53</v>
      </c>
      <c r="V924" s="188">
        <v>1.1100000000000001</v>
      </c>
      <c r="W924" s="188">
        <v>0.71</v>
      </c>
      <c r="X924" s="188">
        <v>1.1599999999999999</v>
      </c>
      <c r="Y924" s="188">
        <v>0.61</v>
      </c>
      <c r="Z924" s="188">
        <v>1.27</v>
      </c>
      <c r="AA924" s="188">
        <v>1.1100000000000001</v>
      </c>
      <c r="AB924" s="188">
        <v>0.93</v>
      </c>
      <c r="AC924" s="188">
        <v>0.84</v>
      </c>
      <c r="AD924" s="188">
        <v>1.1000000000000001</v>
      </c>
      <c r="AE924" s="188">
        <v>0.88</v>
      </c>
      <c r="AF924" s="188">
        <v>1.27</v>
      </c>
    </row>
    <row r="925" spans="1:32" x14ac:dyDescent="0.3">
      <c r="A925" s="180" t="s">
        <v>973</v>
      </c>
      <c r="B925" s="180">
        <v>44479</v>
      </c>
      <c r="C925" s="182" t="s">
        <v>31397</v>
      </c>
      <c r="D925" s="180" t="s">
        <v>42</v>
      </c>
      <c r="E925" s="180" t="s">
        <v>857</v>
      </c>
      <c r="F925" s="188">
        <v>0.56000000000000005</v>
      </c>
      <c r="G925" s="188">
        <v>0.14000000000000001</v>
      </c>
      <c r="H925" s="188">
        <v>0.44</v>
      </c>
      <c r="I925" s="188">
        <v>0.49</v>
      </c>
      <c r="J925" s="188">
        <v>0.18</v>
      </c>
      <c r="K925" s="188">
        <v>0.17</v>
      </c>
      <c r="L925" s="188">
        <v>0.32</v>
      </c>
      <c r="M925" s="188">
        <v>0.23</v>
      </c>
      <c r="N925" s="188">
        <v>0.26</v>
      </c>
      <c r="O925" s="188">
        <v>0.15</v>
      </c>
      <c r="P925" s="188">
        <v>0.19</v>
      </c>
      <c r="Q925" s="188">
        <v>0.16</v>
      </c>
      <c r="R925" s="188">
        <v>0.27</v>
      </c>
      <c r="S925" s="188">
        <v>0.38</v>
      </c>
      <c r="T925" s="188">
        <v>0.15</v>
      </c>
      <c r="U925" s="188">
        <v>0.16</v>
      </c>
      <c r="V925" s="188">
        <v>0.44</v>
      </c>
      <c r="W925" s="188">
        <v>0.13</v>
      </c>
      <c r="X925" s="188">
        <v>0.21</v>
      </c>
      <c r="Y925" s="188">
        <v>0.21</v>
      </c>
      <c r="Z925" s="188">
        <v>0.37</v>
      </c>
      <c r="AA925" s="188">
        <v>0.43</v>
      </c>
      <c r="AB925" s="188">
        <v>0.15</v>
      </c>
      <c r="AC925" s="188">
        <v>0.17</v>
      </c>
      <c r="AD925" s="188">
        <v>0.21</v>
      </c>
      <c r="AE925" s="188">
        <v>0.13</v>
      </c>
      <c r="AF925" s="188">
        <v>0.25</v>
      </c>
    </row>
    <row r="926" spans="1:32" x14ac:dyDescent="0.3">
      <c r="A926" s="180" t="s">
        <v>26723</v>
      </c>
      <c r="B926" s="180">
        <v>4759</v>
      </c>
      <c r="C926" s="182" t="s">
        <v>27430</v>
      </c>
      <c r="D926" s="180" t="s">
        <v>40</v>
      </c>
      <c r="E926" s="180" t="s">
        <v>857</v>
      </c>
      <c r="F926" s="188">
        <v>22.91</v>
      </c>
      <c r="G926" s="188">
        <v>20.27</v>
      </c>
      <c r="H926" s="188">
        <v>19.61</v>
      </c>
      <c r="I926" s="188">
        <v>20.239999999999998</v>
      </c>
      <c r="J926" s="188">
        <v>25.8</v>
      </c>
      <c r="K926" s="188">
        <v>21.86</v>
      </c>
      <c r="L926" s="188">
        <v>20.96</v>
      </c>
      <c r="M926" s="188">
        <v>20.190000000000001</v>
      </c>
      <c r="N926" s="188">
        <v>21.74</v>
      </c>
      <c r="O926" s="188">
        <v>22.35</v>
      </c>
      <c r="P926" s="188">
        <v>18.46</v>
      </c>
      <c r="Q926" s="188">
        <v>19.260000000000002</v>
      </c>
      <c r="R926" s="188">
        <v>20.18</v>
      </c>
      <c r="S926" s="188">
        <v>19.829999999999998</v>
      </c>
      <c r="T926" s="188">
        <v>23.06</v>
      </c>
      <c r="U926" s="188">
        <v>22.53</v>
      </c>
      <c r="V926" s="188">
        <v>21.8</v>
      </c>
      <c r="W926" s="188">
        <v>24.59</v>
      </c>
      <c r="X926" s="188">
        <v>30.02</v>
      </c>
      <c r="Y926" s="188">
        <v>19.940000000000001</v>
      </c>
      <c r="Z926" s="188">
        <v>20.81</v>
      </c>
      <c r="AA926" s="188">
        <v>23.11</v>
      </c>
      <c r="AB926" s="188">
        <v>19.43</v>
      </c>
      <c r="AC926" s="188">
        <v>30.56</v>
      </c>
      <c r="AD926" s="188">
        <v>20.45</v>
      </c>
      <c r="AE926" s="188">
        <v>26.01</v>
      </c>
      <c r="AF926" s="188">
        <v>21.3</v>
      </c>
    </row>
    <row r="927" spans="1:32" x14ac:dyDescent="0.3">
      <c r="A927" s="180" t="s">
        <v>26723</v>
      </c>
      <c r="B927" s="180">
        <v>41068</v>
      </c>
      <c r="C927" s="182" t="s">
        <v>27431</v>
      </c>
      <c r="D927" s="180" t="s">
        <v>63</v>
      </c>
      <c r="E927" s="180" t="s">
        <v>857</v>
      </c>
      <c r="F927" s="188">
        <v>4011.45</v>
      </c>
      <c r="G927" s="188">
        <v>3533.91</v>
      </c>
      <c r="H927" s="188">
        <v>3444.25</v>
      </c>
      <c r="I927" s="188">
        <v>3524.2</v>
      </c>
      <c r="J927" s="188">
        <v>4508.41</v>
      </c>
      <c r="K927" s="188">
        <v>3847.23</v>
      </c>
      <c r="L927" s="188">
        <v>3731.66</v>
      </c>
      <c r="M927" s="188">
        <v>3540.5</v>
      </c>
      <c r="N927" s="188">
        <v>3899.31</v>
      </c>
      <c r="O927" s="188">
        <v>3934.41</v>
      </c>
      <c r="P927" s="188">
        <v>3266.61</v>
      </c>
      <c r="Q927" s="188">
        <v>3370.88</v>
      </c>
      <c r="R927" s="188">
        <v>3631.82</v>
      </c>
      <c r="S927" s="188">
        <v>3437.81</v>
      </c>
      <c r="T927" s="188">
        <v>4015.03</v>
      </c>
      <c r="U927" s="188">
        <v>3945.03</v>
      </c>
      <c r="V927" s="188">
        <v>3850.47</v>
      </c>
      <c r="W927" s="188">
        <v>4315.2700000000004</v>
      </c>
      <c r="X927" s="188">
        <v>5275.22</v>
      </c>
      <c r="Y927" s="188">
        <v>3487.14</v>
      </c>
      <c r="Z927" s="188">
        <v>3624.84</v>
      </c>
      <c r="AA927" s="188">
        <v>4035.98</v>
      </c>
      <c r="AB927" s="188">
        <v>3416.84</v>
      </c>
      <c r="AC927" s="188">
        <v>5361.79</v>
      </c>
      <c r="AD927" s="188">
        <v>3610.62</v>
      </c>
      <c r="AE927" s="188">
        <v>4560.54</v>
      </c>
      <c r="AF927" s="188">
        <v>3745.72</v>
      </c>
    </row>
    <row r="928" spans="1:32" x14ac:dyDescent="0.3">
      <c r="A928" s="180" t="s">
        <v>973</v>
      </c>
      <c r="B928" s="180">
        <v>12618</v>
      </c>
      <c r="C928" s="182" t="s">
        <v>27432</v>
      </c>
      <c r="D928" s="180" t="s">
        <v>6</v>
      </c>
      <c r="E928" s="180" t="s">
        <v>857</v>
      </c>
      <c r="F928" s="188">
        <v>195.95</v>
      </c>
      <c r="G928" s="188">
        <v>160.66</v>
      </c>
      <c r="H928" s="188">
        <v>123.24</v>
      </c>
      <c r="I928" s="188">
        <v>130.74</v>
      </c>
      <c r="J928" s="188">
        <v>151.13999999999999</v>
      </c>
      <c r="K928" s="188">
        <v>169.73</v>
      </c>
      <c r="L928" s="188">
        <v>158.75</v>
      </c>
      <c r="M928" s="188">
        <v>250.85</v>
      </c>
      <c r="N928" s="188">
        <v>197.97</v>
      </c>
      <c r="O928" s="188">
        <v>150.13</v>
      </c>
      <c r="P928" s="188">
        <v>181.95</v>
      </c>
      <c r="Q928" s="188">
        <v>181.95</v>
      </c>
      <c r="R928" s="188">
        <v>185.08</v>
      </c>
      <c r="S928" s="188">
        <v>181.16</v>
      </c>
      <c r="T928" s="188">
        <v>158.53</v>
      </c>
      <c r="U928" s="188">
        <v>145.19999999999999</v>
      </c>
      <c r="V928" s="188">
        <v>161.78</v>
      </c>
      <c r="W928" s="188">
        <v>148.78</v>
      </c>
      <c r="X928" s="188">
        <v>178.02</v>
      </c>
      <c r="Y928" s="188">
        <v>178.25</v>
      </c>
      <c r="Z928" s="188">
        <v>187.21</v>
      </c>
      <c r="AA928" s="188">
        <v>160.55000000000001</v>
      </c>
      <c r="AB928" s="188">
        <v>205.25</v>
      </c>
      <c r="AC928" s="188">
        <v>169.73</v>
      </c>
      <c r="AD928" s="188">
        <v>158.75</v>
      </c>
      <c r="AE928" s="188">
        <v>200.77</v>
      </c>
      <c r="AF928" s="188">
        <v>168.05</v>
      </c>
    </row>
    <row r="929" spans="1:32" x14ac:dyDescent="0.3">
      <c r="A929" s="180" t="s">
        <v>973</v>
      </c>
      <c r="B929" s="180">
        <v>1108</v>
      </c>
      <c r="C929" s="182" t="s">
        <v>27433</v>
      </c>
      <c r="D929" s="180" t="s">
        <v>37</v>
      </c>
      <c r="E929" s="180" t="s">
        <v>857</v>
      </c>
      <c r="F929" s="188"/>
      <c r="G929" s="188">
        <v>36.15</v>
      </c>
      <c r="H929" s="188"/>
      <c r="I929" s="188">
        <v>26.68</v>
      </c>
      <c r="J929" s="188">
        <v>26.8</v>
      </c>
      <c r="K929" s="188">
        <v>23.9</v>
      </c>
      <c r="L929" s="188">
        <v>29.23</v>
      </c>
      <c r="M929" s="188">
        <v>23.97</v>
      </c>
      <c r="N929" s="188"/>
      <c r="O929" s="188"/>
      <c r="P929" s="188">
        <v>26.19</v>
      </c>
      <c r="Q929" s="188"/>
      <c r="R929" s="188">
        <v>28.76</v>
      </c>
      <c r="S929" s="188">
        <v>23.59</v>
      </c>
      <c r="T929" s="188">
        <v>25.21</v>
      </c>
      <c r="U929" s="188">
        <v>25.63</v>
      </c>
      <c r="V929" s="188">
        <v>29.04</v>
      </c>
      <c r="W929" s="188"/>
      <c r="X929" s="188">
        <v>23.92</v>
      </c>
      <c r="Y929" s="188">
        <v>26.33</v>
      </c>
      <c r="Z929" s="188">
        <v>33.299999999999997</v>
      </c>
      <c r="AA929" s="188"/>
      <c r="AB929" s="188">
        <v>29.79</v>
      </c>
      <c r="AC929" s="188">
        <v>27.73</v>
      </c>
      <c r="AD929" s="188"/>
      <c r="AE929" s="188">
        <v>25.6</v>
      </c>
      <c r="AF929" s="188"/>
    </row>
    <row r="930" spans="1:32" x14ac:dyDescent="0.3">
      <c r="A930" s="180" t="s">
        <v>973</v>
      </c>
      <c r="B930" s="180">
        <v>1117</v>
      </c>
      <c r="C930" s="182" t="s">
        <v>27434</v>
      </c>
      <c r="D930" s="180" t="s">
        <v>37</v>
      </c>
      <c r="E930" s="180" t="s">
        <v>857</v>
      </c>
      <c r="F930" s="188"/>
      <c r="G930" s="188">
        <v>36.44</v>
      </c>
      <c r="H930" s="188"/>
      <c r="I930" s="188">
        <v>26.89</v>
      </c>
      <c r="J930" s="188">
        <v>27.01</v>
      </c>
      <c r="K930" s="188">
        <v>24.09</v>
      </c>
      <c r="L930" s="188">
        <v>29.46</v>
      </c>
      <c r="M930" s="188">
        <v>24.16</v>
      </c>
      <c r="N930" s="188"/>
      <c r="O930" s="188"/>
      <c r="P930" s="188">
        <v>26.4</v>
      </c>
      <c r="Q930" s="188"/>
      <c r="R930" s="188">
        <v>28.99</v>
      </c>
      <c r="S930" s="188">
        <v>23.78</v>
      </c>
      <c r="T930" s="188">
        <v>25.41</v>
      </c>
      <c r="U930" s="188">
        <v>25.83</v>
      </c>
      <c r="V930" s="188">
        <v>29.27</v>
      </c>
      <c r="W930" s="188"/>
      <c r="X930" s="188">
        <v>24.11</v>
      </c>
      <c r="Y930" s="188">
        <v>26.54</v>
      </c>
      <c r="Z930" s="188">
        <v>33.56</v>
      </c>
      <c r="AA930" s="188"/>
      <c r="AB930" s="188">
        <v>30.03</v>
      </c>
      <c r="AC930" s="188">
        <v>27.95</v>
      </c>
      <c r="AD930" s="188"/>
      <c r="AE930" s="188">
        <v>25.81</v>
      </c>
      <c r="AF930" s="188"/>
    </row>
    <row r="931" spans="1:32" x14ac:dyDescent="0.3">
      <c r="A931" s="180" t="s">
        <v>973</v>
      </c>
      <c r="B931" s="180">
        <v>1118</v>
      </c>
      <c r="C931" s="182" t="s">
        <v>27435</v>
      </c>
      <c r="D931" s="180" t="s">
        <v>37</v>
      </c>
      <c r="E931" s="180" t="s">
        <v>857</v>
      </c>
      <c r="F931" s="188"/>
      <c r="G931" s="188">
        <v>43.06</v>
      </c>
      <c r="H931" s="188"/>
      <c r="I931" s="188">
        <v>31.78</v>
      </c>
      <c r="J931" s="188">
        <v>31.92</v>
      </c>
      <c r="K931" s="188">
        <v>28.47</v>
      </c>
      <c r="L931" s="188">
        <v>34.82</v>
      </c>
      <c r="M931" s="188">
        <v>28.55</v>
      </c>
      <c r="N931" s="188"/>
      <c r="O931" s="188"/>
      <c r="P931" s="188">
        <v>31.2</v>
      </c>
      <c r="Q931" s="188"/>
      <c r="R931" s="188">
        <v>34.26</v>
      </c>
      <c r="S931" s="188">
        <v>28.1</v>
      </c>
      <c r="T931" s="188">
        <v>30.03</v>
      </c>
      <c r="U931" s="188">
        <v>30.53</v>
      </c>
      <c r="V931" s="188">
        <v>34.590000000000003</v>
      </c>
      <c r="W931" s="188"/>
      <c r="X931" s="188">
        <v>28.49</v>
      </c>
      <c r="Y931" s="188">
        <v>31.36</v>
      </c>
      <c r="Z931" s="188">
        <v>39.659999999999997</v>
      </c>
      <c r="AA931" s="188"/>
      <c r="AB931" s="188">
        <v>35.49</v>
      </c>
      <c r="AC931" s="188">
        <v>33.03</v>
      </c>
      <c r="AD931" s="188"/>
      <c r="AE931" s="188">
        <v>30.5</v>
      </c>
      <c r="AF931" s="188"/>
    </row>
    <row r="932" spans="1:32" x14ac:dyDescent="0.3">
      <c r="A932" s="180" t="s">
        <v>973</v>
      </c>
      <c r="B932" s="180">
        <v>1110</v>
      </c>
      <c r="C932" s="182" t="s">
        <v>27436</v>
      </c>
      <c r="D932" s="180" t="s">
        <v>37</v>
      </c>
      <c r="E932" s="180" t="s">
        <v>857</v>
      </c>
      <c r="F932" s="188"/>
      <c r="G932" s="188">
        <v>43.06</v>
      </c>
      <c r="H932" s="188"/>
      <c r="I932" s="188">
        <v>31.78</v>
      </c>
      <c r="J932" s="188">
        <v>31.92</v>
      </c>
      <c r="K932" s="188">
        <v>28.47</v>
      </c>
      <c r="L932" s="188">
        <v>34.82</v>
      </c>
      <c r="M932" s="188">
        <v>28.55</v>
      </c>
      <c r="N932" s="188"/>
      <c r="O932" s="188"/>
      <c r="P932" s="188">
        <v>31.2</v>
      </c>
      <c r="Q932" s="188"/>
      <c r="R932" s="188">
        <v>34.26</v>
      </c>
      <c r="S932" s="188">
        <v>28.1</v>
      </c>
      <c r="T932" s="188">
        <v>30.03</v>
      </c>
      <c r="U932" s="188">
        <v>30.53</v>
      </c>
      <c r="V932" s="188">
        <v>34.590000000000003</v>
      </c>
      <c r="W932" s="188"/>
      <c r="X932" s="188">
        <v>28.49</v>
      </c>
      <c r="Y932" s="188">
        <v>31.36</v>
      </c>
      <c r="Z932" s="188">
        <v>39.659999999999997</v>
      </c>
      <c r="AA932" s="188"/>
      <c r="AB932" s="188">
        <v>35.49</v>
      </c>
      <c r="AC932" s="188">
        <v>33.03</v>
      </c>
      <c r="AD932" s="188"/>
      <c r="AE932" s="188">
        <v>30.5</v>
      </c>
      <c r="AF932" s="188"/>
    </row>
    <row r="933" spans="1:32" x14ac:dyDescent="0.3">
      <c r="A933" s="180" t="s">
        <v>973</v>
      </c>
      <c r="B933" s="180">
        <v>40784</v>
      </c>
      <c r="C933" s="182" t="s">
        <v>27437</v>
      </c>
      <c r="D933" s="180" t="s">
        <v>37</v>
      </c>
      <c r="E933" s="180" t="s">
        <v>857</v>
      </c>
      <c r="F933" s="188"/>
      <c r="G933" s="188">
        <v>118.78</v>
      </c>
      <c r="H933" s="188"/>
      <c r="I933" s="188">
        <v>87.66</v>
      </c>
      <c r="J933" s="188">
        <v>88.05</v>
      </c>
      <c r="K933" s="188">
        <v>78.52</v>
      </c>
      <c r="L933" s="188">
        <v>96.04</v>
      </c>
      <c r="M933" s="188">
        <v>78.75</v>
      </c>
      <c r="N933" s="188"/>
      <c r="O933" s="188"/>
      <c r="P933" s="188">
        <v>86.05</v>
      </c>
      <c r="Q933" s="188"/>
      <c r="R933" s="188">
        <v>94.5</v>
      </c>
      <c r="S933" s="188">
        <v>77.52</v>
      </c>
      <c r="T933" s="188">
        <v>82.82</v>
      </c>
      <c r="U933" s="188">
        <v>84.21</v>
      </c>
      <c r="V933" s="188">
        <v>95.42</v>
      </c>
      <c r="W933" s="188"/>
      <c r="X933" s="188">
        <v>78.599999999999994</v>
      </c>
      <c r="Y933" s="188">
        <v>86.51</v>
      </c>
      <c r="Z933" s="188">
        <v>109.41</v>
      </c>
      <c r="AA933" s="188"/>
      <c r="AB933" s="188">
        <v>97.88</v>
      </c>
      <c r="AC933" s="188">
        <v>91.12</v>
      </c>
      <c r="AD933" s="188"/>
      <c r="AE933" s="188">
        <v>84.13</v>
      </c>
      <c r="AF933" s="188"/>
    </row>
    <row r="934" spans="1:32" x14ac:dyDescent="0.3">
      <c r="A934" s="180" t="s">
        <v>973</v>
      </c>
      <c r="B934" s="180">
        <v>40782</v>
      </c>
      <c r="C934" s="182" t="s">
        <v>27438</v>
      </c>
      <c r="D934" s="180" t="s">
        <v>37</v>
      </c>
      <c r="E934" s="180" t="s">
        <v>857</v>
      </c>
      <c r="F934" s="188"/>
      <c r="G934" s="188">
        <v>46.61</v>
      </c>
      <c r="H934" s="188"/>
      <c r="I934" s="188">
        <v>34.4</v>
      </c>
      <c r="J934" s="188">
        <v>34.549999999999997</v>
      </c>
      <c r="K934" s="188">
        <v>30.81</v>
      </c>
      <c r="L934" s="188">
        <v>37.69</v>
      </c>
      <c r="M934" s="188">
        <v>30.9</v>
      </c>
      <c r="N934" s="188"/>
      <c r="O934" s="188"/>
      <c r="P934" s="188">
        <v>33.770000000000003</v>
      </c>
      <c r="Q934" s="188"/>
      <c r="R934" s="188">
        <v>37.08</v>
      </c>
      <c r="S934" s="188">
        <v>30.42</v>
      </c>
      <c r="T934" s="188">
        <v>32.5</v>
      </c>
      <c r="U934" s="188">
        <v>33.04</v>
      </c>
      <c r="V934" s="188">
        <v>37.450000000000003</v>
      </c>
      <c r="W934" s="188"/>
      <c r="X934" s="188">
        <v>30.84</v>
      </c>
      <c r="Y934" s="188">
        <v>33.950000000000003</v>
      </c>
      <c r="Z934" s="188">
        <v>42.93</v>
      </c>
      <c r="AA934" s="188"/>
      <c r="AB934" s="188">
        <v>38.409999999999997</v>
      </c>
      <c r="AC934" s="188">
        <v>35.76</v>
      </c>
      <c r="AD934" s="188"/>
      <c r="AE934" s="188">
        <v>33.01</v>
      </c>
      <c r="AF934" s="188"/>
    </row>
    <row r="935" spans="1:32" x14ac:dyDescent="0.3">
      <c r="A935" s="180" t="s">
        <v>973</v>
      </c>
      <c r="B935" s="180">
        <v>40783</v>
      </c>
      <c r="C935" s="182" t="s">
        <v>27439</v>
      </c>
      <c r="D935" s="180" t="s">
        <v>37</v>
      </c>
      <c r="E935" s="180" t="s">
        <v>857</v>
      </c>
      <c r="F935" s="188"/>
      <c r="G935" s="188">
        <v>60.72</v>
      </c>
      <c r="H935" s="188"/>
      <c r="I935" s="188">
        <v>44.81</v>
      </c>
      <c r="J935" s="188">
        <v>45.01</v>
      </c>
      <c r="K935" s="188">
        <v>40.14</v>
      </c>
      <c r="L935" s="188">
        <v>49.09</v>
      </c>
      <c r="M935" s="188">
        <v>40.26</v>
      </c>
      <c r="N935" s="188"/>
      <c r="O935" s="188"/>
      <c r="P935" s="188">
        <v>43.99</v>
      </c>
      <c r="Q935" s="188"/>
      <c r="R935" s="188">
        <v>48.31</v>
      </c>
      <c r="S935" s="188">
        <v>39.630000000000003</v>
      </c>
      <c r="T935" s="188">
        <v>42.34</v>
      </c>
      <c r="U935" s="188">
        <v>43.04</v>
      </c>
      <c r="V935" s="188">
        <v>48.78</v>
      </c>
      <c r="W935" s="188"/>
      <c r="X935" s="188">
        <v>40.18</v>
      </c>
      <c r="Y935" s="188">
        <v>44.22</v>
      </c>
      <c r="Z935" s="188">
        <v>55.93</v>
      </c>
      <c r="AA935" s="188"/>
      <c r="AB935" s="188">
        <v>50.04</v>
      </c>
      <c r="AC935" s="188">
        <v>46.58</v>
      </c>
      <c r="AD935" s="188"/>
      <c r="AE935" s="188">
        <v>43</v>
      </c>
      <c r="AF935" s="188"/>
    </row>
    <row r="936" spans="1:32" x14ac:dyDescent="0.3">
      <c r="A936" s="180" t="s">
        <v>973</v>
      </c>
      <c r="B936" s="180">
        <v>1109</v>
      </c>
      <c r="C936" s="182" t="s">
        <v>27440</v>
      </c>
      <c r="D936" s="180" t="s">
        <v>37</v>
      </c>
      <c r="E936" s="180" t="s">
        <v>857</v>
      </c>
      <c r="F936" s="188"/>
      <c r="G936" s="188">
        <v>36.15</v>
      </c>
      <c r="H936" s="188"/>
      <c r="I936" s="188">
        <v>26.68</v>
      </c>
      <c r="J936" s="188">
        <v>26.8</v>
      </c>
      <c r="K936" s="188">
        <v>23.9</v>
      </c>
      <c r="L936" s="188">
        <v>29.23</v>
      </c>
      <c r="M936" s="188">
        <v>23.97</v>
      </c>
      <c r="N936" s="188"/>
      <c r="O936" s="188"/>
      <c r="P936" s="188">
        <v>26.19</v>
      </c>
      <c r="Q936" s="188"/>
      <c r="R936" s="188">
        <v>28.76</v>
      </c>
      <c r="S936" s="188">
        <v>23.59</v>
      </c>
      <c r="T936" s="188">
        <v>25.21</v>
      </c>
      <c r="U936" s="188">
        <v>25.63</v>
      </c>
      <c r="V936" s="188">
        <v>29.04</v>
      </c>
      <c r="W936" s="188"/>
      <c r="X936" s="188">
        <v>23.92</v>
      </c>
      <c r="Y936" s="188">
        <v>26.33</v>
      </c>
      <c r="Z936" s="188">
        <v>33.299999999999997</v>
      </c>
      <c r="AA936" s="188"/>
      <c r="AB936" s="188">
        <v>29.79</v>
      </c>
      <c r="AC936" s="188">
        <v>27.73</v>
      </c>
      <c r="AD936" s="188"/>
      <c r="AE936" s="188">
        <v>25.6</v>
      </c>
      <c r="AF936" s="188"/>
    </row>
    <row r="937" spans="1:32" x14ac:dyDescent="0.3">
      <c r="A937" s="180" t="s">
        <v>973</v>
      </c>
      <c r="B937" s="180">
        <v>1119</v>
      </c>
      <c r="C937" s="182" t="s">
        <v>27441</v>
      </c>
      <c r="D937" s="180" t="s">
        <v>37</v>
      </c>
      <c r="E937" s="180" t="s">
        <v>857</v>
      </c>
      <c r="F937" s="188"/>
      <c r="G937" s="188">
        <v>23.3</v>
      </c>
      <c r="H937" s="188"/>
      <c r="I937" s="188">
        <v>17.2</v>
      </c>
      <c r="J937" s="188">
        <v>17.27</v>
      </c>
      <c r="K937" s="188">
        <v>15.4</v>
      </c>
      <c r="L937" s="188">
        <v>18.84</v>
      </c>
      <c r="M937" s="188">
        <v>15.45</v>
      </c>
      <c r="N937" s="188"/>
      <c r="O937" s="188"/>
      <c r="P937" s="188">
        <v>16.88</v>
      </c>
      <c r="Q937" s="188"/>
      <c r="R937" s="188">
        <v>18.54</v>
      </c>
      <c r="S937" s="188">
        <v>15.21</v>
      </c>
      <c r="T937" s="188">
        <v>16.25</v>
      </c>
      <c r="U937" s="188">
        <v>16.52</v>
      </c>
      <c r="V937" s="188">
        <v>18.72</v>
      </c>
      <c r="W937" s="188"/>
      <c r="X937" s="188">
        <v>15.42</v>
      </c>
      <c r="Y937" s="188">
        <v>16.97</v>
      </c>
      <c r="Z937" s="188">
        <v>21.46</v>
      </c>
      <c r="AA937" s="188"/>
      <c r="AB937" s="188">
        <v>19.2</v>
      </c>
      <c r="AC937" s="188">
        <v>17.88</v>
      </c>
      <c r="AD937" s="188"/>
      <c r="AE937" s="188">
        <v>16.5</v>
      </c>
      <c r="AF937" s="188"/>
    </row>
    <row r="938" spans="1:32" x14ac:dyDescent="0.3">
      <c r="A938" s="180" t="s">
        <v>973</v>
      </c>
      <c r="B938" s="180">
        <v>13115</v>
      </c>
      <c r="C938" s="182" t="s">
        <v>27442</v>
      </c>
      <c r="D938" s="180" t="s">
        <v>37</v>
      </c>
      <c r="E938" s="180" t="s">
        <v>857</v>
      </c>
      <c r="F938" s="188">
        <v>32.43</v>
      </c>
      <c r="G938" s="188">
        <v>19.7</v>
      </c>
      <c r="H938" s="188"/>
      <c r="I938" s="188"/>
      <c r="J938" s="188">
        <v>25.54</v>
      </c>
      <c r="K938" s="188"/>
      <c r="L938" s="188">
        <v>23.72</v>
      </c>
      <c r="M938" s="188">
        <v>42.56</v>
      </c>
      <c r="N938" s="188"/>
      <c r="O938" s="188">
        <v>40.54</v>
      </c>
      <c r="P938" s="188">
        <v>40.54</v>
      </c>
      <c r="Q938" s="188"/>
      <c r="R938" s="188"/>
      <c r="S938" s="188"/>
      <c r="T938" s="188"/>
      <c r="U938" s="188"/>
      <c r="V938" s="188">
        <v>57.77</v>
      </c>
      <c r="W938" s="188">
        <v>14.99</v>
      </c>
      <c r="X938" s="188">
        <v>39.520000000000003</v>
      </c>
      <c r="Y938" s="188">
        <v>32.46</v>
      </c>
      <c r="Z938" s="188">
        <v>40.74</v>
      </c>
      <c r="AA938" s="188"/>
      <c r="AB938" s="188">
        <v>24.32</v>
      </c>
      <c r="AC938" s="188">
        <v>18.239999999999998</v>
      </c>
      <c r="AD938" s="188">
        <v>22.62</v>
      </c>
      <c r="AE938" s="188">
        <v>29.24</v>
      </c>
      <c r="AF938" s="188"/>
    </row>
    <row r="939" spans="1:32" x14ac:dyDescent="0.3">
      <c r="A939" s="180" t="s">
        <v>973</v>
      </c>
      <c r="B939" s="180">
        <v>10541</v>
      </c>
      <c r="C939" s="182" t="s">
        <v>27443</v>
      </c>
      <c r="D939" s="180" t="s">
        <v>37</v>
      </c>
      <c r="E939" s="180" t="s">
        <v>857</v>
      </c>
      <c r="F939" s="188">
        <v>39.630000000000003</v>
      </c>
      <c r="G939" s="188">
        <v>24.07</v>
      </c>
      <c r="H939" s="188"/>
      <c r="I939" s="188"/>
      <c r="J939" s="188">
        <v>31.21</v>
      </c>
      <c r="K939" s="188"/>
      <c r="L939" s="188">
        <v>28.98</v>
      </c>
      <c r="M939" s="188">
        <v>52.01</v>
      </c>
      <c r="N939" s="188"/>
      <c r="O939" s="188">
        <v>49.54</v>
      </c>
      <c r="P939" s="188">
        <v>49.54</v>
      </c>
      <c r="Q939" s="188"/>
      <c r="R939" s="188"/>
      <c r="S939" s="188"/>
      <c r="T939" s="188"/>
      <c r="U939" s="188"/>
      <c r="V939" s="188">
        <v>70.59</v>
      </c>
      <c r="W939" s="188">
        <v>18.32</v>
      </c>
      <c r="X939" s="188">
        <v>48.3</v>
      </c>
      <c r="Y939" s="188">
        <v>39.67</v>
      </c>
      <c r="Z939" s="188">
        <v>49.78</v>
      </c>
      <c r="AA939" s="188"/>
      <c r="AB939" s="188">
        <v>29.72</v>
      </c>
      <c r="AC939" s="188">
        <v>22.29</v>
      </c>
      <c r="AD939" s="188">
        <v>27.64</v>
      </c>
      <c r="AE939" s="188">
        <v>35.729999999999997</v>
      </c>
      <c r="AF939" s="188"/>
    </row>
    <row r="940" spans="1:32" x14ac:dyDescent="0.3">
      <c r="A940" s="180" t="s">
        <v>973</v>
      </c>
      <c r="B940" s="180">
        <v>10542</v>
      </c>
      <c r="C940" s="182" t="s">
        <v>27444</v>
      </c>
      <c r="D940" s="180" t="s">
        <v>37</v>
      </c>
      <c r="E940" s="180" t="s">
        <v>857</v>
      </c>
      <c r="F940" s="188">
        <v>51.82</v>
      </c>
      <c r="G940" s="188">
        <v>31.48</v>
      </c>
      <c r="H940" s="188"/>
      <c r="I940" s="188"/>
      <c r="J940" s="188">
        <v>40.81</v>
      </c>
      <c r="K940" s="188"/>
      <c r="L940" s="188">
        <v>37.9</v>
      </c>
      <c r="M940" s="188">
        <v>68.02</v>
      </c>
      <c r="N940" s="188"/>
      <c r="O940" s="188">
        <v>64.78</v>
      </c>
      <c r="P940" s="188">
        <v>64.78</v>
      </c>
      <c r="Q940" s="188"/>
      <c r="R940" s="188"/>
      <c r="S940" s="188"/>
      <c r="T940" s="188"/>
      <c r="U940" s="188"/>
      <c r="V940" s="188">
        <v>92.31</v>
      </c>
      <c r="W940" s="188">
        <v>23.96</v>
      </c>
      <c r="X940" s="188">
        <v>63.16</v>
      </c>
      <c r="Y940" s="188">
        <v>51.87</v>
      </c>
      <c r="Z940" s="188">
        <v>65.099999999999994</v>
      </c>
      <c r="AA940" s="188"/>
      <c r="AB940" s="188">
        <v>38.869999999999997</v>
      </c>
      <c r="AC940" s="188">
        <v>29.15</v>
      </c>
      <c r="AD940" s="188">
        <v>36.14</v>
      </c>
      <c r="AE940" s="188">
        <v>46.73</v>
      </c>
      <c r="AF940" s="188"/>
    </row>
    <row r="941" spans="1:32" x14ac:dyDescent="0.3">
      <c r="A941" s="180" t="s">
        <v>973</v>
      </c>
      <c r="B941" s="180">
        <v>10543</v>
      </c>
      <c r="C941" s="182" t="s">
        <v>27445</v>
      </c>
      <c r="D941" s="180" t="s">
        <v>37</v>
      </c>
      <c r="E941" s="180" t="s">
        <v>857</v>
      </c>
      <c r="F941" s="188">
        <v>84.08</v>
      </c>
      <c r="G941" s="188">
        <v>51.08</v>
      </c>
      <c r="H941" s="188"/>
      <c r="I941" s="188"/>
      <c r="J941" s="188">
        <v>66.209999999999994</v>
      </c>
      <c r="K941" s="188"/>
      <c r="L941" s="188">
        <v>61.49</v>
      </c>
      <c r="M941" s="188">
        <v>110.36</v>
      </c>
      <c r="N941" s="188"/>
      <c r="O941" s="188">
        <v>105.1</v>
      </c>
      <c r="P941" s="188">
        <v>105.1</v>
      </c>
      <c r="Q941" s="188"/>
      <c r="R941" s="188"/>
      <c r="S941" s="188"/>
      <c r="T941" s="188"/>
      <c r="U941" s="188"/>
      <c r="V941" s="188">
        <v>149.77000000000001</v>
      </c>
      <c r="W941" s="188">
        <v>38.89</v>
      </c>
      <c r="X941" s="188">
        <v>102.48</v>
      </c>
      <c r="Y941" s="188">
        <v>84.17</v>
      </c>
      <c r="Z941" s="188">
        <v>105.63</v>
      </c>
      <c r="AA941" s="188"/>
      <c r="AB941" s="188">
        <v>63.06</v>
      </c>
      <c r="AC941" s="188">
        <v>47.29</v>
      </c>
      <c r="AD941" s="188">
        <v>58.65</v>
      </c>
      <c r="AE941" s="188">
        <v>75.819999999999993</v>
      </c>
      <c r="AF941" s="188"/>
    </row>
    <row r="942" spans="1:32" x14ac:dyDescent="0.3">
      <c r="A942" s="180" t="s">
        <v>973</v>
      </c>
      <c r="B942" s="180">
        <v>10544</v>
      </c>
      <c r="C942" s="182" t="s">
        <v>27446</v>
      </c>
      <c r="D942" s="180" t="s">
        <v>37</v>
      </c>
      <c r="E942" s="180" t="s">
        <v>857</v>
      </c>
      <c r="F942" s="188">
        <v>108.75</v>
      </c>
      <c r="G942" s="188">
        <v>66.06</v>
      </c>
      <c r="H942" s="188"/>
      <c r="I942" s="188"/>
      <c r="J942" s="188">
        <v>85.64</v>
      </c>
      <c r="K942" s="188"/>
      <c r="L942" s="188">
        <v>79.540000000000006</v>
      </c>
      <c r="M942" s="188">
        <v>142.74</v>
      </c>
      <c r="N942" s="188"/>
      <c r="O942" s="188">
        <v>135.94</v>
      </c>
      <c r="P942" s="188">
        <v>135.94</v>
      </c>
      <c r="Q942" s="188"/>
      <c r="R942" s="188"/>
      <c r="S942" s="188"/>
      <c r="T942" s="188"/>
      <c r="U942" s="188"/>
      <c r="V942" s="188">
        <v>193.72</v>
      </c>
      <c r="W942" s="188">
        <v>50.3</v>
      </c>
      <c r="X942" s="188">
        <v>132.54</v>
      </c>
      <c r="Y942" s="188">
        <v>108.86</v>
      </c>
      <c r="Z942" s="188">
        <v>136.62</v>
      </c>
      <c r="AA942" s="188"/>
      <c r="AB942" s="188">
        <v>81.56</v>
      </c>
      <c r="AC942" s="188">
        <v>61.17</v>
      </c>
      <c r="AD942" s="188">
        <v>75.849999999999994</v>
      </c>
      <c r="AE942" s="188">
        <v>98.07</v>
      </c>
      <c r="AF942" s="188"/>
    </row>
    <row r="943" spans="1:32" x14ac:dyDescent="0.3">
      <c r="A943" s="180" t="s">
        <v>973</v>
      </c>
      <c r="B943" s="180">
        <v>10545</v>
      </c>
      <c r="C943" s="182" t="s">
        <v>27447</v>
      </c>
      <c r="D943" s="180" t="s">
        <v>37</v>
      </c>
      <c r="E943" s="180" t="s">
        <v>857</v>
      </c>
      <c r="F943" s="188">
        <v>203.24</v>
      </c>
      <c r="G943" s="188">
        <v>123.47</v>
      </c>
      <c r="H943" s="188"/>
      <c r="I943" s="188"/>
      <c r="J943" s="188">
        <v>160.05000000000001</v>
      </c>
      <c r="K943" s="188"/>
      <c r="L943" s="188">
        <v>148.63999999999999</v>
      </c>
      <c r="M943" s="188">
        <v>266.75</v>
      </c>
      <c r="N943" s="188"/>
      <c r="O943" s="188">
        <v>254.05</v>
      </c>
      <c r="P943" s="188">
        <v>254.05</v>
      </c>
      <c r="Q943" s="188"/>
      <c r="R943" s="188"/>
      <c r="S943" s="188"/>
      <c r="T943" s="188"/>
      <c r="U943" s="188"/>
      <c r="V943" s="188">
        <v>362.02</v>
      </c>
      <c r="W943" s="188">
        <v>93.99</v>
      </c>
      <c r="X943" s="188">
        <v>247.7</v>
      </c>
      <c r="Y943" s="188">
        <v>203.44</v>
      </c>
      <c r="Z943" s="188">
        <v>255.32</v>
      </c>
      <c r="AA943" s="188"/>
      <c r="AB943" s="188">
        <v>152.43</v>
      </c>
      <c r="AC943" s="188">
        <v>114.32</v>
      </c>
      <c r="AD943" s="188">
        <v>141.76</v>
      </c>
      <c r="AE943" s="188">
        <v>183.27</v>
      </c>
      <c r="AF943" s="188"/>
    </row>
    <row r="944" spans="1:32" x14ac:dyDescent="0.3">
      <c r="A944" s="180" t="s">
        <v>973</v>
      </c>
      <c r="B944" s="180">
        <v>38365</v>
      </c>
      <c r="C944" s="182" t="s">
        <v>27448</v>
      </c>
      <c r="D944" s="180" t="s">
        <v>47</v>
      </c>
      <c r="E944" s="180" t="s">
        <v>857</v>
      </c>
      <c r="F944" s="188"/>
      <c r="G944" s="188">
        <v>2.46</v>
      </c>
      <c r="H944" s="188"/>
      <c r="I944" s="188">
        <v>3.29</v>
      </c>
      <c r="J944" s="188">
        <v>2.31</v>
      </c>
      <c r="K944" s="188"/>
      <c r="L944" s="188">
        <v>2.12</v>
      </c>
      <c r="M944" s="188">
        <v>2.25</v>
      </c>
      <c r="N944" s="188">
        <v>1.6</v>
      </c>
      <c r="O944" s="188">
        <v>2.36</v>
      </c>
      <c r="P944" s="188">
        <v>1.88</v>
      </c>
      <c r="Q944" s="188"/>
      <c r="R944" s="188">
        <v>2.2799999999999998</v>
      </c>
      <c r="S944" s="188">
        <v>2.79</v>
      </c>
      <c r="T944" s="188">
        <v>2.5299999999999998</v>
      </c>
      <c r="U944" s="188">
        <v>2.11</v>
      </c>
      <c r="V944" s="188">
        <v>3.12</v>
      </c>
      <c r="W944" s="188">
        <v>2.58</v>
      </c>
      <c r="X944" s="188">
        <v>2.93</v>
      </c>
      <c r="Y944" s="188">
        <v>1.81</v>
      </c>
      <c r="Z944" s="188">
        <v>2.71</v>
      </c>
      <c r="AA944" s="188"/>
      <c r="AB944" s="188">
        <v>2.25</v>
      </c>
      <c r="AC944" s="188"/>
      <c r="AD944" s="188">
        <v>2.93</v>
      </c>
      <c r="AE944" s="188">
        <v>2.31</v>
      </c>
      <c r="AF944" s="188"/>
    </row>
    <row r="945" spans="1:32" x14ac:dyDescent="0.3">
      <c r="A945" s="180" t="s">
        <v>26752</v>
      </c>
      <c r="B945" s="180">
        <v>44056</v>
      </c>
      <c r="C945" s="182" t="s">
        <v>27449</v>
      </c>
      <c r="D945" s="180" t="s">
        <v>6</v>
      </c>
      <c r="E945" s="180" t="s">
        <v>857</v>
      </c>
      <c r="F945" s="188"/>
      <c r="G945" s="188"/>
      <c r="H945" s="188"/>
      <c r="I945" s="188"/>
      <c r="J945" s="188">
        <v>486484.05</v>
      </c>
      <c r="K945" s="188"/>
      <c r="L945" s="188"/>
      <c r="M945" s="188"/>
      <c r="N945" s="188"/>
      <c r="O945" s="188">
        <v>458162.14</v>
      </c>
      <c r="P945" s="188">
        <v>463081.06</v>
      </c>
      <c r="Q945" s="188"/>
      <c r="R945" s="188">
        <v>466594.57</v>
      </c>
      <c r="S945" s="188">
        <v>501261.24</v>
      </c>
      <c r="T945" s="188"/>
      <c r="U945" s="188">
        <v>477837.81</v>
      </c>
      <c r="V945" s="188"/>
      <c r="W945" s="188"/>
      <c r="X945" s="188"/>
      <c r="Y945" s="188"/>
      <c r="Z945" s="188">
        <v>580900.87</v>
      </c>
      <c r="AA945" s="188"/>
      <c r="AB945" s="188">
        <v>527811.49</v>
      </c>
      <c r="AC945" s="188">
        <v>474769.81</v>
      </c>
      <c r="AD945" s="188"/>
      <c r="AE945" s="188">
        <v>488284.66</v>
      </c>
      <c r="AF945" s="188">
        <v>669909.88</v>
      </c>
    </row>
    <row r="946" spans="1:32" x14ac:dyDescent="0.3">
      <c r="A946" s="180" t="s">
        <v>26752</v>
      </c>
      <c r="B946" s="180">
        <v>44057</v>
      </c>
      <c r="C946" s="182" t="s">
        <v>27450</v>
      </c>
      <c r="D946" s="180" t="s">
        <v>6</v>
      </c>
      <c r="E946" s="180" t="s">
        <v>26586</v>
      </c>
      <c r="F946" s="188"/>
      <c r="G946" s="188"/>
      <c r="H946" s="188"/>
      <c r="I946" s="188"/>
      <c r="J946" s="188">
        <v>519228.19</v>
      </c>
      <c r="K946" s="188"/>
      <c r="L946" s="188"/>
      <c r="M946" s="188"/>
      <c r="N946" s="188"/>
      <c r="O946" s="188">
        <v>489000</v>
      </c>
      <c r="P946" s="188">
        <v>494250</v>
      </c>
      <c r="Q946" s="188"/>
      <c r="R946" s="188">
        <v>498000</v>
      </c>
      <c r="S946" s="188">
        <v>535000</v>
      </c>
      <c r="T946" s="188"/>
      <c r="U946" s="188">
        <v>510000</v>
      </c>
      <c r="V946" s="188"/>
      <c r="W946" s="188"/>
      <c r="X946" s="188"/>
      <c r="Y946" s="188"/>
      <c r="Z946" s="188">
        <v>620000</v>
      </c>
      <c r="AA946" s="188"/>
      <c r="AB946" s="188">
        <v>563337.29</v>
      </c>
      <c r="AC946" s="188">
        <v>506725.5</v>
      </c>
      <c r="AD946" s="188"/>
      <c r="AE946" s="188">
        <v>521150</v>
      </c>
      <c r="AF946" s="188">
        <v>715000</v>
      </c>
    </row>
    <row r="947" spans="1:32" x14ac:dyDescent="0.3">
      <c r="A947" s="180" t="s">
        <v>26752</v>
      </c>
      <c r="B947" s="180">
        <v>37754</v>
      </c>
      <c r="C947" s="182" t="s">
        <v>27451</v>
      </c>
      <c r="D947" s="180" t="s">
        <v>6</v>
      </c>
      <c r="E947" s="180" t="s">
        <v>857</v>
      </c>
      <c r="F947" s="188"/>
      <c r="G947" s="188"/>
      <c r="H947" s="188"/>
      <c r="I947" s="188"/>
      <c r="J947" s="188">
        <v>536816.47</v>
      </c>
      <c r="K947" s="188"/>
      <c r="L947" s="188"/>
      <c r="M947" s="188"/>
      <c r="N947" s="188"/>
      <c r="O947" s="188">
        <v>505564.33</v>
      </c>
      <c r="P947" s="188">
        <v>510992.17</v>
      </c>
      <c r="Q947" s="188"/>
      <c r="R947" s="188">
        <v>514869.2</v>
      </c>
      <c r="S947" s="188">
        <v>553122.53</v>
      </c>
      <c r="T947" s="188"/>
      <c r="U947" s="188">
        <v>527275.68000000005</v>
      </c>
      <c r="V947" s="188"/>
      <c r="W947" s="188"/>
      <c r="X947" s="188"/>
      <c r="Y947" s="188"/>
      <c r="Z947" s="188">
        <v>641001.81000000006</v>
      </c>
      <c r="AA947" s="188"/>
      <c r="AB947" s="188">
        <v>582419.72</v>
      </c>
      <c r="AC947" s="188">
        <v>523890.26</v>
      </c>
      <c r="AD947" s="188"/>
      <c r="AE947" s="188">
        <v>538803.38</v>
      </c>
      <c r="AF947" s="188">
        <v>739219.83</v>
      </c>
    </row>
    <row r="948" spans="1:32" x14ac:dyDescent="0.3">
      <c r="A948" s="180" t="s">
        <v>26752</v>
      </c>
      <c r="B948" s="180">
        <v>44058</v>
      </c>
      <c r="C948" s="182" t="s">
        <v>27452</v>
      </c>
      <c r="D948" s="180" t="s">
        <v>6</v>
      </c>
      <c r="E948" s="180" t="s">
        <v>857</v>
      </c>
      <c r="F948" s="188"/>
      <c r="G948" s="188"/>
      <c r="H948" s="188"/>
      <c r="I948" s="188"/>
      <c r="J948" s="188">
        <v>566005.5</v>
      </c>
      <c r="K948" s="188"/>
      <c r="L948" s="188"/>
      <c r="M948" s="188"/>
      <c r="N948" s="188"/>
      <c r="O948" s="188">
        <v>533054.05000000005</v>
      </c>
      <c r="P948" s="188">
        <v>538777.03</v>
      </c>
      <c r="Q948" s="188"/>
      <c r="R948" s="188">
        <v>542864.86</v>
      </c>
      <c r="S948" s="188">
        <v>583198.19999999995</v>
      </c>
      <c r="T948" s="188"/>
      <c r="U948" s="188">
        <v>555945.94999999995</v>
      </c>
      <c r="V948" s="188"/>
      <c r="W948" s="188"/>
      <c r="X948" s="188"/>
      <c r="Y948" s="188"/>
      <c r="Z948" s="188">
        <v>675855.86</v>
      </c>
      <c r="AA948" s="188"/>
      <c r="AB948" s="188">
        <v>614088.4</v>
      </c>
      <c r="AC948" s="188">
        <v>552376.44999999995</v>
      </c>
      <c r="AD948" s="188"/>
      <c r="AE948" s="188">
        <v>568100.44999999995</v>
      </c>
      <c r="AF948" s="188">
        <v>779414.42</v>
      </c>
    </row>
    <row r="949" spans="1:32" x14ac:dyDescent="0.3">
      <c r="A949" s="180" t="s">
        <v>26752</v>
      </c>
      <c r="B949" s="180">
        <v>37752</v>
      </c>
      <c r="C949" s="182" t="s">
        <v>27453</v>
      </c>
      <c r="D949" s="180" t="s">
        <v>6</v>
      </c>
      <c r="E949" s="180" t="s">
        <v>857</v>
      </c>
      <c r="F949" s="188"/>
      <c r="G949" s="188"/>
      <c r="H949" s="188"/>
      <c r="I949" s="188"/>
      <c r="J949" s="188">
        <v>589394.14</v>
      </c>
      <c r="K949" s="188"/>
      <c r="L949" s="188"/>
      <c r="M949" s="188"/>
      <c r="N949" s="188"/>
      <c r="O949" s="188">
        <v>555081.06000000006</v>
      </c>
      <c r="P949" s="188">
        <v>561040.52</v>
      </c>
      <c r="Q949" s="188"/>
      <c r="R949" s="188">
        <v>565297.27</v>
      </c>
      <c r="S949" s="188">
        <v>607297.27</v>
      </c>
      <c r="T949" s="188"/>
      <c r="U949" s="188">
        <v>578918.9</v>
      </c>
      <c r="V949" s="188"/>
      <c r="W949" s="188"/>
      <c r="X949" s="188"/>
      <c r="Y949" s="188"/>
      <c r="Z949" s="188">
        <v>703783.76</v>
      </c>
      <c r="AA949" s="188"/>
      <c r="AB949" s="188">
        <v>639463.93000000005</v>
      </c>
      <c r="AC949" s="188">
        <v>575201.9</v>
      </c>
      <c r="AD949" s="188"/>
      <c r="AE949" s="188">
        <v>591575.65</v>
      </c>
      <c r="AF949" s="188">
        <v>811621.59</v>
      </c>
    </row>
    <row r="950" spans="1:32" x14ac:dyDescent="0.3">
      <c r="A950" s="180" t="s">
        <v>26752</v>
      </c>
      <c r="B950" s="180">
        <v>37758</v>
      </c>
      <c r="C950" s="182" t="s">
        <v>27454</v>
      </c>
      <c r="D950" s="180" t="s">
        <v>6</v>
      </c>
      <c r="E950" s="180" t="s">
        <v>857</v>
      </c>
      <c r="F950" s="188"/>
      <c r="G950" s="188"/>
      <c r="H950" s="188"/>
      <c r="I950" s="188"/>
      <c r="J950" s="188">
        <v>742823.73</v>
      </c>
      <c r="K950" s="188"/>
      <c r="L950" s="188"/>
      <c r="M950" s="188"/>
      <c r="N950" s="188"/>
      <c r="O950" s="188">
        <v>699578.36</v>
      </c>
      <c r="P950" s="188">
        <v>707089.17</v>
      </c>
      <c r="Q950" s="188"/>
      <c r="R950" s="188">
        <v>712454.03</v>
      </c>
      <c r="S950" s="188">
        <v>765387.37</v>
      </c>
      <c r="T950" s="188"/>
      <c r="U950" s="188">
        <v>729621.6</v>
      </c>
      <c r="V950" s="188"/>
      <c r="W950" s="188"/>
      <c r="X950" s="188"/>
      <c r="Y950" s="188"/>
      <c r="Z950" s="188">
        <v>886990.97</v>
      </c>
      <c r="AA950" s="188"/>
      <c r="AB950" s="188">
        <v>805927.56</v>
      </c>
      <c r="AC950" s="188">
        <v>724937</v>
      </c>
      <c r="AD950" s="188"/>
      <c r="AE950" s="188">
        <v>745573.13</v>
      </c>
      <c r="AF950" s="188">
        <v>1022900.87</v>
      </c>
    </row>
    <row r="951" spans="1:32" x14ac:dyDescent="0.3">
      <c r="A951" s="180" t="s">
        <v>26752</v>
      </c>
      <c r="B951" s="180">
        <v>44060</v>
      </c>
      <c r="C951" s="182" t="s">
        <v>27455</v>
      </c>
      <c r="D951" s="180" t="s">
        <v>6</v>
      </c>
      <c r="E951" s="180" t="s">
        <v>857</v>
      </c>
      <c r="F951" s="188"/>
      <c r="G951" s="188"/>
      <c r="H951" s="188"/>
      <c r="I951" s="188"/>
      <c r="J951" s="188">
        <v>718499.55</v>
      </c>
      <c r="K951" s="188"/>
      <c r="L951" s="188"/>
      <c r="M951" s="188"/>
      <c r="N951" s="188"/>
      <c r="O951" s="188">
        <v>676670.27</v>
      </c>
      <c r="P951" s="188">
        <v>683935.14</v>
      </c>
      <c r="Q951" s="188"/>
      <c r="R951" s="188">
        <v>689124.33</v>
      </c>
      <c r="S951" s="188">
        <v>740324.33</v>
      </c>
      <c r="T951" s="188"/>
      <c r="U951" s="188">
        <v>705729.73</v>
      </c>
      <c r="V951" s="188"/>
      <c r="W951" s="188"/>
      <c r="X951" s="188"/>
      <c r="Y951" s="188"/>
      <c r="Z951" s="188">
        <v>857945.95</v>
      </c>
      <c r="AA951" s="188"/>
      <c r="AB951" s="188">
        <v>779537.01</v>
      </c>
      <c r="AC951" s="188">
        <v>701198.53</v>
      </c>
      <c r="AD951" s="188"/>
      <c r="AE951" s="188">
        <v>721158.92</v>
      </c>
      <c r="AF951" s="188">
        <v>989405.41</v>
      </c>
    </row>
    <row r="952" spans="1:32" x14ac:dyDescent="0.3">
      <c r="A952" s="180" t="s">
        <v>26752</v>
      </c>
      <c r="B952" s="180">
        <v>44061</v>
      </c>
      <c r="C952" s="182" t="s">
        <v>27456</v>
      </c>
      <c r="D952" s="180" t="s">
        <v>6</v>
      </c>
      <c r="E952" s="180" t="s">
        <v>857</v>
      </c>
      <c r="F952" s="188"/>
      <c r="G952" s="188"/>
      <c r="H952" s="188"/>
      <c r="I952" s="188"/>
      <c r="J952" s="188">
        <v>704466.37</v>
      </c>
      <c r="K952" s="188"/>
      <c r="L952" s="188"/>
      <c r="M952" s="188"/>
      <c r="N952" s="188"/>
      <c r="O952" s="188">
        <v>663454.06999999995</v>
      </c>
      <c r="P952" s="188">
        <v>670577.04</v>
      </c>
      <c r="Q952" s="188"/>
      <c r="R952" s="188">
        <v>675664.88</v>
      </c>
      <c r="S952" s="188">
        <v>725864.88</v>
      </c>
      <c r="T952" s="188"/>
      <c r="U952" s="188">
        <v>691945.96</v>
      </c>
      <c r="V952" s="188"/>
      <c r="W952" s="188"/>
      <c r="X952" s="188"/>
      <c r="Y952" s="188"/>
      <c r="Z952" s="188">
        <v>841189.21</v>
      </c>
      <c r="AA952" s="188"/>
      <c r="AB952" s="188">
        <v>764311.69</v>
      </c>
      <c r="AC952" s="188">
        <v>687503.26</v>
      </c>
      <c r="AD952" s="188"/>
      <c r="AE952" s="188">
        <v>707073.8</v>
      </c>
      <c r="AF952" s="188">
        <v>970081.11</v>
      </c>
    </row>
    <row r="953" spans="1:32" x14ac:dyDescent="0.3">
      <c r="A953" s="180" t="s">
        <v>26752</v>
      </c>
      <c r="B953" s="180">
        <v>1159</v>
      </c>
      <c r="C953" s="182" t="s">
        <v>27457</v>
      </c>
      <c r="D953" s="180" t="s">
        <v>6</v>
      </c>
      <c r="E953" s="180" t="s">
        <v>26586</v>
      </c>
      <c r="F953" s="188">
        <v>275578.33</v>
      </c>
      <c r="G953" s="188">
        <v>275578.33</v>
      </c>
      <c r="H953" s="188">
        <v>275578.33</v>
      </c>
      <c r="I953" s="188">
        <v>275578.33</v>
      </c>
      <c r="J953" s="188">
        <v>275578.33</v>
      </c>
      <c r="K953" s="188">
        <v>275578.33</v>
      </c>
      <c r="L953" s="188">
        <v>275578.33</v>
      </c>
      <c r="M953" s="188">
        <v>275578.33</v>
      </c>
      <c r="N953" s="188">
        <v>275578.33</v>
      </c>
      <c r="O953" s="188">
        <v>275578.33</v>
      </c>
      <c r="P953" s="188">
        <v>275578.33</v>
      </c>
      <c r="Q953" s="188">
        <v>275578.33</v>
      </c>
      <c r="R953" s="188">
        <v>275578.33</v>
      </c>
      <c r="S953" s="188">
        <v>275578.33</v>
      </c>
      <c r="T953" s="188">
        <v>275578.33</v>
      </c>
      <c r="U953" s="188">
        <v>275578.33</v>
      </c>
      <c r="V953" s="188">
        <v>275578.33</v>
      </c>
      <c r="W953" s="188">
        <v>275578.33</v>
      </c>
      <c r="X953" s="188">
        <v>275578.33</v>
      </c>
      <c r="Y953" s="188">
        <v>275578.33</v>
      </c>
      <c r="Z953" s="188">
        <v>275578.33</v>
      </c>
      <c r="AA953" s="188">
        <v>275578.33</v>
      </c>
      <c r="AB953" s="188">
        <v>275578.33</v>
      </c>
      <c r="AC953" s="188">
        <v>275578.33</v>
      </c>
      <c r="AD953" s="188">
        <v>275578.33</v>
      </c>
      <c r="AE953" s="188">
        <v>275578.33</v>
      </c>
      <c r="AF953" s="188">
        <v>275578.33</v>
      </c>
    </row>
    <row r="954" spans="1:32" x14ac:dyDescent="0.3">
      <c r="A954" s="180" t="s">
        <v>973</v>
      </c>
      <c r="B954" s="180">
        <v>12114</v>
      </c>
      <c r="C954" s="182" t="s">
        <v>27458</v>
      </c>
      <c r="D954" s="180" t="s">
        <v>6</v>
      </c>
      <c r="E954" s="180" t="s">
        <v>857</v>
      </c>
      <c r="F954" s="188">
        <v>206.45</v>
      </c>
      <c r="G954" s="188">
        <v>176.96</v>
      </c>
      <c r="H954" s="188">
        <v>145.25</v>
      </c>
      <c r="I954" s="188">
        <v>184.77</v>
      </c>
      <c r="J954" s="188">
        <v>102.48</v>
      </c>
      <c r="K954" s="188">
        <v>145.99</v>
      </c>
      <c r="L954" s="188">
        <v>221.05</v>
      </c>
      <c r="M954" s="188">
        <v>166.63</v>
      </c>
      <c r="N954" s="188">
        <v>131.24</v>
      </c>
      <c r="O954" s="188">
        <v>124.6</v>
      </c>
      <c r="P954" s="188">
        <v>125.34</v>
      </c>
      <c r="Q954" s="188">
        <v>115.31</v>
      </c>
      <c r="R954" s="188">
        <v>132.57</v>
      </c>
      <c r="S954" s="188">
        <v>126.08</v>
      </c>
      <c r="T954" s="188">
        <v>132.72</v>
      </c>
      <c r="U954" s="188">
        <v>112.07</v>
      </c>
      <c r="V954" s="188">
        <v>159.26</v>
      </c>
      <c r="W954" s="188">
        <v>131.24</v>
      </c>
      <c r="X954" s="188">
        <v>112.07</v>
      </c>
      <c r="Y954" s="188">
        <v>122.39</v>
      </c>
      <c r="Z954" s="188">
        <v>140.09</v>
      </c>
      <c r="AA954" s="188">
        <v>124.6</v>
      </c>
      <c r="AB954" s="188">
        <v>159.11000000000001</v>
      </c>
      <c r="AC954" s="188">
        <v>141.41999999999999</v>
      </c>
      <c r="AD954" s="188">
        <v>108.83</v>
      </c>
      <c r="AE954" s="188">
        <v>151.15</v>
      </c>
      <c r="AF954" s="188">
        <v>125.34</v>
      </c>
    </row>
    <row r="955" spans="1:32" x14ac:dyDescent="0.3">
      <c r="A955" s="180" t="s">
        <v>973</v>
      </c>
      <c r="B955" s="180">
        <v>38106</v>
      </c>
      <c r="C955" s="182" t="s">
        <v>27459</v>
      </c>
      <c r="D955" s="180" t="s">
        <v>6</v>
      </c>
      <c r="E955" s="180" t="s">
        <v>857</v>
      </c>
      <c r="F955" s="188">
        <v>28.05</v>
      </c>
      <c r="G955" s="188">
        <v>24.05</v>
      </c>
      <c r="H955" s="188">
        <v>19.739999999999998</v>
      </c>
      <c r="I955" s="188">
        <v>25.11</v>
      </c>
      <c r="J955" s="188">
        <v>13.92</v>
      </c>
      <c r="K955" s="188">
        <v>19.84</v>
      </c>
      <c r="L955" s="188">
        <v>30.04</v>
      </c>
      <c r="M955" s="188">
        <v>22.64</v>
      </c>
      <c r="N955" s="188">
        <v>17.829999999999998</v>
      </c>
      <c r="O955" s="188">
        <v>16.93</v>
      </c>
      <c r="P955" s="188">
        <v>17.03</v>
      </c>
      <c r="Q955" s="188">
        <v>15.67</v>
      </c>
      <c r="R955" s="188">
        <v>18.010000000000002</v>
      </c>
      <c r="S955" s="188">
        <v>17.13</v>
      </c>
      <c r="T955" s="188">
        <v>18.03</v>
      </c>
      <c r="U955" s="188">
        <v>15.23</v>
      </c>
      <c r="V955" s="188">
        <v>21.64</v>
      </c>
      <c r="W955" s="188">
        <v>17.829999999999998</v>
      </c>
      <c r="X955" s="188">
        <v>15.23</v>
      </c>
      <c r="Y955" s="188">
        <v>16.63</v>
      </c>
      <c r="Z955" s="188">
        <v>19.04</v>
      </c>
      <c r="AA955" s="188">
        <v>16.93</v>
      </c>
      <c r="AB955" s="188">
        <v>21.62</v>
      </c>
      <c r="AC955" s="188">
        <v>19.22</v>
      </c>
      <c r="AD955" s="188">
        <v>14.79</v>
      </c>
      <c r="AE955" s="188">
        <v>20.54</v>
      </c>
      <c r="AF955" s="188">
        <v>17.03</v>
      </c>
    </row>
    <row r="956" spans="1:32" x14ac:dyDescent="0.3">
      <c r="A956" s="180" t="s">
        <v>973</v>
      </c>
      <c r="B956" s="180">
        <v>38085</v>
      </c>
      <c r="C956" s="182" t="s">
        <v>27460</v>
      </c>
      <c r="D956" s="180" t="s">
        <v>6</v>
      </c>
      <c r="E956" s="180" t="s">
        <v>857</v>
      </c>
      <c r="F956" s="188">
        <v>33.14</v>
      </c>
      <c r="G956" s="188">
        <v>28.4</v>
      </c>
      <c r="H956" s="188">
        <v>23.31</v>
      </c>
      <c r="I956" s="188">
        <v>29.66</v>
      </c>
      <c r="J956" s="188">
        <v>16.45</v>
      </c>
      <c r="K956" s="188">
        <v>23.43</v>
      </c>
      <c r="L956" s="188">
        <v>35.479999999999997</v>
      </c>
      <c r="M956" s="188">
        <v>26.75</v>
      </c>
      <c r="N956" s="188">
        <v>21.07</v>
      </c>
      <c r="O956" s="188">
        <v>20</v>
      </c>
      <c r="P956" s="188">
        <v>20.12</v>
      </c>
      <c r="Q956" s="188">
        <v>18.510000000000002</v>
      </c>
      <c r="R956" s="188">
        <v>21.28</v>
      </c>
      <c r="S956" s="188">
        <v>20.239999999999998</v>
      </c>
      <c r="T956" s="188">
        <v>21.3</v>
      </c>
      <c r="U956" s="188">
        <v>17.989999999999998</v>
      </c>
      <c r="V956" s="188">
        <v>25.56</v>
      </c>
      <c r="W956" s="188">
        <v>21.07</v>
      </c>
      <c r="X956" s="188">
        <v>17.989999999999998</v>
      </c>
      <c r="Y956" s="188">
        <v>19.64</v>
      </c>
      <c r="Z956" s="188">
        <v>22.49</v>
      </c>
      <c r="AA956" s="188">
        <v>20</v>
      </c>
      <c r="AB956" s="188">
        <v>25.54</v>
      </c>
      <c r="AC956" s="188">
        <v>22.7</v>
      </c>
      <c r="AD956" s="188">
        <v>17.47</v>
      </c>
      <c r="AE956" s="188">
        <v>24.26</v>
      </c>
      <c r="AF956" s="188">
        <v>20.12</v>
      </c>
    </row>
    <row r="957" spans="1:32" x14ac:dyDescent="0.3">
      <c r="A957" s="180" t="s">
        <v>973</v>
      </c>
      <c r="B957" s="180">
        <v>659</v>
      </c>
      <c r="C957" s="182" t="s">
        <v>27461</v>
      </c>
      <c r="D957" s="180" t="s">
        <v>6</v>
      </c>
      <c r="E957" s="180" t="s">
        <v>857</v>
      </c>
      <c r="F957" s="188">
        <v>4.41</v>
      </c>
      <c r="G957" s="188">
        <v>2.68</v>
      </c>
      <c r="H957" s="188">
        <v>3.79</v>
      </c>
      <c r="I957" s="188">
        <v>3.7</v>
      </c>
      <c r="J957" s="188">
        <v>2.5299999999999998</v>
      </c>
      <c r="K957" s="188">
        <v>3.27</v>
      </c>
      <c r="L957" s="188">
        <v>3.42</v>
      </c>
      <c r="M957" s="188">
        <v>3.08</v>
      </c>
      <c r="N957" s="188">
        <v>3.37</v>
      </c>
      <c r="O957" s="188">
        <v>3.23</v>
      </c>
      <c r="P957" s="188">
        <v>3.09</v>
      </c>
      <c r="Q957" s="188">
        <v>3.19</v>
      </c>
      <c r="R957" s="188">
        <v>3.22</v>
      </c>
      <c r="S957" s="188">
        <v>2.99</v>
      </c>
      <c r="T957" s="188">
        <v>3.61</v>
      </c>
      <c r="U957" s="188">
        <v>2.88</v>
      </c>
      <c r="V957" s="188">
        <v>2.4500000000000002</v>
      </c>
      <c r="W957" s="188">
        <v>2.54</v>
      </c>
      <c r="X957" s="188">
        <v>2.4900000000000002</v>
      </c>
      <c r="Y957" s="188">
        <v>3.49</v>
      </c>
      <c r="Z957" s="188">
        <v>4.07</v>
      </c>
      <c r="AA957" s="188">
        <v>3.29</v>
      </c>
      <c r="AB957" s="188">
        <v>3.49</v>
      </c>
      <c r="AC957" s="188">
        <v>3.42</v>
      </c>
      <c r="AD957" s="188">
        <v>2.54</v>
      </c>
      <c r="AE957" s="188">
        <v>2.92</v>
      </c>
      <c r="AF957" s="188">
        <v>3.17</v>
      </c>
    </row>
    <row r="958" spans="1:32" x14ac:dyDescent="0.3">
      <c r="A958" s="180" t="s">
        <v>973</v>
      </c>
      <c r="B958" s="180">
        <v>660</v>
      </c>
      <c r="C958" s="182" t="s">
        <v>27462</v>
      </c>
      <c r="D958" s="180" t="s">
        <v>6</v>
      </c>
      <c r="E958" s="180" t="s">
        <v>857</v>
      </c>
      <c r="F958" s="188">
        <v>5.28</v>
      </c>
      <c r="G958" s="188">
        <v>3.21</v>
      </c>
      <c r="H958" s="188">
        <v>4.54</v>
      </c>
      <c r="I958" s="188">
        <v>4.43</v>
      </c>
      <c r="J958" s="188">
        <v>3.03</v>
      </c>
      <c r="K958" s="188">
        <v>3.92</v>
      </c>
      <c r="L958" s="188">
        <v>4.0999999999999996</v>
      </c>
      <c r="M958" s="188">
        <v>3.69</v>
      </c>
      <c r="N958" s="188">
        <v>4.04</v>
      </c>
      <c r="O958" s="188">
        <v>3.88</v>
      </c>
      <c r="P958" s="188">
        <v>3.71</v>
      </c>
      <c r="Q958" s="188">
        <v>3.82</v>
      </c>
      <c r="R958" s="188">
        <v>3.86</v>
      </c>
      <c r="S958" s="188">
        <v>3.59</v>
      </c>
      <c r="T958" s="188">
        <v>4.33</v>
      </c>
      <c r="U958" s="188">
        <v>3.45</v>
      </c>
      <c r="V958" s="188">
        <v>2.93</v>
      </c>
      <c r="W958" s="188">
        <v>3.04</v>
      </c>
      <c r="X958" s="188">
        <v>2.99</v>
      </c>
      <c r="Y958" s="188">
        <v>4.1900000000000004</v>
      </c>
      <c r="Z958" s="188">
        <v>4.87</v>
      </c>
      <c r="AA958" s="188">
        <v>3.94</v>
      </c>
      <c r="AB958" s="188">
        <v>4.1900000000000004</v>
      </c>
      <c r="AC958" s="188">
        <v>4.0999999999999996</v>
      </c>
      <c r="AD958" s="188">
        <v>3.04</v>
      </c>
      <c r="AE958" s="188">
        <v>3.5</v>
      </c>
      <c r="AF958" s="188">
        <v>3.8</v>
      </c>
    </row>
    <row r="959" spans="1:32" x14ac:dyDescent="0.3">
      <c r="A959" s="180" t="s">
        <v>973</v>
      </c>
      <c r="B959" s="180">
        <v>658</v>
      </c>
      <c r="C959" s="182" t="s">
        <v>27463</v>
      </c>
      <c r="D959" s="180" t="s">
        <v>6</v>
      </c>
      <c r="E959" s="180" t="s">
        <v>857</v>
      </c>
      <c r="F959" s="188">
        <v>2.98</v>
      </c>
      <c r="G959" s="188">
        <v>1.81</v>
      </c>
      <c r="H959" s="188">
        <v>2.56</v>
      </c>
      <c r="I959" s="188">
        <v>2.5</v>
      </c>
      <c r="J959" s="188">
        <v>1.71</v>
      </c>
      <c r="K959" s="188">
        <v>2.21</v>
      </c>
      <c r="L959" s="188">
        <v>2.31</v>
      </c>
      <c r="M959" s="188">
        <v>2.08</v>
      </c>
      <c r="N959" s="188">
        <v>2.2799999999999998</v>
      </c>
      <c r="O959" s="188">
        <v>2.19</v>
      </c>
      <c r="P959" s="188">
        <v>2.09</v>
      </c>
      <c r="Q959" s="188">
        <v>2.15</v>
      </c>
      <c r="R959" s="188">
        <v>2.1800000000000002</v>
      </c>
      <c r="S959" s="188">
        <v>2.02</v>
      </c>
      <c r="T959" s="188">
        <v>2.44</v>
      </c>
      <c r="U959" s="188">
        <v>1.95</v>
      </c>
      <c r="V959" s="188">
        <v>1.65</v>
      </c>
      <c r="W959" s="188">
        <v>1.72</v>
      </c>
      <c r="X959" s="188">
        <v>1.68</v>
      </c>
      <c r="Y959" s="188">
        <v>2.36</v>
      </c>
      <c r="Z959" s="188">
        <v>2.75</v>
      </c>
      <c r="AA959" s="188">
        <v>2.2200000000000002</v>
      </c>
      <c r="AB959" s="188">
        <v>2.36</v>
      </c>
      <c r="AC959" s="188">
        <v>2.31</v>
      </c>
      <c r="AD959" s="188">
        <v>1.72</v>
      </c>
      <c r="AE959" s="188">
        <v>1.97</v>
      </c>
      <c r="AF959" s="188">
        <v>2.14</v>
      </c>
    </row>
    <row r="960" spans="1:32" x14ac:dyDescent="0.3">
      <c r="A960" s="180" t="s">
        <v>973</v>
      </c>
      <c r="B960" s="180">
        <v>38599</v>
      </c>
      <c r="C960" s="182" t="s">
        <v>27464</v>
      </c>
      <c r="D960" s="180" t="s">
        <v>6</v>
      </c>
      <c r="E960" s="180" t="s">
        <v>857</v>
      </c>
      <c r="F960" s="188">
        <v>9.18</v>
      </c>
      <c r="G960" s="188">
        <v>5.58</v>
      </c>
      <c r="H960" s="188">
        <v>7.89</v>
      </c>
      <c r="I960" s="188">
        <v>7.7</v>
      </c>
      <c r="J960" s="188">
        <v>5.27</v>
      </c>
      <c r="K960" s="188">
        <v>6.81</v>
      </c>
      <c r="L960" s="188">
        <v>7.12</v>
      </c>
      <c r="M960" s="188">
        <v>6.41</v>
      </c>
      <c r="N960" s="188">
        <v>7.02</v>
      </c>
      <c r="O960" s="188">
        <v>6.73</v>
      </c>
      <c r="P960" s="188">
        <v>6.44</v>
      </c>
      <c r="Q960" s="188">
        <v>6.64</v>
      </c>
      <c r="R960" s="188">
        <v>6.71</v>
      </c>
      <c r="S960" s="188">
        <v>6.23</v>
      </c>
      <c r="T960" s="188">
        <v>7.52</v>
      </c>
      <c r="U960" s="188">
        <v>6</v>
      </c>
      <c r="V960" s="188">
        <v>5.0999999999999996</v>
      </c>
      <c r="W960" s="188">
        <v>5.29</v>
      </c>
      <c r="X960" s="188">
        <v>5.19</v>
      </c>
      <c r="Y960" s="188">
        <v>7.27</v>
      </c>
      <c r="Z960" s="188">
        <v>8.4700000000000006</v>
      </c>
      <c r="AA960" s="188">
        <v>6.85</v>
      </c>
      <c r="AB960" s="188">
        <v>7.27</v>
      </c>
      <c r="AC960" s="188">
        <v>7.12</v>
      </c>
      <c r="AD960" s="188">
        <v>5.29</v>
      </c>
      <c r="AE960" s="188">
        <v>6.08</v>
      </c>
      <c r="AF960" s="188">
        <v>6.6</v>
      </c>
    </row>
    <row r="961" spans="1:32" x14ac:dyDescent="0.3">
      <c r="A961" s="180" t="s">
        <v>973</v>
      </c>
      <c r="B961" s="180">
        <v>38596</v>
      </c>
      <c r="C961" s="182" t="s">
        <v>27465</v>
      </c>
      <c r="D961" s="180" t="s">
        <v>6</v>
      </c>
      <c r="E961" s="180" t="s">
        <v>857</v>
      </c>
      <c r="F961" s="188">
        <v>7.62</v>
      </c>
      <c r="G961" s="188">
        <v>4.63</v>
      </c>
      <c r="H961" s="188">
        <v>6.55</v>
      </c>
      <c r="I961" s="188">
        <v>6.39</v>
      </c>
      <c r="J961" s="188">
        <v>4.38</v>
      </c>
      <c r="K961" s="188">
        <v>5.65</v>
      </c>
      <c r="L961" s="188">
        <v>5.91</v>
      </c>
      <c r="M961" s="188">
        <v>5.32</v>
      </c>
      <c r="N961" s="188">
        <v>5.83</v>
      </c>
      <c r="O961" s="188">
        <v>5.59</v>
      </c>
      <c r="P961" s="188">
        <v>5.35</v>
      </c>
      <c r="Q961" s="188">
        <v>5.51</v>
      </c>
      <c r="R961" s="188">
        <v>5.57</v>
      </c>
      <c r="S961" s="188">
        <v>5.17</v>
      </c>
      <c r="T961" s="188">
        <v>6.25</v>
      </c>
      <c r="U961" s="188">
        <v>4.9800000000000004</v>
      </c>
      <c r="V961" s="188">
        <v>4.2300000000000004</v>
      </c>
      <c r="W961" s="188">
        <v>4.3899999999999997</v>
      </c>
      <c r="X961" s="188">
        <v>4.3099999999999996</v>
      </c>
      <c r="Y961" s="188">
        <v>6.04</v>
      </c>
      <c r="Z961" s="188">
        <v>7.03</v>
      </c>
      <c r="AA961" s="188">
        <v>5.69</v>
      </c>
      <c r="AB961" s="188">
        <v>6.04</v>
      </c>
      <c r="AC961" s="188">
        <v>5.91</v>
      </c>
      <c r="AD961" s="188">
        <v>4.3899999999999997</v>
      </c>
      <c r="AE961" s="188">
        <v>5.05</v>
      </c>
      <c r="AF961" s="188">
        <v>5.48</v>
      </c>
    </row>
    <row r="962" spans="1:32" x14ac:dyDescent="0.3">
      <c r="A962" s="180" t="s">
        <v>973</v>
      </c>
      <c r="B962" s="180">
        <v>38600</v>
      </c>
      <c r="C962" s="182" t="s">
        <v>27466</v>
      </c>
      <c r="D962" s="180" t="s">
        <v>6</v>
      </c>
      <c r="E962" s="180" t="s">
        <v>857</v>
      </c>
      <c r="F962" s="188">
        <v>9.73</v>
      </c>
      <c r="G962" s="188">
        <v>5.91</v>
      </c>
      <c r="H962" s="188">
        <v>8.36</v>
      </c>
      <c r="I962" s="188">
        <v>8.16</v>
      </c>
      <c r="J962" s="188">
        <v>5.59</v>
      </c>
      <c r="K962" s="188">
        <v>7.22</v>
      </c>
      <c r="L962" s="188">
        <v>7.55</v>
      </c>
      <c r="M962" s="188">
        <v>6.79</v>
      </c>
      <c r="N962" s="188">
        <v>7.44</v>
      </c>
      <c r="O962" s="188">
        <v>7.14</v>
      </c>
      <c r="P962" s="188">
        <v>6.83</v>
      </c>
      <c r="Q962" s="188">
        <v>7.04</v>
      </c>
      <c r="R962" s="188">
        <v>7.12</v>
      </c>
      <c r="S962" s="188">
        <v>6.61</v>
      </c>
      <c r="T962" s="188">
        <v>7.97</v>
      </c>
      <c r="U962" s="188">
        <v>6.36</v>
      </c>
      <c r="V962" s="188">
        <v>5.4</v>
      </c>
      <c r="W962" s="188">
        <v>5.61</v>
      </c>
      <c r="X962" s="188">
        <v>5.51</v>
      </c>
      <c r="Y962" s="188">
        <v>7.71</v>
      </c>
      <c r="Z962" s="188">
        <v>8.9700000000000006</v>
      </c>
      <c r="AA962" s="188">
        <v>7.26</v>
      </c>
      <c r="AB962" s="188">
        <v>7.71</v>
      </c>
      <c r="AC962" s="188">
        <v>7.55</v>
      </c>
      <c r="AD962" s="188">
        <v>5.61</v>
      </c>
      <c r="AE962" s="188">
        <v>6.44</v>
      </c>
      <c r="AF962" s="188">
        <v>6.99</v>
      </c>
    </row>
    <row r="963" spans="1:32" x14ac:dyDescent="0.3">
      <c r="A963" s="180" t="s">
        <v>973</v>
      </c>
      <c r="B963" s="180">
        <v>38597</v>
      </c>
      <c r="C963" s="182" t="s">
        <v>27467</v>
      </c>
      <c r="D963" s="180" t="s">
        <v>6</v>
      </c>
      <c r="E963" s="180" t="s">
        <v>857</v>
      </c>
      <c r="F963" s="188">
        <v>7.67</v>
      </c>
      <c r="G963" s="188">
        <v>4.66</v>
      </c>
      <c r="H963" s="188">
        <v>6.59</v>
      </c>
      <c r="I963" s="188">
        <v>6.43</v>
      </c>
      <c r="J963" s="188">
        <v>4.4000000000000004</v>
      </c>
      <c r="K963" s="188">
        <v>5.69</v>
      </c>
      <c r="L963" s="188">
        <v>5.95</v>
      </c>
      <c r="M963" s="188">
        <v>5.35</v>
      </c>
      <c r="N963" s="188">
        <v>5.87</v>
      </c>
      <c r="O963" s="188">
        <v>5.63</v>
      </c>
      <c r="P963" s="188">
        <v>5.38</v>
      </c>
      <c r="Q963" s="188">
        <v>5.55</v>
      </c>
      <c r="R963" s="188">
        <v>5.61</v>
      </c>
      <c r="S963" s="188">
        <v>5.21</v>
      </c>
      <c r="T963" s="188">
        <v>6.29</v>
      </c>
      <c r="U963" s="188">
        <v>5.01</v>
      </c>
      <c r="V963" s="188">
        <v>4.26</v>
      </c>
      <c r="W963" s="188">
        <v>4.42</v>
      </c>
      <c r="X963" s="188">
        <v>4.34</v>
      </c>
      <c r="Y963" s="188">
        <v>6.08</v>
      </c>
      <c r="Z963" s="188">
        <v>7.07</v>
      </c>
      <c r="AA963" s="188">
        <v>5.72</v>
      </c>
      <c r="AB963" s="188">
        <v>6.08</v>
      </c>
      <c r="AC963" s="188">
        <v>5.95</v>
      </c>
      <c r="AD963" s="188">
        <v>4.42</v>
      </c>
      <c r="AE963" s="188">
        <v>5.08</v>
      </c>
      <c r="AF963" s="188">
        <v>5.51</v>
      </c>
    </row>
    <row r="964" spans="1:32" x14ac:dyDescent="0.3">
      <c r="A964" s="180" t="s">
        <v>973</v>
      </c>
      <c r="B964" s="180">
        <v>38548</v>
      </c>
      <c r="C964" s="182" t="s">
        <v>27468</v>
      </c>
      <c r="D964" s="180" t="s">
        <v>6</v>
      </c>
      <c r="E964" s="180" t="s">
        <v>857</v>
      </c>
      <c r="F964" s="188">
        <v>2.69</v>
      </c>
      <c r="G964" s="188">
        <v>2.35</v>
      </c>
      <c r="H964" s="188">
        <v>2.02</v>
      </c>
      <c r="I964" s="188">
        <v>2.44</v>
      </c>
      <c r="J964" s="188">
        <v>2.15</v>
      </c>
      <c r="K964" s="188">
        <v>1.95</v>
      </c>
      <c r="L964" s="188">
        <v>2.69</v>
      </c>
      <c r="M964" s="188">
        <v>1.91</v>
      </c>
      <c r="N964" s="188">
        <v>2.89</v>
      </c>
      <c r="O964" s="188">
        <v>2.2400000000000002</v>
      </c>
      <c r="P964" s="188">
        <v>2.02</v>
      </c>
      <c r="Q964" s="188">
        <v>2.17</v>
      </c>
      <c r="R964" s="188">
        <v>2.4700000000000002</v>
      </c>
      <c r="S964" s="188">
        <v>2.11</v>
      </c>
      <c r="T964" s="188">
        <v>2.02</v>
      </c>
      <c r="U964" s="188">
        <v>1.43</v>
      </c>
      <c r="V964" s="188">
        <v>2.29</v>
      </c>
      <c r="W964" s="188">
        <v>1.84</v>
      </c>
      <c r="X964" s="188">
        <v>1.93</v>
      </c>
      <c r="Y964" s="188">
        <v>1.99</v>
      </c>
      <c r="Z964" s="188">
        <v>2.2000000000000002</v>
      </c>
      <c r="AA964" s="188">
        <v>2.08</v>
      </c>
      <c r="AB964" s="188">
        <v>1.95</v>
      </c>
      <c r="AC964" s="188">
        <v>2.5099999999999998</v>
      </c>
      <c r="AD964" s="188">
        <v>1.41</v>
      </c>
      <c r="AE964" s="188">
        <v>1.84</v>
      </c>
      <c r="AF964" s="188">
        <v>2.4900000000000002</v>
      </c>
    </row>
    <row r="965" spans="1:32" x14ac:dyDescent="0.3">
      <c r="A965" s="180" t="s">
        <v>973</v>
      </c>
      <c r="B965" s="180">
        <v>34649</v>
      </c>
      <c r="C965" s="182" t="s">
        <v>27469</v>
      </c>
      <c r="D965" s="180" t="s">
        <v>6</v>
      </c>
      <c r="E965" s="180" t="s">
        <v>857</v>
      </c>
      <c r="F965" s="188">
        <v>3.95</v>
      </c>
      <c r="G965" s="188">
        <v>3.45</v>
      </c>
      <c r="H965" s="188">
        <v>2.96</v>
      </c>
      <c r="I965" s="188">
        <v>3.58</v>
      </c>
      <c r="J965" s="188">
        <v>3.16</v>
      </c>
      <c r="K965" s="188">
        <v>2.86</v>
      </c>
      <c r="L965" s="188">
        <v>3.95</v>
      </c>
      <c r="M965" s="188">
        <v>2.79</v>
      </c>
      <c r="N965" s="188">
        <v>4.24</v>
      </c>
      <c r="O965" s="188">
        <v>3.29</v>
      </c>
      <c r="P965" s="188">
        <v>2.96</v>
      </c>
      <c r="Q965" s="188">
        <v>3.19</v>
      </c>
      <c r="R965" s="188">
        <v>3.62</v>
      </c>
      <c r="S965" s="188">
        <v>3.09</v>
      </c>
      <c r="T965" s="188">
        <v>2.96</v>
      </c>
      <c r="U965" s="188">
        <v>2.1</v>
      </c>
      <c r="V965" s="188">
        <v>3.35</v>
      </c>
      <c r="W965" s="188">
        <v>2.69</v>
      </c>
      <c r="X965" s="188">
        <v>2.83</v>
      </c>
      <c r="Y965" s="188">
        <v>2.92</v>
      </c>
      <c r="Z965" s="188">
        <v>3.22</v>
      </c>
      <c r="AA965" s="188">
        <v>3.06</v>
      </c>
      <c r="AB965" s="188">
        <v>2.86</v>
      </c>
      <c r="AC965" s="188">
        <v>3.68</v>
      </c>
      <c r="AD965" s="188">
        <v>2.0699999999999998</v>
      </c>
      <c r="AE965" s="188">
        <v>2.69</v>
      </c>
      <c r="AF965" s="188">
        <v>3.65</v>
      </c>
    </row>
    <row r="966" spans="1:32" x14ac:dyDescent="0.3">
      <c r="A966" s="180" t="s">
        <v>973</v>
      </c>
      <c r="B966" s="180">
        <v>34655</v>
      </c>
      <c r="C966" s="182" t="s">
        <v>27470</v>
      </c>
      <c r="D966" s="180" t="s">
        <v>6</v>
      </c>
      <c r="E966" s="180" t="s">
        <v>857</v>
      </c>
      <c r="F966" s="188">
        <v>5.8</v>
      </c>
      <c r="G966" s="188">
        <v>5.07</v>
      </c>
      <c r="H966" s="188">
        <v>4.3499999999999996</v>
      </c>
      <c r="I966" s="188">
        <v>5.27</v>
      </c>
      <c r="J966" s="188">
        <v>4.6399999999999997</v>
      </c>
      <c r="K966" s="188">
        <v>4.2</v>
      </c>
      <c r="L966" s="188">
        <v>5.8</v>
      </c>
      <c r="M966" s="188">
        <v>4.1100000000000003</v>
      </c>
      <c r="N966" s="188">
        <v>6.23</v>
      </c>
      <c r="O966" s="188">
        <v>4.83</v>
      </c>
      <c r="P966" s="188">
        <v>4.3499999999999996</v>
      </c>
      <c r="Q966" s="188">
        <v>4.6900000000000004</v>
      </c>
      <c r="R966" s="188">
        <v>5.32</v>
      </c>
      <c r="S966" s="188">
        <v>4.54</v>
      </c>
      <c r="T966" s="188">
        <v>4.3499999999999996</v>
      </c>
      <c r="U966" s="188">
        <v>3.09</v>
      </c>
      <c r="V966" s="188">
        <v>4.93</v>
      </c>
      <c r="W966" s="188">
        <v>3.96</v>
      </c>
      <c r="X966" s="188">
        <v>4.1500000000000004</v>
      </c>
      <c r="Y966" s="188">
        <v>4.3</v>
      </c>
      <c r="Z966" s="188">
        <v>4.74</v>
      </c>
      <c r="AA966" s="188">
        <v>4.49</v>
      </c>
      <c r="AB966" s="188">
        <v>4.2</v>
      </c>
      <c r="AC966" s="188">
        <v>5.41</v>
      </c>
      <c r="AD966" s="188">
        <v>3.04</v>
      </c>
      <c r="AE966" s="188">
        <v>3.96</v>
      </c>
      <c r="AF966" s="188">
        <v>5.36</v>
      </c>
    </row>
    <row r="967" spans="1:32" x14ac:dyDescent="0.3">
      <c r="A967" s="180" t="s">
        <v>973</v>
      </c>
      <c r="B967" s="180">
        <v>40607</v>
      </c>
      <c r="C967" s="182" t="s">
        <v>27471</v>
      </c>
      <c r="D967" s="180" t="s">
        <v>6</v>
      </c>
      <c r="E967" s="180" t="s">
        <v>857</v>
      </c>
      <c r="F967" s="188"/>
      <c r="G967" s="188">
        <v>7.84</v>
      </c>
      <c r="H967" s="188"/>
      <c r="I967" s="188"/>
      <c r="J967" s="188">
        <v>5.96</v>
      </c>
      <c r="K967" s="188">
        <v>8.99</v>
      </c>
      <c r="L967" s="188">
        <v>5.72</v>
      </c>
      <c r="M967" s="188">
        <v>6.32</v>
      </c>
      <c r="N967" s="188">
        <v>4.25</v>
      </c>
      <c r="O967" s="188">
        <v>7.35</v>
      </c>
      <c r="P967" s="188">
        <v>5.39</v>
      </c>
      <c r="Q967" s="188">
        <v>9.5500000000000007</v>
      </c>
      <c r="R967" s="188">
        <v>4.71</v>
      </c>
      <c r="S967" s="188">
        <v>8.99</v>
      </c>
      <c r="T967" s="188"/>
      <c r="U967" s="188"/>
      <c r="V967" s="188"/>
      <c r="W967" s="188">
        <v>9.56</v>
      </c>
      <c r="X967" s="188">
        <v>6.7</v>
      </c>
      <c r="Y967" s="188">
        <v>9.8000000000000007</v>
      </c>
      <c r="Z967" s="188">
        <v>5.5</v>
      </c>
      <c r="AA967" s="188"/>
      <c r="AB967" s="188"/>
      <c r="AC967" s="188">
        <v>6.24</v>
      </c>
      <c r="AD967" s="188"/>
      <c r="AE967" s="188">
        <v>6.26</v>
      </c>
      <c r="AF967" s="188"/>
    </row>
    <row r="968" spans="1:32" x14ac:dyDescent="0.3">
      <c r="A968" s="180" t="s">
        <v>973</v>
      </c>
      <c r="B968" s="180">
        <v>567</v>
      </c>
      <c r="C968" s="182" t="s">
        <v>27472</v>
      </c>
      <c r="D968" s="180" t="s">
        <v>37</v>
      </c>
      <c r="E968" s="180" t="s">
        <v>857</v>
      </c>
      <c r="F968" s="188">
        <v>15.97</v>
      </c>
      <c r="G968" s="188">
        <v>13.76</v>
      </c>
      <c r="H968" s="188">
        <v>12.26</v>
      </c>
      <c r="I968" s="188">
        <v>12.42</v>
      </c>
      <c r="J968" s="188">
        <v>11.81</v>
      </c>
      <c r="K968" s="188">
        <v>11.62</v>
      </c>
      <c r="L968" s="188">
        <v>13.19</v>
      </c>
      <c r="M968" s="188">
        <v>9.61</v>
      </c>
      <c r="N968" s="188">
        <v>11.88</v>
      </c>
      <c r="O968" s="188">
        <v>11.45</v>
      </c>
      <c r="P968" s="188">
        <v>10.220000000000001</v>
      </c>
      <c r="Q968" s="188">
        <v>11.88</v>
      </c>
      <c r="R968" s="188">
        <v>12.75</v>
      </c>
      <c r="S968" s="188">
        <v>11.64</v>
      </c>
      <c r="T968" s="188">
        <v>15.64</v>
      </c>
      <c r="U968" s="188">
        <v>11.58</v>
      </c>
      <c r="V968" s="188">
        <v>12.33</v>
      </c>
      <c r="W968" s="188">
        <v>12.34</v>
      </c>
      <c r="X968" s="188">
        <v>11.88</v>
      </c>
      <c r="Y968" s="188">
        <v>13.51</v>
      </c>
      <c r="Z968" s="188">
        <v>13.37</v>
      </c>
      <c r="AA968" s="188">
        <v>12.04</v>
      </c>
      <c r="AB968" s="188">
        <v>10.56</v>
      </c>
      <c r="AC968" s="188">
        <v>12.56</v>
      </c>
      <c r="AD968" s="188">
        <v>13.72</v>
      </c>
      <c r="AE968" s="188">
        <v>11.07</v>
      </c>
      <c r="AF968" s="188">
        <v>11.74</v>
      </c>
    </row>
    <row r="969" spans="1:32" x14ac:dyDescent="0.3">
      <c r="A969" s="180" t="s">
        <v>973</v>
      </c>
      <c r="B969" s="180">
        <v>574</v>
      </c>
      <c r="C969" s="182" t="s">
        <v>27473</v>
      </c>
      <c r="D969" s="180" t="s">
        <v>37</v>
      </c>
      <c r="E969" s="180" t="s">
        <v>857</v>
      </c>
      <c r="F969" s="188">
        <v>41.98</v>
      </c>
      <c r="G969" s="188">
        <v>36.17</v>
      </c>
      <c r="H969" s="188">
        <v>32.24</v>
      </c>
      <c r="I969" s="188">
        <v>32.64</v>
      </c>
      <c r="J969" s="188">
        <v>31.04</v>
      </c>
      <c r="K969" s="188">
        <v>30.54</v>
      </c>
      <c r="L969" s="188">
        <v>34.67</v>
      </c>
      <c r="M969" s="188">
        <v>25.27</v>
      </c>
      <c r="N969" s="188">
        <v>31.24</v>
      </c>
      <c r="O969" s="188">
        <v>30.1</v>
      </c>
      <c r="P969" s="188">
        <v>26.87</v>
      </c>
      <c r="Q969" s="188">
        <v>31.24</v>
      </c>
      <c r="R969" s="188">
        <v>33.51</v>
      </c>
      <c r="S969" s="188">
        <v>30.6</v>
      </c>
      <c r="T969" s="188">
        <v>41.11</v>
      </c>
      <c r="U969" s="188">
        <v>30.44</v>
      </c>
      <c r="V969" s="188">
        <v>32.409999999999997</v>
      </c>
      <c r="W969" s="188">
        <v>32.44</v>
      </c>
      <c r="X969" s="188">
        <v>31.24</v>
      </c>
      <c r="Y969" s="188">
        <v>35.51</v>
      </c>
      <c r="Z969" s="188">
        <v>35.14</v>
      </c>
      <c r="AA969" s="188">
        <v>31.64</v>
      </c>
      <c r="AB969" s="188">
        <v>27.77</v>
      </c>
      <c r="AC969" s="188">
        <v>33.01</v>
      </c>
      <c r="AD969" s="188">
        <v>36.07</v>
      </c>
      <c r="AE969" s="188">
        <v>29.1</v>
      </c>
      <c r="AF969" s="188">
        <v>30.87</v>
      </c>
    </row>
    <row r="970" spans="1:32" x14ac:dyDescent="0.3">
      <c r="A970" s="180" t="s">
        <v>973</v>
      </c>
      <c r="B970" s="180">
        <v>568</v>
      </c>
      <c r="C970" s="182" t="s">
        <v>27474</v>
      </c>
      <c r="D970" s="180" t="s">
        <v>37</v>
      </c>
      <c r="E970" s="180" t="s">
        <v>857</v>
      </c>
      <c r="F970" s="188">
        <v>88.45</v>
      </c>
      <c r="G970" s="188">
        <v>76.22</v>
      </c>
      <c r="H970" s="188">
        <v>67.930000000000007</v>
      </c>
      <c r="I970" s="188">
        <v>68.78</v>
      </c>
      <c r="J970" s="188">
        <v>65.400000000000006</v>
      </c>
      <c r="K970" s="188">
        <v>64.349999999999994</v>
      </c>
      <c r="L970" s="188">
        <v>73.06</v>
      </c>
      <c r="M970" s="188">
        <v>53.25</v>
      </c>
      <c r="N970" s="188">
        <v>65.83</v>
      </c>
      <c r="O970" s="188">
        <v>63.44</v>
      </c>
      <c r="P970" s="188">
        <v>56.62</v>
      </c>
      <c r="Q970" s="188">
        <v>65.83</v>
      </c>
      <c r="R970" s="188">
        <v>70.599999999999994</v>
      </c>
      <c r="S970" s="188">
        <v>64.489999999999995</v>
      </c>
      <c r="T970" s="188">
        <v>86.62</v>
      </c>
      <c r="U970" s="188">
        <v>64.14</v>
      </c>
      <c r="V970" s="188">
        <v>68.28</v>
      </c>
      <c r="W970" s="188">
        <v>68.349999999999994</v>
      </c>
      <c r="X970" s="188">
        <v>65.83</v>
      </c>
      <c r="Y970" s="188">
        <v>74.819999999999993</v>
      </c>
      <c r="Z970" s="188">
        <v>74.05</v>
      </c>
      <c r="AA970" s="188">
        <v>66.67</v>
      </c>
      <c r="AB970" s="188">
        <v>58.52</v>
      </c>
      <c r="AC970" s="188">
        <v>69.55</v>
      </c>
      <c r="AD970" s="188">
        <v>76.010000000000005</v>
      </c>
      <c r="AE970" s="188">
        <v>61.33</v>
      </c>
      <c r="AF970" s="188">
        <v>65.05</v>
      </c>
    </row>
    <row r="971" spans="1:32" x14ac:dyDescent="0.3">
      <c r="A971" s="180" t="s">
        <v>973</v>
      </c>
      <c r="B971" s="180">
        <v>4777</v>
      </c>
      <c r="C971" s="182" t="s">
        <v>27475</v>
      </c>
      <c r="D971" s="180" t="s">
        <v>42</v>
      </c>
      <c r="E971" s="180" t="s">
        <v>857</v>
      </c>
      <c r="F971" s="188"/>
      <c r="G971" s="188"/>
      <c r="H971" s="188"/>
      <c r="I971" s="188"/>
      <c r="J971" s="188">
        <v>9.81</v>
      </c>
      <c r="K971" s="188"/>
      <c r="L971" s="188"/>
      <c r="M971" s="188"/>
      <c r="N971" s="188"/>
      <c r="O971" s="188"/>
      <c r="P971" s="188"/>
      <c r="Q971" s="188"/>
      <c r="R971" s="188"/>
      <c r="S971" s="188"/>
      <c r="T971" s="188"/>
      <c r="U971" s="188"/>
      <c r="V971" s="188"/>
      <c r="W971" s="188"/>
      <c r="X971" s="188"/>
      <c r="Y971" s="188"/>
      <c r="Z971" s="188"/>
      <c r="AA971" s="188"/>
      <c r="AB971" s="188">
        <v>7.77</v>
      </c>
      <c r="AC971" s="188"/>
      <c r="AD971" s="188"/>
      <c r="AE971" s="188">
        <v>8.02</v>
      </c>
      <c r="AF971" s="188"/>
    </row>
    <row r="972" spans="1:32" x14ac:dyDescent="0.3">
      <c r="A972" s="180" t="s">
        <v>973</v>
      </c>
      <c r="B972" s="180">
        <v>592</v>
      </c>
      <c r="C972" s="182" t="s">
        <v>27476</v>
      </c>
      <c r="D972" s="180" t="s">
        <v>42</v>
      </c>
      <c r="E972" s="180" t="s">
        <v>26586</v>
      </c>
      <c r="F972" s="188"/>
      <c r="G972" s="188"/>
      <c r="H972" s="188"/>
      <c r="I972" s="188"/>
      <c r="J972" s="188">
        <v>68.290000000000006</v>
      </c>
      <c r="K972" s="188"/>
      <c r="L972" s="188"/>
      <c r="M972" s="188"/>
      <c r="N972" s="188"/>
      <c r="O972" s="188"/>
      <c r="P972" s="188">
        <v>64.64</v>
      </c>
      <c r="Q972" s="188">
        <v>63.67</v>
      </c>
      <c r="R972" s="188"/>
      <c r="S972" s="188"/>
      <c r="T972" s="188"/>
      <c r="U972" s="188"/>
      <c r="V972" s="188"/>
      <c r="W972" s="188">
        <v>51.97</v>
      </c>
      <c r="X972" s="188"/>
      <c r="Y972" s="188"/>
      <c r="Z972" s="188">
        <v>36.29</v>
      </c>
      <c r="AA972" s="188"/>
      <c r="AB972" s="188">
        <v>45.43</v>
      </c>
      <c r="AC972" s="188">
        <v>57.48</v>
      </c>
      <c r="AD972" s="188"/>
      <c r="AE972" s="188">
        <v>39.799999999999997</v>
      </c>
      <c r="AF972" s="188"/>
    </row>
    <row r="973" spans="1:32" x14ac:dyDescent="0.3">
      <c r="A973" s="180" t="s">
        <v>973</v>
      </c>
      <c r="B973" s="180">
        <v>586</v>
      </c>
      <c r="C973" s="182" t="s">
        <v>27477</v>
      </c>
      <c r="D973" s="180" t="s">
        <v>37</v>
      </c>
      <c r="E973" s="180" t="s">
        <v>857</v>
      </c>
      <c r="F973" s="188"/>
      <c r="G973" s="188"/>
      <c r="H973" s="188"/>
      <c r="I973" s="188"/>
      <c r="J973" s="188">
        <v>40.15</v>
      </c>
      <c r="K973" s="188"/>
      <c r="L973" s="188"/>
      <c r="M973" s="188"/>
      <c r="N973" s="188"/>
      <c r="O973" s="188"/>
      <c r="P973" s="188">
        <v>38</v>
      </c>
      <c r="Q973" s="188">
        <v>37.43</v>
      </c>
      <c r="R973" s="188"/>
      <c r="S973" s="188"/>
      <c r="T973" s="188"/>
      <c r="U973" s="188"/>
      <c r="V973" s="188"/>
      <c r="W973" s="188">
        <v>30.55</v>
      </c>
      <c r="X973" s="188"/>
      <c r="Y973" s="188"/>
      <c r="Z973" s="188">
        <v>21.33</v>
      </c>
      <c r="AA973" s="188"/>
      <c r="AB973" s="188">
        <v>26.71</v>
      </c>
      <c r="AC973" s="188">
        <v>33.79</v>
      </c>
      <c r="AD973" s="188"/>
      <c r="AE973" s="188">
        <v>23.4</v>
      </c>
      <c r="AF973" s="188"/>
    </row>
    <row r="974" spans="1:32" x14ac:dyDescent="0.3">
      <c r="A974" s="180" t="s">
        <v>973</v>
      </c>
      <c r="B974" s="180">
        <v>588</v>
      </c>
      <c r="C974" s="182" t="s">
        <v>27478</v>
      </c>
      <c r="D974" s="180" t="s">
        <v>37</v>
      </c>
      <c r="E974" s="180" t="s">
        <v>857</v>
      </c>
      <c r="F974" s="188"/>
      <c r="G974" s="188"/>
      <c r="H974" s="188"/>
      <c r="I974" s="188"/>
      <c r="J974" s="188">
        <v>63.5</v>
      </c>
      <c r="K974" s="188"/>
      <c r="L974" s="188"/>
      <c r="M974" s="188"/>
      <c r="N974" s="188"/>
      <c r="O974" s="188"/>
      <c r="P974" s="188">
        <v>60.11</v>
      </c>
      <c r="Q974" s="188">
        <v>59.21</v>
      </c>
      <c r="R974" s="188"/>
      <c r="S974" s="188"/>
      <c r="T974" s="188"/>
      <c r="U974" s="188"/>
      <c r="V974" s="188"/>
      <c r="W974" s="188">
        <v>48.33</v>
      </c>
      <c r="X974" s="188"/>
      <c r="Y974" s="188"/>
      <c r="Z974" s="188">
        <v>33.74</v>
      </c>
      <c r="AA974" s="188"/>
      <c r="AB974" s="188">
        <v>42.24</v>
      </c>
      <c r="AC974" s="188">
        <v>53.45</v>
      </c>
      <c r="AD974" s="188"/>
      <c r="AE974" s="188">
        <v>37.01</v>
      </c>
      <c r="AF974" s="188"/>
    </row>
    <row r="975" spans="1:32" x14ac:dyDescent="0.3">
      <c r="A975" s="180" t="s">
        <v>973</v>
      </c>
      <c r="B975" s="180">
        <v>591</v>
      </c>
      <c r="C975" s="182" t="s">
        <v>27479</v>
      </c>
      <c r="D975" s="180" t="s">
        <v>42</v>
      </c>
      <c r="E975" s="180" t="s">
        <v>857</v>
      </c>
      <c r="F975" s="188"/>
      <c r="G975" s="188"/>
      <c r="H975" s="188"/>
      <c r="I975" s="188"/>
      <c r="J975" s="188">
        <v>63.73</v>
      </c>
      <c r="K975" s="188"/>
      <c r="L975" s="188"/>
      <c r="M975" s="188"/>
      <c r="N975" s="188"/>
      <c r="O975" s="188"/>
      <c r="P975" s="188">
        <v>60.33</v>
      </c>
      <c r="Q975" s="188">
        <v>59.42</v>
      </c>
      <c r="R975" s="188"/>
      <c r="S975" s="188"/>
      <c r="T975" s="188"/>
      <c r="U975" s="188"/>
      <c r="V975" s="188"/>
      <c r="W975" s="188">
        <v>48.5</v>
      </c>
      <c r="X975" s="188"/>
      <c r="Y975" s="188"/>
      <c r="Z975" s="188">
        <v>33.869999999999997</v>
      </c>
      <c r="AA975" s="188"/>
      <c r="AB975" s="188">
        <v>42.4</v>
      </c>
      <c r="AC975" s="188">
        <v>53.64</v>
      </c>
      <c r="AD975" s="188"/>
      <c r="AE975" s="188">
        <v>37.14</v>
      </c>
      <c r="AF975" s="188"/>
    </row>
    <row r="976" spans="1:32" x14ac:dyDescent="0.3">
      <c r="A976" s="180" t="s">
        <v>973</v>
      </c>
      <c r="B976" s="180">
        <v>584</v>
      </c>
      <c r="C976" s="182" t="s">
        <v>27480</v>
      </c>
      <c r="D976" s="180" t="s">
        <v>37</v>
      </c>
      <c r="E976" s="180" t="s">
        <v>857</v>
      </c>
      <c r="F976" s="188"/>
      <c r="G976" s="188"/>
      <c r="H976" s="188"/>
      <c r="I976" s="188"/>
      <c r="J976" s="188">
        <v>67.83</v>
      </c>
      <c r="K976" s="188"/>
      <c r="L976" s="188"/>
      <c r="M976" s="188"/>
      <c r="N976" s="188"/>
      <c r="O976" s="188"/>
      <c r="P976" s="188">
        <v>64.2</v>
      </c>
      <c r="Q976" s="188">
        <v>63.24</v>
      </c>
      <c r="R976" s="188"/>
      <c r="S976" s="188"/>
      <c r="T976" s="188"/>
      <c r="U976" s="188"/>
      <c r="V976" s="188"/>
      <c r="W976" s="188">
        <v>51.62</v>
      </c>
      <c r="X976" s="188"/>
      <c r="Y976" s="188"/>
      <c r="Z976" s="188">
        <v>36.04</v>
      </c>
      <c r="AA976" s="188"/>
      <c r="AB976" s="188">
        <v>45.12</v>
      </c>
      <c r="AC976" s="188">
        <v>57.09</v>
      </c>
      <c r="AD976" s="188"/>
      <c r="AE976" s="188">
        <v>39.53</v>
      </c>
      <c r="AF976" s="188"/>
    </row>
    <row r="977" spans="1:32" x14ac:dyDescent="0.3">
      <c r="A977" s="180" t="s">
        <v>973</v>
      </c>
      <c r="B977" s="180">
        <v>589</v>
      </c>
      <c r="C977" s="182" t="s">
        <v>27481</v>
      </c>
      <c r="D977" s="180" t="s">
        <v>37</v>
      </c>
      <c r="E977" s="180" t="s">
        <v>857</v>
      </c>
      <c r="F977" s="188"/>
      <c r="G977" s="188"/>
      <c r="H977" s="188"/>
      <c r="I977" s="188"/>
      <c r="J977" s="188">
        <v>107.35</v>
      </c>
      <c r="K977" s="188"/>
      <c r="L977" s="188"/>
      <c r="M977" s="188"/>
      <c r="N977" s="188"/>
      <c r="O977" s="188"/>
      <c r="P977" s="188">
        <v>101.61</v>
      </c>
      <c r="Q977" s="188">
        <v>100.08</v>
      </c>
      <c r="R977" s="188"/>
      <c r="S977" s="188"/>
      <c r="T977" s="188"/>
      <c r="U977" s="188"/>
      <c r="V977" s="188"/>
      <c r="W977" s="188">
        <v>81.69</v>
      </c>
      <c r="X977" s="188"/>
      <c r="Y977" s="188"/>
      <c r="Z977" s="188">
        <v>57.04</v>
      </c>
      <c r="AA977" s="188"/>
      <c r="AB977" s="188">
        <v>71.41</v>
      </c>
      <c r="AC977" s="188">
        <v>90.35</v>
      </c>
      <c r="AD977" s="188"/>
      <c r="AE977" s="188">
        <v>62.56</v>
      </c>
      <c r="AF977" s="188"/>
    </row>
    <row r="978" spans="1:32" x14ac:dyDescent="0.3">
      <c r="A978" s="180" t="s">
        <v>973</v>
      </c>
      <c r="B978" s="180">
        <v>1165</v>
      </c>
      <c r="C978" s="182" t="s">
        <v>27482</v>
      </c>
      <c r="D978" s="180" t="s">
        <v>6</v>
      </c>
      <c r="E978" s="180" t="s">
        <v>857</v>
      </c>
      <c r="F978" s="188">
        <v>20.5</v>
      </c>
      <c r="G978" s="188"/>
      <c r="H978" s="188"/>
      <c r="I978" s="188"/>
      <c r="J978" s="188">
        <v>18.02</v>
      </c>
      <c r="K978" s="188"/>
      <c r="L978" s="188"/>
      <c r="M978" s="188">
        <v>21.67</v>
      </c>
      <c r="N978" s="188">
        <v>21.09</v>
      </c>
      <c r="O978" s="188"/>
      <c r="P978" s="188">
        <v>21.38</v>
      </c>
      <c r="Q978" s="188">
        <v>21.55</v>
      </c>
      <c r="R978" s="188">
        <v>15.57</v>
      </c>
      <c r="S978" s="188">
        <v>19.170000000000002</v>
      </c>
      <c r="T978" s="188"/>
      <c r="U978" s="188"/>
      <c r="V978" s="188">
        <v>18.21</v>
      </c>
      <c r="W978" s="188"/>
      <c r="X978" s="188"/>
      <c r="Y978" s="188">
        <v>15.74</v>
      </c>
      <c r="Z978" s="188">
        <v>20.23</v>
      </c>
      <c r="AA978" s="188"/>
      <c r="AB978" s="188">
        <v>19.440000000000001</v>
      </c>
      <c r="AC978" s="188">
        <v>22.05</v>
      </c>
      <c r="AD978" s="188"/>
      <c r="AE978" s="188">
        <v>20</v>
      </c>
      <c r="AF978" s="188">
        <v>17.91</v>
      </c>
    </row>
    <row r="979" spans="1:32" x14ac:dyDescent="0.3">
      <c r="A979" s="180" t="s">
        <v>973</v>
      </c>
      <c r="B979" s="180">
        <v>1164</v>
      </c>
      <c r="C979" s="182" t="s">
        <v>27483</v>
      </c>
      <c r="D979" s="180" t="s">
        <v>6</v>
      </c>
      <c r="E979" s="180" t="s">
        <v>857</v>
      </c>
      <c r="F979" s="188">
        <v>16.600000000000001</v>
      </c>
      <c r="G979" s="188"/>
      <c r="H979" s="188"/>
      <c r="I979" s="188"/>
      <c r="J979" s="188">
        <v>14.6</v>
      </c>
      <c r="K979" s="188"/>
      <c r="L979" s="188"/>
      <c r="M979" s="188">
        <v>17.55</v>
      </c>
      <c r="N979" s="188">
        <v>17.079999999999998</v>
      </c>
      <c r="O979" s="188"/>
      <c r="P979" s="188">
        <v>17.309999999999999</v>
      </c>
      <c r="Q979" s="188">
        <v>17.45</v>
      </c>
      <c r="R979" s="188">
        <v>12.61</v>
      </c>
      <c r="S979" s="188">
        <v>15.53</v>
      </c>
      <c r="T979" s="188"/>
      <c r="U979" s="188"/>
      <c r="V979" s="188">
        <v>14.75</v>
      </c>
      <c r="W979" s="188"/>
      <c r="X979" s="188"/>
      <c r="Y979" s="188">
        <v>12.75</v>
      </c>
      <c r="Z979" s="188">
        <v>16.38</v>
      </c>
      <c r="AA979" s="188"/>
      <c r="AB979" s="188">
        <v>15.75</v>
      </c>
      <c r="AC979" s="188">
        <v>17.86</v>
      </c>
      <c r="AD979" s="188"/>
      <c r="AE979" s="188">
        <v>16.2</v>
      </c>
      <c r="AF979" s="188">
        <v>14.5</v>
      </c>
    </row>
    <row r="980" spans="1:32" x14ac:dyDescent="0.3">
      <c r="A980" s="180" t="s">
        <v>973</v>
      </c>
      <c r="B980" s="180">
        <v>1170</v>
      </c>
      <c r="C980" s="182" t="s">
        <v>27484</v>
      </c>
      <c r="D980" s="180" t="s">
        <v>6</v>
      </c>
      <c r="E980" s="180" t="s">
        <v>857</v>
      </c>
      <c r="F980" s="188">
        <v>10.88</v>
      </c>
      <c r="G980" s="188"/>
      <c r="H980" s="188"/>
      <c r="I980" s="188"/>
      <c r="J980" s="188">
        <v>9.56</v>
      </c>
      <c r="K980" s="188"/>
      <c r="L980" s="188"/>
      <c r="M980" s="188">
        <v>11.5</v>
      </c>
      <c r="N980" s="188">
        <v>11.19</v>
      </c>
      <c r="O980" s="188"/>
      <c r="P980" s="188">
        <v>11.35</v>
      </c>
      <c r="Q980" s="188">
        <v>11.44</v>
      </c>
      <c r="R980" s="188">
        <v>8.26</v>
      </c>
      <c r="S980" s="188">
        <v>10.17</v>
      </c>
      <c r="T980" s="188"/>
      <c r="U980" s="188"/>
      <c r="V980" s="188">
        <v>9.67</v>
      </c>
      <c r="W980" s="188"/>
      <c r="X980" s="188"/>
      <c r="Y980" s="188">
        <v>8.35</v>
      </c>
      <c r="Z980" s="188">
        <v>10.73</v>
      </c>
      <c r="AA980" s="188"/>
      <c r="AB980" s="188">
        <v>10.32</v>
      </c>
      <c r="AC980" s="188">
        <v>11.7</v>
      </c>
      <c r="AD980" s="188"/>
      <c r="AE980" s="188">
        <v>10.61</v>
      </c>
      <c r="AF980" s="188">
        <v>9.5</v>
      </c>
    </row>
    <row r="981" spans="1:32" x14ac:dyDescent="0.3">
      <c r="A981" s="180" t="s">
        <v>973</v>
      </c>
      <c r="B981" s="180">
        <v>1162</v>
      </c>
      <c r="C981" s="182" t="s">
        <v>27485</v>
      </c>
      <c r="D981" s="180" t="s">
        <v>6</v>
      </c>
      <c r="E981" s="180" t="s">
        <v>857</v>
      </c>
      <c r="F981" s="188">
        <v>5.77</v>
      </c>
      <c r="G981" s="188"/>
      <c r="H981" s="188"/>
      <c r="I981" s="188"/>
      <c r="J981" s="188">
        <v>5.08</v>
      </c>
      <c r="K981" s="188"/>
      <c r="L981" s="188"/>
      <c r="M981" s="188">
        <v>6.1</v>
      </c>
      <c r="N981" s="188">
        <v>5.94</v>
      </c>
      <c r="O981" s="188"/>
      <c r="P981" s="188">
        <v>6.02</v>
      </c>
      <c r="Q981" s="188">
        <v>6.07</v>
      </c>
      <c r="R981" s="188">
        <v>4.38</v>
      </c>
      <c r="S981" s="188">
        <v>5.4</v>
      </c>
      <c r="T981" s="188"/>
      <c r="U981" s="188"/>
      <c r="V981" s="188">
        <v>5.13</v>
      </c>
      <c r="W981" s="188"/>
      <c r="X981" s="188"/>
      <c r="Y981" s="188">
        <v>4.43</v>
      </c>
      <c r="Z981" s="188">
        <v>5.7</v>
      </c>
      <c r="AA981" s="188"/>
      <c r="AB981" s="188">
        <v>5.48</v>
      </c>
      <c r="AC981" s="188">
        <v>6.21</v>
      </c>
      <c r="AD981" s="188"/>
      <c r="AE981" s="188">
        <v>5.63</v>
      </c>
      <c r="AF981" s="188">
        <v>5.04</v>
      </c>
    </row>
    <row r="982" spans="1:32" x14ac:dyDescent="0.3">
      <c r="A982" s="180" t="s">
        <v>973</v>
      </c>
      <c r="B982" s="180">
        <v>12395</v>
      </c>
      <c r="C982" s="182" t="s">
        <v>27486</v>
      </c>
      <c r="D982" s="180" t="s">
        <v>6</v>
      </c>
      <c r="E982" s="180" t="s">
        <v>857</v>
      </c>
      <c r="F982" s="188">
        <v>5.61</v>
      </c>
      <c r="G982" s="188"/>
      <c r="H982" s="188"/>
      <c r="I982" s="188"/>
      <c r="J982" s="188">
        <v>4.93</v>
      </c>
      <c r="K982" s="188"/>
      <c r="L982" s="188"/>
      <c r="M982" s="188">
        <v>5.93</v>
      </c>
      <c r="N982" s="188">
        <v>5.77</v>
      </c>
      <c r="O982" s="188"/>
      <c r="P982" s="188">
        <v>5.85</v>
      </c>
      <c r="Q982" s="188">
        <v>5.9</v>
      </c>
      <c r="R982" s="188">
        <v>4.26</v>
      </c>
      <c r="S982" s="188">
        <v>5.25</v>
      </c>
      <c r="T982" s="188"/>
      <c r="U982" s="188"/>
      <c r="V982" s="188">
        <v>4.9800000000000004</v>
      </c>
      <c r="W982" s="188"/>
      <c r="X982" s="188"/>
      <c r="Y982" s="188">
        <v>4.3099999999999996</v>
      </c>
      <c r="Z982" s="188">
        <v>5.53</v>
      </c>
      <c r="AA982" s="188"/>
      <c r="AB982" s="188">
        <v>5.32</v>
      </c>
      <c r="AC982" s="188">
        <v>6.03</v>
      </c>
      <c r="AD982" s="188"/>
      <c r="AE982" s="188">
        <v>5.47</v>
      </c>
      <c r="AF982" s="188">
        <v>4.9000000000000004</v>
      </c>
    </row>
    <row r="983" spans="1:32" x14ac:dyDescent="0.3">
      <c r="A983" s="180" t="s">
        <v>973</v>
      </c>
      <c r="B983" s="180">
        <v>1169</v>
      </c>
      <c r="C983" s="182" t="s">
        <v>27487</v>
      </c>
      <c r="D983" s="180" t="s">
        <v>6</v>
      </c>
      <c r="E983" s="180" t="s">
        <v>857</v>
      </c>
      <c r="F983" s="188">
        <v>53.4</v>
      </c>
      <c r="G983" s="188"/>
      <c r="H983" s="188"/>
      <c r="I983" s="188"/>
      <c r="J983" s="188">
        <v>46.96</v>
      </c>
      <c r="K983" s="188"/>
      <c r="L983" s="188"/>
      <c r="M983" s="188">
        <v>56.45</v>
      </c>
      <c r="N983" s="188">
        <v>54.95</v>
      </c>
      <c r="O983" s="188"/>
      <c r="P983" s="188">
        <v>55.7</v>
      </c>
      <c r="Q983" s="188">
        <v>56.15</v>
      </c>
      <c r="R983" s="188">
        <v>40.56</v>
      </c>
      <c r="S983" s="188">
        <v>49.96</v>
      </c>
      <c r="T983" s="188"/>
      <c r="U983" s="188"/>
      <c r="V983" s="188">
        <v>47.46</v>
      </c>
      <c r="W983" s="188"/>
      <c r="X983" s="188"/>
      <c r="Y983" s="188">
        <v>41.01</v>
      </c>
      <c r="Z983" s="188">
        <v>52.7</v>
      </c>
      <c r="AA983" s="188"/>
      <c r="AB983" s="188">
        <v>50.66</v>
      </c>
      <c r="AC983" s="188">
        <v>57.45</v>
      </c>
      <c r="AD983" s="188"/>
      <c r="AE983" s="188">
        <v>52.1</v>
      </c>
      <c r="AF983" s="188">
        <v>46.66</v>
      </c>
    </row>
    <row r="984" spans="1:32" x14ac:dyDescent="0.3">
      <c r="A984" s="180" t="s">
        <v>973</v>
      </c>
      <c r="B984" s="180">
        <v>1166</v>
      </c>
      <c r="C984" s="182" t="s">
        <v>27488</v>
      </c>
      <c r="D984" s="180" t="s">
        <v>6</v>
      </c>
      <c r="E984" s="180" t="s">
        <v>857</v>
      </c>
      <c r="F984" s="188">
        <v>29.61</v>
      </c>
      <c r="G984" s="188"/>
      <c r="H984" s="188"/>
      <c r="I984" s="188"/>
      <c r="J984" s="188">
        <v>26.04</v>
      </c>
      <c r="K984" s="188"/>
      <c r="L984" s="188"/>
      <c r="M984" s="188">
        <v>31.3</v>
      </c>
      <c r="N984" s="188">
        <v>30.47</v>
      </c>
      <c r="O984" s="188"/>
      <c r="P984" s="188">
        <v>30.88</v>
      </c>
      <c r="Q984" s="188">
        <v>31.13</v>
      </c>
      <c r="R984" s="188">
        <v>22.49</v>
      </c>
      <c r="S984" s="188">
        <v>27.7</v>
      </c>
      <c r="T984" s="188"/>
      <c r="U984" s="188"/>
      <c r="V984" s="188">
        <v>26.31</v>
      </c>
      <c r="W984" s="188"/>
      <c r="X984" s="188"/>
      <c r="Y984" s="188">
        <v>22.74</v>
      </c>
      <c r="Z984" s="188">
        <v>29.22</v>
      </c>
      <c r="AA984" s="188"/>
      <c r="AB984" s="188">
        <v>28.09</v>
      </c>
      <c r="AC984" s="188">
        <v>31.85</v>
      </c>
      <c r="AD984" s="188"/>
      <c r="AE984" s="188">
        <v>28.89</v>
      </c>
      <c r="AF984" s="188">
        <v>25.87</v>
      </c>
    </row>
    <row r="985" spans="1:32" x14ac:dyDescent="0.3">
      <c r="A985" s="180" t="s">
        <v>973</v>
      </c>
      <c r="B985" s="180">
        <v>1168</v>
      </c>
      <c r="C985" s="182" t="s">
        <v>27489</v>
      </c>
      <c r="D985" s="180" t="s">
        <v>6</v>
      </c>
      <c r="E985" s="180" t="s">
        <v>857</v>
      </c>
      <c r="F985" s="188">
        <v>76.13</v>
      </c>
      <c r="G985" s="188"/>
      <c r="H985" s="188"/>
      <c r="I985" s="188"/>
      <c r="J985" s="188">
        <v>66.94</v>
      </c>
      <c r="K985" s="188"/>
      <c r="L985" s="188"/>
      <c r="M985" s="188">
        <v>80.47</v>
      </c>
      <c r="N985" s="188">
        <v>78.34</v>
      </c>
      <c r="O985" s="188"/>
      <c r="P985" s="188">
        <v>79.400000000000006</v>
      </c>
      <c r="Q985" s="188">
        <v>80.05</v>
      </c>
      <c r="R985" s="188">
        <v>57.83</v>
      </c>
      <c r="S985" s="188">
        <v>71.209999999999994</v>
      </c>
      <c r="T985" s="188"/>
      <c r="U985" s="188"/>
      <c r="V985" s="188">
        <v>67.650000000000006</v>
      </c>
      <c r="W985" s="188"/>
      <c r="X985" s="188"/>
      <c r="Y985" s="188">
        <v>58.47</v>
      </c>
      <c r="Z985" s="188">
        <v>75.13</v>
      </c>
      <c r="AA985" s="188"/>
      <c r="AB985" s="188">
        <v>72.209999999999994</v>
      </c>
      <c r="AC985" s="188">
        <v>81.900000000000006</v>
      </c>
      <c r="AD985" s="188"/>
      <c r="AE985" s="188">
        <v>74.28</v>
      </c>
      <c r="AF985" s="188">
        <v>66.510000000000005</v>
      </c>
    </row>
    <row r="986" spans="1:32" x14ac:dyDescent="0.3">
      <c r="A986" s="180" t="s">
        <v>973</v>
      </c>
      <c r="B986" s="180">
        <v>1163</v>
      </c>
      <c r="C986" s="182" t="s">
        <v>27490</v>
      </c>
      <c r="D986" s="180" t="s">
        <v>6</v>
      </c>
      <c r="E986" s="180" t="s">
        <v>857</v>
      </c>
      <c r="F986" s="188">
        <v>7.46</v>
      </c>
      <c r="G986" s="188"/>
      <c r="H986" s="188"/>
      <c r="I986" s="188"/>
      <c r="J986" s="188">
        <v>6.56</v>
      </c>
      <c r="K986" s="188"/>
      <c r="L986" s="188"/>
      <c r="M986" s="188">
        <v>7.89</v>
      </c>
      <c r="N986" s="188">
        <v>7.68</v>
      </c>
      <c r="O986" s="188"/>
      <c r="P986" s="188">
        <v>7.78</v>
      </c>
      <c r="Q986" s="188">
        <v>7.84</v>
      </c>
      <c r="R986" s="188">
        <v>5.67</v>
      </c>
      <c r="S986" s="188">
        <v>6.98</v>
      </c>
      <c r="T986" s="188"/>
      <c r="U986" s="188"/>
      <c r="V986" s="188">
        <v>6.63</v>
      </c>
      <c r="W986" s="188"/>
      <c r="X986" s="188"/>
      <c r="Y986" s="188">
        <v>5.73</v>
      </c>
      <c r="Z986" s="188">
        <v>7.36</v>
      </c>
      <c r="AA986" s="188"/>
      <c r="AB986" s="188">
        <v>7.08</v>
      </c>
      <c r="AC986" s="188">
        <v>8.0299999999999994</v>
      </c>
      <c r="AD986" s="188"/>
      <c r="AE986" s="188">
        <v>7.28</v>
      </c>
      <c r="AF986" s="188">
        <v>6.52</v>
      </c>
    </row>
    <row r="987" spans="1:32" x14ac:dyDescent="0.3">
      <c r="A987" s="180" t="s">
        <v>973</v>
      </c>
      <c r="B987" s="180">
        <v>12396</v>
      </c>
      <c r="C987" s="182" t="s">
        <v>27491</v>
      </c>
      <c r="D987" s="180" t="s">
        <v>6</v>
      </c>
      <c r="E987" s="180" t="s">
        <v>857</v>
      </c>
      <c r="F987" s="188">
        <v>5.61</v>
      </c>
      <c r="G987" s="188"/>
      <c r="H987" s="188"/>
      <c r="I987" s="188"/>
      <c r="J987" s="188">
        <v>4.93</v>
      </c>
      <c r="K987" s="188"/>
      <c r="L987" s="188"/>
      <c r="M987" s="188">
        <v>5.93</v>
      </c>
      <c r="N987" s="188">
        <v>5.77</v>
      </c>
      <c r="O987" s="188"/>
      <c r="P987" s="188">
        <v>5.85</v>
      </c>
      <c r="Q987" s="188">
        <v>5.9</v>
      </c>
      <c r="R987" s="188">
        <v>4.26</v>
      </c>
      <c r="S987" s="188">
        <v>5.25</v>
      </c>
      <c r="T987" s="188"/>
      <c r="U987" s="188"/>
      <c r="V987" s="188">
        <v>4.9800000000000004</v>
      </c>
      <c r="W987" s="188"/>
      <c r="X987" s="188"/>
      <c r="Y987" s="188">
        <v>4.3099999999999996</v>
      </c>
      <c r="Z987" s="188">
        <v>5.53</v>
      </c>
      <c r="AA987" s="188"/>
      <c r="AB987" s="188">
        <v>5.32</v>
      </c>
      <c r="AC987" s="188">
        <v>6.03</v>
      </c>
      <c r="AD987" s="188"/>
      <c r="AE987" s="188">
        <v>5.47</v>
      </c>
      <c r="AF987" s="188">
        <v>4.9000000000000004</v>
      </c>
    </row>
    <row r="988" spans="1:32" x14ac:dyDescent="0.3">
      <c r="A988" s="180" t="s">
        <v>973</v>
      </c>
      <c r="B988" s="180">
        <v>1167</v>
      </c>
      <c r="C988" s="182" t="s">
        <v>27492</v>
      </c>
      <c r="D988" s="180" t="s">
        <v>6</v>
      </c>
      <c r="E988" s="180" t="s">
        <v>857</v>
      </c>
      <c r="F988" s="188">
        <v>127.34</v>
      </c>
      <c r="G988" s="188"/>
      <c r="H988" s="188"/>
      <c r="I988" s="188"/>
      <c r="J988" s="188">
        <v>111.97</v>
      </c>
      <c r="K988" s="188"/>
      <c r="L988" s="188"/>
      <c r="M988" s="188">
        <v>134.61000000000001</v>
      </c>
      <c r="N988" s="188">
        <v>131.03</v>
      </c>
      <c r="O988" s="188"/>
      <c r="P988" s="188">
        <v>132.82</v>
      </c>
      <c r="Q988" s="188">
        <v>133.88999999999999</v>
      </c>
      <c r="R988" s="188">
        <v>96.73</v>
      </c>
      <c r="S988" s="188">
        <v>119.12</v>
      </c>
      <c r="T988" s="188"/>
      <c r="U988" s="188"/>
      <c r="V988" s="188">
        <v>113.17</v>
      </c>
      <c r="W988" s="188"/>
      <c r="X988" s="188"/>
      <c r="Y988" s="188">
        <v>97.8</v>
      </c>
      <c r="Z988" s="188">
        <v>125.67</v>
      </c>
      <c r="AA988" s="188"/>
      <c r="AB988" s="188">
        <v>120.79</v>
      </c>
      <c r="AC988" s="188">
        <v>136.99</v>
      </c>
      <c r="AD988" s="188"/>
      <c r="AE988" s="188">
        <v>124.24</v>
      </c>
      <c r="AF988" s="188">
        <v>111.26</v>
      </c>
    </row>
    <row r="989" spans="1:32" x14ac:dyDescent="0.3">
      <c r="A989" s="180" t="s">
        <v>973</v>
      </c>
      <c r="B989" s="180">
        <v>36331</v>
      </c>
      <c r="C989" s="182" t="s">
        <v>27493</v>
      </c>
      <c r="D989" s="180" t="s">
        <v>6</v>
      </c>
      <c r="E989" s="180" t="s">
        <v>857</v>
      </c>
      <c r="F989" s="188"/>
      <c r="G989" s="188"/>
      <c r="H989" s="188"/>
      <c r="I989" s="188"/>
      <c r="J989" s="188"/>
      <c r="K989" s="188">
        <v>2.48</v>
      </c>
      <c r="L989" s="188">
        <v>2.8</v>
      </c>
      <c r="M989" s="188"/>
      <c r="N989" s="188">
        <v>3.44</v>
      </c>
      <c r="O989" s="188"/>
      <c r="P989" s="188"/>
      <c r="Q989" s="188"/>
      <c r="R989" s="188"/>
      <c r="S989" s="188">
        <v>3.45</v>
      </c>
      <c r="T989" s="188"/>
      <c r="U989" s="188"/>
      <c r="V989" s="188"/>
      <c r="W989" s="188">
        <v>2.91</v>
      </c>
      <c r="X989" s="188"/>
      <c r="Y989" s="188"/>
      <c r="Z989" s="188"/>
      <c r="AA989" s="188"/>
      <c r="AB989" s="188">
        <v>2.5</v>
      </c>
      <c r="AC989" s="188">
        <v>2.8</v>
      </c>
      <c r="AD989" s="188"/>
      <c r="AE989" s="188">
        <v>2.7</v>
      </c>
      <c r="AF989" s="188"/>
    </row>
    <row r="990" spans="1:32" x14ac:dyDescent="0.3">
      <c r="A990" s="180" t="s">
        <v>973</v>
      </c>
      <c r="B990" s="180">
        <v>36346</v>
      </c>
      <c r="C990" s="182" t="s">
        <v>27494</v>
      </c>
      <c r="D990" s="180" t="s">
        <v>6</v>
      </c>
      <c r="E990" s="180" t="s">
        <v>857</v>
      </c>
      <c r="F990" s="188"/>
      <c r="G990" s="188"/>
      <c r="H990" s="188"/>
      <c r="I990" s="188"/>
      <c r="J990" s="188"/>
      <c r="K990" s="188">
        <v>3.71</v>
      </c>
      <c r="L990" s="188">
        <v>4.1900000000000004</v>
      </c>
      <c r="M990" s="188"/>
      <c r="N990" s="188">
        <v>5.16</v>
      </c>
      <c r="O990" s="188"/>
      <c r="P990" s="188"/>
      <c r="Q990" s="188"/>
      <c r="R990" s="188"/>
      <c r="S990" s="188">
        <v>5.17</v>
      </c>
      <c r="T990" s="188"/>
      <c r="U990" s="188"/>
      <c r="V990" s="188"/>
      <c r="W990" s="188">
        <v>4.37</v>
      </c>
      <c r="X990" s="188"/>
      <c r="Y990" s="188"/>
      <c r="Z990" s="188"/>
      <c r="AA990" s="188"/>
      <c r="AB990" s="188">
        <v>3.75</v>
      </c>
      <c r="AC990" s="188">
        <v>4.2</v>
      </c>
      <c r="AD990" s="188"/>
      <c r="AE990" s="188">
        <v>4.05</v>
      </c>
      <c r="AF990" s="188"/>
    </row>
    <row r="991" spans="1:32" x14ac:dyDescent="0.3">
      <c r="A991" s="180" t="s">
        <v>973</v>
      </c>
      <c r="B991" s="180">
        <v>1202</v>
      </c>
      <c r="C991" s="182" t="s">
        <v>27495</v>
      </c>
      <c r="D991" s="180" t="s">
        <v>6</v>
      </c>
      <c r="E991" s="180" t="s">
        <v>857</v>
      </c>
      <c r="F991" s="188">
        <v>5.78</v>
      </c>
      <c r="G991" s="188">
        <v>5.03</v>
      </c>
      <c r="H991" s="188">
        <v>4.75</v>
      </c>
      <c r="I991" s="188">
        <v>4.88</v>
      </c>
      <c r="J991" s="188">
        <v>4.68</v>
      </c>
      <c r="K991" s="188">
        <v>5.48</v>
      </c>
      <c r="L991" s="188">
        <v>5.73</v>
      </c>
      <c r="M991" s="188">
        <v>6.73</v>
      </c>
      <c r="N991" s="188">
        <v>6.17</v>
      </c>
      <c r="O991" s="188">
        <v>5.08</v>
      </c>
      <c r="P991" s="188">
        <v>5.61</v>
      </c>
      <c r="Q991" s="188">
        <v>5.18</v>
      </c>
      <c r="R991" s="188">
        <v>4.7</v>
      </c>
      <c r="S991" s="188">
        <v>6.01</v>
      </c>
      <c r="T991" s="188">
        <v>4.91</v>
      </c>
      <c r="U991" s="188">
        <v>5.03</v>
      </c>
      <c r="V991" s="188">
        <v>5.12</v>
      </c>
      <c r="W991" s="188">
        <v>4.6900000000000004</v>
      </c>
      <c r="X991" s="188">
        <v>5.21</v>
      </c>
      <c r="Y991" s="188">
        <v>4.88</v>
      </c>
      <c r="Z991" s="188">
        <v>5.72</v>
      </c>
      <c r="AA991" s="188">
        <v>5.09</v>
      </c>
      <c r="AB991" s="188">
        <v>5.96</v>
      </c>
      <c r="AC991" s="188">
        <v>4.88</v>
      </c>
      <c r="AD991" s="188">
        <v>4.58</v>
      </c>
      <c r="AE991" s="188">
        <v>5.83</v>
      </c>
      <c r="AF991" s="188">
        <v>5.24</v>
      </c>
    </row>
    <row r="992" spans="1:32" x14ac:dyDescent="0.3">
      <c r="A992" s="180" t="s">
        <v>973</v>
      </c>
      <c r="B992" s="180">
        <v>1197</v>
      </c>
      <c r="C992" s="182" t="s">
        <v>27496</v>
      </c>
      <c r="D992" s="180" t="s">
        <v>6</v>
      </c>
      <c r="E992" s="180" t="s">
        <v>857</v>
      </c>
      <c r="F992" s="188">
        <v>2.04</v>
      </c>
      <c r="G992" s="188">
        <v>1.77</v>
      </c>
      <c r="H992" s="188">
        <v>1.67</v>
      </c>
      <c r="I992" s="188">
        <v>1.72</v>
      </c>
      <c r="J992" s="188">
        <v>1.65</v>
      </c>
      <c r="K992" s="188">
        <v>1.93</v>
      </c>
      <c r="L992" s="188">
        <v>2.02</v>
      </c>
      <c r="M992" s="188">
        <v>2.37</v>
      </c>
      <c r="N992" s="188">
        <v>2.17</v>
      </c>
      <c r="O992" s="188">
        <v>1.79</v>
      </c>
      <c r="P992" s="188">
        <v>1.98</v>
      </c>
      <c r="Q992" s="188">
        <v>1.83</v>
      </c>
      <c r="R992" s="188">
        <v>1.66</v>
      </c>
      <c r="S992" s="188">
        <v>2.12</v>
      </c>
      <c r="T992" s="188">
        <v>1.73</v>
      </c>
      <c r="U992" s="188">
        <v>1.77</v>
      </c>
      <c r="V992" s="188">
        <v>1.81</v>
      </c>
      <c r="W992" s="188">
        <v>1.65</v>
      </c>
      <c r="X992" s="188">
        <v>1.84</v>
      </c>
      <c r="Y992" s="188">
        <v>1.72</v>
      </c>
      <c r="Z992" s="188">
        <v>2.02</v>
      </c>
      <c r="AA992" s="188">
        <v>1.79</v>
      </c>
      <c r="AB992" s="188">
        <v>2.1</v>
      </c>
      <c r="AC992" s="188">
        <v>1.72</v>
      </c>
      <c r="AD992" s="188">
        <v>1.62</v>
      </c>
      <c r="AE992" s="188">
        <v>2.06</v>
      </c>
      <c r="AF992" s="188">
        <v>1.85</v>
      </c>
    </row>
    <row r="993" spans="1:32" x14ac:dyDescent="0.3">
      <c r="A993" s="180" t="s">
        <v>973</v>
      </c>
      <c r="B993" s="180">
        <v>1198</v>
      </c>
      <c r="C993" s="182" t="s">
        <v>27497</v>
      </c>
      <c r="D993" s="180" t="s">
        <v>6</v>
      </c>
      <c r="E993" s="180" t="s">
        <v>857</v>
      </c>
      <c r="F993" s="188">
        <v>2.67</v>
      </c>
      <c r="G993" s="188">
        <v>2.3199999999999998</v>
      </c>
      <c r="H993" s="188">
        <v>2.19</v>
      </c>
      <c r="I993" s="188">
        <v>2.25</v>
      </c>
      <c r="J993" s="188">
        <v>2.16</v>
      </c>
      <c r="K993" s="188">
        <v>2.5299999999999998</v>
      </c>
      <c r="L993" s="188">
        <v>2.65</v>
      </c>
      <c r="M993" s="188">
        <v>3.11</v>
      </c>
      <c r="N993" s="188">
        <v>2.85</v>
      </c>
      <c r="O993" s="188">
        <v>2.34</v>
      </c>
      <c r="P993" s="188">
        <v>2.59</v>
      </c>
      <c r="Q993" s="188">
        <v>2.39</v>
      </c>
      <c r="R993" s="188">
        <v>2.17</v>
      </c>
      <c r="S993" s="188">
        <v>2.78</v>
      </c>
      <c r="T993" s="188">
        <v>2.27</v>
      </c>
      <c r="U993" s="188">
        <v>2.3199999999999998</v>
      </c>
      <c r="V993" s="188">
        <v>2.37</v>
      </c>
      <c r="W993" s="188">
        <v>2.17</v>
      </c>
      <c r="X993" s="188">
        <v>2.4</v>
      </c>
      <c r="Y993" s="188">
        <v>2.25</v>
      </c>
      <c r="Z993" s="188">
        <v>2.64</v>
      </c>
      <c r="AA993" s="188">
        <v>2.35</v>
      </c>
      <c r="AB993" s="188">
        <v>2.75</v>
      </c>
      <c r="AC993" s="188">
        <v>2.25</v>
      </c>
      <c r="AD993" s="188">
        <v>2.12</v>
      </c>
      <c r="AE993" s="188">
        <v>2.69</v>
      </c>
      <c r="AF993" s="188">
        <v>2.42</v>
      </c>
    </row>
    <row r="994" spans="1:32" x14ac:dyDescent="0.3">
      <c r="A994" s="180" t="s">
        <v>973</v>
      </c>
      <c r="B994" s="180">
        <v>20088</v>
      </c>
      <c r="C994" s="182" t="s">
        <v>27498</v>
      </c>
      <c r="D994" s="180" t="s">
        <v>6</v>
      </c>
      <c r="E994" s="180" t="s">
        <v>857</v>
      </c>
      <c r="F994" s="188">
        <v>15.08</v>
      </c>
      <c r="G994" s="188">
        <v>12.36</v>
      </c>
      <c r="H994" s="188">
        <v>9.48</v>
      </c>
      <c r="I994" s="188">
        <v>10.06</v>
      </c>
      <c r="J994" s="188">
        <v>11.63</v>
      </c>
      <c r="K994" s="188">
        <v>13.06</v>
      </c>
      <c r="L994" s="188">
        <v>12.21</v>
      </c>
      <c r="M994" s="188">
        <v>19.3</v>
      </c>
      <c r="N994" s="188">
        <v>15.23</v>
      </c>
      <c r="O994" s="188">
        <v>11.55</v>
      </c>
      <c r="P994" s="188">
        <v>14</v>
      </c>
      <c r="Q994" s="188">
        <v>14</v>
      </c>
      <c r="R994" s="188">
        <v>14.24</v>
      </c>
      <c r="S994" s="188">
        <v>13.94</v>
      </c>
      <c r="T994" s="188">
        <v>12.2</v>
      </c>
      <c r="U994" s="188">
        <v>11.17</v>
      </c>
      <c r="V994" s="188">
        <v>12.45</v>
      </c>
      <c r="W994" s="188">
        <v>11.45</v>
      </c>
      <c r="X994" s="188">
        <v>13.7</v>
      </c>
      <c r="Y994" s="188">
        <v>13.71</v>
      </c>
      <c r="Z994" s="188">
        <v>14.4</v>
      </c>
      <c r="AA994" s="188">
        <v>12.35</v>
      </c>
      <c r="AB994" s="188">
        <v>15.79</v>
      </c>
      <c r="AC994" s="188">
        <v>13.06</v>
      </c>
      <c r="AD994" s="188">
        <v>12.21</v>
      </c>
      <c r="AE994" s="188">
        <v>15.45</v>
      </c>
      <c r="AF994" s="188">
        <v>12.93</v>
      </c>
    </row>
    <row r="995" spans="1:32" x14ac:dyDescent="0.3">
      <c r="A995" s="180" t="s">
        <v>973</v>
      </c>
      <c r="B995" s="180">
        <v>20089</v>
      </c>
      <c r="C995" s="182" t="s">
        <v>27499</v>
      </c>
      <c r="D995" s="180" t="s">
        <v>6</v>
      </c>
      <c r="E995" s="180" t="s">
        <v>857</v>
      </c>
      <c r="F995" s="188">
        <v>73.91</v>
      </c>
      <c r="G995" s="188">
        <v>60.6</v>
      </c>
      <c r="H995" s="188">
        <v>46.48</v>
      </c>
      <c r="I995" s="188">
        <v>49.31</v>
      </c>
      <c r="J995" s="188">
        <v>57</v>
      </c>
      <c r="K995" s="188">
        <v>64.02</v>
      </c>
      <c r="L995" s="188">
        <v>59.88</v>
      </c>
      <c r="M995" s="188">
        <v>94.62</v>
      </c>
      <c r="N995" s="188">
        <v>74.67</v>
      </c>
      <c r="O995" s="188">
        <v>56.62</v>
      </c>
      <c r="P995" s="188">
        <v>68.63</v>
      </c>
      <c r="Q995" s="188">
        <v>68.63</v>
      </c>
      <c r="R995" s="188">
        <v>69.81</v>
      </c>
      <c r="S995" s="188">
        <v>68.33</v>
      </c>
      <c r="T995" s="188">
        <v>59.79</v>
      </c>
      <c r="U995" s="188">
        <v>54.76</v>
      </c>
      <c r="V995" s="188">
        <v>61.02</v>
      </c>
      <c r="W995" s="188">
        <v>56.12</v>
      </c>
      <c r="X995" s="188">
        <v>67.150000000000006</v>
      </c>
      <c r="Y995" s="188">
        <v>67.23</v>
      </c>
      <c r="Z995" s="188">
        <v>70.61</v>
      </c>
      <c r="AA995" s="188">
        <v>60.55</v>
      </c>
      <c r="AB995" s="188">
        <v>77.42</v>
      </c>
      <c r="AC995" s="188">
        <v>64.02</v>
      </c>
      <c r="AD995" s="188">
        <v>59.88</v>
      </c>
      <c r="AE995" s="188">
        <v>75.73</v>
      </c>
      <c r="AF995" s="188">
        <v>63.39</v>
      </c>
    </row>
    <row r="996" spans="1:32" x14ac:dyDescent="0.3">
      <c r="A996" s="180" t="s">
        <v>973</v>
      </c>
      <c r="B996" s="180">
        <v>20087</v>
      </c>
      <c r="C996" s="182" t="s">
        <v>27500</v>
      </c>
      <c r="D996" s="180" t="s">
        <v>6</v>
      </c>
      <c r="E996" s="180" t="s">
        <v>857</v>
      </c>
      <c r="F996" s="188">
        <v>12.47</v>
      </c>
      <c r="G996" s="188">
        <v>10.23</v>
      </c>
      <c r="H996" s="188">
        <v>7.84</v>
      </c>
      <c r="I996" s="188">
        <v>8.32</v>
      </c>
      <c r="J996" s="188">
        <v>9.6199999999999992</v>
      </c>
      <c r="K996" s="188">
        <v>10.8</v>
      </c>
      <c r="L996" s="188">
        <v>10.1</v>
      </c>
      <c r="M996" s="188">
        <v>15.97</v>
      </c>
      <c r="N996" s="188">
        <v>12.6</v>
      </c>
      <c r="O996" s="188">
        <v>9.5500000000000007</v>
      </c>
      <c r="P996" s="188">
        <v>11.58</v>
      </c>
      <c r="Q996" s="188">
        <v>11.58</v>
      </c>
      <c r="R996" s="188">
        <v>11.78</v>
      </c>
      <c r="S996" s="188">
        <v>11.53</v>
      </c>
      <c r="T996" s="188">
        <v>10.09</v>
      </c>
      <c r="U996" s="188">
        <v>9.24</v>
      </c>
      <c r="V996" s="188">
        <v>10.3</v>
      </c>
      <c r="W996" s="188">
        <v>9.4700000000000006</v>
      </c>
      <c r="X996" s="188">
        <v>11.33</v>
      </c>
      <c r="Y996" s="188">
        <v>11.35</v>
      </c>
      <c r="Z996" s="188">
        <v>11.92</v>
      </c>
      <c r="AA996" s="188">
        <v>10.220000000000001</v>
      </c>
      <c r="AB996" s="188">
        <v>13.07</v>
      </c>
      <c r="AC996" s="188">
        <v>10.8</v>
      </c>
      <c r="AD996" s="188">
        <v>10.1</v>
      </c>
      <c r="AE996" s="188">
        <v>12.78</v>
      </c>
      <c r="AF996" s="188">
        <v>10.7</v>
      </c>
    </row>
    <row r="997" spans="1:32" x14ac:dyDescent="0.3">
      <c r="A997" s="180" t="s">
        <v>973</v>
      </c>
      <c r="B997" s="180">
        <v>1191</v>
      </c>
      <c r="C997" s="182" t="s">
        <v>27501</v>
      </c>
      <c r="D997" s="180" t="s">
        <v>6</v>
      </c>
      <c r="E997" s="180" t="s">
        <v>857</v>
      </c>
      <c r="F997" s="188">
        <v>1.45</v>
      </c>
      <c r="G997" s="188">
        <v>1.26</v>
      </c>
      <c r="H997" s="188">
        <v>1.19</v>
      </c>
      <c r="I997" s="188">
        <v>1.23</v>
      </c>
      <c r="J997" s="188">
        <v>1.17</v>
      </c>
      <c r="K997" s="188">
        <v>1.38</v>
      </c>
      <c r="L997" s="188">
        <v>1.44</v>
      </c>
      <c r="M997" s="188">
        <v>1.69</v>
      </c>
      <c r="N997" s="188">
        <v>1.55</v>
      </c>
      <c r="O997" s="188">
        <v>1.27</v>
      </c>
      <c r="P997" s="188">
        <v>1.41</v>
      </c>
      <c r="Q997" s="188">
        <v>1.3</v>
      </c>
      <c r="R997" s="188">
        <v>1.18</v>
      </c>
      <c r="S997" s="188">
        <v>1.51</v>
      </c>
      <c r="T997" s="188">
        <v>1.23</v>
      </c>
      <c r="U997" s="188">
        <v>1.26</v>
      </c>
      <c r="V997" s="188">
        <v>1.29</v>
      </c>
      <c r="W997" s="188">
        <v>1.18</v>
      </c>
      <c r="X997" s="188">
        <v>1.31</v>
      </c>
      <c r="Y997" s="188">
        <v>1.23</v>
      </c>
      <c r="Z997" s="188">
        <v>1.44</v>
      </c>
      <c r="AA997" s="188">
        <v>1.28</v>
      </c>
      <c r="AB997" s="188">
        <v>1.5</v>
      </c>
      <c r="AC997" s="188">
        <v>1.23</v>
      </c>
      <c r="AD997" s="188">
        <v>1.1499999999999999</v>
      </c>
      <c r="AE997" s="188">
        <v>1.46</v>
      </c>
      <c r="AF997" s="188">
        <v>1.32</v>
      </c>
    </row>
    <row r="998" spans="1:32" x14ac:dyDescent="0.3">
      <c r="A998" s="180" t="s">
        <v>973</v>
      </c>
      <c r="B998" s="180">
        <v>1185</v>
      </c>
      <c r="C998" s="182" t="s">
        <v>27502</v>
      </c>
      <c r="D998" s="180" t="s">
        <v>6</v>
      </c>
      <c r="E998" s="180" t="s">
        <v>857</v>
      </c>
      <c r="F998" s="188">
        <v>1.45</v>
      </c>
      <c r="G998" s="188">
        <v>1.26</v>
      </c>
      <c r="H998" s="188">
        <v>1.19</v>
      </c>
      <c r="I998" s="188">
        <v>1.23</v>
      </c>
      <c r="J998" s="188">
        <v>1.17</v>
      </c>
      <c r="K998" s="188">
        <v>1.38</v>
      </c>
      <c r="L998" s="188">
        <v>1.44</v>
      </c>
      <c r="M998" s="188">
        <v>1.69</v>
      </c>
      <c r="N998" s="188">
        <v>1.55</v>
      </c>
      <c r="O998" s="188">
        <v>1.27</v>
      </c>
      <c r="P998" s="188">
        <v>1.41</v>
      </c>
      <c r="Q998" s="188">
        <v>1.3</v>
      </c>
      <c r="R998" s="188">
        <v>1.18</v>
      </c>
      <c r="S998" s="188">
        <v>1.51</v>
      </c>
      <c r="T998" s="188">
        <v>1.23</v>
      </c>
      <c r="U998" s="188">
        <v>1.26</v>
      </c>
      <c r="V998" s="188">
        <v>1.29</v>
      </c>
      <c r="W998" s="188">
        <v>1.18</v>
      </c>
      <c r="X998" s="188">
        <v>1.31</v>
      </c>
      <c r="Y998" s="188">
        <v>1.23</v>
      </c>
      <c r="Z998" s="188">
        <v>1.44</v>
      </c>
      <c r="AA998" s="188">
        <v>1.28</v>
      </c>
      <c r="AB998" s="188">
        <v>1.5</v>
      </c>
      <c r="AC998" s="188">
        <v>1.23</v>
      </c>
      <c r="AD998" s="188">
        <v>1.1499999999999999</v>
      </c>
      <c r="AE998" s="188">
        <v>1.46</v>
      </c>
      <c r="AF998" s="188">
        <v>1.32</v>
      </c>
    </row>
    <row r="999" spans="1:32" x14ac:dyDescent="0.3">
      <c r="A999" s="180" t="s">
        <v>973</v>
      </c>
      <c r="B999" s="180">
        <v>1189</v>
      </c>
      <c r="C999" s="182" t="s">
        <v>27503</v>
      </c>
      <c r="D999" s="180" t="s">
        <v>6</v>
      </c>
      <c r="E999" s="180" t="s">
        <v>857</v>
      </c>
      <c r="F999" s="188">
        <v>2.38</v>
      </c>
      <c r="G999" s="188">
        <v>2.0699999999999998</v>
      </c>
      <c r="H999" s="188">
        <v>1.95</v>
      </c>
      <c r="I999" s="188">
        <v>2.0099999999999998</v>
      </c>
      <c r="J999" s="188">
        <v>1.92</v>
      </c>
      <c r="K999" s="188">
        <v>2.25</v>
      </c>
      <c r="L999" s="188">
        <v>2.36</v>
      </c>
      <c r="M999" s="188">
        <v>2.77</v>
      </c>
      <c r="N999" s="188">
        <v>2.5299999999999998</v>
      </c>
      <c r="O999" s="188">
        <v>2.09</v>
      </c>
      <c r="P999" s="188">
        <v>2.31</v>
      </c>
      <c r="Q999" s="188">
        <v>2.13</v>
      </c>
      <c r="R999" s="188">
        <v>1.93</v>
      </c>
      <c r="S999" s="188">
        <v>2.4700000000000002</v>
      </c>
      <c r="T999" s="188">
        <v>2.02</v>
      </c>
      <c r="U999" s="188">
        <v>2.0699999999999998</v>
      </c>
      <c r="V999" s="188">
        <v>2.11</v>
      </c>
      <c r="W999" s="188">
        <v>1.93</v>
      </c>
      <c r="X999" s="188">
        <v>2.14</v>
      </c>
      <c r="Y999" s="188">
        <v>2.0099999999999998</v>
      </c>
      <c r="Z999" s="188">
        <v>2.35</v>
      </c>
      <c r="AA999" s="188">
        <v>2.09</v>
      </c>
      <c r="AB999" s="188">
        <v>2.4500000000000002</v>
      </c>
      <c r="AC999" s="188">
        <v>2.0099999999999998</v>
      </c>
      <c r="AD999" s="188">
        <v>1.88</v>
      </c>
      <c r="AE999" s="188">
        <v>2.4</v>
      </c>
      <c r="AF999" s="188">
        <v>2.16</v>
      </c>
    </row>
    <row r="1000" spans="1:32" x14ac:dyDescent="0.3">
      <c r="A1000" s="180" t="s">
        <v>973</v>
      </c>
      <c r="B1000" s="180">
        <v>1193</v>
      </c>
      <c r="C1000" s="182" t="s">
        <v>27504</v>
      </c>
      <c r="D1000" s="180" t="s">
        <v>6</v>
      </c>
      <c r="E1000" s="180" t="s">
        <v>857</v>
      </c>
      <c r="F1000" s="188">
        <v>4.57</v>
      </c>
      <c r="G1000" s="188">
        <v>3.97</v>
      </c>
      <c r="H1000" s="188">
        <v>3.75</v>
      </c>
      <c r="I1000" s="188">
        <v>3.86</v>
      </c>
      <c r="J1000" s="188">
        <v>3.7</v>
      </c>
      <c r="K1000" s="188">
        <v>4.33</v>
      </c>
      <c r="L1000" s="188">
        <v>4.53</v>
      </c>
      <c r="M1000" s="188">
        <v>5.32</v>
      </c>
      <c r="N1000" s="188">
        <v>4.87</v>
      </c>
      <c r="O1000" s="188">
        <v>4.01</v>
      </c>
      <c r="P1000" s="188">
        <v>4.4400000000000004</v>
      </c>
      <c r="Q1000" s="188">
        <v>4.0999999999999996</v>
      </c>
      <c r="R1000" s="188">
        <v>3.72</v>
      </c>
      <c r="S1000" s="188">
        <v>4.75</v>
      </c>
      <c r="T1000" s="188">
        <v>3.88</v>
      </c>
      <c r="U1000" s="188">
        <v>3.97</v>
      </c>
      <c r="V1000" s="188">
        <v>4.05</v>
      </c>
      <c r="W1000" s="188">
        <v>3.71</v>
      </c>
      <c r="X1000" s="188">
        <v>4.1100000000000003</v>
      </c>
      <c r="Y1000" s="188">
        <v>3.86</v>
      </c>
      <c r="Z1000" s="188">
        <v>4.5199999999999996</v>
      </c>
      <c r="AA1000" s="188">
        <v>4.0199999999999996</v>
      </c>
      <c r="AB1000" s="188">
        <v>4.71</v>
      </c>
      <c r="AC1000" s="188">
        <v>3.86</v>
      </c>
      <c r="AD1000" s="188">
        <v>3.62</v>
      </c>
      <c r="AE1000" s="188">
        <v>4.6100000000000003</v>
      </c>
      <c r="AF1000" s="188">
        <v>4.1399999999999997</v>
      </c>
    </row>
    <row r="1001" spans="1:32" x14ac:dyDescent="0.3">
      <c r="A1001" s="180" t="s">
        <v>973</v>
      </c>
      <c r="B1001" s="180">
        <v>1194</v>
      </c>
      <c r="C1001" s="182" t="s">
        <v>27505</v>
      </c>
      <c r="D1001" s="180" t="s">
        <v>6</v>
      </c>
      <c r="E1001" s="180" t="s">
        <v>857</v>
      </c>
      <c r="F1001" s="188">
        <v>8.25</v>
      </c>
      <c r="G1001" s="188">
        <v>7.17</v>
      </c>
      <c r="H1001" s="188">
        <v>6.78</v>
      </c>
      <c r="I1001" s="188">
        <v>6.97</v>
      </c>
      <c r="J1001" s="188">
        <v>6.68</v>
      </c>
      <c r="K1001" s="188">
        <v>7.82</v>
      </c>
      <c r="L1001" s="188">
        <v>8.18</v>
      </c>
      <c r="M1001" s="188">
        <v>9.6</v>
      </c>
      <c r="N1001" s="188">
        <v>8.8000000000000007</v>
      </c>
      <c r="O1001" s="188">
        <v>7.24</v>
      </c>
      <c r="P1001" s="188">
        <v>8.01</v>
      </c>
      <c r="Q1001" s="188">
        <v>7.4</v>
      </c>
      <c r="R1001" s="188">
        <v>6.71</v>
      </c>
      <c r="S1001" s="188">
        <v>8.58</v>
      </c>
      <c r="T1001" s="188">
        <v>7</v>
      </c>
      <c r="U1001" s="188">
        <v>7.17</v>
      </c>
      <c r="V1001" s="188">
        <v>7.31</v>
      </c>
      <c r="W1001" s="188">
        <v>6.7</v>
      </c>
      <c r="X1001" s="188">
        <v>7.43</v>
      </c>
      <c r="Y1001" s="188">
        <v>6.97</v>
      </c>
      <c r="Z1001" s="188">
        <v>8.17</v>
      </c>
      <c r="AA1001" s="188">
        <v>7.26</v>
      </c>
      <c r="AB1001" s="188">
        <v>8.51</v>
      </c>
      <c r="AC1001" s="188">
        <v>6.97</v>
      </c>
      <c r="AD1001" s="188">
        <v>6.54</v>
      </c>
      <c r="AE1001" s="188">
        <v>8.32</v>
      </c>
      <c r="AF1001" s="188">
        <v>7.48</v>
      </c>
    </row>
    <row r="1002" spans="1:32" x14ac:dyDescent="0.3">
      <c r="A1002" s="180" t="s">
        <v>973</v>
      </c>
      <c r="B1002" s="180">
        <v>1195</v>
      </c>
      <c r="C1002" s="182" t="s">
        <v>27506</v>
      </c>
      <c r="D1002" s="180" t="s">
        <v>6</v>
      </c>
      <c r="E1002" s="180" t="s">
        <v>857</v>
      </c>
      <c r="F1002" s="188">
        <v>13.89</v>
      </c>
      <c r="G1002" s="188">
        <v>12.07</v>
      </c>
      <c r="H1002" s="188">
        <v>11.41</v>
      </c>
      <c r="I1002" s="188">
        <v>11.73</v>
      </c>
      <c r="J1002" s="188">
        <v>11.24</v>
      </c>
      <c r="K1002" s="188">
        <v>13.17</v>
      </c>
      <c r="L1002" s="188">
        <v>13.77</v>
      </c>
      <c r="M1002" s="188">
        <v>16.16</v>
      </c>
      <c r="N1002" s="188">
        <v>14.81</v>
      </c>
      <c r="O1002" s="188">
        <v>12.19</v>
      </c>
      <c r="P1002" s="188">
        <v>13.48</v>
      </c>
      <c r="Q1002" s="188">
        <v>12.45</v>
      </c>
      <c r="R1002" s="188">
        <v>11.3</v>
      </c>
      <c r="S1002" s="188">
        <v>14.43</v>
      </c>
      <c r="T1002" s="188">
        <v>11.79</v>
      </c>
      <c r="U1002" s="188">
        <v>12.07</v>
      </c>
      <c r="V1002" s="188">
        <v>12.3</v>
      </c>
      <c r="W1002" s="188">
        <v>11.27</v>
      </c>
      <c r="X1002" s="188">
        <v>12.51</v>
      </c>
      <c r="Y1002" s="188">
        <v>11.73</v>
      </c>
      <c r="Z1002" s="188">
        <v>13.74</v>
      </c>
      <c r="AA1002" s="188">
        <v>12.22</v>
      </c>
      <c r="AB1002" s="188">
        <v>14.32</v>
      </c>
      <c r="AC1002" s="188">
        <v>11.73</v>
      </c>
      <c r="AD1002" s="188">
        <v>11.01</v>
      </c>
      <c r="AE1002" s="188">
        <v>14</v>
      </c>
      <c r="AF1002" s="188">
        <v>12.59</v>
      </c>
    </row>
    <row r="1003" spans="1:32" x14ac:dyDescent="0.3">
      <c r="A1003" s="180" t="s">
        <v>973</v>
      </c>
      <c r="B1003" s="180">
        <v>1204</v>
      </c>
      <c r="C1003" s="182" t="s">
        <v>27507</v>
      </c>
      <c r="D1003" s="180" t="s">
        <v>6</v>
      </c>
      <c r="E1003" s="180" t="s">
        <v>857</v>
      </c>
      <c r="F1003" s="188">
        <v>24.29</v>
      </c>
      <c r="G1003" s="188">
        <v>21.12</v>
      </c>
      <c r="H1003" s="188">
        <v>19.97</v>
      </c>
      <c r="I1003" s="188">
        <v>20.52</v>
      </c>
      <c r="J1003" s="188">
        <v>19.670000000000002</v>
      </c>
      <c r="K1003" s="188">
        <v>23.04</v>
      </c>
      <c r="L1003" s="188">
        <v>24.09</v>
      </c>
      <c r="M1003" s="188">
        <v>28.27</v>
      </c>
      <c r="N1003" s="188">
        <v>25.9</v>
      </c>
      <c r="O1003" s="188">
        <v>21.33</v>
      </c>
      <c r="P1003" s="188">
        <v>23.59</v>
      </c>
      <c r="Q1003" s="188">
        <v>21.78</v>
      </c>
      <c r="R1003" s="188">
        <v>19.77</v>
      </c>
      <c r="S1003" s="188">
        <v>25.25</v>
      </c>
      <c r="T1003" s="188">
        <v>20.62</v>
      </c>
      <c r="U1003" s="188">
        <v>21.12</v>
      </c>
      <c r="V1003" s="188">
        <v>21.53</v>
      </c>
      <c r="W1003" s="188">
        <v>19.72</v>
      </c>
      <c r="X1003" s="188">
        <v>21.88</v>
      </c>
      <c r="Y1003" s="188">
        <v>20.52</v>
      </c>
      <c r="Z1003" s="188">
        <v>24.04</v>
      </c>
      <c r="AA1003" s="188">
        <v>21.38</v>
      </c>
      <c r="AB1003" s="188">
        <v>25.05</v>
      </c>
      <c r="AC1003" s="188">
        <v>20.52</v>
      </c>
      <c r="AD1003" s="188">
        <v>19.260000000000002</v>
      </c>
      <c r="AE1003" s="188">
        <v>24.49</v>
      </c>
      <c r="AF1003" s="188">
        <v>22.03</v>
      </c>
    </row>
    <row r="1004" spans="1:32" x14ac:dyDescent="0.3">
      <c r="A1004" s="180" t="s">
        <v>973</v>
      </c>
      <c r="B1004" s="180">
        <v>1200</v>
      </c>
      <c r="C1004" s="182" t="s">
        <v>27508</v>
      </c>
      <c r="D1004" s="180" t="s">
        <v>6</v>
      </c>
      <c r="E1004" s="180" t="s">
        <v>857</v>
      </c>
      <c r="F1004" s="188">
        <v>11.33</v>
      </c>
      <c r="G1004" s="188">
        <v>9.2899999999999991</v>
      </c>
      <c r="H1004" s="188">
        <v>7.12</v>
      </c>
      <c r="I1004" s="188">
        <v>7.56</v>
      </c>
      <c r="J1004" s="188">
        <v>8.74</v>
      </c>
      <c r="K1004" s="188">
        <v>9.81</v>
      </c>
      <c r="L1004" s="188">
        <v>9.18</v>
      </c>
      <c r="M1004" s="188">
        <v>14.51</v>
      </c>
      <c r="N1004" s="188">
        <v>11.45</v>
      </c>
      <c r="O1004" s="188">
        <v>8.68</v>
      </c>
      <c r="P1004" s="188">
        <v>10.52</v>
      </c>
      <c r="Q1004" s="188">
        <v>10.52</v>
      </c>
      <c r="R1004" s="188">
        <v>10.7</v>
      </c>
      <c r="S1004" s="188">
        <v>10.47</v>
      </c>
      <c r="T1004" s="188">
        <v>9.17</v>
      </c>
      <c r="U1004" s="188">
        <v>8.39</v>
      </c>
      <c r="V1004" s="188">
        <v>9.35</v>
      </c>
      <c r="W1004" s="188">
        <v>8.6</v>
      </c>
      <c r="X1004" s="188">
        <v>10.29</v>
      </c>
      <c r="Y1004" s="188">
        <v>10.31</v>
      </c>
      <c r="Z1004" s="188">
        <v>10.82</v>
      </c>
      <c r="AA1004" s="188">
        <v>9.2799999999999994</v>
      </c>
      <c r="AB1004" s="188">
        <v>11.87</v>
      </c>
      <c r="AC1004" s="188">
        <v>9.81</v>
      </c>
      <c r="AD1004" s="188">
        <v>9.18</v>
      </c>
      <c r="AE1004" s="188">
        <v>11.61</v>
      </c>
      <c r="AF1004" s="188">
        <v>9.7200000000000006</v>
      </c>
    </row>
    <row r="1005" spans="1:32" x14ac:dyDescent="0.3">
      <c r="A1005" s="180" t="s">
        <v>973</v>
      </c>
      <c r="B1005" s="180">
        <v>12909</v>
      </c>
      <c r="C1005" s="182" t="s">
        <v>27509</v>
      </c>
      <c r="D1005" s="180" t="s">
        <v>6</v>
      </c>
      <c r="E1005" s="180" t="s">
        <v>857</v>
      </c>
      <c r="F1005" s="188">
        <v>5.26</v>
      </c>
      <c r="G1005" s="188">
        <v>4.3099999999999996</v>
      </c>
      <c r="H1005" s="188">
        <v>3.3</v>
      </c>
      <c r="I1005" s="188">
        <v>3.5</v>
      </c>
      <c r="J1005" s="188">
        <v>4.05</v>
      </c>
      <c r="K1005" s="188">
        <v>4.55</v>
      </c>
      <c r="L1005" s="188">
        <v>4.26</v>
      </c>
      <c r="M1005" s="188">
        <v>6.73</v>
      </c>
      <c r="N1005" s="188">
        <v>5.31</v>
      </c>
      <c r="O1005" s="188">
        <v>4.03</v>
      </c>
      <c r="P1005" s="188">
        <v>4.88</v>
      </c>
      <c r="Q1005" s="188">
        <v>4.88</v>
      </c>
      <c r="R1005" s="188">
        <v>4.96</v>
      </c>
      <c r="S1005" s="188">
        <v>4.8600000000000003</v>
      </c>
      <c r="T1005" s="188">
        <v>4.25</v>
      </c>
      <c r="U1005" s="188">
        <v>3.89</v>
      </c>
      <c r="V1005" s="188">
        <v>4.34</v>
      </c>
      <c r="W1005" s="188">
        <v>3.99</v>
      </c>
      <c r="X1005" s="188">
        <v>4.7699999999999996</v>
      </c>
      <c r="Y1005" s="188">
        <v>4.78</v>
      </c>
      <c r="Z1005" s="188">
        <v>5.0199999999999996</v>
      </c>
      <c r="AA1005" s="188">
        <v>4.3</v>
      </c>
      <c r="AB1005" s="188">
        <v>5.51</v>
      </c>
      <c r="AC1005" s="188">
        <v>4.55</v>
      </c>
      <c r="AD1005" s="188">
        <v>4.26</v>
      </c>
      <c r="AE1005" s="188">
        <v>5.38</v>
      </c>
      <c r="AF1005" s="188">
        <v>4.51</v>
      </c>
    </row>
    <row r="1006" spans="1:32" x14ac:dyDescent="0.3">
      <c r="A1006" s="180" t="s">
        <v>973</v>
      </c>
      <c r="B1006" s="180">
        <v>12910</v>
      </c>
      <c r="C1006" s="182" t="s">
        <v>27510</v>
      </c>
      <c r="D1006" s="180" t="s">
        <v>6</v>
      </c>
      <c r="E1006" s="180" t="s">
        <v>857</v>
      </c>
      <c r="F1006" s="188">
        <v>9.44</v>
      </c>
      <c r="G1006" s="188">
        <v>7.74</v>
      </c>
      <c r="H1006" s="188">
        <v>5.94</v>
      </c>
      <c r="I1006" s="188">
        <v>6.3</v>
      </c>
      <c r="J1006" s="188">
        <v>7.28</v>
      </c>
      <c r="K1006" s="188">
        <v>8.18</v>
      </c>
      <c r="L1006" s="188">
        <v>7.65</v>
      </c>
      <c r="M1006" s="188">
        <v>12.09</v>
      </c>
      <c r="N1006" s="188">
        <v>9.5399999999999991</v>
      </c>
      <c r="O1006" s="188">
        <v>7.23</v>
      </c>
      <c r="P1006" s="188">
        <v>8.77</v>
      </c>
      <c r="Q1006" s="188">
        <v>8.77</v>
      </c>
      <c r="R1006" s="188">
        <v>8.92</v>
      </c>
      <c r="S1006" s="188">
        <v>8.73</v>
      </c>
      <c r="T1006" s="188">
        <v>7.64</v>
      </c>
      <c r="U1006" s="188">
        <v>7</v>
      </c>
      <c r="V1006" s="188">
        <v>7.8</v>
      </c>
      <c r="W1006" s="188">
        <v>7.17</v>
      </c>
      <c r="X1006" s="188">
        <v>8.58</v>
      </c>
      <c r="Y1006" s="188">
        <v>8.59</v>
      </c>
      <c r="Z1006" s="188">
        <v>9.02</v>
      </c>
      <c r="AA1006" s="188">
        <v>7.74</v>
      </c>
      <c r="AB1006" s="188">
        <v>9.89</v>
      </c>
      <c r="AC1006" s="188">
        <v>8.18</v>
      </c>
      <c r="AD1006" s="188">
        <v>7.65</v>
      </c>
      <c r="AE1006" s="188">
        <v>9.68</v>
      </c>
      <c r="AF1006" s="188">
        <v>8.1</v>
      </c>
    </row>
    <row r="1007" spans="1:32" x14ac:dyDescent="0.3">
      <c r="A1007" s="180" t="s">
        <v>973</v>
      </c>
      <c r="B1007" s="180">
        <v>1207</v>
      </c>
      <c r="C1007" s="182" t="s">
        <v>27511</v>
      </c>
      <c r="D1007" s="180" t="s">
        <v>6</v>
      </c>
      <c r="E1007" s="180" t="s">
        <v>857</v>
      </c>
      <c r="F1007" s="188">
        <v>34.200000000000003</v>
      </c>
      <c r="G1007" s="188">
        <v>31.76</v>
      </c>
      <c r="H1007" s="188"/>
      <c r="I1007" s="188"/>
      <c r="J1007" s="188">
        <v>26.36</v>
      </c>
      <c r="K1007" s="188"/>
      <c r="L1007" s="188"/>
      <c r="M1007" s="188">
        <v>30.92</v>
      </c>
      <c r="N1007" s="188">
        <v>31.64</v>
      </c>
      <c r="O1007" s="188"/>
      <c r="P1007" s="188">
        <v>38.700000000000003</v>
      </c>
      <c r="Q1007" s="188">
        <v>26.85</v>
      </c>
      <c r="R1007" s="188">
        <v>32.25</v>
      </c>
      <c r="S1007" s="188">
        <v>35.840000000000003</v>
      </c>
      <c r="T1007" s="188"/>
      <c r="U1007" s="188"/>
      <c r="V1007" s="188">
        <v>45.62</v>
      </c>
      <c r="W1007" s="188"/>
      <c r="X1007" s="188"/>
      <c r="Y1007" s="188">
        <v>31.7</v>
      </c>
      <c r="Z1007" s="188">
        <v>35.18</v>
      </c>
      <c r="AA1007" s="188"/>
      <c r="AB1007" s="188"/>
      <c r="AC1007" s="188"/>
      <c r="AD1007" s="188"/>
      <c r="AE1007" s="188">
        <v>40.06</v>
      </c>
      <c r="AF1007" s="188"/>
    </row>
    <row r="1008" spans="1:32" x14ac:dyDescent="0.3">
      <c r="A1008" s="180" t="s">
        <v>973</v>
      </c>
      <c r="B1008" s="180">
        <v>1206</v>
      </c>
      <c r="C1008" s="182" t="s">
        <v>27512</v>
      </c>
      <c r="D1008" s="180" t="s">
        <v>6</v>
      </c>
      <c r="E1008" s="180" t="s">
        <v>857</v>
      </c>
      <c r="F1008" s="188">
        <v>8.57</v>
      </c>
      <c r="G1008" s="188">
        <v>7.96</v>
      </c>
      <c r="H1008" s="188"/>
      <c r="I1008" s="188"/>
      <c r="J1008" s="188">
        <v>6.61</v>
      </c>
      <c r="K1008" s="188"/>
      <c r="L1008" s="188"/>
      <c r="M1008" s="188">
        <v>7.75</v>
      </c>
      <c r="N1008" s="188">
        <v>7.93</v>
      </c>
      <c r="O1008" s="188"/>
      <c r="P1008" s="188">
        <v>9.6999999999999993</v>
      </c>
      <c r="Q1008" s="188">
        <v>6.73</v>
      </c>
      <c r="R1008" s="188">
        <v>8.08</v>
      </c>
      <c r="S1008" s="188">
        <v>8.99</v>
      </c>
      <c r="T1008" s="188"/>
      <c r="U1008" s="188"/>
      <c r="V1008" s="188">
        <v>11.44</v>
      </c>
      <c r="W1008" s="188"/>
      <c r="X1008" s="188"/>
      <c r="Y1008" s="188">
        <v>7.95</v>
      </c>
      <c r="Z1008" s="188">
        <v>8.82</v>
      </c>
      <c r="AA1008" s="188"/>
      <c r="AB1008" s="188"/>
      <c r="AC1008" s="188"/>
      <c r="AD1008" s="188"/>
      <c r="AE1008" s="188">
        <v>10.039999999999999</v>
      </c>
      <c r="AF1008" s="188"/>
    </row>
    <row r="1009" spans="1:32" x14ac:dyDescent="0.3">
      <c r="A1009" s="180" t="s">
        <v>973</v>
      </c>
      <c r="B1009" s="180">
        <v>1183</v>
      </c>
      <c r="C1009" s="182" t="s">
        <v>27513</v>
      </c>
      <c r="D1009" s="180" t="s">
        <v>6</v>
      </c>
      <c r="E1009" s="180" t="s">
        <v>857</v>
      </c>
      <c r="F1009" s="188">
        <v>22.33</v>
      </c>
      <c r="G1009" s="188">
        <v>20.74</v>
      </c>
      <c r="H1009" s="188"/>
      <c r="I1009" s="188"/>
      <c r="J1009" s="188">
        <v>17.21</v>
      </c>
      <c r="K1009" s="188"/>
      <c r="L1009" s="188"/>
      <c r="M1009" s="188">
        <v>20.190000000000001</v>
      </c>
      <c r="N1009" s="188">
        <v>20.66</v>
      </c>
      <c r="O1009" s="188"/>
      <c r="P1009" s="188">
        <v>25.27</v>
      </c>
      <c r="Q1009" s="188">
        <v>17.53</v>
      </c>
      <c r="R1009" s="188">
        <v>21.06</v>
      </c>
      <c r="S1009" s="188">
        <v>23.41</v>
      </c>
      <c r="T1009" s="188"/>
      <c r="U1009" s="188"/>
      <c r="V1009" s="188">
        <v>29.79</v>
      </c>
      <c r="W1009" s="188"/>
      <c r="X1009" s="188"/>
      <c r="Y1009" s="188">
        <v>20.7</v>
      </c>
      <c r="Z1009" s="188">
        <v>22.97</v>
      </c>
      <c r="AA1009" s="188"/>
      <c r="AB1009" s="188"/>
      <c r="AC1009" s="188"/>
      <c r="AD1009" s="188"/>
      <c r="AE1009" s="188">
        <v>26.16</v>
      </c>
      <c r="AF1009" s="188"/>
    </row>
    <row r="1010" spans="1:32" x14ac:dyDescent="0.3">
      <c r="A1010" s="180" t="s">
        <v>973</v>
      </c>
      <c r="B1010" s="180">
        <v>42685</v>
      </c>
      <c r="C1010" s="182" t="s">
        <v>27514</v>
      </c>
      <c r="D1010" s="180" t="s">
        <v>6</v>
      </c>
      <c r="E1010" s="180" t="s">
        <v>857</v>
      </c>
      <c r="F1010" s="188">
        <v>76.59</v>
      </c>
      <c r="G1010" s="188">
        <v>62.8</v>
      </c>
      <c r="H1010" s="188">
        <v>48.17</v>
      </c>
      <c r="I1010" s="188">
        <v>51.1</v>
      </c>
      <c r="J1010" s="188">
        <v>59.07</v>
      </c>
      <c r="K1010" s="188">
        <v>66.34</v>
      </c>
      <c r="L1010" s="188">
        <v>62.05</v>
      </c>
      <c r="M1010" s="188">
        <v>98.05</v>
      </c>
      <c r="N1010" s="188">
        <v>77.38</v>
      </c>
      <c r="O1010" s="188">
        <v>58.68</v>
      </c>
      <c r="P1010" s="188">
        <v>71.12</v>
      </c>
      <c r="Q1010" s="188">
        <v>71.12</v>
      </c>
      <c r="R1010" s="188">
        <v>72.34</v>
      </c>
      <c r="S1010" s="188">
        <v>70.81</v>
      </c>
      <c r="T1010" s="188">
        <v>61.96</v>
      </c>
      <c r="U1010" s="188">
        <v>56.75</v>
      </c>
      <c r="V1010" s="188">
        <v>63.23</v>
      </c>
      <c r="W1010" s="188">
        <v>58.15</v>
      </c>
      <c r="X1010" s="188">
        <v>69.58</v>
      </c>
      <c r="Y1010" s="188">
        <v>69.67</v>
      </c>
      <c r="Z1010" s="188">
        <v>73.180000000000007</v>
      </c>
      <c r="AA1010" s="188">
        <v>62.75</v>
      </c>
      <c r="AB1010" s="188">
        <v>80.23</v>
      </c>
      <c r="AC1010" s="188">
        <v>66.34</v>
      </c>
      <c r="AD1010" s="188">
        <v>62.05</v>
      </c>
      <c r="AE1010" s="188">
        <v>78.47</v>
      </c>
      <c r="AF1010" s="188">
        <v>65.69</v>
      </c>
    </row>
    <row r="1011" spans="1:32" x14ac:dyDescent="0.3">
      <c r="A1011" s="180" t="s">
        <v>973</v>
      </c>
      <c r="B1011" s="180">
        <v>42686</v>
      </c>
      <c r="C1011" s="182" t="s">
        <v>27515</v>
      </c>
      <c r="D1011" s="180" t="s">
        <v>6</v>
      </c>
      <c r="E1011" s="180" t="s">
        <v>857</v>
      </c>
      <c r="F1011" s="188">
        <v>84.36</v>
      </c>
      <c r="G1011" s="188">
        <v>69.17</v>
      </c>
      <c r="H1011" s="188">
        <v>53.05</v>
      </c>
      <c r="I1011" s="188">
        <v>56.29</v>
      </c>
      <c r="J1011" s="188">
        <v>65.069999999999993</v>
      </c>
      <c r="K1011" s="188">
        <v>73.069999999999993</v>
      </c>
      <c r="L1011" s="188">
        <v>68.349999999999994</v>
      </c>
      <c r="M1011" s="188">
        <v>108</v>
      </c>
      <c r="N1011" s="188">
        <v>85.23</v>
      </c>
      <c r="O1011" s="188">
        <v>64.63</v>
      </c>
      <c r="P1011" s="188">
        <v>78.33</v>
      </c>
      <c r="Q1011" s="188">
        <v>78.33</v>
      </c>
      <c r="R1011" s="188">
        <v>79.680000000000007</v>
      </c>
      <c r="S1011" s="188">
        <v>77.989999999999995</v>
      </c>
      <c r="T1011" s="188">
        <v>68.25</v>
      </c>
      <c r="U1011" s="188">
        <v>62.51</v>
      </c>
      <c r="V1011" s="188">
        <v>69.650000000000006</v>
      </c>
      <c r="W1011" s="188">
        <v>64.05</v>
      </c>
      <c r="X1011" s="188">
        <v>76.64</v>
      </c>
      <c r="Y1011" s="188">
        <v>76.739999999999995</v>
      </c>
      <c r="Z1011" s="188">
        <v>80.599999999999994</v>
      </c>
      <c r="AA1011" s="188">
        <v>69.12</v>
      </c>
      <c r="AB1011" s="188">
        <v>88.36</v>
      </c>
      <c r="AC1011" s="188">
        <v>73.069999999999993</v>
      </c>
      <c r="AD1011" s="188">
        <v>68.349999999999994</v>
      </c>
      <c r="AE1011" s="188">
        <v>86.43</v>
      </c>
      <c r="AF1011" s="188">
        <v>72.349999999999994</v>
      </c>
    </row>
    <row r="1012" spans="1:32" x14ac:dyDescent="0.3">
      <c r="A1012" s="180" t="s">
        <v>973</v>
      </c>
      <c r="B1012" s="180">
        <v>12894</v>
      </c>
      <c r="C1012" s="182" t="s">
        <v>27516</v>
      </c>
      <c r="D1012" s="180" t="s">
        <v>6</v>
      </c>
      <c r="E1012" s="180" t="s">
        <v>857</v>
      </c>
      <c r="F1012" s="188">
        <v>24.1</v>
      </c>
      <c r="G1012" s="188">
        <v>22.34</v>
      </c>
      <c r="H1012" s="188">
        <v>22.71</v>
      </c>
      <c r="I1012" s="188">
        <v>26.81</v>
      </c>
      <c r="J1012" s="188">
        <v>21.24</v>
      </c>
      <c r="K1012" s="188">
        <v>23.28</v>
      </c>
      <c r="L1012" s="188">
        <v>19.170000000000002</v>
      </c>
      <c r="M1012" s="188">
        <v>21.97</v>
      </c>
      <c r="N1012" s="188">
        <v>19.36</v>
      </c>
      <c r="O1012" s="188">
        <v>21.24</v>
      </c>
      <c r="P1012" s="188">
        <v>21.01</v>
      </c>
      <c r="Q1012" s="188">
        <v>22.74</v>
      </c>
      <c r="R1012" s="188">
        <v>29.22</v>
      </c>
      <c r="S1012" s="188">
        <v>25.32</v>
      </c>
      <c r="T1012" s="188">
        <v>27.41</v>
      </c>
      <c r="U1012" s="188">
        <v>22.94</v>
      </c>
      <c r="V1012" s="188">
        <v>28.12</v>
      </c>
      <c r="W1012" s="188">
        <v>22.34</v>
      </c>
      <c r="X1012" s="188">
        <v>26.81</v>
      </c>
      <c r="Y1012" s="188">
        <v>19.36</v>
      </c>
      <c r="Z1012" s="188">
        <v>24.57</v>
      </c>
      <c r="AA1012" s="188">
        <v>28.58</v>
      </c>
      <c r="AB1012" s="188">
        <v>25.17</v>
      </c>
      <c r="AC1012" s="188">
        <v>22.19</v>
      </c>
      <c r="AD1012" s="188">
        <v>20.11</v>
      </c>
      <c r="AE1012" s="188">
        <v>22.34</v>
      </c>
      <c r="AF1012" s="188">
        <v>26.63</v>
      </c>
    </row>
    <row r="1013" spans="1:32" x14ac:dyDescent="0.3">
      <c r="A1013" s="180" t="s">
        <v>973</v>
      </c>
      <c r="B1013" s="180">
        <v>12895</v>
      </c>
      <c r="C1013" s="182" t="s">
        <v>27517</v>
      </c>
      <c r="D1013" s="180" t="s">
        <v>6</v>
      </c>
      <c r="E1013" s="180" t="s">
        <v>26586</v>
      </c>
      <c r="F1013" s="188">
        <v>16.18</v>
      </c>
      <c r="G1013" s="188">
        <v>15</v>
      </c>
      <c r="H1013" s="188">
        <v>15.25</v>
      </c>
      <c r="I1013" s="188">
        <v>18</v>
      </c>
      <c r="J1013" s="188">
        <v>14.26</v>
      </c>
      <c r="K1013" s="188">
        <v>15.63</v>
      </c>
      <c r="L1013" s="188">
        <v>12.87</v>
      </c>
      <c r="M1013" s="188">
        <v>14.75</v>
      </c>
      <c r="N1013" s="188">
        <v>13</v>
      </c>
      <c r="O1013" s="188">
        <v>14.26</v>
      </c>
      <c r="P1013" s="188">
        <v>14.11</v>
      </c>
      <c r="Q1013" s="188">
        <v>15.27</v>
      </c>
      <c r="R1013" s="188">
        <v>19.62</v>
      </c>
      <c r="S1013" s="188">
        <v>17</v>
      </c>
      <c r="T1013" s="188">
        <v>18.399999999999999</v>
      </c>
      <c r="U1013" s="188">
        <v>15.4</v>
      </c>
      <c r="V1013" s="188">
        <v>18.88</v>
      </c>
      <c r="W1013" s="188">
        <v>15</v>
      </c>
      <c r="X1013" s="188">
        <v>18</v>
      </c>
      <c r="Y1013" s="188">
        <v>13</v>
      </c>
      <c r="Z1013" s="188">
        <v>16.5</v>
      </c>
      <c r="AA1013" s="188">
        <v>19.190000000000001</v>
      </c>
      <c r="AB1013" s="188">
        <v>16.899999999999999</v>
      </c>
      <c r="AC1013" s="188">
        <v>14.9</v>
      </c>
      <c r="AD1013" s="188">
        <v>13.5</v>
      </c>
      <c r="AE1013" s="188">
        <v>15</v>
      </c>
      <c r="AF1013" s="188">
        <v>17.88</v>
      </c>
    </row>
    <row r="1014" spans="1:32" x14ac:dyDescent="0.3">
      <c r="A1014" s="180" t="s">
        <v>973</v>
      </c>
      <c r="B1014" s="180">
        <v>1631</v>
      </c>
      <c r="C1014" s="182" t="s">
        <v>27518</v>
      </c>
      <c r="D1014" s="180" t="s">
        <v>6</v>
      </c>
      <c r="E1014" s="180" t="s">
        <v>857</v>
      </c>
      <c r="F1014" s="188"/>
      <c r="G1014" s="188">
        <v>208.18</v>
      </c>
      <c r="H1014" s="188"/>
      <c r="I1014" s="188"/>
      <c r="J1014" s="188">
        <v>109.1</v>
      </c>
      <c r="K1014" s="188"/>
      <c r="L1014" s="188">
        <v>186.28</v>
      </c>
      <c r="M1014" s="188">
        <v>162.30000000000001</v>
      </c>
      <c r="N1014" s="188">
        <v>103.69</v>
      </c>
      <c r="O1014" s="188">
        <v>175.5</v>
      </c>
      <c r="P1014" s="188">
        <v>182.55</v>
      </c>
      <c r="Q1014" s="188">
        <v>233.01</v>
      </c>
      <c r="R1014" s="188">
        <v>160.13</v>
      </c>
      <c r="S1014" s="188">
        <v>136.01</v>
      </c>
      <c r="T1014" s="188">
        <v>150.28</v>
      </c>
      <c r="U1014" s="188">
        <v>149.02000000000001</v>
      </c>
      <c r="V1014" s="188">
        <v>136.6</v>
      </c>
      <c r="W1014" s="188">
        <v>177.46</v>
      </c>
      <c r="X1014" s="188">
        <v>116.71</v>
      </c>
      <c r="Y1014" s="188">
        <v>175.72</v>
      </c>
      <c r="Z1014" s="188">
        <v>160.19999999999999</v>
      </c>
      <c r="AA1014" s="188"/>
      <c r="AB1014" s="188">
        <v>221.28</v>
      </c>
      <c r="AC1014" s="188">
        <v>141.05000000000001</v>
      </c>
      <c r="AD1014" s="188">
        <v>146.41999999999999</v>
      </c>
      <c r="AE1014" s="188">
        <v>150.28</v>
      </c>
      <c r="AF1014" s="188">
        <v>155.61000000000001</v>
      </c>
    </row>
    <row r="1015" spans="1:32" x14ac:dyDescent="0.3">
      <c r="A1015" s="180" t="s">
        <v>973</v>
      </c>
      <c r="B1015" s="180">
        <v>1633</v>
      </c>
      <c r="C1015" s="182" t="s">
        <v>27519</v>
      </c>
      <c r="D1015" s="180" t="s">
        <v>6</v>
      </c>
      <c r="E1015" s="180" t="s">
        <v>857</v>
      </c>
      <c r="F1015" s="188"/>
      <c r="G1015" s="188">
        <v>353.7</v>
      </c>
      <c r="H1015" s="188"/>
      <c r="I1015" s="188"/>
      <c r="J1015" s="188">
        <v>185.36</v>
      </c>
      <c r="K1015" s="188"/>
      <c r="L1015" s="188">
        <v>316.5</v>
      </c>
      <c r="M1015" s="188">
        <v>275.76</v>
      </c>
      <c r="N1015" s="188">
        <v>176.18</v>
      </c>
      <c r="O1015" s="188">
        <v>298.19</v>
      </c>
      <c r="P1015" s="188">
        <v>310.17</v>
      </c>
      <c r="Q1015" s="188">
        <v>395.91</v>
      </c>
      <c r="R1015" s="188">
        <v>272.07</v>
      </c>
      <c r="S1015" s="188">
        <v>231.09</v>
      </c>
      <c r="T1015" s="188">
        <v>255.33</v>
      </c>
      <c r="U1015" s="188">
        <v>253.2</v>
      </c>
      <c r="V1015" s="188">
        <v>232.1</v>
      </c>
      <c r="W1015" s="188">
        <v>301.52</v>
      </c>
      <c r="X1015" s="188">
        <v>198.3</v>
      </c>
      <c r="Y1015" s="188">
        <v>298.57</v>
      </c>
      <c r="Z1015" s="188">
        <v>272.19</v>
      </c>
      <c r="AA1015" s="188"/>
      <c r="AB1015" s="188">
        <v>375.97</v>
      </c>
      <c r="AC1015" s="188">
        <v>239.66</v>
      </c>
      <c r="AD1015" s="188">
        <v>248.77</v>
      </c>
      <c r="AE1015" s="188">
        <v>255.33</v>
      </c>
      <c r="AF1015" s="188">
        <v>264.39</v>
      </c>
    </row>
    <row r="1016" spans="1:32" x14ac:dyDescent="0.3">
      <c r="A1016" s="180" t="s">
        <v>973</v>
      </c>
      <c r="B1016" s="180">
        <v>10818</v>
      </c>
      <c r="C1016" s="182" t="s">
        <v>27520</v>
      </c>
      <c r="D1016" s="180" t="s">
        <v>42</v>
      </c>
      <c r="E1016" s="180" t="s">
        <v>857</v>
      </c>
      <c r="F1016" s="188">
        <v>82.14</v>
      </c>
      <c r="G1016" s="188">
        <v>64.069999999999993</v>
      </c>
      <c r="H1016" s="188">
        <v>65.709999999999994</v>
      </c>
      <c r="I1016" s="188"/>
      <c r="J1016" s="188">
        <v>47.31</v>
      </c>
      <c r="K1016" s="188">
        <v>49.28</v>
      </c>
      <c r="L1016" s="188">
        <v>62.42</v>
      </c>
      <c r="M1016" s="188">
        <v>55.13</v>
      </c>
      <c r="N1016" s="188">
        <v>44.35</v>
      </c>
      <c r="O1016" s="188">
        <v>65.709999999999994</v>
      </c>
      <c r="P1016" s="188">
        <v>50.92</v>
      </c>
      <c r="Q1016" s="188">
        <v>35.32</v>
      </c>
      <c r="R1016" s="188">
        <v>52.57</v>
      </c>
      <c r="S1016" s="188">
        <v>55.85</v>
      </c>
      <c r="T1016" s="188">
        <v>59.14</v>
      </c>
      <c r="U1016" s="188">
        <v>78.849999999999994</v>
      </c>
      <c r="V1016" s="188">
        <v>59.14</v>
      </c>
      <c r="W1016" s="188">
        <v>32.85</v>
      </c>
      <c r="X1016" s="188">
        <v>57.5</v>
      </c>
      <c r="Y1016" s="188"/>
      <c r="Z1016" s="188">
        <v>59.14</v>
      </c>
      <c r="AA1016" s="188">
        <v>62.42</v>
      </c>
      <c r="AB1016" s="188">
        <v>87.07</v>
      </c>
      <c r="AC1016" s="188">
        <v>39.42</v>
      </c>
      <c r="AD1016" s="188">
        <v>50.92</v>
      </c>
      <c r="AE1016" s="188">
        <v>55.52</v>
      </c>
      <c r="AF1016" s="188">
        <v>46</v>
      </c>
    </row>
    <row r="1017" spans="1:32" x14ac:dyDescent="0.3">
      <c r="A1017" s="180" t="s">
        <v>973</v>
      </c>
      <c r="B1017" s="180">
        <v>41410</v>
      </c>
      <c r="C1017" s="182" t="s">
        <v>27521</v>
      </c>
      <c r="D1017" s="180" t="s">
        <v>6</v>
      </c>
      <c r="E1017" s="180" t="s">
        <v>857</v>
      </c>
      <c r="F1017" s="188">
        <v>75.31</v>
      </c>
      <c r="G1017" s="188">
        <v>77.67</v>
      </c>
      <c r="H1017" s="188">
        <v>101.51</v>
      </c>
      <c r="I1017" s="188">
        <v>74.7</v>
      </c>
      <c r="J1017" s="188">
        <v>79.84</v>
      </c>
      <c r="K1017" s="188"/>
      <c r="L1017" s="188">
        <v>60.27</v>
      </c>
      <c r="M1017" s="188">
        <v>76.95</v>
      </c>
      <c r="N1017" s="188">
        <v>85.73</v>
      </c>
      <c r="O1017" s="188">
        <v>91.73</v>
      </c>
      <c r="P1017" s="188">
        <v>73.650000000000006</v>
      </c>
      <c r="Q1017" s="188">
        <v>87.61</v>
      </c>
      <c r="R1017" s="188">
        <v>89.59</v>
      </c>
      <c r="S1017" s="188">
        <v>92.25</v>
      </c>
      <c r="T1017" s="188">
        <v>51.84</v>
      </c>
      <c r="U1017" s="188"/>
      <c r="V1017" s="188">
        <v>72.540000000000006</v>
      </c>
      <c r="W1017" s="188"/>
      <c r="X1017" s="188">
        <v>69.86</v>
      </c>
      <c r="Y1017" s="188">
        <v>85.49</v>
      </c>
      <c r="Z1017" s="188">
        <v>90.11</v>
      </c>
      <c r="AA1017" s="188">
        <v>97.23</v>
      </c>
      <c r="AB1017" s="188">
        <v>79.23</v>
      </c>
      <c r="AC1017" s="188">
        <v>80.349999999999994</v>
      </c>
      <c r="AD1017" s="188">
        <v>89.88</v>
      </c>
      <c r="AE1017" s="188">
        <v>73.849999999999994</v>
      </c>
      <c r="AF1017" s="188">
        <v>65.7</v>
      </c>
    </row>
    <row r="1018" spans="1:32" x14ac:dyDescent="0.3">
      <c r="A1018" s="180" t="s">
        <v>973</v>
      </c>
      <c r="B1018" s="180">
        <v>41411</v>
      </c>
      <c r="C1018" s="182" t="s">
        <v>27522</v>
      </c>
      <c r="D1018" s="180" t="s">
        <v>6</v>
      </c>
      <c r="E1018" s="180" t="s">
        <v>857</v>
      </c>
      <c r="F1018" s="188">
        <v>68.27</v>
      </c>
      <c r="G1018" s="188">
        <v>70.42</v>
      </c>
      <c r="H1018" s="188">
        <v>92.03</v>
      </c>
      <c r="I1018" s="188">
        <v>67.72</v>
      </c>
      <c r="J1018" s="188">
        <v>72.38</v>
      </c>
      <c r="K1018" s="188"/>
      <c r="L1018" s="188">
        <v>54.64</v>
      </c>
      <c r="M1018" s="188">
        <v>69.77</v>
      </c>
      <c r="N1018" s="188">
        <v>77.72</v>
      </c>
      <c r="O1018" s="188">
        <v>83.16</v>
      </c>
      <c r="P1018" s="188">
        <v>66.77</v>
      </c>
      <c r="Q1018" s="188">
        <v>79.42</v>
      </c>
      <c r="R1018" s="188">
        <v>81.22</v>
      </c>
      <c r="S1018" s="188">
        <v>83.63</v>
      </c>
      <c r="T1018" s="188">
        <v>47</v>
      </c>
      <c r="U1018" s="188"/>
      <c r="V1018" s="188">
        <v>65.760000000000005</v>
      </c>
      <c r="W1018" s="188"/>
      <c r="X1018" s="188">
        <v>63.33</v>
      </c>
      <c r="Y1018" s="188">
        <v>77.5</v>
      </c>
      <c r="Z1018" s="188">
        <v>81.69</v>
      </c>
      <c r="AA1018" s="188">
        <v>88.15</v>
      </c>
      <c r="AB1018" s="188">
        <v>71.83</v>
      </c>
      <c r="AC1018" s="188">
        <v>72.849999999999994</v>
      </c>
      <c r="AD1018" s="188">
        <v>81.48</v>
      </c>
      <c r="AE1018" s="188">
        <v>66.95</v>
      </c>
      <c r="AF1018" s="188">
        <v>59.56</v>
      </c>
    </row>
    <row r="1019" spans="1:32" x14ac:dyDescent="0.3">
      <c r="A1019" s="180" t="s">
        <v>973</v>
      </c>
      <c r="B1019" s="180">
        <v>41412</v>
      </c>
      <c r="C1019" s="182" t="s">
        <v>27523</v>
      </c>
      <c r="D1019" s="180" t="s">
        <v>6</v>
      </c>
      <c r="E1019" s="180" t="s">
        <v>857</v>
      </c>
      <c r="F1019" s="188">
        <v>132.05000000000001</v>
      </c>
      <c r="G1019" s="188">
        <v>136.19999999999999</v>
      </c>
      <c r="H1019" s="188">
        <v>178</v>
      </c>
      <c r="I1019" s="188">
        <v>130.99</v>
      </c>
      <c r="J1019" s="188">
        <v>140</v>
      </c>
      <c r="K1019" s="188"/>
      <c r="L1019" s="188">
        <v>105.69</v>
      </c>
      <c r="M1019" s="188">
        <v>134.94</v>
      </c>
      <c r="N1019" s="188">
        <v>150.33000000000001</v>
      </c>
      <c r="O1019" s="188">
        <v>160.85</v>
      </c>
      <c r="P1019" s="188">
        <v>129.15</v>
      </c>
      <c r="Q1019" s="188">
        <v>153.62</v>
      </c>
      <c r="R1019" s="188">
        <v>157.09</v>
      </c>
      <c r="S1019" s="188">
        <v>161.75</v>
      </c>
      <c r="T1019" s="188">
        <v>90.9</v>
      </c>
      <c r="U1019" s="188"/>
      <c r="V1019" s="188">
        <v>127.2</v>
      </c>
      <c r="W1019" s="188"/>
      <c r="X1019" s="188">
        <v>122.5</v>
      </c>
      <c r="Y1019" s="188">
        <v>149.9</v>
      </c>
      <c r="Z1019" s="188">
        <v>158</v>
      </c>
      <c r="AA1019" s="188">
        <v>170.49</v>
      </c>
      <c r="AB1019" s="188">
        <v>138.93</v>
      </c>
      <c r="AC1019" s="188">
        <v>140.9</v>
      </c>
      <c r="AD1019" s="188">
        <v>157.6</v>
      </c>
      <c r="AE1019" s="188">
        <v>129.5</v>
      </c>
      <c r="AF1019" s="188">
        <v>115.2</v>
      </c>
    </row>
    <row r="1020" spans="1:32" x14ac:dyDescent="0.3">
      <c r="A1020" s="180" t="s">
        <v>973</v>
      </c>
      <c r="B1020" s="180">
        <v>41413</v>
      </c>
      <c r="C1020" s="182" t="s">
        <v>27524</v>
      </c>
      <c r="D1020" s="180" t="s">
        <v>6</v>
      </c>
      <c r="E1020" s="180" t="s">
        <v>857</v>
      </c>
      <c r="F1020" s="188">
        <v>118.82</v>
      </c>
      <c r="G1020" s="188">
        <v>122.56</v>
      </c>
      <c r="H1020" s="188">
        <v>160.16999999999999</v>
      </c>
      <c r="I1020" s="188">
        <v>117.87</v>
      </c>
      <c r="J1020" s="188">
        <v>125.98</v>
      </c>
      <c r="K1020" s="188"/>
      <c r="L1020" s="188">
        <v>95.1</v>
      </c>
      <c r="M1020" s="188">
        <v>121.42</v>
      </c>
      <c r="N1020" s="188">
        <v>135.27000000000001</v>
      </c>
      <c r="O1020" s="188">
        <v>144.74</v>
      </c>
      <c r="P1020" s="188">
        <v>116.21</v>
      </c>
      <c r="Q1020" s="188">
        <v>138.22999999999999</v>
      </c>
      <c r="R1020" s="188">
        <v>141.36000000000001</v>
      </c>
      <c r="S1020" s="188">
        <v>145.55000000000001</v>
      </c>
      <c r="T1020" s="188">
        <v>81.790000000000006</v>
      </c>
      <c r="U1020" s="188"/>
      <c r="V1020" s="188">
        <v>114.46</v>
      </c>
      <c r="W1020" s="188"/>
      <c r="X1020" s="188">
        <v>110.23</v>
      </c>
      <c r="Y1020" s="188">
        <v>134.88999999999999</v>
      </c>
      <c r="Z1020" s="188">
        <v>142.16999999999999</v>
      </c>
      <c r="AA1020" s="188">
        <v>153.41</v>
      </c>
      <c r="AB1020" s="188">
        <v>125.01</v>
      </c>
      <c r="AC1020" s="188">
        <v>126.79</v>
      </c>
      <c r="AD1020" s="188">
        <v>141.81</v>
      </c>
      <c r="AE1020" s="188">
        <v>116.53</v>
      </c>
      <c r="AF1020" s="188">
        <v>103.66</v>
      </c>
    </row>
    <row r="1021" spans="1:32" x14ac:dyDescent="0.3">
      <c r="A1021" s="180" t="s">
        <v>973</v>
      </c>
      <c r="B1021" s="180">
        <v>39359</v>
      </c>
      <c r="C1021" s="182" t="s">
        <v>27525</v>
      </c>
      <c r="D1021" s="180" t="s">
        <v>6</v>
      </c>
      <c r="E1021" s="180" t="s">
        <v>857</v>
      </c>
      <c r="F1021" s="188"/>
      <c r="G1021" s="188"/>
      <c r="H1021" s="188"/>
      <c r="I1021" s="188"/>
      <c r="J1021" s="188"/>
      <c r="K1021" s="188"/>
      <c r="L1021" s="188"/>
      <c r="M1021" s="188"/>
      <c r="N1021" s="188"/>
      <c r="O1021" s="188"/>
      <c r="P1021" s="188"/>
      <c r="Q1021" s="188"/>
      <c r="R1021" s="188"/>
      <c r="S1021" s="188"/>
      <c r="T1021" s="188"/>
      <c r="U1021" s="188"/>
      <c r="V1021" s="188"/>
      <c r="W1021" s="188"/>
      <c r="X1021" s="188"/>
      <c r="Y1021" s="188"/>
      <c r="Z1021" s="188"/>
      <c r="AA1021" s="188"/>
      <c r="AB1021" s="188">
        <v>62.93</v>
      </c>
      <c r="AC1021" s="188"/>
      <c r="AD1021" s="188"/>
      <c r="AE1021" s="188">
        <v>39.33</v>
      </c>
      <c r="AF1021" s="188"/>
    </row>
    <row r="1022" spans="1:32" x14ac:dyDescent="0.3">
      <c r="A1022" s="180" t="s">
        <v>973</v>
      </c>
      <c r="B1022" s="180">
        <v>39360</v>
      </c>
      <c r="C1022" s="182" t="s">
        <v>27526</v>
      </c>
      <c r="D1022" s="180" t="s">
        <v>6</v>
      </c>
      <c r="E1022" s="180" t="s">
        <v>857</v>
      </c>
      <c r="F1022" s="188"/>
      <c r="G1022" s="188"/>
      <c r="H1022" s="188"/>
      <c r="I1022" s="188"/>
      <c r="J1022" s="188"/>
      <c r="K1022" s="188"/>
      <c r="L1022" s="188"/>
      <c r="M1022" s="188"/>
      <c r="N1022" s="188"/>
      <c r="O1022" s="188"/>
      <c r="P1022" s="188"/>
      <c r="Q1022" s="188"/>
      <c r="R1022" s="188"/>
      <c r="S1022" s="188"/>
      <c r="T1022" s="188"/>
      <c r="U1022" s="188"/>
      <c r="V1022" s="188"/>
      <c r="W1022" s="188"/>
      <c r="X1022" s="188"/>
      <c r="Y1022" s="188"/>
      <c r="Z1022" s="188"/>
      <c r="AA1022" s="188"/>
      <c r="AB1022" s="188">
        <v>62.93</v>
      </c>
      <c r="AC1022" s="188"/>
      <c r="AD1022" s="188"/>
      <c r="AE1022" s="188">
        <v>39.33</v>
      </c>
      <c r="AF1022" s="188"/>
    </row>
    <row r="1023" spans="1:32" x14ac:dyDescent="0.3">
      <c r="A1023" s="180" t="s">
        <v>27527</v>
      </c>
      <c r="B1023" s="180">
        <v>10710</v>
      </c>
      <c r="C1023" s="182" t="s">
        <v>27528</v>
      </c>
      <c r="D1023" s="180" t="s">
        <v>47</v>
      </c>
      <c r="E1023" s="180" t="s">
        <v>26586</v>
      </c>
      <c r="F1023" s="188"/>
      <c r="G1023" s="188"/>
      <c r="H1023" s="188"/>
      <c r="I1023" s="188"/>
      <c r="J1023" s="188"/>
      <c r="K1023" s="188"/>
      <c r="L1023" s="188"/>
      <c r="M1023" s="188"/>
      <c r="N1023" s="188"/>
      <c r="O1023" s="188"/>
      <c r="P1023" s="188"/>
      <c r="Q1023" s="188"/>
      <c r="R1023" s="188"/>
      <c r="S1023" s="188"/>
      <c r="T1023" s="188"/>
      <c r="U1023" s="188"/>
      <c r="V1023" s="188"/>
      <c r="W1023" s="188">
        <v>219</v>
      </c>
      <c r="X1023" s="188"/>
      <c r="Y1023" s="188"/>
      <c r="Z1023" s="188"/>
      <c r="AA1023" s="188"/>
      <c r="AB1023" s="188"/>
      <c r="AC1023" s="188">
        <v>159.6</v>
      </c>
      <c r="AD1023" s="188"/>
      <c r="AE1023" s="188">
        <v>210</v>
      </c>
      <c r="AF1023" s="188"/>
    </row>
    <row r="1024" spans="1:32" x14ac:dyDescent="0.3">
      <c r="A1024" s="180" t="s">
        <v>27527</v>
      </c>
      <c r="B1024" s="180">
        <v>10709</v>
      </c>
      <c r="C1024" s="182" t="s">
        <v>27529</v>
      </c>
      <c r="D1024" s="180" t="s">
        <v>47</v>
      </c>
      <c r="E1024" s="180" t="s">
        <v>857</v>
      </c>
      <c r="F1024" s="188"/>
      <c r="G1024" s="188"/>
      <c r="H1024" s="188"/>
      <c r="I1024" s="188"/>
      <c r="J1024" s="188"/>
      <c r="K1024" s="188"/>
      <c r="L1024" s="188"/>
      <c r="M1024" s="188"/>
      <c r="N1024" s="188"/>
      <c r="O1024" s="188"/>
      <c r="P1024" s="188"/>
      <c r="Q1024" s="188"/>
      <c r="R1024" s="188"/>
      <c r="S1024" s="188"/>
      <c r="T1024" s="188"/>
      <c r="U1024" s="188"/>
      <c r="V1024" s="188"/>
      <c r="W1024" s="188">
        <v>269.05</v>
      </c>
      <c r="X1024" s="188"/>
      <c r="Y1024" s="188"/>
      <c r="Z1024" s="188"/>
      <c r="AA1024" s="188"/>
      <c r="AB1024" s="188"/>
      <c r="AC1024" s="188">
        <v>196.07</v>
      </c>
      <c r="AD1024" s="188"/>
      <c r="AE1024" s="188">
        <v>257.99</v>
      </c>
      <c r="AF1024" s="188"/>
    </row>
    <row r="1025" spans="1:32" x14ac:dyDescent="0.3">
      <c r="A1025" s="180" t="s">
        <v>27527</v>
      </c>
      <c r="B1025" s="180">
        <v>39636</v>
      </c>
      <c r="C1025" s="182" t="s">
        <v>27530</v>
      </c>
      <c r="D1025" s="180" t="s">
        <v>47</v>
      </c>
      <c r="E1025" s="180" t="s">
        <v>857</v>
      </c>
      <c r="F1025" s="188"/>
      <c r="G1025" s="188"/>
      <c r="H1025" s="188"/>
      <c r="I1025" s="188"/>
      <c r="J1025" s="188"/>
      <c r="K1025" s="188"/>
      <c r="L1025" s="188"/>
      <c r="M1025" s="188"/>
      <c r="N1025" s="188"/>
      <c r="O1025" s="188"/>
      <c r="P1025" s="188"/>
      <c r="Q1025" s="188"/>
      <c r="R1025" s="188"/>
      <c r="S1025" s="188"/>
      <c r="T1025" s="188"/>
      <c r="U1025" s="188"/>
      <c r="V1025" s="188"/>
      <c r="W1025" s="188">
        <v>274.74</v>
      </c>
      <c r="X1025" s="188"/>
      <c r="Y1025" s="188"/>
      <c r="Z1025" s="188"/>
      <c r="AA1025" s="188"/>
      <c r="AB1025" s="188"/>
      <c r="AC1025" s="188">
        <v>200.22</v>
      </c>
      <c r="AD1025" s="188"/>
      <c r="AE1025" s="188">
        <v>263.45</v>
      </c>
      <c r="AF1025" s="188"/>
    </row>
    <row r="1026" spans="1:32" x14ac:dyDescent="0.3">
      <c r="A1026" s="180" t="s">
        <v>27527</v>
      </c>
      <c r="B1026" s="180">
        <v>10708</v>
      </c>
      <c r="C1026" s="182" t="s">
        <v>27531</v>
      </c>
      <c r="D1026" s="180" t="s">
        <v>47</v>
      </c>
      <c r="E1026" s="180" t="s">
        <v>857</v>
      </c>
      <c r="F1026" s="188"/>
      <c r="G1026" s="188"/>
      <c r="H1026" s="188"/>
      <c r="I1026" s="188"/>
      <c r="J1026" s="188"/>
      <c r="K1026" s="188"/>
      <c r="L1026" s="188"/>
      <c r="M1026" s="188"/>
      <c r="N1026" s="188"/>
      <c r="O1026" s="188"/>
      <c r="P1026" s="188"/>
      <c r="Q1026" s="188"/>
      <c r="R1026" s="188"/>
      <c r="S1026" s="188"/>
      <c r="T1026" s="188"/>
      <c r="U1026" s="188"/>
      <c r="V1026" s="188"/>
      <c r="W1026" s="188">
        <v>84.78</v>
      </c>
      <c r="X1026" s="188"/>
      <c r="Y1026" s="188"/>
      <c r="Z1026" s="188"/>
      <c r="AA1026" s="188"/>
      <c r="AB1026" s="188"/>
      <c r="AC1026" s="188">
        <v>61.78</v>
      </c>
      <c r="AD1026" s="188"/>
      <c r="AE1026" s="188">
        <v>81.290000000000006</v>
      </c>
      <c r="AF1026" s="188"/>
    </row>
    <row r="1027" spans="1:32" x14ac:dyDescent="0.3">
      <c r="A1027" s="180" t="s">
        <v>27527</v>
      </c>
      <c r="B1027" s="180">
        <v>39635</v>
      </c>
      <c r="C1027" s="182" t="s">
        <v>27532</v>
      </c>
      <c r="D1027" s="180" t="s">
        <v>47</v>
      </c>
      <c r="E1027" s="180" t="s">
        <v>857</v>
      </c>
      <c r="F1027" s="188"/>
      <c r="G1027" s="188"/>
      <c r="H1027" s="188"/>
      <c r="I1027" s="188"/>
      <c r="J1027" s="188"/>
      <c r="K1027" s="188"/>
      <c r="L1027" s="188"/>
      <c r="M1027" s="188"/>
      <c r="N1027" s="188"/>
      <c r="O1027" s="188"/>
      <c r="P1027" s="188"/>
      <c r="Q1027" s="188"/>
      <c r="R1027" s="188"/>
      <c r="S1027" s="188"/>
      <c r="T1027" s="188"/>
      <c r="U1027" s="188"/>
      <c r="V1027" s="188"/>
      <c r="W1027" s="188">
        <v>144.34</v>
      </c>
      <c r="X1027" s="188"/>
      <c r="Y1027" s="188"/>
      <c r="Z1027" s="188"/>
      <c r="AA1027" s="188"/>
      <c r="AB1027" s="188"/>
      <c r="AC1027" s="188">
        <v>105.19</v>
      </c>
      <c r="AD1027" s="188"/>
      <c r="AE1027" s="188">
        <v>138.4</v>
      </c>
      <c r="AF1027" s="188"/>
    </row>
    <row r="1028" spans="1:32" x14ac:dyDescent="0.3">
      <c r="A1028" s="180" t="s">
        <v>26723</v>
      </c>
      <c r="B1028" s="180">
        <v>6117</v>
      </c>
      <c r="C1028" s="182" t="s">
        <v>27533</v>
      </c>
      <c r="D1028" s="180" t="s">
        <v>40</v>
      </c>
      <c r="E1028" s="180" t="s">
        <v>857</v>
      </c>
      <c r="F1028" s="188">
        <v>19.04</v>
      </c>
      <c r="G1028" s="188">
        <v>17.05</v>
      </c>
      <c r="H1028" s="188">
        <v>17.47</v>
      </c>
      <c r="I1028" s="188">
        <v>18.440000000000001</v>
      </c>
      <c r="J1028" s="188">
        <v>17.239999999999998</v>
      </c>
      <c r="K1028" s="188">
        <v>17.2</v>
      </c>
      <c r="L1028" s="188">
        <v>16.57</v>
      </c>
      <c r="M1028" s="188">
        <v>18.940000000000001</v>
      </c>
      <c r="N1028" s="188">
        <v>15.66</v>
      </c>
      <c r="O1028" s="188">
        <v>17.02</v>
      </c>
      <c r="P1028" s="188">
        <v>20</v>
      </c>
      <c r="Q1028" s="188">
        <v>16.5</v>
      </c>
      <c r="R1028" s="188">
        <v>17.96</v>
      </c>
      <c r="S1028" s="188">
        <v>16.760000000000002</v>
      </c>
      <c r="T1028" s="188">
        <v>18.149999999999999</v>
      </c>
      <c r="U1028" s="188">
        <v>17.98</v>
      </c>
      <c r="V1028" s="188">
        <v>16.690000000000001</v>
      </c>
      <c r="W1028" s="188">
        <v>22.16</v>
      </c>
      <c r="X1028" s="188">
        <v>23.31</v>
      </c>
      <c r="Y1028" s="188">
        <v>17.71</v>
      </c>
      <c r="Z1028" s="188">
        <v>20.53</v>
      </c>
      <c r="AA1028" s="188">
        <v>17.559999999999999</v>
      </c>
      <c r="AB1028" s="188">
        <v>19.239999999999998</v>
      </c>
      <c r="AC1028" s="188">
        <v>23.35</v>
      </c>
      <c r="AD1028" s="188">
        <v>15.92</v>
      </c>
      <c r="AE1028" s="188">
        <v>23.82</v>
      </c>
      <c r="AF1028" s="188">
        <v>19.600000000000001</v>
      </c>
    </row>
    <row r="1029" spans="1:32" x14ac:dyDescent="0.3">
      <c r="A1029" s="180" t="s">
        <v>26723</v>
      </c>
      <c r="B1029" s="180">
        <v>40913</v>
      </c>
      <c r="C1029" s="182" t="s">
        <v>27534</v>
      </c>
      <c r="D1029" s="180" t="s">
        <v>63</v>
      </c>
      <c r="E1029" s="180" t="s">
        <v>857</v>
      </c>
      <c r="F1029" s="188">
        <v>3332.44</v>
      </c>
      <c r="G1029" s="188">
        <v>2975.99</v>
      </c>
      <c r="H1029" s="188">
        <v>3069.53</v>
      </c>
      <c r="I1029" s="188">
        <v>3208.79</v>
      </c>
      <c r="J1029" s="188">
        <v>3012.89</v>
      </c>
      <c r="K1029" s="188">
        <v>3028.34</v>
      </c>
      <c r="L1029" s="188">
        <v>2951.04</v>
      </c>
      <c r="M1029" s="188">
        <v>3323.22</v>
      </c>
      <c r="N1029" s="188">
        <v>2808.64</v>
      </c>
      <c r="O1029" s="188">
        <v>2996.65</v>
      </c>
      <c r="P1029" s="188">
        <v>3538.57</v>
      </c>
      <c r="Q1029" s="188">
        <v>2888.92</v>
      </c>
      <c r="R1029" s="188">
        <v>3231.66</v>
      </c>
      <c r="S1029" s="188">
        <v>2903.76</v>
      </c>
      <c r="T1029" s="188">
        <v>3164.13</v>
      </c>
      <c r="U1029" s="188">
        <v>3148.05</v>
      </c>
      <c r="V1029" s="188">
        <v>2951.29</v>
      </c>
      <c r="W1029" s="188">
        <v>3890.89</v>
      </c>
      <c r="X1029" s="188">
        <v>4096.96</v>
      </c>
      <c r="Y1029" s="188">
        <v>3098.87</v>
      </c>
      <c r="Z1029" s="188">
        <v>3575.61</v>
      </c>
      <c r="AA1029" s="188">
        <v>3065.77</v>
      </c>
      <c r="AB1029" s="188">
        <v>3381.95</v>
      </c>
      <c r="AC1029" s="188">
        <v>4100.2299999999996</v>
      </c>
      <c r="AD1029" s="188">
        <v>2812.92</v>
      </c>
      <c r="AE1029" s="188">
        <v>4173.53</v>
      </c>
      <c r="AF1029" s="188">
        <v>3449.35</v>
      </c>
    </row>
    <row r="1030" spans="1:32" x14ac:dyDescent="0.3">
      <c r="A1030" s="180" t="s">
        <v>26723</v>
      </c>
      <c r="B1030" s="180">
        <v>1214</v>
      </c>
      <c r="C1030" s="182" t="s">
        <v>27535</v>
      </c>
      <c r="D1030" s="180" t="s">
        <v>40</v>
      </c>
      <c r="E1030" s="180" t="s">
        <v>857</v>
      </c>
      <c r="F1030" s="188">
        <v>23.83</v>
      </c>
      <c r="G1030" s="188">
        <v>19.29</v>
      </c>
      <c r="H1030" s="188">
        <v>20.38</v>
      </c>
      <c r="I1030" s="188">
        <v>21.06</v>
      </c>
      <c r="J1030" s="188">
        <v>24.53</v>
      </c>
      <c r="K1030" s="188">
        <v>20.82</v>
      </c>
      <c r="L1030" s="188">
        <v>21.78</v>
      </c>
      <c r="M1030" s="188">
        <v>26.02</v>
      </c>
      <c r="N1030" s="188">
        <v>22.59</v>
      </c>
      <c r="O1030" s="188">
        <v>21.28</v>
      </c>
      <c r="P1030" s="188">
        <v>29.96</v>
      </c>
      <c r="Q1030" s="188">
        <v>20.010000000000002</v>
      </c>
      <c r="R1030" s="188">
        <v>20.98</v>
      </c>
      <c r="S1030" s="188">
        <v>20.62</v>
      </c>
      <c r="T1030" s="188">
        <v>24.61</v>
      </c>
      <c r="U1030" s="188">
        <v>21.46</v>
      </c>
      <c r="V1030" s="188">
        <v>20.75</v>
      </c>
      <c r="W1030" s="188">
        <v>27.25</v>
      </c>
      <c r="X1030" s="188">
        <v>34.159999999999997</v>
      </c>
      <c r="Y1030" s="188">
        <v>19.38</v>
      </c>
      <c r="Z1030" s="188">
        <v>21.63</v>
      </c>
      <c r="AA1030" s="188">
        <v>24.03</v>
      </c>
      <c r="AB1030" s="188">
        <v>21.42</v>
      </c>
      <c r="AC1030" s="188">
        <v>33.17</v>
      </c>
      <c r="AD1030" s="188">
        <v>19.48</v>
      </c>
      <c r="AE1030" s="188">
        <v>26.03</v>
      </c>
      <c r="AF1030" s="188">
        <v>20.05</v>
      </c>
    </row>
    <row r="1031" spans="1:32" x14ac:dyDescent="0.3">
      <c r="A1031" s="180" t="s">
        <v>26723</v>
      </c>
      <c r="B1031" s="180">
        <v>40915</v>
      </c>
      <c r="C1031" s="182" t="s">
        <v>27536</v>
      </c>
      <c r="D1031" s="180" t="s">
        <v>63</v>
      </c>
      <c r="E1031" s="180" t="s">
        <v>857</v>
      </c>
      <c r="F1031" s="188">
        <v>4170.49</v>
      </c>
      <c r="G1031" s="188">
        <v>3366.89</v>
      </c>
      <c r="H1031" s="188">
        <v>3580.8</v>
      </c>
      <c r="I1031" s="188">
        <v>3663.92</v>
      </c>
      <c r="J1031" s="188">
        <v>4285.9799999999996</v>
      </c>
      <c r="K1031" s="188">
        <v>3665.41</v>
      </c>
      <c r="L1031" s="188">
        <v>3879.61</v>
      </c>
      <c r="M1031" s="188">
        <v>4559.04</v>
      </c>
      <c r="N1031" s="188">
        <v>4053.91</v>
      </c>
      <c r="O1031" s="188">
        <v>3748.47</v>
      </c>
      <c r="P1031" s="188">
        <v>5303.83</v>
      </c>
      <c r="Q1031" s="188">
        <v>3504.52</v>
      </c>
      <c r="R1031" s="188">
        <v>3775.82</v>
      </c>
      <c r="S1031" s="188">
        <v>3574.13</v>
      </c>
      <c r="T1031" s="188">
        <v>4288.51</v>
      </c>
      <c r="U1031" s="188">
        <v>3756.15</v>
      </c>
      <c r="V1031" s="188">
        <v>3668.49</v>
      </c>
      <c r="W1031" s="188">
        <v>4782.7700000000004</v>
      </c>
      <c r="X1031" s="188">
        <v>6005.33</v>
      </c>
      <c r="Y1031" s="188">
        <v>3390.96</v>
      </c>
      <c r="Z1031" s="188">
        <v>3768.54</v>
      </c>
      <c r="AA1031" s="188">
        <v>4196.01</v>
      </c>
      <c r="AB1031" s="188">
        <v>3766.58</v>
      </c>
      <c r="AC1031" s="188">
        <v>5821.33</v>
      </c>
      <c r="AD1031" s="188">
        <v>3439.96</v>
      </c>
      <c r="AE1031" s="188">
        <v>4560.57</v>
      </c>
      <c r="AF1031" s="188">
        <v>3527.15</v>
      </c>
    </row>
    <row r="1032" spans="1:32" x14ac:dyDescent="0.3">
      <c r="A1032" s="180" t="s">
        <v>26723</v>
      </c>
      <c r="B1032" s="180">
        <v>40914</v>
      </c>
      <c r="C1032" s="182" t="s">
        <v>27537</v>
      </c>
      <c r="D1032" s="180" t="s">
        <v>63</v>
      </c>
      <c r="E1032" s="180" t="s">
        <v>857</v>
      </c>
      <c r="F1032" s="188">
        <v>4428.92</v>
      </c>
      <c r="G1032" s="188">
        <v>3533.91</v>
      </c>
      <c r="H1032" s="188">
        <v>3802.69</v>
      </c>
      <c r="I1032" s="188">
        <v>3890.97</v>
      </c>
      <c r="J1032" s="188">
        <v>4498.59</v>
      </c>
      <c r="K1032" s="188">
        <v>3847.23</v>
      </c>
      <c r="L1032" s="188">
        <v>4120.0200000000004</v>
      </c>
      <c r="M1032" s="188">
        <v>4559.04</v>
      </c>
      <c r="N1032" s="188">
        <v>4305.12</v>
      </c>
      <c r="O1032" s="188">
        <v>3934.41</v>
      </c>
      <c r="P1032" s="188">
        <v>4573.8100000000004</v>
      </c>
      <c r="Q1032" s="188">
        <v>3721.69</v>
      </c>
      <c r="R1032" s="188">
        <v>4009.79</v>
      </c>
      <c r="S1032" s="188">
        <v>3795.6</v>
      </c>
      <c r="T1032" s="188">
        <v>4501.24</v>
      </c>
      <c r="U1032" s="188">
        <v>3942.47</v>
      </c>
      <c r="V1032" s="188">
        <v>3850.47</v>
      </c>
      <c r="W1032" s="188">
        <v>5079.1400000000003</v>
      </c>
      <c r="X1032" s="188">
        <v>5580.11</v>
      </c>
      <c r="Y1032" s="188">
        <v>3559.16</v>
      </c>
      <c r="Z1032" s="188">
        <v>4002.08</v>
      </c>
      <c r="AA1032" s="188">
        <v>4456.01</v>
      </c>
      <c r="AB1032" s="188">
        <v>3999.98</v>
      </c>
      <c r="AC1032" s="188">
        <v>6182.05</v>
      </c>
      <c r="AD1032" s="188">
        <v>3610.62</v>
      </c>
      <c r="AE1032" s="188">
        <v>4560.57</v>
      </c>
      <c r="AF1032" s="188">
        <v>3745.72</v>
      </c>
    </row>
    <row r="1033" spans="1:32" x14ac:dyDescent="0.3">
      <c r="A1033" s="180" t="s">
        <v>26723</v>
      </c>
      <c r="B1033" s="180">
        <v>1213</v>
      </c>
      <c r="C1033" s="182" t="s">
        <v>27538</v>
      </c>
      <c r="D1033" s="180" t="s">
        <v>40</v>
      </c>
      <c r="E1033" s="180" t="s">
        <v>26586</v>
      </c>
      <c r="F1033" s="188">
        <v>25.32</v>
      </c>
      <c r="G1033" s="188">
        <v>20.27</v>
      </c>
      <c r="H1033" s="188">
        <v>21.67</v>
      </c>
      <c r="I1033" s="188">
        <v>22.37</v>
      </c>
      <c r="J1033" s="188">
        <v>25.75</v>
      </c>
      <c r="K1033" s="188">
        <v>21.86</v>
      </c>
      <c r="L1033" s="188">
        <v>23.15</v>
      </c>
      <c r="M1033" s="188">
        <v>26.02</v>
      </c>
      <c r="N1033" s="188">
        <v>24.01</v>
      </c>
      <c r="O1033" s="188">
        <v>22.35</v>
      </c>
      <c r="P1033" s="188">
        <v>25.86</v>
      </c>
      <c r="Q1033" s="188">
        <v>21.26</v>
      </c>
      <c r="R1033" s="188">
        <v>22.29</v>
      </c>
      <c r="S1033" s="188">
        <v>21.92</v>
      </c>
      <c r="T1033" s="188">
        <v>25.85</v>
      </c>
      <c r="U1033" s="188">
        <v>22.53</v>
      </c>
      <c r="V1033" s="188">
        <v>21.8</v>
      </c>
      <c r="W1033" s="188">
        <v>28.95</v>
      </c>
      <c r="X1033" s="188">
        <v>31.76</v>
      </c>
      <c r="Y1033" s="188">
        <v>20.36</v>
      </c>
      <c r="Z1033" s="188">
        <v>22.99</v>
      </c>
      <c r="AA1033" s="188">
        <v>25.53</v>
      </c>
      <c r="AB1033" s="188">
        <v>22.76</v>
      </c>
      <c r="AC1033" s="188">
        <v>35.229999999999997</v>
      </c>
      <c r="AD1033" s="188">
        <v>20.45</v>
      </c>
      <c r="AE1033" s="188">
        <v>26.03</v>
      </c>
      <c r="AF1033" s="188">
        <v>21.3</v>
      </c>
    </row>
    <row r="1034" spans="1:32" x14ac:dyDescent="0.3">
      <c r="A1034" s="180" t="s">
        <v>973</v>
      </c>
      <c r="B1034" s="180">
        <v>5091</v>
      </c>
      <c r="C1034" s="182" t="s">
        <v>27539</v>
      </c>
      <c r="D1034" s="180" t="s">
        <v>6</v>
      </c>
      <c r="E1034" s="180" t="s">
        <v>857</v>
      </c>
      <c r="F1034" s="188">
        <v>22.46</v>
      </c>
      <c r="G1034" s="188">
        <v>21.38</v>
      </c>
      <c r="H1034" s="188">
        <v>21.97</v>
      </c>
      <c r="I1034" s="188">
        <v>19.04</v>
      </c>
      <c r="J1034" s="188">
        <v>21.05</v>
      </c>
      <c r="K1034" s="188">
        <v>23.33</v>
      </c>
      <c r="L1034" s="188">
        <v>20.96</v>
      </c>
      <c r="M1034" s="188">
        <v>20.49</v>
      </c>
      <c r="N1034" s="188">
        <v>23.76</v>
      </c>
      <c r="O1034" s="188">
        <v>19.53</v>
      </c>
      <c r="P1034" s="188">
        <v>21.23</v>
      </c>
      <c r="Q1034" s="188">
        <v>23.19</v>
      </c>
      <c r="R1034" s="188">
        <v>26.42</v>
      </c>
      <c r="S1034" s="188">
        <v>22.16</v>
      </c>
      <c r="T1034" s="188">
        <v>21.97</v>
      </c>
      <c r="U1034" s="188">
        <v>23.33</v>
      </c>
      <c r="V1034" s="188">
        <v>21.48</v>
      </c>
      <c r="W1034" s="188">
        <v>20.5</v>
      </c>
      <c r="X1034" s="188">
        <v>21.43</v>
      </c>
      <c r="Y1034" s="188">
        <v>20.5</v>
      </c>
      <c r="Z1034" s="188">
        <v>24.9</v>
      </c>
      <c r="AA1034" s="188">
        <v>19.53</v>
      </c>
      <c r="AB1034" s="188">
        <v>22.04</v>
      </c>
      <c r="AC1034" s="188">
        <v>24.08</v>
      </c>
      <c r="AD1034" s="188">
        <v>21.97</v>
      </c>
      <c r="AE1034" s="188">
        <v>19.53</v>
      </c>
      <c r="AF1034" s="188">
        <v>23.43</v>
      </c>
    </row>
    <row r="1035" spans="1:32" x14ac:dyDescent="0.3">
      <c r="A1035" s="180" t="s">
        <v>973</v>
      </c>
      <c r="B1035" s="180">
        <v>2711</v>
      </c>
      <c r="C1035" s="182" t="s">
        <v>27540</v>
      </c>
      <c r="D1035" s="180" t="s">
        <v>6</v>
      </c>
      <c r="E1035" s="180" t="s">
        <v>26586</v>
      </c>
      <c r="F1035" s="188">
        <v>232</v>
      </c>
      <c r="G1035" s="188">
        <v>171</v>
      </c>
      <c r="H1035" s="188"/>
      <c r="I1035" s="188">
        <v>235</v>
      </c>
      <c r="J1035" s="188">
        <v>160</v>
      </c>
      <c r="K1035" s="188">
        <v>262.24</v>
      </c>
      <c r="L1035" s="188">
        <v>214.4</v>
      </c>
      <c r="M1035" s="188">
        <v>205.31</v>
      </c>
      <c r="N1035" s="188">
        <v>238.9</v>
      </c>
      <c r="O1035" s="188">
        <v>258.82</v>
      </c>
      <c r="P1035" s="188">
        <v>257.76</v>
      </c>
      <c r="Q1035" s="188">
        <v>180</v>
      </c>
      <c r="R1035" s="188">
        <v>245.51</v>
      </c>
      <c r="S1035" s="188">
        <v>195</v>
      </c>
      <c r="T1035" s="188">
        <v>231.5</v>
      </c>
      <c r="U1035" s="188">
        <v>170</v>
      </c>
      <c r="V1035" s="188">
        <v>337.72</v>
      </c>
      <c r="W1035" s="188">
        <v>149.9</v>
      </c>
      <c r="X1035" s="188"/>
      <c r="Y1035" s="188">
        <v>190</v>
      </c>
      <c r="Z1035" s="188">
        <v>250</v>
      </c>
      <c r="AA1035" s="188">
        <v>215</v>
      </c>
      <c r="AB1035" s="188">
        <v>202.95</v>
      </c>
      <c r="AC1035" s="188">
        <v>225.85</v>
      </c>
      <c r="AD1035" s="188">
        <v>175.45</v>
      </c>
      <c r="AE1035" s="188">
        <v>230.45</v>
      </c>
      <c r="AF1035" s="188">
        <v>230</v>
      </c>
    </row>
    <row r="1036" spans="1:32" x14ac:dyDescent="0.3">
      <c r="A1036" s="180" t="s">
        <v>973</v>
      </c>
      <c r="B1036" s="180">
        <v>45235</v>
      </c>
      <c r="C1036" s="182" t="s">
        <v>31398</v>
      </c>
      <c r="D1036" s="180" t="s">
        <v>6</v>
      </c>
      <c r="E1036" s="180" t="s">
        <v>857</v>
      </c>
      <c r="F1036" s="188">
        <v>1494.72</v>
      </c>
      <c r="G1036" s="188">
        <v>1101.71</v>
      </c>
      <c r="H1036" s="188"/>
      <c r="I1036" s="188">
        <v>1514.05</v>
      </c>
      <c r="J1036" s="188">
        <v>1030.8399999999999</v>
      </c>
      <c r="K1036" s="188">
        <v>1689.55</v>
      </c>
      <c r="L1036" s="188">
        <v>1381.33</v>
      </c>
      <c r="M1036" s="188">
        <v>1322.76</v>
      </c>
      <c r="N1036" s="188">
        <v>1539.17</v>
      </c>
      <c r="O1036" s="188">
        <v>1667.51</v>
      </c>
      <c r="P1036" s="188">
        <v>1660.68</v>
      </c>
      <c r="Q1036" s="188">
        <v>1159.69</v>
      </c>
      <c r="R1036" s="188">
        <v>1581.76</v>
      </c>
      <c r="S1036" s="188">
        <v>1256.3399999999999</v>
      </c>
      <c r="T1036" s="188">
        <v>1491.5</v>
      </c>
      <c r="U1036" s="188">
        <v>1095.27</v>
      </c>
      <c r="V1036" s="188">
        <v>2175.85</v>
      </c>
      <c r="W1036" s="188">
        <v>965.77</v>
      </c>
      <c r="X1036" s="188"/>
      <c r="Y1036" s="188">
        <v>1224.1199999999999</v>
      </c>
      <c r="Z1036" s="188">
        <v>1610.69</v>
      </c>
      <c r="AA1036" s="188">
        <v>1385.19</v>
      </c>
      <c r="AB1036" s="188">
        <v>1307.56</v>
      </c>
      <c r="AC1036" s="188">
        <v>1455.1</v>
      </c>
      <c r="AD1036" s="188">
        <v>1130.3800000000001</v>
      </c>
      <c r="AE1036" s="188">
        <v>1484.73</v>
      </c>
      <c r="AF1036" s="188">
        <v>1481.83</v>
      </c>
    </row>
    <row r="1037" spans="1:32" x14ac:dyDescent="0.3">
      <c r="A1037" s="180" t="s">
        <v>26752</v>
      </c>
      <c r="B1037" s="180">
        <v>37727</v>
      </c>
      <c r="C1037" s="182" t="s">
        <v>27541</v>
      </c>
      <c r="D1037" s="180" t="s">
        <v>6</v>
      </c>
      <c r="E1037" s="180" t="s">
        <v>26586</v>
      </c>
      <c r="F1037" s="188"/>
      <c r="G1037" s="188"/>
      <c r="H1037" s="188"/>
      <c r="I1037" s="188"/>
      <c r="J1037" s="188">
        <v>14265</v>
      </c>
      <c r="K1037" s="188"/>
      <c r="L1037" s="188"/>
      <c r="M1037" s="188">
        <v>18696</v>
      </c>
      <c r="N1037" s="188"/>
      <c r="O1037" s="188"/>
      <c r="P1037" s="188">
        <v>21500</v>
      </c>
      <c r="Q1037" s="188"/>
      <c r="R1037" s="188">
        <v>20000</v>
      </c>
      <c r="S1037" s="188"/>
      <c r="T1037" s="188"/>
      <c r="U1037" s="188"/>
      <c r="V1037" s="188">
        <v>13000</v>
      </c>
      <c r="W1037" s="188">
        <v>24200</v>
      </c>
      <c r="X1037" s="188"/>
      <c r="Y1037" s="188"/>
      <c r="Z1037" s="188"/>
      <c r="AA1037" s="188"/>
      <c r="AB1037" s="188">
        <v>23700</v>
      </c>
      <c r="AC1037" s="188"/>
      <c r="AD1037" s="188">
        <v>10600</v>
      </c>
      <c r="AE1037" s="188">
        <v>19043.29</v>
      </c>
      <c r="AF1037" s="188">
        <v>18000</v>
      </c>
    </row>
    <row r="1038" spans="1:32" x14ac:dyDescent="0.3">
      <c r="A1038" s="180" t="s">
        <v>26752</v>
      </c>
      <c r="B1038" s="180">
        <v>37730</v>
      </c>
      <c r="C1038" s="182" t="s">
        <v>27542</v>
      </c>
      <c r="D1038" s="180" t="s">
        <v>6</v>
      </c>
      <c r="E1038" s="180" t="s">
        <v>857</v>
      </c>
      <c r="F1038" s="188"/>
      <c r="G1038" s="188"/>
      <c r="H1038" s="188"/>
      <c r="I1038" s="188"/>
      <c r="J1038" s="188">
        <v>22544.68</v>
      </c>
      <c r="K1038" s="188"/>
      <c r="L1038" s="188"/>
      <c r="M1038" s="188">
        <v>29547.52</v>
      </c>
      <c r="N1038" s="188"/>
      <c r="O1038" s="188"/>
      <c r="P1038" s="188">
        <v>33979.019999999997</v>
      </c>
      <c r="Q1038" s="188"/>
      <c r="R1038" s="188">
        <v>31608.39</v>
      </c>
      <c r="S1038" s="188"/>
      <c r="T1038" s="188"/>
      <c r="U1038" s="188"/>
      <c r="V1038" s="188">
        <v>20545.45</v>
      </c>
      <c r="W1038" s="188">
        <v>38246.15</v>
      </c>
      <c r="X1038" s="188"/>
      <c r="Y1038" s="188"/>
      <c r="Z1038" s="188"/>
      <c r="AA1038" s="188"/>
      <c r="AB1038" s="188">
        <v>37455.94</v>
      </c>
      <c r="AC1038" s="188"/>
      <c r="AD1038" s="188">
        <v>16752.439999999999</v>
      </c>
      <c r="AE1038" s="188">
        <v>30096.38</v>
      </c>
      <c r="AF1038" s="188">
        <v>28447.55</v>
      </c>
    </row>
    <row r="1039" spans="1:32" x14ac:dyDescent="0.3">
      <c r="A1039" s="180" t="s">
        <v>26752</v>
      </c>
      <c r="B1039" s="180">
        <v>37731</v>
      </c>
      <c r="C1039" s="182" t="s">
        <v>27543</v>
      </c>
      <c r="D1039" s="180" t="s">
        <v>6</v>
      </c>
      <c r="E1039" s="180" t="s">
        <v>857</v>
      </c>
      <c r="F1039" s="188"/>
      <c r="G1039" s="188"/>
      <c r="H1039" s="188"/>
      <c r="I1039" s="188"/>
      <c r="J1039" s="188">
        <v>24140.76</v>
      </c>
      <c r="K1039" s="188"/>
      <c r="L1039" s="188"/>
      <c r="M1039" s="188">
        <v>31639.38</v>
      </c>
      <c r="N1039" s="188"/>
      <c r="O1039" s="188"/>
      <c r="P1039" s="188">
        <v>36384.61</v>
      </c>
      <c r="Q1039" s="188"/>
      <c r="R1039" s="188">
        <v>33846.15</v>
      </c>
      <c r="S1039" s="188"/>
      <c r="T1039" s="188"/>
      <c r="U1039" s="188"/>
      <c r="V1039" s="188">
        <v>22000</v>
      </c>
      <c r="W1039" s="188">
        <v>40953.839999999997</v>
      </c>
      <c r="X1039" s="188"/>
      <c r="Y1039" s="188"/>
      <c r="Z1039" s="188"/>
      <c r="AA1039" s="188"/>
      <c r="AB1039" s="188">
        <v>40107.69</v>
      </c>
      <c r="AC1039" s="188"/>
      <c r="AD1039" s="188">
        <v>17938.46</v>
      </c>
      <c r="AE1039" s="188">
        <v>32227.1</v>
      </c>
      <c r="AF1039" s="188">
        <v>30461.53</v>
      </c>
    </row>
    <row r="1040" spans="1:32" x14ac:dyDescent="0.3">
      <c r="A1040" s="180" t="s">
        <v>26752</v>
      </c>
      <c r="B1040" s="180">
        <v>37732</v>
      </c>
      <c r="C1040" s="182" t="s">
        <v>27544</v>
      </c>
      <c r="D1040" s="180" t="s">
        <v>6</v>
      </c>
      <c r="E1040" s="180" t="s">
        <v>857</v>
      </c>
      <c r="F1040" s="188"/>
      <c r="G1040" s="188"/>
      <c r="H1040" s="188"/>
      <c r="I1040" s="188"/>
      <c r="J1040" s="188">
        <v>27532.44</v>
      </c>
      <c r="K1040" s="188"/>
      <c r="L1040" s="188"/>
      <c r="M1040" s="188">
        <v>36084.58</v>
      </c>
      <c r="N1040" s="188"/>
      <c r="O1040" s="188"/>
      <c r="P1040" s="188">
        <v>41496.5</v>
      </c>
      <c r="Q1040" s="188"/>
      <c r="R1040" s="188">
        <v>38601.39</v>
      </c>
      <c r="S1040" s="188"/>
      <c r="T1040" s="188"/>
      <c r="U1040" s="188"/>
      <c r="V1040" s="188">
        <v>25090.9</v>
      </c>
      <c r="W1040" s="188">
        <v>46707.69</v>
      </c>
      <c r="X1040" s="188"/>
      <c r="Y1040" s="188"/>
      <c r="Z1040" s="188"/>
      <c r="AA1040" s="188"/>
      <c r="AB1040" s="188">
        <v>45742.65</v>
      </c>
      <c r="AC1040" s="188"/>
      <c r="AD1040" s="188">
        <v>20458.740000000002</v>
      </c>
      <c r="AE1040" s="188">
        <v>36754.879999999997</v>
      </c>
      <c r="AF1040" s="188">
        <v>34741.25</v>
      </c>
    </row>
    <row r="1041" spans="1:32" x14ac:dyDescent="0.3">
      <c r="A1041" s="180" t="s">
        <v>973</v>
      </c>
      <c r="B1041" s="180">
        <v>45194</v>
      </c>
      <c r="C1041" s="182" t="s">
        <v>31399</v>
      </c>
      <c r="D1041" s="180" t="s">
        <v>6</v>
      </c>
      <c r="E1041" s="180" t="s">
        <v>857</v>
      </c>
      <c r="F1041" s="188">
        <v>217.61</v>
      </c>
      <c r="G1041" s="188">
        <v>160.38999999999999</v>
      </c>
      <c r="H1041" s="188"/>
      <c r="I1041" s="188">
        <v>220.43</v>
      </c>
      <c r="J1041" s="188">
        <v>150.08000000000001</v>
      </c>
      <c r="K1041" s="188">
        <v>245.98</v>
      </c>
      <c r="L1041" s="188">
        <v>201.1</v>
      </c>
      <c r="M1041" s="188">
        <v>192.58</v>
      </c>
      <c r="N1041" s="188">
        <v>224.09</v>
      </c>
      <c r="O1041" s="188">
        <v>242.77</v>
      </c>
      <c r="P1041" s="188">
        <v>241.78</v>
      </c>
      <c r="Q1041" s="188">
        <v>168.84</v>
      </c>
      <c r="R1041" s="188">
        <v>230.29</v>
      </c>
      <c r="S1041" s="188">
        <v>182.91</v>
      </c>
      <c r="T1041" s="188">
        <v>217.14</v>
      </c>
      <c r="U1041" s="188">
        <v>159.46</v>
      </c>
      <c r="V1041" s="188">
        <v>316.77999999999997</v>
      </c>
      <c r="W1041" s="188">
        <v>140.6</v>
      </c>
      <c r="X1041" s="188"/>
      <c r="Y1041" s="188">
        <v>178.22</v>
      </c>
      <c r="Z1041" s="188">
        <v>234.5</v>
      </c>
      <c r="AA1041" s="188">
        <v>201.67</v>
      </c>
      <c r="AB1041" s="188">
        <v>190.36</v>
      </c>
      <c r="AC1041" s="188">
        <v>211.84</v>
      </c>
      <c r="AD1041" s="188">
        <v>164.57</v>
      </c>
      <c r="AE1041" s="188">
        <v>216.16</v>
      </c>
      <c r="AF1041" s="188">
        <v>215.74</v>
      </c>
    </row>
    <row r="1042" spans="1:32" x14ac:dyDescent="0.3">
      <c r="A1042" s="180" t="s">
        <v>26752</v>
      </c>
      <c r="B1042" s="180">
        <v>37762</v>
      </c>
      <c r="C1042" s="182" t="s">
        <v>27545</v>
      </c>
      <c r="D1042" s="180" t="s">
        <v>6</v>
      </c>
      <c r="E1042" s="180" t="s">
        <v>857</v>
      </c>
      <c r="F1042" s="188"/>
      <c r="G1042" s="188"/>
      <c r="H1042" s="188"/>
      <c r="I1042" s="188"/>
      <c r="J1042" s="188">
        <v>713859.71</v>
      </c>
      <c r="K1042" s="188"/>
      <c r="L1042" s="188"/>
      <c r="M1042" s="188"/>
      <c r="N1042" s="188"/>
      <c r="O1042" s="188">
        <v>599683.34</v>
      </c>
      <c r="P1042" s="188">
        <v>743085.88</v>
      </c>
      <c r="Q1042" s="188">
        <v>737871.24</v>
      </c>
      <c r="R1042" s="188"/>
      <c r="S1042" s="188"/>
      <c r="T1042" s="188"/>
      <c r="U1042" s="188"/>
      <c r="V1042" s="188"/>
      <c r="W1042" s="188">
        <v>743085.88</v>
      </c>
      <c r="X1042" s="188">
        <v>801229.09</v>
      </c>
      <c r="Y1042" s="188"/>
      <c r="Z1042" s="188">
        <v>741051.56</v>
      </c>
      <c r="AA1042" s="188"/>
      <c r="AB1042" s="188">
        <v>765073.84</v>
      </c>
      <c r="AC1042" s="188">
        <v>738740.35</v>
      </c>
      <c r="AD1042" s="188">
        <v>788713.96</v>
      </c>
      <c r="AE1042" s="188">
        <v>745258.65</v>
      </c>
      <c r="AF1042" s="188"/>
    </row>
    <row r="1043" spans="1:32" x14ac:dyDescent="0.3">
      <c r="A1043" s="180" t="s">
        <v>26752</v>
      </c>
      <c r="B1043" s="180">
        <v>37763</v>
      </c>
      <c r="C1043" s="182" t="s">
        <v>27546</v>
      </c>
      <c r="D1043" s="180" t="s">
        <v>6</v>
      </c>
      <c r="E1043" s="180" t="s">
        <v>857</v>
      </c>
      <c r="F1043" s="188"/>
      <c r="G1043" s="188"/>
      <c r="H1043" s="188"/>
      <c r="I1043" s="188"/>
      <c r="J1043" s="188">
        <v>722529.95</v>
      </c>
      <c r="K1043" s="188"/>
      <c r="L1043" s="188"/>
      <c r="M1043" s="188"/>
      <c r="N1043" s="188"/>
      <c r="O1043" s="188">
        <v>606966.84</v>
      </c>
      <c r="P1043" s="188">
        <v>752111.09</v>
      </c>
      <c r="Q1043" s="188">
        <v>746833.12</v>
      </c>
      <c r="R1043" s="188"/>
      <c r="S1043" s="188"/>
      <c r="T1043" s="188"/>
      <c r="U1043" s="188"/>
      <c r="V1043" s="188"/>
      <c r="W1043" s="188">
        <v>752111.09</v>
      </c>
      <c r="X1043" s="188">
        <v>810960.48</v>
      </c>
      <c r="Y1043" s="188"/>
      <c r="Z1043" s="188">
        <v>750052.07</v>
      </c>
      <c r="AA1043" s="188"/>
      <c r="AB1043" s="188">
        <v>774366.1</v>
      </c>
      <c r="AC1043" s="188">
        <v>747712.78</v>
      </c>
      <c r="AD1043" s="188">
        <v>798293.35</v>
      </c>
      <c r="AE1043" s="188">
        <v>754310.25</v>
      </c>
      <c r="AF1043" s="188"/>
    </row>
    <row r="1044" spans="1:32" x14ac:dyDescent="0.3">
      <c r="A1044" s="180" t="s">
        <v>26752</v>
      </c>
      <c r="B1044" s="180">
        <v>41992</v>
      </c>
      <c r="C1044" s="182" t="s">
        <v>27547</v>
      </c>
      <c r="D1044" s="180" t="s">
        <v>6</v>
      </c>
      <c r="E1044" s="180" t="s">
        <v>26586</v>
      </c>
      <c r="F1044" s="188"/>
      <c r="G1044" s="188"/>
      <c r="H1044" s="188"/>
      <c r="I1044" s="188"/>
      <c r="J1044" s="188">
        <v>821372.15</v>
      </c>
      <c r="K1044" s="188"/>
      <c r="L1044" s="188"/>
      <c r="M1044" s="188"/>
      <c r="N1044" s="188"/>
      <c r="O1044" s="188">
        <v>690000</v>
      </c>
      <c r="P1044" s="188">
        <v>855000</v>
      </c>
      <c r="Q1044" s="188">
        <v>849000</v>
      </c>
      <c r="R1044" s="188"/>
      <c r="S1044" s="188"/>
      <c r="T1044" s="188"/>
      <c r="U1044" s="188"/>
      <c r="V1044" s="188"/>
      <c r="W1044" s="188">
        <v>855000</v>
      </c>
      <c r="X1044" s="188">
        <v>921900</v>
      </c>
      <c r="Y1044" s="188"/>
      <c r="Z1044" s="188">
        <v>852659.3</v>
      </c>
      <c r="AA1044" s="188"/>
      <c r="AB1044" s="188">
        <v>880299.5</v>
      </c>
      <c r="AC1044" s="188">
        <v>850000</v>
      </c>
      <c r="AD1044" s="188">
        <v>907500</v>
      </c>
      <c r="AE1044" s="188">
        <v>857500</v>
      </c>
      <c r="AF1044" s="188"/>
    </row>
    <row r="1045" spans="1:32" x14ac:dyDescent="0.3">
      <c r="A1045" s="180" t="s">
        <v>26752</v>
      </c>
      <c r="B1045" s="180">
        <v>13215</v>
      </c>
      <c r="C1045" s="182" t="s">
        <v>27548</v>
      </c>
      <c r="D1045" s="180" t="s">
        <v>6</v>
      </c>
      <c r="E1045" s="180" t="s">
        <v>857</v>
      </c>
      <c r="F1045" s="188"/>
      <c r="G1045" s="188"/>
      <c r="H1045" s="188"/>
      <c r="I1045" s="188"/>
      <c r="J1045" s="188">
        <v>1007206.77</v>
      </c>
      <c r="K1045" s="188"/>
      <c r="L1045" s="188"/>
      <c r="M1045" s="188"/>
      <c r="N1045" s="188"/>
      <c r="O1045" s="188">
        <v>846111.81</v>
      </c>
      <c r="P1045" s="188">
        <v>1048442.89</v>
      </c>
      <c r="Q1045" s="188">
        <v>1041085.4</v>
      </c>
      <c r="R1045" s="188"/>
      <c r="S1045" s="188"/>
      <c r="T1045" s="188"/>
      <c r="U1045" s="188"/>
      <c r="V1045" s="188"/>
      <c r="W1045" s="188">
        <v>1048442.89</v>
      </c>
      <c r="X1045" s="188">
        <v>1130478.95</v>
      </c>
      <c r="Y1045" s="188"/>
      <c r="Z1045" s="188">
        <v>1045572.61</v>
      </c>
      <c r="AA1045" s="188"/>
      <c r="AB1045" s="188">
        <v>1079466.3799999999</v>
      </c>
      <c r="AC1045" s="188">
        <v>1042311.65</v>
      </c>
      <c r="AD1045" s="188">
        <v>1112820.96</v>
      </c>
      <c r="AE1045" s="188">
        <v>1051508.51</v>
      </c>
      <c r="AF1045" s="188"/>
    </row>
    <row r="1046" spans="1:32" x14ac:dyDescent="0.3">
      <c r="A1046" s="180" t="s">
        <v>26723</v>
      </c>
      <c r="B1046" s="180">
        <v>4235</v>
      </c>
      <c r="C1046" s="182" t="s">
        <v>27549</v>
      </c>
      <c r="D1046" s="180" t="s">
        <v>40</v>
      </c>
      <c r="E1046" s="180" t="s">
        <v>857</v>
      </c>
      <c r="F1046" s="188">
        <v>27.19</v>
      </c>
      <c r="G1046" s="188">
        <v>19.38</v>
      </c>
      <c r="H1046" s="188">
        <v>25.05</v>
      </c>
      <c r="I1046" s="188">
        <v>25.34</v>
      </c>
      <c r="J1046" s="188">
        <v>19.940000000000001</v>
      </c>
      <c r="K1046" s="188">
        <v>19.34</v>
      </c>
      <c r="L1046" s="188">
        <v>19.22</v>
      </c>
      <c r="M1046" s="188">
        <v>16.690000000000001</v>
      </c>
      <c r="N1046" s="188">
        <v>18.79</v>
      </c>
      <c r="O1046" s="188">
        <v>19.63</v>
      </c>
      <c r="P1046" s="188">
        <v>30.96</v>
      </c>
      <c r="Q1046" s="188">
        <v>19.52</v>
      </c>
      <c r="R1046" s="188">
        <v>18.93</v>
      </c>
      <c r="S1046" s="188">
        <v>39.049999999999997</v>
      </c>
      <c r="T1046" s="188">
        <v>20.92</v>
      </c>
      <c r="U1046" s="188">
        <v>18.75</v>
      </c>
      <c r="V1046" s="188">
        <v>19.41</v>
      </c>
      <c r="W1046" s="188">
        <v>23.03</v>
      </c>
      <c r="X1046" s="188">
        <v>28.72</v>
      </c>
      <c r="Y1046" s="188">
        <v>19.75</v>
      </c>
      <c r="Z1046" s="188">
        <v>29.27</v>
      </c>
      <c r="AA1046" s="188">
        <v>24.95</v>
      </c>
      <c r="AB1046" s="188">
        <v>20.149999999999999</v>
      </c>
      <c r="AC1046" s="188">
        <v>24.02</v>
      </c>
      <c r="AD1046" s="188">
        <v>18.97</v>
      </c>
      <c r="AE1046" s="188">
        <v>38.630000000000003</v>
      </c>
      <c r="AF1046" s="188">
        <v>24.81</v>
      </c>
    </row>
    <row r="1047" spans="1:32" x14ac:dyDescent="0.3">
      <c r="A1047" s="180" t="s">
        <v>26723</v>
      </c>
      <c r="B1047" s="180">
        <v>40976</v>
      </c>
      <c r="C1047" s="182" t="s">
        <v>27550</v>
      </c>
      <c r="D1047" s="180" t="s">
        <v>63</v>
      </c>
      <c r="E1047" s="180" t="s">
        <v>857</v>
      </c>
      <c r="F1047" s="188">
        <v>4758.95</v>
      </c>
      <c r="G1047" s="188">
        <v>3382.22</v>
      </c>
      <c r="H1047" s="188">
        <v>4397.28</v>
      </c>
      <c r="I1047" s="188">
        <v>4407.49</v>
      </c>
      <c r="J1047" s="188">
        <v>3483.29</v>
      </c>
      <c r="K1047" s="188">
        <v>3406.11</v>
      </c>
      <c r="L1047" s="188">
        <v>3421.75</v>
      </c>
      <c r="M1047" s="188">
        <v>2925.89</v>
      </c>
      <c r="N1047" s="188">
        <v>3371.87</v>
      </c>
      <c r="O1047" s="188">
        <v>3456.64</v>
      </c>
      <c r="P1047" s="188">
        <v>5476.86</v>
      </c>
      <c r="Q1047" s="188">
        <v>3417.48</v>
      </c>
      <c r="R1047" s="188">
        <v>3405.7</v>
      </c>
      <c r="S1047" s="188">
        <v>6764.36</v>
      </c>
      <c r="T1047" s="188">
        <v>3646.04</v>
      </c>
      <c r="U1047" s="188">
        <v>3282.46</v>
      </c>
      <c r="V1047" s="188">
        <v>3430.32</v>
      </c>
      <c r="W1047" s="188">
        <v>4043.33</v>
      </c>
      <c r="X1047" s="188">
        <v>5046.8900000000003</v>
      </c>
      <c r="Y1047" s="188">
        <v>3453.55</v>
      </c>
      <c r="Z1047" s="188">
        <v>5098.2299999999996</v>
      </c>
      <c r="AA1047" s="188">
        <v>4356.37</v>
      </c>
      <c r="AB1047" s="188">
        <v>3541.88</v>
      </c>
      <c r="AC1047" s="188">
        <v>4214.24</v>
      </c>
      <c r="AD1047" s="188">
        <v>3352</v>
      </c>
      <c r="AE1047" s="188">
        <v>6767.77</v>
      </c>
      <c r="AF1047" s="188">
        <v>4362.54</v>
      </c>
    </row>
    <row r="1048" spans="1:32" x14ac:dyDescent="0.3">
      <c r="A1048" s="180" t="s">
        <v>973</v>
      </c>
      <c r="B1048" s="180">
        <v>43091</v>
      </c>
      <c r="C1048" s="182" t="s">
        <v>27551</v>
      </c>
      <c r="D1048" s="180" t="s">
        <v>6</v>
      </c>
      <c r="E1048" s="180" t="s">
        <v>857</v>
      </c>
      <c r="F1048" s="188">
        <v>10106.1</v>
      </c>
      <c r="G1048" s="188">
        <v>7698.13</v>
      </c>
      <c r="H1048" s="188">
        <v>8034.23</v>
      </c>
      <c r="I1048" s="188">
        <v>6906.22</v>
      </c>
      <c r="J1048" s="188">
        <v>6179.22</v>
      </c>
      <c r="K1048" s="188"/>
      <c r="L1048" s="188">
        <v>14603.89</v>
      </c>
      <c r="M1048" s="188">
        <v>6810.91</v>
      </c>
      <c r="N1048" s="188">
        <v>5651.59</v>
      </c>
      <c r="O1048" s="188">
        <v>9668.7000000000007</v>
      </c>
      <c r="P1048" s="188">
        <v>7778.24</v>
      </c>
      <c r="Q1048" s="188">
        <v>5888.7</v>
      </c>
      <c r="R1048" s="188">
        <v>8701.83</v>
      </c>
      <c r="S1048" s="188">
        <v>5400.2</v>
      </c>
      <c r="T1048" s="188">
        <v>9070.16</v>
      </c>
      <c r="U1048" s="188">
        <v>8745.57</v>
      </c>
      <c r="V1048" s="188">
        <v>7385.05</v>
      </c>
      <c r="W1048" s="188">
        <v>12046.28</v>
      </c>
      <c r="X1048" s="188">
        <v>8750.18</v>
      </c>
      <c r="Y1048" s="188">
        <v>5773.59</v>
      </c>
      <c r="Z1048" s="188">
        <v>6611.09</v>
      </c>
      <c r="AA1048" s="188">
        <v>7159.44</v>
      </c>
      <c r="AB1048" s="188">
        <v>6600.04</v>
      </c>
      <c r="AC1048" s="188">
        <v>9814.65</v>
      </c>
      <c r="AD1048" s="188">
        <v>6445.8</v>
      </c>
      <c r="AE1048" s="188">
        <v>6003.8</v>
      </c>
      <c r="AF1048" s="188">
        <v>8813.25</v>
      </c>
    </row>
    <row r="1049" spans="1:32" x14ac:dyDescent="0.3">
      <c r="A1049" s="180" t="s">
        <v>973</v>
      </c>
      <c r="B1049" s="180">
        <v>43092</v>
      </c>
      <c r="C1049" s="182" t="s">
        <v>27552</v>
      </c>
      <c r="D1049" s="180" t="s">
        <v>6</v>
      </c>
      <c r="E1049" s="180" t="s">
        <v>857</v>
      </c>
      <c r="F1049" s="188">
        <v>13474.8</v>
      </c>
      <c r="G1049" s="188">
        <v>10264.17</v>
      </c>
      <c r="H1049" s="188">
        <v>10712.31</v>
      </c>
      <c r="I1049" s="188">
        <v>9208.2900000000009</v>
      </c>
      <c r="J1049" s="188">
        <v>8238.9599999999991</v>
      </c>
      <c r="K1049" s="188"/>
      <c r="L1049" s="188">
        <v>19471.849999999999</v>
      </c>
      <c r="M1049" s="188">
        <v>9081.2099999999991</v>
      </c>
      <c r="N1049" s="188">
        <v>7535.45</v>
      </c>
      <c r="O1049" s="188">
        <v>12891.61</v>
      </c>
      <c r="P1049" s="188">
        <v>10370.99</v>
      </c>
      <c r="Q1049" s="188">
        <v>7851.6</v>
      </c>
      <c r="R1049" s="188">
        <v>11602.44</v>
      </c>
      <c r="S1049" s="188">
        <v>7200.27</v>
      </c>
      <c r="T1049" s="188">
        <v>12093.55</v>
      </c>
      <c r="U1049" s="188">
        <v>11660.76</v>
      </c>
      <c r="V1049" s="188">
        <v>9846.73</v>
      </c>
      <c r="W1049" s="188">
        <v>16061.71</v>
      </c>
      <c r="X1049" s="188">
        <v>11666.9</v>
      </c>
      <c r="Y1049" s="188">
        <v>7698.13</v>
      </c>
      <c r="Z1049" s="188">
        <v>8814.7900000000009</v>
      </c>
      <c r="AA1049" s="188">
        <v>9545.93</v>
      </c>
      <c r="AB1049" s="188">
        <v>8800.0499999999993</v>
      </c>
      <c r="AC1049" s="188">
        <v>13086.21</v>
      </c>
      <c r="AD1049" s="188">
        <v>8594.4</v>
      </c>
      <c r="AE1049" s="188">
        <v>8005.07</v>
      </c>
      <c r="AF1049" s="188">
        <v>11751.01</v>
      </c>
    </row>
    <row r="1050" spans="1:32" x14ac:dyDescent="0.3">
      <c r="A1050" s="180" t="s">
        <v>973</v>
      </c>
      <c r="B1050" s="180">
        <v>43089</v>
      </c>
      <c r="C1050" s="182" t="s">
        <v>27553</v>
      </c>
      <c r="D1050" s="180" t="s">
        <v>6</v>
      </c>
      <c r="E1050" s="180" t="s">
        <v>857</v>
      </c>
      <c r="F1050" s="188">
        <v>2348.37</v>
      </c>
      <c r="G1050" s="188">
        <v>1788.82</v>
      </c>
      <c r="H1050" s="188">
        <v>1866.92</v>
      </c>
      <c r="I1050" s="188">
        <v>1604.81</v>
      </c>
      <c r="J1050" s="188">
        <v>1435.87</v>
      </c>
      <c r="K1050" s="188"/>
      <c r="L1050" s="188">
        <v>3393.53</v>
      </c>
      <c r="M1050" s="188">
        <v>1582.66</v>
      </c>
      <c r="N1050" s="188">
        <v>1313.27</v>
      </c>
      <c r="O1050" s="188">
        <v>2246.73</v>
      </c>
      <c r="P1050" s="188">
        <v>1807.44</v>
      </c>
      <c r="Q1050" s="188">
        <v>1368.36</v>
      </c>
      <c r="R1050" s="188">
        <v>2022.06</v>
      </c>
      <c r="S1050" s="188">
        <v>1254.8499999999999</v>
      </c>
      <c r="T1050" s="188">
        <v>2107.65</v>
      </c>
      <c r="U1050" s="188">
        <v>2032.22</v>
      </c>
      <c r="V1050" s="188">
        <v>1716.07</v>
      </c>
      <c r="W1050" s="188">
        <v>2799.21</v>
      </c>
      <c r="X1050" s="188">
        <v>2033.29</v>
      </c>
      <c r="Y1050" s="188">
        <v>1341.62</v>
      </c>
      <c r="Z1050" s="188">
        <v>1536.23</v>
      </c>
      <c r="AA1050" s="188">
        <v>1663.65</v>
      </c>
      <c r="AB1050" s="188">
        <v>1533.66</v>
      </c>
      <c r="AC1050" s="188">
        <v>2280.65</v>
      </c>
      <c r="AD1050" s="188">
        <v>1497.82</v>
      </c>
      <c r="AE1050" s="188">
        <v>1395.11</v>
      </c>
      <c r="AF1050" s="188">
        <v>2047.95</v>
      </c>
    </row>
    <row r="1051" spans="1:32" x14ac:dyDescent="0.3">
      <c r="A1051" s="180" t="s">
        <v>973</v>
      </c>
      <c r="B1051" s="180">
        <v>43090</v>
      </c>
      <c r="C1051" s="182" t="s">
        <v>27554</v>
      </c>
      <c r="D1051" s="180" t="s">
        <v>6</v>
      </c>
      <c r="E1051" s="180" t="s">
        <v>857</v>
      </c>
      <c r="F1051" s="188">
        <v>5182.6099999999997</v>
      </c>
      <c r="G1051" s="188">
        <v>3947.76</v>
      </c>
      <c r="H1051" s="188">
        <v>4120.12</v>
      </c>
      <c r="I1051" s="188">
        <v>3541.65</v>
      </c>
      <c r="J1051" s="188">
        <v>3168.83</v>
      </c>
      <c r="K1051" s="188"/>
      <c r="L1051" s="188">
        <v>7489.17</v>
      </c>
      <c r="M1051" s="188">
        <v>3492.77</v>
      </c>
      <c r="N1051" s="188">
        <v>2898.25</v>
      </c>
      <c r="O1051" s="188">
        <v>4958.3100000000004</v>
      </c>
      <c r="P1051" s="188">
        <v>3988.84</v>
      </c>
      <c r="Q1051" s="188">
        <v>3019.84</v>
      </c>
      <c r="R1051" s="188">
        <v>4462.4799999999996</v>
      </c>
      <c r="S1051" s="188">
        <v>2769.33</v>
      </c>
      <c r="T1051" s="188">
        <v>4651.3599999999997</v>
      </c>
      <c r="U1051" s="188">
        <v>4484.91</v>
      </c>
      <c r="V1051" s="188">
        <v>3787.2</v>
      </c>
      <c r="W1051" s="188">
        <v>6177.58</v>
      </c>
      <c r="X1051" s="188">
        <v>4487.2700000000004</v>
      </c>
      <c r="Y1051" s="188">
        <v>2960.82</v>
      </c>
      <c r="Z1051" s="188">
        <v>3390.3</v>
      </c>
      <c r="AA1051" s="188">
        <v>3671.51</v>
      </c>
      <c r="AB1051" s="188">
        <v>3384.63</v>
      </c>
      <c r="AC1051" s="188">
        <v>5033.1499999999996</v>
      </c>
      <c r="AD1051" s="188">
        <v>3305.54</v>
      </c>
      <c r="AE1051" s="188">
        <v>3078.87</v>
      </c>
      <c r="AF1051" s="188">
        <v>4519.6099999999997</v>
      </c>
    </row>
    <row r="1052" spans="1:32" x14ac:dyDescent="0.3">
      <c r="A1052" s="180" t="s">
        <v>973</v>
      </c>
      <c r="B1052" s="180">
        <v>41967</v>
      </c>
      <c r="C1052" s="182" t="s">
        <v>27555</v>
      </c>
      <c r="D1052" s="180" t="s">
        <v>57</v>
      </c>
      <c r="E1052" s="180" t="s">
        <v>857</v>
      </c>
      <c r="F1052" s="188">
        <v>27.07</v>
      </c>
      <c r="G1052" s="188">
        <v>24.94</v>
      </c>
      <c r="H1052" s="188">
        <v>21.92</v>
      </c>
      <c r="I1052" s="188">
        <v>21.92</v>
      </c>
      <c r="J1052" s="188">
        <v>19.690000000000001</v>
      </c>
      <c r="K1052" s="188">
        <v>25.24</v>
      </c>
      <c r="L1052" s="188">
        <v>18.98</v>
      </c>
      <c r="M1052" s="188">
        <v>22.63</v>
      </c>
      <c r="N1052" s="188">
        <v>24</v>
      </c>
      <c r="O1052" s="188">
        <v>22.24</v>
      </c>
      <c r="P1052" s="188">
        <v>32.840000000000003</v>
      </c>
      <c r="Q1052" s="188">
        <v>19.079999999999998</v>
      </c>
      <c r="R1052" s="188">
        <v>22.23</v>
      </c>
      <c r="S1052" s="188">
        <v>22.96</v>
      </c>
      <c r="T1052" s="188">
        <v>21.53</v>
      </c>
      <c r="U1052" s="188">
        <v>39.29</v>
      </c>
      <c r="V1052" s="188">
        <v>36.07</v>
      </c>
      <c r="W1052" s="188">
        <v>23.58</v>
      </c>
      <c r="X1052" s="188">
        <v>21.56</v>
      </c>
      <c r="Y1052" s="188">
        <v>26.07</v>
      </c>
      <c r="Z1052" s="188">
        <v>23.38</v>
      </c>
      <c r="AA1052" s="188">
        <v>26.3</v>
      </c>
      <c r="AB1052" s="188">
        <v>28.16</v>
      </c>
      <c r="AC1052" s="188">
        <v>26.18</v>
      </c>
      <c r="AD1052" s="188">
        <v>25.77</v>
      </c>
      <c r="AE1052" s="188">
        <v>27.05</v>
      </c>
      <c r="AF1052" s="188">
        <v>22.72</v>
      </c>
    </row>
    <row r="1053" spans="1:32" x14ac:dyDescent="0.3">
      <c r="A1053" s="180" t="s">
        <v>973</v>
      </c>
      <c r="B1053" s="180">
        <v>12760</v>
      </c>
      <c r="C1053" s="182" t="s">
        <v>27556</v>
      </c>
      <c r="D1053" s="180" t="s">
        <v>47</v>
      </c>
      <c r="E1053" s="180" t="s">
        <v>857</v>
      </c>
      <c r="F1053" s="188">
        <v>1784.04</v>
      </c>
      <c r="G1053" s="188">
        <v>1652.97</v>
      </c>
      <c r="H1053" s="188">
        <v>1449.79</v>
      </c>
      <c r="I1053" s="188">
        <v>1802.65</v>
      </c>
      <c r="J1053" s="188">
        <v>1287.0899999999999</v>
      </c>
      <c r="K1053" s="188">
        <v>1336.28</v>
      </c>
      <c r="L1053" s="188">
        <v>1717.4</v>
      </c>
      <c r="M1053" s="188">
        <v>1688.96</v>
      </c>
      <c r="N1053" s="188">
        <v>1388.73</v>
      </c>
      <c r="O1053" s="188">
        <v>1645.93</v>
      </c>
      <c r="P1053" s="188">
        <v>1546.79</v>
      </c>
      <c r="Q1053" s="188">
        <v>1581.68</v>
      </c>
      <c r="R1053" s="188">
        <v>1815.26</v>
      </c>
      <c r="S1053" s="188">
        <v>1785.2</v>
      </c>
      <c r="T1053" s="188">
        <v>1866.55</v>
      </c>
      <c r="U1053" s="188">
        <v>1453.69</v>
      </c>
      <c r="V1053" s="188">
        <v>1219.4000000000001</v>
      </c>
      <c r="W1053" s="188">
        <v>1540.97</v>
      </c>
      <c r="X1053" s="188">
        <v>1495.03</v>
      </c>
      <c r="Y1053" s="188">
        <v>1389.78</v>
      </c>
      <c r="Z1053" s="188">
        <v>1732.87</v>
      </c>
      <c r="AA1053" s="188">
        <v>1625.29</v>
      </c>
      <c r="AB1053" s="188">
        <v>1511.14</v>
      </c>
      <c r="AC1053" s="188">
        <v>1447.93</v>
      </c>
      <c r="AD1053" s="188">
        <v>1453.75</v>
      </c>
      <c r="AE1053" s="188">
        <v>1415.89</v>
      </c>
      <c r="AF1053" s="188">
        <v>1511.9</v>
      </c>
    </row>
    <row r="1054" spans="1:32" x14ac:dyDescent="0.3">
      <c r="A1054" s="180" t="s">
        <v>973</v>
      </c>
      <c r="B1054" s="180">
        <v>12759</v>
      </c>
      <c r="C1054" s="182" t="s">
        <v>27557</v>
      </c>
      <c r="D1054" s="180" t="s">
        <v>47</v>
      </c>
      <c r="E1054" s="180" t="s">
        <v>857</v>
      </c>
      <c r="F1054" s="188">
        <v>1189.3399999999999</v>
      </c>
      <c r="G1054" s="188">
        <v>1101.96</v>
      </c>
      <c r="H1054" s="188">
        <v>966.51</v>
      </c>
      <c r="I1054" s="188">
        <v>1201.74</v>
      </c>
      <c r="J1054" s="188">
        <v>858.04</v>
      </c>
      <c r="K1054" s="188">
        <v>890.84</v>
      </c>
      <c r="L1054" s="188">
        <v>1144.9100000000001</v>
      </c>
      <c r="M1054" s="188">
        <v>1125.96</v>
      </c>
      <c r="N1054" s="188">
        <v>925.81</v>
      </c>
      <c r="O1054" s="188">
        <v>1097.27</v>
      </c>
      <c r="P1054" s="188">
        <v>1031.17</v>
      </c>
      <c r="Q1054" s="188">
        <v>1054.43</v>
      </c>
      <c r="R1054" s="188">
        <v>1210.1600000000001</v>
      </c>
      <c r="S1054" s="188">
        <v>1190.1099999999999</v>
      </c>
      <c r="T1054" s="188">
        <v>1244.3499999999999</v>
      </c>
      <c r="U1054" s="188">
        <v>969.11</v>
      </c>
      <c r="V1054" s="188">
        <v>812.92</v>
      </c>
      <c r="W1054" s="188">
        <v>1027.3</v>
      </c>
      <c r="X1054" s="188">
        <v>996.67</v>
      </c>
      <c r="Y1054" s="188">
        <v>926.51</v>
      </c>
      <c r="Z1054" s="188">
        <v>1155.23</v>
      </c>
      <c r="AA1054" s="188">
        <v>1083.51</v>
      </c>
      <c r="AB1054" s="188">
        <v>1007.41</v>
      </c>
      <c r="AC1054" s="188">
        <v>965.27</v>
      </c>
      <c r="AD1054" s="188">
        <v>969.15</v>
      </c>
      <c r="AE1054" s="188">
        <v>943.91</v>
      </c>
      <c r="AF1054" s="188">
        <v>1007.91</v>
      </c>
    </row>
    <row r="1055" spans="1:32" x14ac:dyDescent="0.3">
      <c r="A1055" s="180" t="s">
        <v>973</v>
      </c>
      <c r="B1055" s="180">
        <v>43105</v>
      </c>
      <c r="C1055" s="182" t="s">
        <v>27558</v>
      </c>
      <c r="D1055" s="180" t="s">
        <v>42</v>
      </c>
      <c r="E1055" s="180" t="s">
        <v>857</v>
      </c>
      <c r="F1055" s="188"/>
      <c r="G1055" s="188">
        <v>47.02</v>
      </c>
      <c r="H1055" s="188"/>
      <c r="I1055" s="188">
        <v>34.700000000000003</v>
      </c>
      <c r="J1055" s="188">
        <v>34.85</v>
      </c>
      <c r="K1055" s="188">
        <v>31.08</v>
      </c>
      <c r="L1055" s="188">
        <v>38.01</v>
      </c>
      <c r="M1055" s="188">
        <v>31.17</v>
      </c>
      <c r="N1055" s="188"/>
      <c r="O1055" s="188"/>
      <c r="P1055" s="188">
        <v>34.06</v>
      </c>
      <c r="Q1055" s="188"/>
      <c r="R1055" s="188">
        <v>37.4</v>
      </c>
      <c r="S1055" s="188">
        <v>30.68</v>
      </c>
      <c r="T1055" s="188">
        <v>32.78</v>
      </c>
      <c r="U1055" s="188">
        <v>33.33</v>
      </c>
      <c r="V1055" s="188">
        <v>37.770000000000003</v>
      </c>
      <c r="W1055" s="188"/>
      <c r="X1055" s="188">
        <v>31.11</v>
      </c>
      <c r="Y1055" s="188">
        <v>34.24</v>
      </c>
      <c r="Z1055" s="188">
        <v>43.3</v>
      </c>
      <c r="AA1055" s="188"/>
      <c r="AB1055" s="188">
        <v>38.74</v>
      </c>
      <c r="AC1055" s="188">
        <v>36.07</v>
      </c>
      <c r="AD1055" s="188"/>
      <c r="AE1055" s="188">
        <v>33.299999999999997</v>
      </c>
      <c r="AF1055" s="188"/>
    </row>
    <row r="1056" spans="1:32" x14ac:dyDescent="0.3">
      <c r="A1056" s="180" t="s">
        <v>973</v>
      </c>
      <c r="B1056" s="180">
        <v>40424</v>
      </c>
      <c r="C1056" s="182" t="s">
        <v>27559</v>
      </c>
      <c r="D1056" s="180" t="s">
        <v>42</v>
      </c>
      <c r="E1056" s="180" t="s">
        <v>857</v>
      </c>
      <c r="F1056" s="188"/>
      <c r="G1056" s="188">
        <v>11.94</v>
      </c>
      <c r="H1056" s="188"/>
      <c r="I1056" s="188">
        <v>8.81</v>
      </c>
      <c r="J1056" s="188">
        <v>8.85</v>
      </c>
      <c r="K1056" s="188">
        <v>7.89</v>
      </c>
      <c r="L1056" s="188">
        <v>9.66</v>
      </c>
      <c r="M1056" s="188">
        <v>7.92</v>
      </c>
      <c r="N1056" s="188"/>
      <c r="O1056" s="188"/>
      <c r="P1056" s="188">
        <v>8.65</v>
      </c>
      <c r="Q1056" s="188"/>
      <c r="R1056" s="188">
        <v>9.5</v>
      </c>
      <c r="S1056" s="188">
        <v>7.79</v>
      </c>
      <c r="T1056" s="188">
        <v>8.33</v>
      </c>
      <c r="U1056" s="188">
        <v>8.4700000000000006</v>
      </c>
      <c r="V1056" s="188">
        <v>9.59</v>
      </c>
      <c r="W1056" s="188"/>
      <c r="X1056" s="188">
        <v>7.9</v>
      </c>
      <c r="Y1056" s="188">
        <v>8.6999999999999993</v>
      </c>
      <c r="Z1056" s="188">
        <v>11</v>
      </c>
      <c r="AA1056" s="188"/>
      <c r="AB1056" s="188">
        <v>9.84</v>
      </c>
      <c r="AC1056" s="188">
        <v>9.16</v>
      </c>
      <c r="AD1056" s="188"/>
      <c r="AE1056" s="188">
        <v>8.4600000000000009</v>
      </c>
      <c r="AF1056" s="188"/>
    </row>
    <row r="1057" spans="1:32" x14ac:dyDescent="0.3">
      <c r="A1057" s="180" t="s">
        <v>973</v>
      </c>
      <c r="B1057" s="180">
        <v>1325</v>
      </c>
      <c r="C1057" s="182" t="s">
        <v>27560</v>
      </c>
      <c r="D1057" s="180" t="s">
        <v>42</v>
      </c>
      <c r="E1057" s="180" t="s">
        <v>857</v>
      </c>
      <c r="F1057" s="188"/>
      <c r="G1057" s="188">
        <v>13.08</v>
      </c>
      <c r="H1057" s="188"/>
      <c r="I1057" s="188">
        <v>9.65</v>
      </c>
      <c r="J1057" s="188">
        <v>9.6999999999999993</v>
      </c>
      <c r="K1057" s="188">
        <v>8.65</v>
      </c>
      <c r="L1057" s="188">
        <v>10.58</v>
      </c>
      <c r="M1057" s="188">
        <v>8.67</v>
      </c>
      <c r="N1057" s="188"/>
      <c r="O1057" s="188"/>
      <c r="P1057" s="188">
        <v>9.48</v>
      </c>
      <c r="Q1057" s="188"/>
      <c r="R1057" s="188">
        <v>10.41</v>
      </c>
      <c r="S1057" s="188">
        <v>8.5399999999999991</v>
      </c>
      <c r="T1057" s="188">
        <v>9.1199999999999992</v>
      </c>
      <c r="U1057" s="188">
        <v>9.27</v>
      </c>
      <c r="V1057" s="188">
        <v>10.51</v>
      </c>
      <c r="W1057" s="188"/>
      <c r="X1057" s="188">
        <v>8.65</v>
      </c>
      <c r="Y1057" s="188">
        <v>9.5299999999999994</v>
      </c>
      <c r="Z1057" s="188">
        <v>12.05</v>
      </c>
      <c r="AA1057" s="188"/>
      <c r="AB1057" s="188">
        <v>10.78</v>
      </c>
      <c r="AC1057" s="188">
        <v>10.029999999999999</v>
      </c>
      <c r="AD1057" s="188"/>
      <c r="AE1057" s="188">
        <v>9.26</v>
      </c>
      <c r="AF1057" s="188"/>
    </row>
    <row r="1058" spans="1:32" x14ac:dyDescent="0.3">
      <c r="A1058" s="180" t="s">
        <v>973</v>
      </c>
      <c r="B1058" s="180">
        <v>1327</v>
      </c>
      <c r="C1058" s="182" t="s">
        <v>27561</v>
      </c>
      <c r="D1058" s="180" t="s">
        <v>42</v>
      </c>
      <c r="E1058" s="180" t="s">
        <v>857</v>
      </c>
      <c r="F1058" s="188"/>
      <c r="G1058" s="188">
        <v>13.93</v>
      </c>
      <c r="H1058" s="188"/>
      <c r="I1058" s="188">
        <v>10.28</v>
      </c>
      <c r="J1058" s="188">
        <v>10.33</v>
      </c>
      <c r="K1058" s="188">
        <v>9.2100000000000009</v>
      </c>
      <c r="L1058" s="188">
        <v>11.26</v>
      </c>
      <c r="M1058" s="188">
        <v>9.23</v>
      </c>
      <c r="N1058" s="188"/>
      <c r="O1058" s="188"/>
      <c r="P1058" s="188">
        <v>10.09</v>
      </c>
      <c r="Q1058" s="188"/>
      <c r="R1058" s="188">
        <v>11.08</v>
      </c>
      <c r="S1058" s="188">
        <v>9.09</v>
      </c>
      <c r="T1058" s="188">
        <v>9.7100000000000009</v>
      </c>
      <c r="U1058" s="188">
        <v>9.8699999999999992</v>
      </c>
      <c r="V1058" s="188">
        <v>11.19</v>
      </c>
      <c r="W1058" s="188"/>
      <c r="X1058" s="188">
        <v>9.2200000000000006</v>
      </c>
      <c r="Y1058" s="188">
        <v>10.15</v>
      </c>
      <c r="Z1058" s="188">
        <v>12.83</v>
      </c>
      <c r="AA1058" s="188"/>
      <c r="AB1058" s="188">
        <v>11.48</v>
      </c>
      <c r="AC1058" s="188">
        <v>10.69</v>
      </c>
      <c r="AD1058" s="188"/>
      <c r="AE1058" s="188">
        <v>9.8699999999999992</v>
      </c>
      <c r="AF1058" s="188"/>
    </row>
    <row r="1059" spans="1:32" x14ac:dyDescent="0.3">
      <c r="A1059" s="180" t="s">
        <v>973</v>
      </c>
      <c r="B1059" s="180">
        <v>1328</v>
      </c>
      <c r="C1059" s="182" t="s">
        <v>27562</v>
      </c>
      <c r="D1059" s="180" t="s">
        <v>42</v>
      </c>
      <c r="E1059" s="180" t="s">
        <v>857</v>
      </c>
      <c r="F1059" s="188"/>
      <c r="G1059" s="188">
        <v>13.11</v>
      </c>
      <c r="H1059" s="188"/>
      <c r="I1059" s="188">
        <v>9.68</v>
      </c>
      <c r="J1059" s="188">
        <v>9.7200000000000006</v>
      </c>
      <c r="K1059" s="188">
        <v>8.67</v>
      </c>
      <c r="L1059" s="188">
        <v>10.6</v>
      </c>
      <c r="M1059" s="188">
        <v>8.69</v>
      </c>
      <c r="N1059" s="188"/>
      <c r="O1059" s="188"/>
      <c r="P1059" s="188">
        <v>9.5</v>
      </c>
      <c r="Q1059" s="188"/>
      <c r="R1059" s="188">
        <v>10.43</v>
      </c>
      <c r="S1059" s="188">
        <v>8.56</v>
      </c>
      <c r="T1059" s="188">
        <v>9.14</v>
      </c>
      <c r="U1059" s="188">
        <v>9.3000000000000007</v>
      </c>
      <c r="V1059" s="188">
        <v>10.53</v>
      </c>
      <c r="W1059" s="188"/>
      <c r="X1059" s="188">
        <v>8.68</v>
      </c>
      <c r="Y1059" s="188">
        <v>9.5500000000000007</v>
      </c>
      <c r="Z1059" s="188">
        <v>12.08</v>
      </c>
      <c r="AA1059" s="188"/>
      <c r="AB1059" s="188">
        <v>10.81</v>
      </c>
      <c r="AC1059" s="188">
        <v>10.06</v>
      </c>
      <c r="AD1059" s="188"/>
      <c r="AE1059" s="188">
        <v>9.2899999999999991</v>
      </c>
      <c r="AF1059" s="188"/>
    </row>
    <row r="1060" spans="1:32" x14ac:dyDescent="0.3">
      <c r="A1060" s="180" t="s">
        <v>973</v>
      </c>
      <c r="B1060" s="180">
        <v>1321</v>
      </c>
      <c r="C1060" s="182" t="s">
        <v>27563</v>
      </c>
      <c r="D1060" s="180" t="s">
        <v>42</v>
      </c>
      <c r="E1060" s="180" t="s">
        <v>857</v>
      </c>
      <c r="F1060" s="188"/>
      <c r="G1060" s="188">
        <v>12.14</v>
      </c>
      <c r="H1060" s="188"/>
      <c r="I1060" s="188">
        <v>8.9600000000000009</v>
      </c>
      <c r="J1060" s="188">
        <v>9</v>
      </c>
      <c r="K1060" s="188">
        <v>8.0299999999999994</v>
      </c>
      <c r="L1060" s="188">
        <v>9.82</v>
      </c>
      <c r="M1060" s="188">
        <v>8.0500000000000007</v>
      </c>
      <c r="N1060" s="188"/>
      <c r="O1060" s="188"/>
      <c r="P1060" s="188">
        <v>8.8000000000000007</v>
      </c>
      <c r="Q1060" s="188"/>
      <c r="R1060" s="188">
        <v>9.66</v>
      </c>
      <c r="S1060" s="188">
        <v>7.92</v>
      </c>
      <c r="T1060" s="188">
        <v>8.4700000000000006</v>
      </c>
      <c r="U1060" s="188">
        <v>8.61</v>
      </c>
      <c r="V1060" s="188">
        <v>9.75</v>
      </c>
      <c r="W1060" s="188"/>
      <c r="X1060" s="188">
        <v>8.0299999999999994</v>
      </c>
      <c r="Y1060" s="188">
        <v>8.84</v>
      </c>
      <c r="Z1060" s="188">
        <v>11.18</v>
      </c>
      <c r="AA1060" s="188"/>
      <c r="AB1060" s="188">
        <v>10.01</v>
      </c>
      <c r="AC1060" s="188">
        <v>9.31</v>
      </c>
      <c r="AD1060" s="188"/>
      <c r="AE1060" s="188">
        <v>8.6</v>
      </c>
      <c r="AF1060" s="188"/>
    </row>
    <row r="1061" spans="1:32" x14ac:dyDescent="0.3">
      <c r="A1061" s="180" t="s">
        <v>973</v>
      </c>
      <c r="B1061" s="180">
        <v>1318</v>
      </c>
      <c r="C1061" s="182" t="s">
        <v>27564</v>
      </c>
      <c r="D1061" s="180" t="s">
        <v>42</v>
      </c>
      <c r="E1061" s="180" t="s">
        <v>857</v>
      </c>
      <c r="F1061" s="188"/>
      <c r="G1061" s="188">
        <v>12.15</v>
      </c>
      <c r="H1061" s="188"/>
      <c r="I1061" s="188">
        <v>8.9700000000000006</v>
      </c>
      <c r="J1061" s="188">
        <v>9.01</v>
      </c>
      <c r="K1061" s="188">
        <v>8.0299999999999994</v>
      </c>
      <c r="L1061" s="188">
        <v>9.83</v>
      </c>
      <c r="M1061" s="188">
        <v>8.06</v>
      </c>
      <c r="N1061" s="188"/>
      <c r="O1061" s="188"/>
      <c r="P1061" s="188">
        <v>8.8000000000000007</v>
      </c>
      <c r="Q1061" s="188"/>
      <c r="R1061" s="188">
        <v>9.67</v>
      </c>
      <c r="S1061" s="188">
        <v>7.93</v>
      </c>
      <c r="T1061" s="188">
        <v>8.4700000000000006</v>
      </c>
      <c r="U1061" s="188">
        <v>8.61</v>
      </c>
      <c r="V1061" s="188">
        <v>9.76</v>
      </c>
      <c r="W1061" s="188"/>
      <c r="X1061" s="188">
        <v>8.0399999999999991</v>
      </c>
      <c r="Y1061" s="188">
        <v>8.85</v>
      </c>
      <c r="Z1061" s="188">
        <v>11.19</v>
      </c>
      <c r="AA1061" s="188"/>
      <c r="AB1061" s="188">
        <v>10.01</v>
      </c>
      <c r="AC1061" s="188">
        <v>9.32</v>
      </c>
      <c r="AD1061" s="188"/>
      <c r="AE1061" s="188">
        <v>8.61</v>
      </c>
      <c r="AF1061" s="188"/>
    </row>
    <row r="1062" spans="1:32" x14ac:dyDescent="0.3">
      <c r="A1062" s="180" t="s">
        <v>973</v>
      </c>
      <c r="B1062" s="180">
        <v>1322</v>
      </c>
      <c r="C1062" s="182" t="s">
        <v>27565</v>
      </c>
      <c r="D1062" s="180" t="s">
        <v>42</v>
      </c>
      <c r="E1062" s="180" t="s">
        <v>857</v>
      </c>
      <c r="F1062" s="188"/>
      <c r="G1062" s="188">
        <v>12.84</v>
      </c>
      <c r="H1062" s="188"/>
      <c r="I1062" s="188">
        <v>9.4700000000000006</v>
      </c>
      <c r="J1062" s="188">
        <v>9.51</v>
      </c>
      <c r="K1062" s="188">
        <v>8.48</v>
      </c>
      <c r="L1062" s="188">
        <v>10.38</v>
      </c>
      <c r="M1062" s="188">
        <v>8.51</v>
      </c>
      <c r="N1062" s="188"/>
      <c r="O1062" s="188"/>
      <c r="P1062" s="188">
        <v>9.3000000000000007</v>
      </c>
      <c r="Q1062" s="188"/>
      <c r="R1062" s="188">
        <v>10.210000000000001</v>
      </c>
      <c r="S1062" s="188">
        <v>8.3800000000000008</v>
      </c>
      <c r="T1062" s="188">
        <v>8.9499999999999993</v>
      </c>
      <c r="U1062" s="188">
        <v>9.1</v>
      </c>
      <c r="V1062" s="188">
        <v>10.31</v>
      </c>
      <c r="W1062" s="188"/>
      <c r="X1062" s="188">
        <v>8.49</v>
      </c>
      <c r="Y1062" s="188">
        <v>9.35</v>
      </c>
      <c r="Z1062" s="188">
        <v>11.82</v>
      </c>
      <c r="AA1062" s="188"/>
      <c r="AB1062" s="188">
        <v>10.58</v>
      </c>
      <c r="AC1062" s="188">
        <v>9.85</v>
      </c>
      <c r="AD1062" s="188"/>
      <c r="AE1062" s="188">
        <v>9.09</v>
      </c>
      <c r="AF1062" s="188"/>
    </row>
    <row r="1063" spans="1:32" x14ac:dyDescent="0.3">
      <c r="A1063" s="180" t="s">
        <v>973</v>
      </c>
      <c r="B1063" s="180">
        <v>1323</v>
      </c>
      <c r="C1063" s="182" t="s">
        <v>27566</v>
      </c>
      <c r="D1063" s="180" t="s">
        <v>42</v>
      </c>
      <c r="E1063" s="180" t="s">
        <v>857</v>
      </c>
      <c r="F1063" s="188"/>
      <c r="G1063" s="188">
        <v>12.84</v>
      </c>
      <c r="H1063" s="188"/>
      <c r="I1063" s="188">
        <v>9.4700000000000006</v>
      </c>
      <c r="J1063" s="188">
        <v>9.51</v>
      </c>
      <c r="K1063" s="188">
        <v>8.48</v>
      </c>
      <c r="L1063" s="188">
        <v>10.38</v>
      </c>
      <c r="M1063" s="188">
        <v>8.51</v>
      </c>
      <c r="N1063" s="188"/>
      <c r="O1063" s="188"/>
      <c r="P1063" s="188">
        <v>9.3000000000000007</v>
      </c>
      <c r="Q1063" s="188"/>
      <c r="R1063" s="188">
        <v>10.210000000000001</v>
      </c>
      <c r="S1063" s="188">
        <v>8.3800000000000008</v>
      </c>
      <c r="T1063" s="188">
        <v>8.9499999999999993</v>
      </c>
      <c r="U1063" s="188">
        <v>9.1</v>
      </c>
      <c r="V1063" s="188">
        <v>10.31</v>
      </c>
      <c r="W1063" s="188"/>
      <c r="X1063" s="188">
        <v>8.49</v>
      </c>
      <c r="Y1063" s="188">
        <v>9.35</v>
      </c>
      <c r="Z1063" s="188">
        <v>11.82</v>
      </c>
      <c r="AA1063" s="188"/>
      <c r="AB1063" s="188">
        <v>10.58</v>
      </c>
      <c r="AC1063" s="188">
        <v>9.85</v>
      </c>
      <c r="AD1063" s="188"/>
      <c r="AE1063" s="188">
        <v>9.09</v>
      </c>
      <c r="AF1063" s="188"/>
    </row>
    <row r="1064" spans="1:32" x14ac:dyDescent="0.3">
      <c r="A1064" s="180" t="s">
        <v>973</v>
      </c>
      <c r="B1064" s="180">
        <v>1319</v>
      </c>
      <c r="C1064" s="182" t="s">
        <v>27567</v>
      </c>
      <c r="D1064" s="180" t="s">
        <v>42</v>
      </c>
      <c r="E1064" s="180" t="s">
        <v>857</v>
      </c>
      <c r="F1064" s="188"/>
      <c r="G1064" s="188">
        <v>10.82</v>
      </c>
      <c r="H1064" s="188"/>
      <c r="I1064" s="188">
        <v>7.98</v>
      </c>
      <c r="J1064" s="188">
        <v>8.02</v>
      </c>
      <c r="K1064" s="188">
        <v>7.15</v>
      </c>
      <c r="L1064" s="188">
        <v>8.75</v>
      </c>
      <c r="M1064" s="188">
        <v>7.17</v>
      </c>
      <c r="N1064" s="188"/>
      <c r="O1064" s="188"/>
      <c r="P1064" s="188">
        <v>7.84</v>
      </c>
      <c r="Q1064" s="188"/>
      <c r="R1064" s="188">
        <v>8.61</v>
      </c>
      <c r="S1064" s="188">
        <v>7.06</v>
      </c>
      <c r="T1064" s="188">
        <v>7.54</v>
      </c>
      <c r="U1064" s="188">
        <v>7.67</v>
      </c>
      <c r="V1064" s="188">
        <v>8.69</v>
      </c>
      <c r="W1064" s="188"/>
      <c r="X1064" s="188">
        <v>7.16</v>
      </c>
      <c r="Y1064" s="188">
        <v>7.88</v>
      </c>
      <c r="Z1064" s="188">
        <v>9.9600000000000009</v>
      </c>
      <c r="AA1064" s="188"/>
      <c r="AB1064" s="188">
        <v>8.91</v>
      </c>
      <c r="AC1064" s="188">
        <v>8.3000000000000007</v>
      </c>
      <c r="AD1064" s="188"/>
      <c r="AE1064" s="188">
        <v>7.66</v>
      </c>
      <c r="AF1064" s="188"/>
    </row>
    <row r="1065" spans="1:32" x14ac:dyDescent="0.3">
      <c r="A1065" s="180" t="s">
        <v>973</v>
      </c>
      <c r="B1065" s="180">
        <v>11026</v>
      </c>
      <c r="C1065" s="182" t="s">
        <v>27568</v>
      </c>
      <c r="D1065" s="180" t="s">
        <v>42</v>
      </c>
      <c r="E1065" s="180" t="s">
        <v>857</v>
      </c>
      <c r="F1065" s="188"/>
      <c r="G1065" s="188">
        <v>14.88</v>
      </c>
      <c r="H1065" s="188"/>
      <c r="I1065" s="188">
        <v>10.98</v>
      </c>
      <c r="J1065" s="188">
        <v>11.03</v>
      </c>
      <c r="K1065" s="188">
        <v>9.84</v>
      </c>
      <c r="L1065" s="188">
        <v>12.03</v>
      </c>
      <c r="M1065" s="188">
        <v>9.86</v>
      </c>
      <c r="N1065" s="188"/>
      <c r="O1065" s="188"/>
      <c r="P1065" s="188">
        <v>10.78</v>
      </c>
      <c r="Q1065" s="188"/>
      <c r="R1065" s="188">
        <v>11.84</v>
      </c>
      <c r="S1065" s="188">
        <v>9.7100000000000009</v>
      </c>
      <c r="T1065" s="188">
        <v>10.37</v>
      </c>
      <c r="U1065" s="188">
        <v>10.55</v>
      </c>
      <c r="V1065" s="188">
        <v>11.95</v>
      </c>
      <c r="W1065" s="188"/>
      <c r="X1065" s="188">
        <v>9.85</v>
      </c>
      <c r="Y1065" s="188">
        <v>10.84</v>
      </c>
      <c r="Z1065" s="188">
        <v>13.71</v>
      </c>
      <c r="AA1065" s="188"/>
      <c r="AB1065" s="188">
        <v>12.26</v>
      </c>
      <c r="AC1065" s="188">
        <v>11.41</v>
      </c>
      <c r="AD1065" s="188"/>
      <c r="AE1065" s="188">
        <v>10.54</v>
      </c>
      <c r="AF1065" s="188"/>
    </row>
    <row r="1066" spans="1:32" x14ac:dyDescent="0.3">
      <c r="A1066" s="180" t="s">
        <v>973</v>
      </c>
      <c r="B1066" s="180">
        <v>11027</v>
      </c>
      <c r="C1066" s="182" t="s">
        <v>27569</v>
      </c>
      <c r="D1066" s="180" t="s">
        <v>42</v>
      </c>
      <c r="E1066" s="180" t="s">
        <v>857</v>
      </c>
      <c r="F1066" s="188"/>
      <c r="G1066" s="188">
        <v>15.49</v>
      </c>
      <c r="H1066" s="188"/>
      <c r="I1066" s="188">
        <v>11.43</v>
      </c>
      <c r="J1066" s="188">
        <v>11.48</v>
      </c>
      <c r="K1066" s="188">
        <v>10.24</v>
      </c>
      <c r="L1066" s="188">
        <v>12.52</v>
      </c>
      <c r="M1066" s="188">
        <v>10.27</v>
      </c>
      <c r="N1066" s="188"/>
      <c r="O1066" s="188"/>
      <c r="P1066" s="188">
        <v>11.22</v>
      </c>
      <c r="Q1066" s="188"/>
      <c r="R1066" s="188">
        <v>12.32</v>
      </c>
      <c r="S1066" s="188">
        <v>10.11</v>
      </c>
      <c r="T1066" s="188">
        <v>10.8</v>
      </c>
      <c r="U1066" s="188">
        <v>10.98</v>
      </c>
      <c r="V1066" s="188">
        <v>12.44</v>
      </c>
      <c r="W1066" s="188"/>
      <c r="X1066" s="188">
        <v>10.25</v>
      </c>
      <c r="Y1066" s="188">
        <v>11.28</v>
      </c>
      <c r="Z1066" s="188">
        <v>14.27</v>
      </c>
      <c r="AA1066" s="188"/>
      <c r="AB1066" s="188">
        <v>12.76</v>
      </c>
      <c r="AC1066" s="188">
        <v>11.88</v>
      </c>
      <c r="AD1066" s="188"/>
      <c r="AE1066" s="188">
        <v>10.97</v>
      </c>
      <c r="AF1066" s="188"/>
    </row>
    <row r="1067" spans="1:32" x14ac:dyDescent="0.3">
      <c r="A1067" s="180" t="s">
        <v>973</v>
      </c>
      <c r="B1067" s="180">
        <v>11046</v>
      </c>
      <c r="C1067" s="182" t="s">
        <v>27570</v>
      </c>
      <c r="D1067" s="180" t="s">
        <v>42</v>
      </c>
      <c r="E1067" s="180" t="s">
        <v>857</v>
      </c>
      <c r="F1067" s="188"/>
      <c r="G1067" s="188">
        <v>14.84</v>
      </c>
      <c r="H1067" s="188"/>
      <c r="I1067" s="188">
        <v>10.95</v>
      </c>
      <c r="J1067" s="188">
        <v>11</v>
      </c>
      <c r="K1067" s="188">
        <v>9.81</v>
      </c>
      <c r="L1067" s="188">
        <v>12</v>
      </c>
      <c r="M1067" s="188">
        <v>9.84</v>
      </c>
      <c r="N1067" s="188"/>
      <c r="O1067" s="188"/>
      <c r="P1067" s="188">
        <v>10.75</v>
      </c>
      <c r="Q1067" s="188"/>
      <c r="R1067" s="188">
        <v>11.8</v>
      </c>
      <c r="S1067" s="188">
        <v>9.68</v>
      </c>
      <c r="T1067" s="188">
        <v>10.34</v>
      </c>
      <c r="U1067" s="188">
        <v>10.52</v>
      </c>
      <c r="V1067" s="188">
        <v>11.92</v>
      </c>
      <c r="W1067" s="188"/>
      <c r="X1067" s="188">
        <v>9.82</v>
      </c>
      <c r="Y1067" s="188">
        <v>10.8</v>
      </c>
      <c r="Z1067" s="188">
        <v>13.67</v>
      </c>
      <c r="AA1067" s="188"/>
      <c r="AB1067" s="188">
        <v>12.23</v>
      </c>
      <c r="AC1067" s="188">
        <v>11.38</v>
      </c>
      <c r="AD1067" s="188"/>
      <c r="AE1067" s="188">
        <v>10.51</v>
      </c>
      <c r="AF1067" s="188"/>
    </row>
    <row r="1068" spans="1:32" x14ac:dyDescent="0.3">
      <c r="A1068" s="180" t="s">
        <v>973</v>
      </c>
      <c r="B1068" s="180">
        <v>11047</v>
      </c>
      <c r="C1068" s="182" t="s">
        <v>27571</v>
      </c>
      <c r="D1068" s="180" t="s">
        <v>42</v>
      </c>
      <c r="E1068" s="180" t="s">
        <v>857</v>
      </c>
      <c r="F1068" s="188"/>
      <c r="G1068" s="188">
        <v>16.170000000000002</v>
      </c>
      <c r="H1068" s="188"/>
      <c r="I1068" s="188">
        <v>11.93</v>
      </c>
      <c r="J1068" s="188">
        <v>11.99</v>
      </c>
      <c r="K1068" s="188">
        <v>10.69</v>
      </c>
      <c r="L1068" s="188">
        <v>13.08</v>
      </c>
      <c r="M1068" s="188">
        <v>10.72</v>
      </c>
      <c r="N1068" s="188"/>
      <c r="O1068" s="188"/>
      <c r="P1068" s="188">
        <v>11.72</v>
      </c>
      <c r="Q1068" s="188"/>
      <c r="R1068" s="188">
        <v>12.87</v>
      </c>
      <c r="S1068" s="188">
        <v>10.55</v>
      </c>
      <c r="T1068" s="188">
        <v>11.28</v>
      </c>
      <c r="U1068" s="188">
        <v>11.46</v>
      </c>
      <c r="V1068" s="188">
        <v>12.99</v>
      </c>
      <c r="W1068" s="188"/>
      <c r="X1068" s="188">
        <v>10.7</v>
      </c>
      <c r="Y1068" s="188">
        <v>11.78</v>
      </c>
      <c r="Z1068" s="188">
        <v>14.9</v>
      </c>
      <c r="AA1068" s="188"/>
      <c r="AB1068" s="188">
        <v>13.33</v>
      </c>
      <c r="AC1068" s="188">
        <v>12.41</v>
      </c>
      <c r="AD1068" s="188"/>
      <c r="AE1068" s="188">
        <v>11.45</v>
      </c>
      <c r="AF1068" s="188"/>
    </row>
    <row r="1069" spans="1:32" x14ac:dyDescent="0.3">
      <c r="A1069" s="180" t="s">
        <v>973</v>
      </c>
      <c r="B1069" s="180">
        <v>43668</v>
      </c>
      <c r="C1069" s="182" t="s">
        <v>27572</v>
      </c>
      <c r="D1069" s="180" t="s">
        <v>42</v>
      </c>
      <c r="E1069" s="180" t="s">
        <v>857</v>
      </c>
      <c r="F1069" s="188"/>
      <c r="G1069" s="188">
        <v>14.27</v>
      </c>
      <c r="H1069" s="188"/>
      <c r="I1069" s="188">
        <v>10.53</v>
      </c>
      <c r="J1069" s="188">
        <v>10.58</v>
      </c>
      <c r="K1069" s="188">
        <v>9.43</v>
      </c>
      <c r="L1069" s="188">
        <v>11.54</v>
      </c>
      <c r="M1069" s="188">
        <v>9.4600000000000009</v>
      </c>
      <c r="N1069" s="188"/>
      <c r="O1069" s="188"/>
      <c r="P1069" s="188">
        <v>10.34</v>
      </c>
      <c r="Q1069" s="188"/>
      <c r="R1069" s="188">
        <v>11.35</v>
      </c>
      <c r="S1069" s="188">
        <v>9.31</v>
      </c>
      <c r="T1069" s="188">
        <v>9.9499999999999993</v>
      </c>
      <c r="U1069" s="188">
        <v>10.119999999999999</v>
      </c>
      <c r="V1069" s="188">
        <v>11.47</v>
      </c>
      <c r="W1069" s="188"/>
      <c r="X1069" s="188">
        <v>9.44</v>
      </c>
      <c r="Y1069" s="188">
        <v>10.39</v>
      </c>
      <c r="Z1069" s="188">
        <v>13.15</v>
      </c>
      <c r="AA1069" s="188"/>
      <c r="AB1069" s="188">
        <v>11.76</v>
      </c>
      <c r="AC1069" s="188">
        <v>10.95</v>
      </c>
      <c r="AD1069" s="188"/>
      <c r="AE1069" s="188">
        <v>10.11</v>
      </c>
      <c r="AF1069" s="188"/>
    </row>
    <row r="1070" spans="1:32" x14ac:dyDescent="0.3">
      <c r="A1070" s="180" t="s">
        <v>973</v>
      </c>
      <c r="B1070" s="180">
        <v>11049</v>
      </c>
      <c r="C1070" s="182" t="s">
        <v>27573</v>
      </c>
      <c r="D1070" s="180" t="s">
        <v>42</v>
      </c>
      <c r="E1070" s="180" t="s">
        <v>26586</v>
      </c>
      <c r="F1070" s="188"/>
      <c r="G1070" s="188">
        <v>15.46</v>
      </c>
      <c r="H1070" s="188"/>
      <c r="I1070" s="188">
        <v>11.41</v>
      </c>
      <c r="J1070" s="188">
        <v>11.46</v>
      </c>
      <c r="K1070" s="188">
        <v>10.220000000000001</v>
      </c>
      <c r="L1070" s="188">
        <v>12.5</v>
      </c>
      <c r="M1070" s="188">
        <v>10.25</v>
      </c>
      <c r="N1070" s="188"/>
      <c r="O1070" s="188"/>
      <c r="P1070" s="188">
        <v>11.2</v>
      </c>
      <c r="Q1070" s="188"/>
      <c r="R1070" s="188">
        <v>12.3</v>
      </c>
      <c r="S1070" s="188">
        <v>10.09</v>
      </c>
      <c r="T1070" s="188">
        <v>10.78</v>
      </c>
      <c r="U1070" s="188">
        <v>10.96</v>
      </c>
      <c r="V1070" s="188">
        <v>12.42</v>
      </c>
      <c r="W1070" s="188"/>
      <c r="X1070" s="188">
        <v>10.23</v>
      </c>
      <c r="Y1070" s="188">
        <v>11.26</v>
      </c>
      <c r="Z1070" s="188">
        <v>14.24</v>
      </c>
      <c r="AA1070" s="188"/>
      <c r="AB1070" s="188">
        <v>12.74</v>
      </c>
      <c r="AC1070" s="188">
        <v>11.86</v>
      </c>
      <c r="AD1070" s="188"/>
      <c r="AE1070" s="188">
        <v>10.95</v>
      </c>
      <c r="AF1070" s="188"/>
    </row>
    <row r="1071" spans="1:32" x14ac:dyDescent="0.3">
      <c r="A1071" s="180" t="s">
        <v>973</v>
      </c>
      <c r="B1071" s="180">
        <v>43106</v>
      </c>
      <c r="C1071" s="182" t="s">
        <v>27574</v>
      </c>
      <c r="D1071" s="180" t="s">
        <v>42</v>
      </c>
      <c r="E1071" s="180" t="s">
        <v>857</v>
      </c>
      <c r="F1071" s="188"/>
      <c r="G1071" s="188">
        <v>15.55</v>
      </c>
      <c r="H1071" s="188"/>
      <c r="I1071" s="188">
        <v>11.48</v>
      </c>
      <c r="J1071" s="188">
        <v>11.53</v>
      </c>
      <c r="K1071" s="188">
        <v>10.28</v>
      </c>
      <c r="L1071" s="188">
        <v>12.58</v>
      </c>
      <c r="M1071" s="188">
        <v>10.31</v>
      </c>
      <c r="N1071" s="188"/>
      <c r="O1071" s="188"/>
      <c r="P1071" s="188">
        <v>11.27</v>
      </c>
      <c r="Q1071" s="188"/>
      <c r="R1071" s="188">
        <v>12.37</v>
      </c>
      <c r="S1071" s="188">
        <v>10.15</v>
      </c>
      <c r="T1071" s="188">
        <v>10.84</v>
      </c>
      <c r="U1071" s="188">
        <v>11.03</v>
      </c>
      <c r="V1071" s="188">
        <v>12.49</v>
      </c>
      <c r="W1071" s="188"/>
      <c r="X1071" s="188">
        <v>10.29</v>
      </c>
      <c r="Y1071" s="188">
        <v>11.33</v>
      </c>
      <c r="Z1071" s="188">
        <v>14.33</v>
      </c>
      <c r="AA1071" s="188"/>
      <c r="AB1071" s="188">
        <v>12.82</v>
      </c>
      <c r="AC1071" s="188">
        <v>11.93</v>
      </c>
      <c r="AD1071" s="188"/>
      <c r="AE1071" s="188">
        <v>11.02</v>
      </c>
      <c r="AF1071" s="188"/>
    </row>
    <row r="1072" spans="1:32" x14ac:dyDescent="0.3">
      <c r="A1072" s="180" t="s">
        <v>973</v>
      </c>
      <c r="B1072" s="180">
        <v>11051</v>
      </c>
      <c r="C1072" s="182" t="s">
        <v>27575</v>
      </c>
      <c r="D1072" s="180" t="s">
        <v>42</v>
      </c>
      <c r="E1072" s="180" t="s">
        <v>857</v>
      </c>
      <c r="F1072" s="188"/>
      <c r="G1072" s="188">
        <v>16.23</v>
      </c>
      <c r="H1072" s="188"/>
      <c r="I1072" s="188">
        <v>11.98</v>
      </c>
      <c r="J1072" s="188">
        <v>12.03</v>
      </c>
      <c r="K1072" s="188">
        <v>10.73</v>
      </c>
      <c r="L1072" s="188">
        <v>13.12</v>
      </c>
      <c r="M1072" s="188">
        <v>10.76</v>
      </c>
      <c r="N1072" s="188"/>
      <c r="O1072" s="188"/>
      <c r="P1072" s="188">
        <v>11.76</v>
      </c>
      <c r="Q1072" s="188"/>
      <c r="R1072" s="188">
        <v>12.91</v>
      </c>
      <c r="S1072" s="188">
        <v>10.59</v>
      </c>
      <c r="T1072" s="188">
        <v>11.31</v>
      </c>
      <c r="U1072" s="188">
        <v>11.5</v>
      </c>
      <c r="V1072" s="188">
        <v>13.04</v>
      </c>
      <c r="W1072" s="188"/>
      <c r="X1072" s="188">
        <v>10.74</v>
      </c>
      <c r="Y1072" s="188">
        <v>11.82</v>
      </c>
      <c r="Z1072" s="188">
        <v>14.95</v>
      </c>
      <c r="AA1072" s="188"/>
      <c r="AB1072" s="188">
        <v>13.37</v>
      </c>
      <c r="AC1072" s="188">
        <v>12.45</v>
      </c>
      <c r="AD1072" s="188"/>
      <c r="AE1072" s="188">
        <v>11.49</v>
      </c>
      <c r="AF1072" s="188"/>
    </row>
    <row r="1073" spans="1:32" x14ac:dyDescent="0.3">
      <c r="A1073" s="180" t="s">
        <v>973</v>
      </c>
      <c r="B1073" s="180">
        <v>11061</v>
      </c>
      <c r="C1073" s="182" t="s">
        <v>27576</v>
      </c>
      <c r="D1073" s="180" t="s">
        <v>42</v>
      </c>
      <c r="E1073" s="180" t="s">
        <v>857</v>
      </c>
      <c r="F1073" s="188"/>
      <c r="G1073" s="188">
        <v>19.47</v>
      </c>
      <c r="H1073" s="188"/>
      <c r="I1073" s="188">
        <v>14.37</v>
      </c>
      <c r="J1073" s="188">
        <v>14.43</v>
      </c>
      <c r="K1073" s="188">
        <v>12.87</v>
      </c>
      <c r="L1073" s="188">
        <v>15.75</v>
      </c>
      <c r="M1073" s="188">
        <v>12.91</v>
      </c>
      <c r="N1073" s="188"/>
      <c r="O1073" s="188"/>
      <c r="P1073" s="188">
        <v>14.11</v>
      </c>
      <c r="Q1073" s="188"/>
      <c r="R1073" s="188">
        <v>15.49</v>
      </c>
      <c r="S1073" s="188">
        <v>12.71</v>
      </c>
      <c r="T1073" s="188">
        <v>13.58</v>
      </c>
      <c r="U1073" s="188">
        <v>13.8</v>
      </c>
      <c r="V1073" s="188">
        <v>15.64</v>
      </c>
      <c r="W1073" s="188"/>
      <c r="X1073" s="188">
        <v>12.88</v>
      </c>
      <c r="Y1073" s="188">
        <v>14.18</v>
      </c>
      <c r="Z1073" s="188">
        <v>17.940000000000001</v>
      </c>
      <c r="AA1073" s="188"/>
      <c r="AB1073" s="188">
        <v>16.05</v>
      </c>
      <c r="AC1073" s="188">
        <v>14.94</v>
      </c>
      <c r="AD1073" s="188"/>
      <c r="AE1073" s="188">
        <v>13.79</v>
      </c>
      <c r="AF1073" s="188"/>
    </row>
    <row r="1074" spans="1:32" x14ac:dyDescent="0.3">
      <c r="A1074" s="180" t="s">
        <v>973</v>
      </c>
      <c r="B1074" s="180">
        <v>43667</v>
      </c>
      <c r="C1074" s="182" t="s">
        <v>27577</v>
      </c>
      <c r="D1074" s="180" t="s">
        <v>42</v>
      </c>
      <c r="E1074" s="180" t="s">
        <v>857</v>
      </c>
      <c r="F1074" s="188"/>
      <c r="G1074" s="188">
        <v>14.15</v>
      </c>
      <c r="H1074" s="188"/>
      <c r="I1074" s="188">
        <v>10.44</v>
      </c>
      <c r="J1074" s="188">
        <v>10.49</v>
      </c>
      <c r="K1074" s="188">
        <v>9.35</v>
      </c>
      <c r="L1074" s="188">
        <v>11.44</v>
      </c>
      <c r="M1074" s="188">
        <v>9.3800000000000008</v>
      </c>
      <c r="N1074" s="188"/>
      <c r="O1074" s="188"/>
      <c r="P1074" s="188">
        <v>10.25</v>
      </c>
      <c r="Q1074" s="188"/>
      <c r="R1074" s="188">
        <v>11.26</v>
      </c>
      <c r="S1074" s="188">
        <v>9.23</v>
      </c>
      <c r="T1074" s="188">
        <v>9.8699999999999992</v>
      </c>
      <c r="U1074" s="188">
        <v>10.029999999999999</v>
      </c>
      <c r="V1074" s="188">
        <v>11.37</v>
      </c>
      <c r="W1074" s="188"/>
      <c r="X1074" s="188">
        <v>9.36</v>
      </c>
      <c r="Y1074" s="188">
        <v>10.31</v>
      </c>
      <c r="Z1074" s="188">
        <v>13.03</v>
      </c>
      <c r="AA1074" s="188"/>
      <c r="AB1074" s="188">
        <v>11.66</v>
      </c>
      <c r="AC1074" s="188">
        <v>10.86</v>
      </c>
      <c r="AD1074" s="188"/>
      <c r="AE1074" s="188">
        <v>10.02</v>
      </c>
      <c r="AF1074" s="188"/>
    </row>
    <row r="1075" spans="1:32" x14ac:dyDescent="0.3">
      <c r="A1075" s="180" t="s">
        <v>973</v>
      </c>
      <c r="B1075" s="180">
        <v>1333</v>
      </c>
      <c r="C1075" s="182" t="s">
        <v>27578</v>
      </c>
      <c r="D1075" s="180" t="s">
        <v>42</v>
      </c>
      <c r="E1075" s="180" t="s">
        <v>857</v>
      </c>
      <c r="F1075" s="188"/>
      <c r="G1075" s="188">
        <v>11.79</v>
      </c>
      <c r="H1075" s="188"/>
      <c r="I1075" s="188">
        <v>8.6999999999999993</v>
      </c>
      <c r="J1075" s="188">
        <v>8.74</v>
      </c>
      <c r="K1075" s="188">
        <v>7.79</v>
      </c>
      <c r="L1075" s="188">
        <v>9.5299999999999994</v>
      </c>
      <c r="M1075" s="188">
        <v>7.81</v>
      </c>
      <c r="N1075" s="188"/>
      <c r="O1075" s="188"/>
      <c r="P1075" s="188">
        <v>8.5399999999999991</v>
      </c>
      <c r="Q1075" s="188"/>
      <c r="R1075" s="188">
        <v>9.3800000000000008</v>
      </c>
      <c r="S1075" s="188">
        <v>7.69</v>
      </c>
      <c r="T1075" s="188">
        <v>8.2200000000000006</v>
      </c>
      <c r="U1075" s="188">
        <v>8.36</v>
      </c>
      <c r="V1075" s="188">
        <v>9.4700000000000006</v>
      </c>
      <c r="W1075" s="188"/>
      <c r="X1075" s="188">
        <v>7.8</v>
      </c>
      <c r="Y1075" s="188">
        <v>8.58</v>
      </c>
      <c r="Z1075" s="188">
        <v>10.86</v>
      </c>
      <c r="AA1075" s="188"/>
      <c r="AB1075" s="188">
        <v>9.7100000000000009</v>
      </c>
      <c r="AC1075" s="188">
        <v>9.0399999999999991</v>
      </c>
      <c r="AD1075" s="188"/>
      <c r="AE1075" s="188">
        <v>8.35</v>
      </c>
      <c r="AF1075" s="188"/>
    </row>
    <row r="1076" spans="1:32" x14ac:dyDescent="0.3">
      <c r="A1076" s="180" t="s">
        <v>973</v>
      </c>
      <c r="B1076" s="180">
        <v>1330</v>
      </c>
      <c r="C1076" s="182" t="s">
        <v>27579</v>
      </c>
      <c r="D1076" s="180" t="s">
        <v>42</v>
      </c>
      <c r="E1076" s="180" t="s">
        <v>857</v>
      </c>
      <c r="F1076" s="188"/>
      <c r="G1076" s="188">
        <v>11.68</v>
      </c>
      <c r="H1076" s="188"/>
      <c r="I1076" s="188">
        <v>8.6199999999999992</v>
      </c>
      <c r="J1076" s="188">
        <v>8.66</v>
      </c>
      <c r="K1076" s="188">
        <v>7.72</v>
      </c>
      <c r="L1076" s="188">
        <v>9.44</v>
      </c>
      <c r="M1076" s="188">
        <v>7.74</v>
      </c>
      <c r="N1076" s="188"/>
      <c r="O1076" s="188"/>
      <c r="P1076" s="188">
        <v>8.4600000000000009</v>
      </c>
      <c r="Q1076" s="188"/>
      <c r="R1076" s="188">
        <v>9.2899999999999991</v>
      </c>
      <c r="S1076" s="188">
        <v>7.62</v>
      </c>
      <c r="T1076" s="188">
        <v>8.14</v>
      </c>
      <c r="U1076" s="188">
        <v>8.2799999999999994</v>
      </c>
      <c r="V1076" s="188">
        <v>9.3800000000000008</v>
      </c>
      <c r="W1076" s="188"/>
      <c r="X1076" s="188">
        <v>7.73</v>
      </c>
      <c r="Y1076" s="188">
        <v>8.5</v>
      </c>
      <c r="Z1076" s="188">
        <v>10.76</v>
      </c>
      <c r="AA1076" s="188"/>
      <c r="AB1076" s="188">
        <v>9.6199999999999992</v>
      </c>
      <c r="AC1076" s="188">
        <v>8.9600000000000009</v>
      </c>
      <c r="AD1076" s="188"/>
      <c r="AE1076" s="188">
        <v>8.27</v>
      </c>
      <c r="AF1076" s="188"/>
    </row>
    <row r="1077" spans="1:32" x14ac:dyDescent="0.3">
      <c r="A1077" s="180" t="s">
        <v>973</v>
      </c>
      <c r="B1077" s="180">
        <v>10957</v>
      </c>
      <c r="C1077" s="182" t="s">
        <v>27580</v>
      </c>
      <c r="D1077" s="180" t="s">
        <v>42</v>
      </c>
      <c r="E1077" s="180" t="s">
        <v>857</v>
      </c>
      <c r="F1077" s="188"/>
      <c r="G1077" s="188">
        <v>13.47</v>
      </c>
      <c r="H1077" s="188"/>
      <c r="I1077" s="188">
        <v>9.94</v>
      </c>
      <c r="J1077" s="188">
        <v>9.98</v>
      </c>
      <c r="K1077" s="188">
        <v>8.9</v>
      </c>
      <c r="L1077" s="188">
        <v>10.89</v>
      </c>
      <c r="M1077" s="188">
        <v>8.93</v>
      </c>
      <c r="N1077" s="188"/>
      <c r="O1077" s="188"/>
      <c r="P1077" s="188">
        <v>9.76</v>
      </c>
      <c r="Q1077" s="188"/>
      <c r="R1077" s="188">
        <v>10.71</v>
      </c>
      <c r="S1077" s="188">
        <v>8.7899999999999991</v>
      </c>
      <c r="T1077" s="188">
        <v>9.39</v>
      </c>
      <c r="U1077" s="188">
        <v>9.5500000000000007</v>
      </c>
      <c r="V1077" s="188">
        <v>10.82</v>
      </c>
      <c r="W1077" s="188"/>
      <c r="X1077" s="188">
        <v>8.91</v>
      </c>
      <c r="Y1077" s="188">
        <v>9.81</v>
      </c>
      <c r="Z1077" s="188">
        <v>12.4</v>
      </c>
      <c r="AA1077" s="188"/>
      <c r="AB1077" s="188">
        <v>11.1</v>
      </c>
      <c r="AC1077" s="188">
        <v>10.33</v>
      </c>
      <c r="AD1077" s="188"/>
      <c r="AE1077" s="188">
        <v>9.5399999999999991</v>
      </c>
      <c r="AF1077" s="188"/>
    </row>
    <row r="1078" spans="1:32" x14ac:dyDescent="0.3">
      <c r="A1078" s="180" t="s">
        <v>973</v>
      </c>
      <c r="B1078" s="180">
        <v>1332</v>
      </c>
      <c r="C1078" s="182" t="s">
        <v>27581</v>
      </c>
      <c r="D1078" s="180" t="s">
        <v>42</v>
      </c>
      <c r="E1078" s="180" t="s">
        <v>857</v>
      </c>
      <c r="F1078" s="188"/>
      <c r="G1078" s="188">
        <v>11.98</v>
      </c>
      <c r="H1078" s="188"/>
      <c r="I1078" s="188">
        <v>8.84</v>
      </c>
      <c r="J1078" s="188">
        <v>8.8800000000000008</v>
      </c>
      <c r="K1078" s="188">
        <v>7.92</v>
      </c>
      <c r="L1078" s="188">
        <v>9.68</v>
      </c>
      <c r="M1078" s="188">
        <v>7.94</v>
      </c>
      <c r="N1078" s="188"/>
      <c r="O1078" s="188"/>
      <c r="P1078" s="188">
        <v>8.68</v>
      </c>
      <c r="Q1078" s="188"/>
      <c r="R1078" s="188">
        <v>9.5299999999999994</v>
      </c>
      <c r="S1078" s="188">
        <v>7.81</v>
      </c>
      <c r="T1078" s="188">
        <v>8.35</v>
      </c>
      <c r="U1078" s="188">
        <v>8.49</v>
      </c>
      <c r="V1078" s="188">
        <v>9.6199999999999992</v>
      </c>
      <c r="W1078" s="188"/>
      <c r="X1078" s="188">
        <v>7.92</v>
      </c>
      <c r="Y1078" s="188">
        <v>8.7200000000000006</v>
      </c>
      <c r="Z1078" s="188">
        <v>11.03</v>
      </c>
      <c r="AA1078" s="188"/>
      <c r="AB1078" s="188">
        <v>9.8699999999999992</v>
      </c>
      <c r="AC1078" s="188">
        <v>9.19</v>
      </c>
      <c r="AD1078" s="188"/>
      <c r="AE1078" s="188">
        <v>8.48</v>
      </c>
      <c r="AF1078" s="188"/>
    </row>
    <row r="1079" spans="1:32" x14ac:dyDescent="0.3">
      <c r="A1079" s="180" t="s">
        <v>973</v>
      </c>
      <c r="B1079" s="180">
        <v>1334</v>
      </c>
      <c r="C1079" s="182" t="s">
        <v>27582</v>
      </c>
      <c r="D1079" s="180" t="s">
        <v>42</v>
      </c>
      <c r="E1079" s="180" t="s">
        <v>857</v>
      </c>
      <c r="F1079" s="188"/>
      <c r="G1079" s="188">
        <v>13.28</v>
      </c>
      <c r="H1079" s="188"/>
      <c r="I1079" s="188">
        <v>9.8000000000000007</v>
      </c>
      <c r="J1079" s="188">
        <v>9.84</v>
      </c>
      <c r="K1079" s="188">
        <v>8.7799999999999994</v>
      </c>
      <c r="L1079" s="188">
        <v>10.74</v>
      </c>
      <c r="M1079" s="188">
        <v>8.8000000000000007</v>
      </c>
      <c r="N1079" s="188"/>
      <c r="O1079" s="188"/>
      <c r="P1079" s="188">
        <v>9.6199999999999992</v>
      </c>
      <c r="Q1079" s="188"/>
      <c r="R1079" s="188">
        <v>10.56</v>
      </c>
      <c r="S1079" s="188">
        <v>8.67</v>
      </c>
      <c r="T1079" s="188">
        <v>9.26</v>
      </c>
      <c r="U1079" s="188">
        <v>9.41</v>
      </c>
      <c r="V1079" s="188">
        <v>10.67</v>
      </c>
      <c r="W1079" s="188"/>
      <c r="X1079" s="188">
        <v>8.7899999999999991</v>
      </c>
      <c r="Y1079" s="188">
        <v>9.67</v>
      </c>
      <c r="Z1079" s="188">
        <v>12.23</v>
      </c>
      <c r="AA1079" s="188"/>
      <c r="AB1079" s="188">
        <v>10.94</v>
      </c>
      <c r="AC1079" s="188">
        <v>10.19</v>
      </c>
      <c r="AD1079" s="188"/>
      <c r="AE1079" s="188">
        <v>9.4</v>
      </c>
      <c r="AF1079" s="188"/>
    </row>
    <row r="1080" spans="1:32" x14ac:dyDescent="0.3">
      <c r="A1080" s="180" t="s">
        <v>973</v>
      </c>
      <c r="B1080" s="180">
        <v>1335</v>
      </c>
      <c r="C1080" s="182" t="s">
        <v>27583</v>
      </c>
      <c r="D1080" s="180" t="s">
        <v>42</v>
      </c>
      <c r="E1080" s="180" t="s">
        <v>857</v>
      </c>
      <c r="F1080" s="188"/>
      <c r="G1080" s="188">
        <v>13.72</v>
      </c>
      <c r="H1080" s="188"/>
      <c r="I1080" s="188">
        <v>10.130000000000001</v>
      </c>
      <c r="J1080" s="188">
        <v>10.17</v>
      </c>
      <c r="K1080" s="188">
        <v>9.07</v>
      </c>
      <c r="L1080" s="188">
        <v>11.09</v>
      </c>
      <c r="M1080" s="188">
        <v>9.1</v>
      </c>
      <c r="N1080" s="188"/>
      <c r="O1080" s="188"/>
      <c r="P1080" s="188">
        <v>9.94</v>
      </c>
      <c r="Q1080" s="188"/>
      <c r="R1080" s="188">
        <v>10.92</v>
      </c>
      <c r="S1080" s="188">
        <v>8.9499999999999993</v>
      </c>
      <c r="T1080" s="188">
        <v>9.57</v>
      </c>
      <c r="U1080" s="188">
        <v>9.73</v>
      </c>
      <c r="V1080" s="188">
        <v>11.02</v>
      </c>
      <c r="W1080" s="188"/>
      <c r="X1080" s="188">
        <v>9.08</v>
      </c>
      <c r="Y1080" s="188">
        <v>9.99</v>
      </c>
      <c r="Z1080" s="188">
        <v>12.64</v>
      </c>
      <c r="AA1080" s="188"/>
      <c r="AB1080" s="188">
        <v>11.31</v>
      </c>
      <c r="AC1080" s="188">
        <v>10.52</v>
      </c>
      <c r="AD1080" s="188"/>
      <c r="AE1080" s="188">
        <v>9.7200000000000006</v>
      </c>
      <c r="AF1080" s="188"/>
    </row>
    <row r="1081" spans="1:32" x14ac:dyDescent="0.3">
      <c r="A1081" s="180" t="s">
        <v>973</v>
      </c>
      <c r="B1081" s="180">
        <v>40425</v>
      </c>
      <c r="C1081" s="182" t="s">
        <v>27584</v>
      </c>
      <c r="D1081" s="180" t="s">
        <v>42</v>
      </c>
      <c r="E1081" s="180" t="s">
        <v>857</v>
      </c>
      <c r="F1081" s="188"/>
      <c r="G1081" s="188">
        <v>11.74</v>
      </c>
      <c r="H1081" s="188"/>
      <c r="I1081" s="188">
        <v>8.67</v>
      </c>
      <c r="J1081" s="188">
        <v>8.6999999999999993</v>
      </c>
      <c r="K1081" s="188">
        <v>7.76</v>
      </c>
      <c r="L1081" s="188">
        <v>9.5</v>
      </c>
      <c r="M1081" s="188">
        <v>7.79</v>
      </c>
      <c r="N1081" s="188"/>
      <c r="O1081" s="188"/>
      <c r="P1081" s="188">
        <v>8.51</v>
      </c>
      <c r="Q1081" s="188"/>
      <c r="R1081" s="188">
        <v>9.34</v>
      </c>
      <c r="S1081" s="188">
        <v>7.66</v>
      </c>
      <c r="T1081" s="188">
        <v>8.19</v>
      </c>
      <c r="U1081" s="188">
        <v>8.32</v>
      </c>
      <c r="V1081" s="188">
        <v>9.43</v>
      </c>
      <c r="W1081" s="188"/>
      <c r="X1081" s="188">
        <v>7.77</v>
      </c>
      <c r="Y1081" s="188">
        <v>8.5500000000000007</v>
      </c>
      <c r="Z1081" s="188">
        <v>10.82</v>
      </c>
      <c r="AA1081" s="188"/>
      <c r="AB1081" s="188">
        <v>9.68</v>
      </c>
      <c r="AC1081" s="188">
        <v>9.01</v>
      </c>
      <c r="AD1081" s="188"/>
      <c r="AE1081" s="188">
        <v>8.32</v>
      </c>
      <c r="AF1081" s="188"/>
    </row>
    <row r="1082" spans="1:32" x14ac:dyDescent="0.3">
      <c r="A1082" s="180" t="s">
        <v>973</v>
      </c>
      <c r="B1082" s="180">
        <v>1337</v>
      </c>
      <c r="C1082" s="182" t="s">
        <v>27585</v>
      </c>
      <c r="D1082" s="180" t="s">
        <v>42</v>
      </c>
      <c r="E1082" s="180" t="s">
        <v>857</v>
      </c>
      <c r="F1082" s="188"/>
      <c r="G1082" s="188">
        <v>13.47</v>
      </c>
      <c r="H1082" s="188"/>
      <c r="I1082" s="188">
        <v>9.94</v>
      </c>
      <c r="J1082" s="188">
        <v>9.98</v>
      </c>
      <c r="K1082" s="188">
        <v>8.9</v>
      </c>
      <c r="L1082" s="188">
        <v>10.89</v>
      </c>
      <c r="M1082" s="188">
        <v>8.93</v>
      </c>
      <c r="N1082" s="188"/>
      <c r="O1082" s="188"/>
      <c r="P1082" s="188">
        <v>9.76</v>
      </c>
      <c r="Q1082" s="188"/>
      <c r="R1082" s="188">
        <v>10.71</v>
      </c>
      <c r="S1082" s="188">
        <v>8.7899999999999991</v>
      </c>
      <c r="T1082" s="188">
        <v>9.39</v>
      </c>
      <c r="U1082" s="188">
        <v>9.5500000000000007</v>
      </c>
      <c r="V1082" s="188">
        <v>10.82</v>
      </c>
      <c r="W1082" s="188"/>
      <c r="X1082" s="188">
        <v>8.91</v>
      </c>
      <c r="Y1082" s="188">
        <v>9.81</v>
      </c>
      <c r="Z1082" s="188">
        <v>12.4</v>
      </c>
      <c r="AA1082" s="188"/>
      <c r="AB1082" s="188">
        <v>11.1</v>
      </c>
      <c r="AC1082" s="188">
        <v>10.33</v>
      </c>
      <c r="AD1082" s="188"/>
      <c r="AE1082" s="188">
        <v>9.5399999999999991</v>
      </c>
      <c r="AF1082" s="188"/>
    </row>
    <row r="1083" spans="1:32" x14ac:dyDescent="0.3">
      <c r="A1083" s="180" t="s">
        <v>973</v>
      </c>
      <c r="B1083" s="180">
        <v>34659</v>
      </c>
      <c r="C1083" s="182" t="s">
        <v>27586</v>
      </c>
      <c r="D1083" s="180" t="s">
        <v>47</v>
      </c>
      <c r="E1083" s="180" t="s">
        <v>857</v>
      </c>
      <c r="F1083" s="188">
        <v>46.12</v>
      </c>
      <c r="G1083" s="188"/>
      <c r="H1083" s="188"/>
      <c r="I1083" s="188">
        <v>42.48</v>
      </c>
      <c r="J1083" s="188">
        <v>48.31</v>
      </c>
      <c r="K1083" s="188"/>
      <c r="L1083" s="188">
        <v>46.03</v>
      </c>
      <c r="M1083" s="188">
        <v>44.43</v>
      </c>
      <c r="N1083" s="188">
        <v>40.340000000000003</v>
      </c>
      <c r="O1083" s="188"/>
      <c r="P1083" s="188">
        <v>42.58</v>
      </c>
      <c r="Q1083" s="188">
        <v>58</v>
      </c>
      <c r="R1083" s="188">
        <v>51.13</v>
      </c>
      <c r="S1083" s="188">
        <v>42.58</v>
      </c>
      <c r="T1083" s="188"/>
      <c r="U1083" s="188">
        <v>46.33</v>
      </c>
      <c r="V1083" s="188">
        <v>51.27</v>
      </c>
      <c r="W1083" s="188"/>
      <c r="X1083" s="188">
        <v>46.48</v>
      </c>
      <c r="Y1083" s="188">
        <v>53.14</v>
      </c>
      <c r="Z1083" s="188">
        <v>48.88</v>
      </c>
      <c r="AA1083" s="188"/>
      <c r="AB1083" s="188">
        <v>44.88</v>
      </c>
      <c r="AC1083" s="188">
        <v>41.69</v>
      </c>
      <c r="AD1083" s="188"/>
      <c r="AE1083" s="188">
        <v>45.24</v>
      </c>
      <c r="AF1083" s="188"/>
    </row>
    <row r="1084" spans="1:32" x14ac:dyDescent="0.3">
      <c r="A1084" s="180" t="s">
        <v>973</v>
      </c>
      <c r="B1084" s="180">
        <v>34514</v>
      </c>
      <c r="C1084" s="182" t="s">
        <v>27587</v>
      </c>
      <c r="D1084" s="180" t="s">
        <v>47</v>
      </c>
      <c r="E1084" s="180" t="s">
        <v>26586</v>
      </c>
      <c r="F1084" s="188">
        <v>51.09</v>
      </c>
      <c r="G1084" s="188"/>
      <c r="H1084" s="188"/>
      <c r="I1084" s="188">
        <v>47.05</v>
      </c>
      <c r="J1084" s="188">
        <v>53.51</v>
      </c>
      <c r="K1084" s="188"/>
      <c r="L1084" s="188">
        <v>50.99</v>
      </c>
      <c r="M1084" s="188">
        <v>49.21</v>
      </c>
      <c r="N1084" s="188">
        <v>44.68</v>
      </c>
      <c r="O1084" s="188"/>
      <c r="P1084" s="188">
        <v>47.16</v>
      </c>
      <c r="Q1084" s="188">
        <v>64.239999999999995</v>
      </c>
      <c r="R1084" s="188">
        <v>56.63</v>
      </c>
      <c r="S1084" s="188">
        <v>47.16</v>
      </c>
      <c r="T1084" s="188"/>
      <c r="U1084" s="188">
        <v>51.32</v>
      </c>
      <c r="V1084" s="188">
        <v>56.79</v>
      </c>
      <c r="W1084" s="188"/>
      <c r="X1084" s="188">
        <v>51.48</v>
      </c>
      <c r="Y1084" s="188">
        <v>58.86</v>
      </c>
      <c r="Z1084" s="188">
        <v>54.14</v>
      </c>
      <c r="AA1084" s="188"/>
      <c r="AB1084" s="188">
        <v>49.71</v>
      </c>
      <c r="AC1084" s="188">
        <v>46.18</v>
      </c>
      <c r="AD1084" s="188"/>
      <c r="AE1084" s="188">
        <v>50.11</v>
      </c>
      <c r="AF1084" s="188"/>
    </row>
    <row r="1085" spans="1:32" x14ac:dyDescent="0.3">
      <c r="A1085" s="180" t="s">
        <v>973</v>
      </c>
      <c r="B1085" s="180">
        <v>34660</v>
      </c>
      <c r="C1085" s="182" t="s">
        <v>27588</v>
      </c>
      <c r="D1085" s="180" t="s">
        <v>47</v>
      </c>
      <c r="E1085" s="180" t="s">
        <v>857</v>
      </c>
      <c r="F1085" s="188">
        <v>64.84</v>
      </c>
      <c r="G1085" s="188"/>
      <c r="H1085" s="188"/>
      <c r="I1085" s="188">
        <v>59.71</v>
      </c>
      <c r="J1085" s="188">
        <v>67.91</v>
      </c>
      <c r="K1085" s="188"/>
      <c r="L1085" s="188">
        <v>64.709999999999994</v>
      </c>
      <c r="M1085" s="188">
        <v>62.45</v>
      </c>
      <c r="N1085" s="188">
        <v>56.7</v>
      </c>
      <c r="O1085" s="188"/>
      <c r="P1085" s="188">
        <v>59.85</v>
      </c>
      <c r="Q1085" s="188">
        <v>81.53</v>
      </c>
      <c r="R1085" s="188">
        <v>71.87</v>
      </c>
      <c r="S1085" s="188">
        <v>59.85</v>
      </c>
      <c r="T1085" s="188"/>
      <c r="U1085" s="188">
        <v>65.13</v>
      </c>
      <c r="V1085" s="188">
        <v>72.069999999999993</v>
      </c>
      <c r="W1085" s="188"/>
      <c r="X1085" s="188">
        <v>65.33</v>
      </c>
      <c r="Y1085" s="188">
        <v>74.7</v>
      </c>
      <c r="Z1085" s="188">
        <v>68.709999999999994</v>
      </c>
      <c r="AA1085" s="188"/>
      <c r="AB1085" s="188">
        <v>63.09</v>
      </c>
      <c r="AC1085" s="188">
        <v>58.61</v>
      </c>
      <c r="AD1085" s="188"/>
      <c r="AE1085" s="188">
        <v>63.59</v>
      </c>
      <c r="AF1085" s="188"/>
    </row>
    <row r="1086" spans="1:32" x14ac:dyDescent="0.3">
      <c r="A1086" s="180" t="s">
        <v>973</v>
      </c>
      <c r="B1086" s="180">
        <v>34661</v>
      </c>
      <c r="C1086" s="182" t="s">
        <v>27589</v>
      </c>
      <c r="D1086" s="180" t="s">
        <v>47</v>
      </c>
      <c r="E1086" s="180" t="s">
        <v>857</v>
      </c>
      <c r="F1086" s="188">
        <v>93.12</v>
      </c>
      <c r="G1086" s="188"/>
      <c r="H1086" s="188"/>
      <c r="I1086" s="188">
        <v>85.76</v>
      </c>
      <c r="J1086" s="188">
        <v>97.53</v>
      </c>
      <c r="K1086" s="188"/>
      <c r="L1086" s="188">
        <v>92.94</v>
      </c>
      <c r="M1086" s="188">
        <v>89.7</v>
      </c>
      <c r="N1086" s="188">
        <v>81.44</v>
      </c>
      <c r="O1086" s="188"/>
      <c r="P1086" s="188">
        <v>85.96</v>
      </c>
      <c r="Q1086" s="188">
        <v>117.09</v>
      </c>
      <c r="R1086" s="188">
        <v>103.22</v>
      </c>
      <c r="S1086" s="188">
        <v>85.96</v>
      </c>
      <c r="T1086" s="188"/>
      <c r="U1086" s="188">
        <v>93.54</v>
      </c>
      <c r="V1086" s="188">
        <v>103.51</v>
      </c>
      <c r="W1086" s="188"/>
      <c r="X1086" s="188">
        <v>93.83</v>
      </c>
      <c r="Y1086" s="188">
        <v>107.29</v>
      </c>
      <c r="Z1086" s="188">
        <v>98.68</v>
      </c>
      <c r="AA1086" s="188"/>
      <c r="AB1086" s="188">
        <v>90.61</v>
      </c>
      <c r="AC1086" s="188">
        <v>84.17</v>
      </c>
      <c r="AD1086" s="188"/>
      <c r="AE1086" s="188">
        <v>91.34</v>
      </c>
      <c r="AF1086" s="188"/>
    </row>
    <row r="1087" spans="1:32" x14ac:dyDescent="0.3">
      <c r="A1087" s="180" t="s">
        <v>973</v>
      </c>
      <c r="B1087" s="180">
        <v>34667</v>
      </c>
      <c r="C1087" s="182" t="s">
        <v>27590</v>
      </c>
      <c r="D1087" s="180" t="s">
        <v>47</v>
      </c>
      <c r="E1087" s="180" t="s">
        <v>857</v>
      </c>
      <c r="F1087" s="188">
        <v>33.72</v>
      </c>
      <c r="G1087" s="188"/>
      <c r="H1087" s="188"/>
      <c r="I1087" s="188">
        <v>31.05</v>
      </c>
      <c r="J1087" s="188">
        <v>35.32</v>
      </c>
      <c r="K1087" s="188"/>
      <c r="L1087" s="188">
        <v>33.659999999999997</v>
      </c>
      <c r="M1087" s="188">
        <v>32.479999999999997</v>
      </c>
      <c r="N1087" s="188">
        <v>29.49</v>
      </c>
      <c r="O1087" s="188"/>
      <c r="P1087" s="188">
        <v>31.13</v>
      </c>
      <c r="Q1087" s="188">
        <v>42.4</v>
      </c>
      <c r="R1087" s="188">
        <v>37.380000000000003</v>
      </c>
      <c r="S1087" s="188">
        <v>31.13</v>
      </c>
      <c r="T1087" s="188"/>
      <c r="U1087" s="188">
        <v>33.869999999999997</v>
      </c>
      <c r="V1087" s="188">
        <v>37.479999999999997</v>
      </c>
      <c r="W1087" s="188"/>
      <c r="X1087" s="188">
        <v>33.979999999999997</v>
      </c>
      <c r="Y1087" s="188">
        <v>38.85</v>
      </c>
      <c r="Z1087" s="188">
        <v>35.729999999999997</v>
      </c>
      <c r="AA1087" s="188"/>
      <c r="AB1087" s="188">
        <v>32.81</v>
      </c>
      <c r="AC1087" s="188">
        <v>30.48</v>
      </c>
      <c r="AD1087" s="188"/>
      <c r="AE1087" s="188">
        <v>33.07</v>
      </c>
      <c r="AF1087" s="188"/>
    </row>
    <row r="1088" spans="1:32" x14ac:dyDescent="0.3">
      <c r="A1088" s="180" t="s">
        <v>973</v>
      </c>
      <c r="B1088" s="180">
        <v>34668</v>
      </c>
      <c r="C1088" s="182" t="s">
        <v>27591</v>
      </c>
      <c r="D1088" s="180" t="s">
        <v>47</v>
      </c>
      <c r="E1088" s="180" t="s">
        <v>857</v>
      </c>
      <c r="F1088" s="188">
        <v>44.07</v>
      </c>
      <c r="G1088" s="188"/>
      <c r="H1088" s="188"/>
      <c r="I1088" s="188">
        <v>40.58</v>
      </c>
      <c r="J1088" s="188">
        <v>46.16</v>
      </c>
      <c r="K1088" s="188"/>
      <c r="L1088" s="188">
        <v>43.98</v>
      </c>
      <c r="M1088" s="188">
        <v>42.45</v>
      </c>
      <c r="N1088" s="188">
        <v>38.54</v>
      </c>
      <c r="O1088" s="188"/>
      <c r="P1088" s="188">
        <v>40.68</v>
      </c>
      <c r="Q1088" s="188">
        <v>55.41</v>
      </c>
      <c r="R1088" s="188">
        <v>48.85</v>
      </c>
      <c r="S1088" s="188">
        <v>40.68</v>
      </c>
      <c r="T1088" s="188"/>
      <c r="U1088" s="188">
        <v>44.27</v>
      </c>
      <c r="V1088" s="188">
        <v>48.98</v>
      </c>
      <c r="W1088" s="188"/>
      <c r="X1088" s="188">
        <v>44.4</v>
      </c>
      <c r="Y1088" s="188">
        <v>50.77</v>
      </c>
      <c r="Z1088" s="188">
        <v>46.7</v>
      </c>
      <c r="AA1088" s="188"/>
      <c r="AB1088" s="188">
        <v>42.88</v>
      </c>
      <c r="AC1088" s="188">
        <v>39.83</v>
      </c>
      <c r="AD1088" s="188"/>
      <c r="AE1088" s="188">
        <v>43.22</v>
      </c>
      <c r="AF1088" s="188"/>
    </row>
    <row r="1089" spans="1:32" x14ac:dyDescent="0.3">
      <c r="A1089" s="180" t="s">
        <v>973</v>
      </c>
      <c r="B1089" s="180">
        <v>34741</v>
      </c>
      <c r="C1089" s="182" t="s">
        <v>27592</v>
      </c>
      <c r="D1089" s="180" t="s">
        <v>47</v>
      </c>
      <c r="E1089" s="180" t="s">
        <v>857</v>
      </c>
      <c r="F1089" s="188">
        <v>48.49</v>
      </c>
      <c r="G1089" s="188"/>
      <c r="H1089" s="188"/>
      <c r="I1089" s="188">
        <v>44.65</v>
      </c>
      <c r="J1089" s="188">
        <v>50.78</v>
      </c>
      <c r="K1089" s="188"/>
      <c r="L1089" s="188">
        <v>48.39</v>
      </c>
      <c r="M1089" s="188">
        <v>46.7</v>
      </c>
      <c r="N1089" s="188">
        <v>42.4</v>
      </c>
      <c r="O1089" s="188"/>
      <c r="P1089" s="188">
        <v>44.76</v>
      </c>
      <c r="Q1089" s="188">
        <v>60.97</v>
      </c>
      <c r="R1089" s="188">
        <v>53.75</v>
      </c>
      <c r="S1089" s="188">
        <v>44.76</v>
      </c>
      <c r="T1089" s="188"/>
      <c r="U1089" s="188">
        <v>48.71</v>
      </c>
      <c r="V1089" s="188">
        <v>53.9</v>
      </c>
      <c r="W1089" s="188"/>
      <c r="X1089" s="188">
        <v>48.86</v>
      </c>
      <c r="Y1089" s="188">
        <v>55.86</v>
      </c>
      <c r="Z1089" s="188">
        <v>51.38</v>
      </c>
      <c r="AA1089" s="188"/>
      <c r="AB1089" s="188">
        <v>47.18</v>
      </c>
      <c r="AC1089" s="188">
        <v>43.83</v>
      </c>
      <c r="AD1089" s="188"/>
      <c r="AE1089" s="188">
        <v>47.56</v>
      </c>
      <c r="AF1089" s="188"/>
    </row>
    <row r="1090" spans="1:32" x14ac:dyDescent="0.3">
      <c r="A1090" s="180" t="s">
        <v>973</v>
      </c>
      <c r="B1090" s="180">
        <v>34664</v>
      </c>
      <c r="C1090" s="182" t="s">
        <v>27593</v>
      </c>
      <c r="D1090" s="180" t="s">
        <v>47</v>
      </c>
      <c r="E1090" s="180" t="s">
        <v>857</v>
      </c>
      <c r="F1090" s="188">
        <v>52.91</v>
      </c>
      <c r="G1090" s="188"/>
      <c r="H1090" s="188"/>
      <c r="I1090" s="188">
        <v>48.73</v>
      </c>
      <c r="J1090" s="188">
        <v>55.42</v>
      </c>
      <c r="K1090" s="188"/>
      <c r="L1090" s="188">
        <v>52.81</v>
      </c>
      <c r="M1090" s="188">
        <v>50.97</v>
      </c>
      <c r="N1090" s="188">
        <v>46.27</v>
      </c>
      <c r="O1090" s="188"/>
      <c r="P1090" s="188">
        <v>48.84</v>
      </c>
      <c r="Q1090" s="188">
        <v>66.53</v>
      </c>
      <c r="R1090" s="188">
        <v>58.65</v>
      </c>
      <c r="S1090" s="188">
        <v>48.84</v>
      </c>
      <c r="T1090" s="188"/>
      <c r="U1090" s="188">
        <v>53.15</v>
      </c>
      <c r="V1090" s="188">
        <v>58.82</v>
      </c>
      <c r="W1090" s="188"/>
      <c r="X1090" s="188">
        <v>53.32</v>
      </c>
      <c r="Y1090" s="188">
        <v>60.96</v>
      </c>
      <c r="Z1090" s="188">
        <v>56.07</v>
      </c>
      <c r="AA1090" s="188"/>
      <c r="AB1090" s="188">
        <v>51.48</v>
      </c>
      <c r="AC1090" s="188">
        <v>47.83</v>
      </c>
      <c r="AD1090" s="188"/>
      <c r="AE1090" s="188">
        <v>51.9</v>
      </c>
      <c r="AF1090" s="188"/>
    </row>
    <row r="1091" spans="1:32" x14ac:dyDescent="0.3">
      <c r="A1091" s="180" t="s">
        <v>973</v>
      </c>
      <c r="B1091" s="180">
        <v>34665</v>
      </c>
      <c r="C1091" s="182" t="s">
        <v>27594</v>
      </c>
      <c r="D1091" s="180" t="s">
        <v>47</v>
      </c>
      <c r="E1091" s="180" t="s">
        <v>857</v>
      </c>
      <c r="F1091" s="188">
        <v>65.69</v>
      </c>
      <c r="G1091" s="188"/>
      <c r="H1091" s="188"/>
      <c r="I1091" s="188">
        <v>60.49</v>
      </c>
      <c r="J1091" s="188">
        <v>68.8</v>
      </c>
      <c r="K1091" s="188"/>
      <c r="L1091" s="188">
        <v>65.56</v>
      </c>
      <c r="M1091" s="188">
        <v>63.27</v>
      </c>
      <c r="N1091" s="188">
        <v>57.44</v>
      </c>
      <c r="O1091" s="188"/>
      <c r="P1091" s="188">
        <v>60.63</v>
      </c>
      <c r="Q1091" s="188">
        <v>82.59</v>
      </c>
      <c r="R1091" s="188">
        <v>72.81</v>
      </c>
      <c r="S1091" s="188">
        <v>60.63</v>
      </c>
      <c r="T1091" s="188"/>
      <c r="U1091" s="188">
        <v>65.98</v>
      </c>
      <c r="V1091" s="188">
        <v>73.010000000000005</v>
      </c>
      <c r="W1091" s="188"/>
      <c r="X1091" s="188">
        <v>66.19</v>
      </c>
      <c r="Y1091" s="188">
        <v>75.680000000000007</v>
      </c>
      <c r="Z1091" s="188">
        <v>69.61</v>
      </c>
      <c r="AA1091" s="188"/>
      <c r="AB1091" s="188">
        <v>63.91</v>
      </c>
      <c r="AC1091" s="188">
        <v>59.37</v>
      </c>
      <c r="AD1091" s="188"/>
      <c r="AE1091" s="188">
        <v>64.430000000000007</v>
      </c>
      <c r="AF1091" s="188"/>
    </row>
    <row r="1092" spans="1:32" x14ac:dyDescent="0.3">
      <c r="A1092" s="180" t="s">
        <v>973</v>
      </c>
      <c r="B1092" s="180">
        <v>34666</v>
      </c>
      <c r="C1092" s="182" t="s">
        <v>27595</v>
      </c>
      <c r="D1092" s="180" t="s">
        <v>47</v>
      </c>
      <c r="E1092" s="180" t="s">
        <v>857</v>
      </c>
      <c r="F1092" s="188">
        <v>99.22</v>
      </c>
      <c r="G1092" s="188"/>
      <c r="H1092" s="188"/>
      <c r="I1092" s="188">
        <v>91.37</v>
      </c>
      <c r="J1092" s="188">
        <v>103.92</v>
      </c>
      <c r="K1092" s="188"/>
      <c r="L1092" s="188">
        <v>99.02</v>
      </c>
      <c r="M1092" s="188">
        <v>95.56</v>
      </c>
      <c r="N1092" s="188">
        <v>86.77</v>
      </c>
      <c r="O1092" s="188"/>
      <c r="P1092" s="188">
        <v>91.58</v>
      </c>
      <c r="Q1092" s="188">
        <v>124.75</v>
      </c>
      <c r="R1092" s="188">
        <v>109.97</v>
      </c>
      <c r="S1092" s="188">
        <v>91.58</v>
      </c>
      <c r="T1092" s="188"/>
      <c r="U1092" s="188">
        <v>99.66</v>
      </c>
      <c r="V1092" s="188">
        <v>110.29</v>
      </c>
      <c r="W1092" s="188"/>
      <c r="X1092" s="188">
        <v>99.97</v>
      </c>
      <c r="Y1092" s="188">
        <v>114.31</v>
      </c>
      <c r="Z1092" s="188">
        <v>105.14</v>
      </c>
      <c r="AA1092" s="188"/>
      <c r="AB1092" s="188">
        <v>96.54</v>
      </c>
      <c r="AC1092" s="188">
        <v>89.68</v>
      </c>
      <c r="AD1092" s="188"/>
      <c r="AE1092" s="188">
        <v>97.31</v>
      </c>
      <c r="AF1092" s="188"/>
    </row>
    <row r="1093" spans="1:32" x14ac:dyDescent="0.3">
      <c r="A1093" s="180" t="s">
        <v>973</v>
      </c>
      <c r="B1093" s="180">
        <v>34669</v>
      </c>
      <c r="C1093" s="182" t="s">
        <v>27596</v>
      </c>
      <c r="D1093" s="180" t="s">
        <v>47</v>
      </c>
      <c r="E1093" s="180" t="s">
        <v>857</v>
      </c>
      <c r="F1093" s="188">
        <v>36.380000000000003</v>
      </c>
      <c r="G1093" s="188"/>
      <c r="H1093" s="188"/>
      <c r="I1093" s="188">
        <v>33.5</v>
      </c>
      <c r="J1093" s="188">
        <v>38.1</v>
      </c>
      <c r="K1093" s="188"/>
      <c r="L1093" s="188">
        <v>36.299999999999997</v>
      </c>
      <c r="M1093" s="188">
        <v>35.04</v>
      </c>
      <c r="N1093" s="188">
        <v>31.81</v>
      </c>
      <c r="O1093" s="188"/>
      <c r="P1093" s="188">
        <v>33.58</v>
      </c>
      <c r="Q1093" s="188">
        <v>45.74</v>
      </c>
      <c r="R1093" s="188">
        <v>40.32</v>
      </c>
      <c r="S1093" s="188">
        <v>33.58</v>
      </c>
      <c r="T1093" s="188"/>
      <c r="U1093" s="188">
        <v>36.54</v>
      </c>
      <c r="V1093" s="188">
        <v>40.43</v>
      </c>
      <c r="W1093" s="188"/>
      <c r="X1093" s="188">
        <v>36.65</v>
      </c>
      <c r="Y1093" s="188">
        <v>41.91</v>
      </c>
      <c r="Z1093" s="188">
        <v>38.549999999999997</v>
      </c>
      <c r="AA1093" s="188"/>
      <c r="AB1093" s="188">
        <v>35.39</v>
      </c>
      <c r="AC1093" s="188">
        <v>32.880000000000003</v>
      </c>
      <c r="AD1093" s="188"/>
      <c r="AE1093" s="188">
        <v>35.68</v>
      </c>
      <c r="AF1093" s="188"/>
    </row>
    <row r="1094" spans="1:32" x14ac:dyDescent="0.3">
      <c r="A1094" s="180" t="s">
        <v>973</v>
      </c>
      <c r="B1094" s="180">
        <v>34670</v>
      </c>
      <c r="C1094" s="182" t="s">
        <v>27597</v>
      </c>
      <c r="D1094" s="180" t="s">
        <v>47</v>
      </c>
      <c r="E1094" s="180" t="s">
        <v>857</v>
      </c>
      <c r="F1094" s="188">
        <v>44.49</v>
      </c>
      <c r="G1094" s="188"/>
      <c r="H1094" s="188"/>
      <c r="I1094" s="188">
        <v>40.97</v>
      </c>
      <c r="J1094" s="188">
        <v>46.6</v>
      </c>
      <c r="K1094" s="188"/>
      <c r="L1094" s="188">
        <v>44.4</v>
      </c>
      <c r="M1094" s="188">
        <v>42.85</v>
      </c>
      <c r="N1094" s="188">
        <v>38.909999999999997</v>
      </c>
      <c r="O1094" s="188"/>
      <c r="P1094" s="188">
        <v>41.07</v>
      </c>
      <c r="Q1094" s="188">
        <v>55.95</v>
      </c>
      <c r="R1094" s="188">
        <v>49.32</v>
      </c>
      <c r="S1094" s="188">
        <v>41.07</v>
      </c>
      <c r="T1094" s="188"/>
      <c r="U1094" s="188">
        <v>44.69</v>
      </c>
      <c r="V1094" s="188">
        <v>49.46</v>
      </c>
      <c r="W1094" s="188"/>
      <c r="X1094" s="188">
        <v>44.83</v>
      </c>
      <c r="Y1094" s="188">
        <v>51.26</v>
      </c>
      <c r="Z1094" s="188">
        <v>47.15</v>
      </c>
      <c r="AA1094" s="188"/>
      <c r="AB1094" s="188">
        <v>43.29</v>
      </c>
      <c r="AC1094" s="188">
        <v>40.22</v>
      </c>
      <c r="AD1094" s="188"/>
      <c r="AE1094" s="188">
        <v>43.64</v>
      </c>
      <c r="AF1094" s="188"/>
    </row>
    <row r="1095" spans="1:32" x14ac:dyDescent="0.3">
      <c r="A1095" s="180" t="s">
        <v>973</v>
      </c>
      <c r="B1095" s="180">
        <v>34671</v>
      </c>
      <c r="C1095" s="182" t="s">
        <v>27598</v>
      </c>
      <c r="D1095" s="180" t="s">
        <v>47</v>
      </c>
      <c r="E1095" s="180" t="s">
        <v>857</v>
      </c>
      <c r="F1095" s="188">
        <v>37.14</v>
      </c>
      <c r="G1095" s="188"/>
      <c r="H1095" s="188"/>
      <c r="I1095" s="188">
        <v>34.200000000000003</v>
      </c>
      <c r="J1095" s="188">
        <v>38.9</v>
      </c>
      <c r="K1095" s="188"/>
      <c r="L1095" s="188">
        <v>37.06</v>
      </c>
      <c r="M1095" s="188">
        <v>35.770000000000003</v>
      </c>
      <c r="N1095" s="188">
        <v>32.479999999999997</v>
      </c>
      <c r="O1095" s="188"/>
      <c r="P1095" s="188">
        <v>34.28</v>
      </c>
      <c r="Q1095" s="188">
        <v>46.7</v>
      </c>
      <c r="R1095" s="188">
        <v>41.17</v>
      </c>
      <c r="S1095" s="188">
        <v>34.28</v>
      </c>
      <c r="T1095" s="188"/>
      <c r="U1095" s="188">
        <v>37.299999999999997</v>
      </c>
      <c r="V1095" s="188">
        <v>41.28</v>
      </c>
      <c r="W1095" s="188"/>
      <c r="X1095" s="188">
        <v>37.42</v>
      </c>
      <c r="Y1095" s="188">
        <v>42.79</v>
      </c>
      <c r="Z1095" s="188">
        <v>39.35</v>
      </c>
      <c r="AA1095" s="188"/>
      <c r="AB1095" s="188">
        <v>36.130000000000003</v>
      </c>
      <c r="AC1095" s="188">
        <v>33.57</v>
      </c>
      <c r="AD1095" s="188"/>
      <c r="AE1095" s="188">
        <v>36.43</v>
      </c>
      <c r="AF1095" s="188"/>
    </row>
    <row r="1096" spans="1:32" x14ac:dyDescent="0.3">
      <c r="A1096" s="180" t="s">
        <v>973</v>
      </c>
      <c r="B1096" s="180">
        <v>34672</v>
      </c>
      <c r="C1096" s="182" t="s">
        <v>27599</v>
      </c>
      <c r="D1096" s="180" t="s">
        <v>47</v>
      </c>
      <c r="E1096" s="180" t="s">
        <v>857</v>
      </c>
      <c r="F1096" s="188">
        <v>39.159999999999997</v>
      </c>
      <c r="G1096" s="188"/>
      <c r="H1096" s="188"/>
      <c r="I1096" s="188">
        <v>36.06</v>
      </c>
      <c r="J1096" s="188">
        <v>41.02</v>
      </c>
      <c r="K1096" s="188"/>
      <c r="L1096" s="188">
        <v>39.08</v>
      </c>
      <c r="M1096" s="188">
        <v>37.72</v>
      </c>
      <c r="N1096" s="188">
        <v>34.25</v>
      </c>
      <c r="O1096" s="188"/>
      <c r="P1096" s="188">
        <v>36.15</v>
      </c>
      <c r="Q1096" s="188">
        <v>49.24</v>
      </c>
      <c r="R1096" s="188">
        <v>43.41</v>
      </c>
      <c r="S1096" s="188">
        <v>36.15</v>
      </c>
      <c r="T1096" s="188"/>
      <c r="U1096" s="188">
        <v>39.340000000000003</v>
      </c>
      <c r="V1096" s="188">
        <v>43.53</v>
      </c>
      <c r="W1096" s="188"/>
      <c r="X1096" s="188">
        <v>39.46</v>
      </c>
      <c r="Y1096" s="188">
        <v>45.12</v>
      </c>
      <c r="Z1096" s="188">
        <v>41.5</v>
      </c>
      <c r="AA1096" s="188"/>
      <c r="AB1096" s="188">
        <v>38.1</v>
      </c>
      <c r="AC1096" s="188">
        <v>35.4</v>
      </c>
      <c r="AD1096" s="188"/>
      <c r="AE1096" s="188">
        <v>38.409999999999997</v>
      </c>
      <c r="AF1096" s="188"/>
    </row>
    <row r="1097" spans="1:32" x14ac:dyDescent="0.3">
      <c r="A1097" s="180" t="s">
        <v>973</v>
      </c>
      <c r="B1097" s="180">
        <v>34673</v>
      </c>
      <c r="C1097" s="182" t="s">
        <v>27600</v>
      </c>
      <c r="D1097" s="180" t="s">
        <v>47</v>
      </c>
      <c r="E1097" s="180" t="s">
        <v>857</v>
      </c>
      <c r="F1097" s="188">
        <v>47.79</v>
      </c>
      <c r="G1097" s="188"/>
      <c r="H1097" s="188"/>
      <c r="I1097" s="188">
        <v>44.01</v>
      </c>
      <c r="J1097" s="188">
        <v>50.05</v>
      </c>
      <c r="K1097" s="188"/>
      <c r="L1097" s="188">
        <v>47.69</v>
      </c>
      <c r="M1097" s="188">
        <v>46.03</v>
      </c>
      <c r="N1097" s="188">
        <v>41.79</v>
      </c>
      <c r="O1097" s="188"/>
      <c r="P1097" s="188">
        <v>44.11</v>
      </c>
      <c r="Q1097" s="188">
        <v>60.09</v>
      </c>
      <c r="R1097" s="188">
        <v>52.97</v>
      </c>
      <c r="S1097" s="188">
        <v>44.11</v>
      </c>
      <c r="T1097" s="188"/>
      <c r="U1097" s="188">
        <v>48</v>
      </c>
      <c r="V1097" s="188">
        <v>53.12</v>
      </c>
      <c r="W1097" s="188"/>
      <c r="X1097" s="188">
        <v>48.15</v>
      </c>
      <c r="Y1097" s="188">
        <v>55.05</v>
      </c>
      <c r="Z1097" s="188">
        <v>50.64</v>
      </c>
      <c r="AA1097" s="188"/>
      <c r="AB1097" s="188">
        <v>46.5</v>
      </c>
      <c r="AC1097" s="188">
        <v>43.19</v>
      </c>
      <c r="AD1097" s="188"/>
      <c r="AE1097" s="188">
        <v>46.87</v>
      </c>
      <c r="AF1097" s="188"/>
    </row>
    <row r="1098" spans="1:32" x14ac:dyDescent="0.3">
      <c r="A1098" s="180" t="s">
        <v>973</v>
      </c>
      <c r="B1098" s="180">
        <v>34674</v>
      </c>
      <c r="C1098" s="182" t="s">
        <v>27601</v>
      </c>
      <c r="D1098" s="180" t="s">
        <v>47</v>
      </c>
      <c r="E1098" s="180" t="s">
        <v>857</v>
      </c>
      <c r="F1098" s="188">
        <v>63.53</v>
      </c>
      <c r="G1098" s="188"/>
      <c r="H1098" s="188"/>
      <c r="I1098" s="188">
        <v>58.51</v>
      </c>
      <c r="J1098" s="188">
        <v>66.540000000000006</v>
      </c>
      <c r="K1098" s="188"/>
      <c r="L1098" s="188">
        <v>63.41</v>
      </c>
      <c r="M1098" s="188">
        <v>61.19</v>
      </c>
      <c r="N1098" s="188">
        <v>55.56</v>
      </c>
      <c r="O1098" s="188"/>
      <c r="P1098" s="188">
        <v>58.64</v>
      </c>
      <c r="Q1098" s="188">
        <v>79.88</v>
      </c>
      <c r="R1098" s="188">
        <v>70.42</v>
      </c>
      <c r="S1098" s="188">
        <v>58.64</v>
      </c>
      <c r="T1098" s="188"/>
      <c r="U1098" s="188">
        <v>63.82</v>
      </c>
      <c r="V1098" s="188">
        <v>70.62</v>
      </c>
      <c r="W1098" s="188"/>
      <c r="X1098" s="188">
        <v>64.02</v>
      </c>
      <c r="Y1098" s="188">
        <v>73.19</v>
      </c>
      <c r="Z1098" s="188">
        <v>67.319999999999993</v>
      </c>
      <c r="AA1098" s="188"/>
      <c r="AB1098" s="188">
        <v>61.81</v>
      </c>
      <c r="AC1098" s="188">
        <v>57.42</v>
      </c>
      <c r="AD1098" s="188"/>
      <c r="AE1098" s="188">
        <v>62.31</v>
      </c>
      <c r="AF1098" s="188"/>
    </row>
    <row r="1099" spans="1:32" x14ac:dyDescent="0.3">
      <c r="A1099" s="180" t="s">
        <v>973</v>
      </c>
      <c r="B1099" s="180">
        <v>34675</v>
      </c>
      <c r="C1099" s="182" t="s">
        <v>27602</v>
      </c>
      <c r="D1099" s="180" t="s">
        <v>47</v>
      </c>
      <c r="E1099" s="180" t="s">
        <v>857</v>
      </c>
      <c r="F1099" s="188">
        <v>77.459999999999994</v>
      </c>
      <c r="G1099" s="188"/>
      <c r="H1099" s="188"/>
      <c r="I1099" s="188">
        <v>71.33</v>
      </c>
      <c r="J1099" s="188">
        <v>81.13</v>
      </c>
      <c r="K1099" s="188"/>
      <c r="L1099" s="188">
        <v>77.31</v>
      </c>
      <c r="M1099" s="188">
        <v>74.61</v>
      </c>
      <c r="N1099" s="188">
        <v>67.739999999999995</v>
      </c>
      <c r="O1099" s="188"/>
      <c r="P1099" s="188">
        <v>71.5</v>
      </c>
      <c r="Q1099" s="188">
        <v>97.39</v>
      </c>
      <c r="R1099" s="188">
        <v>85.86</v>
      </c>
      <c r="S1099" s="188">
        <v>71.5</v>
      </c>
      <c r="T1099" s="188"/>
      <c r="U1099" s="188">
        <v>77.81</v>
      </c>
      <c r="V1099" s="188">
        <v>86.1</v>
      </c>
      <c r="W1099" s="188"/>
      <c r="X1099" s="188">
        <v>78.05</v>
      </c>
      <c r="Y1099" s="188">
        <v>89.24</v>
      </c>
      <c r="Z1099" s="188">
        <v>82.08</v>
      </c>
      <c r="AA1099" s="188"/>
      <c r="AB1099" s="188">
        <v>75.36</v>
      </c>
      <c r="AC1099" s="188">
        <v>70.010000000000005</v>
      </c>
      <c r="AD1099" s="188"/>
      <c r="AE1099" s="188">
        <v>75.97</v>
      </c>
      <c r="AF1099" s="188"/>
    </row>
    <row r="1100" spans="1:32" x14ac:dyDescent="0.3">
      <c r="A1100" s="180" t="s">
        <v>973</v>
      </c>
      <c r="B1100" s="180">
        <v>34676</v>
      </c>
      <c r="C1100" s="182" t="s">
        <v>27603</v>
      </c>
      <c r="D1100" s="180" t="s">
        <v>47</v>
      </c>
      <c r="E1100" s="180" t="s">
        <v>857</v>
      </c>
      <c r="F1100" s="188">
        <v>22.3</v>
      </c>
      <c r="G1100" s="188"/>
      <c r="H1100" s="188"/>
      <c r="I1100" s="188">
        <v>20.53</v>
      </c>
      <c r="J1100" s="188">
        <v>23.35</v>
      </c>
      <c r="K1100" s="188"/>
      <c r="L1100" s="188">
        <v>22.25</v>
      </c>
      <c r="M1100" s="188">
        <v>21.48</v>
      </c>
      <c r="N1100" s="188">
        <v>19.5</v>
      </c>
      <c r="O1100" s="188"/>
      <c r="P1100" s="188">
        <v>20.58</v>
      </c>
      <c r="Q1100" s="188">
        <v>28.04</v>
      </c>
      <c r="R1100" s="188">
        <v>24.72</v>
      </c>
      <c r="S1100" s="188">
        <v>20.58</v>
      </c>
      <c r="T1100" s="188"/>
      <c r="U1100" s="188">
        <v>22.4</v>
      </c>
      <c r="V1100" s="188">
        <v>24.79</v>
      </c>
      <c r="W1100" s="188"/>
      <c r="X1100" s="188">
        <v>22.47</v>
      </c>
      <c r="Y1100" s="188">
        <v>25.69</v>
      </c>
      <c r="Z1100" s="188">
        <v>23.63</v>
      </c>
      <c r="AA1100" s="188"/>
      <c r="AB1100" s="188">
        <v>21.7</v>
      </c>
      <c r="AC1100" s="188">
        <v>20.149999999999999</v>
      </c>
      <c r="AD1100" s="188"/>
      <c r="AE1100" s="188">
        <v>21.87</v>
      </c>
      <c r="AF1100" s="188"/>
    </row>
    <row r="1101" spans="1:32" x14ac:dyDescent="0.3">
      <c r="A1101" s="180" t="s">
        <v>973</v>
      </c>
      <c r="B1101" s="180">
        <v>34677</v>
      </c>
      <c r="C1101" s="182" t="s">
        <v>27604</v>
      </c>
      <c r="D1101" s="180" t="s">
        <v>47</v>
      </c>
      <c r="E1101" s="180" t="s">
        <v>857</v>
      </c>
      <c r="F1101" s="188">
        <v>29.98</v>
      </c>
      <c r="G1101" s="188"/>
      <c r="H1101" s="188"/>
      <c r="I1101" s="188">
        <v>27.61</v>
      </c>
      <c r="J1101" s="188">
        <v>31.4</v>
      </c>
      <c r="K1101" s="188"/>
      <c r="L1101" s="188">
        <v>29.92</v>
      </c>
      <c r="M1101" s="188">
        <v>28.88</v>
      </c>
      <c r="N1101" s="188">
        <v>26.22</v>
      </c>
      <c r="O1101" s="188"/>
      <c r="P1101" s="188">
        <v>27.67</v>
      </c>
      <c r="Q1101" s="188">
        <v>37.700000000000003</v>
      </c>
      <c r="R1101" s="188">
        <v>33.229999999999997</v>
      </c>
      <c r="S1101" s="188">
        <v>27.67</v>
      </c>
      <c r="T1101" s="188"/>
      <c r="U1101" s="188">
        <v>30.11</v>
      </c>
      <c r="V1101" s="188">
        <v>33.32</v>
      </c>
      <c r="W1101" s="188"/>
      <c r="X1101" s="188">
        <v>30.21</v>
      </c>
      <c r="Y1101" s="188">
        <v>34.54</v>
      </c>
      <c r="Z1101" s="188">
        <v>31.77</v>
      </c>
      <c r="AA1101" s="188"/>
      <c r="AB1101" s="188">
        <v>29.17</v>
      </c>
      <c r="AC1101" s="188">
        <v>27.1</v>
      </c>
      <c r="AD1101" s="188"/>
      <c r="AE1101" s="188">
        <v>29.4</v>
      </c>
      <c r="AF1101" s="188"/>
    </row>
    <row r="1102" spans="1:32" x14ac:dyDescent="0.3">
      <c r="A1102" s="180" t="s">
        <v>973</v>
      </c>
      <c r="B1102" s="180">
        <v>43126</v>
      </c>
      <c r="C1102" s="182" t="s">
        <v>27605</v>
      </c>
      <c r="D1102" s="180" t="s">
        <v>47</v>
      </c>
      <c r="E1102" s="180" t="s">
        <v>857</v>
      </c>
      <c r="F1102" s="188">
        <v>94.28</v>
      </c>
      <c r="G1102" s="188"/>
      <c r="H1102" s="188"/>
      <c r="I1102" s="188">
        <v>93.99</v>
      </c>
      <c r="J1102" s="188">
        <v>99</v>
      </c>
      <c r="K1102" s="188">
        <v>121.49</v>
      </c>
      <c r="L1102" s="188"/>
      <c r="M1102" s="188"/>
      <c r="N1102" s="188"/>
      <c r="O1102" s="188"/>
      <c r="P1102" s="188">
        <v>86.04</v>
      </c>
      <c r="Q1102" s="188"/>
      <c r="R1102" s="188">
        <v>111.55</v>
      </c>
      <c r="S1102" s="188">
        <v>99.4</v>
      </c>
      <c r="T1102" s="188"/>
      <c r="U1102" s="188"/>
      <c r="V1102" s="188">
        <v>100.37</v>
      </c>
      <c r="W1102" s="188"/>
      <c r="X1102" s="188">
        <v>95.67</v>
      </c>
      <c r="Y1102" s="188">
        <v>84.36</v>
      </c>
      <c r="Z1102" s="188">
        <v>108.72</v>
      </c>
      <c r="AA1102" s="188"/>
      <c r="AB1102" s="188">
        <v>90.94</v>
      </c>
      <c r="AC1102" s="188"/>
      <c r="AD1102" s="188"/>
      <c r="AE1102" s="188">
        <v>106.87</v>
      </c>
      <c r="AF1102" s="188"/>
    </row>
    <row r="1103" spans="1:32" x14ac:dyDescent="0.3">
      <c r="A1103" s="180" t="s">
        <v>973</v>
      </c>
      <c r="B1103" s="180">
        <v>43124</v>
      </c>
      <c r="C1103" s="182" t="s">
        <v>27606</v>
      </c>
      <c r="D1103" s="180" t="s">
        <v>47</v>
      </c>
      <c r="E1103" s="180" t="s">
        <v>857</v>
      </c>
      <c r="F1103" s="188">
        <v>110.08</v>
      </c>
      <c r="G1103" s="188"/>
      <c r="H1103" s="188"/>
      <c r="I1103" s="188">
        <v>109.74</v>
      </c>
      <c r="J1103" s="188">
        <v>115.6</v>
      </c>
      <c r="K1103" s="188">
        <v>141.86000000000001</v>
      </c>
      <c r="L1103" s="188"/>
      <c r="M1103" s="188"/>
      <c r="N1103" s="188"/>
      <c r="O1103" s="188"/>
      <c r="P1103" s="188">
        <v>100.46</v>
      </c>
      <c r="Q1103" s="188"/>
      <c r="R1103" s="188">
        <v>130.25</v>
      </c>
      <c r="S1103" s="188">
        <v>116.06</v>
      </c>
      <c r="T1103" s="188"/>
      <c r="U1103" s="188"/>
      <c r="V1103" s="188">
        <v>117.2</v>
      </c>
      <c r="W1103" s="188"/>
      <c r="X1103" s="188">
        <v>111.7</v>
      </c>
      <c r="Y1103" s="188">
        <v>98.5</v>
      </c>
      <c r="Z1103" s="188">
        <v>126.95</v>
      </c>
      <c r="AA1103" s="188"/>
      <c r="AB1103" s="188">
        <v>106.18</v>
      </c>
      <c r="AC1103" s="188"/>
      <c r="AD1103" s="188"/>
      <c r="AE1103" s="188">
        <v>124.78</v>
      </c>
      <c r="AF1103" s="188"/>
    </row>
    <row r="1104" spans="1:32" x14ac:dyDescent="0.3">
      <c r="A1104" s="180" t="s">
        <v>973</v>
      </c>
      <c r="B1104" s="180">
        <v>43125</v>
      </c>
      <c r="C1104" s="182" t="s">
        <v>27607</v>
      </c>
      <c r="D1104" s="180" t="s">
        <v>47</v>
      </c>
      <c r="E1104" s="180" t="s">
        <v>857</v>
      </c>
      <c r="F1104" s="188">
        <v>142.76</v>
      </c>
      <c r="G1104" s="188"/>
      <c r="H1104" s="188"/>
      <c r="I1104" s="188">
        <v>142.33000000000001</v>
      </c>
      <c r="J1104" s="188">
        <v>149.91999999999999</v>
      </c>
      <c r="K1104" s="188">
        <v>183.97</v>
      </c>
      <c r="L1104" s="188"/>
      <c r="M1104" s="188"/>
      <c r="N1104" s="188"/>
      <c r="O1104" s="188"/>
      <c r="P1104" s="188">
        <v>130.28</v>
      </c>
      <c r="Q1104" s="188"/>
      <c r="R1104" s="188">
        <v>168.92</v>
      </c>
      <c r="S1104" s="188">
        <v>150.52000000000001</v>
      </c>
      <c r="T1104" s="188"/>
      <c r="U1104" s="188"/>
      <c r="V1104" s="188">
        <v>151.99</v>
      </c>
      <c r="W1104" s="188"/>
      <c r="X1104" s="188">
        <v>144.87</v>
      </c>
      <c r="Y1104" s="188">
        <v>127.74</v>
      </c>
      <c r="Z1104" s="188">
        <v>164.64</v>
      </c>
      <c r="AA1104" s="188"/>
      <c r="AB1104" s="188">
        <v>137.71</v>
      </c>
      <c r="AC1104" s="188"/>
      <c r="AD1104" s="188"/>
      <c r="AE1104" s="188">
        <v>161.83000000000001</v>
      </c>
      <c r="AF1104" s="188"/>
    </row>
    <row r="1105" spans="1:32" x14ac:dyDescent="0.3">
      <c r="A1105" s="180" t="s">
        <v>973</v>
      </c>
      <c r="B1105" s="180">
        <v>40623</v>
      </c>
      <c r="C1105" s="182" t="s">
        <v>31400</v>
      </c>
      <c r="D1105" s="180" t="s">
        <v>58</v>
      </c>
      <c r="E1105" s="180" t="s">
        <v>857</v>
      </c>
      <c r="F1105" s="188"/>
      <c r="G1105" s="188">
        <v>131.13</v>
      </c>
      <c r="H1105" s="188"/>
      <c r="I1105" s="188">
        <v>96.78</v>
      </c>
      <c r="J1105" s="188">
        <v>97.2</v>
      </c>
      <c r="K1105" s="188">
        <v>86.68</v>
      </c>
      <c r="L1105" s="188">
        <v>106.02</v>
      </c>
      <c r="M1105" s="188">
        <v>86.94</v>
      </c>
      <c r="N1105" s="188"/>
      <c r="O1105" s="188"/>
      <c r="P1105" s="188">
        <v>95</v>
      </c>
      <c r="Q1105" s="188"/>
      <c r="R1105" s="188">
        <v>104.33</v>
      </c>
      <c r="S1105" s="188">
        <v>85.58</v>
      </c>
      <c r="T1105" s="188">
        <v>91.43</v>
      </c>
      <c r="U1105" s="188">
        <v>92.96</v>
      </c>
      <c r="V1105" s="188">
        <v>105.34</v>
      </c>
      <c r="W1105" s="188"/>
      <c r="X1105" s="188">
        <v>86.77</v>
      </c>
      <c r="Y1105" s="188">
        <v>95.5</v>
      </c>
      <c r="Z1105" s="188">
        <v>120.78</v>
      </c>
      <c r="AA1105" s="188"/>
      <c r="AB1105" s="188">
        <v>108.06</v>
      </c>
      <c r="AC1105" s="188">
        <v>100.59</v>
      </c>
      <c r="AD1105" s="188"/>
      <c r="AE1105" s="188">
        <v>92.87</v>
      </c>
      <c r="AF1105" s="188"/>
    </row>
    <row r="1106" spans="1:32" x14ac:dyDescent="0.3">
      <c r="A1106" s="180" t="s">
        <v>973</v>
      </c>
      <c r="B1106" s="180">
        <v>1345</v>
      </c>
      <c r="C1106" s="182" t="s">
        <v>27608</v>
      </c>
      <c r="D1106" s="180" t="s">
        <v>47</v>
      </c>
      <c r="E1106" s="180" t="s">
        <v>857</v>
      </c>
      <c r="F1106" s="188">
        <v>119.96</v>
      </c>
      <c r="G1106" s="188">
        <v>116.41</v>
      </c>
      <c r="H1106" s="188">
        <v>94.88</v>
      </c>
      <c r="I1106" s="188">
        <v>105.53</v>
      </c>
      <c r="J1106" s="188">
        <v>77.73</v>
      </c>
      <c r="K1106" s="188">
        <v>94.4</v>
      </c>
      <c r="L1106" s="188">
        <v>69.430000000000007</v>
      </c>
      <c r="M1106" s="188">
        <v>97.19</v>
      </c>
      <c r="N1106" s="188">
        <v>108.3</v>
      </c>
      <c r="O1106" s="188">
        <v>99.86</v>
      </c>
      <c r="P1106" s="188">
        <v>83.19</v>
      </c>
      <c r="Q1106" s="188">
        <v>79.209999999999994</v>
      </c>
      <c r="R1106" s="188">
        <v>98.73</v>
      </c>
      <c r="S1106" s="188">
        <v>94.4</v>
      </c>
      <c r="T1106" s="188">
        <v>46.63</v>
      </c>
      <c r="U1106" s="188">
        <v>70.959999999999994</v>
      </c>
      <c r="V1106" s="188">
        <v>106.63</v>
      </c>
      <c r="W1106" s="188">
        <v>81.069999999999993</v>
      </c>
      <c r="X1106" s="188">
        <v>77.73</v>
      </c>
      <c r="Y1106" s="188">
        <v>99.96</v>
      </c>
      <c r="Z1106" s="188">
        <v>188.8</v>
      </c>
      <c r="AA1106" s="188">
        <v>94.88</v>
      </c>
      <c r="AB1106" s="188">
        <v>103.24</v>
      </c>
      <c r="AC1106" s="188">
        <v>89.37</v>
      </c>
      <c r="AD1106" s="188">
        <v>71.36</v>
      </c>
      <c r="AE1106" s="188">
        <v>72.09</v>
      </c>
      <c r="AF1106" s="188">
        <v>86.12</v>
      </c>
    </row>
    <row r="1107" spans="1:32" x14ac:dyDescent="0.3">
      <c r="A1107" s="180" t="s">
        <v>973</v>
      </c>
      <c r="B1107" s="180">
        <v>1346</v>
      </c>
      <c r="C1107" s="182" t="s">
        <v>27609</v>
      </c>
      <c r="D1107" s="180" t="s">
        <v>47</v>
      </c>
      <c r="E1107" s="180" t="s">
        <v>857</v>
      </c>
      <c r="F1107" s="188">
        <v>69.78</v>
      </c>
      <c r="G1107" s="188">
        <v>67.709999999999994</v>
      </c>
      <c r="H1107" s="188">
        <v>55.19</v>
      </c>
      <c r="I1107" s="188">
        <v>61.38</v>
      </c>
      <c r="J1107" s="188">
        <v>45.21</v>
      </c>
      <c r="K1107" s="188">
        <v>54.91</v>
      </c>
      <c r="L1107" s="188">
        <v>40.380000000000003</v>
      </c>
      <c r="M1107" s="188">
        <v>56.53</v>
      </c>
      <c r="N1107" s="188">
        <v>62.99</v>
      </c>
      <c r="O1107" s="188">
        <v>58.08</v>
      </c>
      <c r="P1107" s="188">
        <v>48.39</v>
      </c>
      <c r="Q1107" s="188">
        <v>46.07</v>
      </c>
      <c r="R1107" s="188">
        <v>57.42</v>
      </c>
      <c r="S1107" s="188">
        <v>54.91</v>
      </c>
      <c r="T1107" s="188">
        <v>27.12</v>
      </c>
      <c r="U1107" s="188">
        <v>41.27</v>
      </c>
      <c r="V1107" s="188">
        <v>62.02</v>
      </c>
      <c r="W1107" s="188">
        <v>47.15</v>
      </c>
      <c r="X1107" s="188">
        <v>45.21</v>
      </c>
      <c r="Y1107" s="188">
        <v>58.14</v>
      </c>
      <c r="Z1107" s="188">
        <v>109.82</v>
      </c>
      <c r="AA1107" s="188">
        <v>55.19</v>
      </c>
      <c r="AB1107" s="188">
        <v>60.05</v>
      </c>
      <c r="AC1107" s="188">
        <v>51.98</v>
      </c>
      <c r="AD1107" s="188">
        <v>41.51</v>
      </c>
      <c r="AE1107" s="188">
        <v>41.93</v>
      </c>
      <c r="AF1107" s="188">
        <v>50.09</v>
      </c>
    </row>
    <row r="1108" spans="1:32" x14ac:dyDescent="0.3">
      <c r="A1108" s="180" t="s">
        <v>973</v>
      </c>
      <c r="B1108" s="180">
        <v>1347</v>
      </c>
      <c r="C1108" s="182" t="s">
        <v>27610</v>
      </c>
      <c r="D1108" s="180" t="s">
        <v>47</v>
      </c>
      <c r="E1108" s="180" t="s">
        <v>857</v>
      </c>
      <c r="F1108" s="188">
        <v>86.46</v>
      </c>
      <c r="G1108" s="188">
        <v>83.9</v>
      </c>
      <c r="H1108" s="188">
        <v>68.39</v>
      </c>
      <c r="I1108" s="188">
        <v>76.06</v>
      </c>
      <c r="J1108" s="188">
        <v>56.02</v>
      </c>
      <c r="K1108" s="188">
        <v>68.040000000000006</v>
      </c>
      <c r="L1108" s="188">
        <v>50.04</v>
      </c>
      <c r="M1108" s="188">
        <v>70.05</v>
      </c>
      <c r="N1108" s="188">
        <v>78.05</v>
      </c>
      <c r="O1108" s="188">
        <v>71.97</v>
      </c>
      <c r="P1108" s="188">
        <v>59.96</v>
      </c>
      <c r="Q1108" s="188">
        <v>57.09</v>
      </c>
      <c r="R1108" s="188">
        <v>71.16</v>
      </c>
      <c r="S1108" s="188">
        <v>68.040000000000006</v>
      </c>
      <c r="T1108" s="188">
        <v>33.61</v>
      </c>
      <c r="U1108" s="188">
        <v>51.14</v>
      </c>
      <c r="V1108" s="188">
        <v>76.849999999999994</v>
      </c>
      <c r="W1108" s="188">
        <v>58.43</v>
      </c>
      <c r="X1108" s="188">
        <v>56.02</v>
      </c>
      <c r="Y1108" s="188">
        <v>72.05</v>
      </c>
      <c r="Z1108" s="188">
        <v>136.08000000000001</v>
      </c>
      <c r="AA1108" s="188">
        <v>68.39</v>
      </c>
      <c r="AB1108" s="188">
        <v>74.41</v>
      </c>
      <c r="AC1108" s="188">
        <v>64.41</v>
      </c>
      <c r="AD1108" s="188">
        <v>51.43</v>
      </c>
      <c r="AE1108" s="188">
        <v>51.96</v>
      </c>
      <c r="AF1108" s="188">
        <v>62.07</v>
      </c>
    </row>
    <row r="1109" spans="1:32" x14ac:dyDescent="0.3">
      <c r="A1109" s="180" t="s">
        <v>973</v>
      </c>
      <c r="B1109" s="180">
        <v>43678</v>
      </c>
      <c r="C1109" s="182" t="s">
        <v>27611</v>
      </c>
      <c r="D1109" s="180" t="s">
        <v>47</v>
      </c>
      <c r="E1109" s="180" t="s">
        <v>857</v>
      </c>
      <c r="F1109" s="188">
        <v>100.29</v>
      </c>
      <c r="G1109" s="188">
        <v>97.33</v>
      </c>
      <c r="H1109" s="188">
        <v>79.319999999999993</v>
      </c>
      <c r="I1109" s="188">
        <v>88.22</v>
      </c>
      <c r="J1109" s="188">
        <v>64.989999999999995</v>
      </c>
      <c r="K1109" s="188">
        <v>78.92</v>
      </c>
      <c r="L1109" s="188">
        <v>58.04</v>
      </c>
      <c r="M1109" s="188">
        <v>81.260000000000005</v>
      </c>
      <c r="N1109" s="188">
        <v>90.54</v>
      </c>
      <c r="O1109" s="188">
        <v>83.48</v>
      </c>
      <c r="P1109" s="188">
        <v>69.55</v>
      </c>
      <c r="Q1109" s="188">
        <v>66.22</v>
      </c>
      <c r="R1109" s="188">
        <v>82.54</v>
      </c>
      <c r="S1109" s="188">
        <v>78.92</v>
      </c>
      <c r="T1109" s="188">
        <v>38.99</v>
      </c>
      <c r="U1109" s="188">
        <v>59.32</v>
      </c>
      <c r="V1109" s="188">
        <v>89.15</v>
      </c>
      <c r="W1109" s="188">
        <v>67.77</v>
      </c>
      <c r="X1109" s="188">
        <v>64.989999999999995</v>
      </c>
      <c r="Y1109" s="188">
        <v>83.57</v>
      </c>
      <c r="Z1109" s="188">
        <v>157.84</v>
      </c>
      <c r="AA1109" s="188">
        <v>79.319999999999993</v>
      </c>
      <c r="AB1109" s="188">
        <v>86.31</v>
      </c>
      <c r="AC1109" s="188">
        <v>74.72</v>
      </c>
      <c r="AD1109" s="188">
        <v>59.66</v>
      </c>
      <c r="AE1109" s="188">
        <v>60.27</v>
      </c>
      <c r="AF1109" s="188">
        <v>72</v>
      </c>
    </row>
    <row r="1110" spans="1:32" x14ac:dyDescent="0.3">
      <c r="A1110" s="180" t="s">
        <v>973</v>
      </c>
      <c r="B1110" s="180">
        <v>43680</v>
      </c>
      <c r="C1110" s="182" t="s">
        <v>27612</v>
      </c>
      <c r="D1110" s="180" t="s">
        <v>47</v>
      </c>
      <c r="E1110" s="180" t="s">
        <v>857</v>
      </c>
      <c r="F1110" s="188">
        <v>144.47999999999999</v>
      </c>
      <c r="G1110" s="188">
        <v>140.19999999999999</v>
      </c>
      <c r="H1110" s="188">
        <v>114.27</v>
      </c>
      <c r="I1110" s="188">
        <v>127.09</v>
      </c>
      <c r="J1110" s="188">
        <v>93.62</v>
      </c>
      <c r="K1110" s="188">
        <v>113.69</v>
      </c>
      <c r="L1110" s="188">
        <v>83.62</v>
      </c>
      <c r="M1110" s="188">
        <v>117.06</v>
      </c>
      <c r="N1110" s="188">
        <v>130.43</v>
      </c>
      <c r="O1110" s="188">
        <v>120.26</v>
      </c>
      <c r="P1110" s="188">
        <v>100.19</v>
      </c>
      <c r="Q1110" s="188">
        <v>95.4</v>
      </c>
      <c r="R1110" s="188">
        <v>118.9</v>
      </c>
      <c r="S1110" s="188">
        <v>113.69</v>
      </c>
      <c r="T1110" s="188">
        <v>56.16</v>
      </c>
      <c r="U1110" s="188">
        <v>85.46</v>
      </c>
      <c r="V1110" s="188">
        <v>128.41999999999999</v>
      </c>
      <c r="W1110" s="188">
        <v>97.63</v>
      </c>
      <c r="X1110" s="188">
        <v>93.62</v>
      </c>
      <c r="Y1110" s="188">
        <v>120.39</v>
      </c>
      <c r="Z1110" s="188">
        <v>227.39</v>
      </c>
      <c r="AA1110" s="188">
        <v>114.27</v>
      </c>
      <c r="AB1110" s="188">
        <v>124.34</v>
      </c>
      <c r="AC1110" s="188">
        <v>107.64</v>
      </c>
      <c r="AD1110" s="188">
        <v>85.95</v>
      </c>
      <c r="AE1110" s="188">
        <v>86.82</v>
      </c>
      <c r="AF1110" s="188">
        <v>103.72</v>
      </c>
    </row>
    <row r="1111" spans="1:32" x14ac:dyDescent="0.3">
      <c r="A1111" s="180" t="s">
        <v>973</v>
      </c>
      <c r="B1111" s="180">
        <v>43679</v>
      </c>
      <c r="C1111" s="182" t="s">
        <v>27613</v>
      </c>
      <c r="D1111" s="180" t="s">
        <v>47</v>
      </c>
      <c r="E1111" s="180" t="s">
        <v>857</v>
      </c>
      <c r="F1111" s="188">
        <v>50.7</v>
      </c>
      <c r="G1111" s="188">
        <v>49.2</v>
      </c>
      <c r="H1111" s="188">
        <v>40.1</v>
      </c>
      <c r="I1111" s="188">
        <v>44.6</v>
      </c>
      <c r="J1111" s="188">
        <v>32.85</v>
      </c>
      <c r="K1111" s="188">
        <v>39.9</v>
      </c>
      <c r="L1111" s="188">
        <v>29.34</v>
      </c>
      <c r="M1111" s="188">
        <v>41.08</v>
      </c>
      <c r="N1111" s="188">
        <v>45.77</v>
      </c>
      <c r="O1111" s="188">
        <v>42.2</v>
      </c>
      <c r="P1111" s="188">
        <v>35.159999999999997</v>
      </c>
      <c r="Q1111" s="188">
        <v>33.479999999999997</v>
      </c>
      <c r="R1111" s="188">
        <v>41.73</v>
      </c>
      <c r="S1111" s="188">
        <v>39.9</v>
      </c>
      <c r="T1111" s="188">
        <v>19.71</v>
      </c>
      <c r="U1111" s="188">
        <v>29.99</v>
      </c>
      <c r="V1111" s="188">
        <v>45.07</v>
      </c>
      <c r="W1111" s="188">
        <v>34.26</v>
      </c>
      <c r="X1111" s="188">
        <v>32.85</v>
      </c>
      <c r="Y1111" s="188">
        <v>42.25</v>
      </c>
      <c r="Z1111" s="188">
        <v>79.8</v>
      </c>
      <c r="AA1111" s="188">
        <v>40.1</v>
      </c>
      <c r="AB1111" s="188">
        <v>43.64</v>
      </c>
      <c r="AC1111" s="188">
        <v>37.770000000000003</v>
      </c>
      <c r="AD1111" s="188">
        <v>30.16</v>
      </c>
      <c r="AE1111" s="188">
        <v>30.47</v>
      </c>
      <c r="AF1111" s="188">
        <v>36.4</v>
      </c>
    </row>
    <row r="1112" spans="1:32" x14ac:dyDescent="0.3">
      <c r="A1112" s="180" t="s">
        <v>973</v>
      </c>
      <c r="B1112" s="180">
        <v>1355</v>
      </c>
      <c r="C1112" s="182" t="s">
        <v>27614</v>
      </c>
      <c r="D1112" s="180" t="s">
        <v>47</v>
      </c>
      <c r="E1112" s="180" t="s">
        <v>857</v>
      </c>
      <c r="F1112" s="188">
        <v>57.7</v>
      </c>
      <c r="G1112" s="188">
        <v>55.99</v>
      </c>
      <c r="H1112" s="188">
        <v>45.64</v>
      </c>
      <c r="I1112" s="188">
        <v>50.76</v>
      </c>
      <c r="J1112" s="188">
        <v>37.39</v>
      </c>
      <c r="K1112" s="188">
        <v>45.4</v>
      </c>
      <c r="L1112" s="188">
        <v>33.39</v>
      </c>
      <c r="M1112" s="188">
        <v>46.75</v>
      </c>
      <c r="N1112" s="188">
        <v>52.09</v>
      </c>
      <c r="O1112" s="188">
        <v>48.03</v>
      </c>
      <c r="P1112" s="188">
        <v>40.01</v>
      </c>
      <c r="Q1112" s="188">
        <v>38.1</v>
      </c>
      <c r="R1112" s="188">
        <v>47.49</v>
      </c>
      <c r="S1112" s="188">
        <v>45.4</v>
      </c>
      <c r="T1112" s="188">
        <v>22.43</v>
      </c>
      <c r="U1112" s="188">
        <v>34.130000000000003</v>
      </c>
      <c r="V1112" s="188">
        <v>51.29</v>
      </c>
      <c r="W1112" s="188">
        <v>38.99</v>
      </c>
      <c r="X1112" s="188">
        <v>37.39</v>
      </c>
      <c r="Y1112" s="188">
        <v>48.08</v>
      </c>
      <c r="Z1112" s="188">
        <v>90.81</v>
      </c>
      <c r="AA1112" s="188">
        <v>45.64</v>
      </c>
      <c r="AB1112" s="188">
        <v>49.66</v>
      </c>
      <c r="AC1112" s="188">
        <v>42.99</v>
      </c>
      <c r="AD1112" s="188">
        <v>34.32</v>
      </c>
      <c r="AE1112" s="188">
        <v>34.67</v>
      </c>
      <c r="AF1112" s="188">
        <v>41.42</v>
      </c>
    </row>
    <row r="1113" spans="1:32" x14ac:dyDescent="0.3">
      <c r="A1113" s="180" t="s">
        <v>973</v>
      </c>
      <c r="B1113" s="180">
        <v>1358</v>
      </c>
      <c r="C1113" s="182" t="s">
        <v>27615</v>
      </c>
      <c r="D1113" s="180" t="s">
        <v>47</v>
      </c>
      <c r="E1113" s="180" t="s">
        <v>857</v>
      </c>
      <c r="F1113" s="188">
        <v>70.84</v>
      </c>
      <c r="G1113" s="188">
        <v>68.739999999999995</v>
      </c>
      <c r="H1113" s="188">
        <v>56.03</v>
      </c>
      <c r="I1113" s="188">
        <v>62.31</v>
      </c>
      <c r="J1113" s="188">
        <v>45.9</v>
      </c>
      <c r="K1113" s="188">
        <v>55.74</v>
      </c>
      <c r="L1113" s="188">
        <v>41</v>
      </c>
      <c r="M1113" s="188">
        <v>57.39</v>
      </c>
      <c r="N1113" s="188">
        <v>63.95</v>
      </c>
      <c r="O1113" s="188">
        <v>58.96</v>
      </c>
      <c r="P1113" s="188">
        <v>49.12</v>
      </c>
      <c r="Q1113" s="188">
        <v>46.77</v>
      </c>
      <c r="R1113" s="188">
        <v>58.3</v>
      </c>
      <c r="S1113" s="188">
        <v>55.74</v>
      </c>
      <c r="T1113" s="188">
        <v>27.53</v>
      </c>
      <c r="U1113" s="188">
        <v>41.9</v>
      </c>
      <c r="V1113" s="188">
        <v>62.96</v>
      </c>
      <c r="W1113" s="188">
        <v>47.87</v>
      </c>
      <c r="X1113" s="188">
        <v>45.9</v>
      </c>
      <c r="Y1113" s="188">
        <v>59.03</v>
      </c>
      <c r="Z1113" s="188">
        <v>111.49</v>
      </c>
      <c r="AA1113" s="188">
        <v>56.03</v>
      </c>
      <c r="AB1113" s="188">
        <v>60.96</v>
      </c>
      <c r="AC1113" s="188">
        <v>52.77</v>
      </c>
      <c r="AD1113" s="188">
        <v>42.14</v>
      </c>
      <c r="AE1113" s="188">
        <v>42.57</v>
      </c>
      <c r="AF1113" s="188">
        <v>50.85</v>
      </c>
    </row>
    <row r="1114" spans="1:32" x14ac:dyDescent="0.3">
      <c r="A1114" s="180" t="s">
        <v>973</v>
      </c>
      <c r="B1114" s="180">
        <v>43677</v>
      </c>
      <c r="C1114" s="182" t="s">
        <v>27616</v>
      </c>
      <c r="D1114" s="180" t="s">
        <v>47</v>
      </c>
      <c r="E1114" s="180" t="s">
        <v>857</v>
      </c>
      <c r="F1114" s="188">
        <v>87.88</v>
      </c>
      <c r="G1114" s="188">
        <v>85.29</v>
      </c>
      <c r="H1114" s="188">
        <v>69.510000000000005</v>
      </c>
      <c r="I1114" s="188">
        <v>77.31</v>
      </c>
      <c r="J1114" s="188">
        <v>56.95</v>
      </c>
      <c r="K1114" s="188">
        <v>69.16</v>
      </c>
      <c r="L1114" s="188">
        <v>50.86</v>
      </c>
      <c r="M1114" s="188">
        <v>71.2</v>
      </c>
      <c r="N1114" s="188">
        <v>79.34</v>
      </c>
      <c r="O1114" s="188">
        <v>73.150000000000006</v>
      </c>
      <c r="P1114" s="188">
        <v>60.94</v>
      </c>
      <c r="Q1114" s="188">
        <v>58.03</v>
      </c>
      <c r="R1114" s="188">
        <v>72.33</v>
      </c>
      <c r="S1114" s="188">
        <v>69.16</v>
      </c>
      <c r="T1114" s="188">
        <v>34.159999999999997</v>
      </c>
      <c r="U1114" s="188">
        <v>51.98</v>
      </c>
      <c r="V1114" s="188">
        <v>78.12</v>
      </c>
      <c r="W1114" s="188">
        <v>59.39</v>
      </c>
      <c r="X1114" s="188">
        <v>56.95</v>
      </c>
      <c r="Y1114" s="188">
        <v>73.23</v>
      </c>
      <c r="Z1114" s="188">
        <v>138.32</v>
      </c>
      <c r="AA1114" s="188">
        <v>69.510000000000005</v>
      </c>
      <c r="AB1114" s="188">
        <v>75.64</v>
      </c>
      <c r="AC1114" s="188">
        <v>65.47</v>
      </c>
      <c r="AD1114" s="188">
        <v>52.28</v>
      </c>
      <c r="AE1114" s="188">
        <v>52.81</v>
      </c>
      <c r="AF1114" s="188">
        <v>63.09</v>
      </c>
    </row>
    <row r="1115" spans="1:32" x14ac:dyDescent="0.3">
      <c r="A1115" s="180" t="s">
        <v>973</v>
      </c>
      <c r="B1115" s="180">
        <v>43682</v>
      </c>
      <c r="C1115" s="182" t="s">
        <v>27617</v>
      </c>
      <c r="D1115" s="180" t="s">
        <v>47</v>
      </c>
      <c r="E1115" s="180" t="s">
        <v>857</v>
      </c>
      <c r="F1115" s="188">
        <v>26.94</v>
      </c>
      <c r="G1115" s="188">
        <v>26.14</v>
      </c>
      <c r="H1115" s="188">
        <v>21.31</v>
      </c>
      <c r="I1115" s="188">
        <v>23.7</v>
      </c>
      <c r="J1115" s="188">
        <v>17.46</v>
      </c>
      <c r="K1115" s="188">
        <v>21.2</v>
      </c>
      <c r="L1115" s="188">
        <v>15.59</v>
      </c>
      <c r="M1115" s="188">
        <v>21.83</v>
      </c>
      <c r="N1115" s="188">
        <v>24.32</v>
      </c>
      <c r="O1115" s="188">
        <v>22.42</v>
      </c>
      <c r="P1115" s="188">
        <v>18.68</v>
      </c>
      <c r="Q1115" s="188">
        <v>17.79</v>
      </c>
      <c r="R1115" s="188">
        <v>22.17</v>
      </c>
      <c r="S1115" s="188">
        <v>21.2</v>
      </c>
      <c r="T1115" s="188">
        <v>10.47</v>
      </c>
      <c r="U1115" s="188">
        <v>15.93</v>
      </c>
      <c r="V1115" s="188">
        <v>23.95</v>
      </c>
      <c r="W1115" s="188">
        <v>18.2</v>
      </c>
      <c r="X1115" s="188">
        <v>17.46</v>
      </c>
      <c r="Y1115" s="188">
        <v>22.45</v>
      </c>
      <c r="Z1115" s="188">
        <v>42.4</v>
      </c>
      <c r="AA1115" s="188">
        <v>21.31</v>
      </c>
      <c r="AB1115" s="188">
        <v>23.19</v>
      </c>
      <c r="AC1115" s="188">
        <v>20.07</v>
      </c>
      <c r="AD1115" s="188">
        <v>16.03</v>
      </c>
      <c r="AE1115" s="188">
        <v>16.190000000000001</v>
      </c>
      <c r="AF1115" s="188">
        <v>19.34</v>
      </c>
    </row>
    <row r="1116" spans="1:32" x14ac:dyDescent="0.3">
      <c r="A1116" s="180" t="s">
        <v>973</v>
      </c>
      <c r="B1116" s="180">
        <v>43681</v>
      </c>
      <c r="C1116" s="182" t="s">
        <v>27618</v>
      </c>
      <c r="D1116" s="180" t="s">
        <v>47</v>
      </c>
      <c r="E1116" s="180" t="s">
        <v>26586</v>
      </c>
      <c r="F1116" s="188">
        <v>44.63</v>
      </c>
      <c r="G1116" s="188">
        <v>43.31</v>
      </c>
      <c r="H1116" s="188">
        <v>35.299999999999997</v>
      </c>
      <c r="I1116" s="188">
        <v>39.26</v>
      </c>
      <c r="J1116" s="188">
        <v>28.92</v>
      </c>
      <c r="K1116" s="188">
        <v>35.119999999999997</v>
      </c>
      <c r="L1116" s="188">
        <v>25.83</v>
      </c>
      <c r="M1116" s="188">
        <v>36.159999999999997</v>
      </c>
      <c r="N1116" s="188">
        <v>40.29</v>
      </c>
      <c r="O1116" s="188">
        <v>37.15</v>
      </c>
      <c r="P1116" s="188">
        <v>30.95</v>
      </c>
      <c r="Q1116" s="188">
        <v>29.47</v>
      </c>
      <c r="R1116" s="188">
        <v>36.729999999999997</v>
      </c>
      <c r="S1116" s="188">
        <v>35.119999999999997</v>
      </c>
      <c r="T1116" s="188">
        <v>17.350000000000001</v>
      </c>
      <c r="U1116" s="188">
        <v>26.4</v>
      </c>
      <c r="V1116" s="188">
        <v>39.67</v>
      </c>
      <c r="W1116" s="188">
        <v>30.16</v>
      </c>
      <c r="X1116" s="188">
        <v>28.92</v>
      </c>
      <c r="Y1116" s="188">
        <v>37.19</v>
      </c>
      <c r="Z1116" s="188">
        <v>70.239999999999995</v>
      </c>
      <c r="AA1116" s="188">
        <v>35.299999999999997</v>
      </c>
      <c r="AB1116" s="188">
        <v>38.409999999999997</v>
      </c>
      <c r="AC1116" s="188">
        <v>33.25</v>
      </c>
      <c r="AD1116" s="188">
        <v>26.55</v>
      </c>
      <c r="AE1116" s="188">
        <v>26.82</v>
      </c>
      <c r="AF1116" s="188">
        <v>32.04</v>
      </c>
    </row>
    <row r="1117" spans="1:32" x14ac:dyDescent="0.3">
      <c r="A1117" s="180" t="s">
        <v>973</v>
      </c>
      <c r="B1117" s="180">
        <v>45248</v>
      </c>
      <c r="C1117" s="182" t="s">
        <v>31401</v>
      </c>
      <c r="D1117" s="180" t="s">
        <v>6</v>
      </c>
      <c r="E1117" s="180" t="s">
        <v>857</v>
      </c>
      <c r="F1117" s="188">
        <v>73.22</v>
      </c>
      <c r="G1117" s="188">
        <v>53.97</v>
      </c>
      <c r="H1117" s="188"/>
      <c r="I1117" s="188">
        <v>74.17</v>
      </c>
      <c r="J1117" s="188">
        <v>50.5</v>
      </c>
      <c r="K1117" s="188">
        <v>82.77</v>
      </c>
      <c r="L1117" s="188">
        <v>67.67</v>
      </c>
      <c r="M1117" s="188">
        <v>64.8</v>
      </c>
      <c r="N1117" s="188">
        <v>75.400000000000006</v>
      </c>
      <c r="O1117" s="188">
        <v>81.69</v>
      </c>
      <c r="P1117" s="188">
        <v>81.349999999999994</v>
      </c>
      <c r="Q1117" s="188">
        <v>56.81</v>
      </c>
      <c r="R1117" s="188">
        <v>77.489999999999995</v>
      </c>
      <c r="S1117" s="188">
        <v>61.54</v>
      </c>
      <c r="T1117" s="188">
        <v>73.06</v>
      </c>
      <c r="U1117" s="188">
        <v>53.65</v>
      </c>
      <c r="V1117" s="188">
        <v>106.59</v>
      </c>
      <c r="W1117" s="188">
        <v>47.31</v>
      </c>
      <c r="X1117" s="188"/>
      <c r="Y1117" s="188">
        <v>59.97</v>
      </c>
      <c r="Z1117" s="188">
        <v>78.900000000000006</v>
      </c>
      <c r="AA1117" s="188">
        <v>67.86</v>
      </c>
      <c r="AB1117" s="188">
        <v>64.05</v>
      </c>
      <c r="AC1117" s="188">
        <v>71.28</v>
      </c>
      <c r="AD1117" s="188">
        <v>55.37</v>
      </c>
      <c r="AE1117" s="188">
        <v>72.73</v>
      </c>
      <c r="AF1117" s="188">
        <v>72.59</v>
      </c>
    </row>
    <row r="1118" spans="1:32" x14ac:dyDescent="0.3">
      <c r="A1118" s="180" t="s">
        <v>973</v>
      </c>
      <c r="B1118" s="180">
        <v>45243</v>
      </c>
      <c r="C1118" s="182" t="s">
        <v>31402</v>
      </c>
      <c r="D1118" s="180" t="s">
        <v>6</v>
      </c>
      <c r="E1118" s="180" t="s">
        <v>857</v>
      </c>
      <c r="F1118" s="188">
        <v>236.77</v>
      </c>
      <c r="G1118" s="188">
        <v>174.52</v>
      </c>
      <c r="H1118" s="188"/>
      <c r="I1118" s="188">
        <v>239.84</v>
      </c>
      <c r="J1118" s="188">
        <v>163.29</v>
      </c>
      <c r="K1118" s="188">
        <v>267.64</v>
      </c>
      <c r="L1118" s="188">
        <v>218.81</v>
      </c>
      <c r="M1118" s="188">
        <v>209.53</v>
      </c>
      <c r="N1118" s="188">
        <v>243.82</v>
      </c>
      <c r="O1118" s="188">
        <v>264.14999999999998</v>
      </c>
      <c r="P1118" s="188">
        <v>263.06</v>
      </c>
      <c r="Q1118" s="188">
        <v>183.7</v>
      </c>
      <c r="R1118" s="188">
        <v>250.56</v>
      </c>
      <c r="S1118" s="188">
        <v>199.01</v>
      </c>
      <c r="T1118" s="188">
        <v>236.26</v>
      </c>
      <c r="U1118" s="188">
        <v>173.5</v>
      </c>
      <c r="V1118" s="188">
        <v>344.67</v>
      </c>
      <c r="W1118" s="188">
        <v>152.97999999999999</v>
      </c>
      <c r="X1118" s="188"/>
      <c r="Y1118" s="188">
        <v>193.91</v>
      </c>
      <c r="Z1118" s="188">
        <v>255.14</v>
      </c>
      <c r="AA1118" s="188">
        <v>219.42</v>
      </c>
      <c r="AB1118" s="188">
        <v>207.13</v>
      </c>
      <c r="AC1118" s="188">
        <v>230.5</v>
      </c>
      <c r="AD1118" s="188">
        <v>179.06</v>
      </c>
      <c r="AE1118" s="188">
        <v>235.19</v>
      </c>
      <c r="AF1118" s="188">
        <v>234.73</v>
      </c>
    </row>
    <row r="1119" spans="1:32" x14ac:dyDescent="0.3">
      <c r="A1119" s="180" t="s">
        <v>973</v>
      </c>
      <c r="B1119" s="180">
        <v>45252</v>
      </c>
      <c r="C1119" s="182" t="s">
        <v>31403</v>
      </c>
      <c r="D1119" s="180" t="s">
        <v>6</v>
      </c>
      <c r="E1119" s="180" t="s">
        <v>857</v>
      </c>
      <c r="F1119" s="188">
        <v>41.53</v>
      </c>
      <c r="G1119" s="188">
        <v>30.61</v>
      </c>
      <c r="H1119" s="188"/>
      <c r="I1119" s="188">
        <v>42.07</v>
      </c>
      <c r="J1119" s="188">
        <v>28.64</v>
      </c>
      <c r="K1119" s="188">
        <v>46.94</v>
      </c>
      <c r="L1119" s="188">
        <v>38.380000000000003</v>
      </c>
      <c r="M1119" s="188">
        <v>36.75</v>
      </c>
      <c r="N1119" s="188">
        <v>42.77</v>
      </c>
      <c r="O1119" s="188">
        <v>46.33</v>
      </c>
      <c r="P1119" s="188">
        <v>46.14</v>
      </c>
      <c r="Q1119" s="188">
        <v>32.22</v>
      </c>
      <c r="R1119" s="188">
        <v>43.95</v>
      </c>
      <c r="S1119" s="188">
        <v>34.909999999999997</v>
      </c>
      <c r="T1119" s="188">
        <v>41.44</v>
      </c>
      <c r="U1119" s="188">
        <v>30.43</v>
      </c>
      <c r="V1119" s="188">
        <v>60.46</v>
      </c>
      <c r="W1119" s="188">
        <v>26.83</v>
      </c>
      <c r="X1119" s="188"/>
      <c r="Y1119" s="188">
        <v>34.01</v>
      </c>
      <c r="Z1119" s="188">
        <v>44.75</v>
      </c>
      <c r="AA1119" s="188">
        <v>38.49</v>
      </c>
      <c r="AB1119" s="188">
        <v>36.33</v>
      </c>
      <c r="AC1119" s="188">
        <v>40.43</v>
      </c>
      <c r="AD1119" s="188">
        <v>31.41</v>
      </c>
      <c r="AE1119" s="188">
        <v>41.25</v>
      </c>
      <c r="AF1119" s="188">
        <v>41.17</v>
      </c>
    </row>
    <row r="1120" spans="1:32" x14ac:dyDescent="0.3">
      <c r="A1120" s="180" t="s">
        <v>973</v>
      </c>
      <c r="B1120" s="180">
        <v>45246</v>
      </c>
      <c r="C1120" s="182" t="s">
        <v>31404</v>
      </c>
      <c r="D1120" s="180" t="s">
        <v>6</v>
      </c>
      <c r="E1120" s="180" t="s">
        <v>857</v>
      </c>
      <c r="F1120" s="188">
        <v>192.45</v>
      </c>
      <c r="G1120" s="188">
        <v>141.85</v>
      </c>
      <c r="H1120" s="188"/>
      <c r="I1120" s="188">
        <v>194.94</v>
      </c>
      <c r="J1120" s="188">
        <v>132.72</v>
      </c>
      <c r="K1120" s="188">
        <v>217.53</v>
      </c>
      <c r="L1120" s="188">
        <v>177.85</v>
      </c>
      <c r="M1120" s="188">
        <v>170.31</v>
      </c>
      <c r="N1120" s="188">
        <v>198.17</v>
      </c>
      <c r="O1120" s="188">
        <v>214.7</v>
      </c>
      <c r="P1120" s="188">
        <v>213.82</v>
      </c>
      <c r="Q1120" s="188">
        <v>149.31</v>
      </c>
      <c r="R1120" s="188">
        <v>203.65</v>
      </c>
      <c r="S1120" s="188">
        <v>161.75</v>
      </c>
      <c r="T1120" s="188">
        <v>192.03</v>
      </c>
      <c r="U1120" s="188">
        <v>141.02000000000001</v>
      </c>
      <c r="V1120" s="188">
        <v>280.14999999999998</v>
      </c>
      <c r="W1120" s="188">
        <v>124.34</v>
      </c>
      <c r="X1120" s="188"/>
      <c r="Y1120" s="188">
        <v>157.61000000000001</v>
      </c>
      <c r="Z1120" s="188">
        <v>207.38</v>
      </c>
      <c r="AA1120" s="188">
        <v>178.35</v>
      </c>
      <c r="AB1120" s="188">
        <v>168.35</v>
      </c>
      <c r="AC1120" s="188">
        <v>187.35</v>
      </c>
      <c r="AD1120" s="188">
        <v>145.54</v>
      </c>
      <c r="AE1120" s="188">
        <v>191.16</v>
      </c>
      <c r="AF1120" s="188">
        <v>190.79</v>
      </c>
    </row>
    <row r="1121" spans="1:32" x14ac:dyDescent="0.3">
      <c r="A1121" s="180" t="s">
        <v>973</v>
      </c>
      <c r="B1121" s="180">
        <v>20971</v>
      </c>
      <c r="C1121" s="182" t="s">
        <v>27619</v>
      </c>
      <c r="D1121" s="180" t="s">
        <v>6</v>
      </c>
      <c r="E1121" s="180" t="s">
        <v>857</v>
      </c>
      <c r="F1121" s="188">
        <v>14.28</v>
      </c>
      <c r="G1121" s="188">
        <v>24.76</v>
      </c>
      <c r="H1121" s="188">
        <v>20.47</v>
      </c>
      <c r="I1121" s="188"/>
      <c r="J1121" s="188">
        <v>27.52</v>
      </c>
      <c r="K1121" s="188">
        <v>19.28</v>
      </c>
      <c r="L1121" s="188">
        <v>17.14</v>
      </c>
      <c r="M1121" s="188">
        <v>18.09</v>
      </c>
      <c r="N1121" s="188">
        <v>30.12</v>
      </c>
      <c r="O1121" s="188">
        <v>27.23</v>
      </c>
      <c r="P1121" s="188">
        <v>14.19</v>
      </c>
      <c r="Q1121" s="188">
        <v>17.14</v>
      </c>
      <c r="R1121" s="188">
        <v>13.04</v>
      </c>
      <c r="S1121" s="188">
        <v>19.59</v>
      </c>
      <c r="T1121" s="188">
        <v>19.04</v>
      </c>
      <c r="U1121" s="188">
        <v>22.23</v>
      </c>
      <c r="V1121" s="188">
        <v>17.97</v>
      </c>
      <c r="W1121" s="188">
        <v>27.42</v>
      </c>
      <c r="X1121" s="188">
        <v>19.989999999999998</v>
      </c>
      <c r="Y1121" s="188"/>
      <c r="Z1121" s="188">
        <v>17.899999999999999</v>
      </c>
      <c r="AA1121" s="188"/>
      <c r="AB1121" s="188">
        <v>17.5</v>
      </c>
      <c r="AC1121" s="188">
        <v>11.23</v>
      </c>
      <c r="AD1121" s="188"/>
      <c r="AE1121" s="188">
        <v>33.04</v>
      </c>
      <c r="AF1121" s="188"/>
    </row>
    <row r="1122" spans="1:32" x14ac:dyDescent="0.3">
      <c r="A1122" s="180" t="s">
        <v>973</v>
      </c>
      <c r="B1122" s="180">
        <v>45247</v>
      </c>
      <c r="C1122" s="182" t="s">
        <v>31405</v>
      </c>
      <c r="D1122" s="180" t="s">
        <v>6</v>
      </c>
      <c r="E1122" s="180" t="s">
        <v>857</v>
      </c>
      <c r="F1122" s="188">
        <v>27.91</v>
      </c>
      <c r="G1122" s="188">
        <v>20.57</v>
      </c>
      <c r="H1122" s="188"/>
      <c r="I1122" s="188">
        <v>28.27</v>
      </c>
      <c r="J1122" s="188">
        <v>19.25</v>
      </c>
      <c r="K1122" s="188">
        <v>31.55</v>
      </c>
      <c r="L1122" s="188">
        <v>25.79</v>
      </c>
      <c r="M1122" s="188">
        <v>24.7</v>
      </c>
      <c r="N1122" s="188">
        <v>28.74</v>
      </c>
      <c r="O1122" s="188">
        <v>31.14</v>
      </c>
      <c r="P1122" s="188">
        <v>31.01</v>
      </c>
      <c r="Q1122" s="188">
        <v>21.65</v>
      </c>
      <c r="R1122" s="188">
        <v>29.54</v>
      </c>
      <c r="S1122" s="188">
        <v>23.46</v>
      </c>
      <c r="T1122" s="188">
        <v>27.85</v>
      </c>
      <c r="U1122" s="188">
        <v>20.45</v>
      </c>
      <c r="V1122" s="188">
        <v>40.630000000000003</v>
      </c>
      <c r="W1122" s="188">
        <v>18.03</v>
      </c>
      <c r="X1122" s="188"/>
      <c r="Y1122" s="188">
        <v>22.86</v>
      </c>
      <c r="Z1122" s="188">
        <v>30.08</v>
      </c>
      <c r="AA1122" s="188">
        <v>25.87</v>
      </c>
      <c r="AB1122" s="188">
        <v>24.42</v>
      </c>
      <c r="AC1122" s="188">
        <v>27.17</v>
      </c>
      <c r="AD1122" s="188">
        <v>21.11</v>
      </c>
      <c r="AE1122" s="188">
        <v>27.72</v>
      </c>
      <c r="AF1122" s="188">
        <v>27.67</v>
      </c>
    </row>
    <row r="1123" spans="1:32" x14ac:dyDescent="0.3">
      <c r="A1123" s="180" t="s">
        <v>973</v>
      </c>
      <c r="B1123" s="180">
        <v>39746</v>
      </c>
      <c r="C1123" s="182" t="s">
        <v>27620</v>
      </c>
      <c r="D1123" s="180" t="s">
        <v>6</v>
      </c>
      <c r="E1123" s="180" t="s">
        <v>857</v>
      </c>
      <c r="F1123" s="188">
        <v>79.33</v>
      </c>
      <c r="G1123" s="188">
        <v>78.569999999999993</v>
      </c>
      <c r="H1123" s="188">
        <v>75.55</v>
      </c>
      <c r="I1123" s="188">
        <v>109.55</v>
      </c>
      <c r="J1123" s="188">
        <v>81.97</v>
      </c>
      <c r="K1123" s="188">
        <v>113.33</v>
      </c>
      <c r="L1123" s="188"/>
      <c r="M1123" s="188">
        <v>75.55</v>
      </c>
      <c r="N1123" s="188">
        <v>79.33</v>
      </c>
      <c r="O1123" s="188"/>
      <c r="P1123" s="188">
        <v>94.44</v>
      </c>
      <c r="Q1123" s="188">
        <v>91.79</v>
      </c>
      <c r="R1123" s="188">
        <v>81.22</v>
      </c>
      <c r="S1123" s="188">
        <v>109.55</v>
      </c>
      <c r="T1123" s="188"/>
      <c r="U1123" s="188">
        <v>127.68</v>
      </c>
      <c r="V1123" s="188"/>
      <c r="W1123" s="188">
        <v>75.55</v>
      </c>
      <c r="X1123" s="188">
        <v>95.19</v>
      </c>
      <c r="Y1123" s="188">
        <v>88.39</v>
      </c>
      <c r="Z1123" s="188">
        <v>88.77</v>
      </c>
      <c r="AA1123" s="188"/>
      <c r="AB1123" s="188"/>
      <c r="AC1123" s="188">
        <v>99.35</v>
      </c>
      <c r="AD1123" s="188"/>
      <c r="AE1123" s="188">
        <v>75.55</v>
      </c>
      <c r="AF1123" s="188">
        <v>79.33</v>
      </c>
    </row>
    <row r="1124" spans="1:32" x14ac:dyDescent="0.3">
      <c r="A1124" s="180" t="s">
        <v>973</v>
      </c>
      <c r="B1124" s="180">
        <v>13279</v>
      </c>
      <c r="C1124" s="182" t="s">
        <v>27621</v>
      </c>
      <c r="D1124" s="180" t="s">
        <v>42</v>
      </c>
      <c r="E1124" s="180" t="s">
        <v>857</v>
      </c>
      <c r="F1124" s="188">
        <v>20.079999999999998</v>
      </c>
      <c r="G1124" s="188">
        <v>19.89</v>
      </c>
      <c r="H1124" s="188">
        <v>19.13</v>
      </c>
      <c r="I1124" s="188">
        <v>27.73</v>
      </c>
      <c r="J1124" s="188">
        <v>20.75</v>
      </c>
      <c r="K1124" s="188">
        <v>28.69</v>
      </c>
      <c r="L1124" s="188"/>
      <c r="M1124" s="188">
        <v>19.13</v>
      </c>
      <c r="N1124" s="188">
        <v>20.079999999999998</v>
      </c>
      <c r="O1124" s="188"/>
      <c r="P1124" s="188">
        <v>23.91</v>
      </c>
      <c r="Q1124" s="188">
        <v>23.24</v>
      </c>
      <c r="R1124" s="188">
        <v>20.56</v>
      </c>
      <c r="S1124" s="188">
        <v>27.73</v>
      </c>
      <c r="T1124" s="188"/>
      <c r="U1124" s="188">
        <v>32.33</v>
      </c>
      <c r="V1124" s="188"/>
      <c r="W1124" s="188">
        <v>19.13</v>
      </c>
      <c r="X1124" s="188">
        <v>24.1</v>
      </c>
      <c r="Y1124" s="188">
        <v>22.38</v>
      </c>
      <c r="Z1124" s="188">
        <v>22.47</v>
      </c>
      <c r="AA1124" s="188"/>
      <c r="AB1124" s="188"/>
      <c r="AC1124" s="188">
        <v>25.15</v>
      </c>
      <c r="AD1124" s="188"/>
      <c r="AE1124" s="188">
        <v>19.13</v>
      </c>
      <c r="AF1124" s="188">
        <v>20.079999999999998</v>
      </c>
    </row>
    <row r="1125" spans="1:32" x14ac:dyDescent="0.3">
      <c r="A1125" s="180" t="s">
        <v>973</v>
      </c>
      <c r="B1125" s="180">
        <v>11977</v>
      </c>
      <c r="C1125" s="182" t="s">
        <v>27622</v>
      </c>
      <c r="D1125" s="180" t="s">
        <v>6</v>
      </c>
      <c r="E1125" s="180" t="s">
        <v>857</v>
      </c>
      <c r="F1125" s="188">
        <v>10.4</v>
      </c>
      <c r="G1125" s="188">
        <v>10.3</v>
      </c>
      <c r="H1125" s="188">
        <v>9.91</v>
      </c>
      <c r="I1125" s="188">
        <v>14.37</v>
      </c>
      <c r="J1125" s="188">
        <v>10.75</v>
      </c>
      <c r="K1125" s="188">
        <v>14.86</v>
      </c>
      <c r="L1125" s="188"/>
      <c r="M1125" s="188">
        <v>9.91</v>
      </c>
      <c r="N1125" s="188">
        <v>10.4</v>
      </c>
      <c r="O1125" s="188"/>
      <c r="P1125" s="188">
        <v>12.39</v>
      </c>
      <c r="Q1125" s="188">
        <v>12.04</v>
      </c>
      <c r="R1125" s="188">
        <v>10.65</v>
      </c>
      <c r="S1125" s="188">
        <v>14.37</v>
      </c>
      <c r="T1125" s="188"/>
      <c r="U1125" s="188">
        <v>16.75</v>
      </c>
      <c r="V1125" s="188"/>
      <c r="W1125" s="188">
        <v>9.91</v>
      </c>
      <c r="X1125" s="188">
        <v>12.49</v>
      </c>
      <c r="Y1125" s="188">
        <v>11.59</v>
      </c>
      <c r="Z1125" s="188">
        <v>11.64</v>
      </c>
      <c r="AA1125" s="188"/>
      <c r="AB1125" s="188"/>
      <c r="AC1125" s="188">
        <v>13.03</v>
      </c>
      <c r="AD1125" s="188"/>
      <c r="AE1125" s="188">
        <v>9.91</v>
      </c>
      <c r="AF1125" s="188">
        <v>10.4</v>
      </c>
    </row>
    <row r="1126" spans="1:32" x14ac:dyDescent="0.3">
      <c r="A1126" s="180" t="s">
        <v>973</v>
      </c>
      <c r="B1126" s="180">
        <v>11976</v>
      </c>
      <c r="C1126" s="182" t="s">
        <v>27623</v>
      </c>
      <c r="D1126" s="180" t="s">
        <v>6</v>
      </c>
      <c r="E1126" s="180" t="s">
        <v>857</v>
      </c>
      <c r="F1126" s="188">
        <v>1.1599999999999999</v>
      </c>
      <c r="G1126" s="188">
        <v>1.1499999999999999</v>
      </c>
      <c r="H1126" s="188">
        <v>1.1100000000000001</v>
      </c>
      <c r="I1126" s="188">
        <v>1.61</v>
      </c>
      <c r="J1126" s="188">
        <v>1.2</v>
      </c>
      <c r="K1126" s="188">
        <v>1.66</v>
      </c>
      <c r="L1126" s="188"/>
      <c r="M1126" s="188">
        <v>1.1100000000000001</v>
      </c>
      <c r="N1126" s="188">
        <v>1.1599999999999999</v>
      </c>
      <c r="O1126" s="188"/>
      <c r="P1126" s="188">
        <v>1.39</v>
      </c>
      <c r="Q1126" s="188">
        <v>1.35</v>
      </c>
      <c r="R1126" s="188">
        <v>1.19</v>
      </c>
      <c r="S1126" s="188">
        <v>1.61</v>
      </c>
      <c r="T1126" s="188"/>
      <c r="U1126" s="188">
        <v>1.88</v>
      </c>
      <c r="V1126" s="188"/>
      <c r="W1126" s="188">
        <v>1.1100000000000001</v>
      </c>
      <c r="X1126" s="188">
        <v>1.4</v>
      </c>
      <c r="Y1126" s="188">
        <v>1.3</v>
      </c>
      <c r="Z1126" s="188">
        <v>1.3</v>
      </c>
      <c r="AA1126" s="188"/>
      <c r="AB1126" s="188"/>
      <c r="AC1126" s="188">
        <v>1.46</v>
      </c>
      <c r="AD1126" s="188"/>
      <c r="AE1126" s="188">
        <v>1.1100000000000001</v>
      </c>
      <c r="AF1126" s="188">
        <v>1.1599999999999999</v>
      </c>
    </row>
    <row r="1127" spans="1:32" x14ac:dyDescent="0.3">
      <c r="A1127" s="180" t="s">
        <v>973</v>
      </c>
      <c r="B1127" s="180">
        <v>11975</v>
      </c>
      <c r="C1127" s="182" t="s">
        <v>27624</v>
      </c>
      <c r="D1127" s="180" t="s">
        <v>6</v>
      </c>
      <c r="E1127" s="180" t="s">
        <v>857</v>
      </c>
      <c r="F1127" s="188">
        <v>22.8</v>
      </c>
      <c r="G1127" s="188">
        <v>22.59</v>
      </c>
      <c r="H1127" s="188">
        <v>21.72</v>
      </c>
      <c r="I1127" s="188">
        <v>31.49</v>
      </c>
      <c r="J1127" s="188">
        <v>23.56</v>
      </c>
      <c r="K1127" s="188">
        <v>32.58</v>
      </c>
      <c r="L1127" s="188"/>
      <c r="M1127" s="188">
        <v>21.72</v>
      </c>
      <c r="N1127" s="188">
        <v>22.8</v>
      </c>
      <c r="O1127" s="188"/>
      <c r="P1127" s="188">
        <v>27.15</v>
      </c>
      <c r="Q1127" s="188">
        <v>26.39</v>
      </c>
      <c r="R1127" s="188">
        <v>23.35</v>
      </c>
      <c r="S1127" s="188">
        <v>31.49</v>
      </c>
      <c r="T1127" s="188"/>
      <c r="U1127" s="188">
        <v>36.700000000000003</v>
      </c>
      <c r="V1127" s="188"/>
      <c r="W1127" s="188">
        <v>21.72</v>
      </c>
      <c r="X1127" s="188">
        <v>27.36</v>
      </c>
      <c r="Y1127" s="188">
        <v>25.41</v>
      </c>
      <c r="Z1127" s="188">
        <v>25.52</v>
      </c>
      <c r="AA1127" s="188"/>
      <c r="AB1127" s="188"/>
      <c r="AC1127" s="188">
        <v>28.56</v>
      </c>
      <c r="AD1127" s="188"/>
      <c r="AE1127" s="188">
        <v>21.72</v>
      </c>
      <c r="AF1127" s="188">
        <v>22.8</v>
      </c>
    </row>
    <row r="1128" spans="1:32" x14ac:dyDescent="0.3">
      <c r="A1128" s="180" t="s">
        <v>973</v>
      </c>
      <c r="B1128" s="180">
        <v>1368</v>
      </c>
      <c r="C1128" s="182" t="s">
        <v>27625</v>
      </c>
      <c r="D1128" s="180" t="s">
        <v>6</v>
      </c>
      <c r="E1128" s="180" t="s">
        <v>26586</v>
      </c>
      <c r="F1128" s="188">
        <v>87.4</v>
      </c>
      <c r="G1128" s="188">
        <v>106</v>
      </c>
      <c r="H1128" s="188">
        <v>92.27</v>
      </c>
      <c r="I1128" s="188">
        <v>92</v>
      </c>
      <c r="J1128" s="188">
        <v>105</v>
      </c>
      <c r="K1128" s="188">
        <v>102</v>
      </c>
      <c r="L1128" s="188">
        <v>94.53</v>
      </c>
      <c r="M1128" s="188">
        <v>99</v>
      </c>
      <c r="N1128" s="188">
        <v>85</v>
      </c>
      <c r="O1128" s="188">
        <v>100.2</v>
      </c>
      <c r="P1128" s="188">
        <v>93.95</v>
      </c>
      <c r="Q1128" s="188">
        <v>108.82</v>
      </c>
      <c r="R1128" s="188">
        <v>117</v>
      </c>
      <c r="S1128" s="188">
        <v>108</v>
      </c>
      <c r="T1128" s="188">
        <v>95.99</v>
      </c>
      <c r="U1128" s="188">
        <v>111.3</v>
      </c>
      <c r="V1128" s="188">
        <v>102.44</v>
      </c>
      <c r="W1128" s="188">
        <v>109.9</v>
      </c>
      <c r="X1128" s="188">
        <v>97</v>
      </c>
      <c r="Y1128" s="188">
        <v>101.6</v>
      </c>
      <c r="Z1128" s="188">
        <v>95.8</v>
      </c>
      <c r="AA1128" s="188">
        <v>95</v>
      </c>
      <c r="AB1128" s="188">
        <v>92.91</v>
      </c>
      <c r="AC1128" s="188">
        <v>93.9</v>
      </c>
      <c r="AD1128" s="188">
        <v>95</v>
      </c>
      <c r="AE1128" s="188">
        <v>118</v>
      </c>
      <c r="AF1128" s="188">
        <v>102.45</v>
      </c>
    </row>
    <row r="1129" spans="1:32" x14ac:dyDescent="0.3">
      <c r="A1129" s="180" t="s">
        <v>973</v>
      </c>
      <c r="B1129" s="180">
        <v>1367</v>
      </c>
      <c r="C1129" s="182" t="s">
        <v>27626</v>
      </c>
      <c r="D1129" s="180" t="s">
        <v>6</v>
      </c>
      <c r="E1129" s="180" t="s">
        <v>857</v>
      </c>
      <c r="F1129" s="188">
        <v>282.70999999999998</v>
      </c>
      <c r="G1129" s="188">
        <v>342.88</v>
      </c>
      <c r="H1129" s="188">
        <v>298.45999999999998</v>
      </c>
      <c r="I1129" s="188">
        <v>297.58999999999997</v>
      </c>
      <c r="J1129" s="188">
        <v>339.64</v>
      </c>
      <c r="K1129" s="188">
        <v>329.94</v>
      </c>
      <c r="L1129" s="188">
        <v>305.77</v>
      </c>
      <c r="M1129" s="188">
        <v>320.23</v>
      </c>
      <c r="N1129" s="188">
        <v>274.95</v>
      </c>
      <c r="O1129" s="188">
        <v>324.12</v>
      </c>
      <c r="P1129" s="188">
        <v>303.89999999999998</v>
      </c>
      <c r="Q1129" s="188">
        <v>352</v>
      </c>
      <c r="R1129" s="188">
        <v>378.46</v>
      </c>
      <c r="S1129" s="188">
        <v>349.35</v>
      </c>
      <c r="T1129" s="188">
        <v>310.5</v>
      </c>
      <c r="U1129" s="188">
        <v>360.02</v>
      </c>
      <c r="V1129" s="188">
        <v>331.36</v>
      </c>
      <c r="W1129" s="188">
        <v>355.49</v>
      </c>
      <c r="X1129" s="188">
        <v>313.76</v>
      </c>
      <c r="Y1129" s="188">
        <v>328.64</v>
      </c>
      <c r="Z1129" s="188">
        <v>309.88</v>
      </c>
      <c r="AA1129" s="188">
        <v>307.29000000000002</v>
      </c>
      <c r="AB1129" s="188">
        <v>300.52999999999997</v>
      </c>
      <c r="AC1129" s="188">
        <v>303.74</v>
      </c>
      <c r="AD1129" s="188">
        <v>307.29000000000002</v>
      </c>
      <c r="AE1129" s="188">
        <v>381.69</v>
      </c>
      <c r="AF1129" s="188">
        <v>331.39</v>
      </c>
    </row>
    <row r="1130" spans="1:32" x14ac:dyDescent="0.3">
      <c r="A1130" s="180" t="s">
        <v>973</v>
      </c>
      <c r="B1130" s="180">
        <v>1380</v>
      </c>
      <c r="C1130" s="182" t="s">
        <v>27627</v>
      </c>
      <c r="D1130" s="180" t="s">
        <v>42</v>
      </c>
      <c r="E1130" s="180" t="s">
        <v>857</v>
      </c>
      <c r="F1130" s="188">
        <v>8.9</v>
      </c>
      <c r="G1130" s="188">
        <v>6.22</v>
      </c>
      <c r="H1130" s="188">
        <v>6.76</v>
      </c>
      <c r="I1130" s="188">
        <v>7.69</v>
      </c>
      <c r="J1130" s="188">
        <v>6.96</v>
      </c>
      <c r="K1130" s="188">
        <v>5.62</v>
      </c>
      <c r="L1130" s="188">
        <v>4.88</v>
      </c>
      <c r="M1130" s="188">
        <v>4.68</v>
      </c>
      <c r="N1130" s="188">
        <v>5.55</v>
      </c>
      <c r="O1130" s="188">
        <v>7.23</v>
      </c>
      <c r="P1130" s="188">
        <v>5.22</v>
      </c>
      <c r="Q1130" s="188">
        <v>6.02</v>
      </c>
      <c r="R1130" s="188">
        <v>7.02</v>
      </c>
      <c r="S1130" s="188">
        <v>7.23</v>
      </c>
      <c r="T1130" s="188">
        <v>5.82</v>
      </c>
      <c r="U1130" s="188">
        <v>5.89</v>
      </c>
      <c r="V1130" s="188">
        <v>7.56</v>
      </c>
      <c r="W1130" s="188">
        <v>5.35</v>
      </c>
      <c r="X1130" s="188">
        <v>4.75</v>
      </c>
      <c r="Y1130" s="188">
        <v>5.89</v>
      </c>
      <c r="Z1130" s="188">
        <v>8.16</v>
      </c>
      <c r="AA1130" s="188">
        <v>10.24</v>
      </c>
      <c r="AB1130" s="188">
        <v>6.22</v>
      </c>
      <c r="AC1130" s="188">
        <v>5.82</v>
      </c>
      <c r="AD1130" s="188">
        <v>6.29</v>
      </c>
      <c r="AE1130" s="188">
        <v>4.68</v>
      </c>
      <c r="AF1130" s="188">
        <v>6.96</v>
      </c>
    </row>
    <row r="1131" spans="1:32" x14ac:dyDescent="0.3">
      <c r="A1131" s="180" t="s">
        <v>973</v>
      </c>
      <c r="B1131" s="180">
        <v>1375</v>
      </c>
      <c r="C1131" s="182" t="s">
        <v>27628</v>
      </c>
      <c r="D1131" s="180" t="s">
        <v>42</v>
      </c>
      <c r="E1131" s="180" t="s">
        <v>857</v>
      </c>
      <c r="F1131" s="188">
        <v>25.32</v>
      </c>
      <c r="G1131" s="188">
        <v>22.07</v>
      </c>
      <c r="H1131" s="188"/>
      <c r="I1131" s="188">
        <v>18.79</v>
      </c>
      <c r="J1131" s="188">
        <v>17.809999999999999</v>
      </c>
      <c r="K1131" s="188">
        <v>19.78</v>
      </c>
      <c r="L1131" s="188">
        <v>21.08</v>
      </c>
      <c r="M1131" s="188">
        <v>14.62</v>
      </c>
      <c r="N1131" s="188">
        <v>16.16</v>
      </c>
      <c r="O1131" s="188">
        <v>26.36</v>
      </c>
      <c r="P1131" s="188">
        <v>15.64</v>
      </c>
      <c r="Q1131" s="188">
        <v>17.78</v>
      </c>
      <c r="R1131" s="188">
        <v>20.420000000000002</v>
      </c>
      <c r="S1131" s="188">
        <v>19.43</v>
      </c>
      <c r="T1131" s="188">
        <v>23.67</v>
      </c>
      <c r="U1131" s="188">
        <v>20.92</v>
      </c>
      <c r="V1131" s="188">
        <v>24.21</v>
      </c>
      <c r="W1131" s="188">
        <v>15.92</v>
      </c>
      <c r="X1131" s="188">
        <v>15.92</v>
      </c>
      <c r="Y1131" s="188">
        <v>17.48</v>
      </c>
      <c r="Z1131" s="188">
        <v>21.74</v>
      </c>
      <c r="AA1131" s="188">
        <v>21.13</v>
      </c>
      <c r="AB1131" s="188">
        <v>17.12</v>
      </c>
      <c r="AC1131" s="188">
        <v>13.05</v>
      </c>
      <c r="AD1131" s="188">
        <v>22.02</v>
      </c>
      <c r="AE1131" s="188">
        <v>16.75</v>
      </c>
      <c r="AF1131" s="188">
        <v>23.67</v>
      </c>
    </row>
    <row r="1132" spans="1:32" x14ac:dyDescent="0.3">
      <c r="A1132" s="180" t="s">
        <v>973</v>
      </c>
      <c r="B1132" s="180">
        <v>1379</v>
      </c>
      <c r="C1132" s="182" t="s">
        <v>27629</v>
      </c>
      <c r="D1132" s="180" t="s">
        <v>42</v>
      </c>
      <c r="E1132" s="180" t="s">
        <v>26586</v>
      </c>
      <c r="F1132" s="188">
        <v>1.33</v>
      </c>
      <c r="G1132" s="188">
        <v>0.93</v>
      </c>
      <c r="H1132" s="188">
        <v>1.01</v>
      </c>
      <c r="I1132" s="188">
        <v>1.1499999999999999</v>
      </c>
      <c r="J1132" s="188">
        <v>1.04</v>
      </c>
      <c r="K1132" s="188">
        <v>0.84</v>
      </c>
      <c r="L1132" s="188">
        <v>0.73</v>
      </c>
      <c r="M1132" s="188">
        <v>0.7</v>
      </c>
      <c r="N1132" s="188">
        <v>0.83</v>
      </c>
      <c r="O1132" s="188">
        <v>1.08</v>
      </c>
      <c r="P1132" s="188">
        <v>0.78</v>
      </c>
      <c r="Q1132" s="188">
        <v>0.9</v>
      </c>
      <c r="R1132" s="188">
        <v>1.05</v>
      </c>
      <c r="S1132" s="188">
        <v>1.08</v>
      </c>
      <c r="T1132" s="188">
        <v>0.87</v>
      </c>
      <c r="U1132" s="188">
        <v>0.88</v>
      </c>
      <c r="V1132" s="188">
        <v>1.1299999999999999</v>
      </c>
      <c r="W1132" s="188">
        <v>0.8</v>
      </c>
      <c r="X1132" s="188">
        <v>0.71</v>
      </c>
      <c r="Y1132" s="188">
        <v>0.88</v>
      </c>
      <c r="Z1132" s="188">
        <v>1.22</v>
      </c>
      <c r="AA1132" s="188">
        <v>1.53</v>
      </c>
      <c r="AB1132" s="188">
        <v>0.93</v>
      </c>
      <c r="AC1132" s="188">
        <v>0.87</v>
      </c>
      <c r="AD1132" s="188">
        <v>0.94</v>
      </c>
      <c r="AE1132" s="188">
        <v>0.7</v>
      </c>
      <c r="AF1132" s="188">
        <v>1.04</v>
      </c>
    </row>
    <row r="1133" spans="1:32" x14ac:dyDescent="0.3">
      <c r="A1133" s="180" t="s">
        <v>973</v>
      </c>
      <c r="B1133" s="180">
        <v>13284</v>
      </c>
      <c r="C1133" s="182" t="s">
        <v>27630</v>
      </c>
      <c r="D1133" s="180" t="s">
        <v>42</v>
      </c>
      <c r="E1133" s="180" t="s">
        <v>857</v>
      </c>
      <c r="F1133" s="188">
        <v>1.2</v>
      </c>
      <c r="G1133" s="188">
        <v>0.84</v>
      </c>
      <c r="H1133" s="188">
        <v>0.91</v>
      </c>
      <c r="I1133" s="188">
        <v>1.04</v>
      </c>
      <c r="J1133" s="188">
        <v>0.94</v>
      </c>
      <c r="K1133" s="188">
        <v>0.76</v>
      </c>
      <c r="L1133" s="188">
        <v>0.66</v>
      </c>
      <c r="M1133" s="188">
        <v>0.63</v>
      </c>
      <c r="N1133" s="188">
        <v>0.75</v>
      </c>
      <c r="O1133" s="188">
        <v>0.97</v>
      </c>
      <c r="P1133" s="188">
        <v>0.7</v>
      </c>
      <c r="Q1133" s="188">
        <v>0.81</v>
      </c>
      <c r="R1133" s="188">
        <v>0.95</v>
      </c>
      <c r="S1133" s="188">
        <v>0.97</v>
      </c>
      <c r="T1133" s="188">
        <v>0.78</v>
      </c>
      <c r="U1133" s="188">
        <v>0.79</v>
      </c>
      <c r="V1133" s="188">
        <v>1.02</v>
      </c>
      <c r="W1133" s="188">
        <v>0.72</v>
      </c>
      <c r="X1133" s="188">
        <v>0.64</v>
      </c>
      <c r="Y1133" s="188">
        <v>0.79</v>
      </c>
      <c r="Z1133" s="188">
        <v>1.1000000000000001</v>
      </c>
      <c r="AA1133" s="188">
        <v>1.38</v>
      </c>
      <c r="AB1133" s="188">
        <v>0.84</v>
      </c>
      <c r="AC1133" s="188">
        <v>0.78</v>
      </c>
      <c r="AD1133" s="188">
        <v>0.85</v>
      </c>
      <c r="AE1133" s="188">
        <v>0.63</v>
      </c>
      <c r="AF1133" s="188">
        <v>0.94</v>
      </c>
    </row>
    <row r="1134" spans="1:32" x14ac:dyDescent="0.3">
      <c r="A1134" s="180" t="s">
        <v>973</v>
      </c>
      <c r="B1134" s="180">
        <v>44528</v>
      </c>
      <c r="C1134" s="182" t="s">
        <v>27631</v>
      </c>
      <c r="D1134" s="180" t="s">
        <v>42</v>
      </c>
      <c r="E1134" s="180" t="s">
        <v>857</v>
      </c>
      <c r="F1134" s="188">
        <v>7.09</v>
      </c>
      <c r="G1134" s="188">
        <v>4.95</v>
      </c>
      <c r="H1134" s="188">
        <v>5.38</v>
      </c>
      <c r="I1134" s="188">
        <v>6.13</v>
      </c>
      <c r="J1134" s="188">
        <v>5.54</v>
      </c>
      <c r="K1134" s="188">
        <v>4.47</v>
      </c>
      <c r="L1134" s="188">
        <v>3.89</v>
      </c>
      <c r="M1134" s="188">
        <v>3.73</v>
      </c>
      <c r="N1134" s="188">
        <v>4.42</v>
      </c>
      <c r="O1134" s="188">
        <v>5.75</v>
      </c>
      <c r="P1134" s="188">
        <v>4.1500000000000004</v>
      </c>
      <c r="Q1134" s="188">
        <v>4.79</v>
      </c>
      <c r="R1134" s="188">
        <v>5.59</v>
      </c>
      <c r="S1134" s="188">
        <v>5.75</v>
      </c>
      <c r="T1134" s="188">
        <v>4.63</v>
      </c>
      <c r="U1134" s="188">
        <v>4.6900000000000004</v>
      </c>
      <c r="V1134" s="188">
        <v>6.02</v>
      </c>
      <c r="W1134" s="188">
        <v>4.26</v>
      </c>
      <c r="X1134" s="188">
        <v>3.78</v>
      </c>
      <c r="Y1134" s="188">
        <v>4.6900000000000004</v>
      </c>
      <c r="Z1134" s="188">
        <v>6.5</v>
      </c>
      <c r="AA1134" s="188">
        <v>8.15</v>
      </c>
      <c r="AB1134" s="188">
        <v>4.95</v>
      </c>
      <c r="AC1134" s="188">
        <v>4.63</v>
      </c>
      <c r="AD1134" s="188">
        <v>5.01</v>
      </c>
      <c r="AE1134" s="188">
        <v>3.73</v>
      </c>
      <c r="AF1134" s="188">
        <v>5.54</v>
      </c>
    </row>
    <row r="1135" spans="1:32" x14ac:dyDescent="0.3">
      <c r="A1135" s="180" t="s">
        <v>973</v>
      </c>
      <c r="B1135" s="180">
        <v>34753</v>
      </c>
      <c r="C1135" s="182" t="s">
        <v>27632</v>
      </c>
      <c r="D1135" s="180" t="s">
        <v>42</v>
      </c>
      <c r="E1135" s="180" t="s">
        <v>857</v>
      </c>
      <c r="F1135" s="188">
        <v>1.29</v>
      </c>
      <c r="G1135" s="188">
        <v>0.9</v>
      </c>
      <c r="H1135" s="188">
        <v>0.98</v>
      </c>
      <c r="I1135" s="188">
        <v>1.1100000000000001</v>
      </c>
      <c r="J1135" s="188">
        <v>1.01</v>
      </c>
      <c r="K1135" s="188">
        <v>0.81</v>
      </c>
      <c r="L1135" s="188">
        <v>0.71</v>
      </c>
      <c r="M1135" s="188">
        <v>0.68</v>
      </c>
      <c r="N1135" s="188">
        <v>0.8</v>
      </c>
      <c r="O1135" s="188">
        <v>1.05</v>
      </c>
      <c r="P1135" s="188">
        <v>0.75</v>
      </c>
      <c r="Q1135" s="188">
        <v>0.87</v>
      </c>
      <c r="R1135" s="188">
        <v>1.02</v>
      </c>
      <c r="S1135" s="188">
        <v>1.05</v>
      </c>
      <c r="T1135" s="188">
        <v>0.84</v>
      </c>
      <c r="U1135" s="188">
        <v>0.85</v>
      </c>
      <c r="V1135" s="188">
        <v>1.0900000000000001</v>
      </c>
      <c r="W1135" s="188">
        <v>0.77</v>
      </c>
      <c r="X1135" s="188">
        <v>0.69</v>
      </c>
      <c r="Y1135" s="188">
        <v>0.85</v>
      </c>
      <c r="Z1135" s="188">
        <v>1.18</v>
      </c>
      <c r="AA1135" s="188">
        <v>1.48</v>
      </c>
      <c r="AB1135" s="188">
        <v>0.9</v>
      </c>
      <c r="AC1135" s="188">
        <v>0.84</v>
      </c>
      <c r="AD1135" s="188">
        <v>0.91</v>
      </c>
      <c r="AE1135" s="188">
        <v>0.68</v>
      </c>
      <c r="AF1135" s="188">
        <v>1.01</v>
      </c>
    </row>
    <row r="1136" spans="1:32" x14ac:dyDescent="0.3">
      <c r="A1136" s="180" t="s">
        <v>973</v>
      </c>
      <c r="B1136" s="180">
        <v>420</v>
      </c>
      <c r="C1136" s="182" t="s">
        <v>27633</v>
      </c>
      <c r="D1136" s="180" t="s">
        <v>6</v>
      </c>
      <c r="E1136" s="180" t="s">
        <v>857</v>
      </c>
      <c r="F1136" s="188">
        <v>26.7</v>
      </c>
      <c r="G1136" s="188">
        <v>50.27</v>
      </c>
      <c r="H1136" s="188">
        <v>37.630000000000003</v>
      </c>
      <c r="I1136" s="188">
        <v>27.2</v>
      </c>
      <c r="J1136" s="188">
        <v>54.41</v>
      </c>
      <c r="K1136" s="188"/>
      <c r="L1136" s="188">
        <v>47.05</v>
      </c>
      <c r="M1136" s="188">
        <v>38.99</v>
      </c>
      <c r="N1136" s="188">
        <v>46.08</v>
      </c>
      <c r="O1136" s="188">
        <v>44.24</v>
      </c>
      <c r="P1136" s="188"/>
      <c r="Q1136" s="188">
        <v>53.56</v>
      </c>
      <c r="R1136" s="188">
        <v>47.45</v>
      </c>
      <c r="S1136" s="188">
        <v>48.14</v>
      </c>
      <c r="T1136" s="188">
        <v>36.69</v>
      </c>
      <c r="U1136" s="188"/>
      <c r="V1136" s="188">
        <v>37.46</v>
      </c>
      <c r="W1136" s="188">
        <v>24.54</v>
      </c>
      <c r="X1136" s="188">
        <v>52.23</v>
      </c>
      <c r="Y1136" s="188"/>
      <c r="Z1136" s="188">
        <v>23.97</v>
      </c>
      <c r="AA1136" s="188"/>
      <c r="AB1136" s="188"/>
      <c r="AC1136" s="188">
        <v>46.13</v>
      </c>
      <c r="AD1136" s="188"/>
      <c r="AE1136" s="188">
        <v>27.2</v>
      </c>
      <c r="AF1136" s="188">
        <v>54.7</v>
      </c>
    </row>
    <row r="1137" spans="1:32" x14ac:dyDescent="0.3">
      <c r="A1137" s="180" t="s">
        <v>973</v>
      </c>
      <c r="B1137" s="180">
        <v>12327</v>
      </c>
      <c r="C1137" s="182" t="s">
        <v>27634</v>
      </c>
      <c r="D1137" s="180" t="s">
        <v>6</v>
      </c>
      <c r="E1137" s="180" t="s">
        <v>857</v>
      </c>
      <c r="F1137" s="188">
        <v>31.81</v>
      </c>
      <c r="G1137" s="188">
        <v>59.89</v>
      </c>
      <c r="H1137" s="188">
        <v>44.83</v>
      </c>
      <c r="I1137" s="188">
        <v>32.4</v>
      </c>
      <c r="J1137" s="188">
        <v>64.81</v>
      </c>
      <c r="K1137" s="188"/>
      <c r="L1137" s="188">
        <v>56.05</v>
      </c>
      <c r="M1137" s="188">
        <v>46.45</v>
      </c>
      <c r="N1137" s="188">
        <v>54.9</v>
      </c>
      <c r="O1137" s="188">
        <v>52.7</v>
      </c>
      <c r="P1137" s="188"/>
      <c r="Q1137" s="188">
        <v>63.81</v>
      </c>
      <c r="R1137" s="188">
        <v>56.53</v>
      </c>
      <c r="S1137" s="188">
        <v>57.35</v>
      </c>
      <c r="T1137" s="188">
        <v>43.71</v>
      </c>
      <c r="U1137" s="188"/>
      <c r="V1137" s="188">
        <v>44.62</v>
      </c>
      <c r="W1137" s="188">
        <v>29.23</v>
      </c>
      <c r="X1137" s="188">
        <v>62.22</v>
      </c>
      <c r="Y1137" s="188"/>
      <c r="Z1137" s="188">
        <v>28.56</v>
      </c>
      <c r="AA1137" s="188"/>
      <c r="AB1137" s="188"/>
      <c r="AC1137" s="188">
        <v>54.95</v>
      </c>
      <c r="AD1137" s="188"/>
      <c r="AE1137" s="188">
        <v>32.4</v>
      </c>
      <c r="AF1137" s="188">
        <v>65.16</v>
      </c>
    </row>
    <row r="1138" spans="1:32" x14ac:dyDescent="0.3">
      <c r="A1138" s="180" t="s">
        <v>973</v>
      </c>
      <c r="B1138" s="180">
        <v>36148</v>
      </c>
      <c r="C1138" s="182" t="s">
        <v>27635</v>
      </c>
      <c r="D1138" s="180" t="s">
        <v>6</v>
      </c>
      <c r="E1138" s="180" t="s">
        <v>857</v>
      </c>
      <c r="F1138" s="188">
        <v>178.3</v>
      </c>
      <c r="G1138" s="188">
        <v>165.3</v>
      </c>
      <c r="H1138" s="188">
        <v>168.05</v>
      </c>
      <c r="I1138" s="188">
        <v>198.36</v>
      </c>
      <c r="J1138" s="188">
        <v>157.13999999999999</v>
      </c>
      <c r="K1138" s="188">
        <v>172.24</v>
      </c>
      <c r="L1138" s="188">
        <v>141.83000000000001</v>
      </c>
      <c r="M1138" s="188">
        <v>162.54</v>
      </c>
      <c r="N1138" s="188">
        <v>143.26</v>
      </c>
      <c r="O1138" s="188">
        <v>157.13999999999999</v>
      </c>
      <c r="P1138" s="188">
        <v>155.49</v>
      </c>
      <c r="Q1138" s="188">
        <v>168.27</v>
      </c>
      <c r="R1138" s="188">
        <v>216.21</v>
      </c>
      <c r="S1138" s="188">
        <v>187.34</v>
      </c>
      <c r="T1138" s="188">
        <v>202.77</v>
      </c>
      <c r="U1138" s="188">
        <v>169.71</v>
      </c>
      <c r="V1138" s="188">
        <v>208.06</v>
      </c>
      <c r="W1138" s="188">
        <v>165.3</v>
      </c>
      <c r="X1138" s="188">
        <v>198.36</v>
      </c>
      <c r="Y1138" s="188">
        <v>143.26</v>
      </c>
      <c r="Z1138" s="188">
        <v>181.83</v>
      </c>
      <c r="AA1138" s="188">
        <v>211.47</v>
      </c>
      <c r="AB1138" s="188">
        <v>186.24</v>
      </c>
      <c r="AC1138" s="188">
        <v>164.2</v>
      </c>
      <c r="AD1138" s="188">
        <v>148.77000000000001</v>
      </c>
      <c r="AE1138" s="188">
        <v>165.3</v>
      </c>
      <c r="AF1138" s="188">
        <v>197.04</v>
      </c>
    </row>
    <row r="1139" spans="1:32" x14ac:dyDescent="0.3">
      <c r="A1139" s="180" t="s">
        <v>973</v>
      </c>
      <c r="B1139" s="180">
        <v>12329</v>
      </c>
      <c r="C1139" s="182" t="s">
        <v>27636</v>
      </c>
      <c r="D1139" s="180" t="s">
        <v>42</v>
      </c>
      <c r="E1139" s="180" t="s">
        <v>857</v>
      </c>
      <c r="F1139" s="188">
        <v>176.92</v>
      </c>
      <c r="G1139" s="188">
        <v>160.77000000000001</v>
      </c>
      <c r="H1139" s="188">
        <v>133.63</v>
      </c>
      <c r="I1139" s="188">
        <v>161.46</v>
      </c>
      <c r="J1139" s="188">
        <v>156.65</v>
      </c>
      <c r="K1139" s="188">
        <v>144.97</v>
      </c>
      <c r="L1139" s="188">
        <v>169.02</v>
      </c>
      <c r="M1139" s="188">
        <v>165.58</v>
      </c>
      <c r="N1139" s="188">
        <v>160.43</v>
      </c>
      <c r="O1139" s="188">
        <v>165.58</v>
      </c>
      <c r="P1139" s="188">
        <v>162.49</v>
      </c>
      <c r="Q1139" s="188">
        <v>165.24</v>
      </c>
      <c r="R1139" s="188">
        <v>160.77000000000001</v>
      </c>
      <c r="S1139" s="188">
        <v>178.64</v>
      </c>
      <c r="T1139" s="188">
        <v>157.34</v>
      </c>
      <c r="U1139" s="188">
        <v>160.43</v>
      </c>
      <c r="V1139" s="188">
        <v>171.77</v>
      </c>
      <c r="W1139" s="188">
        <v>164.9</v>
      </c>
      <c r="X1139" s="188">
        <v>144.28</v>
      </c>
      <c r="Y1139" s="188">
        <v>169.02</v>
      </c>
      <c r="Z1139" s="188">
        <v>164.55</v>
      </c>
      <c r="AA1139" s="188">
        <v>163.18</v>
      </c>
      <c r="AB1139" s="188">
        <v>144.63</v>
      </c>
      <c r="AC1139" s="188">
        <v>153.9</v>
      </c>
      <c r="AD1139" s="188">
        <v>153.9</v>
      </c>
      <c r="AE1139" s="188">
        <v>147.38</v>
      </c>
      <c r="AF1139" s="188">
        <v>161.46</v>
      </c>
    </row>
    <row r="1140" spans="1:32" x14ac:dyDescent="0.3">
      <c r="A1140" s="180" t="s">
        <v>973</v>
      </c>
      <c r="B1140" s="180">
        <v>44396</v>
      </c>
      <c r="C1140" s="182" t="s">
        <v>27637</v>
      </c>
      <c r="D1140" s="180" t="s">
        <v>42</v>
      </c>
      <c r="E1140" s="180" t="s">
        <v>857</v>
      </c>
      <c r="F1140" s="188">
        <v>44</v>
      </c>
      <c r="G1140" s="188">
        <v>39.21</v>
      </c>
      <c r="H1140" s="188">
        <v>31.66</v>
      </c>
      <c r="I1140" s="188">
        <v>24.06</v>
      </c>
      <c r="J1140" s="188">
        <v>43.85</v>
      </c>
      <c r="K1140" s="188">
        <v>41.12</v>
      </c>
      <c r="L1140" s="188">
        <v>52.06</v>
      </c>
      <c r="M1140" s="188">
        <v>47.62</v>
      </c>
      <c r="N1140" s="188">
        <v>46.53</v>
      </c>
      <c r="O1140" s="188">
        <v>30.14</v>
      </c>
      <c r="P1140" s="188">
        <v>49.96</v>
      </c>
      <c r="Q1140" s="188">
        <v>29.24</v>
      </c>
      <c r="R1140" s="188">
        <v>26.52</v>
      </c>
      <c r="S1140" s="188">
        <v>35.43</v>
      </c>
      <c r="T1140" s="188">
        <v>31.58</v>
      </c>
      <c r="U1140" s="188">
        <v>51.28</v>
      </c>
      <c r="V1140" s="188">
        <v>35.200000000000003</v>
      </c>
      <c r="W1140" s="188">
        <v>34.85</v>
      </c>
      <c r="X1140" s="188">
        <v>51.44</v>
      </c>
      <c r="Y1140" s="188">
        <v>26.24</v>
      </c>
      <c r="Z1140" s="188">
        <v>31.81</v>
      </c>
      <c r="AA1140" s="188">
        <v>30.18</v>
      </c>
      <c r="AB1140" s="188">
        <v>32.44</v>
      </c>
      <c r="AC1140" s="188">
        <v>31.07</v>
      </c>
      <c r="AD1140" s="188">
        <v>25.97</v>
      </c>
      <c r="AE1140" s="188">
        <v>45.6</v>
      </c>
      <c r="AF1140" s="188">
        <v>45.56</v>
      </c>
    </row>
    <row r="1141" spans="1:32" x14ac:dyDescent="0.3">
      <c r="A1141" s="180" t="s">
        <v>973</v>
      </c>
      <c r="B1141" s="180">
        <v>44327</v>
      </c>
      <c r="C1141" s="182" t="s">
        <v>27638</v>
      </c>
      <c r="D1141" s="180" t="s">
        <v>57</v>
      </c>
      <c r="E1141" s="180" t="s">
        <v>857</v>
      </c>
      <c r="F1141" s="188">
        <v>149.65</v>
      </c>
      <c r="G1141" s="188">
        <v>133.36000000000001</v>
      </c>
      <c r="H1141" s="188">
        <v>107.67</v>
      </c>
      <c r="I1141" s="188">
        <v>81.84</v>
      </c>
      <c r="J1141" s="188">
        <v>149.12</v>
      </c>
      <c r="K1141" s="188">
        <v>139.85</v>
      </c>
      <c r="L1141" s="188">
        <v>177.06</v>
      </c>
      <c r="M1141" s="188">
        <v>161.97</v>
      </c>
      <c r="N1141" s="188">
        <v>158.26</v>
      </c>
      <c r="O1141" s="188">
        <v>102.5</v>
      </c>
      <c r="P1141" s="188">
        <v>169.91</v>
      </c>
      <c r="Q1141" s="188">
        <v>99.46</v>
      </c>
      <c r="R1141" s="188">
        <v>90.18</v>
      </c>
      <c r="S1141" s="188">
        <v>120.51</v>
      </c>
      <c r="T1141" s="188">
        <v>107.4</v>
      </c>
      <c r="U1141" s="188">
        <v>174.41</v>
      </c>
      <c r="V1141" s="188">
        <v>119.72</v>
      </c>
      <c r="W1141" s="188">
        <v>118.53</v>
      </c>
      <c r="X1141" s="188">
        <v>174.94</v>
      </c>
      <c r="Y1141" s="188">
        <v>89.26</v>
      </c>
      <c r="Z1141" s="188">
        <v>108.2</v>
      </c>
      <c r="AA1141" s="188">
        <v>102.63</v>
      </c>
      <c r="AB1141" s="188">
        <v>110.32</v>
      </c>
      <c r="AC1141" s="188">
        <v>105.68</v>
      </c>
      <c r="AD1141" s="188">
        <v>88.33</v>
      </c>
      <c r="AE1141" s="188">
        <v>155.08000000000001</v>
      </c>
      <c r="AF1141" s="188">
        <v>154.94999999999999</v>
      </c>
    </row>
    <row r="1142" spans="1:32" x14ac:dyDescent="0.3">
      <c r="A1142" s="180" t="s">
        <v>973</v>
      </c>
      <c r="B1142" s="180">
        <v>37418</v>
      </c>
      <c r="C1142" s="182" t="s">
        <v>27639</v>
      </c>
      <c r="D1142" s="180" t="s">
        <v>6</v>
      </c>
      <c r="E1142" s="180" t="s">
        <v>857</v>
      </c>
      <c r="F1142" s="188"/>
      <c r="G1142" s="188"/>
      <c r="H1142" s="188"/>
      <c r="I1142" s="188"/>
      <c r="J1142" s="188"/>
      <c r="K1142" s="188"/>
      <c r="L1142" s="188"/>
      <c r="M1142" s="188"/>
      <c r="N1142" s="188"/>
      <c r="O1142" s="188"/>
      <c r="P1142" s="188">
        <v>25.11</v>
      </c>
      <c r="Q1142" s="188"/>
      <c r="R1142" s="188"/>
      <c r="S1142" s="188"/>
      <c r="T1142" s="188"/>
      <c r="U1142" s="188"/>
      <c r="V1142" s="188"/>
      <c r="W1142" s="188"/>
      <c r="X1142" s="188"/>
      <c r="Y1142" s="188"/>
      <c r="Z1142" s="188"/>
      <c r="AA1142" s="188"/>
      <c r="AB1142" s="188">
        <v>27.14</v>
      </c>
      <c r="AC1142" s="188"/>
      <c r="AD1142" s="188"/>
      <c r="AE1142" s="188">
        <v>19.34</v>
      </c>
      <c r="AF1142" s="188"/>
    </row>
    <row r="1143" spans="1:32" x14ac:dyDescent="0.3">
      <c r="A1143" s="180" t="s">
        <v>973</v>
      </c>
      <c r="B1143" s="180">
        <v>37419</v>
      </c>
      <c r="C1143" s="182" t="s">
        <v>27640</v>
      </c>
      <c r="D1143" s="180" t="s">
        <v>6</v>
      </c>
      <c r="E1143" s="180" t="s">
        <v>857</v>
      </c>
      <c r="F1143" s="188"/>
      <c r="G1143" s="188"/>
      <c r="H1143" s="188"/>
      <c r="I1143" s="188"/>
      <c r="J1143" s="188"/>
      <c r="K1143" s="188"/>
      <c r="L1143" s="188"/>
      <c r="M1143" s="188"/>
      <c r="N1143" s="188"/>
      <c r="O1143" s="188"/>
      <c r="P1143" s="188">
        <v>25.79</v>
      </c>
      <c r="Q1143" s="188"/>
      <c r="R1143" s="188"/>
      <c r="S1143" s="188"/>
      <c r="T1143" s="188"/>
      <c r="U1143" s="188"/>
      <c r="V1143" s="188"/>
      <c r="W1143" s="188"/>
      <c r="X1143" s="188"/>
      <c r="Y1143" s="188"/>
      <c r="Z1143" s="188"/>
      <c r="AA1143" s="188"/>
      <c r="AB1143" s="188">
        <v>27.87</v>
      </c>
      <c r="AC1143" s="188"/>
      <c r="AD1143" s="188"/>
      <c r="AE1143" s="188">
        <v>19.86</v>
      </c>
      <c r="AF1143" s="188"/>
    </row>
    <row r="1144" spans="1:32" x14ac:dyDescent="0.3">
      <c r="A1144" s="180" t="s">
        <v>973</v>
      </c>
      <c r="B1144" s="180">
        <v>1427</v>
      </c>
      <c r="C1144" s="182" t="s">
        <v>27641</v>
      </c>
      <c r="D1144" s="180" t="s">
        <v>6</v>
      </c>
      <c r="E1144" s="180" t="s">
        <v>857</v>
      </c>
      <c r="F1144" s="188">
        <v>20.11</v>
      </c>
      <c r="G1144" s="188">
        <v>18.68</v>
      </c>
      <c r="H1144" s="188"/>
      <c r="I1144" s="188"/>
      <c r="J1144" s="188">
        <v>15.5</v>
      </c>
      <c r="K1144" s="188"/>
      <c r="L1144" s="188"/>
      <c r="M1144" s="188">
        <v>18.18</v>
      </c>
      <c r="N1144" s="188">
        <v>18.61</v>
      </c>
      <c r="O1144" s="188"/>
      <c r="P1144" s="188">
        <v>22.76</v>
      </c>
      <c r="Q1144" s="188">
        <v>15.79</v>
      </c>
      <c r="R1144" s="188">
        <v>18.96</v>
      </c>
      <c r="S1144" s="188">
        <v>21.08</v>
      </c>
      <c r="T1144" s="188"/>
      <c r="U1144" s="188"/>
      <c r="V1144" s="188">
        <v>26.83</v>
      </c>
      <c r="W1144" s="188"/>
      <c r="X1144" s="188"/>
      <c r="Y1144" s="188">
        <v>18.64</v>
      </c>
      <c r="Z1144" s="188">
        <v>20.69</v>
      </c>
      <c r="AA1144" s="188"/>
      <c r="AB1144" s="188"/>
      <c r="AC1144" s="188"/>
      <c r="AD1144" s="188"/>
      <c r="AE1144" s="188">
        <v>23.56</v>
      </c>
      <c r="AF1144" s="188"/>
    </row>
    <row r="1145" spans="1:32" x14ac:dyDescent="0.3">
      <c r="A1145" s="180" t="s">
        <v>973</v>
      </c>
      <c r="B1145" s="180">
        <v>1402</v>
      </c>
      <c r="C1145" s="182" t="s">
        <v>27642</v>
      </c>
      <c r="D1145" s="180" t="s">
        <v>6</v>
      </c>
      <c r="E1145" s="180" t="s">
        <v>857</v>
      </c>
      <c r="F1145" s="188">
        <v>6.96</v>
      </c>
      <c r="G1145" s="188">
        <v>6.46</v>
      </c>
      <c r="H1145" s="188"/>
      <c r="I1145" s="188"/>
      <c r="J1145" s="188">
        <v>5.36</v>
      </c>
      <c r="K1145" s="188"/>
      <c r="L1145" s="188"/>
      <c r="M1145" s="188">
        <v>6.29</v>
      </c>
      <c r="N1145" s="188">
        <v>6.44</v>
      </c>
      <c r="O1145" s="188"/>
      <c r="P1145" s="188">
        <v>7.87</v>
      </c>
      <c r="Q1145" s="188">
        <v>5.46</v>
      </c>
      <c r="R1145" s="188">
        <v>6.56</v>
      </c>
      <c r="S1145" s="188">
        <v>7.29</v>
      </c>
      <c r="T1145" s="188"/>
      <c r="U1145" s="188"/>
      <c r="V1145" s="188">
        <v>9.2799999999999994</v>
      </c>
      <c r="W1145" s="188"/>
      <c r="X1145" s="188"/>
      <c r="Y1145" s="188">
        <v>6.45</v>
      </c>
      <c r="Z1145" s="188">
        <v>7.16</v>
      </c>
      <c r="AA1145" s="188"/>
      <c r="AB1145" s="188"/>
      <c r="AC1145" s="188"/>
      <c r="AD1145" s="188"/>
      <c r="AE1145" s="188">
        <v>8.15</v>
      </c>
      <c r="AF1145" s="188"/>
    </row>
    <row r="1146" spans="1:32" x14ac:dyDescent="0.3">
      <c r="A1146" s="180" t="s">
        <v>973</v>
      </c>
      <c r="B1146" s="180">
        <v>1420</v>
      </c>
      <c r="C1146" s="182" t="s">
        <v>27643</v>
      </c>
      <c r="D1146" s="180" t="s">
        <v>6</v>
      </c>
      <c r="E1146" s="180" t="s">
        <v>857</v>
      </c>
      <c r="F1146" s="188">
        <v>8.9499999999999993</v>
      </c>
      <c r="G1146" s="188">
        <v>8.31</v>
      </c>
      <c r="H1146" s="188"/>
      <c r="I1146" s="188"/>
      <c r="J1146" s="188">
        <v>6.9</v>
      </c>
      <c r="K1146" s="188"/>
      <c r="L1146" s="188"/>
      <c r="M1146" s="188">
        <v>8.09</v>
      </c>
      <c r="N1146" s="188">
        <v>8.2799999999999994</v>
      </c>
      <c r="O1146" s="188"/>
      <c r="P1146" s="188">
        <v>10.130000000000001</v>
      </c>
      <c r="Q1146" s="188">
        <v>7.03</v>
      </c>
      <c r="R1146" s="188">
        <v>8.44</v>
      </c>
      <c r="S1146" s="188">
        <v>9.3800000000000008</v>
      </c>
      <c r="T1146" s="188"/>
      <c r="U1146" s="188"/>
      <c r="V1146" s="188">
        <v>11.94</v>
      </c>
      <c r="W1146" s="188"/>
      <c r="X1146" s="188"/>
      <c r="Y1146" s="188">
        <v>8.3000000000000007</v>
      </c>
      <c r="Z1146" s="188">
        <v>9.2100000000000009</v>
      </c>
      <c r="AA1146" s="188"/>
      <c r="AB1146" s="188"/>
      <c r="AC1146" s="188"/>
      <c r="AD1146" s="188"/>
      <c r="AE1146" s="188">
        <v>10.49</v>
      </c>
      <c r="AF1146" s="188"/>
    </row>
    <row r="1147" spans="1:32" x14ac:dyDescent="0.3">
      <c r="A1147" s="180" t="s">
        <v>973</v>
      </c>
      <c r="B1147" s="180">
        <v>1419</v>
      </c>
      <c r="C1147" s="182" t="s">
        <v>27644</v>
      </c>
      <c r="D1147" s="180" t="s">
        <v>6</v>
      </c>
      <c r="E1147" s="180" t="s">
        <v>857</v>
      </c>
      <c r="F1147" s="188">
        <v>10.81</v>
      </c>
      <c r="G1147" s="188">
        <v>10.039999999999999</v>
      </c>
      <c r="H1147" s="188"/>
      <c r="I1147" s="188"/>
      <c r="J1147" s="188">
        <v>8.33</v>
      </c>
      <c r="K1147" s="188"/>
      <c r="L1147" s="188"/>
      <c r="M1147" s="188">
        <v>9.77</v>
      </c>
      <c r="N1147" s="188">
        <v>10</v>
      </c>
      <c r="O1147" s="188"/>
      <c r="P1147" s="188">
        <v>12.23</v>
      </c>
      <c r="Q1147" s="188">
        <v>8.49</v>
      </c>
      <c r="R1147" s="188">
        <v>10.19</v>
      </c>
      <c r="S1147" s="188">
        <v>11.33</v>
      </c>
      <c r="T1147" s="188"/>
      <c r="U1147" s="188"/>
      <c r="V1147" s="188">
        <v>14.42</v>
      </c>
      <c r="W1147" s="188"/>
      <c r="X1147" s="188"/>
      <c r="Y1147" s="188">
        <v>10.02</v>
      </c>
      <c r="Z1147" s="188">
        <v>11.12</v>
      </c>
      <c r="AA1147" s="188"/>
      <c r="AB1147" s="188"/>
      <c r="AC1147" s="188"/>
      <c r="AD1147" s="188"/>
      <c r="AE1147" s="188">
        <v>12.66</v>
      </c>
      <c r="AF1147" s="188"/>
    </row>
    <row r="1148" spans="1:32" x14ac:dyDescent="0.3">
      <c r="A1148" s="180" t="s">
        <v>973</v>
      </c>
      <c r="B1148" s="180">
        <v>1414</v>
      </c>
      <c r="C1148" s="182" t="s">
        <v>27645</v>
      </c>
      <c r="D1148" s="180" t="s">
        <v>6</v>
      </c>
      <c r="E1148" s="180" t="s">
        <v>857</v>
      </c>
      <c r="F1148" s="188">
        <v>10.58</v>
      </c>
      <c r="G1148" s="188">
        <v>9.82</v>
      </c>
      <c r="H1148" s="188"/>
      <c r="I1148" s="188"/>
      <c r="J1148" s="188">
        <v>8.15</v>
      </c>
      <c r="K1148" s="188"/>
      <c r="L1148" s="188"/>
      <c r="M1148" s="188">
        <v>9.56</v>
      </c>
      <c r="N1148" s="188">
        <v>9.7799999999999994</v>
      </c>
      <c r="O1148" s="188"/>
      <c r="P1148" s="188">
        <v>11.97</v>
      </c>
      <c r="Q1148" s="188">
        <v>8.3000000000000007</v>
      </c>
      <c r="R1148" s="188">
        <v>9.9700000000000006</v>
      </c>
      <c r="S1148" s="188">
        <v>11.08</v>
      </c>
      <c r="T1148" s="188"/>
      <c r="U1148" s="188"/>
      <c r="V1148" s="188">
        <v>14.11</v>
      </c>
      <c r="W1148" s="188"/>
      <c r="X1148" s="188"/>
      <c r="Y1148" s="188">
        <v>9.8000000000000007</v>
      </c>
      <c r="Z1148" s="188">
        <v>10.88</v>
      </c>
      <c r="AA1148" s="188"/>
      <c r="AB1148" s="188"/>
      <c r="AC1148" s="188"/>
      <c r="AD1148" s="188"/>
      <c r="AE1148" s="188">
        <v>12.39</v>
      </c>
      <c r="AF1148" s="188"/>
    </row>
    <row r="1149" spans="1:32" x14ac:dyDescent="0.3">
      <c r="A1149" s="180" t="s">
        <v>973</v>
      </c>
      <c r="B1149" s="180">
        <v>1413</v>
      </c>
      <c r="C1149" s="182" t="s">
        <v>27646</v>
      </c>
      <c r="D1149" s="180" t="s">
        <v>6</v>
      </c>
      <c r="E1149" s="180" t="s">
        <v>857</v>
      </c>
      <c r="F1149" s="188">
        <v>15.62</v>
      </c>
      <c r="G1149" s="188">
        <v>14.51</v>
      </c>
      <c r="H1149" s="188"/>
      <c r="I1149" s="188"/>
      <c r="J1149" s="188">
        <v>12.04</v>
      </c>
      <c r="K1149" s="188"/>
      <c r="L1149" s="188"/>
      <c r="M1149" s="188">
        <v>14.12</v>
      </c>
      <c r="N1149" s="188">
        <v>14.45</v>
      </c>
      <c r="O1149" s="188"/>
      <c r="P1149" s="188">
        <v>17.68</v>
      </c>
      <c r="Q1149" s="188">
        <v>12.26</v>
      </c>
      <c r="R1149" s="188">
        <v>14.73</v>
      </c>
      <c r="S1149" s="188">
        <v>16.37</v>
      </c>
      <c r="T1149" s="188"/>
      <c r="U1149" s="188"/>
      <c r="V1149" s="188">
        <v>20.84</v>
      </c>
      <c r="W1149" s="188"/>
      <c r="X1149" s="188"/>
      <c r="Y1149" s="188">
        <v>14.48</v>
      </c>
      <c r="Z1149" s="188">
        <v>16.07</v>
      </c>
      <c r="AA1149" s="188"/>
      <c r="AB1149" s="188"/>
      <c r="AC1149" s="188"/>
      <c r="AD1149" s="188"/>
      <c r="AE1149" s="188">
        <v>18.3</v>
      </c>
      <c r="AF1149" s="188"/>
    </row>
    <row r="1150" spans="1:32" x14ac:dyDescent="0.3">
      <c r="A1150" s="180" t="s">
        <v>973</v>
      </c>
      <c r="B1150" s="180">
        <v>1412</v>
      </c>
      <c r="C1150" s="182" t="s">
        <v>27647</v>
      </c>
      <c r="D1150" s="180" t="s">
        <v>6</v>
      </c>
      <c r="E1150" s="180" t="s">
        <v>857</v>
      </c>
      <c r="F1150" s="188">
        <v>13.24</v>
      </c>
      <c r="G1150" s="188">
        <v>12.29</v>
      </c>
      <c r="H1150" s="188"/>
      <c r="I1150" s="188"/>
      <c r="J1150" s="188">
        <v>10.199999999999999</v>
      </c>
      <c r="K1150" s="188"/>
      <c r="L1150" s="188"/>
      <c r="M1150" s="188">
        <v>11.97</v>
      </c>
      <c r="N1150" s="188">
        <v>12.25</v>
      </c>
      <c r="O1150" s="188"/>
      <c r="P1150" s="188">
        <v>14.98</v>
      </c>
      <c r="Q1150" s="188">
        <v>10.39</v>
      </c>
      <c r="R1150" s="188">
        <v>12.48</v>
      </c>
      <c r="S1150" s="188">
        <v>13.87</v>
      </c>
      <c r="T1150" s="188"/>
      <c r="U1150" s="188"/>
      <c r="V1150" s="188">
        <v>17.66</v>
      </c>
      <c r="W1150" s="188"/>
      <c r="X1150" s="188"/>
      <c r="Y1150" s="188">
        <v>12.27</v>
      </c>
      <c r="Z1150" s="188">
        <v>13.61</v>
      </c>
      <c r="AA1150" s="188"/>
      <c r="AB1150" s="188"/>
      <c r="AC1150" s="188"/>
      <c r="AD1150" s="188"/>
      <c r="AE1150" s="188">
        <v>15.51</v>
      </c>
      <c r="AF1150" s="188"/>
    </row>
    <row r="1151" spans="1:32" x14ac:dyDescent="0.3">
      <c r="A1151" s="180" t="s">
        <v>973</v>
      </c>
      <c r="B1151" s="180">
        <v>1406</v>
      </c>
      <c r="C1151" s="182" t="s">
        <v>27648</v>
      </c>
      <c r="D1151" s="180" t="s">
        <v>6</v>
      </c>
      <c r="E1151" s="180" t="s">
        <v>857</v>
      </c>
      <c r="F1151" s="188">
        <v>15.97</v>
      </c>
      <c r="G1151" s="188">
        <v>14.83</v>
      </c>
      <c r="H1151" s="188"/>
      <c r="I1151" s="188"/>
      <c r="J1151" s="188">
        <v>12.31</v>
      </c>
      <c r="K1151" s="188"/>
      <c r="L1151" s="188"/>
      <c r="M1151" s="188">
        <v>14.44</v>
      </c>
      <c r="N1151" s="188">
        <v>14.77</v>
      </c>
      <c r="O1151" s="188"/>
      <c r="P1151" s="188">
        <v>18.07</v>
      </c>
      <c r="Q1151" s="188">
        <v>12.54</v>
      </c>
      <c r="R1151" s="188">
        <v>15.06</v>
      </c>
      <c r="S1151" s="188">
        <v>16.739999999999998</v>
      </c>
      <c r="T1151" s="188"/>
      <c r="U1151" s="188"/>
      <c r="V1151" s="188">
        <v>21.3</v>
      </c>
      <c r="W1151" s="188"/>
      <c r="X1151" s="188"/>
      <c r="Y1151" s="188">
        <v>14.8</v>
      </c>
      <c r="Z1151" s="188">
        <v>16.43</v>
      </c>
      <c r="AA1151" s="188"/>
      <c r="AB1151" s="188"/>
      <c r="AC1151" s="188"/>
      <c r="AD1151" s="188"/>
      <c r="AE1151" s="188">
        <v>18.71</v>
      </c>
      <c r="AF1151" s="188"/>
    </row>
    <row r="1152" spans="1:32" x14ac:dyDescent="0.3">
      <c r="A1152" s="180" t="s">
        <v>973</v>
      </c>
      <c r="B1152" s="180">
        <v>45237</v>
      </c>
      <c r="C1152" s="182" t="s">
        <v>31406</v>
      </c>
      <c r="D1152" s="180" t="s">
        <v>6</v>
      </c>
      <c r="E1152" s="180" t="s">
        <v>857</v>
      </c>
      <c r="F1152" s="188">
        <v>22.27</v>
      </c>
      <c r="G1152" s="188">
        <v>16.420000000000002</v>
      </c>
      <c r="H1152" s="188"/>
      <c r="I1152" s="188">
        <v>22.56</v>
      </c>
      <c r="J1152" s="188">
        <v>15.36</v>
      </c>
      <c r="K1152" s="188">
        <v>25.18</v>
      </c>
      <c r="L1152" s="188">
        <v>20.58</v>
      </c>
      <c r="M1152" s="188">
        <v>19.71</v>
      </c>
      <c r="N1152" s="188">
        <v>22.94</v>
      </c>
      <c r="O1152" s="188">
        <v>24.85</v>
      </c>
      <c r="P1152" s="188">
        <v>24.75</v>
      </c>
      <c r="Q1152" s="188">
        <v>17.28</v>
      </c>
      <c r="R1152" s="188">
        <v>23.57</v>
      </c>
      <c r="S1152" s="188">
        <v>18.72</v>
      </c>
      <c r="T1152" s="188">
        <v>22.22</v>
      </c>
      <c r="U1152" s="188">
        <v>16.32</v>
      </c>
      <c r="V1152" s="188">
        <v>32.42</v>
      </c>
      <c r="W1152" s="188">
        <v>14.39</v>
      </c>
      <c r="X1152" s="188"/>
      <c r="Y1152" s="188">
        <v>18.239999999999998</v>
      </c>
      <c r="Z1152" s="188">
        <v>24</v>
      </c>
      <c r="AA1152" s="188">
        <v>20.64</v>
      </c>
      <c r="AB1152" s="188">
        <v>19.48</v>
      </c>
      <c r="AC1152" s="188">
        <v>21.68</v>
      </c>
      <c r="AD1152" s="188">
        <v>16.84</v>
      </c>
      <c r="AE1152" s="188">
        <v>22.12</v>
      </c>
      <c r="AF1152" s="188">
        <v>22.08</v>
      </c>
    </row>
    <row r="1153" spans="1:32" x14ac:dyDescent="0.3">
      <c r="A1153" s="180" t="s">
        <v>26752</v>
      </c>
      <c r="B1153" s="180">
        <v>11281</v>
      </c>
      <c r="C1153" s="182" t="s">
        <v>27649</v>
      </c>
      <c r="D1153" s="180" t="s">
        <v>6</v>
      </c>
      <c r="E1153" s="180" t="s">
        <v>26586</v>
      </c>
      <c r="F1153" s="188"/>
      <c r="G1153" s="188"/>
      <c r="H1153" s="188"/>
      <c r="I1153" s="188"/>
      <c r="J1153" s="188">
        <v>11520</v>
      </c>
      <c r="K1153" s="188"/>
      <c r="L1153" s="188"/>
      <c r="M1153" s="188">
        <v>10440</v>
      </c>
      <c r="N1153" s="188"/>
      <c r="O1153" s="188"/>
      <c r="P1153" s="188">
        <v>9900</v>
      </c>
      <c r="Q1153" s="188">
        <v>12135.9</v>
      </c>
      <c r="R1153" s="188"/>
      <c r="S1153" s="188"/>
      <c r="T1153" s="188"/>
      <c r="U1153" s="188"/>
      <c r="V1153" s="188"/>
      <c r="W1153" s="188"/>
      <c r="X1153" s="188"/>
      <c r="Y1153" s="188"/>
      <c r="Z1153" s="188">
        <v>15050</v>
      </c>
      <c r="AA1153" s="188"/>
      <c r="AB1153" s="188">
        <v>15362.81</v>
      </c>
      <c r="AC1153" s="188"/>
      <c r="AD1153" s="188"/>
      <c r="AE1153" s="188">
        <v>12671.42</v>
      </c>
      <c r="AF1153" s="188">
        <v>11292.99</v>
      </c>
    </row>
    <row r="1154" spans="1:32" x14ac:dyDescent="0.3">
      <c r="A1154" s="180" t="s">
        <v>26752</v>
      </c>
      <c r="B1154" s="180">
        <v>1442</v>
      </c>
      <c r="C1154" s="182" t="s">
        <v>27650</v>
      </c>
      <c r="D1154" s="180" t="s">
        <v>6</v>
      </c>
      <c r="E1154" s="180" t="s">
        <v>857</v>
      </c>
      <c r="F1154" s="188"/>
      <c r="G1154" s="188"/>
      <c r="H1154" s="188"/>
      <c r="I1154" s="188"/>
      <c r="J1154" s="188">
        <v>9670.9500000000007</v>
      </c>
      <c r="K1154" s="188"/>
      <c r="L1154" s="188"/>
      <c r="M1154" s="188">
        <v>8764.2999999999993</v>
      </c>
      <c r="N1154" s="188"/>
      <c r="O1154" s="188"/>
      <c r="P1154" s="188">
        <v>8310.9699999999993</v>
      </c>
      <c r="Q1154" s="188">
        <v>10187.99</v>
      </c>
      <c r="R1154" s="188"/>
      <c r="S1154" s="188"/>
      <c r="T1154" s="188"/>
      <c r="U1154" s="188"/>
      <c r="V1154" s="188"/>
      <c r="W1154" s="188"/>
      <c r="X1154" s="188"/>
      <c r="Y1154" s="188"/>
      <c r="Z1154" s="188">
        <v>12634.36</v>
      </c>
      <c r="AA1154" s="188"/>
      <c r="AB1154" s="188">
        <v>12896.96</v>
      </c>
      <c r="AC1154" s="188"/>
      <c r="AD1154" s="188"/>
      <c r="AE1154" s="188">
        <v>10637.56</v>
      </c>
      <c r="AF1154" s="188">
        <v>9480.3799999999992</v>
      </c>
    </row>
    <row r="1155" spans="1:32" x14ac:dyDescent="0.3">
      <c r="A1155" s="180" t="s">
        <v>26752</v>
      </c>
      <c r="B1155" s="180">
        <v>13458</v>
      </c>
      <c r="C1155" s="182" t="s">
        <v>27651</v>
      </c>
      <c r="D1155" s="180" t="s">
        <v>6</v>
      </c>
      <c r="E1155" s="180" t="s">
        <v>857</v>
      </c>
      <c r="F1155" s="188"/>
      <c r="G1155" s="188"/>
      <c r="H1155" s="188"/>
      <c r="I1155" s="188"/>
      <c r="J1155" s="188">
        <v>14274.78</v>
      </c>
      <c r="K1155" s="188"/>
      <c r="L1155" s="188"/>
      <c r="M1155" s="188">
        <v>12936.52</v>
      </c>
      <c r="N1155" s="188"/>
      <c r="O1155" s="188"/>
      <c r="P1155" s="188">
        <v>12267.39</v>
      </c>
      <c r="Q1155" s="188">
        <v>15037.96</v>
      </c>
      <c r="R1155" s="188"/>
      <c r="S1155" s="188"/>
      <c r="T1155" s="188"/>
      <c r="U1155" s="188"/>
      <c r="V1155" s="188"/>
      <c r="W1155" s="188"/>
      <c r="X1155" s="188"/>
      <c r="Y1155" s="188"/>
      <c r="Z1155" s="188">
        <v>18648.91</v>
      </c>
      <c r="AA1155" s="188"/>
      <c r="AB1155" s="188">
        <v>19036.52</v>
      </c>
      <c r="AC1155" s="188"/>
      <c r="AD1155" s="188"/>
      <c r="AE1155" s="188">
        <v>15701.54</v>
      </c>
      <c r="AF1155" s="188">
        <v>13993.48</v>
      </c>
    </row>
    <row r="1156" spans="1:32" x14ac:dyDescent="0.3">
      <c r="A1156" s="180" t="s">
        <v>973</v>
      </c>
      <c r="B1156" s="180">
        <v>11134</v>
      </c>
      <c r="C1156" s="182" t="s">
        <v>27652</v>
      </c>
      <c r="D1156" s="180" t="s">
        <v>47</v>
      </c>
      <c r="E1156" s="180" t="s">
        <v>857</v>
      </c>
      <c r="F1156" s="188">
        <v>99.4</v>
      </c>
      <c r="G1156" s="188">
        <v>96.46</v>
      </c>
      <c r="H1156" s="188">
        <v>78.62</v>
      </c>
      <c r="I1156" s="188">
        <v>87.44</v>
      </c>
      <c r="J1156" s="188">
        <v>64.41</v>
      </c>
      <c r="K1156" s="188">
        <v>78.22</v>
      </c>
      <c r="L1156" s="188">
        <v>57.53</v>
      </c>
      <c r="M1156" s="188">
        <v>80.540000000000006</v>
      </c>
      <c r="N1156" s="188">
        <v>89.74</v>
      </c>
      <c r="O1156" s="188">
        <v>82.74</v>
      </c>
      <c r="P1156" s="188">
        <v>68.930000000000007</v>
      </c>
      <c r="Q1156" s="188">
        <v>65.64</v>
      </c>
      <c r="R1156" s="188">
        <v>81.81</v>
      </c>
      <c r="S1156" s="188">
        <v>78.22</v>
      </c>
      <c r="T1156" s="188">
        <v>38.64</v>
      </c>
      <c r="U1156" s="188">
        <v>58.8</v>
      </c>
      <c r="V1156" s="188">
        <v>88.36</v>
      </c>
      <c r="W1156" s="188">
        <v>67.17</v>
      </c>
      <c r="X1156" s="188">
        <v>64.41</v>
      </c>
      <c r="Y1156" s="188">
        <v>82.83</v>
      </c>
      <c r="Z1156" s="188">
        <v>156.44999999999999</v>
      </c>
      <c r="AA1156" s="188">
        <v>78.62</v>
      </c>
      <c r="AB1156" s="188">
        <v>85.55</v>
      </c>
      <c r="AC1156" s="188">
        <v>74.06</v>
      </c>
      <c r="AD1156" s="188">
        <v>59.13</v>
      </c>
      <c r="AE1156" s="188">
        <v>59.73</v>
      </c>
      <c r="AF1156" s="188">
        <v>71.36</v>
      </c>
    </row>
    <row r="1157" spans="1:32" x14ac:dyDescent="0.3">
      <c r="A1157" s="180" t="s">
        <v>973</v>
      </c>
      <c r="B1157" s="180">
        <v>11135</v>
      </c>
      <c r="C1157" s="182" t="s">
        <v>27653</v>
      </c>
      <c r="D1157" s="180" t="s">
        <v>47</v>
      </c>
      <c r="E1157" s="180" t="s">
        <v>857</v>
      </c>
      <c r="F1157" s="188">
        <v>107.32</v>
      </c>
      <c r="G1157" s="188">
        <v>104.15</v>
      </c>
      <c r="H1157" s="188">
        <v>84.89</v>
      </c>
      <c r="I1157" s="188">
        <v>94.41</v>
      </c>
      <c r="J1157" s="188">
        <v>69.540000000000006</v>
      </c>
      <c r="K1157" s="188">
        <v>84.45</v>
      </c>
      <c r="L1157" s="188">
        <v>62.11</v>
      </c>
      <c r="M1157" s="188">
        <v>86.96</v>
      </c>
      <c r="N1157" s="188">
        <v>96.89</v>
      </c>
      <c r="O1157" s="188">
        <v>89.34</v>
      </c>
      <c r="P1157" s="188">
        <v>74.430000000000007</v>
      </c>
      <c r="Q1157" s="188">
        <v>70.87</v>
      </c>
      <c r="R1157" s="188">
        <v>88.33</v>
      </c>
      <c r="S1157" s="188">
        <v>84.45</v>
      </c>
      <c r="T1157" s="188">
        <v>41.72</v>
      </c>
      <c r="U1157" s="188">
        <v>63.48</v>
      </c>
      <c r="V1157" s="188">
        <v>95.4</v>
      </c>
      <c r="W1157" s="188">
        <v>72.53</v>
      </c>
      <c r="X1157" s="188">
        <v>69.540000000000006</v>
      </c>
      <c r="Y1157" s="188">
        <v>89.43</v>
      </c>
      <c r="Z1157" s="188">
        <v>168.91</v>
      </c>
      <c r="AA1157" s="188">
        <v>84.89</v>
      </c>
      <c r="AB1157" s="188">
        <v>92.37</v>
      </c>
      <c r="AC1157" s="188">
        <v>79.959999999999994</v>
      </c>
      <c r="AD1157" s="188">
        <v>63.84</v>
      </c>
      <c r="AE1157" s="188">
        <v>64.489999999999995</v>
      </c>
      <c r="AF1157" s="188">
        <v>77.05</v>
      </c>
    </row>
    <row r="1158" spans="1:32" x14ac:dyDescent="0.3">
      <c r="A1158" s="180" t="s">
        <v>973</v>
      </c>
      <c r="B1158" s="180">
        <v>11136</v>
      </c>
      <c r="C1158" s="182" t="s">
        <v>27654</v>
      </c>
      <c r="D1158" s="180" t="s">
        <v>47</v>
      </c>
      <c r="E1158" s="180" t="s">
        <v>857</v>
      </c>
      <c r="F1158" s="188">
        <v>122.89</v>
      </c>
      <c r="G1158" s="188">
        <v>119.26</v>
      </c>
      <c r="H1158" s="188">
        <v>97.2</v>
      </c>
      <c r="I1158" s="188">
        <v>108.1</v>
      </c>
      <c r="J1158" s="188">
        <v>79.63</v>
      </c>
      <c r="K1158" s="188">
        <v>96.7</v>
      </c>
      <c r="L1158" s="188">
        <v>71.12</v>
      </c>
      <c r="M1158" s="188">
        <v>99.57</v>
      </c>
      <c r="N1158" s="188">
        <v>110.94</v>
      </c>
      <c r="O1158" s="188">
        <v>102.29</v>
      </c>
      <c r="P1158" s="188">
        <v>85.22</v>
      </c>
      <c r="Q1158" s="188">
        <v>81.150000000000006</v>
      </c>
      <c r="R1158" s="188">
        <v>101.14</v>
      </c>
      <c r="S1158" s="188">
        <v>96.7</v>
      </c>
      <c r="T1158" s="188">
        <v>47.77</v>
      </c>
      <c r="U1158" s="188">
        <v>72.69</v>
      </c>
      <c r="V1158" s="188">
        <v>109.23</v>
      </c>
      <c r="W1158" s="188">
        <v>83.05</v>
      </c>
      <c r="X1158" s="188">
        <v>79.63</v>
      </c>
      <c r="Y1158" s="188">
        <v>102.4</v>
      </c>
      <c r="Z1158" s="188">
        <v>193.41</v>
      </c>
      <c r="AA1158" s="188">
        <v>97.2</v>
      </c>
      <c r="AB1158" s="188">
        <v>105.76</v>
      </c>
      <c r="AC1158" s="188">
        <v>91.55</v>
      </c>
      <c r="AD1158" s="188">
        <v>73.11</v>
      </c>
      <c r="AE1158" s="188">
        <v>73.849999999999994</v>
      </c>
      <c r="AF1158" s="188">
        <v>88.22</v>
      </c>
    </row>
    <row r="1159" spans="1:32" x14ac:dyDescent="0.3">
      <c r="A1159" s="180" t="s">
        <v>973</v>
      </c>
      <c r="B1159" s="180">
        <v>34743</v>
      </c>
      <c r="C1159" s="182" t="s">
        <v>27655</v>
      </c>
      <c r="D1159" s="180" t="s">
        <v>47</v>
      </c>
      <c r="E1159" s="180" t="s">
        <v>857</v>
      </c>
      <c r="F1159" s="188">
        <v>148.28</v>
      </c>
      <c r="G1159" s="188">
        <v>143.88999999999999</v>
      </c>
      <c r="H1159" s="188">
        <v>117.28</v>
      </c>
      <c r="I1159" s="188">
        <v>130.44</v>
      </c>
      <c r="J1159" s="188">
        <v>96.08</v>
      </c>
      <c r="K1159" s="188">
        <v>116.68</v>
      </c>
      <c r="L1159" s="188">
        <v>85.81</v>
      </c>
      <c r="M1159" s="188">
        <v>120.14</v>
      </c>
      <c r="N1159" s="188">
        <v>133.86000000000001</v>
      </c>
      <c r="O1159" s="188">
        <v>123.42</v>
      </c>
      <c r="P1159" s="188">
        <v>102.83</v>
      </c>
      <c r="Q1159" s="188">
        <v>97.91</v>
      </c>
      <c r="R1159" s="188">
        <v>122.03</v>
      </c>
      <c r="S1159" s="188">
        <v>116.68</v>
      </c>
      <c r="T1159" s="188">
        <v>57.64</v>
      </c>
      <c r="U1159" s="188">
        <v>87.71</v>
      </c>
      <c r="V1159" s="188">
        <v>131.80000000000001</v>
      </c>
      <c r="W1159" s="188">
        <v>100.2</v>
      </c>
      <c r="X1159" s="188">
        <v>96.08</v>
      </c>
      <c r="Y1159" s="188">
        <v>123.56</v>
      </c>
      <c r="Z1159" s="188">
        <v>233.37</v>
      </c>
      <c r="AA1159" s="188">
        <v>117.28</v>
      </c>
      <c r="AB1159" s="188">
        <v>127.61</v>
      </c>
      <c r="AC1159" s="188">
        <v>110.47</v>
      </c>
      <c r="AD1159" s="188">
        <v>88.21</v>
      </c>
      <c r="AE1159" s="188">
        <v>89.1</v>
      </c>
      <c r="AF1159" s="188">
        <v>106.45</v>
      </c>
    </row>
    <row r="1160" spans="1:32" x14ac:dyDescent="0.3">
      <c r="A1160" s="180" t="s">
        <v>973</v>
      </c>
      <c r="B1160" s="180">
        <v>11137</v>
      </c>
      <c r="C1160" s="182" t="s">
        <v>27656</v>
      </c>
      <c r="D1160" s="180" t="s">
        <v>47</v>
      </c>
      <c r="E1160" s="180" t="s">
        <v>857</v>
      </c>
      <c r="F1160" s="188">
        <v>168.41</v>
      </c>
      <c r="G1160" s="188">
        <v>163.43</v>
      </c>
      <c r="H1160" s="188">
        <v>133.19999999999999</v>
      </c>
      <c r="I1160" s="188">
        <v>148.15</v>
      </c>
      <c r="J1160" s="188">
        <v>109.13</v>
      </c>
      <c r="K1160" s="188">
        <v>132.52000000000001</v>
      </c>
      <c r="L1160" s="188">
        <v>97.47</v>
      </c>
      <c r="M1160" s="188">
        <v>136.44999999999999</v>
      </c>
      <c r="N1160" s="188">
        <v>152.03</v>
      </c>
      <c r="O1160" s="188">
        <v>140.18</v>
      </c>
      <c r="P1160" s="188">
        <v>116.79</v>
      </c>
      <c r="Q1160" s="188">
        <v>111.2</v>
      </c>
      <c r="R1160" s="188">
        <v>138.6</v>
      </c>
      <c r="S1160" s="188">
        <v>132.52000000000001</v>
      </c>
      <c r="T1160" s="188">
        <v>65.47</v>
      </c>
      <c r="U1160" s="188">
        <v>99.62</v>
      </c>
      <c r="V1160" s="188">
        <v>149.69</v>
      </c>
      <c r="W1160" s="188">
        <v>113.81</v>
      </c>
      <c r="X1160" s="188">
        <v>109.13</v>
      </c>
      <c r="Y1160" s="188">
        <v>140.33000000000001</v>
      </c>
      <c r="Z1160" s="188">
        <v>265.05</v>
      </c>
      <c r="AA1160" s="188">
        <v>133.19999999999999</v>
      </c>
      <c r="AB1160" s="188">
        <v>144.94</v>
      </c>
      <c r="AC1160" s="188">
        <v>125.47</v>
      </c>
      <c r="AD1160" s="188">
        <v>100.18</v>
      </c>
      <c r="AE1160" s="188">
        <v>101.2</v>
      </c>
      <c r="AF1160" s="188">
        <v>120.9</v>
      </c>
    </row>
    <row r="1161" spans="1:32" x14ac:dyDescent="0.3">
      <c r="A1161" s="180" t="s">
        <v>973</v>
      </c>
      <c r="B1161" s="180">
        <v>34745</v>
      </c>
      <c r="C1161" s="182" t="s">
        <v>27657</v>
      </c>
      <c r="D1161" s="180" t="s">
        <v>47</v>
      </c>
      <c r="E1161" s="180" t="s">
        <v>857</v>
      </c>
      <c r="F1161" s="188">
        <v>200.27</v>
      </c>
      <c r="G1161" s="188">
        <v>194.35</v>
      </c>
      <c r="H1161" s="188">
        <v>158.4</v>
      </c>
      <c r="I1161" s="188">
        <v>176.17</v>
      </c>
      <c r="J1161" s="188">
        <v>129.77000000000001</v>
      </c>
      <c r="K1161" s="188">
        <v>157.6</v>
      </c>
      <c r="L1161" s="188">
        <v>115.91</v>
      </c>
      <c r="M1161" s="188">
        <v>162.26</v>
      </c>
      <c r="N1161" s="188">
        <v>180.8</v>
      </c>
      <c r="O1161" s="188">
        <v>166.71</v>
      </c>
      <c r="P1161" s="188">
        <v>138.88</v>
      </c>
      <c r="Q1161" s="188">
        <v>132.24</v>
      </c>
      <c r="R1161" s="188">
        <v>164.82</v>
      </c>
      <c r="S1161" s="188">
        <v>157.6</v>
      </c>
      <c r="T1161" s="188">
        <v>77.849999999999994</v>
      </c>
      <c r="U1161" s="188">
        <v>118.46</v>
      </c>
      <c r="V1161" s="188">
        <v>178.01</v>
      </c>
      <c r="W1161" s="188">
        <v>135.34</v>
      </c>
      <c r="X1161" s="188">
        <v>129.77000000000001</v>
      </c>
      <c r="Y1161" s="188">
        <v>166.88</v>
      </c>
      <c r="Z1161" s="188">
        <v>315.2</v>
      </c>
      <c r="AA1161" s="188">
        <v>158.4</v>
      </c>
      <c r="AB1161" s="188">
        <v>172.36</v>
      </c>
      <c r="AC1161" s="188">
        <v>149.19999999999999</v>
      </c>
      <c r="AD1161" s="188">
        <v>119.14</v>
      </c>
      <c r="AE1161" s="188">
        <v>120.35</v>
      </c>
      <c r="AF1161" s="188">
        <v>143.77000000000001</v>
      </c>
    </row>
    <row r="1162" spans="1:32" x14ac:dyDescent="0.3">
      <c r="A1162" s="180" t="s">
        <v>973</v>
      </c>
      <c r="B1162" s="180">
        <v>34746</v>
      </c>
      <c r="C1162" s="182" t="s">
        <v>27658</v>
      </c>
      <c r="D1162" s="180" t="s">
        <v>47</v>
      </c>
      <c r="E1162" s="180" t="s">
        <v>857</v>
      </c>
      <c r="F1162" s="188">
        <v>54.62</v>
      </c>
      <c r="G1162" s="188">
        <v>53</v>
      </c>
      <c r="H1162" s="188">
        <v>43.2</v>
      </c>
      <c r="I1162" s="188">
        <v>48.04</v>
      </c>
      <c r="J1162" s="188">
        <v>35.39</v>
      </c>
      <c r="K1162" s="188">
        <v>42.98</v>
      </c>
      <c r="L1162" s="188">
        <v>31.61</v>
      </c>
      <c r="M1162" s="188">
        <v>44.25</v>
      </c>
      <c r="N1162" s="188">
        <v>49.3</v>
      </c>
      <c r="O1162" s="188">
        <v>45.46</v>
      </c>
      <c r="P1162" s="188">
        <v>37.869999999999997</v>
      </c>
      <c r="Q1162" s="188">
        <v>36.06</v>
      </c>
      <c r="R1162" s="188">
        <v>44.95</v>
      </c>
      <c r="S1162" s="188">
        <v>42.98</v>
      </c>
      <c r="T1162" s="188">
        <v>21.23</v>
      </c>
      <c r="U1162" s="188">
        <v>32.299999999999997</v>
      </c>
      <c r="V1162" s="188">
        <v>48.55</v>
      </c>
      <c r="W1162" s="188">
        <v>36.909999999999997</v>
      </c>
      <c r="X1162" s="188">
        <v>35.39</v>
      </c>
      <c r="Y1162" s="188">
        <v>45.51</v>
      </c>
      <c r="Z1162" s="188">
        <v>85.96</v>
      </c>
      <c r="AA1162" s="188">
        <v>43.2</v>
      </c>
      <c r="AB1162" s="188">
        <v>47</v>
      </c>
      <c r="AC1162" s="188">
        <v>40.69</v>
      </c>
      <c r="AD1162" s="188">
        <v>32.49</v>
      </c>
      <c r="AE1162" s="188">
        <v>32.82</v>
      </c>
      <c r="AF1162" s="188">
        <v>39.21</v>
      </c>
    </row>
    <row r="1163" spans="1:32" x14ac:dyDescent="0.3">
      <c r="A1163" s="180" t="s">
        <v>973</v>
      </c>
      <c r="B1163" s="180">
        <v>1360</v>
      </c>
      <c r="C1163" s="182" t="s">
        <v>27659</v>
      </c>
      <c r="D1163" s="180" t="s">
        <v>47</v>
      </c>
      <c r="E1163" s="180" t="s">
        <v>857</v>
      </c>
      <c r="F1163" s="188">
        <v>63.72</v>
      </c>
      <c r="G1163" s="188">
        <v>61.83</v>
      </c>
      <c r="H1163" s="188">
        <v>50.4</v>
      </c>
      <c r="I1163" s="188">
        <v>56.05</v>
      </c>
      <c r="J1163" s="188">
        <v>41.29</v>
      </c>
      <c r="K1163" s="188">
        <v>50.14</v>
      </c>
      <c r="L1163" s="188">
        <v>36.880000000000003</v>
      </c>
      <c r="M1163" s="188">
        <v>51.63</v>
      </c>
      <c r="N1163" s="188">
        <v>57.52</v>
      </c>
      <c r="O1163" s="188">
        <v>53.04</v>
      </c>
      <c r="P1163" s="188">
        <v>44.19</v>
      </c>
      <c r="Q1163" s="188">
        <v>42.07</v>
      </c>
      <c r="R1163" s="188">
        <v>52.44</v>
      </c>
      <c r="S1163" s="188">
        <v>50.14</v>
      </c>
      <c r="T1163" s="188">
        <v>24.77</v>
      </c>
      <c r="U1163" s="188">
        <v>37.69</v>
      </c>
      <c r="V1163" s="188">
        <v>56.64</v>
      </c>
      <c r="W1163" s="188">
        <v>43.06</v>
      </c>
      <c r="X1163" s="188">
        <v>41.29</v>
      </c>
      <c r="Y1163" s="188">
        <v>53.1</v>
      </c>
      <c r="Z1163" s="188">
        <v>100.29</v>
      </c>
      <c r="AA1163" s="188">
        <v>50.4</v>
      </c>
      <c r="AB1163" s="188">
        <v>54.84</v>
      </c>
      <c r="AC1163" s="188">
        <v>47.47</v>
      </c>
      <c r="AD1163" s="188">
        <v>37.9</v>
      </c>
      <c r="AE1163" s="188">
        <v>38.29</v>
      </c>
      <c r="AF1163" s="188">
        <v>45.74</v>
      </c>
    </row>
    <row r="1164" spans="1:32" x14ac:dyDescent="0.3">
      <c r="A1164" s="180" t="s">
        <v>26752</v>
      </c>
      <c r="B1164" s="180">
        <v>45300</v>
      </c>
      <c r="C1164" s="182" t="s">
        <v>31407</v>
      </c>
      <c r="D1164" s="180" t="s">
        <v>6</v>
      </c>
      <c r="E1164" s="180" t="s">
        <v>857</v>
      </c>
      <c r="F1164" s="188">
        <v>2514.84</v>
      </c>
      <c r="G1164" s="188"/>
      <c r="H1164" s="188">
        <v>3100</v>
      </c>
      <c r="I1164" s="188">
        <v>2201.64</v>
      </c>
      <c r="J1164" s="188">
        <v>2681.19</v>
      </c>
      <c r="K1164" s="188">
        <v>3449.23</v>
      </c>
      <c r="L1164" s="188"/>
      <c r="M1164" s="188">
        <v>2496.12</v>
      </c>
      <c r="N1164" s="188">
        <v>2341.85</v>
      </c>
      <c r="O1164" s="188">
        <v>3690.37</v>
      </c>
      <c r="P1164" s="188">
        <v>2548.66</v>
      </c>
      <c r="Q1164" s="188">
        <v>3142.87</v>
      </c>
      <c r="R1164" s="188">
        <v>2734.53</v>
      </c>
      <c r="S1164" s="188">
        <v>2434.38</v>
      </c>
      <c r="T1164" s="188">
        <v>3238.39</v>
      </c>
      <c r="U1164" s="188"/>
      <c r="V1164" s="188">
        <v>2434.38</v>
      </c>
      <c r="W1164" s="188">
        <v>2985.84</v>
      </c>
      <c r="X1164" s="188">
        <v>2725.6</v>
      </c>
      <c r="Y1164" s="188">
        <v>2434.38</v>
      </c>
      <c r="Z1164" s="188">
        <v>2400.17</v>
      </c>
      <c r="AA1164" s="188">
        <v>2434.38</v>
      </c>
      <c r="AB1164" s="188">
        <v>3168.26</v>
      </c>
      <c r="AC1164" s="188">
        <v>2336.62</v>
      </c>
      <c r="AD1164" s="188"/>
      <c r="AE1164" s="188">
        <v>2434.38</v>
      </c>
      <c r="AF1164" s="188">
        <v>3720.04</v>
      </c>
    </row>
    <row r="1165" spans="1:32" x14ac:dyDescent="0.3">
      <c r="A1165" s="180" t="s">
        <v>26752</v>
      </c>
      <c r="B1165" s="180">
        <v>36526</v>
      </c>
      <c r="C1165" s="182" t="s">
        <v>27660</v>
      </c>
      <c r="D1165" s="180" t="s">
        <v>6</v>
      </c>
      <c r="E1165" s="180" t="s">
        <v>857</v>
      </c>
      <c r="F1165" s="188"/>
      <c r="G1165" s="188"/>
      <c r="H1165" s="188"/>
      <c r="I1165" s="188"/>
      <c r="J1165" s="188"/>
      <c r="K1165" s="188"/>
      <c r="L1165" s="188"/>
      <c r="M1165" s="188"/>
      <c r="N1165" s="188"/>
      <c r="O1165" s="188"/>
      <c r="P1165" s="188"/>
      <c r="Q1165" s="188"/>
      <c r="R1165" s="188"/>
      <c r="S1165" s="188"/>
      <c r="T1165" s="188"/>
      <c r="U1165" s="188"/>
      <c r="V1165" s="188"/>
      <c r="W1165" s="188"/>
      <c r="X1165" s="188"/>
      <c r="Y1165" s="188"/>
      <c r="Z1165" s="188"/>
      <c r="AA1165" s="188"/>
      <c r="AB1165" s="188"/>
      <c r="AC1165" s="188"/>
      <c r="AD1165" s="188"/>
      <c r="AE1165" s="188">
        <v>156805.28</v>
      </c>
      <c r="AF1165" s="188"/>
    </row>
    <row r="1166" spans="1:32" x14ac:dyDescent="0.3">
      <c r="A1166" s="180" t="s">
        <v>26752</v>
      </c>
      <c r="B1166" s="180">
        <v>36523</v>
      </c>
      <c r="C1166" s="182" t="s">
        <v>27661</v>
      </c>
      <c r="D1166" s="180" t="s">
        <v>6</v>
      </c>
      <c r="E1166" s="180" t="s">
        <v>857</v>
      </c>
      <c r="F1166" s="188"/>
      <c r="G1166" s="188"/>
      <c r="H1166" s="188"/>
      <c r="I1166" s="188"/>
      <c r="J1166" s="188"/>
      <c r="K1166" s="188"/>
      <c r="L1166" s="188"/>
      <c r="M1166" s="188"/>
      <c r="N1166" s="188"/>
      <c r="O1166" s="188"/>
      <c r="P1166" s="188"/>
      <c r="Q1166" s="188"/>
      <c r="R1166" s="188"/>
      <c r="S1166" s="188"/>
      <c r="T1166" s="188"/>
      <c r="U1166" s="188"/>
      <c r="V1166" s="188"/>
      <c r="W1166" s="188"/>
      <c r="X1166" s="188"/>
      <c r="Y1166" s="188"/>
      <c r="Z1166" s="188"/>
      <c r="AA1166" s="188"/>
      <c r="AB1166" s="188"/>
      <c r="AC1166" s="188"/>
      <c r="AD1166" s="188"/>
      <c r="AE1166" s="188">
        <v>335698.96</v>
      </c>
      <c r="AF1166" s="188"/>
    </row>
    <row r="1167" spans="1:32" x14ac:dyDescent="0.3">
      <c r="A1167" s="180" t="s">
        <v>26752</v>
      </c>
      <c r="B1167" s="180">
        <v>36522</v>
      </c>
      <c r="C1167" s="182" t="s">
        <v>27662</v>
      </c>
      <c r="D1167" s="180" t="s">
        <v>6</v>
      </c>
      <c r="E1167" s="180" t="s">
        <v>857</v>
      </c>
      <c r="F1167" s="188"/>
      <c r="G1167" s="188"/>
      <c r="H1167" s="188"/>
      <c r="I1167" s="188"/>
      <c r="J1167" s="188"/>
      <c r="K1167" s="188"/>
      <c r="L1167" s="188"/>
      <c r="M1167" s="188"/>
      <c r="N1167" s="188"/>
      <c r="O1167" s="188"/>
      <c r="P1167" s="188"/>
      <c r="Q1167" s="188"/>
      <c r="R1167" s="188"/>
      <c r="S1167" s="188"/>
      <c r="T1167" s="188"/>
      <c r="U1167" s="188"/>
      <c r="V1167" s="188"/>
      <c r="W1167" s="188"/>
      <c r="X1167" s="188"/>
      <c r="Y1167" s="188"/>
      <c r="Z1167" s="188"/>
      <c r="AA1167" s="188"/>
      <c r="AB1167" s="188"/>
      <c r="AC1167" s="188"/>
      <c r="AD1167" s="188"/>
      <c r="AE1167" s="188">
        <v>98734.35</v>
      </c>
      <c r="AF1167" s="188"/>
    </row>
    <row r="1168" spans="1:32" x14ac:dyDescent="0.3">
      <c r="A1168" s="180" t="s">
        <v>26752</v>
      </c>
      <c r="B1168" s="180">
        <v>36525</v>
      </c>
      <c r="C1168" s="182" t="s">
        <v>27663</v>
      </c>
      <c r="D1168" s="180" t="s">
        <v>6</v>
      </c>
      <c r="E1168" s="180" t="s">
        <v>857</v>
      </c>
      <c r="F1168" s="188"/>
      <c r="G1168" s="188"/>
      <c r="H1168" s="188"/>
      <c r="I1168" s="188"/>
      <c r="J1168" s="188"/>
      <c r="K1168" s="188"/>
      <c r="L1168" s="188"/>
      <c r="M1168" s="188"/>
      <c r="N1168" s="188"/>
      <c r="O1168" s="188"/>
      <c r="P1168" s="188"/>
      <c r="Q1168" s="188"/>
      <c r="R1168" s="188"/>
      <c r="S1168" s="188"/>
      <c r="T1168" s="188"/>
      <c r="U1168" s="188"/>
      <c r="V1168" s="188"/>
      <c r="W1168" s="188"/>
      <c r="X1168" s="188"/>
      <c r="Y1168" s="188"/>
      <c r="Z1168" s="188"/>
      <c r="AA1168" s="188"/>
      <c r="AB1168" s="188"/>
      <c r="AC1168" s="188"/>
      <c r="AD1168" s="188"/>
      <c r="AE1168" s="188">
        <v>132228.35</v>
      </c>
      <c r="AF1168" s="188"/>
    </row>
    <row r="1169" spans="1:32" x14ac:dyDescent="0.3">
      <c r="A1169" s="180" t="s">
        <v>26752</v>
      </c>
      <c r="B1169" s="180">
        <v>13803</v>
      </c>
      <c r="C1169" s="182" t="s">
        <v>27664</v>
      </c>
      <c r="D1169" s="180" t="s">
        <v>6</v>
      </c>
      <c r="E1169" s="180" t="s">
        <v>26586</v>
      </c>
      <c r="F1169" s="188"/>
      <c r="G1169" s="188"/>
      <c r="H1169" s="188"/>
      <c r="I1169" s="188"/>
      <c r="J1169" s="188"/>
      <c r="K1169" s="188"/>
      <c r="L1169" s="188"/>
      <c r="M1169" s="188"/>
      <c r="N1169" s="188"/>
      <c r="O1169" s="188"/>
      <c r="P1169" s="188"/>
      <c r="Q1169" s="188"/>
      <c r="R1169" s="188"/>
      <c r="S1169" s="188"/>
      <c r="T1169" s="188"/>
      <c r="U1169" s="188"/>
      <c r="V1169" s="188"/>
      <c r="W1169" s="188"/>
      <c r="X1169" s="188"/>
      <c r="Y1169" s="188"/>
      <c r="Z1169" s="188"/>
      <c r="AA1169" s="188"/>
      <c r="AB1169" s="188"/>
      <c r="AC1169" s="188"/>
      <c r="AD1169" s="188"/>
      <c r="AE1169" s="188">
        <v>131850</v>
      </c>
      <c r="AF1169" s="188"/>
    </row>
    <row r="1170" spans="1:32" x14ac:dyDescent="0.3">
      <c r="A1170" s="180" t="s">
        <v>973</v>
      </c>
      <c r="B1170" s="180">
        <v>34348</v>
      </c>
      <c r="C1170" s="182" t="s">
        <v>27665</v>
      </c>
      <c r="D1170" s="180" t="s">
        <v>37</v>
      </c>
      <c r="E1170" s="180" t="s">
        <v>857</v>
      </c>
      <c r="F1170" s="188">
        <v>28.17</v>
      </c>
      <c r="G1170" s="188">
        <v>26.18</v>
      </c>
      <c r="H1170" s="188">
        <v>30.37</v>
      </c>
      <c r="I1170" s="188">
        <v>28.28</v>
      </c>
      <c r="J1170" s="188">
        <v>25.14</v>
      </c>
      <c r="K1170" s="188">
        <v>16.88</v>
      </c>
      <c r="L1170" s="188">
        <v>20.68</v>
      </c>
      <c r="M1170" s="188">
        <v>24.98</v>
      </c>
      <c r="N1170" s="188">
        <v>19.55</v>
      </c>
      <c r="O1170" s="188">
        <v>21.37</v>
      </c>
      <c r="P1170" s="188">
        <v>20.86</v>
      </c>
      <c r="Q1170" s="188">
        <v>20.13</v>
      </c>
      <c r="R1170" s="188">
        <v>24.82</v>
      </c>
      <c r="S1170" s="188">
        <v>25.22</v>
      </c>
      <c r="T1170" s="188">
        <v>25.14</v>
      </c>
      <c r="U1170" s="188">
        <v>18.16</v>
      </c>
      <c r="V1170" s="188">
        <v>22.45</v>
      </c>
      <c r="W1170" s="188">
        <v>28.17</v>
      </c>
      <c r="X1170" s="188">
        <v>23.04</v>
      </c>
      <c r="Y1170" s="188">
        <v>24.09</v>
      </c>
      <c r="Z1170" s="188">
        <v>29.28</v>
      </c>
      <c r="AA1170" s="188">
        <v>21.02</v>
      </c>
      <c r="AB1170" s="188">
        <v>21.98</v>
      </c>
      <c r="AC1170" s="188">
        <v>27.23</v>
      </c>
      <c r="AD1170" s="188">
        <v>29.33</v>
      </c>
      <c r="AE1170" s="188">
        <v>22.69</v>
      </c>
      <c r="AF1170" s="188">
        <v>21.44</v>
      </c>
    </row>
    <row r="1171" spans="1:32" x14ac:dyDescent="0.3">
      <c r="A1171" s="180" t="s">
        <v>973</v>
      </c>
      <c r="B1171" s="180">
        <v>34347</v>
      </c>
      <c r="C1171" s="182" t="s">
        <v>27666</v>
      </c>
      <c r="D1171" s="180" t="s">
        <v>37</v>
      </c>
      <c r="E1171" s="180" t="s">
        <v>857</v>
      </c>
      <c r="F1171" s="188">
        <v>20.14</v>
      </c>
      <c r="G1171" s="188">
        <v>18.72</v>
      </c>
      <c r="H1171" s="188">
        <v>21.71</v>
      </c>
      <c r="I1171" s="188">
        <v>20.22</v>
      </c>
      <c r="J1171" s="188">
        <v>17.97</v>
      </c>
      <c r="K1171" s="188">
        <v>12.07</v>
      </c>
      <c r="L1171" s="188">
        <v>14.79</v>
      </c>
      <c r="M1171" s="188">
        <v>17.86</v>
      </c>
      <c r="N1171" s="188">
        <v>13.98</v>
      </c>
      <c r="O1171" s="188">
        <v>15.27</v>
      </c>
      <c r="P1171" s="188">
        <v>14.91</v>
      </c>
      <c r="Q1171" s="188">
        <v>14.39</v>
      </c>
      <c r="R1171" s="188">
        <v>17.739999999999998</v>
      </c>
      <c r="S1171" s="188">
        <v>18.03</v>
      </c>
      <c r="T1171" s="188">
        <v>17.97</v>
      </c>
      <c r="U1171" s="188">
        <v>12.98</v>
      </c>
      <c r="V1171" s="188">
        <v>16.05</v>
      </c>
      <c r="W1171" s="188">
        <v>20.14</v>
      </c>
      <c r="X1171" s="188">
        <v>16.47</v>
      </c>
      <c r="Y1171" s="188">
        <v>17.22</v>
      </c>
      <c r="Z1171" s="188">
        <v>20.94</v>
      </c>
      <c r="AA1171" s="188">
        <v>15.03</v>
      </c>
      <c r="AB1171" s="188">
        <v>15.72</v>
      </c>
      <c r="AC1171" s="188">
        <v>19.47</v>
      </c>
      <c r="AD1171" s="188">
        <v>20.97</v>
      </c>
      <c r="AE1171" s="188">
        <v>16.22</v>
      </c>
      <c r="AF1171" s="188">
        <v>15.33</v>
      </c>
    </row>
    <row r="1172" spans="1:32" x14ac:dyDescent="0.3">
      <c r="A1172" s="180" t="s">
        <v>973</v>
      </c>
      <c r="B1172" s="180">
        <v>11146</v>
      </c>
      <c r="C1172" s="182" t="s">
        <v>27667</v>
      </c>
      <c r="D1172" s="180" t="s">
        <v>44</v>
      </c>
      <c r="E1172" s="180" t="s">
        <v>857</v>
      </c>
      <c r="F1172" s="188">
        <v>1752.77</v>
      </c>
      <c r="G1172" s="188">
        <v>675.15</v>
      </c>
      <c r="H1172" s="188">
        <v>973.34</v>
      </c>
      <c r="I1172" s="188">
        <v>922.7</v>
      </c>
      <c r="J1172" s="188">
        <v>694.28</v>
      </c>
      <c r="K1172" s="188">
        <v>551.37</v>
      </c>
      <c r="L1172" s="188">
        <v>613.82000000000005</v>
      </c>
      <c r="M1172" s="188">
        <v>661.08</v>
      </c>
      <c r="N1172" s="188">
        <v>686.4</v>
      </c>
      <c r="O1172" s="188">
        <v>713.41</v>
      </c>
      <c r="P1172" s="188">
        <v>618.89</v>
      </c>
      <c r="Q1172" s="188">
        <v>658.27</v>
      </c>
      <c r="R1172" s="188">
        <v>779.23</v>
      </c>
      <c r="S1172" s="188">
        <v>762.36</v>
      </c>
      <c r="T1172" s="188">
        <v>605.38</v>
      </c>
      <c r="U1172" s="188">
        <v>620.01</v>
      </c>
      <c r="V1172" s="188">
        <v>635.76</v>
      </c>
      <c r="W1172" s="188">
        <v>520.42999999999995</v>
      </c>
      <c r="X1172" s="188">
        <v>602.01</v>
      </c>
      <c r="Y1172" s="188">
        <v>602.01</v>
      </c>
      <c r="Z1172" s="188">
        <v>962.09</v>
      </c>
      <c r="AA1172" s="188">
        <v>1215.27</v>
      </c>
      <c r="AB1172" s="188">
        <v>590.75</v>
      </c>
      <c r="AC1172" s="188">
        <v>692.97</v>
      </c>
      <c r="AD1172" s="188">
        <v>590.75</v>
      </c>
      <c r="AE1172" s="188">
        <v>531.67999999999995</v>
      </c>
      <c r="AF1172" s="188">
        <v>742.66</v>
      </c>
    </row>
    <row r="1173" spans="1:32" x14ac:dyDescent="0.3">
      <c r="A1173" s="180" t="s">
        <v>973</v>
      </c>
      <c r="B1173" s="180">
        <v>11147</v>
      </c>
      <c r="C1173" s="182" t="s">
        <v>27668</v>
      </c>
      <c r="D1173" s="180" t="s">
        <v>44</v>
      </c>
      <c r="E1173" s="180" t="s">
        <v>857</v>
      </c>
      <c r="F1173" s="188">
        <v>1821.37</v>
      </c>
      <c r="G1173" s="188">
        <v>701.57</v>
      </c>
      <c r="H1173" s="188">
        <v>1011.43</v>
      </c>
      <c r="I1173" s="188">
        <v>958.81</v>
      </c>
      <c r="J1173" s="188">
        <v>721.45</v>
      </c>
      <c r="K1173" s="188">
        <v>572.95000000000005</v>
      </c>
      <c r="L1173" s="188">
        <v>637.84</v>
      </c>
      <c r="M1173" s="188">
        <v>686.95</v>
      </c>
      <c r="N1173" s="188">
        <v>713.26</v>
      </c>
      <c r="O1173" s="188">
        <v>741.33</v>
      </c>
      <c r="P1173" s="188">
        <v>643.11</v>
      </c>
      <c r="Q1173" s="188">
        <v>684.03</v>
      </c>
      <c r="R1173" s="188">
        <v>809.73</v>
      </c>
      <c r="S1173" s="188">
        <v>792.19</v>
      </c>
      <c r="T1173" s="188">
        <v>629.07000000000005</v>
      </c>
      <c r="U1173" s="188">
        <v>644.27</v>
      </c>
      <c r="V1173" s="188">
        <v>660.64</v>
      </c>
      <c r="W1173" s="188">
        <v>540.79</v>
      </c>
      <c r="X1173" s="188">
        <v>625.57000000000005</v>
      </c>
      <c r="Y1173" s="188">
        <v>625.57000000000005</v>
      </c>
      <c r="Z1173" s="188">
        <v>999.74</v>
      </c>
      <c r="AA1173" s="188">
        <v>1262.83</v>
      </c>
      <c r="AB1173" s="188">
        <v>613.87</v>
      </c>
      <c r="AC1173" s="188">
        <v>720.09</v>
      </c>
      <c r="AD1173" s="188">
        <v>613.87</v>
      </c>
      <c r="AE1173" s="188">
        <v>552.49</v>
      </c>
      <c r="AF1173" s="188">
        <v>771.73</v>
      </c>
    </row>
    <row r="1174" spans="1:32" x14ac:dyDescent="0.3">
      <c r="A1174" s="180" t="s">
        <v>973</v>
      </c>
      <c r="B1174" s="180">
        <v>34872</v>
      </c>
      <c r="C1174" s="182" t="s">
        <v>27669</v>
      </c>
      <c r="D1174" s="180" t="s">
        <v>44</v>
      </c>
      <c r="E1174" s="180" t="s">
        <v>857</v>
      </c>
      <c r="F1174" s="188">
        <v>1841.81</v>
      </c>
      <c r="G1174" s="188">
        <v>709.45</v>
      </c>
      <c r="H1174" s="188">
        <v>1022.79</v>
      </c>
      <c r="I1174" s="188">
        <v>969.58</v>
      </c>
      <c r="J1174" s="188">
        <v>729.55</v>
      </c>
      <c r="K1174" s="188">
        <v>579.38</v>
      </c>
      <c r="L1174" s="188">
        <v>645.01</v>
      </c>
      <c r="M1174" s="188">
        <v>694.67</v>
      </c>
      <c r="N1174" s="188">
        <v>721.27</v>
      </c>
      <c r="O1174" s="188">
        <v>749.65</v>
      </c>
      <c r="P1174" s="188">
        <v>650.33000000000004</v>
      </c>
      <c r="Q1174" s="188">
        <v>691.71</v>
      </c>
      <c r="R1174" s="188">
        <v>818.82</v>
      </c>
      <c r="S1174" s="188">
        <v>801.08</v>
      </c>
      <c r="T1174" s="188">
        <v>636.14</v>
      </c>
      <c r="U1174" s="188">
        <v>651.51</v>
      </c>
      <c r="V1174" s="188">
        <v>668.06</v>
      </c>
      <c r="W1174" s="188">
        <v>546.86</v>
      </c>
      <c r="X1174" s="188">
        <v>632.59</v>
      </c>
      <c r="Y1174" s="188">
        <v>632.59</v>
      </c>
      <c r="Z1174" s="188">
        <v>1010.96</v>
      </c>
      <c r="AA1174" s="188">
        <v>1277.01</v>
      </c>
      <c r="AB1174" s="188">
        <v>620.77</v>
      </c>
      <c r="AC1174" s="188">
        <v>728.18</v>
      </c>
      <c r="AD1174" s="188">
        <v>620.77</v>
      </c>
      <c r="AE1174" s="188">
        <v>558.69000000000005</v>
      </c>
      <c r="AF1174" s="188">
        <v>780.39</v>
      </c>
    </row>
    <row r="1175" spans="1:32" x14ac:dyDescent="0.3">
      <c r="A1175" s="180" t="s">
        <v>973</v>
      </c>
      <c r="B1175" s="180">
        <v>34491</v>
      </c>
      <c r="C1175" s="182" t="s">
        <v>27670</v>
      </c>
      <c r="D1175" s="180" t="s">
        <v>44</v>
      </c>
      <c r="E1175" s="180" t="s">
        <v>857</v>
      </c>
      <c r="F1175" s="188">
        <v>1895.19</v>
      </c>
      <c r="G1175" s="188">
        <v>730.01</v>
      </c>
      <c r="H1175" s="188">
        <v>1052.43</v>
      </c>
      <c r="I1175" s="188">
        <v>997.68</v>
      </c>
      <c r="J1175" s="188">
        <v>750.69</v>
      </c>
      <c r="K1175" s="188">
        <v>596.16999999999996</v>
      </c>
      <c r="L1175" s="188">
        <v>663.7</v>
      </c>
      <c r="M1175" s="188">
        <v>714.8</v>
      </c>
      <c r="N1175" s="188">
        <v>742.17</v>
      </c>
      <c r="O1175" s="188">
        <v>771.37</v>
      </c>
      <c r="P1175" s="188">
        <v>669.17</v>
      </c>
      <c r="Q1175" s="188">
        <v>711.76</v>
      </c>
      <c r="R1175" s="188">
        <v>842.55</v>
      </c>
      <c r="S1175" s="188">
        <v>824.3</v>
      </c>
      <c r="T1175" s="188">
        <v>654.57000000000005</v>
      </c>
      <c r="U1175" s="188">
        <v>670.39</v>
      </c>
      <c r="V1175" s="188">
        <v>687.42</v>
      </c>
      <c r="W1175" s="188">
        <v>562.71</v>
      </c>
      <c r="X1175" s="188">
        <v>650.91999999999996</v>
      </c>
      <c r="Y1175" s="188">
        <v>650.91999999999996</v>
      </c>
      <c r="Z1175" s="188">
        <v>1040.26</v>
      </c>
      <c r="AA1175" s="188">
        <v>1314.02</v>
      </c>
      <c r="AB1175" s="188">
        <v>638.76</v>
      </c>
      <c r="AC1175" s="188">
        <v>749.28</v>
      </c>
      <c r="AD1175" s="188">
        <v>638.76</v>
      </c>
      <c r="AE1175" s="188">
        <v>574.88</v>
      </c>
      <c r="AF1175" s="188">
        <v>803.01</v>
      </c>
    </row>
    <row r="1176" spans="1:32" x14ac:dyDescent="0.3">
      <c r="A1176" s="180" t="s">
        <v>973</v>
      </c>
      <c r="B1176" s="180">
        <v>34770</v>
      </c>
      <c r="C1176" s="182" t="s">
        <v>27671</v>
      </c>
      <c r="D1176" s="180" t="s">
        <v>79</v>
      </c>
      <c r="E1176" s="180" t="s">
        <v>857</v>
      </c>
      <c r="F1176" s="188">
        <v>1844.07</v>
      </c>
      <c r="G1176" s="188"/>
      <c r="H1176" s="188">
        <v>799.42</v>
      </c>
      <c r="I1176" s="188">
        <v>961.27</v>
      </c>
      <c r="J1176" s="188">
        <v>510.06</v>
      </c>
      <c r="K1176" s="188">
        <v>564.01</v>
      </c>
      <c r="L1176" s="188">
        <v>578.72</v>
      </c>
      <c r="M1176" s="188">
        <v>765.09</v>
      </c>
      <c r="N1176" s="188">
        <v>578.72</v>
      </c>
      <c r="O1176" s="188"/>
      <c r="P1176" s="188">
        <v>730.76</v>
      </c>
      <c r="Q1176" s="188">
        <v>700.35</v>
      </c>
      <c r="R1176" s="188">
        <v>760.48</v>
      </c>
      <c r="S1176" s="188">
        <v>1247.5899999999999</v>
      </c>
      <c r="T1176" s="188"/>
      <c r="U1176" s="188">
        <v>833.75</v>
      </c>
      <c r="V1176" s="188">
        <v>787.16</v>
      </c>
      <c r="W1176" s="188">
        <v>456.11</v>
      </c>
      <c r="X1176" s="188">
        <v>637.57000000000005</v>
      </c>
      <c r="Y1176" s="188"/>
      <c r="Z1176" s="188">
        <v>809.97</v>
      </c>
      <c r="AA1176" s="188"/>
      <c r="AB1176" s="188">
        <v>760.19</v>
      </c>
      <c r="AC1176" s="188">
        <v>598.34</v>
      </c>
      <c r="AD1176" s="188"/>
      <c r="AE1176" s="188">
        <v>510.06</v>
      </c>
      <c r="AF1176" s="188"/>
    </row>
    <row r="1177" spans="1:32" x14ac:dyDescent="0.3">
      <c r="A1177" s="180" t="s">
        <v>973</v>
      </c>
      <c r="B1177" s="180">
        <v>1518</v>
      </c>
      <c r="C1177" s="182" t="s">
        <v>27672</v>
      </c>
      <c r="D1177" s="180" t="s">
        <v>79</v>
      </c>
      <c r="E1177" s="180" t="s">
        <v>26586</v>
      </c>
      <c r="F1177" s="188">
        <v>1880</v>
      </c>
      <c r="G1177" s="188"/>
      <c r="H1177" s="188">
        <v>815</v>
      </c>
      <c r="I1177" s="188">
        <v>980</v>
      </c>
      <c r="J1177" s="188">
        <v>520</v>
      </c>
      <c r="K1177" s="188">
        <v>575</v>
      </c>
      <c r="L1177" s="188">
        <v>590</v>
      </c>
      <c r="M1177" s="188">
        <v>780</v>
      </c>
      <c r="N1177" s="188">
        <v>590</v>
      </c>
      <c r="O1177" s="188"/>
      <c r="P1177" s="188">
        <v>745</v>
      </c>
      <c r="Q1177" s="188">
        <v>714</v>
      </c>
      <c r="R1177" s="188">
        <v>775.3</v>
      </c>
      <c r="S1177" s="188">
        <v>1271.9000000000001</v>
      </c>
      <c r="T1177" s="188"/>
      <c r="U1177" s="188">
        <v>850</v>
      </c>
      <c r="V1177" s="188">
        <v>802.5</v>
      </c>
      <c r="W1177" s="188">
        <v>465</v>
      </c>
      <c r="X1177" s="188">
        <v>650</v>
      </c>
      <c r="Y1177" s="188"/>
      <c r="Z1177" s="188">
        <v>825.75</v>
      </c>
      <c r="AA1177" s="188"/>
      <c r="AB1177" s="188">
        <v>775</v>
      </c>
      <c r="AC1177" s="188">
        <v>610</v>
      </c>
      <c r="AD1177" s="188"/>
      <c r="AE1177" s="188">
        <v>520</v>
      </c>
      <c r="AF1177" s="188"/>
    </row>
    <row r="1178" spans="1:32" x14ac:dyDescent="0.3">
      <c r="A1178" s="180" t="s">
        <v>973</v>
      </c>
      <c r="B1178" s="180">
        <v>41965</v>
      </c>
      <c r="C1178" s="182" t="s">
        <v>27673</v>
      </c>
      <c r="D1178" s="180" t="s">
        <v>79</v>
      </c>
      <c r="E1178" s="180" t="s">
        <v>857</v>
      </c>
      <c r="F1178" s="188">
        <v>1648.46</v>
      </c>
      <c r="G1178" s="188"/>
      <c r="H1178" s="188">
        <v>714.62</v>
      </c>
      <c r="I1178" s="188">
        <v>859.3</v>
      </c>
      <c r="J1178" s="188">
        <v>455.95</v>
      </c>
      <c r="K1178" s="188">
        <v>504.18</v>
      </c>
      <c r="L1178" s="188">
        <v>517.33000000000004</v>
      </c>
      <c r="M1178" s="188">
        <v>683.93</v>
      </c>
      <c r="N1178" s="188">
        <v>517.33000000000004</v>
      </c>
      <c r="O1178" s="188"/>
      <c r="P1178" s="188">
        <v>653.24</v>
      </c>
      <c r="Q1178" s="188">
        <v>626.05999999999995</v>
      </c>
      <c r="R1178" s="188">
        <v>679.81</v>
      </c>
      <c r="S1178" s="188">
        <v>1115.25</v>
      </c>
      <c r="T1178" s="188"/>
      <c r="U1178" s="188">
        <v>745.31</v>
      </c>
      <c r="V1178" s="188">
        <v>703.66</v>
      </c>
      <c r="W1178" s="188">
        <v>407.73</v>
      </c>
      <c r="X1178" s="188">
        <v>569.94000000000005</v>
      </c>
      <c r="Y1178" s="188"/>
      <c r="Z1178" s="188">
        <v>724.05</v>
      </c>
      <c r="AA1178" s="188"/>
      <c r="AB1178" s="188">
        <v>679.55</v>
      </c>
      <c r="AC1178" s="188">
        <v>534.87</v>
      </c>
      <c r="AD1178" s="188"/>
      <c r="AE1178" s="188">
        <v>455.95</v>
      </c>
      <c r="AF1178" s="188"/>
    </row>
    <row r="1179" spans="1:32" x14ac:dyDescent="0.3">
      <c r="A1179" s="180" t="s">
        <v>973</v>
      </c>
      <c r="B1179" s="180">
        <v>1524</v>
      </c>
      <c r="C1179" s="182" t="s">
        <v>27674</v>
      </c>
      <c r="D1179" s="180" t="s">
        <v>44</v>
      </c>
      <c r="E1179" s="180" t="s">
        <v>857</v>
      </c>
      <c r="F1179" s="188">
        <v>1681.65</v>
      </c>
      <c r="G1179" s="188">
        <v>647.75</v>
      </c>
      <c r="H1179" s="188">
        <v>933.85</v>
      </c>
      <c r="I1179" s="188">
        <v>885.27</v>
      </c>
      <c r="J1179" s="188">
        <v>666.11</v>
      </c>
      <c r="K1179" s="188">
        <v>529</v>
      </c>
      <c r="L1179" s="188">
        <v>588.91999999999996</v>
      </c>
      <c r="M1179" s="188">
        <v>634.26</v>
      </c>
      <c r="N1179" s="188">
        <v>658.55</v>
      </c>
      <c r="O1179" s="188">
        <v>684.46</v>
      </c>
      <c r="P1179" s="188">
        <v>593.77</v>
      </c>
      <c r="Q1179" s="188">
        <v>631.55999999999995</v>
      </c>
      <c r="R1179" s="188">
        <v>747.62</v>
      </c>
      <c r="S1179" s="188">
        <v>731.42</v>
      </c>
      <c r="T1179" s="188">
        <v>580.82000000000005</v>
      </c>
      <c r="U1179" s="188">
        <v>594.85</v>
      </c>
      <c r="V1179" s="188">
        <v>609.97</v>
      </c>
      <c r="W1179" s="188">
        <v>499.31</v>
      </c>
      <c r="X1179" s="188">
        <v>577.58000000000004</v>
      </c>
      <c r="Y1179" s="188">
        <v>577.58000000000004</v>
      </c>
      <c r="Z1179" s="188">
        <v>923.05</v>
      </c>
      <c r="AA1179" s="188">
        <v>1165.96</v>
      </c>
      <c r="AB1179" s="188">
        <v>566.78</v>
      </c>
      <c r="AC1179" s="188">
        <v>664.86</v>
      </c>
      <c r="AD1179" s="188">
        <v>566.78</v>
      </c>
      <c r="AE1179" s="188">
        <v>510.11</v>
      </c>
      <c r="AF1179" s="188">
        <v>712.53</v>
      </c>
    </row>
    <row r="1180" spans="1:32" x14ac:dyDescent="0.3">
      <c r="A1180" s="180" t="s">
        <v>973</v>
      </c>
      <c r="B1180" s="180">
        <v>34492</v>
      </c>
      <c r="C1180" s="182" t="s">
        <v>27675</v>
      </c>
      <c r="D1180" s="180" t="s">
        <v>44</v>
      </c>
      <c r="E1180" s="180" t="s">
        <v>26586</v>
      </c>
      <c r="F1180" s="188">
        <v>1557.67</v>
      </c>
      <c r="G1180" s="188">
        <v>600</v>
      </c>
      <c r="H1180" s="188">
        <v>865</v>
      </c>
      <c r="I1180" s="188">
        <v>820</v>
      </c>
      <c r="J1180" s="188">
        <v>617</v>
      </c>
      <c r="K1180" s="188">
        <v>490</v>
      </c>
      <c r="L1180" s="188">
        <v>545.5</v>
      </c>
      <c r="M1180" s="188">
        <v>587.5</v>
      </c>
      <c r="N1180" s="188">
        <v>610</v>
      </c>
      <c r="O1180" s="188">
        <v>634</v>
      </c>
      <c r="P1180" s="188">
        <v>550</v>
      </c>
      <c r="Q1180" s="188">
        <v>585</v>
      </c>
      <c r="R1180" s="188">
        <v>692.5</v>
      </c>
      <c r="S1180" s="188">
        <v>677.5</v>
      </c>
      <c r="T1180" s="188">
        <v>538</v>
      </c>
      <c r="U1180" s="188">
        <v>551</v>
      </c>
      <c r="V1180" s="188">
        <v>565</v>
      </c>
      <c r="W1180" s="188">
        <v>462.5</v>
      </c>
      <c r="X1180" s="188">
        <v>535</v>
      </c>
      <c r="Y1180" s="188">
        <v>535</v>
      </c>
      <c r="Z1180" s="188">
        <v>855</v>
      </c>
      <c r="AA1180" s="188">
        <v>1080</v>
      </c>
      <c r="AB1180" s="188">
        <v>525</v>
      </c>
      <c r="AC1180" s="188">
        <v>615.84</v>
      </c>
      <c r="AD1180" s="188">
        <v>525</v>
      </c>
      <c r="AE1180" s="188">
        <v>472.5</v>
      </c>
      <c r="AF1180" s="188">
        <v>660</v>
      </c>
    </row>
    <row r="1181" spans="1:32" x14ac:dyDescent="0.3">
      <c r="A1181" s="180" t="s">
        <v>973</v>
      </c>
      <c r="B1181" s="180">
        <v>38404</v>
      </c>
      <c r="C1181" s="182" t="s">
        <v>27676</v>
      </c>
      <c r="D1181" s="180" t="s">
        <v>44</v>
      </c>
      <c r="E1181" s="180" t="s">
        <v>857</v>
      </c>
      <c r="F1181" s="188">
        <v>1613.45</v>
      </c>
      <c r="G1181" s="188">
        <v>621.48</v>
      </c>
      <c r="H1181" s="188">
        <v>895.97</v>
      </c>
      <c r="I1181" s="188">
        <v>849.36</v>
      </c>
      <c r="J1181" s="188">
        <v>639.09</v>
      </c>
      <c r="K1181" s="188">
        <v>507.54</v>
      </c>
      <c r="L1181" s="188">
        <v>565.03</v>
      </c>
      <c r="M1181" s="188">
        <v>608.53</v>
      </c>
      <c r="N1181" s="188">
        <v>631.84</v>
      </c>
      <c r="O1181" s="188">
        <v>656.7</v>
      </c>
      <c r="P1181" s="188">
        <v>569.69000000000005</v>
      </c>
      <c r="Q1181" s="188">
        <v>605.94000000000005</v>
      </c>
      <c r="R1181" s="188">
        <v>717.29</v>
      </c>
      <c r="S1181" s="188">
        <v>701.76</v>
      </c>
      <c r="T1181" s="188">
        <v>557.26</v>
      </c>
      <c r="U1181" s="188">
        <v>570.73</v>
      </c>
      <c r="V1181" s="188">
        <v>585.23</v>
      </c>
      <c r="W1181" s="188">
        <v>479.06</v>
      </c>
      <c r="X1181" s="188">
        <v>554.15</v>
      </c>
      <c r="Y1181" s="188">
        <v>554.15</v>
      </c>
      <c r="Z1181" s="188">
        <v>885.61</v>
      </c>
      <c r="AA1181" s="188">
        <v>1118.67</v>
      </c>
      <c r="AB1181" s="188">
        <v>543.79999999999995</v>
      </c>
      <c r="AC1181" s="188">
        <v>637.89</v>
      </c>
      <c r="AD1181" s="188">
        <v>543.79999999999995</v>
      </c>
      <c r="AE1181" s="188">
        <v>489.42</v>
      </c>
      <c r="AF1181" s="188">
        <v>683.63</v>
      </c>
    </row>
    <row r="1182" spans="1:32" x14ac:dyDescent="0.3">
      <c r="A1182" s="180" t="s">
        <v>973</v>
      </c>
      <c r="B1182" s="180">
        <v>39849</v>
      </c>
      <c r="C1182" s="182" t="s">
        <v>27677</v>
      </c>
      <c r="D1182" s="180" t="s">
        <v>44</v>
      </c>
      <c r="E1182" s="180" t="s">
        <v>857</v>
      </c>
      <c r="F1182" s="188">
        <v>1849.01</v>
      </c>
      <c r="G1182" s="188">
        <v>712.22</v>
      </c>
      <c r="H1182" s="188">
        <v>1026.78</v>
      </c>
      <c r="I1182" s="188">
        <v>973.37</v>
      </c>
      <c r="J1182" s="188">
        <v>732.4</v>
      </c>
      <c r="K1182" s="188">
        <v>581.64</v>
      </c>
      <c r="L1182" s="188">
        <v>647.53</v>
      </c>
      <c r="M1182" s="188">
        <v>697.38</v>
      </c>
      <c r="N1182" s="188">
        <v>724.09</v>
      </c>
      <c r="O1182" s="188">
        <v>752.58</v>
      </c>
      <c r="P1182" s="188">
        <v>652.87</v>
      </c>
      <c r="Q1182" s="188">
        <v>694.41</v>
      </c>
      <c r="R1182" s="188">
        <v>822.02</v>
      </c>
      <c r="S1182" s="188">
        <v>804.21</v>
      </c>
      <c r="T1182" s="188">
        <v>638.62</v>
      </c>
      <c r="U1182" s="188">
        <v>654.04999999999995</v>
      </c>
      <c r="V1182" s="188">
        <v>670.67</v>
      </c>
      <c r="W1182" s="188">
        <v>549</v>
      </c>
      <c r="X1182" s="188">
        <v>635.05999999999995</v>
      </c>
      <c r="Y1182" s="188">
        <v>635.05999999999995</v>
      </c>
      <c r="Z1182" s="188">
        <v>1014.91</v>
      </c>
      <c r="AA1182" s="188">
        <v>1282</v>
      </c>
      <c r="AB1182" s="188">
        <v>623.19000000000005</v>
      </c>
      <c r="AC1182" s="188">
        <v>731.02</v>
      </c>
      <c r="AD1182" s="188">
        <v>623.19000000000005</v>
      </c>
      <c r="AE1182" s="188">
        <v>560.87</v>
      </c>
      <c r="AF1182" s="188">
        <v>783.44</v>
      </c>
    </row>
    <row r="1183" spans="1:32" x14ac:dyDescent="0.3">
      <c r="A1183" s="180" t="s">
        <v>973</v>
      </c>
      <c r="B1183" s="180">
        <v>38464</v>
      </c>
      <c r="C1183" s="182" t="s">
        <v>27678</v>
      </c>
      <c r="D1183" s="180" t="s">
        <v>44</v>
      </c>
      <c r="E1183" s="180" t="s">
        <v>857</v>
      </c>
      <c r="F1183" s="188">
        <v>1875.85</v>
      </c>
      <c r="G1183" s="188">
        <v>722.56</v>
      </c>
      <c r="H1183" s="188">
        <v>1041.69</v>
      </c>
      <c r="I1183" s="188">
        <v>987.5</v>
      </c>
      <c r="J1183" s="188">
        <v>743.03</v>
      </c>
      <c r="K1183" s="188">
        <v>590.09</v>
      </c>
      <c r="L1183" s="188">
        <v>656.92</v>
      </c>
      <c r="M1183" s="188">
        <v>707.5</v>
      </c>
      <c r="N1183" s="188">
        <v>734.6</v>
      </c>
      <c r="O1183" s="188">
        <v>763.5</v>
      </c>
      <c r="P1183" s="188">
        <v>662.34</v>
      </c>
      <c r="Q1183" s="188">
        <v>704.49</v>
      </c>
      <c r="R1183" s="188">
        <v>833.95</v>
      </c>
      <c r="S1183" s="188">
        <v>815.89</v>
      </c>
      <c r="T1183" s="188">
        <v>647.89</v>
      </c>
      <c r="U1183" s="188">
        <v>663.55</v>
      </c>
      <c r="V1183" s="188">
        <v>680.41</v>
      </c>
      <c r="W1183" s="188">
        <v>556.97</v>
      </c>
      <c r="X1183" s="188">
        <v>644.28</v>
      </c>
      <c r="Y1183" s="188">
        <v>644.28</v>
      </c>
      <c r="Z1183" s="188">
        <v>1029.6500000000001</v>
      </c>
      <c r="AA1183" s="188">
        <v>1300.6099999999999</v>
      </c>
      <c r="AB1183" s="188">
        <v>632.24</v>
      </c>
      <c r="AC1183" s="188">
        <v>741.63</v>
      </c>
      <c r="AD1183" s="188">
        <v>632.24</v>
      </c>
      <c r="AE1183" s="188">
        <v>569.01</v>
      </c>
      <c r="AF1183" s="188">
        <v>794.81</v>
      </c>
    </row>
    <row r="1184" spans="1:32" x14ac:dyDescent="0.3">
      <c r="A1184" s="180" t="s">
        <v>973</v>
      </c>
      <c r="B1184" s="180">
        <v>1527</v>
      </c>
      <c r="C1184" s="182" t="s">
        <v>27679</v>
      </c>
      <c r="D1184" s="180" t="s">
        <v>44</v>
      </c>
      <c r="E1184" s="180" t="s">
        <v>857</v>
      </c>
      <c r="F1184" s="188">
        <v>1735.05</v>
      </c>
      <c r="G1184" s="188">
        <v>668.32</v>
      </c>
      <c r="H1184" s="188">
        <v>963.5</v>
      </c>
      <c r="I1184" s="188">
        <v>913.37</v>
      </c>
      <c r="J1184" s="188">
        <v>687.26</v>
      </c>
      <c r="K1184" s="188">
        <v>545.79</v>
      </c>
      <c r="L1184" s="188">
        <v>607.61</v>
      </c>
      <c r="M1184" s="188">
        <v>654.4</v>
      </c>
      <c r="N1184" s="188">
        <v>679.46</v>
      </c>
      <c r="O1184" s="188">
        <v>706.19</v>
      </c>
      <c r="P1184" s="188">
        <v>612.63</v>
      </c>
      <c r="Q1184" s="188">
        <v>651.61</v>
      </c>
      <c r="R1184" s="188">
        <v>771.35</v>
      </c>
      <c r="S1184" s="188">
        <v>754.65</v>
      </c>
      <c r="T1184" s="188">
        <v>599.26</v>
      </c>
      <c r="U1184" s="188">
        <v>613.74</v>
      </c>
      <c r="V1184" s="188">
        <v>629.33000000000004</v>
      </c>
      <c r="W1184" s="188">
        <v>515.16</v>
      </c>
      <c r="X1184" s="188">
        <v>595.91999999999996</v>
      </c>
      <c r="Y1184" s="188">
        <v>595.91999999999996</v>
      </c>
      <c r="Z1184" s="188">
        <v>952.36</v>
      </c>
      <c r="AA1184" s="188">
        <v>1202.98</v>
      </c>
      <c r="AB1184" s="188">
        <v>584.78</v>
      </c>
      <c r="AC1184" s="188">
        <v>685.96</v>
      </c>
      <c r="AD1184" s="188">
        <v>584.78</v>
      </c>
      <c r="AE1184" s="188">
        <v>526.29999999999995</v>
      </c>
      <c r="AF1184" s="188">
        <v>735.15</v>
      </c>
    </row>
    <row r="1185" spans="1:32" x14ac:dyDescent="0.3">
      <c r="A1185" s="180" t="s">
        <v>973</v>
      </c>
      <c r="B1185" s="180">
        <v>34493</v>
      </c>
      <c r="C1185" s="182" t="s">
        <v>27680</v>
      </c>
      <c r="D1185" s="180" t="s">
        <v>44</v>
      </c>
      <c r="E1185" s="180" t="s">
        <v>857</v>
      </c>
      <c r="F1185" s="188">
        <v>1601.57</v>
      </c>
      <c r="G1185" s="188">
        <v>616.91</v>
      </c>
      <c r="H1185" s="188">
        <v>889.38</v>
      </c>
      <c r="I1185" s="188">
        <v>843.11</v>
      </c>
      <c r="J1185" s="188">
        <v>634.39</v>
      </c>
      <c r="K1185" s="188">
        <v>503.81</v>
      </c>
      <c r="L1185" s="188">
        <v>560.87</v>
      </c>
      <c r="M1185" s="188">
        <v>604.05999999999995</v>
      </c>
      <c r="N1185" s="188">
        <v>627.19000000000005</v>
      </c>
      <c r="O1185" s="188">
        <v>651.87</v>
      </c>
      <c r="P1185" s="188">
        <v>565.5</v>
      </c>
      <c r="Q1185" s="188">
        <v>601.49</v>
      </c>
      <c r="R1185" s="188">
        <v>712.02</v>
      </c>
      <c r="S1185" s="188">
        <v>696.59</v>
      </c>
      <c r="T1185" s="188">
        <v>553.16</v>
      </c>
      <c r="U1185" s="188">
        <v>566.53</v>
      </c>
      <c r="V1185" s="188">
        <v>580.91999999999996</v>
      </c>
      <c r="W1185" s="188">
        <v>475.53</v>
      </c>
      <c r="X1185" s="188">
        <v>550.08000000000004</v>
      </c>
      <c r="Y1185" s="188">
        <v>550.08000000000004</v>
      </c>
      <c r="Z1185" s="188">
        <v>879.1</v>
      </c>
      <c r="AA1185" s="188">
        <v>1110.44</v>
      </c>
      <c r="AB1185" s="188">
        <v>539.79</v>
      </c>
      <c r="AC1185" s="188">
        <v>633.19000000000005</v>
      </c>
      <c r="AD1185" s="188">
        <v>539.79</v>
      </c>
      <c r="AE1185" s="188">
        <v>485.81</v>
      </c>
      <c r="AF1185" s="188">
        <v>678.6</v>
      </c>
    </row>
    <row r="1186" spans="1:32" x14ac:dyDescent="0.3">
      <c r="A1186" s="180" t="s">
        <v>973</v>
      </c>
      <c r="B1186" s="180">
        <v>38405</v>
      </c>
      <c r="C1186" s="182" t="s">
        <v>27681</v>
      </c>
      <c r="D1186" s="180" t="s">
        <v>44</v>
      </c>
      <c r="E1186" s="180" t="s">
        <v>857</v>
      </c>
      <c r="F1186" s="188">
        <v>1663.21</v>
      </c>
      <c r="G1186" s="188">
        <v>640.65</v>
      </c>
      <c r="H1186" s="188">
        <v>923.6</v>
      </c>
      <c r="I1186" s="188">
        <v>875.55</v>
      </c>
      <c r="J1186" s="188">
        <v>658.8</v>
      </c>
      <c r="K1186" s="188">
        <v>523.20000000000005</v>
      </c>
      <c r="L1186" s="188">
        <v>582.46</v>
      </c>
      <c r="M1186" s="188">
        <v>627.29999999999995</v>
      </c>
      <c r="N1186" s="188">
        <v>651.33000000000004</v>
      </c>
      <c r="O1186" s="188">
        <v>676.95</v>
      </c>
      <c r="P1186" s="188">
        <v>587.26</v>
      </c>
      <c r="Q1186" s="188">
        <v>624.63</v>
      </c>
      <c r="R1186" s="188">
        <v>739.42</v>
      </c>
      <c r="S1186" s="188">
        <v>723.4</v>
      </c>
      <c r="T1186" s="188">
        <v>574.45000000000005</v>
      </c>
      <c r="U1186" s="188">
        <v>588.33000000000004</v>
      </c>
      <c r="V1186" s="188">
        <v>603.28</v>
      </c>
      <c r="W1186" s="188">
        <v>493.83</v>
      </c>
      <c r="X1186" s="188">
        <v>571.24</v>
      </c>
      <c r="Y1186" s="188">
        <v>571.24</v>
      </c>
      <c r="Z1186" s="188">
        <v>912.93</v>
      </c>
      <c r="AA1186" s="188">
        <v>1153.17</v>
      </c>
      <c r="AB1186" s="188">
        <v>560.57000000000005</v>
      </c>
      <c r="AC1186" s="188">
        <v>657.56</v>
      </c>
      <c r="AD1186" s="188">
        <v>560.57000000000005</v>
      </c>
      <c r="AE1186" s="188">
        <v>504.51</v>
      </c>
      <c r="AF1186" s="188">
        <v>704.71</v>
      </c>
    </row>
    <row r="1187" spans="1:32" x14ac:dyDescent="0.3">
      <c r="A1187" s="180" t="s">
        <v>973</v>
      </c>
      <c r="B1187" s="180">
        <v>38408</v>
      </c>
      <c r="C1187" s="182" t="s">
        <v>27682</v>
      </c>
      <c r="D1187" s="180" t="s">
        <v>44</v>
      </c>
      <c r="E1187" s="180" t="s">
        <v>857</v>
      </c>
      <c r="F1187" s="188">
        <v>1841.01</v>
      </c>
      <c r="G1187" s="188">
        <v>709.14</v>
      </c>
      <c r="H1187" s="188">
        <v>1022.34</v>
      </c>
      <c r="I1187" s="188">
        <v>969.15</v>
      </c>
      <c r="J1187" s="188">
        <v>729.23</v>
      </c>
      <c r="K1187" s="188">
        <v>579.13</v>
      </c>
      <c r="L1187" s="188">
        <v>644.72</v>
      </c>
      <c r="M1187" s="188">
        <v>694.36</v>
      </c>
      <c r="N1187" s="188">
        <v>720.95</v>
      </c>
      <c r="O1187" s="188">
        <v>749.32</v>
      </c>
      <c r="P1187" s="188">
        <v>650.04</v>
      </c>
      <c r="Q1187" s="188">
        <v>691.41</v>
      </c>
      <c r="R1187" s="188">
        <v>818.46</v>
      </c>
      <c r="S1187" s="188">
        <v>800.73</v>
      </c>
      <c r="T1187" s="188">
        <v>635.86</v>
      </c>
      <c r="U1187" s="188">
        <v>651.22</v>
      </c>
      <c r="V1187" s="188">
        <v>667.77</v>
      </c>
      <c r="W1187" s="188">
        <v>546.62</v>
      </c>
      <c r="X1187" s="188">
        <v>632.30999999999995</v>
      </c>
      <c r="Y1187" s="188">
        <v>632.30999999999995</v>
      </c>
      <c r="Z1187" s="188">
        <v>1010.52</v>
      </c>
      <c r="AA1187" s="188">
        <v>1276.45</v>
      </c>
      <c r="AB1187" s="188">
        <v>620.49</v>
      </c>
      <c r="AC1187" s="188">
        <v>727.86</v>
      </c>
      <c r="AD1187" s="188">
        <v>620.49</v>
      </c>
      <c r="AE1187" s="188">
        <v>558.44000000000005</v>
      </c>
      <c r="AF1187" s="188">
        <v>780.05</v>
      </c>
    </row>
    <row r="1188" spans="1:32" x14ac:dyDescent="0.3">
      <c r="A1188" s="180" t="s">
        <v>973</v>
      </c>
      <c r="B1188" s="180">
        <v>1525</v>
      </c>
      <c r="C1188" s="182" t="s">
        <v>27683</v>
      </c>
      <c r="D1188" s="180" t="s">
        <v>44</v>
      </c>
      <c r="E1188" s="180" t="s">
        <v>857</v>
      </c>
      <c r="F1188" s="188">
        <v>1788.42</v>
      </c>
      <c r="G1188" s="188">
        <v>688.88</v>
      </c>
      <c r="H1188" s="188">
        <v>993.14</v>
      </c>
      <c r="I1188" s="188">
        <v>941.47</v>
      </c>
      <c r="J1188" s="188">
        <v>708.4</v>
      </c>
      <c r="K1188" s="188">
        <v>562.58000000000004</v>
      </c>
      <c r="L1188" s="188">
        <v>626.30999999999995</v>
      </c>
      <c r="M1188" s="188">
        <v>674.53</v>
      </c>
      <c r="N1188" s="188">
        <v>700.36</v>
      </c>
      <c r="O1188" s="188">
        <v>727.92</v>
      </c>
      <c r="P1188" s="188">
        <v>631.47</v>
      </c>
      <c r="Q1188" s="188">
        <v>671.66</v>
      </c>
      <c r="R1188" s="188">
        <v>795.08</v>
      </c>
      <c r="S1188" s="188">
        <v>777.86</v>
      </c>
      <c r="T1188" s="188">
        <v>617.70000000000005</v>
      </c>
      <c r="U1188" s="188">
        <v>632.62</v>
      </c>
      <c r="V1188" s="188">
        <v>648.70000000000005</v>
      </c>
      <c r="W1188" s="188">
        <v>531.01</v>
      </c>
      <c r="X1188" s="188">
        <v>614.25</v>
      </c>
      <c r="Y1188" s="188">
        <v>614.25</v>
      </c>
      <c r="Z1188" s="188">
        <v>981.66</v>
      </c>
      <c r="AA1188" s="188">
        <v>1239.99</v>
      </c>
      <c r="AB1188" s="188">
        <v>602.77</v>
      </c>
      <c r="AC1188" s="188">
        <v>707.07</v>
      </c>
      <c r="AD1188" s="188">
        <v>602.77</v>
      </c>
      <c r="AE1188" s="188">
        <v>542.49</v>
      </c>
      <c r="AF1188" s="188">
        <v>757.77</v>
      </c>
    </row>
    <row r="1189" spans="1:32" x14ac:dyDescent="0.3">
      <c r="A1189" s="180" t="s">
        <v>973</v>
      </c>
      <c r="B1189" s="180">
        <v>34494</v>
      </c>
      <c r="C1189" s="182" t="s">
        <v>27684</v>
      </c>
      <c r="D1189" s="180" t="s">
        <v>44</v>
      </c>
      <c r="E1189" s="180" t="s">
        <v>857</v>
      </c>
      <c r="F1189" s="188">
        <v>1654.97</v>
      </c>
      <c r="G1189" s="188">
        <v>637.47</v>
      </c>
      <c r="H1189" s="188">
        <v>919.03</v>
      </c>
      <c r="I1189" s="188">
        <v>871.22</v>
      </c>
      <c r="J1189" s="188">
        <v>655.54</v>
      </c>
      <c r="K1189" s="188">
        <v>520.6</v>
      </c>
      <c r="L1189" s="188">
        <v>579.57000000000005</v>
      </c>
      <c r="M1189" s="188">
        <v>624.19000000000005</v>
      </c>
      <c r="N1189" s="188">
        <v>648.1</v>
      </c>
      <c r="O1189" s="188">
        <v>673.6</v>
      </c>
      <c r="P1189" s="188">
        <v>584.35</v>
      </c>
      <c r="Q1189" s="188">
        <v>621.54</v>
      </c>
      <c r="R1189" s="188">
        <v>735.75</v>
      </c>
      <c r="S1189" s="188">
        <v>719.82</v>
      </c>
      <c r="T1189" s="188">
        <v>571.6</v>
      </c>
      <c r="U1189" s="188">
        <v>585.41</v>
      </c>
      <c r="V1189" s="188">
        <v>600.29</v>
      </c>
      <c r="W1189" s="188">
        <v>491.39</v>
      </c>
      <c r="X1189" s="188">
        <v>568.41</v>
      </c>
      <c r="Y1189" s="188">
        <v>568.41</v>
      </c>
      <c r="Z1189" s="188">
        <v>908.4</v>
      </c>
      <c r="AA1189" s="188">
        <v>1147.46</v>
      </c>
      <c r="AB1189" s="188">
        <v>557.79</v>
      </c>
      <c r="AC1189" s="188">
        <v>654.29999999999995</v>
      </c>
      <c r="AD1189" s="188">
        <v>557.79</v>
      </c>
      <c r="AE1189" s="188">
        <v>502.01</v>
      </c>
      <c r="AF1189" s="188">
        <v>701.22</v>
      </c>
    </row>
    <row r="1190" spans="1:32" x14ac:dyDescent="0.3">
      <c r="A1190" s="180" t="s">
        <v>973</v>
      </c>
      <c r="B1190" s="180">
        <v>38406</v>
      </c>
      <c r="C1190" s="182" t="s">
        <v>27685</v>
      </c>
      <c r="D1190" s="180" t="s">
        <v>44</v>
      </c>
      <c r="E1190" s="180" t="s">
        <v>857</v>
      </c>
      <c r="F1190" s="188">
        <v>1756.24</v>
      </c>
      <c r="G1190" s="188">
        <v>676.48</v>
      </c>
      <c r="H1190" s="188">
        <v>975.26</v>
      </c>
      <c r="I1190" s="188">
        <v>924.53</v>
      </c>
      <c r="J1190" s="188">
        <v>695.65</v>
      </c>
      <c r="K1190" s="188">
        <v>552.46</v>
      </c>
      <c r="L1190" s="188">
        <v>615.03</v>
      </c>
      <c r="M1190" s="188">
        <v>662.39</v>
      </c>
      <c r="N1190" s="188">
        <v>687.76</v>
      </c>
      <c r="O1190" s="188">
        <v>714.82</v>
      </c>
      <c r="P1190" s="188">
        <v>620.11</v>
      </c>
      <c r="Q1190" s="188">
        <v>659.57</v>
      </c>
      <c r="R1190" s="188">
        <v>780.77</v>
      </c>
      <c r="S1190" s="188">
        <v>763.86</v>
      </c>
      <c r="T1190" s="188">
        <v>606.58000000000004</v>
      </c>
      <c r="U1190" s="188">
        <v>621.24</v>
      </c>
      <c r="V1190" s="188">
        <v>637.02</v>
      </c>
      <c r="W1190" s="188">
        <v>521.45000000000005</v>
      </c>
      <c r="X1190" s="188">
        <v>603.20000000000005</v>
      </c>
      <c r="Y1190" s="188">
        <v>603.20000000000005</v>
      </c>
      <c r="Z1190" s="188">
        <v>963.99</v>
      </c>
      <c r="AA1190" s="188">
        <v>1217.67</v>
      </c>
      <c r="AB1190" s="188">
        <v>591.91999999999996</v>
      </c>
      <c r="AC1190" s="188">
        <v>694.34</v>
      </c>
      <c r="AD1190" s="188">
        <v>591.91999999999996</v>
      </c>
      <c r="AE1190" s="188">
        <v>532.73</v>
      </c>
      <c r="AF1190" s="188">
        <v>744.13</v>
      </c>
    </row>
    <row r="1191" spans="1:32" x14ac:dyDescent="0.3">
      <c r="A1191" s="180" t="s">
        <v>973</v>
      </c>
      <c r="B1191" s="180">
        <v>38409</v>
      </c>
      <c r="C1191" s="182" t="s">
        <v>27686</v>
      </c>
      <c r="D1191" s="180" t="s">
        <v>44</v>
      </c>
      <c r="E1191" s="180" t="s">
        <v>857</v>
      </c>
      <c r="F1191" s="188">
        <v>1853.55</v>
      </c>
      <c r="G1191" s="188">
        <v>713.97</v>
      </c>
      <c r="H1191" s="188">
        <v>1029.31</v>
      </c>
      <c r="I1191" s="188">
        <v>975.76</v>
      </c>
      <c r="J1191" s="188">
        <v>734.2</v>
      </c>
      <c r="K1191" s="188">
        <v>583.07000000000005</v>
      </c>
      <c r="L1191" s="188">
        <v>649.12</v>
      </c>
      <c r="M1191" s="188">
        <v>699.09</v>
      </c>
      <c r="N1191" s="188">
        <v>725.87</v>
      </c>
      <c r="O1191" s="188">
        <v>754.43</v>
      </c>
      <c r="P1191" s="188">
        <v>654.47</v>
      </c>
      <c r="Q1191" s="188">
        <v>696.12</v>
      </c>
      <c r="R1191" s="188">
        <v>824.04</v>
      </c>
      <c r="S1191" s="188">
        <v>806.19</v>
      </c>
      <c r="T1191" s="188">
        <v>640.19000000000005</v>
      </c>
      <c r="U1191" s="188">
        <v>655.66</v>
      </c>
      <c r="V1191" s="188">
        <v>672.32</v>
      </c>
      <c r="W1191" s="188">
        <v>550.35</v>
      </c>
      <c r="X1191" s="188">
        <v>636.62</v>
      </c>
      <c r="Y1191" s="188">
        <v>636.62</v>
      </c>
      <c r="Z1191" s="188">
        <v>1017.41</v>
      </c>
      <c r="AA1191" s="188">
        <v>1285.1500000000001</v>
      </c>
      <c r="AB1191" s="188">
        <v>624.72</v>
      </c>
      <c r="AC1191" s="188">
        <v>732.82</v>
      </c>
      <c r="AD1191" s="188">
        <v>624.72</v>
      </c>
      <c r="AE1191" s="188">
        <v>562.25</v>
      </c>
      <c r="AF1191" s="188">
        <v>785.37</v>
      </c>
    </row>
    <row r="1192" spans="1:32" x14ac:dyDescent="0.3">
      <c r="A1192" s="180" t="s">
        <v>973</v>
      </c>
      <c r="B1192" s="180">
        <v>43360</v>
      </c>
      <c r="C1192" s="182" t="s">
        <v>27687</v>
      </c>
      <c r="D1192" s="180" t="s">
        <v>44</v>
      </c>
      <c r="E1192" s="180" t="s">
        <v>857</v>
      </c>
      <c r="F1192" s="188">
        <v>1932.73</v>
      </c>
      <c r="G1192" s="188">
        <v>744.46</v>
      </c>
      <c r="H1192" s="188">
        <v>1073.27</v>
      </c>
      <c r="I1192" s="188">
        <v>1017.44</v>
      </c>
      <c r="J1192" s="188">
        <v>765.56</v>
      </c>
      <c r="K1192" s="188">
        <v>607.98</v>
      </c>
      <c r="L1192" s="188">
        <v>676.84</v>
      </c>
      <c r="M1192" s="188">
        <v>728.95</v>
      </c>
      <c r="N1192" s="188">
        <v>756.87</v>
      </c>
      <c r="O1192" s="188">
        <v>786.65</v>
      </c>
      <c r="P1192" s="188">
        <v>682.43</v>
      </c>
      <c r="Q1192" s="188">
        <v>725.85</v>
      </c>
      <c r="R1192" s="188">
        <v>859.24</v>
      </c>
      <c r="S1192" s="188">
        <v>840.63</v>
      </c>
      <c r="T1192" s="188">
        <v>667.54</v>
      </c>
      <c r="U1192" s="188">
        <v>683.67</v>
      </c>
      <c r="V1192" s="188">
        <v>701.04</v>
      </c>
      <c r="W1192" s="188">
        <v>573.86</v>
      </c>
      <c r="X1192" s="188">
        <v>663.81</v>
      </c>
      <c r="Y1192" s="188">
        <v>663.81</v>
      </c>
      <c r="Z1192" s="188">
        <v>1060.8599999999999</v>
      </c>
      <c r="AA1192" s="188">
        <v>1340.04</v>
      </c>
      <c r="AB1192" s="188">
        <v>651.41</v>
      </c>
      <c r="AC1192" s="188">
        <v>764.12</v>
      </c>
      <c r="AD1192" s="188">
        <v>651.41</v>
      </c>
      <c r="AE1192" s="188">
        <v>586.26</v>
      </c>
      <c r="AF1192" s="188">
        <v>818.91</v>
      </c>
    </row>
    <row r="1193" spans="1:32" x14ac:dyDescent="0.3">
      <c r="A1193" s="180" t="s">
        <v>973</v>
      </c>
      <c r="B1193" s="180">
        <v>11145</v>
      </c>
      <c r="C1193" s="182" t="s">
        <v>27688</v>
      </c>
      <c r="D1193" s="180" t="s">
        <v>44</v>
      </c>
      <c r="E1193" s="180" t="s">
        <v>857</v>
      </c>
      <c r="F1193" s="188">
        <v>1841.81</v>
      </c>
      <c r="G1193" s="188">
        <v>709.45</v>
      </c>
      <c r="H1193" s="188">
        <v>1022.79</v>
      </c>
      <c r="I1193" s="188">
        <v>969.58</v>
      </c>
      <c r="J1193" s="188">
        <v>729.55</v>
      </c>
      <c r="K1193" s="188">
        <v>579.38</v>
      </c>
      <c r="L1193" s="188">
        <v>645.01</v>
      </c>
      <c r="M1193" s="188">
        <v>694.67</v>
      </c>
      <c r="N1193" s="188">
        <v>721.27</v>
      </c>
      <c r="O1193" s="188">
        <v>749.65</v>
      </c>
      <c r="P1193" s="188">
        <v>650.33000000000004</v>
      </c>
      <c r="Q1193" s="188">
        <v>691.71</v>
      </c>
      <c r="R1193" s="188">
        <v>818.82</v>
      </c>
      <c r="S1193" s="188">
        <v>801.08</v>
      </c>
      <c r="T1193" s="188">
        <v>636.14</v>
      </c>
      <c r="U1193" s="188">
        <v>651.51</v>
      </c>
      <c r="V1193" s="188">
        <v>668.06</v>
      </c>
      <c r="W1193" s="188">
        <v>546.86</v>
      </c>
      <c r="X1193" s="188">
        <v>632.59</v>
      </c>
      <c r="Y1193" s="188">
        <v>632.59</v>
      </c>
      <c r="Z1193" s="188">
        <v>1010.96</v>
      </c>
      <c r="AA1193" s="188">
        <v>1277.01</v>
      </c>
      <c r="AB1193" s="188">
        <v>620.77</v>
      </c>
      <c r="AC1193" s="188">
        <v>728.18</v>
      </c>
      <c r="AD1193" s="188">
        <v>620.77</v>
      </c>
      <c r="AE1193" s="188">
        <v>558.69000000000005</v>
      </c>
      <c r="AF1193" s="188">
        <v>780.39</v>
      </c>
    </row>
    <row r="1194" spans="1:32" x14ac:dyDescent="0.3">
      <c r="A1194" s="180" t="s">
        <v>973</v>
      </c>
      <c r="B1194" s="180">
        <v>34495</v>
      </c>
      <c r="C1194" s="182" t="s">
        <v>27689</v>
      </c>
      <c r="D1194" s="180" t="s">
        <v>44</v>
      </c>
      <c r="E1194" s="180" t="s">
        <v>857</v>
      </c>
      <c r="F1194" s="188">
        <v>1708.34</v>
      </c>
      <c r="G1194" s="188">
        <v>658.03</v>
      </c>
      <c r="H1194" s="188">
        <v>948.67</v>
      </c>
      <c r="I1194" s="188">
        <v>899.32</v>
      </c>
      <c r="J1194" s="188">
        <v>676.68</v>
      </c>
      <c r="K1194" s="188">
        <v>537.39</v>
      </c>
      <c r="L1194" s="188">
        <v>598.26</v>
      </c>
      <c r="M1194" s="188">
        <v>644.33000000000004</v>
      </c>
      <c r="N1194" s="188">
        <v>669</v>
      </c>
      <c r="O1194" s="188">
        <v>695.32</v>
      </c>
      <c r="P1194" s="188">
        <v>603.20000000000005</v>
      </c>
      <c r="Q1194" s="188">
        <v>641.58000000000004</v>
      </c>
      <c r="R1194" s="188">
        <v>759.48</v>
      </c>
      <c r="S1194" s="188">
        <v>743.03</v>
      </c>
      <c r="T1194" s="188">
        <v>590.04</v>
      </c>
      <c r="U1194" s="188">
        <v>604.29</v>
      </c>
      <c r="V1194" s="188">
        <v>619.65</v>
      </c>
      <c r="W1194" s="188">
        <v>507.23</v>
      </c>
      <c r="X1194" s="188">
        <v>586.75</v>
      </c>
      <c r="Y1194" s="188">
        <v>586.75</v>
      </c>
      <c r="Z1194" s="188">
        <v>937.7</v>
      </c>
      <c r="AA1194" s="188">
        <v>1184.47</v>
      </c>
      <c r="AB1194" s="188">
        <v>575.78</v>
      </c>
      <c r="AC1194" s="188">
        <v>675.41</v>
      </c>
      <c r="AD1194" s="188">
        <v>575.78</v>
      </c>
      <c r="AE1194" s="188">
        <v>518.20000000000005</v>
      </c>
      <c r="AF1194" s="188">
        <v>723.84</v>
      </c>
    </row>
    <row r="1195" spans="1:32" x14ac:dyDescent="0.3">
      <c r="A1195" s="180" t="s">
        <v>973</v>
      </c>
      <c r="B1195" s="180">
        <v>34479</v>
      </c>
      <c r="C1195" s="182" t="s">
        <v>27690</v>
      </c>
      <c r="D1195" s="180" t="s">
        <v>44</v>
      </c>
      <c r="E1195" s="180" t="s">
        <v>857</v>
      </c>
      <c r="F1195" s="188">
        <v>1895.19</v>
      </c>
      <c r="G1195" s="188">
        <v>730.01</v>
      </c>
      <c r="H1195" s="188">
        <v>1052.43</v>
      </c>
      <c r="I1195" s="188">
        <v>997.68</v>
      </c>
      <c r="J1195" s="188">
        <v>750.69</v>
      </c>
      <c r="K1195" s="188">
        <v>596.16999999999996</v>
      </c>
      <c r="L1195" s="188">
        <v>663.7</v>
      </c>
      <c r="M1195" s="188">
        <v>714.8</v>
      </c>
      <c r="N1195" s="188">
        <v>742.17</v>
      </c>
      <c r="O1195" s="188">
        <v>771.37</v>
      </c>
      <c r="P1195" s="188">
        <v>669.17</v>
      </c>
      <c r="Q1195" s="188">
        <v>711.76</v>
      </c>
      <c r="R1195" s="188">
        <v>842.55</v>
      </c>
      <c r="S1195" s="188">
        <v>824.3</v>
      </c>
      <c r="T1195" s="188">
        <v>654.57000000000005</v>
      </c>
      <c r="U1195" s="188">
        <v>670.39</v>
      </c>
      <c r="V1195" s="188">
        <v>687.42</v>
      </c>
      <c r="W1195" s="188">
        <v>562.71</v>
      </c>
      <c r="X1195" s="188">
        <v>650.91999999999996</v>
      </c>
      <c r="Y1195" s="188">
        <v>650.91999999999996</v>
      </c>
      <c r="Z1195" s="188">
        <v>1040.26</v>
      </c>
      <c r="AA1195" s="188">
        <v>1314.02</v>
      </c>
      <c r="AB1195" s="188">
        <v>638.76</v>
      </c>
      <c r="AC1195" s="188">
        <v>749.28</v>
      </c>
      <c r="AD1195" s="188">
        <v>638.76</v>
      </c>
      <c r="AE1195" s="188">
        <v>574.88</v>
      </c>
      <c r="AF1195" s="188">
        <v>803.01</v>
      </c>
    </row>
    <row r="1196" spans="1:32" x14ac:dyDescent="0.3">
      <c r="A1196" s="180" t="s">
        <v>973</v>
      </c>
      <c r="B1196" s="180">
        <v>34496</v>
      </c>
      <c r="C1196" s="182" t="s">
        <v>27691</v>
      </c>
      <c r="D1196" s="180" t="s">
        <v>44</v>
      </c>
      <c r="E1196" s="180" t="s">
        <v>857</v>
      </c>
      <c r="F1196" s="188">
        <v>1782.1</v>
      </c>
      <c r="G1196" s="188">
        <v>686.44</v>
      </c>
      <c r="H1196" s="188">
        <v>989.63</v>
      </c>
      <c r="I1196" s="188">
        <v>938.14</v>
      </c>
      <c r="J1196" s="188">
        <v>705.89</v>
      </c>
      <c r="K1196" s="188">
        <v>560.6</v>
      </c>
      <c r="L1196" s="188">
        <v>624.09</v>
      </c>
      <c r="M1196" s="188">
        <v>672.14</v>
      </c>
      <c r="N1196" s="188">
        <v>697.89</v>
      </c>
      <c r="O1196" s="188">
        <v>725.34</v>
      </c>
      <c r="P1196" s="188">
        <v>629.24</v>
      </c>
      <c r="Q1196" s="188">
        <v>669.28</v>
      </c>
      <c r="R1196" s="188">
        <v>792.27</v>
      </c>
      <c r="S1196" s="188">
        <v>775.11</v>
      </c>
      <c r="T1196" s="188">
        <v>615.51</v>
      </c>
      <c r="U1196" s="188">
        <v>630.38</v>
      </c>
      <c r="V1196" s="188">
        <v>646.4</v>
      </c>
      <c r="W1196" s="188">
        <v>529.13</v>
      </c>
      <c r="X1196" s="188">
        <v>612.08000000000004</v>
      </c>
      <c r="Y1196" s="188">
        <v>612.08000000000004</v>
      </c>
      <c r="Z1196" s="188">
        <v>978.19</v>
      </c>
      <c r="AA1196" s="188">
        <v>1235.5999999999999</v>
      </c>
      <c r="AB1196" s="188">
        <v>600.64</v>
      </c>
      <c r="AC1196" s="188">
        <v>704.57</v>
      </c>
      <c r="AD1196" s="188">
        <v>600.64</v>
      </c>
      <c r="AE1196" s="188">
        <v>540.57000000000005</v>
      </c>
      <c r="AF1196" s="188">
        <v>755.09</v>
      </c>
    </row>
    <row r="1197" spans="1:32" x14ac:dyDescent="0.3">
      <c r="A1197" s="180" t="s">
        <v>973</v>
      </c>
      <c r="B1197" s="180">
        <v>34481</v>
      </c>
      <c r="C1197" s="182" t="s">
        <v>27692</v>
      </c>
      <c r="D1197" s="180" t="s">
        <v>44</v>
      </c>
      <c r="E1197" s="180" t="s">
        <v>857</v>
      </c>
      <c r="F1197" s="188">
        <v>1980.25</v>
      </c>
      <c r="G1197" s="188">
        <v>762.77</v>
      </c>
      <c r="H1197" s="188">
        <v>1099.6600000000001</v>
      </c>
      <c r="I1197" s="188">
        <v>1042.45</v>
      </c>
      <c r="J1197" s="188">
        <v>784.38</v>
      </c>
      <c r="K1197" s="188">
        <v>622.92999999999995</v>
      </c>
      <c r="L1197" s="188">
        <v>693.48</v>
      </c>
      <c r="M1197" s="188">
        <v>746.88</v>
      </c>
      <c r="N1197" s="188">
        <v>775.48</v>
      </c>
      <c r="O1197" s="188">
        <v>805.99</v>
      </c>
      <c r="P1197" s="188">
        <v>699.21</v>
      </c>
      <c r="Q1197" s="188">
        <v>743.7</v>
      </c>
      <c r="R1197" s="188">
        <v>880.36</v>
      </c>
      <c r="S1197" s="188">
        <v>861.3</v>
      </c>
      <c r="T1197" s="188">
        <v>683.95</v>
      </c>
      <c r="U1197" s="188">
        <v>700.48</v>
      </c>
      <c r="V1197" s="188">
        <v>718.28</v>
      </c>
      <c r="W1197" s="188">
        <v>587.97</v>
      </c>
      <c r="X1197" s="188">
        <v>680.14</v>
      </c>
      <c r="Y1197" s="188">
        <v>680.14</v>
      </c>
      <c r="Z1197" s="188">
        <v>1086.95</v>
      </c>
      <c r="AA1197" s="188">
        <v>1372.99</v>
      </c>
      <c r="AB1197" s="188">
        <v>667.42</v>
      </c>
      <c r="AC1197" s="188">
        <v>782.91</v>
      </c>
      <c r="AD1197" s="188">
        <v>667.42</v>
      </c>
      <c r="AE1197" s="188">
        <v>600.67999999999995</v>
      </c>
      <c r="AF1197" s="188">
        <v>839.05</v>
      </c>
    </row>
    <row r="1198" spans="1:32" x14ac:dyDescent="0.3">
      <c r="A1198" s="180" t="s">
        <v>973</v>
      </c>
      <c r="B1198" s="180">
        <v>34483</v>
      </c>
      <c r="C1198" s="182" t="s">
        <v>27693</v>
      </c>
      <c r="D1198" s="180" t="s">
        <v>44</v>
      </c>
      <c r="E1198" s="180" t="s">
        <v>857</v>
      </c>
      <c r="F1198" s="188">
        <v>2115.7600000000002</v>
      </c>
      <c r="G1198" s="188">
        <v>814.97</v>
      </c>
      <c r="H1198" s="188">
        <v>1174.9100000000001</v>
      </c>
      <c r="I1198" s="188">
        <v>1113.79</v>
      </c>
      <c r="J1198" s="188">
        <v>838.06</v>
      </c>
      <c r="K1198" s="188">
        <v>665.56</v>
      </c>
      <c r="L1198" s="188">
        <v>740.94</v>
      </c>
      <c r="M1198" s="188">
        <v>797.99</v>
      </c>
      <c r="N1198" s="188">
        <v>828.55</v>
      </c>
      <c r="O1198" s="188">
        <v>861.15</v>
      </c>
      <c r="P1198" s="188">
        <v>747.05</v>
      </c>
      <c r="Q1198" s="188">
        <v>794.59</v>
      </c>
      <c r="R1198" s="188">
        <v>940.61</v>
      </c>
      <c r="S1198" s="188">
        <v>920.23</v>
      </c>
      <c r="T1198" s="188">
        <v>730.75</v>
      </c>
      <c r="U1198" s="188">
        <v>748.41</v>
      </c>
      <c r="V1198" s="188">
        <v>767.43</v>
      </c>
      <c r="W1198" s="188">
        <v>628.20000000000005</v>
      </c>
      <c r="X1198" s="188">
        <v>726.68</v>
      </c>
      <c r="Y1198" s="188">
        <v>726.68</v>
      </c>
      <c r="Z1198" s="188">
        <v>1161.33</v>
      </c>
      <c r="AA1198" s="188">
        <v>1466.94</v>
      </c>
      <c r="AB1198" s="188">
        <v>713.1</v>
      </c>
      <c r="AC1198" s="188">
        <v>836.48</v>
      </c>
      <c r="AD1198" s="188">
        <v>713.1</v>
      </c>
      <c r="AE1198" s="188">
        <v>641.79</v>
      </c>
      <c r="AF1198" s="188">
        <v>896.46</v>
      </c>
    </row>
    <row r="1199" spans="1:32" x14ac:dyDescent="0.3">
      <c r="A1199" s="180" t="s">
        <v>973</v>
      </c>
      <c r="B1199" s="180">
        <v>34485</v>
      </c>
      <c r="C1199" s="182" t="s">
        <v>27694</v>
      </c>
      <c r="D1199" s="180" t="s">
        <v>44</v>
      </c>
      <c r="E1199" s="180" t="s">
        <v>857</v>
      </c>
      <c r="F1199" s="188">
        <v>2262.5700000000002</v>
      </c>
      <c r="G1199" s="188">
        <v>871.52</v>
      </c>
      <c r="H1199" s="188">
        <v>1256.44</v>
      </c>
      <c r="I1199" s="188">
        <v>1191.07</v>
      </c>
      <c r="J1199" s="188">
        <v>896.21</v>
      </c>
      <c r="K1199" s="188">
        <v>711.74</v>
      </c>
      <c r="L1199" s="188">
        <v>792.35</v>
      </c>
      <c r="M1199" s="188">
        <v>853.36</v>
      </c>
      <c r="N1199" s="188">
        <v>886.04</v>
      </c>
      <c r="O1199" s="188">
        <v>920.9</v>
      </c>
      <c r="P1199" s="188">
        <v>798.89</v>
      </c>
      <c r="Q1199" s="188">
        <v>849.73</v>
      </c>
      <c r="R1199" s="188">
        <v>1005.88</v>
      </c>
      <c r="S1199" s="188">
        <v>984.09</v>
      </c>
      <c r="T1199" s="188">
        <v>781.46</v>
      </c>
      <c r="U1199" s="188">
        <v>800.34</v>
      </c>
      <c r="V1199" s="188">
        <v>820.68</v>
      </c>
      <c r="W1199" s="188">
        <v>671.79</v>
      </c>
      <c r="X1199" s="188">
        <v>777.1</v>
      </c>
      <c r="Y1199" s="188">
        <v>777.1</v>
      </c>
      <c r="Z1199" s="188">
        <v>1241.9100000000001</v>
      </c>
      <c r="AA1199" s="188">
        <v>1568.73</v>
      </c>
      <c r="AB1199" s="188">
        <v>762.58</v>
      </c>
      <c r="AC1199" s="188">
        <v>894.52</v>
      </c>
      <c r="AD1199" s="188">
        <v>762.58</v>
      </c>
      <c r="AE1199" s="188">
        <v>686.32</v>
      </c>
      <c r="AF1199" s="188">
        <v>958.67</v>
      </c>
    </row>
    <row r="1200" spans="1:32" x14ac:dyDescent="0.3">
      <c r="A1200" s="180" t="s">
        <v>973</v>
      </c>
      <c r="B1200" s="180">
        <v>14041</v>
      </c>
      <c r="C1200" s="182" t="s">
        <v>27695</v>
      </c>
      <c r="D1200" s="180" t="s">
        <v>44</v>
      </c>
      <c r="E1200" s="180" t="s">
        <v>857</v>
      </c>
      <c r="F1200" s="188">
        <v>1470.77</v>
      </c>
      <c r="G1200" s="188">
        <v>566.53</v>
      </c>
      <c r="H1200" s="188">
        <v>816.74</v>
      </c>
      <c r="I1200" s="188">
        <v>774.25</v>
      </c>
      <c r="J1200" s="188">
        <v>582.58000000000004</v>
      </c>
      <c r="K1200" s="188">
        <v>462.66</v>
      </c>
      <c r="L1200" s="188">
        <v>515.07000000000005</v>
      </c>
      <c r="M1200" s="188">
        <v>554.72</v>
      </c>
      <c r="N1200" s="188">
        <v>575.97</v>
      </c>
      <c r="O1200" s="188">
        <v>598.63</v>
      </c>
      <c r="P1200" s="188">
        <v>519.30999999999995</v>
      </c>
      <c r="Q1200" s="188">
        <v>552.36</v>
      </c>
      <c r="R1200" s="188">
        <v>653.87</v>
      </c>
      <c r="S1200" s="188">
        <v>639.70000000000005</v>
      </c>
      <c r="T1200" s="188">
        <v>507.98</v>
      </c>
      <c r="U1200" s="188">
        <v>520.26</v>
      </c>
      <c r="V1200" s="188">
        <v>533.48</v>
      </c>
      <c r="W1200" s="188">
        <v>436.7</v>
      </c>
      <c r="X1200" s="188">
        <v>505.15</v>
      </c>
      <c r="Y1200" s="188">
        <v>505.15</v>
      </c>
      <c r="Z1200" s="188">
        <v>807.3</v>
      </c>
      <c r="AA1200" s="188">
        <v>1019.75</v>
      </c>
      <c r="AB1200" s="188">
        <v>495.71</v>
      </c>
      <c r="AC1200" s="188">
        <v>581.48</v>
      </c>
      <c r="AD1200" s="188">
        <v>495.71</v>
      </c>
      <c r="AE1200" s="188">
        <v>446.14</v>
      </c>
      <c r="AF1200" s="188">
        <v>623.17999999999995</v>
      </c>
    </row>
    <row r="1201" spans="1:32" x14ac:dyDescent="0.3">
      <c r="A1201" s="180" t="s">
        <v>973</v>
      </c>
      <c r="B1201" s="180">
        <v>1523</v>
      </c>
      <c r="C1201" s="182" t="s">
        <v>27696</v>
      </c>
      <c r="D1201" s="180" t="s">
        <v>44</v>
      </c>
      <c r="E1201" s="180" t="s">
        <v>857</v>
      </c>
      <c r="F1201" s="188">
        <v>1494.8</v>
      </c>
      <c r="G1201" s="188">
        <v>575.78</v>
      </c>
      <c r="H1201" s="188">
        <v>830.09</v>
      </c>
      <c r="I1201" s="188">
        <v>786.9</v>
      </c>
      <c r="J1201" s="188">
        <v>592.1</v>
      </c>
      <c r="K1201" s="188">
        <v>470.22</v>
      </c>
      <c r="L1201" s="188">
        <v>523.48</v>
      </c>
      <c r="M1201" s="188">
        <v>563.79</v>
      </c>
      <c r="N1201" s="188">
        <v>585.38</v>
      </c>
      <c r="O1201" s="188">
        <v>608.41</v>
      </c>
      <c r="P1201" s="188">
        <v>527.79999999999995</v>
      </c>
      <c r="Q1201" s="188">
        <v>561.39</v>
      </c>
      <c r="R1201" s="188">
        <v>664.55</v>
      </c>
      <c r="S1201" s="188">
        <v>650.15</v>
      </c>
      <c r="T1201" s="188">
        <v>516.28</v>
      </c>
      <c r="U1201" s="188">
        <v>528.76</v>
      </c>
      <c r="V1201" s="188">
        <v>542.19000000000005</v>
      </c>
      <c r="W1201" s="188">
        <v>443.83</v>
      </c>
      <c r="X1201" s="188">
        <v>513.4</v>
      </c>
      <c r="Y1201" s="188">
        <v>513.4</v>
      </c>
      <c r="Z1201" s="188">
        <v>820.49</v>
      </c>
      <c r="AA1201" s="188">
        <v>1036.4100000000001</v>
      </c>
      <c r="AB1201" s="188">
        <v>503.81</v>
      </c>
      <c r="AC1201" s="188">
        <v>590.98</v>
      </c>
      <c r="AD1201" s="188">
        <v>503.81</v>
      </c>
      <c r="AE1201" s="188">
        <v>453.43</v>
      </c>
      <c r="AF1201" s="188">
        <v>633.36</v>
      </c>
    </row>
    <row r="1202" spans="1:32" x14ac:dyDescent="0.3">
      <c r="A1202" s="180" t="s">
        <v>973</v>
      </c>
      <c r="B1202" s="180">
        <v>14054</v>
      </c>
      <c r="C1202" s="182" t="s">
        <v>27697</v>
      </c>
      <c r="D1202" s="180" t="s">
        <v>6</v>
      </c>
      <c r="E1202" s="180" t="s">
        <v>857</v>
      </c>
      <c r="F1202" s="188"/>
      <c r="G1202" s="188">
        <v>16.670000000000002</v>
      </c>
      <c r="H1202" s="188">
        <v>18.41</v>
      </c>
      <c r="I1202" s="188">
        <v>17.22</v>
      </c>
      <c r="J1202" s="188">
        <v>21.18</v>
      </c>
      <c r="K1202" s="188">
        <v>20.84</v>
      </c>
      <c r="L1202" s="188">
        <v>15.25</v>
      </c>
      <c r="M1202" s="188">
        <v>19.149999999999999</v>
      </c>
      <c r="N1202" s="188">
        <v>17.559999999999999</v>
      </c>
      <c r="O1202" s="188">
        <v>23.74</v>
      </c>
      <c r="P1202" s="188">
        <v>22.24</v>
      </c>
      <c r="Q1202" s="188">
        <v>17.239999999999998</v>
      </c>
      <c r="R1202" s="188">
        <v>18.670000000000002</v>
      </c>
      <c r="S1202" s="188">
        <v>19.940000000000001</v>
      </c>
      <c r="T1202" s="188">
        <v>14.87</v>
      </c>
      <c r="U1202" s="188">
        <v>18.12</v>
      </c>
      <c r="V1202" s="188">
        <v>17.27</v>
      </c>
      <c r="W1202" s="188">
        <v>21.47</v>
      </c>
      <c r="X1202" s="188">
        <v>17.23</v>
      </c>
      <c r="Y1202" s="188">
        <v>17.16</v>
      </c>
      <c r="Z1202" s="188">
        <v>17.57</v>
      </c>
      <c r="AA1202" s="188"/>
      <c r="AB1202" s="188">
        <v>22</v>
      </c>
      <c r="AC1202" s="188">
        <v>16.13</v>
      </c>
      <c r="AD1202" s="188">
        <v>23.54</v>
      </c>
      <c r="AE1202" s="188">
        <v>19.670000000000002</v>
      </c>
      <c r="AF1202" s="188">
        <v>16.98</v>
      </c>
    </row>
    <row r="1203" spans="1:32" x14ac:dyDescent="0.3">
      <c r="A1203" s="180" t="s">
        <v>973</v>
      </c>
      <c r="B1203" s="180">
        <v>14052</v>
      </c>
      <c r="C1203" s="182" t="s">
        <v>27698</v>
      </c>
      <c r="D1203" s="180" t="s">
        <v>6</v>
      </c>
      <c r="E1203" s="180" t="s">
        <v>857</v>
      </c>
      <c r="F1203" s="188"/>
      <c r="G1203" s="188">
        <v>12.83</v>
      </c>
      <c r="H1203" s="188">
        <v>14.16</v>
      </c>
      <c r="I1203" s="188">
        <v>13.24</v>
      </c>
      <c r="J1203" s="188">
        <v>16.29</v>
      </c>
      <c r="K1203" s="188">
        <v>16.03</v>
      </c>
      <c r="L1203" s="188">
        <v>11.73</v>
      </c>
      <c r="M1203" s="188">
        <v>14.73</v>
      </c>
      <c r="N1203" s="188">
        <v>13.5</v>
      </c>
      <c r="O1203" s="188">
        <v>18.27</v>
      </c>
      <c r="P1203" s="188">
        <v>17.11</v>
      </c>
      <c r="Q1203" s="188">
        <v>13.26</v>
      </c>
      <c r="R1203" s="188">
        <v>14.36</v>
      </c>
      <c r="S1203" s="188">
        <v>15.34</v>
      </c>
      <c r="T1203" s="188">
        <v>11.44</v>
      </c>
      <c r="U1203" s="188">
        <v>13.94</v>
      </c>
      <c r="V1203" s="188">
        <v>13.28</v>
      </c>
      <c r="W1203" s="188">
        <v>16.52</v>
      </c>
      <c r="X1203" s="188">
        <v>13.25</v>
      </c>
      <c r="Y1203" s="188">
        <v>13.2</v>
      </c>
      <c r="Z1203" s="188">
        <v>13.51</v>
      </c>
      <c r="AA1203" s="188"/>
      <c r="AB1203" s="188">
        <v>16.93</v>
      </c>
      <c r="AC1203" s="188">
        <v>12.41</v>
      </c>
      <c r="AD1203" s="188">
        <v>18.11</v>
      </c>
      <c r="AE1203" s="188">
        <v>15.13</v>
      </c>
      <c r="AF1203" s="188">
        <v>13.06</v>
      </c>
    </row>
    <row r="1204" spans="1:32" x14ac:dyDescent="0.3">
      <c r="A1204" s="180" t="s">
        <v>973</v>
      </c>
      <c r="B1204" s="180">
        <v>14053</v>
      </c>
      <c r="C1204" s="182" t="s">
        <v>27699</v>
      </c>
      <c r="D1204" s="180" t="s">
        <v>6</v>
      </c>
      <c r="E1204" s="180" t="s">
        <v>857</v>
      </c>
      <c r="F1204" s="188"/>
      <c r="G1204" s="188">
        <v>13.02</v>
      </c>
      <c r="H1204" s="188">
        <v>14.38</v>
      </c>
      <c r="I1204" s="188">
        <v>13.44</v>
      </c>
      <c r="J1204" s="188">
        <v>16.54</v>
      </c>
      <c r="K1204" s="188">
        <v>16.28</v>
      </c>
      <c r="L1204" s="188">
        <v>11.91</v>
      </c>
      <c r="M1204" s="188">
        <v>14.95</v>
      </c>
      <c r="N1204" s="188">
        <v>13.71</v>
      </c>
      <c r="O1204" s="188">
        <v>18.54</v>
      </c>
      <c r="P1204" s="188">
        <v>17.37</v>
      </c>
      <c r="Q1204" s="188">
        <v>13.46</v>
      </c>
      <c r="R1204" s="188">
        <v>14.58</v>
      </c>
      <c r="S1204" s="188">
        <v>15.57</v>
      </c>
      <c r="T1204" s="188">
        <v>11.61</v>
      </c>
      <c r="U1204" s="188">
        <v>14.15</v>
      </c>
      <c r="V1204" s="188">
        <v>13.48</v>
      </c>
      <c r="W1204" s="188">
        <v>16.77</v>
      </c>
      <c r="X1204" s="188">
        <v>13.45</v>
      </c>
      <c r="Y1204" s="188">
        <v>13.4</v>
      </c>
      <c r="Z1204" s="188">
        <v>13.72</v>
      </c>
      <c r="AA1204" s="188"/>
      <c r="AB1204" s="188">
        <v>17.18</v>
      </c>
      <c r="AC1204" s="188">
        <v>12.59</v>
      </c>
      <c r="AD1204" s="188">
        <v>18.38</v>
      </c>
      <c r="AE1204" s="188">
        <v>15.36</v>
      </c>
      <c r="AF1204" s="188">
        <v>13.26</v>
      </c>
    </row>
    <row r="1205" spans="1:32" x14ac:dyDescent="0.3">
      <c r="A1205" s="180" t="s">
        <v>973</v>
      </c>
      <c r="B1205" s="180">
        <v>2560</v>
      </c>
      <c r="C1205" s="182" t="s">
        <v>27700</v>
      </c>
      <c r="D1205" s="180" t="s">
        <v>6</v>
      </c>
      <c r="E1205" s="180" t="s">
        <v>857</v>
      </c>
      <c r="F1205" s="188"/>
      <c r="G1205" s="188">
        <v>17.25</v>
      </c>
      <c r="H1205" s="188">
        <v>19.059999999999999</v>
      </c>
      <c r="I1205" s="188">
        <v>17.82</v>
      </c>
      <c r="J1205" s="188">
        <v>21.92</v>
      </c>
      <c r="K1205" s="188">
        <v>21.57</v>
      </c>
      <c r="L1205" s="188">
        <v>15.78</v>
      </c>
      <c r="M1205" s="188">
        <v>19.82</v>
      </c>
      <c r="N1205" s="188">
        <v>18.170000000000002</v>
      </c>
      <c r="O1205" s="188">
        <v>24.57</v>
      </c>
      <c r="P1205" s="188">
        <v>23.02</v>
      </c>
      <c r="Q1205" s="188">
        <v>17.84</v>
      </c>
      <c r="R1205" s="188">
        <v>19.32</v>
      </c>
      <c r="S1205" s="188">
        <v>20.63</v>
      </c>
      <c r="T1205" s="188">
        <v>15.39</v>
      </c>
      <c r="U1205" s="188">
        <v>18.760000000000002</v>
      </c>
      <c r="V1205" s="188">
        <v>17.87</v>
      </c>
      <c r="W1205" s="188">
        <v>22.22</v>
      </c>
      <c r="X1205" s="188">
        <v>17.829999999999998</v>
      </c>
      <c r="Y1205" s="188">
        <v>17.75</v>
      </c>
      <c r="Z1205" s="188">
        <v>18.18</v>
      </c>
      <c r="AA1205" s="188"/>
      <c r="AB1205" s="188">
        <v>22.77</v>
      </c>
      <c r="AC1205" s="188">
        <v>16.690000000000001</v>
      </c>
      <c r="AD1205" s="188">
        <v>24.36</v>
      </c>
      <c r="AE1205" s="188">
        <v>20.36</v>
      </c>
      <c r="AF1205" s="188">
        <v>17.57</v>
      </c>
    </row>
    <row r="1206" spans="1:32" x14ac:dyDescent="0.3">
      <c r="A1206" s="180" t="s">
        <v>973</v>
      </c>
      <c r="B1206" s="180">
        <v>2558</v>
      </c>
      <c r="C1206" s="182" t="s">
        <v>27701</v>
      </c>
      <c r="D1206" s="180" t="s">
        <v>6</v>
      </c>
      <c r="E1206" s="180" t="s">
        <v>857</v>
      </c>
      <c r="F1206" s="188"/>
      <c r="G1206" s="188">
        <v>9.8000000000000007</v>
      </c>
      <c r="H1206" s="188">
        <v>10.83</v>
      </c>
      <c r="I1206" s="188">
        <v>10.119999999999999</v>
      </c>
      <c r="J1206" s="188">
        <v>12.45</v>
      </c>
      <c r="K1206" s="188">
        <v>12.25</v>
      </c>
      <c r="L1206" s="188">
        <v>8.9600000000000009</v>
      </c>
      <c r="M1206" s="188">
        <v>11.26</v>
      </c>
      <c r="N1206" s="188">
        <v>10.32</v>
      </c>
      <c r="O1206" s="188">
        <v>13.96</v>
      </c>
      <c r="P1206" s="188">
        <v>13.08</v>
      </c>
      <c r="Q1206" s="188">
        <v>10.14</v>
      </c>
      <c r="R1206" s="188">
        <v>10.97</v>
      </c>
      <c r="S1206" s="188">
        <v>11.72</v>
      </c>
      <c r="T1206" s="188">
        <v>8.74</v>
      </c>
      <c r="U1206" s="188">
        <v>10.66</v>
      </c>
      <c r="V1206" s="188">
        <v>10.15</v>
      </c>
      <c r="W1206" s="188">
        <v>12.62</v>
      </c>
      <c r="X1206" s="188">
        <v>10.130000000000001</v>
      </c>
      <c r="Y1206" s="188">
        <v>10.09</v>
      </c>
      <c r="Z1206" s="188">
        <v>10.33</v>
      </c>
      <c r="AA1206" s="188"/>
      <c r="AB1206" s="188">
        <v>12.94</v>
      </c>
      <c r="AC1206" s="188">
        <v>9.48</v>
      </c>
      <c r="AD1206" s="188">
        <v>13.84</v>
      </c>
      <c r="AE1206" s="188">
        <v>11.56</v>
      </c>
      <c r="AF1206" s="188">
        <v>9.98</v>
      </c>
    </row>
    <row r="1207" spans="1:32" x14ac:dyDescent="0.3">
      <c r="A1207" s="180" t="s">
        <v>973</v>
      </c>
      <c r="B1207" s="180">
        <v>2559</v>
      </c>
      <c r="C1207" s="182" t="s">
        <v>27702</v>
      </c>
      <c r="D1207" s="180" t="s">
        <v>6</v>
      </c>
      <c r="E1207" s="180" t="s">
        <v>26586</v>
      </c>
      <c r="F1207" s="188"/>
      <c r="G1207" s="188">
        <v>13.8</v>
      </c>
      <c r="H1207" s="188">
        <v>15.24</v>
      </c>
      <c r="I1207" s="188">
        <v>14.25</v>
      </c>
      <c r="J1207" s="188">
        <v>17.53</v>
      </c>
      <c r="K1207" s="188">
        <v>17.25</v>
      </c>
      <c r="L1207" s="188">
        <v>12.62</v>
      </c>
      <c r="M1207" s="188">
        <v>15.85</v>
      </c>
      <c r="N1207" s="188">
        <v>14.53</v>
      </c>
      <c r="O1207" s="188">
        <v>19.649999999999999</v>
      </c>
      <c r="P1207" s="188">
        <v>18.41</v>
      </c>
      <c r="Q1207" s="188">
        <v>14.27</v>
      </c>
      <c r="R1207" s="188">
        <v>15.45</v>
      </c>
      <c r="S1207" s="188">
        <v>16.5</v>
      </c>
      <c r="T1207" s="188">
        <v>12.31</v>
      </c>
      <c r="U1207" s="188">
        <v>15</v>
      </c>
      <c r="V1207" s="188">
        <v>14.29</v>
      </c>
      <c r="W1207" s="188">
        <v>17.77</v>
      </c>
      <c r="X1207" s="188">
        <v>14.26</v>
      </c>
      <c r="Y1207" s="188">
        <v>14.2</v>
      </c>
      <c r="Z1207" s="188">
        <v>14.54</v>
      </c>
      <c r="AA1207" s="188"/>
      <c r="AB1207" s="188">
        <v>18.21</v>
      </c>
      <c r="AC1207" s="188">
        <v>13.35</v>
      </c>
      <c r="AD1207" s="188">
        <v>19.48</v>
      </c>
      <c r="AE1207" s="188">
        <v>16.28</v>
      </c>
      <c r="AF1207" s="188">
        <v>14.05</v>
      </c>
    </row>
    <row r="1208" spans="1:32" x14ac:dyDescent="0.3">
      <c r="A1208" s="180" t="s">
        <v>973</v>
      </c>
      <c r="B1208" s="180">
        <v>2592</v>
      </c>
      <c r="C1208" s="182" t="s">
        <v>27703</v>
      </c>
      <c r="D1208" s="180" t="s">
        <v>6</v>
      </c>
      <c r="E1208" s="180" t="s">
        <v>857</v>
      </c>
      <c r="F1208" s="188"/>
      <c r="G1208" s="188">
        <v>228.77</v>
      </c>
      <c r="H1208" s="188">
        <v>252.64</v>
      </c>
      <c r="I1208" s="188">
        <v>236.23</v>
      </c>
      <c r="J1208" s="188">
        <v>290.61</v>
      </c>
      <c r="K1208" s="188">
        <v>285.95999999999998</v>
      </c>
      <c r="L1208" s="188">
        <v>209.21</v>
      </c>
      <c r="M1208" s="188">
        <v>262.76</v>
      </c>
      <c r="N1208" s="188">
        <v>240.87</v>
      </c>
      <c r="O1208" s="188">
        <v>325.75</v>
      </c>
      <c r="P1208" s="188">
        <v>305.2</v>
      </c>
      <c r="Q1208" s="188">
        <v>236.56</v>
      </c>
      <c r="R1208" s="188">
        <v>256.12</v>
      </c>
      <c r="S1208" s="188">
        <v>273.52999999999997</v>
      </c>
      <c r="T1208" s="188">
        <v>204.07</v>
      </c>
      <c r="U1208" s="188">
        <v>248.66</v>
      </c>
      <c r="V1208" s="188">
        <v>236.89</v>
      </c>
      <c r="W1208" s="188">
        <v>294.58999999999997</v>
      </c>
      <c r="X1208" s="188">
        <v>236.4</v>
      </c>
      <c r="Y1208" s="188">
        <v>235.4</v>
      </c>
      <c r="Z1208" s="188">
        <v>241.04</v>
      </c>
      <c r="AA1208" s="188"/>
      <c r="AB1208" s="188">
        <v>301.88</v>
      </c>
      <c r="AC1208" s="188">
        <v>221.31</v>
      </c>
      <c r="AD1208" s="188">
        <v>322.93</v>
      </c>
      <c r="AE1208" s="188">
        <v>269.88</v>
      </c>
      <c r="AF1208" s="188">
        <v>232.92</v>
      </c>
    </row>
    <row r="1209" spans="1:32" x14ac:dyDescent="0.3">
      <c r="A1209" s="180" t="s">
        <v>973</v>
      </c>
      <c r="B1209" s="180">
        <v>2589</v>
      </c>
      <c r="C1209" s="182" t="s">
        <v>27704</v>
      </c>
      <c r="D1209" s="180" t="s">
        <v>6</v>
      </c>
      <c r="E1209" s="180" t="s">
        <v>857</v>
      </c>
      <c r="F1209" s="188"/>
      <c r="G1209" s="188">
        <v>30.6</v>
      </c>
      <c r="H1209" s="188">
        <v>33.79</v>
      </c>
      <c r="I1209" s="188">
        <v>31.6</v>
      </c>
      <c r="J1209" s="188">
        <v>38.869999999999997</v>
      </c>
      <c r="K1209" s="188">
        <v>38.25</v>
      </c>
      <c r="L1209" s="188">
        <v>27.98</v>
      </c>
      <c r="M1209" s="188">
        <v>35.15</v>
      </c>
      <c r="N1209" s="188">
        <v>32.22</v>
      </c>
      <c r="O1209" s="188">
        <v>43.57</v>
      </c>
      <c r="P1209" s="188">
        <v>40.82</v>
      </c>
      <c r="Q1209" s="188">
        <v>31.64</v>
      </c>
      <c r="R1209" s="188">
        <v>34.26</v>
      </c>
      <c r="S1209" s="188">
        <v>36.590000000000003</v>
      </c>
      <c r="T1209" s="188">
        <v>27.29</v>
      </c>
      <c r="U1209" s="188">
        <v>33.26</v>
      </c>
      <c r="V1209" s="188">
        <v>31.69</v>
      </c>
      <c r="W1209" s="188">
        <v>39.4</v>
      </c>
      <c r="X1209" s="188">
        <v>31.62</v>
      </c>
      <c r="Y1209" s="188">
        <v>31.49</v>
      </c>
      <c r="Z1209" s="188">
        <v>32.24</v>
      </c>
      <c r="AA1209" s="188"/>
      <c r="AB1209" s="188">
        <v>40.380000000000003</v>
      </c>
      <c r="AC1209" s="188">
        <v>29.6</v>
      </c>
      <c r="AD1209" s="188">
        <v>43.2</v>
      </c>
      <c r="AE1209" s="188">
        <v>36.1</v>
      </c>
      <c r="AF1209" s="188">
        <v>31.15</v>
      </c>
    </row>
    <row r="1210" spans="1:32" x14ac:dyDescent="0.3">
      <c r="A1210" s="180" t="s">
        <v>973</v>
      </c>
      <c r="B1210" s="180">
        <v>2566</v>
      </c>
      <c r="C1210" s="182" t="s">
        <v>27705</v>
      </c>
      <c r="D1210" s="180" t="s">
        <v>6</v>
      </c>
      <c r="E1210" s="180" t="s">
        <v>857</v>
      </c>
      <c r="F1210" s="188"/>
      <c r="G1210" s="188">
        <v>23.02</v>
      </c>
      <c r="H1210" s="188">
        <v>25.42</v>
      </c>
      <c r="I1210" s="188">
        <v>23.77</v>
      </c>
      <c r="J1210" s="188">
        <v>29.24</v>
      </c>
      <c r="K1210" s="188">
        <v>28.78</v>
      </c>
      <c r="L1210" s="188">
        <v>21.05</v>
      </c>
      <c r="M1210" s="188">
        <v>26.44</v>
      </c>
      <c r="N1210" s="188">
        <v>24.24</v>
      </c>
      <c r="O1210" s="188">
        <v>32.78</v>
      </c>
      <c r="P1210" s="188">
        <v>30.71</v>
      </c>
      <c r="Q1210" s="188">
        <v>23.81</v>
      </c>
      <c r="R1210" s="188">
        <v>25.77</v>
      </c>
      <c r="S1210" s="188">
        <v>27.53</v>
      </c>
      <c r="T1210" s="188">
        <v>20.53</v>
      </c>
      <c r="U1210" s="188">
        <v>25.02</v>
      </c>
      <c r="V1210" s="188">
        <v>23.84</v>
      </c>
      <c r="W1210" s="188">
        <v>29.64</v>
      </c>
      <c r="X1210" s="188">
        <v>23.79</v>
      </c>
      <c r="Y1210" s="188">
        <v>23.69</v>
      </c>
      <c r="Z1210" s="188">
        <v>24.26</v>
      </c>
      <c r="AA1210" s="188"/>
      <c r="AB1210" s="188">
        <v>30.38</v>
      </c>
      <c r="AC1210" s="188">
        <v>22.27</v>
      </c>
      <c r="AD1210" s="188">
        <v>32.5</v>
      </c>
      <c r="AE1210" s="188">
        <v>27.16</v>
      </c>
      <c r="AF1210" s="188">
        <v>23.44</v>
      </c>
    </row>
    <row r="1211" spans="1:32" x14ac:dyDescent="0.3">
      <c r="A1211" s="180" t="s">
        <v>973</v>
      </c>
      <c r="B1211" s="180">
        <v>2590</v>
      </c>
      <c r="C1211" s="182" t="s">
        <v>27706</v>
      </c>
      <c r="D1211" s="180" t="s">
        <v>6</v>
      </c>
      <c r="E1211" s="180" t="s">
        <v>857</v>
      </c>
      <c r="F1211" s="188"/>
      <c r="G1211" s="188">
        <v>18.78</v>
      </c>
      <c r="H1211" s="188">
        <v>20.74</v>
      </c>
      <c r="I1211" s="188">
        <v>19.39</v>
      </c>
      <c r="J1211" s="188">
        <v>23.85</v>
      </c>
      <c r="K1211" s="188">
        <v>23.47</v>
      </c>
      <c r="L1211" s="188">
        <v>17.170000000000002</v>
      </c>
      <c r="M1211" s="188">
        <v>21.57</v>
      </c>
      <c r="N1211" s="188">
        <v>19.77</v>
      </c>
      <c r="O1211" s="188">
        <v>26.74</v>
      </c>
      <c r="P1211" s="188">
        <v>25.05</v>
      </c>
      <c r="Q1211" s="188">
        <v>19.420000000000002</v>
      </c>
      <c r="R1211" s="188">
        <v>21.02</v>
      </c>
      <c r="S1211" s="188">
        <v>22.45</v>
      </c>
      <c r="T1211" s="188">
        <v>16.75</v>
      </c>
      <c r="U1211" s="188">
        <v>20.41</v>
      </c>
      <c r="V1211" s="188">
        <v>19.440000000000001</v>
      </c>
      <c r="W1211" s="188">
        <v>24.18</v>
      </c>
      <c r="X1211" s="188">
        <v>19.399999999999999</v>
      </c>
      <c r="Y1211" s="188">
        <v>19.32</v>
      </c>
      <c r="Z1211" s="188">
        <v>19.78</v>
      </c>
      <c r="AA1211" s="188"/>
      <c r="AB1211" s="188">
        <v>24.78</v>
      </c>
      <c r="AC1211" s="188">
        <v>18.16</v>
      </c>
      <c r="AD1211" s="188">
        <v>26.51</v>
      </c>
      <c r="AE1211" s="188">
        <v>22.15</v>
      </c>
      <c r="AF1211" s="188">
        <v>19.12</v>
      </c>
    </row>
    <row r="1212" spans="1:32" x14ac:dyDescent="0.3">
      <c r="A1212" s="180" t="s">
        <v>973</v>
      </c>
      <c r="B1212" s="180">
        <v>2591</v>
      </c>
      <c r="C1212" s="182" t="s">
        <v>27707</v>
      </c>
      <c r="D1212" s="180" t="s">
        <v>6</v>
      </c>
      <c r="E1212" s="180" t="s">
        <v>857</v>
      </c>
      <c r="F1212" s="188"/>
      <c r="G1212" s="188">
        <v>11.16</v>
      </c>
      <c r="H1212" s="188">
        <v>12.32</v>
      </c>
      <c r="I1212" s="188">
        <v>11.52</v>
      </c>
      <c r="J1212" s="188">
        <v>14.18</v>
      </c>
      <c r="K1212" s="188">
        <v>13.95</v>
      </c>
      <c r="L1212" s="188">
        <v>10.199999999999999</v>
      </c>
      <c r="M1212" s="188">
        <v>12.82</v>
      </c>
      <c r="N1212" s="188">
        <v>11.75</v>
      </c>
      <c r="O1212" s="188">
        <v>15.89</v>
      </c>
      <c r="P1212" s="188">
        <v>14.89</v>
      </c>
      <c r="Q1212" s="188">
        <v>11.54</v>
      </c>
      <c r="R1212" s="188">
        <v>12.49</v>
      </c>
      <c r="S1212" s="188">
        <v>13.34</v>
      </c>
      <c r="T1212" s="188">
        <v>9.9499999999999993</v>
      </c>
      <c r="U1212" s="188">
        <v>12.13</v>
      </c>
      <c r="V1212" s="188">
        <v>11.56</v>
      </c>
      <c r="W1212" s="188">
        <v>14.37</v>
      </c>
      <c r="X1212" s="188">
        <v>11.53</v>
      </c>
      <c r="Y1212" s="188">
        <v>11.48</v>
      </c>
      <c r="Z1212" s="188">
        <v>11.76</v>
      </c>
      <c r="AA1212" s="188"/>
      <c r="AB1212" s="188">
        <v>14.73</v>
      </c>
      <c r="AC1212" s="188">
        <v>10.79</v>
      </c>
      <c r="AD1212" s="188">
        <v>15.75</v>
      </c>
      <c r="AE1212" s="188">
        <v>13.17</v>
      </c>
      <c r="AF1212" s="188">
        <v>11.36</v>
      </c>
    </row>
    <row r="1213" spans="1:32" x14ac:dyDescent="0.3">
      <c r="A1213" s="180" t="s">
        <v>973</v>
      </c>
      <c r="B1213" s="180">
        <v>2567</v>
      </c>
      <c r="C1213" s="182" t="s">
        <v>27708</v>
      </c>
      <c r="D1213" s="180" t="s">
        <v>6</v>
      </c>
      <c r="E1213" s="180" t="s">
        <v>857</v>
      </c>
      <c r="F1213" s="188"/>
      <c r="G1213" s="188">
        <v>44.88</v>
      </c>
      <c r="H1213" s="188">
        <v>49.57</v>
      </c>
      <c r="I1213" s="188">
        <v>46.35</v>
      </c>
      <c r="J1213" s="188">
        <v>57.02</v>
      </c>
      <c r="K1213" s="188">
        <v>56.11</v>
      </c>
      <c r="L1213" s="188">
        <v>41.05</v>
      </c>
      <c r="M1213" s="188">
        <v>51.55</v>
      </c>
      <c r="N1213" s="188">
        <v>47.26</v>
      </c>
      <c r="O1213" s="188">
        <v>63.91</v>
      </c>
      <c r="P1213" s="188">
        <v>59.88</v>
      </c>
      <c r="Q1213" s="188">
        <v>46.41</v>
      </c>
      <c r="R1213" s="188">
        <v>50.25</v>
      </c>
      <c r="S1213" s="188">
        <v>53.67</v>
      </c>
      <c r="T1213" s="188">
        <v>40.04</v>
      </c>
      <c r="U1213" s="188">
        <v>48.79</v>
      </c>
      <c r="V1213" s="188">
        <v>46.48</v>
      </c>
      <c r="W1213" s="188">
        <v>57.8</v>
      </c>
      <c r="X1213" s="188">
        <v>46.38</v>
      </c>
      <c r="Y1213" s="188">
        <v>46.18</v>
      </c>
      <c r="Z1213" s="188">
        <v>47.29</v>
      </c>
      <c r="AA1213" s="188"/>
      <c r="AB1213" s="188">
        <v>59.23</v>
      </c>
      <c r="AC1213" s="188">
        <v>43.42</v>
      </c>
      <c r="AD1213" s="188">
        <v>63.36</v>
      </c>
      <c r="AE1213" s="188">
        <v>52.95</v>
      </c>
      <c r="AF1213" s="188">
        <v>45.7</v>
      </c>
    </row>
    <row r="1214" spans="1:32" x14ac:dyDescent="0.3">
      <c r="A1214" s="180" t="s">
        <v>973</v>
      </c>
      <c r="B1214" s="180">
        <v>2568</v>
      </c>
      <c r="C1214" s="182" t="s">
        <v>27709</v>
      </c>
      <c r="D1214" s="180" t="s">
        <v>6</v>
      </c>
      <c r="E1214" s="180" t="s">
        <v>857</v>
      </c>
      <c r="F1214" s="188"/>
      <c r="G1214" s="188">
        <v>124.64</v>
      </c>
      <c r="H1214" s="188">
        <v>137.65</v>
      </c>
      <c r="I1214" s="188">
        <v>128.71</v>
      </c>
      <c r="J1214" s="188">
        <v>158.33000000000001</v>
      </c>
      <c r="K1214" s="188">
        <v>155.80000000000001</v>
      </c>
      <c r="L1214" s="188">
        <v>113.98</v>
      </c>
      <c r="M1214" s="188">
        <v>143.16</v>
      </c>
      <c r="N1214" s="188">
        <v>131.22999999999999</v>
      </c>
      <c r="O1214" s="188">
        <v>177.48</v>
      </c>
      <c r="P1214" s="188">
        <v>166.28</v>
      </c>
      <c r="Q1214" s="188">
        <v>128.88999999999999</v>
      </c>
      <c r="R1214" s="188">
        <v>139.54</v>
      </c>
      <c r="S1214" s="188">
        <v>149.03</v>
      </c>
      <c r="T1214" s="188">
        <v>111.18</v>
      </c>
      <c r="U1214" s="188">
        <v>135.47999999999999</v>
      </c>
      <c r="V1214" s="188">
        <v>129.07</v>
      </c>
      <c r="W1214" s="188">
        <v>160.5</v>
      </c>
      <c r="X1214" s="188">
        <v>128.80000000000001</v>
      </c>
      <c r="Y1214" s="188">
        <v>128.25</v>
      </c>
      <c r="Z1214" s="188">
        <v>131.32</v>
      </c>
      <c r="AA1214" s="188"/>
      <c r="AB1214" s="188">
        <v>164.47</v>
      </c>
      <c r="AC1214" s="188">
        <v>120.58</v>
      </c>
      <c r="AD1214" s="188">
        <v>175.94</v>
      </c>
      <c r="AE1214" s="188">
        <v>147.04</v>
      </c>
      <c r="AF1214" s="188">
        <v>126.9</v>
      </c>
    </row>
    <row r="1215" spans="1:32" x14ac:dyDescent="0.3">
      <c r="A1215" s="180" t="s">
        <v>973</v>
      </c>
      <c r="B1215" s="180">
        <v>2565</v>
      </c>
      <c r="C1215" s="182" t="s">
        <v>27710</v>
      </c>
      <c r="D1215" s="180" t="s">
        <v>6</v>
      </c>
      <c r="E1215" s="180" t="s">
        <v>857</v>
      </c>
      <c r="F1215" s="188"/>
      <c r="G1215" s="188">
        <v>11.18</v>
      </c>
      <c r="H1215" s="188">
        <v>12.35</v>
      </c>
      <c r="I1215" s="188">
        <v>11.54</v>
      </c>
      <c r="J1215" s="188">
        <v>14.2</v>
      </c>
      <c r="K1215" s="188">
        <v>13.97</v>
      </c>
      <c r="L1215" s="188">
        <v>10.220000000000001</v>
      </c>
      <c r="M1215" s="188">
        <v>12.84</v>
      </c>
      <c r="N1215" s="188">
        <v>11.77</v>
      </c>
      <c r="O1215" s="188">
        <v>15.92</v>
      </c>
      <c r="P1215" s="188">
        <v>14.91</v>
      </c>
      <c r="Q1215" s="188">
        <v>11.56</v>
      </c>
      <c r="R1215" s="188">
        <v>12.52</v>
      </c>
      <c r="S1215" s="188">
        <v>13.37</v>
      </c>
      <c r="T1215" s="188">
        <v>9.9700000000000006</v>
      </c>
      <c r="U1215" s="188">
        <v>12.15</v>
      </c>
      <c r="V1215" s="188">
        <v>11.58</v>
      </c>
      <c r="W1215" s="188">
        <v>14.4</v>
      </c>
      <c r="X1215" s="188">
        <v>11.55</v>
      </c>
      <c r="Y1215" s="188">
        <v>11.5</v>
      </c>
      <c r="Z1215" s="188">
        <v>11.78</v>
      </c>
      <c r="AA1215" s="188"/>
      <c r="AB1215" s="188">
        <v>14.75</v>
      </c>
      <c r="AC1215" s="188">
        <v>10.81</v>
      </c>
      <c r="AD1215" s="188">
        <v>15.78</v>
      </c>
      <c r="AE1215" s="188">
        <v>13.19</v>
      </c>
      <c r="AF1215" s="188">
        <v>11.38</v>
      </c>
    </row>
    <row r="1216" spans="1:32" x14ac:dyDescent="0.3">
      <c r="A1216" s="180" t="s">
        <v>973</v>
      </c>
      <c r="B1216" s="180">
        <v>2594</v>
      </c>
      <c r="C1216" s="182" t="s">
        <v>27711</v>
      </c>
      <c r="D1216" s="180" t="s">
        <v>6</v>
      </c>
      <c r="E1216" s="180" t="s">
        <v>857</v>
      </c>
      <c r="F1216" s="188"/>
      <c r="G1216" s="188">
        <v>207.64</v>
      </c>
      <c r="H1216" s="188">
        <v>229.31</v>
      </c>
      <c r="I1216" s="188">
        <v>214.42</v>
      </c>
      <c r="J1216" s="188">
        <v>263.77</v>
      </c>
      <c r="K1216" s="188">
        <v>259.56</v>
      </c>
      <c r="L1216" s="188">
        <v>189.89</v>
      </c>
      <c r="M1216" s="188">
        <v>238.49</v>
      </c>
      <c r="N1216" s="188">
        <v>218.63</v>
      </c>
      <c r="O1216" s="188">
        <v>295.67</v>
      </c>
      <c r="P1216" s="188">
        <v>277.01</v>
      </c>
      <c r="Q1216" s="188">
        <v>214.72</v>
      </c>
      <c r="R1216" s="188">
        <v>232.47</v>
      </c>
      <c r="S1216" s="188">
        <v>248.27</v>
      </c>
      <c r="T1216" s="188">
        <v>185.22</v>
      </c>
      <c r="U1216" s="188">
        <v>225.7</v>
      </c>
      <c r="V1216" s="188">
        <v>215.02</v>
      </c>
      <c r="W1216" s="188">
        <v>267.38</v>
      </c>
      <c r="X1216" s="188">
        <v>214.57</v>
      </c>
      <c r="Y1216" s="188">
        <v>213.66</v>
      </c>
      <c r="Z1216" s="188">
        <v>218.78</v>
      </c>
      <c r="AA1216" s="188"/>
      <c r="AB1216" s="188">
        <v>274</v>
      </c>
      <c r="AC1216" s="188">
        <v>200.87</v>
      </c>
      <c r="AD1216" s="188">
        <v>293.11</v>
      </c>
      <c r="AE1216" s="188">
        <v>244.96</v>
      </c>
      <c r="AF1216" s="188">
        <v>211.41</v>
      </c>
    </row>
    <row r="1217" spans="1:32" x14ac:dyDescent="0.3">
      <c r="A1217" s="180" t="s">
        <v>973</v>
      </c>
      <c r="B1217" s="180">
        <v>2587</v>
      </c>
      <c r="C1217" s="182" t="s">
        <v>27712</v>
      </c>
      <c r="D1217" s="180" t="s">
        <v>6</v>
      </c>
      <c r="E1217" s="180" t="s">
        <v>857</v>
      </c>
      <c r="F1217" s="188"/>
      <c r="G1217" s="188">
        <v>35.39</v>
      </c>
      <c r="H1217" s="188">
        <v>39.08</v>
      </c>
      <c r="I1217" s="188">
        <v>36.54</v>
      </c>
      <c r="J1217" s="188">
        <v>44.95</v>
      </c>
      <c r="K1217" s="188">
        <v>44.23</v>
      </c>
      <c r="L1217" s="188">
        <v>32.36</v>
      </c>
      <c r="M1217" s="188">
        <v>40.64</v>
      </c>
      <c r="N1217" s="188">
        <v>37.26</v>
      </c>
      <c r="O1217" s="188">
        <v>50.39</v>
      </c>
      <c r="P1217" s="188">
        <v>47.21</v>
      </c>
      <c r="Q1217" s="188">
        <v>36.590000000000003</v>
      </c>
      <c r="R1217" s="188">
        <v>39.619999999999997</v>
      </c>
      <c r="S1217" s="188">
        <v>42.31</v>
      </c>
      <c r="T1217" s="188">
        <v>31.57</v>
      </c>
      <c r="U1217" s="188">
        <v>38.46</v>
      </c>
      <c r="V1217" s="188">
        <v>36.64</v>
      </c>
      <c r="W1217" s="188">
        <v>45.57</v>
      </c>
      <c r="X1217" s="188">
        <v>36.57</v>
      </c>
      <c r="Y1217" s="188">
        <v>36.409999999999997</v>
      </c>
      <c r="Z1217" s="188">
        <v>37.28</v>
      </c>
      <c r="AA1217" s="188"/>
      <c r="AB1217" s="188">
        <v>46.7</v>
      </c>
      <c r="AC1217" s="188">
        <v>34.229999999999997</v>
      </c>
      <c r="AD1217" s="188">
        <v>49.95</v>
      </c>
      <c r="AE1217" s="188">
        <v>41.75</v>
      </c>
      <c r="AF1217" s="188">
        <v>36.03</v>
      </c>
    </row>
    <row r="1218" spans="1:32" x14ac:dyDescent="0.3">
      <c r="A1218" s="180" t="s">
        <v>973</v>
      </c>
      <c r="B1218" s="180">
        <v>2588</v>
      </c>
      <c r="C1218" s="182" t="s">
        <v>27713</v>
      </c>
      <c r="D1218" s="180" t="s">
        <v>6</v>
      </c>
      <c r="E1218" s="180" t="s">
        <v>857</v>
      </c>
      <c r="F1218" s="188"/>
      <c r="G1218" s="188">
        <v>28.11</v>
      </c>
      <c r="H1218" s="188">
        <v>31.04</v>
      </c>
      <c r="I1218" s="188">
        <v>29.03</v>
      </c>
      <c r="J1218" s="188">
        <v>35.71</v>
      </c>
      <c r="K1218" s="188">
        <v>35.14</v>
      </c>
      <c r="L1218" s="188">
        <v>25.7</v>
      </c>
      <c r="M1218" s="188">
        <v>32.28</v>
      </c>
      <c r="N1218" s="188">
        <v>29.6</v>
      </c>
      <c r="O1218" s="188">
        <v>40.03</v>
      </c>
      <c r="P1218" s="188">
        <v>37.5</v>
      </c>
      <c r="Q1218" s="188">
        <v>29.07</v>
      </c>
      <c r="R1218" s="188">
        <v>31.47</v>
      </c>
      <c r="S1218" s="188">
        <v>33.61</v>
      </c>
      <c r="T1218" s="188">
        <v>25.07</v>
      </c>
      <c r="U1218" s="188">
        <v>30.55</v>
      </c>
      <c r="V1218" s="188">
        <v>29.11</v>
      </c>
      <c r="W1218" s="188">
        <v>36.200000000000003</v>
      </c>
      <c r="X1218" s="188">
        <v>29.05</v>
      </c>
      <c r="Y1218" s="188">
        <v>28.92</v>
      </c>
      <c r="Z1218" s="188">
        <v>29.62</v>
      </c>
      <c r="AA1218" s="188"/>
      <c r="AB1218" s="188">
        <v>37.090000000000003</v>
      </c>
      <c r="AC1218" s="188">
        <v>27.19</v>
      </c>
      <c r="AD1218" s="188">
        <v>39.68</v>
      </c>
      <c r="AE1218" s="188">
        <v>33.159999999999997</v>
      </c>
      <c r="AF1218" s="188">
        <v>28.62</v>
      </c>
    </row>
    <row r="1219" spans="1:32" x14ac:dyDescent="0.3">
      <c r="A1219" s="180" t="s">
        <v>973</v>
      </c>
      <c r="B1219" s="180">
        <v>2570</v>
      </c>
      <c r="C1219" s="182" t="s">
        <v>27714</v>
      </c>
      <c r="D1219" s="180" t="s">
        <v>6</v>
      </c>
      <c r="E1219" s="180" t="s">
        <v>857</v>
      </c>
      <c r="F1219" s="188"/>
      <c r="G1219" s="188">
        <v>18.16</v>
      </c>
      <c r="H1219" s="188">
        <v>20.05</v>
      </c>
      <c r="I1219" s="188">
        <v>18.75</v>
      </c>
      <c r="J1219" s="188">
        <v>23.06</v>
      </c>
      <c r="K1219" s="188">
        <v>22.7</v>
      </c>
      <c r="L1219" s="188">
        <v>16.600000000000001</v>
      </c>
      <c r="M1219" s="188">
        <v>20.85</v>
      </c>
      <c r="N1219" s="188">
        <v>19.12</v>
      </c>
      <c r="O1219" s="188">
        <v>25.85</v>
      </c>
      <c r="P1219" s="188">
        <v>24.22</v>
      </c>
      <c r="Q1219" s="188">
        <v>18.77</v>
      </c>
      <c r="R1219" s="188">
        <v>20.329999999999998</v>
      </c>
      <c r="S1219" s="188">
        <v>21.71</v>
      </c>
      <c r="T1219" s="188">
        <v>16.2</v>
      </c>
      <c r="U1219" s="188">
        <v>19.739999999999998</v>
      </c>
      <c r="V1219" s="188">
        <v>18.8</v>
      </c>
      <c r="W1219" s="188">
        <v>23.38</v>
      </c>
      <c r="X1219" s="188">
        <v>18.760000000000002</v>
      </c>
      <c r="Y1219" s="188">
        <v>18.68</v>
      </c>
      <c r="Z1219" s="188">
        <v>19.13</v>
      </c>
      <c r="AA1219" s="188"/>
      <c r="AB1219" s="188">
        <v>23.96</v>
      </c>
      <c r="AC1219" s="188">
        <v>17.559999999999999</v>
      </c>
      <c r="AD1219" s="188">
        <v>25.63</v>
      </c>
      <c r="AE1219" s="188">
        <v>21.42</v>
      </c>
      <c r="AF1219" s="188">
        <v>18.48</v>
      </c>
    </row>
    <row r="1220" spans="1:32" x14ac:dyDescent="0.3">
      <c r="A1220" s="180" t="s">
        <v>973</v>
      </c>
      <c r="B1220" s="180">
        <v>2569</v>
      </c>
      <c r="C1220" s="182" t="s">
        <v>27715</v>
      </c>
      <c r="D1220" s="180" t="s">
        <v>6</v>
      </c>
      <c r="E1220" s="180" t="s">
        <v>857</v>
      </c>
      <c r="F1220" s="188"/>
      <c r="G1220" s="188">
        <v>10.83</v>
      </c>
      <c r="H1220" s="188">
        <v>11.96</v>
      </c>
      <c r="I1220" s="188">
        <v>11.18</v>
      </c>
      <c r="J1220" s="188">
        <v>13.76</v>
      </c>
      <c r="K1220" s="188">
        <v>13.54</v>
      </c>
      <c r="L1220" s="188">
        <v>9.9</v>
      </c>
      <c r="M1220" s="188">
        <v>12.44</v>
      </c>
      <c r="N1220" s="188">
        <v>11.4</v>
      </c>
      <c r="O1220" s="188">
        <v>15.42</v>
      </c>
      <c r="P1220" s="188">
        <v>14.45</v>
      </c>
      <c r="Q1220" s="188">
        <v>11.2</v>
      </c>
      <c r="R1220" s="188">
        <v>12.12</v>
      </c>
      <c r="S1220" s="188">
        <v>12.95</v>
      </c>
      <c r="T1220" s="188">
        <v>9.66</v>
      </c>
      <c r="U1220" s="188">
        <v>11.77</v>
      </c>
      <c r="V1220" s="188">
        <v>11.21</v>
      </c>
      <c r="W1220" s="188">
        <v>13.95</v>
      </c>
      <c r="X1220" s="188">
        <v>11.19</v>
      </c>
      <c r="Y1220" s="188">
        <v>11.14</v>
      </c>
      <c r="Z1220" s="188">
        <v>11.41</v>
      </c>
      <c r="AA1220" s="188"/>
      <c r="AB1220" s="188">
        <v>14.29</v>
      </c>
      <c r="AC1220" s="188">
        <v>10.48</v>
      </c>
      <c r="AD1220" s="188">
        <v>15.29</v>
      </c>
      <c r="AE1220" s="188">
        <v>12.78</v>
      </c>
      <c r="AF1220" s="188">
        <v>11.03</v>
      </c>
    </row>
    <row r="1221" spans="1:32" x14ac:dyDescent="0.3">
      <c r="A1221" s="180" t="s">
        <v>973</v>
      </c>
      <c r="B1221" s="180">
        <v>2571</v>
      </c>
      <c r="C1221" s="182" t="s">
        <v>27716</v>
      </c>
      <c r="D1221" s="180" t="s">
        <v>6</v>
      </c>
      <c r="E1221" s="180" t="s">
        <v>857</v>
      </c>
      <c r="F1221" s="188"/>
      <c r="G1221" s="188">
        <v>53.9</v>
      </c>
      <c r="H1221" s="188">
        <v>59.52</v>
      </c>
      <c r="I1221" s="188">
        <v>55.65</v>
      </c>
      <c r="J1221" s="188">
        <v>68.47</v>
      </c>
      <c r="K1221" s="188">
        <v>67.37</v>
      </c>
      <c r="L1221" s="188">
        <v>49.29</v>
      </c>
      <c r="M1221" s="188">
        <v>61.9</v>
      </c>
      <c r="N1221" s="188">
        <v>56.75</v>
      </c>
      <c r="O1221" s="188">
        <v>76.75</v>
      </c>
      <c r="P1221" s="188">
        <v>71.900000000000006</v>
      </c>
      <c r="Q1221" s="188">
        <v>55.73</v>
      </c>
      <c r="R1221" s="188">
        <v>60.34</v>
      </c>
      <c r="S1221" s="188">
        <v>64.44</v>
      </c>
      <c r="T1221" s="188">
        <v>48.08</v>
      </c>
      <c r="U1221" s="188">
        <v>58.58</v>
      </c>
      <c r="V1221" s="188">
        <v>55.81</v>
      </c>
      <c r="W1221" s="188">
        <v>69.400000000000006</v>
      </c>
      <c r="X1221" s="188">
        <v>55.69</v>
      </c>
      <c r="Y1221" s="188">
        <v>55.46</v>
      </c>
      <c r="Z1221" s="188">
        <v>56.79</v>
      </c>
      <c r="AA1221" s="188"/>
      <c r="AB1221" s="188">
        <v>71.12</v>
      </c>
      <c r="AC1221" s="188">
        <v>52.14</v>
      </c>
      <c r="AD1221" s="188">
        <v>76.08</v>
      </c>
      <c r="AE1221" s="188">
        <v>63.58</v>
      </c>
      <c r="AF1221" s="188">
        <v>54.87</v>
      </c>
    </row>
    <row r="1222" spans="1:32" x14ac:dyDescent="0.3">
      <c r="A1222" s="180" t="s">
        <v>973</v>
      </c>
      <c r="B1222" s="180">
        <v>2572</v>
      </c>
      <c r="C1222" s="182" t="s">
        <v>27717</v>
      </c>
      <c r="D1222" s="180" t="s">
        <v>6</v>
      </c>
      <c r="E1222" s="180" t="s">
        <v>857</v>
      </c>
      <c r="F1222" s="188"/>
      <c r="G1222" s="188">
        <v>159.38999999999999</v>
      </c>
      <c r="H1222" s="188">
        <v>176.03</v>
      </c>
      <c r="I1222" s="188">
        <v>164.59</v>
      </c>
      <c r="J1222" s="188">
        <v>202.48</v>
      </c>
      <c r="K1222" s="188">
        <v>199.24</v>
      </c>
      <c r="L1222" s="188">
        <v>145.76</v>
      </c>
      <c r="M1222" s="188">
        <v>183.07</v>
      </c>
      <c r="N1222" s="188">
        <v>167.82</v>
      </c>
      <c r="O1222" s="188">
        <v>226.96</v>
      </c>
      <c r="P1222" s="188">
        <v>212.64</v>
      </c>
      <c r="Q1222" s="188">
        <v>164.82</v>
      </c>
      <c r="R1222" s="188">
        <v>178.45</v>
      </c>
      <c r="S1222" s="188">
        <v>190.58</v>
      </c>
      <c r="T1222" s="188">
        <v>142.18</v>
      </c>
      <c r="U1222" s="188">
        <v>173.25</v>
      </c>
      <c r="V1222" s="188">
        <v>165.05</v>
      </c>
      <c r="W1222" s="188">
        <v>205.25</v>
      </c>
      <c r="X1222" s="188">
        <v>164.71</v>
      </c>
      <c r="Y1222" s="188">
        <v>164.01</v>
      </c>
      <c r="Z1222" s="188">
        <v>167.94</v>
      </c>
      <c r="AA1222" s="188"/>
      <c r="AB1222" s="188">
        <v>210.33</v>
      </c>
      <c r="AC1222" s="188">
        <v>154.19</v>
      </c>
      <c r="AD1222" s="188">
        <v>225</v>
      </c>
      <c r="AE1222" s="188">
        <v>188.04</v>
      </c>
      <c r="AF1222" s="188">
        <v>162.28</v>
      </c>
    </row>
    <row r="1223" spans="1:32" x14ac:dyDescent="0.3">
      <c r="A1223" s="180" t="s">
        <v>973</v>
      </c>
      <c r="B1223" s="180">
        <v>2593</v>
      </c>
      <c r="C1223" s="182" t="s">
        <v>27718</v>
      </c>
      <c r="D1223" s="180" t="s">
        <v>6</v>
      </c>
      <c r="E1223" s="180" t="s">
        <v>857</v>
      </c>
      <c r="F1223" s="188"/>
      <c r="G1223" s="188">
        <v>11.55</v>
      </c>
      <c r="H1223" s="188">
        <v>12.75</v>
      </c>
      <c r="I1223" s="188">
        <v>11.92</v>
      </c>
      <c r="J1223" s="188">
        <v>14.67</v>
      </c>
      <c r="K1223" s="188">
        <v>14.43</v>
      </c>
      <c r="L1223" s="188">
        <v>10.56</v>
      </c>
      <c r="M1223" s="188">
        <v>13.26</v>
      </c>
      <c r="N1223" s="188">
        <v>12.16</v>
      </c>
      <c r="O1223" s="188">
        <v>16.440000000000001</v>
      </c>
      <c r="P1223" s="188">
        <v>15.41</v>
      </c>
      <c r="Q1223" s="188">
        <v>11.94</v>
      </c>
      <c r="R1223" s="188">
        <v>12.93</v>
      </c>
      <c r="S1223" s="188">
        <v>13.81</v>
      </c>
      <c r="T1223" s="188">
        <v>10.3</v>
      </c>
      <c r="U1223" s="188">
        <v>12.55</v>
      </c>
      <c r="V1223" s="188">
        <v>11.96</v>
      </c>
      <c r="W1223" s="188">
        <v>14.87</v>
      </c>
      <c r="X1223" s="188">
        <v>11.93</v>
      </c>
      <c r="Y1223" s="188">
        <v>11.88</v>
      </c>
      <c r="Z1223" s="188">
        <v>12.17</v>
      </c>
      <c r="AA1223" s="188"/>
      <c r="AB1223" s="188">
        <v>15.24</v>
      </c>
      <c r="AC1223" s="188">
        <v>11.17</v>
      </c>
      <c r="AD1223" s="188">
        <v>16.3</v>
      </c>
      <c r="AE1223" s="188">
        <v>13.62</v>
      </c>
      <c r="AF1223" s="188">
        <v>11.76</v>
      </c>
    </row>
    <row r="1224" spans="1:32" x14ac:dyDescent="0.3">
      <c r="A1224" s="180" t="s">
        <v>973</v>
      </c>
      <c r="B1224" s="180">
        <v>2595</v>
      </c>
      <c r="C1224" s="182" t="s">
        <v>27719</v>
      </c>
      <c r="D1224" s="180" t="s">
        <v>6</v>
      </c>
      <c r="E1224" s="180" t="s">
        <v>857</v>
      </c>
      <c r="F1224" s="188"/>
      <c r="G1224" s="188">
        <v>248.69</v>
      </c>
      <c r="H1224" s="188">
        <v>274.64</v>
      </c>
      <c r="I1224" s="188">
        <v>256.8</v>
      </c>
      <c r="J1224" s="188">
        <v>315.89999999999998</v>
      </c>
      <c r="K1224" s="188">
        <v>310.86</v>
      </c>
      <c r="L1224" s="188">
        <v>227.42</v>
      </c>
      <c r="M1224" s="188">
        <v>285.63</v>
      </c>
      <c r="N1224" s="188">
        <v>261.83999999999997</v>
      </c>
      <c r="O1224" s="188">
        <v>354.11</v>
      </c>
      <c r="P1224" s="188">
        <v>331.76</v>
      </c>
      <c r="Q1224" s="188">
        <v>257.16000000000003</v>
      </c>
      <c r="R1224" s="188">
        <v>278.42</v>
      </c>
      <c r="S1224" s="188">
        <v>297.33999999999997</v>
      </c>
      <c r="T1224" s="188">
        <v>221.83</v>
      </c>
      <c r="U1224" s="188">
        <v>270.31</v>
      </c>
      <c r="V1224" s="188">
        <v>257.52</v>
      </c>
      <c r="W1224" s="188">
        <v>320.23</v>
      </c>
      <c r="X1224" s="188">
        <v>256.98</v>
      </c>
      <c r="Y1224" s="188">
        <v>255.89</v>
      </c>
      <c r="Z1224" s="188">
        <v>262.02</v>
      </c>
      <c r="AA1224" s="188"/>
      <c r="AB1224" s="188">
        <v>328.16</v>
      </c>
      <c r="AC1224" s="188">
        <v>240.58</v>
      </c>
      <c r="AD1224" s="188">
        <v>351.05</v>
      </c>
      <c r="AE1224" s="188">
        <v>293.38</v>
      </c>
      <c r="AF1224" s="188">
        <v>253.19</v>
      </c>
    </row>
    <row r="1225" spans="1:32" x14ac:dyDescent="0.3">
      <c r="A1225" s="180" t="s">
        <v>973</v>
      </c>
      <c r="B1225" s="180">
        <v>2576</v>
      </c>
      <c r="C1225" s="182" t="s">
        <v>27720</v>
      </c>
      <c r="D1225" s="180" t="s">
        <v>6</v>
      </c>
      <c r="E1225" s="180" t="s">
        <v>857</v>
      </c>
      <c r="F1225" s="188"/>
      <c r="G1225" s="188">
        <v>42.39</v>
      </c>
      <c r="H1225" s="188">
        <v>46.82</v>
      </c>
      <c r="I1225" s="188">
        <v>43.78</v>
      </c>
      <c r="J1225" s="188">
        <v>53.85</v>
      </c>
      <c r="K1225" s="188">
        <v>52.99</v>
      </c>
      <c r="L1225" s="188">
        <v>38.770000000000003</v>
      </c>
      <c r="M1225" s="188">
        <v>48.69</v>
      </c>
      <c r="N1225" s="188">
        <v>44.64</v>
      </c>
      <c r="O1225" s="188">
        <v>60.37</v>
      </c>
      <c r="P1225" s="188">
        <v>56.56</v>
      </c>
      <c r="Q1225" s="188">
        <v>43.84</v>
      </c>
      <c r="R1225" s="188">
        <v>47.46</v>
      </c>
      <c r="S1225" s="188">
        <v>50.69</v>
      </c>
      <c r="T1225" s="188">
        <v>37.82</v>
      </c>
      <c r="U1225" s="188">
        <v>46.08</v>
      </c>
      <c r="V1225" s="188">
        <v>43.9</v>
      </c>
      <c r="W1225" s="188">
        <v>54.59</v>
      </c>
      <c r="X1225" s="188">
        <v>43.81</v>
      </c>
      <c r="Y1225" s="188">
        <v>43.62</v>
      </c>
      <c r="Z1225" s="188">
        <v>44.67</v>
      </c>
      <c r="AA1225" s="188"/>
      <c r="AB1225" s="188">
        <v>55.94</v>
      </c>
      <c r="AC1225" s="188">
        <v>41.01</v>
      </c>
      <c r="AD1225" s="188">
        <v>59.84</v>
      </c>
      <c r="AE1225" s="188">
        <v>50.01</v>
      </c>
      <c r="AF1225" s="188">
        <v>43.16</v>
      </c>
    </row>
    <row r="1226" spans="1:32" x14ac:dyDescent="0.3">
      <c r="A1226" s="180" t="s">
        <v>973</v>
      </c>
      <c r="B1226" s="180">
        <v>2575</v>
      </c>
      <c r="C1226" s="182" t="s">
        <v>27721</v>
      </c>
      <c r="D1226" s="180" t="s">
        <v>6</v>
      </c>
      <c r="E1226" s="180" t="s">
        <v>857</v>
      </c>
      <c r="F1226" s="188"/>
      <c r="G1226" s="188">
        <v>31.87</v>
      </c>
      <c r="H1226" s="188">
        <v>35.19</v>
      </c>
      <c r="I1226" s="188">
        <v>32.909999999999997</v>
      </c>
      <c r="J1226" s="188">
        <v>40.479999999999997</v>
      </c>
      <c r="K1226" s="188">
        <v>39.840000000000003</v>
      </c>
      <c r="L1226" s="188">
        <v>29.14</v>
      </c>
      <c r="M1226" s="188">
        <v>36.6</v>
      </c>
      <c r="N1226" s="188">
        <v>33.549999999999997</v>
      </c>
      <c r="O1226" s="188">
        <v>45.38</v>
      </c>
      <c r="P1226" s="188">
        <v>42.52</v>
      </c>
      <c r="Q1226" s="188">
        <v>32.950000000000003</v>
      </c>
      <c r="R1226" s="188">
        <v>35.68</v>
      </c>
      <c r="S1226" s="188">
        <v>38.1</v>
      </c>
      <c r="T1226" s="188">
        <v>28.43</v>
      </c>
      <c r="U1226" s="188">
        <v>34.64</v>
      </c>
      <c r="V1226" s="188">
        <v>33</v>
      </c>
      <c r="W1226" s="188">
        <v>41.04</v>
      </c>
      <c r="X1226" s="188">
        <v>32.93</v>
      </c>
      <c r="Y1226" s="188">
        <v>32.79</v>
      </c>
      <c r="Z1226" s="188">
        <v>33.58</v>
      </c>
      <c r="AA1226" s="188"/>
      <c r="AB1226" s="188">
        <v>42.05</v>
      </c>
      <c r="AC1226" s="188">
        <v>30.83</v>
      </c>
      <c r="AD1226" s="188">
        <v>44.99</v>
      </c>
      <c r="AE1226" s="188">
        <v>37.6</v>
      </c>
      <c r="AF1226" s="188">
        <v>32.450000000000003</v>
      </c>
    </row>
    <row r="1227" spans="1:32" x14ac:dyDescent="0.3">
      <c r="A1227" s="180" t="s">
        <v>973</v>
      </c>
      <c r="B1227" s="180">
        <v>2586</v>
      </c>
      <c r="C1227" s="182" t="s">
        <v>27722</v>
      </c>
      <c r="D1227" s="180" t="s">
        <v>6</v>
      </c>
      <c r="E1227" s="180" t="s">
        <v>857</v>
      </c>
      <c r="F1227" s="188"/>
      <c r="G1227" s="188">
        <v>21.45</v>
      </c>
      <c r="H1227" s="188">
        <v>23.69</v>
      </c>
      <c r="I1227" s="188">
        <v>22.15</v>
      </c>
      <c r="J1227" s="188">
        <v>27.25</v>
      </c>
      <c r="K1227" s="188">
        <v>26.81</v>
      </c>
      <c r="L1227" s="188">
        <v>19.62</v>
      </c>
      <c r="M1227" s="188">
        <v>24.64</v>
      </c>
      <c r="N1227" s="188">
        <v>22.59</v>
      </c>
      <c r="O1227" s="188">
        <v>30.55</v>
      </c>
      <c r="P1227" s="188">
        <v>28.62</v>
      </c>
      <c r="Q1227" s="188">
        <v>22.18</v>
      </c>
      <c r="R1227" s="188">
        <v>24.02</v>
      </c>
      <c r="S1227" s="188">
        <v>25.65</v>
      </c>
      <c r="T1227" s="188">
        <v>19.13</v>
      </c>
      <c r="U1227" s="188">
        <v>23.32</v>
      </c>
      <c r="V1227" s="188">
        <v>22.21</v>
      </c>
      <c r="W1227" s="188">
        <v>27.62</v>
      </c>
      <c r="X1227" s="188">
        <v>22.17</v>
      </c>
      <c r="Y1227" s="188">
        <v>22.07</v>
      </c>
      <c r="Z1227" s="188">
        <v>22.6</v>
      </c>
      <c r="AA1227" s="188"/>
      <c r="AB1227" s="188">
        <v>28.31</v>
      </c>
      <c r="AC1227" s="188">
        <v>20.75</v>
      </c>
      <c r="AD1227" s="188">
        <v>30.28</v>
      </c>
      <c r="AE1227" s="188">
        <v>25.31</v>
      </c>
      <c r="AF1227" s="188">
        <v>21.84</v>
      </c>
    </row>
    <row r="1228" spans="1:32" x14ac:dyDescent="0.3">
      <c r="A1228" s="180" t="s">
        <v>973</v>
      </c>
      <c r="B1228" s="180">
        <v>2573</v>
      </c>
      <c r="C1228" s="182" t="s">
        <v>27723</v>
      </c>
      <c r="D1228" s="180" t="s">
        <v>6</v>
      </c>
      <c r="E1228" s="180" t="s">
        <v>857</v>
      </c>
      <c r="F1228" s="188"/>
      <c r="G1228" s="188">
        <v>13.23</v>
      </c>
      <c r="H1228" s="188">
        <v>14.61</v>
      </c>
      <c r="I1228" s="188">
        <v>13.66</v>
      </c>
      <c r="J1228" s="188">
        <v>16.809999999999999</v>
      </c>
      <c r="K1228" s="188">
        <v>16.54</v>
      </c>
      <c r="L1228" s="188">
        <v>12.1</v>
      </c>
      <c r="M1228" s="188">
        <v>15.2</v>
      </c>
      <c r="N1228" s="188">
        <v>13.93</v>
      </c>
      <c r="O1228" s="188">
        <v>18.84</v>
      </c>
      <c r="P1228" s="188">
        <v>17.66</v>
      </c>
      <c r="Q1228" s="188">
        <v>13.68</v>
      </c>
      <c r="R1228" s="188">
        <v>14.82</v>
      </c>
      <c r="S1228" s="188">
        <v>15.82</v>
      </c>
      <c r="T1228" s="188">
        <v>11.8</v>
      </c>
      <c r="U1228" s="188">
        <v>14.38</v>
      </c>
      <c r="V1228" s="188">
        <v>13.7</v>
      </c>
      <c r="W1228" s="188">
        <v>17.04</v>
      </c>
      <c r="X1228" s="188">
        <v>13.67</v>
      </c>
      <c r="Y1228" s="188">
        <v>13.62</v>
      </c>
      <c r="Z1228" s="188">
        <v>13.94</v>
      </c>
      <c r="AA1228" s="188"/>
      <c r="AB1228" s="188">
        <v>17.46</v>
      </c>
      <c r="AC1228" s="188">
        <v>12.8</v>
      </c>
      <c r="AD1228" s="188">
        <v>18.68</v>
      </c>
      <c r="AE1228" s="188">
        <v>15.61</v>
      </c>
      <c r="AF1228" s="188">
        <v>13.47</v>
      </c>
    </row>
    <row r="1229" spans="1:32" x14ac:dyDescent="0.3">
      <c r="A1229" s="180" t="s">
        <v>973</v>
      </c>
      <c r="B1229" s="180">
        <v>2577</v>
      </c>
      <c r="C1229" s="182" t="s">
        <v>27724</v>
      </c>
      <c r="D1229" s="180" t="s">
        <v>6</v>
      </c>
      <c r="E1229" s="180" t="s">
        <v>857</v>
      </c>
      <c r="F1229" s="188"/>
      <c r="G1229" s="188">
        <v>57.44</v>
      </c>
      <c r="H1229" s="188">
        <v>63.44</v>
      </c>
      <c r="I1229" s="188">
        <v>59.32</v>
      </c>
      <c r="J1229" s="188">
        <v>72.97</v>
      </c>
      <c r="K1229" s="188">
        <v>71.81</v>
      </c>
      <c r="L1229" s="188">
        <v>52.53</v>
      </c>
      <c r="M1229" s="188">
        <v>65.98</v>
      </c>
      <c r="N1229" s="188">
        <v>60.48</v>
      </c>
      <c r="O1229" s="188">
        <v>81.8</v>
      </c>
      <c r="P1229" s="188">
        <v>76.63</v>
      </c>
      <c r="Q1229" s="188">
        <v>59.4</v>
      </c>
      <c r="R1229" s="188">
        <v>64.31</v>
      </c>
      <c r="S1229" s="188">
        <v>68.680000000000007</v>
      </c>
      <c r="T1229" s="188">
        <v>51.24</v>
      </c>
      <c r="U1229" s="188">
        <v>62.44</v>
      </c>
      <c r="V1229" s="188">
        <v>59.48</v>
      </c>
      <c r="W1229" s="188">
        <v>73.97</v>
      </c>
      <c r="X1229" s="188">
        <v>59.36</v>
      </c>
      <c r="Y1229" s="188">
        <v>59.11</v>
      </c>
      <c r="Z1229" s="188">
        <v>60.52</v>
      </c>
      <c r="AA1229" s="188"/>
      <c r="AB1229" s="188">
        <v>75.8</v>
      </c>
      <c r="AC1229" s="188">
        <v>55.57</v>
      </c>
      <c r="AD1229" s="188">
        <v>81.09</v>
      </c>
      <c r="AE1229" s="188">
        <v>67.77</v>
      </c>
      <c r="AF1229" s="188">
        <v>58.48</v>
      </c>
    </row>
    <row r="1230" spans="1:32" x14ac:dyDescent="0.3">
      <c r="A1230" s="180" t="s">
        <v>973</v>
      </c>
      <c r="B1230" s="180">
        <v>2578</v>
      </c>
      <c r="C1230" s="182" t="s">
        <v>27725</v>
      </c>
      <c r="D1230" s="180" t="s">
        <v>6</v>
      </c>
      <c r="E1230" s="180" t="s">
        <v>857</v>
      </c>
      <c r="F1230" s="188"/>
      <c r="G1230" s="188">
        <v>179.35</v>
      </c>
      <c r="H1230" s="188">
        <v>198.06</v>
      </c>
      <c r="I1230" s="188">
        <v>185.19</v>
      </c>
      <c r="J1230" s="188">
        <v>227.82</v>
      </c>
      <c r="K1230" s="188">
        <v>224.18</v>
      </c>
      <c r="L1230" s="188">
        <v>164.01</v>
      </c>
      <c r="M1230" s="188">
        <v>205.99</v>
      </c>
      <c r="N1230" s="188">
        <v>188.83</v>
      </c>
      <c r="O1230" s="188">
        <v>255.38</v>
      </c>
      <c r="P1230" s="188">
        <v>239.26</v>
      </c>
      <c r="Q1230" s="188">
        <v>185.45</v>
      </c>
      <c r="R1230" s="188">
        <v>200.79</v>
      </c>
      <c r="S1230" s="188">
        <v>214.44</v>
      </c>
      <c r="T1230" s="188">
        <v>159.97999999999999</v>
      </c>
      <c r="U1230" s="188">
        <v>194.94</v>
      </c>
      <c r="V1230" s="188">
        <v>185.71</v>
      </c>
      <c r="W1230" s="188">
        <v>230.94</v>
      </c>
      <c r="X1230" s="188">
        <v>185.32</v>
      </c>
      <c r="Y1230" s="188">
        <v>184.55</v>
      </c>
      <c r="Z1230" s="188">
        <v>188.96</v>
      </c>
      <c r="AA1230" s="188"/>
      <c r="AB1230" s="188">
        <v>236.66</v>
      </c>
      <c r="AC1230" s="188">
        <v>173.5</v>
      </c>
      <c r="AD1230" s="188">
        <v>253.17</v>
      </c>
      <c r="AE1230" s="188">
        <v>211.58</v>
      </c>
      <c r="AF1230" s="188">
        <v>182.6</v>
      </c>
    </row>
    <row r="1231" spans="1:32" x14ac:dyDescent="0.3">
      <c r="A1231" s="180" t="s">
        <v>973</v>
      </c>
      <c r="B1231" s="180">
        <v>2574</v>
      </c>
      <c r="C1231" s="182" t="s">
        <v>27726</v>
      </c>
      <c r="D1231" s="180" t="s">
        <v>6</v>
      </c>
      <c r="E1231" s="180" t="s">
        <v>857</v>
      </c>
      <c r="F1231" s="188"/>
      <c r="G1231" s="188">
        <v>13.32</v>
      </c>
      <c r="H1231" s="188">
        <v>14.71</v>
      </c>
      <c r="I1231" s="188">
        <v>13.75</v>
      </c>
      <c r="J1231" s="188">
        <v>16.920000000000002</v>
      </c>
      <c r="K1231" s="188">
        <v>16.649999999999999</v>
      </c>
      <c r="L1231" s="188">
        <v>12.18</v>
      </c>
      <c r="M1231" s="188">
        <v>15.3</v>
      </c>
      <c r="N1231" s="188">
        <v>14.03</v>
      </c>
      <c r="O1231" s="188">
        <v>18.97</v>
      </c>
      <c r="P1231" s="188">
        <v>17.77</v>
      </c>
      <c r="Q1231" s="188">
        <v>13.77</v>
      </c>
      <c r="R1231" s="188">
        <v>14.91</v>
      </c>
      <c r="S1231" s="188">
        <v>15.93</v>
      </c>
      <c r="T1231" s="188">
        <v>11.88</v>
      </c>
      <c r="U1231" s="188">
        <v>14.48</v>
      </c>
      <c r="V1231" s="188">
        <v>13.79</v>
      </c>
      <c r="W1231" s="188">
        <v>17.149999999999999</v>
      </c>
      <c r="X1231" s="188">
        <v>13.76</v>
      </c>
      <c r="Y1231" s="188">
        <v>13.71</v>
      </c>
      <c r="Z1231" s="188">
        <v>14.03</v>
      </c>
      <c r="AA1231" s="188"/>
      <c r="AB1231" s="188">
        <v>17.579999999999998</v>
      </c>
      <c r="AC1231" s="188">
        <v>12.89</v>
      </c>
      <c r="AD1231" s="188">
        <v>18.8</v>
      </c>
      <c r="AE1231" s="188">
        <v>15.71</v>
      </c>
      <c r="AF1231" s="188">
        <v>13.56</v>
      </c>
    </row>
    <row r="1232" spans="1:32" x14ac:dyDescent="0.3">
      <c r="A1232" s="180" t="s">
        <v>973</v>
      </c>
      <c r="B1232" s="180">
        <v>2585</v>
      </c>
      <c r="C1232" s="182" t="s">
        <v>27727</v>
      </c>
      <c r="D1232" s="180" t="s">
        <v>6</v>
      </c>
      <c r="E1232" s="180" t="s">
        <v>857</v>
      </c>
      <c r="F1232" s="188"/>
      <c r="G1232" s="188">
        <v>246.11</v>
      </c>
      <c r="H1232" s="188">
        <v>271.79000000000002</v>
      </c>
      <c r="I1232" s="188">
        <v>254.13</v>
      </c>
      <c r="J1232" s="188">
        <v>312.63</v>
      </c>
      <c r="K1232" s="188">
        <v>307.64</v>
      </c>
      <c r="L1232" s="188">
        <v>225.06</v>
      </c>
      <c r="M1232" s="188">
        <v>282.67</v>
      </c>
      <c r="N1232" s="188">
        <v>259.13</v>
      </c>
      <c r="O1232" s="188">
        <v>350.44</v>
      </c>
      <c r="P1232" s="188">
        <v>328.32</v>
      </c>
      <c r="Q1232" s="188">
        <v>254.49</v>
      </c>
      <c r="R1232" s="188">
        <v>275.52999999999997</v>
      </c>
      <c r="S1232" s="188">
        <v>294.26</v>
      </c>
      <c r="T1232" s="188">
        <v>219.53</v>
      </c>
      <c r="U1232" s="188">
        <v>267.51</v>
      </c>
      <c r="V1232" s="188">
        <v>254.85</v>
      </c>
      <c r="W1232" s="188">
        <v>316.91000000000003</v>
      </c>
      <c r="X1232" s="188">
        <v>254.31</v>
      </c>
      <c r="Y1232" s="188">
        <v>253.24</v>
      </c>
      <c r="Z1232" s="188">
        <v>259.31</v>
      </c>
      <c r="AA1232" s="188"/>
      <c r="AB1232" s="188">
        <v>324.76</v>
      </c>
      <c r="AC1232" s="188">
        <v>238.08</v>
      </c>
      <c r="AD1232" s="188">
        <v>347.41</v>
      </c>
      <c r="AE1232" s="188">
        <v>290.33999999999997</v>
      </c>
      <c r="AF1232" s="188">
        <v>250.57</v>
      </c>
    </row>
    <row r="1233" spans="1:32" x14ac:dyDescent="0.3">
      <c r="A1233" s="180" t="s">
        <v>973</v>
      </c>
      <c r="B1233" s="180">
        <v>12008</v>
      </c>
      <c r="C1233" s="182" t="s">
        <v>27728</v>
      </c>
      <c r="D1233" s="180" t="s">
        <v>6</v>
      </c>
      <c r="E1233" s="180" t="s">
        <v>857</v>
      </c>
      <c r="F1233" s="188"/>
      <c r="G1233" s="188">
        <v>132.04</v>
      </c>
      <c r="H1233" s="188">
        <v>145.82</v>
      </c>
      <c r="I1233" s="188">
        <v>136.35</v>
      </c>
      <c r="J1233" s="188">
        <v>167.74</v>
      </c>
      <c r="K1233" s="188">
        <v>165.06</v>
      </c>
      <c r="L1233" s="188">
        <v>120.75</v>
      </c>
      <c r="M1233" s="188">
        <v>151.66</v>
      </c>
      <c r="N1233" s="188">
        <v>139.03</v>
      </c>
      <c r="O1233" s="188">
        <v>188.02</v>
      </c>
      <c r="P1233" s="188">
        <v>176.16</v>
      </c>
      <c r="Q1233" s="188">
        <v>136.54</v>
      </c>
      <c r="R1233" s="188">
        <v>147.83000000000001</v>
      </c>
      <c r="S1233" s="188">
        <v>157.88</v>
      </c>
      <c r="T1233" s="188">
        <v>117.79</v>
      </c>
      <c r="U1233" s="188">
        <v>143.53</v>
      </c>
      <c r="V1233" s="188">
        <v>136.72999999999999</v>
      </c>
      <c r="W1233" s="188">
        <v>170.03</v>
      </c>
      <c r="X1233" s="188">
        <v>136.44999999999999</v>
      </c>
      <c r="Y1233" s="188">
        <v>135.87</v>
      </c>
      <c r="Z1233" s="188">
        <v>139.13</v>
      </c>
      <c r="AA1233" s="188"/>
      <c r="AB1233" s="188">
        <v>174.24</v>
      </c>
      <c r="AC1233" s="188">
        <v>127.74</v>
      </c>
      <c r="AD1233" s="188">
        <v>186.4</v>
      </c>
      <c r="AE1233" s="188">
        <v>155.78</v>
      </c>
      <c r="AF1233" s="188">
        <v>134.44</v>
      </c>
    </row>
    <row r="1234" spans="1:32" x14ac:dyDescent="0.3">
      <c r="A1234" s="180" t="s">
        <v>973</v>
      </c>
      <c r="B1234" s="180">
        <v>2582</v>
      </c>
      <c r="C1234" s="182" t="s">
        <v>27729</v>
      </c>
      <c r="D1234" s="180" t="s">
        <v>6</v>
      </c>
      <c r="E1234" s="180" t="s">
        <v>857</v>
      </c>
      <c r="F1234" s="188"/>
      <c r="G1234" s="188">
        <v>39.32</v>
      </c>
      <c r="H1234" s="188">
        <v>43.42</v>
      </c>
      <c r="I1234" s="188">
        <v>40.6</v>
      </c>
      <c r="J1234" s="188">
        <v>49.95</v>
      </c>
      <c r="K1234" s="188">
        <v>49.15</v>
      </c>
      <c r="L1234" s="188">
        <v>35.96</v>
      </c>
      <c r="M1234" s="188">
        <v>45.16</v>
      </c>
      <c r="N1234" s="188">
        <v>41.4</v>
      </c>
      <c r="O1234" s="188">
        <v>55.99</v>
      </c>
      <c r="P1234" s="188">
        <v>52.46</v>
      </c>
      <c r="Q1234" s="188">
        <v>40.659999999999997</v>
      </c>
      <c r="R1234" s="188">
        <v>44.02</v>
      </c>
      <c r="S1234" s="188">
        <v>47.02</v>
      </c>
      <c r="T1234" s="188">
        <v>35.08</v>
      </c>
      <c r="U1234" s="188">
        <v>42.74</v>
      </c>
      <c r="V1234" s="188">
        <v>40.72</v>
      </c>
      <c r="W1234" s="188">
        <v>50.63</v>
      </c>
      <c r="X1234" s="188">
        <v>40.630000000000003</v>
      </c>
      <c r="Y1234" s="188">
        <v>40.46</v>
      </c>
      <c r="Z1234" s="188">
        <v>41.43</v>
      </c>
      <c r="AA1234" s="188"/>
      <c r="AB1234" s="188">
        <v>51.89</v>
      </c>
      <c r="AC1234" s="188">
        <v>38.04</v>
      </c>
      <c r="AD1234" s="188">
        <v>55.51</v>
      </c>
      <c r="AE1234" s="188">
        <v>46.39</v>
      </c>
      <c r="AF1234" s="188">
        <v>40.03</v>
      </c>
    </row>
    <row r="1235" spans="1:32" x14ac:dyDescent="0.3">
      <c r="A1235" s="180" t="s">
        <v>973</v>
      </c>
      <c r="B1235" s="180">
        <v>2597</v>
      </c>
      <c r="C1235" s="182" t="s">
        <v>27730</v>
      </c>
      <c r="D1235" s="180" t="s">
        <v>6</v>
      </c>
      <c r="E1235" s="180" t="s">
        <v>857</v>
      </c>
      <c r="F1235" s="188"/>
      <c r="G1235" s="188">
        <v>33.700000000000003</v>
      </c>
      <c r="H1235" s="188">
        <v>37.22</v>
      </c>
      <c r="I1235" s="188">
        <v>34.799999999999997</v>
      </c>
      <c r="J1235" s="188">
        <v>42.81</v>
      </c>
      <c r="K1235" s="188">
        <v>42.13</v>
      </c>
      <c r="L1235" s="188">
        <v>30.82</v>
      </c>
      <c r="M1235" s="188">
        <v>38.71</v>
      </c>
      <c r="N1235" s="188">
        <v>35.479999999999997</v>
      </c>
      <c r="O1235" s="188">
        <v>47.99</v>
      </c>
      <c r="P1235" s="188">
        <v>44.96</v>
      </c>
      <c r="Q1235" s="188">
        <v>34.85</v>
      </c>
      <c r="R1235" s="188">
        <v>37.729999999999997</v>
      </c>
      <c r="S1235" s="188">
        <v>40.29</v>
      </c>
      <c r="T1235" s="188">
        <v>30.06</v>
      </c>
      <c r="U1235" s="188">
        <v>36.630000000000003</v>
      </c>
      <c r="V1235" s="188">
        <v>34.9</v>
      </c>
      <c r="W1235" s="188">
        <v>43.4</v>
      </c>
      <c r="X1235" s="188">
        <v>34.82</v>
      </c>
      <c r="Y1235" s="188">
        <v>34.68</v>
      </c>
      <c r="Z1235" s="188">
        <v>35.51</v>
      </c>
      <c r="AA1235" s="188"/>
      <c r="AB1235" s="188">
        <v>44.47</v>
      </c>
      <c r="AC1235" s="188">
        <v>32.6</v>
      </c>
      <c r="AD1235" s="188">
        <v>47.57</v>
      </c>
      <c r="AE1235" s="188">
        <v>39.76</v>
      </c>
      <c r="AF1235" s="188">
        <v>34.31</v>
      </c>
    </row>
    <row r="1236" spans="1:32" x14ac:dyDescent="0.3">
      <c r="A1236" s="180" t="s">
        <v>973</v>
      </c>
      <c r="B1236" s="180">
        <v>2581</v>
      </c>
      <c r="C1236" s="182" t="s">
        <v>27731</v>
      </c>
      <c r="D1236" s="180" t="s">
        <v>6</v>
      </c>
      <c r="E1236" s="180" t="s">
        <v>857</v>
      </c>
      <c r="F1236" s="188"/>
      <c r="G1236" s="188">
        <v>20.53</v>
      </c>
      <c r="H1236" s="188">
        <v>22.67</v>
      </c>
      <c r="I1236" s="188">
        <v>21.2</v>
      </c>
      <c r="J1236" s="188">
        <v>26.08</v>
      </c>
      <c r="K1236" s="188">
        <v>25.66</v>
      </c>
      <c r="L1236" s="188">
        <v>18.77</v>
      </c>
      <c r="M1236" s="188">
        <v>23.58</v>
      </c>
      <c r="N1236" s="188">
        <v>21.62</v>
      </c>
      <c r="O1236" s="188">
        <v>29.24</v>
      </c>
      <c r="P1236" s="188">
        <v>27.39</v>
      </c>
      <c r="Q1236" s="188">
        <v>21.23</v>
      </c>
      <c r="R1236" s="188">
        <v>22.99</v>
      </c>
      <c r="S1236" s="188">
        <v>24.55</v>
      </c>
      <c r="T1236" s="188">
        <v>18.309999999999999</v>
      </c>
      <c r="U1236" s="188">
        <v>22.32</v>
      </c>
      <c r="V1236" s="188">
        <v>21.26</v>
      </c>
      <c r="W1236" s="188">
        <v>26.44</v>
      </c>
      <c r="X1236" s="188">
        <v>21.21</v>
      </c>
      <c r="Y1236" s="188">
        <v>21.13</v>
      </c>
      <c r="Z1236" s="188">
        <v>21.63</v>
      </c>
      <c r="AA1236" s="188"/>
      <c r="AB1236" s="188">
        <v>27.09</v>
      </c>
      <c r="AC1236" s="188">
        <v>19.86</v>
      </c>
      <c r="AD1236" s="188">
        <v>28.98</v>
      </c>
      <c r="AE1236" s="188">
        <v>24.22</v>
      </c>
      <c r="AF1236" s="188">
        <v>20.9</v>
      </c>
    </row>
    <row r="1237" spans="1:32" x14ac:dyDescent="0.3">
      <c r="A1237" s="180" t="s">
        <v>973</v>
      </c>
      <c r="B1237" s="180">
        <v>2579</v>
      </c>
      <c r="C1237" s="182" t="s">
        <v>27732</v>
      </c>
      <c r="D1237" s="180" t="s">
        <v>6</v>
      </c>
      <c r="E1237" s="180" t="s">
        <v>857</v>
      </c>
      <c r="F1237" s="188"/>
      <c r="G1237" s="188">
        <v>16.04</v>
      </c>
      <c r="H1237" s="188">
        <v>17.72</v>
      </c>
      <c r="I1237" s="188">
        <v>16.57</v>
      </c>
      <c r="J1237" s="188">
        <v>20.38</v>
      </c>
      <c r="K1237" s="188">
        <v>20.059999999999999</v>
      </c>
      <c r="L1237" s="188">
        <v>14.67</v>
      </c>
      <c r="M1237" s="188">
        <v>18.43</v>
      </c>
      <c r="N1237" s="188">
        <v>16.89</v>
      </c>
      <c r="O1237" s="188">
        <v>22.85</v>
      </c>
      <c r="P1237" s="188">
        <v>21.4</v>
      </c>
      <c r="Q1237" s="188">
        <v>16.59</v>
      </c>
      <c r="R1237" s="188">
        <v>17.96</v>
      </c>
      <c r="S1237" s="188">
        <v>19.18</v>
      </c>
      <c r="T1237" s="188">
        <v>14.31</v>
      </c>
      <c r="U1237" s="188">
        <v>17.440000000000001</v>
      </c>
      <c r="V1237" s="188">
        <v>16.61</v>
      </c>
      <c r="W1237" s="188">
        <v>20.66</v>
      </c>
      <c r="X1237" s="188">
        <v>16.579999999999998</v>
      </c>
      <c r="Y1237" s="188">
        <v>16.510000000000002</v>
      </c>
      <c r="Z1237" s="188">
        <v>16.899999999999999</v>
      </c>
      <c r="AA1237" s="188"/>
      <c r="AB1237" s="188">
        <v>21.17</v>
      </c>
      <c r="AC1237" s="188">
        <v>15.52</v>
      </c>
      <c r="AD1237" s="188">
        <v>22.65</v>
      </c>
      <c r="AE1237" s="188">
        <v>18.93</v>
      </c>
      <c r="AF1237" s="188">
        <v>16.329999999999998</v>
      </c>
    </row>
    <row r="1238" spans="1:32" x14ac:dyDescent="0.3">
      <c r="A1238" s="180" t="s">
        <v>973</v>
      </c>
      <c r="B1238" s="180">
        <v>2596</v>
      </c>
      <c r="C1238" s="182" t="s">
        <v>27733</v>
      </c>
      <c r="D1238" s="180" t="s">
        <v>6</v>
      </c>
      <c r="E1238" s="180" t="s">
        <v>857</v>
      </c>
      <c r="F1238" s="188"/>
      <c r="G1238" s="188">
        <v>60.72</v>
      </c>
      <c r="H1238" s="188">
        <v>67.06</v>
      </c>
      <c r="I1238" s="188">
        <v>62.7</v>
      </c>
      <c r="J1238" s="188">
        <v>77.13</v>
      </c>
      <c r="K1238" s="188">
        <v>75.900000000000006</v>
      </c>
      <c r="L1238" s="188">
        <v>55.53</v>
      </c>
      <c r="M1238" s="188">
        <v>69.739999999999995</v>
      </c>
      <c r="N1238" s="188">
        <v>63.93</v>
      </c>
      <c r="O1238" s="188">
        <v>86.46</v>
      </c>
      <c r="P1238" s="188">
        <v>81</v>
      </c>
      <c r="Q1238" s="188">
        <v>62.79</v>
      </c>
      <c r="R1238" s="188">
        <v>67.98</v>
      </c>
      <c r="S1238" s="188">
        <v>72.599999999999994</v>
      </c>
      <c r="T1238" s="188">
        <v>54.16</v>
      </c>
      <c r="U1238" s="188">
        <v>66</v>
      </c>
      <c r="V1238" s="188">
        <v>62.88</v>
      </c>
      <c r="W1238" s="188">
        <v>78.19</v>
      </c>
      <c r="X1238" s="188">
        <v>62.74</v>
      </c>
      <c r="Y1238" s="188">
        <v>62.48</v>
      </c>
      <c r="Z1238" s="188">
        <v>63.98</v>
      </c>
      <c r="AA1238" s="188"/>
      <c r="AB1238" s="188">
        <v>80.12</v>
      </c>
      <c r="AC1238" s="188">
        <v>58.74</v>
      </c>
      <c r="AD1238" s="188">
        <v>85.71</v>
      </c>
      <c r="AE1238" s="188">
        <v>71.63</v>
      </c>
      <c r="AF1238" s="188">
        <v>61.82</v>
      </c>
    </row>
    <row r="1239" spans="1:32" x14ac:dyDescent="0.3">
      <c r="A1239" s="180" t="s">
        <v>973</v>
      </c>
      <c r="B1239" s="180">
        <v>2583</v>
      </c>
      <c r="C1239" s="182" t="s">
        <v>27734</v>
      </c>
      <c r="D1239" s="180" t="s">
        <v>6</v>
      </c>
      <c r="E1239" s="180" t="s">
        <v>857</v>
      </c>
      <c r="F1239" s="188"/>
      <c r="G1239" s="188">
        <v>147.69</v>
      </c>
      <c r="H1239" s="188">
        <v>163.1</v>
      </c>
      <c r="I1239" s="188">
        <v>152.5</v>
      </c>
      <c r="J1239" s="188">
        <v>187.61</v>
      </c>
      <c r="K1239" s="188">
        <v>184.61</v>
      </c>
      <c r="L1239" s="188">
        <v>135.06</v>
      </c>
      <c r="M1239" s="188">
        <v>169.63</v>
      </c>
      <c r="N1239" s="188">
        <v>155.5</v>
      </c>
      <c r="O1239" s="188">
        <v>210.29</v>
      </c>
      <c r="P1239" s="188">
        <v>197.02</v>
      </c>
      <c r="Q1239" s="188">
        <v>152.72</v>
      </c>
      <c r="R1239" s="188">
        <v>165.34</v>
      </c>
      <c r="S1239" s="188">
        <v>176.58</v>
      </c>
      <c r="T1239" s="188">
        <v>131.74</v>
      </c>
      <c r="U1239" s="188">
        <v>160.53</v>
      </c>
      <c r="V1239" s="188">
        <v>152.93</v>
      </c>
      <c r="W1239" s="188">
        <v>190.17</v>
      </c>
      <c r="X1239" s="188">
        <v>152.61000000000001</v>
      </c>
      <c r="Y1239" s="188">
        <v>151.97</v>
      </c>
      <c r="Z1239" s="188">
        <v>155.61000000000001</v>
      </c>
      <c r="AA1239" s="188"/>
      <c r="AB1239" s="188">
        <v>194.88</v>
      </c>
      <c r="AC1239" s="188">
        <v>142.87</v>
      </c>
      <c r="AD1239" s="188">
        <v>208.47</v>
      </c>
      <c r="AE1239" s="188">
        <v>174.23</v>
      </c>
      <c r="AF1239" s="188">
        <v>150.36000000000001</v>
      </c>
    </row>
    <row r="1240" spans="1:32" x14ac:dyDescent="0.3">
      <c r="A1240" s="180" t="s">
        <v>973</v>
      </c>
      <c r="B1240" s="180">
        <v>2580</v>
      </c>
      <c r="C1240" s="182" t="s">
        <v>27735</v>
      </c>
      <c r="D1240" s="180" t="s">
        <v>6</v>
      </c>
      <c r="E1240" s="180" t="s">
        <v>857</v>
      </c>
      <c r="F1240" s="188"/>
      <c r="G1240" s="188">
        <v>17.579999999999998</v>
      </c>
      <c r="H1240" s="188">
        <v>19.420000000000002</v>
      </c>
      <c r="I1240" s="188">
        <v>18.16</v>
      </c>
      <c r="J1240" s="188">
        <v>22.34</v>
      </c>
      <c r="K1240" s="188">
        <v>21.98</v>
      </c>
      <c r="L1240" s="188">
        <v>16.079999999999998</v>
      </c>
      <c r="M1240" s="188">
        <v>20.2</v>
      </c>
      <c r="N1240" s="188">
        <v>18.510000000000002</v>
      </c>
      <c r="O1240" s="188">
        <v>25.04</v>
      </c>
      <c r="P1240" s="188">
        <v>23.46</v>
      </c>
      <c r="Q1240" s="188">
        <v>18.18</v>
      </c>
      <c r="R1240" s="188">
        <v>19.690000000000001</v>
      </c>
      <c r="S1240" s="188">
        <v>21.03</v>
      </c>
      <c r="T1240" s="188">
        <v>15.69</v>
      </c>
      <c r="U1240" s="188">
        <v>19.11</v>
      </c>
      <c r="V1240" s="188">
        <v>18.21</v>
      </c>
      <c r="W1240" s="188">
        <v>22.64</v>
      </c>
      <c r="X1240" s="188">
        <v>18.170000000000002</v>
      </c>
      <c r="Y1240" s="188">
        <v>18.09</v>
      </c>
      <c r="Z1240" s="188">
        <v>18.53</v>
      </c>
      <c r="AA1240" s="188"/>
      <c r="AB1240" s="188">
        <v>23.21</v>
      </c>
      <c r="AC1240" s="188">
        <v>17.010000000000002</v>
      </c>
      <c r="AD1240" s="188">
        <v>24.82</v>
      </c>
      <c r="AE1240" s="188">
        <v>20.75</v>
      </c>
      <c r="AF1240" s="188">
        <v>17.899999999999999</v>
      </c>
    </row>
    <row r="1241" spans="1:32" x14ac:dyDescent="0.3">
      <c r="A1241" s="180" t="s">
        <v>973</v>
      </c>
      <c r="B1241" s="180">
        <v>2584</v>
      </c>
      <c r="C1241" s="182" t="s">
        <v>27736</v>
      </c>
      <c r="D1241" s="180" t="s">
        <v>6</v>
      </c>
      <c r="E1241" s="180" t="s">
        <v>857</v>
      </c>
      <c r="F1241" s="188"/>
      <c r="G1241" s="188">
        <v>245.86</v>
      </c>
      <c r="H1241" s="188">
        <v>271.51</v>
      </c>
      <c r="I1241" s="188">
        <v>253.87</v>
      </c>
      <c r="J1241" s="188">
        <v>312.31</v>
      </c>
      <c r="K1241" s="188">
        <v>307.32</v>
      </c>
      <c r="L1241" s="188">
        <v>224.83</v>
      </c>
      <c r="M1241" s="188">
        <v>282.38</v>
      </c>
      <c r="N1241" s="188">
        <v>258.86</v>
      </c>
      <c r="O1241" s="188">
        <v>350.08</v>
      </c>
      <c r="P1241" s="188">
        <v>327.99</v>
      </c>
      <c r="Q1241" s="188">
        <v>254.23</v>
      </c>
      <c r="R1241" s="188">
        <v>275.25</v>
      </c>
      <c r="S1241" s="188">
        <v>293.95999999999998</v>
      </c>
      <c r="T1241" s="188">
        <v>219.31</v>
      </c>
      <c r="U1241" s="188">
        <v>267.24</v>
      </c>
      <c r="V1241" s="188">
        <v>254.59</v>
      </c>
      <c r="W1241" s="188">
        <v>316.58999999999997</v>
      </c>
      <c r="X1241" s="188">
        <v>254.05</v>
      </c>
      <c r="Y1241" s="188">
        <v>252.98</v>
      </c>
      <c r="Z1241" s="188">
        <v>259.04000000000002</v>
      </c>
      <c r="AA1241" s="188"/>
      <c r="AB1241" s="188">
        <v>324.42</v>
      </c>
      <c r="AC1241" s="188">
        <v>237.84</v>
      </c>
      <c r="AD1241" s="188">
        <v>347.05</v>
      </c>
      <c r="AE1241" s="188">
        <v>290.04000000000002</v>
      </c>
      <c r="AF1241" s="188">
        <v>250.31</v>
      </c>
    </row>
    <row r="1242" spans="1:32" x14ac:dyDescent="0.3">
      <c r="A1242" s="180" t="s">
        <v>973</v>
      </c>
      <c r="B1242" s="180">
        <v>39329</v>
      </c>
      <c r="C1242" s="182" t="s">
        <v>27737</v>
      </c>
      <c r="D1242" s="180" t="s">
        <v>6</v>
      </c>
      <c r="E1242" s="180" t="s">
        <v>857</v>
      </c>
      <c r="F1242" s="188">
        <v>9.91</v>
      </c>
      <c r="G1242" s="188">
        <v>8.14</v>
      </c>
      <c r="H1242" s="188">
        <v>9.6</v>
      </c>
      <c r="I1242" s="188">
        <v>13.45</v>
      </c>
      <c r="J1242" s="188">
        <v>9.26</v>
      </c>
      <c r="K1242" s="188">
        <v>7.84</v>
      </c>
      <c r="L1242" s="188">
        <v>13.33</v>
      </c>
      <c r="M1242" s="188">
        <v>11.53</v>
      </c>
      <c r="N1242" s="188">
        <v>6.38</v>
      </c>
      <c r="O1242" s="188">
        <v>11.99</v>
      </c>
      <c r="P1242" s="188">
        <v>13.64</v>
      </c>
      <c r="Q1242" s="188">
        <v>7.61</v>
      </c>
      <c r="R1242" s="188">
        <v>13.72</v>
      </c>
      <c r="S1242" s="188">
        <v>11.72</v>
      </c>
      <c r="T1242" s="188">
        <v>6.14</v>
      </c>
      <c r="U1242" s="188">
        <v>13.6</v>
      </c>
      <c r="V1242" s="188">
        <v>9.99</v>
      </c>
      <c r="W1242" s="188">
        <v>19.21</v>
      </c>
      <c r="X1242" s="188">
        <v>14.18</v>
      </c>
      <c r="Y1242" s="188">
        <v>10.37</v>
      </c>
      <c r="Z1242" s="188">
        <v>9.76</v>
      </c>
      <c r="AA1242" s="188">
        <v>12.06</v>
      </c>
      <c r="AB1242" s="188">
        <v>12.56</v>
      </c>
      <c r="AC1242" s="188">
        <v>8.4499999999999993</v>
      </c>
      <c r="AD1242" s="188">
        <v>10.18</v>
      </c>
      <c r="AE1242" s="188">
        <v>8.8699999999999992</v>
      </c>
      <c r="AF1242" s="188">
        <v>9.41</v>
      </c>
    </row>
    <row r="1243" spans="1:32" x14ac:dyDescent="0.3">
      <c r="A1243" s="180" t="s">
        <v>973</v>
      </c>
      <c r="B1243" s="180">
        <v>12010</v>
      </c>
      <c r="C1243" s="182" t="s">
        <v>27738</v>
      </c>
      <c r="D1243" s="180" t="s">
        <v>6</v>
      </c>
      <c r="E1243" s="180" t="s">
        <v>857</v>
      </c>
      <c r="F1243" s="188">
        <v>9.48</v>
      </c>
      <c r="G1243" s="188">
        <v>7.79</v>
      </c>
      <c r="H1243" s="188">
        <v>9.18</v>
      </c>
      <c r="I1243" s="188">
        <v>12.86</v>
      </c>
      <c r="J1243" s="188">
        <v>8.85</v>
      </c>
      <c r="K1243" s="188">
        <v>7.49</v>
      </c>
      <c r="L1243" s="188">
        <v>12.75</v>
      </c>
      <c r="M1243" s="188">
        <v>11.02</v>
      </c>
      <c r="N1243" s="188">
        <v>6.1</v>
      </c>
      <c r="O1243" s="188">
        <v>11.46</v>
      </c>
      <c r="P1243" s="188">
        <v>13.04</v>
      </c>
      <c r="Q1243" s="188">
        <v>7.27</v>
      </c>
      <c r="R1243" s="188">
        <v>13.12</v>
      </c>
      <c r="S1243" s="188">
        <v>11.2</v>
      </c>
      <c r="T1243" s="188">
        <v>5.88</v>
      </c>
      <c r="U1243" s="188">
        <v>13.01</v>
      </c>
      <c r="V1243" s="188">
        <v>9.5500000000000007</v>
      </c>
      <c r="W1243" s="188">
        <v>18.37</v>
      </c>
      <c r="X1243" s="188">
        <v>13.56</v>
      </c>
      <c r="Y1243" s="188">
        <v>9.92</v>
      </c>
      <c r="Z1243" s="188">
        <v>9.33</v>
      </c>
      <c r="AA1243" s="188">
        <v>11.54</v>
      </c>
      <c r="AB1243" s="188">
        <v>12.01</v>
      </c>
      <c r="AC1243" s="188">
        <v>8.08</v>
      </c>
      <c r="AD1243" s="188">
        <v>9.73</v>
      </c>
      <c r="AE1243" s="188">
        <v>8.49</v>
      </c>
      <c r="AF1243" s="188">
        <v>9</v>
      </c>
    </row>
    <row r="1244" spans="1:32" x14ac:dyDescent="0.3">
      <c r="A1244" s="180" t="s">
        <v>973</v>
      </c>
      <c r="B1244" s="180">
        <v>39332</v>
      </c>
      <c r="C1244" s="182" t="s">
        <v>27739</v>
      </c>
      <c r="D1244" s="180" t="s">
        <v>6</v>
      </c>
      <c r="E1244" s="180" t="s">
        <v>857</v>
      </c>
      <c r="F1244" s="188">
        <v>11.65</v>
      </c>
      <c r="G1244" s="188">
        <v>9.57</v>
      </c>
      <c r="H1244" s="188">
        <v>11.29</v>
      </c>
      <c r="I1244" s="188">
        <v>15.81</v>
      </c>
      <c r="J1244" s="188">
        <v>10.89</v>
      </c>
      <c r="K1244" s="188">
        <v>9.2100000000000009</v>
      </c>
      <c r="L1244" s="188">
        <v>15.68</v>
      </c>
      <c r="M1244" s="188">
        <v>13.55</v>
      </c>
      <c r="N1244" s="188">
        <v>7.5</v>
      </c>
      <c r="O1244" s="188">
        <v>14.09</v>
      </c>
      <c r="P1244" s="188">
        <v>16.04</v>
      </c>
      <c r="Q1244" s="188">
        <v>8.94</v>
      </c>
      <c r="R1244" s="188">
        <v>16.13</v>
      </c>
      <c r="S1244" s="188">
        <v>13.78</v>
      </c>
      <c r="T1244" s="188">
        <v>7.23</v>
      </c>
      <c r="U1244" s="188">
        <v>15.99</v>
      </c>
      <c r="V1244" s="188">
        <v>11.74</v>
      </c>
      <c r="W1244" s="188">
        <v>22.59</v>
      </c>
      <c r="X1244" s="188">
        <v>16.670000000000002</v>
      </c>
      <c r="Y1244" s="188">
        <v>12.2</v>
      </c>
      <c r="Z1244" s="188">
        <v>11.47</v>
      </c>
      <c r="AA1244" s="188">
        <v>14.18</v>
      </c>
      <c r="AB1244" s="188">
        <v>14.77</v>
      </c>
      <c r="AC1244" s="188">
        <v>9.94</v>
      </c>
      <c r="AD1244" s="188">
        <v>11.97</v>
      </c>
      <c r="AE1244" s="188">
        <v>10.43</v>
      </c>
      <c r="AF1244" s="188">
        <v>11.07</v>
      </c>
    </row>
    <row r="1245" spans="1:32" x14ac:dyDescent="0.3">
      <c r="A1245" s="180" t="s">
        <v>973</v>
      </c>
      <c r="B1245" s="180">
        <v>39330</v>
      </c>
      <c r="C1245" s="182" t="s">
        <v>27740</v>
      </c>
      <c r="D1245" s="180" t="s">
        <v>6</v>
      </c>
      <c r="E1245" s="180" t="s">
        <v>857</v>
      </c>
      <c r="F1245" s="188">
        <v>10.43</v>
      </c>
      <c r="G1245" s="188">
        <v>8.57</v>
      </c>
      <c r="H1245" s="188">
        <v>10.1</v>
      </c>
      <c r="I1245" s="188">
        <v>14.15</v>
      </c>
      <c r="J1245" s="188">
        <v>9.74</v>
      </c>
      <c r="K1245" s="188">
        <v>8.24</v>
      </c>
      <c r="L1245" s="188">
        <v>14.03</v>
      </c>
      <c r="M1245" s="188">
        <v>12.13</v>
      </c>
      <c r="N1245" s="188">
        <v>6.71</v>
      </c>
      <c r="O1245" s="188">
        <v>12.61</v>
      </c>
      <c r="P1245" s="188">
        <v>14.35</v>
      </c>
      <c r="Q1245" s="188">
        <v>8</v>
      </c>
      <c r="R1245" s="188">
        <v>14.43</v>
      </c>
      <c r="S1245" s="188">
        <v>12.33</v>
      </c>
      <c r="T1245" s="188">
        <v>6.46</v>
      </c>
      <c r="U1245" s="188">
        <v>14.31</v>
      </c>
      <c r="V1245" s="188">
        <v>10.51</v>
      </c>
      <c r="W1245" s="188">
        <v>20.21</v>
      </c>
      <c r="X1245" s="188">
        <v>14.92</v>
      </c>
      <c r="Y1245" s="188">
        <v>10.91</v>
      </c>
      <c r="Z1245" s="188">
        <v>10.27</v>
      </c>
      <c r="AA1245" s="188">
        <v>12.69</v>
      </c>
      <c r="AB1245" s="188">
        <v>13.22</v>
      </c>
      <c r="AC1245" s="188">
        <v>8.89</v>
      </c>
      <c r="AD1245" s="188">
        <v>10.71</v>
      </c>
      <c r="AE1245" s="188">
        <v>9.34</v>
      </c>
      <c r="AF1245" s="188">
        <v>9.9</v>
      </c>
    </row>
    <row r="1246" spans="1:32" x14ac:dyDescent="0.3">
      <c r="A1246" s="180" t="s">
        <v>973</v>
      </c>
      <c r="B1246" s="180">
        <v>39331</v>
      </c>
      <c r="C1246" s="182" t="s">
        <v>27741</v>
      </c>
      <c r="D1246" s="180" t="s">
        <v>6</v>
      </c>
      <c r="E1246" s="180" t="s">
        <v>857</v>
      </c>
      <c r="F1246" s="188">
        <v>9.2799999999999994</v>
      </c>
      <c r="G1246" s="188">
        <v>7.62</v>
      </c>
      <c r="H1246" s="188">
        <v>8.99</v>
      </c>
      <c r="I1246" s="188">
        <v>12.58</v>
      </c>
      <c r="J1246" s="188">
        <v>8.66</v>
      </c>
      <c r="K1246" s="188">
        <v>7.33</v>
      </c>
      <c r="L1246" s="188">
        <v>12.48</v>
      </c>
      <c r="M1246" s="188">
        <v>10.79</v>
      </c>
      <c r="N1246" s="188">
        <v>5.97</v>
      </c>
      <c r="O1246" s="188">
        <v>11.22</v>
      </c>
      <c r="P1246" s="188">
        <v>12.76</v>
      </c>
      <c r="Q1246" s="188">
        <v>7.12</v>
      </c>
      <c r="R1246" s="188">
        <v>12.84</v>
      </c>
      <c r="S1246" s="188">
        <v>10.97</v>
      </c>
      <c r="T1246" s="188">
        <v>5.75</v>
      </c>
      <c r="U1246" s="188">
        <v>12.73</v>
      </c>
      <c r="V1246" s="188">
        <v>9.35</v>
      </c>
      <c r="W1246" s="188">
        <v>17.98</v>
      </c>
      <c r="X1246" s="188">
        <v>13.27</v>
      </c>
      <c r="Y1246" s="188">
        <v>9.7100000000000009</v>
      </c>
      <c r="Z1246" s="188">
        <v>9.1300000000000008</v>
      </c>
      <c r="AA1246" s="188">
        <v>11.29</v>
      </c>
      <c r="AB1246" s="188">
        <v>11.76</v>
      </c>
      <c r="AC1246" s="188">
        <v>7.91</v>
      </c>
      <c r="AD1246" s="188">
        <v>9.5299999999999994</v>
      </c>
      <c r="AE1246" s="188">
        <v>8.3000000000000007</v>
      </c>
      <c r="AF1246" s="188">
        <v>8.81</v>
      </c>
    </row>
    <row r="1247" spans="1:32" x14ac:dyDescent="0.3">
      <c r="A1247" s="180" t="s">
        <v>973</v>
      </c>
      <c r="B1247" s="180">
        <v>39335</v>
      </c>
      <c r="C1247" s="182" t="s">
        <v>27742</v>
      </c>
      <c r="D1247" s="180" t="s">
        <v>6</v>
      </c>
      <c r="E1247" s="180" t="s">
        <v>857</v>
      </c>
      <c r="F1247" s="188">
        <v>10.46</v>
      </c>
      <c r="G1247" s="188">
        <v>8.6</v>
      </c>
      <c r="H1247" s="188">
        <v>10.14</v>
      </c>
      <c r="I1247" s="188">
        <v>14.2</v>
      </c>
      <c r="J1247" s="188">
        <v>9.77</v>
      </c>
      <c r="K1247" s="188">
        <v>8.27</v>
      </c>
      <c r="L1247" s="188">
        <v>14.08</v>
      </c>
      <c r="M1247" s="188">
        <v>12.17</v>
      </c>
      <c r="N1247" s="188">
        <v>6.73</v>
      </c>
      <c r="O1247" s="188">
        <v>12.66</v>
      </c>
      <c r="P1247" s="188">
        <v>14.4</v>
      </c>
      <c r="Q1247" s="188">
        <v>8.0299999999999994</v>
      </c>
      <c r="R1247" s="188">
        <v>14.48</v>
      </c>
      <c r="S1247" s="188">
        <v>12.37</v>
      </c>
      <c r="T1247" s="188">
        <v>6.49</v>
      </c>
      <c r="U1247" s="188">
        <v>14.36</v>
      </c>
      <c r="V1247" s="188">
        <v>10.55</v>
      </c>
      <c r="W1247" s="188">
        <v>20.28</v>
      </c>
      <c r="X1247" s="188">
        <v>14.97</v>
      </c>
      <c r="Y1247" s="188">
        <v>10.95</v>
      </c>
      <c r="Z1247" s="188">
        <v>10.3</v>
      </c>
      <c r="AA1247" s="188">
        <v>12.74</v>
      </c>
      <c r="AB1247" s="188">
        <v>13.26</v>
      </c>
      <c r="AC1247" s="188">
        <v>8.92</v>
      </c>
      <c r="AD1247" s="188">
        <v>10.75</v>
      </c>
      <c r="AE1247" s="188">
        <v>9.3699999999999992</v>
      </c>
      <c r="AF1247" s="188">
        <v>9.94</v>
      </c>
    </row>
    <row r="1248" spans="1:32" x14ac:dyDescent="0.3">
      <c r="A1248" s="180" t="s">
        <v>973</v>
      </c>
      <c r="B1248" s="180">
        <v>39333</v>
      </c>
      <c r="C1248" s="182" t="s">
        <v>27743</v>
      </c>
      <c r="D1248" s="180" t="s">
        <v>6</v>
      </c>
      <c r="E1248" s="180" t="s">
        <v>857</v>
      </c>
      <c r="F1248" s="188">
        <v>9.0399999999999991</v>
      </c>
      <c r="G1248" s="188">
        <v>7.43</v>
      </c>
      <c r="H1248" s="188">
        <v>8.76</v>
      </c>
      <c r="I1248" s="188">
        <v>12.27</v>
      </c>
      <c r="J1248" s="188">
        <v>8.4499999999999993</v>
      </c>
      <c r="K1248" s="188">
        <v>7.15</v>
      </c>
      <c r="L1248" s="188">
        <v>12.17</v>
      </c>
      <c r="M1248" s="188">
        <v>10.52</v>
      </c>
      <c r="N1248" s="188">
        <v>5.82</v>
      </c>
      <c r="O1248" s="188">
        <v>10.94</v>
      </c>
      <c r="P1248" s="188">
        <v>12.45</v>
      </c>
      <c r="Q1248" s="188">
        <v>6.94</v>
      </c>
      <c r="R1248" s="188">
        <v>12.52</v>
      </c>
      <c r="S1248" s="188">
        <v>10.69</v>
      </c>
      <c r="T1248" s="188">
        <v>5.61</v>
      </c>
      <c r="U1248" s="188">
        <v>12.41</v>
      </c>
      <c r="V1248" s="188">
        <v>9.11</v>
      </c>
      <c r="W1248" s="188">
        <v>17.53</v>
      </c>
      <c r="X1248" s="188">
        <v>12.94</v>
      </c>
      <c r="Y1248" s="188">
        <v>9.4600000000000009</v>
      </c>
      <c r="Z1248" s="188">
        <v>8.9</v>
      </c>
      <c r="AA1248" s="188">
        <v>11.01</v>
      </c>
      <c r="AB1248" s="188">
        <v>11.46</v>
      </c>
      <c r="AC1248" s="188">
        <v>7.71</v>
      </c>
      <c r="AD1248" s="188">
        <v>9.2899999999999991</v>
      </c>
      <c r="AE1248" s="188">
        <v>8.1</v>
      </c>
      <c r="AF1248" s="188">
        <v>8.59</v>
      </c>
    </row>
    <row r="1249" spans="1:32" x14ac:dyDescent="0.3">
      <c r="A1249" s="180" t="s">
        <v>973</v>
      </c>
      <c r="B1249" s="180">
        <v>39334</v>
      </c>
      <c r="C1249" s="182" t="s">
        <v>27744</v>
      </c>
      <c r="D1249" s="180" t="s">
        <v>6</v>
      </c>
      <c r="E1249" s="180" t="s">
        <v>857</v>
      </c>
      <c r="F1249" s="188">
        <v>8.32</v>
      </c>
      <c r="G1249" s="188">
        <v>6.83</v>
      </c>
      <c r="H1249" s="188">
        <v>8.06</v>
      </c>
      <c r="I1249" s="188">
        <v>11.29</v>
      </c>
      <c r="J1249" s="188">
        <v>7.77</v>
      </c>
      <c r="K1249" s="188">
        <v>6.58</v>
      </c>
      <c r="L1249" s="188">
        <v>11.19</v>
      </c>
      <c r="M1249" s="188">
        <v>9.67</v>
      </c>
      <c r="N1249" s="188">
        <v>5.35</v>
      </c>
      <c r="O1249" s="188">
        <v>10.06</v>
      </c>
      <c r="P1249" s="188">
        <v>11.45</v>
      </c>
      <c r="Q1249" s="188">
        <v>6.38</v>
      </c>
      <c r="R1249" s="188">
        <v>11.51</v>
      </c>
      <c r="S1249" s="188">
        <v>9.83</v>
      </c>
      <c r="T1249" s="188">
        <v>5.16</v>
      </c>
      <c r="U1249" s="188">
        <v>11.42</v>
      </c>
      <c r="V1249" s="188">
        <v>8.3800000000000008</v>
      </c>
      <c r="W1249" s="188">
        <v>16.13</v>
      </c>
      <c r="X1249" s="188">
        <v>11.9</v>
      </c>
      <c r="Y1249" s="188">
        <v>8.7100000000000009</v>
      </c>
      <c r="Z1249" s="188">
        <v>8.19</v>
      </c>
      <c r="AA1249" s="188">
        <v>10.119999999999999</v>
      </c>
      <c r="AB1249" s="188">
        <v>10.54</v>
      </c>
      <c r="AC1249" s="188">
        <v>7.09</v>
      </c>
      <c r="AD1249" s="188">
        <v>8.5399999999999991</v>
      </c>
      <c r="AE1249" s="188">
        <v>7.45</v>
      </c>
      <c r="AF1249" s="188">
        <v>7.9</v>
      </c>
    </row>
    <row r="1250" spans="1:32" x14ac:dyDescent="0.3">
      <c r="A1250" s="180" t="s">
        <v>973</v>
      </c>
      <c r="B1250" s="180">
        <v>12015</v>
      </c>
      <c r="C1250" s="182" t="s">
        <v>27745</v>
      </c>
      <c r="D1250" s="180" t="s">
        <v>6</v>
      </c>
      <c r="E1250" s="180" t="s">
        <v>857</v>
      </c>
      <c r="F1250" s="188">
        <v>12.15</v>
      </c>
      <c r="G1250" s="188">
        <v>9.99</v>
      </c>
      <c r="H1250" s="188">
        <v>11.78</v>
      </c>
      <c r="I1250" s="188">
        <v>16.489999999999998</v>
      </c>
      <c r="J1250" s="188">
        <v>11.35</v>
      </c>
      <c r="K1250" s="188">
        <v>9.61</v>
      </c>
      <c r="L1250" s="188">
        <v>16.350000000000001</v>
      </c>
      <c r="M1250" s="188">
        <v>14.13</v>
      </c>
      <c r="N1250" s="188">
        <v>7.82</v>
      </c>
      <c r="O1250" s="188">
        <v>14.7</v>
      </c>
      <c r="P1250" s="188">
        <v>16.73</v>
      </c>
      <c r="Q1250" s="188">
        <v>9.33</v>
      </c>
      <c r="R1250" s="188">
        <v>16.82</v>
      </c>
      <c r="S1250" s="188">
        <v>14.37</v>
      </c>
      <c r="T1250" s="188">
        <v>7.54</v>
      </c>
      <c r="U1250" s="188">
        <v>16.68</v>
      </c>
      <c r="V1250" s="188">
        <v>12.25</v>
      </c>
      <c r="W1250" s="188">
        <v>23.56</v>
      </c>
      <c r="X1250" s="188">
        <v>17.39</v>
      </c>
      <c r="Y1250" s="188">
        <v>12.72</v>
      </c>
      <c r="Z1250" s="188">
        <v>11.97</v>
      </c>
      <c r="AA1250" s="188">
        <v>14.79</v>
      </c>
      <c r="AB1250" s="188">
        <v>15.41</v>
      </c>
      <c r="AC1250" s="188">
        <v>10.36</v>
      </c>
      <c r="AD1250" s="188">
        <v>12.48</v>
      </c>
      <c r="AE1250" s="188">
        <v>10.88</v>
      </c>
      <c r="AF1250" s="188">
        <v>11.54</v>
      </c>
    </row>
    <row r="1251" spans="1:32" x14ac:dyDescent="0.3">
      <c r="A1251" s="180" t="s">
        <v>973</v>
      </c>
      <c r="B1251" s="180">
        <v>12016</v>
      </c>
      <c r="C1251" s="182" t="s">
        <v>27746</v>
      </c>
      <c r="D1251" s="180" t="s">
        <v>6</v>
      </c>
      <c r="E1251" s="180" t="s">
        <v>857</v>
      </c>
      <c r="F1251" s="188">
        <v>10.44</v>
      </c>
      <c r="G1251" s="188">
        <v>8.58</v>
      </c>
      <c r="H1251" s="188">
        <v>10.119999999999999</v>
      </c>
      <c r="I1251" s="188">
        <v>14.17</v>
      </c>
      <c r="J1251" s="188">
        <v>9.75</v>
      </c>
      <c r="K1251" s="188">
        <v>8.26</v>
      </c>
      <c r="L1251" s="188">
        <v>14.05</v>
      </c>
      <c r="M1251" s="188">
        <v>12.14</v>
      </c>
      <c r="N1251" s="188">
        <v>6.72</v>
      </c>
      <c r="O1251" s="188">
        <v>12.63</v>
      </c>
      <c r="P1251" s="188">
        <v>14.37</v>
      </c>
      <c r="Q1251" s="188">
        <v>8.01</v>
      </c>
      <c r="R1251" s="188">
        <v>14.45</v>
      </c>
      <c r="S1251" s="188">
        <v>12.35</v>
      </c>
      <c r="T1251" s="188">
        <v>6.47</v>
      </c>
      <c r="U1251" s="188">
        <v>14.33</v>
      </c>
      <c r="V1251" s="188">
        <v>10.52</v>
      </c>
      <c r="W1251" s="188">
        <v>20.239999999999998</v>
      </c>
      <c r="X1251" s="188">
        <v>14.94</v>
      </c>
      <c r="Y1251" s="188">
        <v>10.93</v>
      </c>
      <c r="Z1251" s="188">
        <v>10.28</v>
      </c>
      <c r="AA1251" s="188">
        <v>12.71</v>
      </c>
      <c r="AB1251" s="188">
        <v>13.24</v>
      </c>
      <c r="AC1251" s="188">
        <v>8.9</v>
      </c>
      <c r="AD1251" s="188">
        <v>10.73</v>
      </c>
      <c r="AE1251" s="188">
        <v>9.35</v>
      </c>
      <c r="AF1251" s="188">
        <v>9.92</v>
      </c>
    </row>
    <row r="1252" spans="1:32" x14ac:dyDescent="0.3">
      <c r="A1252" s="180" t="s">
        <v>973</v>
      </c>
      <c r="B1252" s="180">
        <v>12019</v>
      </c>
      <c r="C1252" s="182" t="s">
        <v>27747</v>
      </c>
      <c r="D1252" s="180" t="s">
        <v>6</v>
      </c>
      <c r="E1252" s="180" t="s">
        <v>857</v>
      </c>
      <c r="F1252" s="188">
        <v>12.15</v>
      </c>
      <c r="G1252" s="188">
        <v>9.99</v>
      </c>
      <c r="H1252" s="188">
        <v>11.78</v>
      </c>
      <c r="I1252" s="188">
        <v>16.489999999999998</v>
      </c>
      <c r="J1252" s="188">
        <v>11.35</v>
      </c>
      <c r="K1252" s="188">
        <v>9.61</v>
      </c>
      <c r="L1252" s="188">
        <v>16.350000000000001</v>
      </c>
      <c r="M1252" s="188">
        <v>14.13</v>
      </c>
      <c r="N1252" s="188">
        <v>7.82</v>
      </c>
      <c r="O1252" s="188">
        <v>14.7</v>
      </c>
      <c r="P1252" s="188">
        <v>16.73</v>
      </c>
      <c r="Q1252" s="188">
        <v>9.33</v>
      </c>
      <c r="R1252" s="188">
        <v>16.82</v>
      </c>
      <c r="S1252" s="188">
        <v>14.37</v>
      </c>
      <c r="T1252" s="188">
        <v>7.54</v>
      </c>
      <c r="U1252" s="188">
        <v>16.68</v>
      </c>
      <c r="V1252" s="188">
        <v>12.25</v>
      </c>
      <c r="W1252" s="188">
        <v>23.56</v>
      </c>
      <c r="X1252" s="188">
        <v>17.39</v>
      </c>
      <c r="Y1252" s="188">
        <v>12.72</v>
      </c>
      <c r="Z1252" s="188">
        <v>11.97</v>
      </c>
      <c r="AA1252" s="188">
        <v>14.79</v>
      </c>
      <c r="AB1252" s="188">
        <v>15.41</v>
      </c>
      <c r="AC1252" s="188">
        <v>10.36</v>
      </c>
      <c r="AD1252" s="188">
        <v>12.48</v>
      </c>
      <c r="AE1252" s="188">
        <v>10.88</v>
      </c>
      <c r="AF1252" s="188">
        <v>11.54</v>
      </c>
    </row>
    <row r="1253" spans="1:32" x14ac:dyDescent="0.3">
      <c r="A1253" s="180" t="s">
        <v>973</v>
      </c>
      <c r="B1253" s="180">
        <v>12020</v>
      </c>
      <c r="C1253" s="182" t="s">
        <v>27748</v>
      </c>
      <c r="D1253" s="180" t="s">
        <v>6</v>
      </c>
      <c r="E1253" s="180" t="s">
        <v>857</v>
      </c>
      <c r="F1253" s="188">
        <v>10.44</v>
      </c>
      <c r="G1253" s="188">
        <v>8.58</v>
      </c>
      <c r="H1253" s="188">
        <v>10.119999999999999</v>
      </c>
      <c r="I1253" s="188">
        <v>14.17</v>
      </c>
      <c r="J1253" s="188">
        <v>9.75</v>
      </c>
      <c r="K1253" s="188">
        <v>8.26</v>
      </c>
      <c r="L1253" s="188">
        <v>14.05</v>
      </c>
      <c r="M1253" s="188">
        <v>12.14</v>
      </c>
      <c r="N1253" s="188">
        <v>6.72</v>
      </c>
      <c r="O1253" s="188">
        <v>12.63</v>
      </c>
      <c r="P1253" s="188">
        <v>14.37</v>
      </c>
      <c r="Q1253" s="188">
        <v>8.01</v>
      </c>
      <c r="R1253" s="188">
        <v>14.45</v>
      </c>
      <c r="S1253" s="188">
        <v>12.35</v>
      </c>
      <c r="T1253" s="188">
        <v>6.47</v>
      </c>
      <c r="U1253" s="188">
        <v>14.33</v>
      </c>
      <c r="V1253" s="188">
        <v>10.52</v>
      </c>
      <c r="W1253" s="188">
        <v>20.239999999999998</v>
      </c>
      <c r="X1253" s="188">
        <v>14.94</v>
      </c>
      <c r="Y1253" s="188">
        <v>10.93</v>
      </c>
      <c r="Z1253" s="188">
        <v>10.28</v>
      </c>
      <c r="AA1253" s="188">
        <v>12.71</v>
      </c>
      <c r="AB1253" s="188">
        <v>13.24</v>
      </c>
      <c r="AC1253" s="188">
        <v>8.9</v>
      </c>
      <c r="AD1253" s="188">
        <v>10.73</v>
      </c>
      <c r="AE1253" s="188">
        <v>9.35</v>
      </c>
      <c r="AF1253" s="188">
        <v>9.92</v>
      </c>
    </row>
    <row r="1254" spans="1:32" x14ac:dyDescent="0.3">
      <c r="A1254" s="180" t="s">
        <v>973</v>
      </c>
      <c r="B1254" s="180">
        <v>39338</v>
      </c>
      <c r="C1254" s="182" t="s">
        <v>27749</v>
      </c>
      <c r="D1254" s="180" t="s">
        <v>6</v>
      </c>
      <c r="E1254" s="180" t="s">
        <v>857</v>
      </c>
      <c r="F1254" s="188">
        <v>11.65</v>
      </c>
      <c r="G1254" s="188">
        <v>9.57</v>
      </c>
      <c r="H1254" s="188">
        <v>11.29</v>
      </c>
      <c r="I1254" s="188">
        <v>15.81</v>
      </c>
      <c r="J1254" s="188">
        <v>10.89</v>
      </c>
      <c r="K1254" s="188">
        <v>9.2100000000000009</v>
      </c>
      <c r="L1254" s="188">
        <v>15.68</v>
      </c>
      <c r="M1254" s="188">
        <v>13.55</v>
      </c>
      <c r="N1254" s="188">
        <v>7.5</v>
      </c>
      <c r="O1254" s="188">
        <v>14.09</v>
      </c>
      <c r="P1254" s="188">
        <v>16.04</v>
      </c>
      <c r="Q1254" s="188">
        <v>8.94</v>
      </c>
      <c r="R1254" s="188">
        <v>16.13</v>
      </c>
      <c r="S1254" s="188">
        <v>13.78</v>
      </c>
      <c r="T1254" s="188">
        <v>7.23</v>
      </c>
      <c r="U1254" s="188">
        <v>15.99</v>
      </c>
      <c r="V1254" s="188">
        <v>11.74</v>
      </c>
      <c r="W1254" s="188">
        <v>22.59</v>
      </c>
      <c r="X1254" s="188">
        <v>16.670000000000002</v>
      </c>
      <c r="Y1254" s="188">
        <v>12.2</v>
      </c>
      <c r="Z1254" s="188">
        <v>11.47</v>
      </c>
      <c r="AA1254" s="188">
        <v>14.18</v>
      </c>
      <c r="AB1254" s="188">
        <v>14.77</v>
      </c>
      <c r="AC1254" s="188">
        <v>9.94</v>
      </c>
      <c r="AD1254" s="188">
        <v>11.97</v>
      </c>
      <c r="AE1254" s="188">
        <v>10.43</v>
      </c>
      <c r="AF1254" s="188">
        <v>11.07</v>
      </c>
    </row>
    <row r="1255" spans="1:32" x14ac:dyDescent="0.3">
      <c r="A1255" s="180" t="s">
        <v>973</v>
      </c>
      <c r="B1255" s="180">
        <v>39336</v>
      </c>
      <c r="C1255" s="182" t="s">
        <v>27750</v>
      </c>
      <c r="D1255" s="180" t="s">
        <v>6</v>
      </c>
      <c r="E1255" s="180" t="s">
        <v>857</v>
      </c>
      <c r="F1255" s="188">
        <v>10.43</v>
      </c>
      <c r="G1255" s="188">
        <v>8.57</v>
      </c>
      <c r="H1255" s="188">
        <v>10.1</v>
      </c>
      <c r="I1255" s="188">
        <v>14.15</v>
      </c>
      <c r="J1255" s="188">
        <v>9.74</v>
      </c>
      <c r="K1255" s="188">
        <v>8.24</v>
      </c>
      <c r="L1255" s="188">
        <v>14.03</v>
      </c>
      <c r="M1255" s="188">
        <v>12.13</v>
      </c>
      <c r="N1255" s="188">
        <v>6.71</v>
      </c>
      <c r="O1255" s="188">
        <v>12.61</v>
      </c>
      <c r="P1255" s="188">
        <v>14.35</v>
      </c>
      <c r="Q1255" s="188">
        <v>8</v>
      </c>
      <c r="R1255" s="188">
        <v>14.43</v>
      </c>
      <c r="S1255" s="188">
        <v>12.33</v>
      </c>
      <c r="T1255" s="188">
        <v>6.46</v>
      </c>
      <c r="U1255" s="188">
        <v>14.31</v>
      </c>
      <c r="V1255" s="188">
        <v>10.51</v>
      </c>
      <c r="W1255" s="188">
        <v>20.21</v>
      </c>
      <c r="X1255" s="188">
        <v>14.92</v>
      </c>
      <c r="Y1255" s="188">
        <v>10.91</v>
      </c>
      <c r="Z1255" s="188">
        <v>10.27</v>
      </c>
      <c r="AA1255" s="188">
        <v>12.69</v>
      </c>
      <c r="AB1255" s="188">
        <v>13.22</v>
      </c>
      <c r="AC1255" s="188">
        <v>8.89</v>
      </c>
      <c r="AD1255" s="188">
        <v>10.71</v>
      </c>
      <c r="AE1255" s="188">
        <v>9.34</v>
      </c>
      <c r="AF1255" s="188">
        <v>9.9</v>
      </c>
    </row>
    <row r="1256" spans="1:32" x14ac:dyDescent="0.3">
      <c r="A1256" s="180" t="s">
        <v>973</v>
      </c>
      <c r="B1256" s="180">
        <v>39337</v>
      </c>
      <c r="C1256" s="182" t="s">
        <v>27751</v>
      </c>
      <c r="D1256" s="180" t="s">
        <v>6</v>
      </c>
      <c r="E1256" s="180" t="s">
        <v>857</v>
      </c>
      <c r="F1256" s="188">
        <v>9.2799999999999994</v>
      </c>
      <c r="G1256" s="188">
        <v>7.62</v>
      </c>
      <c r="H1256" s="188">
        <v>8.99</v>
      </c>
      <c r="I1256" s="188">
        <v>12.58</v>
      </c>
      <c r="J1256" s="188">
        <v>8.66</v>
      </c>
      <c r="K1256" s="188">
        <v>7.33</v>
      </c>
      <c r="L1256" s="188">
        <v>12.48</v>
      </c>
      <c r="M1256" s="188">
        <v>10.79</v>
      </c>
      <c r="N1256" s="188">
        <v>5.97</v>
      </c>
      <c r="O1256" s="188">
        <v>11.22</v>
      </c>
      <c r="P1256" s="188">
        <v>12.76</v>
      </c>
      <c r="Q1256" s="188">
        <v>7.12</v>
      </c>
      <c r="R1256" s="188">
        <v>12.84</v>
      </c>
      <c r="S1256" s="188">
        <v>10.97</v>
      </c>
      <c r="T1256" s="188">
        <v>5.75</v>
      </c>
      <c r="U1256" s="188">
        <v>12.73</v>
      </c>
      <c r="V1256" s="188">
        <v>9.35</v>
      </c>
      <c r="W1256" s="188">
        <v>17.98</v>
      </c>
      <c r="X1256" s="188">
        <v>13.27</v>
      </c>
      <c r="Y1256" s="188">
        <v>9.7100000000000009</v>
      </c>
      <c r="Z1256" s="188">
        <v>9.1300000000000008</v>
      </c>
      <c r="AA1256" s="188">
        <v>11.29</v>
      </c>
      <c r="AB1256" s="188">
        <v>11.76</v>
      </c>
      <c r="AC1256" s="188">
        <v>7.91</v>
      </c>
      <c r="AD1256" s="188">
        <v>9.5299999999999994</v>
      </c>
      <c r="AE1256" s="188">
        <v>8.3000000000000007</v>
      </c>
      <c r="AF1256" s="188">
        <v>8.81</v>
      </c>
    </row>
    <row r="1257" spans="1:32" x14ac:dyDescent="0.3">
      <c r="A1257" s="180" t="s">
        <v>973</v>
      </c>
      <c r="B1257" s="180">
        <v>39341</v>
      </c>
      <c r="C1257" s="182" t="s">
        <v>27752</v>
      </c>
      <c r="D1257" s="180" t="s">
        <v>6</v>
      </c>
      <c r="E1257" s="180" t="s">
        <v>857</v>
      </c>
      <c r="F1257" s="188">
        <v>15.19</v>
      </c>
      <c r="G1257" s="188">
        <v>12.48</v>
      </c>
      <c r="H1257" s="188">
        <v>14.72</v>
      </c>
      <c r="I1257" s="188">
        <v>20.61</v>
      </c>
      <c r="J1257" s="188">
        <v>14.19</v>
      </c>
      <c r="K1257" s="188">
        <v>12.01</v>
      </c>
      <c r="L1257" s="188">
        <v>20.43</v>
      </c>
      <c r="M1257" s="188">
        <v>17.66</v>
      </c>
      <c r="N1257" s="188">
        <v>9.77</v>
      </c>
      <c r="O1257" s="188">
        <v>18.37</v>
      </c>
      <c r="P1257" s="188">
        <v>20.9</v>
      </c>
      <c r="Q1257" s="188">
        <v>11.66</v>
      </c>
      <c r="R1257" s="188">
        <v>21.02</v>
      </c>
      <c r="S1257" s="188">
        <v>17.96</v>
      </c>
      <c r="T1257" s="188">
        <v>9.42</v>
      </c>
      <c r="U1257" s="188">
        <v>20.85</v>
      </c>
      <c r="V1257" s="188">
        <v>15.31</v>
      </c>
      <c r="W1257" s="188">
        <v>29.44</v>
      </c>
      <c r="X1257" s="188">
        <v>21.73</v>
      </c>
      <c r="Y1257" s="188">
        <v>15.9</v>
      </c>
      <c r="Z1257" s="188">
        <v>14.96</v>
      </c>
      <c r="AA1257" s="188">
        <v>18.489999999999998</v>
      </c>
      <c r="AB1257" s="188">
        <v>19.25</v>
      </c>
      <c r="AC1257" s="188">
        <v>12.95</v>
      </c>
      <c r="AD1257" s="188">
        <v>15.6</v>
      </c>
      <c r="AE1257" s="188">
        <v>13.6</v>
      </c>
      <c r="AF1257" s="188">
        <v>14.43</v>
      </c>
    </row>
    <row r="1258" spans="1:32" x14ac:dyDescent="0.3">
      <c r="A1258" s="180" t="s">
        <v>973</v>
      </c>
      <c r="B1258" s="180">
        <v>39340</v>
      </c>
      <c r="C1258" s="182" t="s">
        <v>27753</v>
      </c>
      <c r="D1258" s="180" t="s">
        <v>6</v>
      </c>
      <c r="E1258" s="180" t="s">
        <v>857</v>
      </c>
      <c r="F1258" s="188">
        <v>11.15</v>
      </c>
      <c r="G1258" s="188">
        <v>9.16</v>
      </c>
      <c r="H1258" s="188">
        <v>10.81</v>
      </c>
      <c r="I1258" s="188">
        <v>15.13</v>
      </c>
      <c r="J1258" s="188">
        <v>10.42</v>
      </c>
      <c r="K1258" s="188">
        <v>8.82</v>
      </c>
      <c r="L1258" s="188">
        <v>15</v>
      </c>
      <c r="M1258" s="188">
        <v>12.97</v>
      </c>
      <c r="N1258" s="188">
        <v>7.17</v>
      </c>
      <c r="O1258" s="188">
        <v>13.49</v>
      </c>
      <c r="P1258" s="188">
        <v>15.35</v>
      </c>
      <c r="Q1258" s="188">
        <v>8.56</v>
      </c>
      <c r="R1258" s="188">
        <v>15.43</v>
      </c>
      <c r="S1258" s="188">
        <v>13.19</v>
      </c>
      <c r="T1258" s="188">
        <v>6.91</v>
      </c>
      <c r="U1258" s="188">
        <v>15.3</v>
      </c>
      <c r="V1258" s="188">
        <v>11.24</v>
      </c>
      <c r="W1258" s="188">
        <v>21.62</v>
      </c>
      <c r="X1258" s="188">
        <v>15.95</v>
      </c>
      <c r="Y1258" s="188">
        <v>11.67</v>
      </c>
      <c r="Z1258" s="188">
        <v>10.98</v>
      </c>
      <c r="AA1258" s="188">
        <v>13.57</v>
      </c>
      <c r="AB1258" s="188">
        <v>14.14</v>
      </c>
      <c r="AC1258" s="188">
        <v>9.51</v>
      </c>
      <c r="AD1258" s="188">
        <v>11.46</v>
      </c>
      <c r="AE1258" s="188">
        <v>9.98</v>
      </c>
      <c r="AF1258" s="188">
        <v>10.59</v>
      </c>
    </row>
    <row r="1259" spans="1:32" x14ac:dyDescent="0.3">
      <c r="A1259" s="180" t="s">
        <v>973</v>
      </c>
      <c r="B1259" s="180">
        <v>39342</v>
      </c>
      <c r="C1259" s="182" t="s">
        <v>27754</v>
      </c>
      <c r="D1259" s="180" t="s">
        <v>6</v>
      </c>
      <c r="E1259" s="180" t="s">
        <v>857</v>
      </c>
      <c r="F1259" s="188">
        <v>15.19</v>
      </c>
      <c r="G1259" s="188">
        <v>12.48</v>
      </c>
      <c r="H1259" s="188">
        <v>14.72</v>
      </c>
      <c r="I1259" s="188">
        <v>20.61</v>
      </c>
      <c r="J1259" s="188">
        <v>14.19</v>
      </c>
      <c r="K1259" s="188">
        <v>12.01</v>
      </c>
      <c r="L1259" s="188">
        <v>20.43</v>
      </c>
      <c r="M1259" s="188">
        <v>17.66</v>
      </c>
      <c r="N1259" s="188">
        <v>9.77</v>
      </c>
      <c r="O1259" s="188">
        <v>18.37</v>
      </c>
      <c r="P1259" s="188">
        <v>20.9</v>
      </c>
      <c r="Q1259" s="188">
        <v>11.66</v>
      </c>
      <c r="R1259" s="188">
        <v>21.02</v>
      </c>
      <c r="S1259" s="188">
        <v>17.96</v>
      </c>
      <c r="T1259" s="188">
        <v>9.42</v>
      </c>
      <c r="U1259" s="188">
        <v>20.85</v>
      </c>
      <c r="V1259" s="188">
        <v>15.31</v>
      </c>
      <c r="W1259" s="188">
        <v>29.44</v>
      </c>
      <c r="X1259" s="188">
        <v>21.73</v>
      </c>
      <c r="Y1259" s="188">
        <v>15.9</v>
      </c>
      <c r="Z1259" s="188">
        <v>14.96</v>
      </c>
      <c r="AA1259" s="188">
        <v>18.489999999999998</v>
      </c>
      <c r="AB1259" s="188">
        <v>19.25</v>
      </c>
      <c r="AC1259" s="188">
        <v>12.95</v>
      </c>
      <c r="AD1259" s="188">
        <v>15.6</v>
      </c>
      <c r="AE1259" s="188">
        <v>13.6</v>
      </c>
      <c r="AF1259" s="188">
        <v>14.43</v>
      </c>
    </row>
    <row r="1260" spans="1:32" x14ac:dyDescent="0.3">
      <c r="A1260" s="180" t="s">
        <v>973</v>
      </c>
      <c r="B1260" s="180">
        <v>12025</v>
      </c>
      <c r="C1260" s="182" t="s">
        <v>27755</v>
      </c>
      <c r="D1260" s="180" t="s">
        <v>6</v>
      </c>
      <c r="E1260" s="180" t="s">
        <v>857</v>
      </c>
      <c r="F1260" s="188">
        <v>11.52</v>
      </c>
      <c r="G1260" s="188">
        <v>9.4600000000000009</v>
      </c>
      <c r="H1260" s="188">
        <v>11.16</v>
      </c>
      <c r="I1260" s="188">
        <v>15.63</v>
      </c>
      <c r="J1260" s="188">
        <v>10.76</v>
      </c>
      <c r="K1260" s="188">
        <v>9.11</v>
      </c>
      <c r="L1260" s="188">
        <v>15.49</v>
      </c>
      <c r="M1260" s="188">
        <v>13.4</v>
      </c>
      <c r="N1260" s="188">
        <v>7.41</v>
      </c>
      <c r="O1260" s="188">
        <v>13.93</v>
      </c>
      <c r="P1260" s="188">
        <v>15.85</v>
      </c>
      <c r="Q1260" s="188">
        <v>8.84</v>
      </c>
      <c r="R1260" s="188">
        <v>15.94</v>
      </c>
      <c r="S1260" s="188">
        <v>13.62</v>
      </c>
      <c r="T1260" s="188">
        <v>7.14</v>
      </c>
      <c r="U1260" s="188">
        <v>15.81</v>
      </c>
      <c r="V1260" s="188">
        <v>11.61</v>
      </c>
      <c r="W1260" s="188">
        <v>22.33</v>
      </c>
      <c r="X1260" s="188">
        <v>16.48</v>
      </c>
      <c r="Y1260" s="188">
        <v>12.06</v>
      </c>
      <c r="Z1260" s="188">
        <v>11.34</v>
      </c>
      <c r="AA1260" s="188">
        <v>14.02</v>
      </c>
      <c r="AB1260" s="188">
        <v>14.6</v>
      </c>
      <c r="AC1260" s="188">
        <v>9.82</v>
      </c>
      <c r="AD1260" s="188">
        <v>11.83</v>
      </c>
      <c r="AE1260" s="188">
        <v>10.31</v>
      </c>
      <c r="AF1260" s="188">
        <v>10.94</v>
      </c>
    </row>
    <row r="1261" spans="1:32" x14ac:dyDescent="0.3">
      <c r="A1261" s="180" t="s">
        <v>973</v>
      </c>
      <c r="B1261" s="180">
        <v>39345</v>
      </c>
      <c r="C1261" s="182" t="s">
        <v>27756</v>
      </c>
      <c r="D1261" s="180" t="s">
        <v>6</v>
      </c>
      <c r="E1261" s="180" t="s">
        <v>857</v>
      </c>
      <c r="F1261" s="188">
        <v>17.36</v>
      </c>
      <c r="G1261" s="188">
        <v>14.26</v>
      </c>
      <c r="H1261" s="188">
        <v>16.82</v>
      </c>
      <c r="I1261" s="188">
        <v>23.55</v>
      </c>
      <c r="J1261" s="188">
        <v>16.22</v>
      </c>
      <c r="K1261" s="188">
        <v>13.73</v>
      </c>
      <c r="L1261" s="188">
        <v>23.35</v>
      </c>
      <c r="M1261" s="188">
        <v>20.190000000000001</v>
      </c>
      <c r="N1261" s="188">
        <v>11.17</v>
      </c>
      <c r="O1261" s="188">
        <v>20.99</v>
      </c>
      <c r="P1261" s="188">
        <v>23.89</v>
      </c>
      <c r="Q1261" s="188">
        <v>13.32</v>
      </c>
      <c r="R1261" s="188">
        <v>24.02</v>
      </c>
      <c r="S1261" s="188">
        <v>20.52</v>
      </c>
      <c r="T1261" s="188">
        <v>10.76</v>
      </c>
      <c r="U1261" s="188">
        <v>23.82</v>
      </c>
      <c r="V1261" s="188">
        <v>17.489999999999998</v>
      </c>
      <c r="W1261" s="188">
        <v>33.65</v>
      </c>
      <c r="X1261" s="188">
        <v>24.83</v>
      </c>
      <c r="Y1261" s="188">
        <v>18.170000000000002</v>
      </c>
      <c r="Z1261" s="188">
        <v>17.09</v>
      </c>
      <c r="AA1261" s="188">
        <v>21.13</v>
      </c>
      <c r="AB1261" s="188">
        <v>22</v>
      </c>
      <c r="AC1261" s="188">
        <v>14.8</v>
      </c>
      <c r="AD1261" s="188">
        <v>17.829999999999998</v>
      </c>
      <c r="AE1261" s="188">
        <v>15.54</v>
      </c>
      <c r="AF1261" s="188">
        <v>16.48</v>
      </c>
    </row>
    <row r="1262" spans="1:32" x14ac:dyDescent="0.3">
      <c r="A1262" s="180" t="s">
        <v>973</v>
      </c>
      <c r="B1262" s="180">
        <v>39343</v>
      </c>
      <c r="C1262" s="182" t="s">
        <v>27757</v>
      </c>
      <c r="D1262" s="180" t="s">
        <v>6</v>
      </c>
      <c r="E1262" s="180" t="s">
        <v>857</v>
      </c>
      <c r="F1262" s="188">
        <v>12.83</v>
      </c>
      <c r="G1262" s="188">
        <v>10.54</v>
      </c>
      <c r="H1262" s="188">
        <v>12.43</v>
      </c>
      <c r="I1262" s="188">
        <v>17.399999999999999</v>
      </c>
      <c r="J1262" s="188">
        <v>11.98</v>
      </c>
      <c r="K1262" s="188">
        <v>10.14</v>
      </c>
      <c r="L1262" s="188">
        <v>17.25</v>
      </c>
      <c r="M1262" s="188">
        <v>14.92</v>
      </c>
      <c r="N1262" s="188">
        <v>8.25</v>
      </c>
      <c r="O1262" s="188">
        <v>15.51</v>
      </c>
      <c r="P1262" s="188">
        <v>17.649999999999999</v>
      </c>
      <c r="Q1262" s="188">
        <v>9.84</v>
      </c>
      <c r="R1262" s="188">
        <v>17.75</v>
      </c>
      <c r="S1262" s="188">
        <v>15.17</v>
      </c>
      <c r="T1262" s="188">
        <v>7.95</v>
      </c>
      <c r="U1262" s="188">
        <v>17.600000000000001</v>
      </c>
      <c r="V1262" s="188">
        <v>12.93</v>
      </c>
      <c r="W1262" s="188">
        <v>24.86</v>
      </c>
      <c r="X1262" s="188">
        <v>18.350000000000001</v>
      </c>
      <c r="Y1262" s="188">
        <v>13.42</v>
      </c>
      <c r="Z1262" s="188">
        <v>12.63</v>
      </c>
      <c r="AA1262" s="188">
        <v>15.61</v>
      </c>
      <c r="AB1262" s="188">
        <v>16.260000000000002</v>
      </c>
      <c r="AC1262" s="188">
        <v>10.94</v>
      </c>
      <c r="AD1262" s="188">
        <v>13.18</v>
      </c>
      <c r="AE1262" s="188">
        <v>11.48</v>
      </c>
      <c r="AF1262" s="188">
        <v>12.18</v>
      </c>
    </row>
    <row r="1263" spans="1:32" x14ac:dyDescent="0.3">
      <c r="A1263" s="180" t="s">
        <v>973</v>
      </c>
      <c r="B1263" s="180">
        <v>39344</v>
      </c>
      <c r="C1263" s="182" t="s">
        <v>27758</v>
      </c>
      <c r="D1263" s="180" t="s">
        <v>6</v>
      </c>
      <c r="E1263" s="180" t="s">
        <v>857</v>
      </c>
      <c r="F1263" s="188">
        <v>12.4</v>
      </c>
      <c r="G1263" s="188">
        <v>10.19</v>
      </c>
      <c r="H1263" s="188">
        <v>12.02</v>
      </c>
      <c r="I1263" s="188">
        <v>16.829999999999998</v>
      </c>
      <c r="J1263" s="188">
        <v>11.58</v>
      </c>
      <c r="K1263" s="188">
        <v>9.8000000000000007</v>
      </c>
      <c r="L1263" s="188">
        <v>16.68</v>
      </c>
      <c r="M1263" s="188">
        <v>14.42</v>
      </c>
      <c r="N1263" s="188">
        <v>7.98</v>
      </c>
      <c r="O1263" s="188">
        <v>15</v>
      </c>
      <c r="P1263" s="188">
        <v>17.07</v>
      </c>
      <c r="Q1263" s="188">
        <v>9.52</v>
      </c>
      <c r="R1263" s="188">
        <v>17.16</v>
      </c>
      <c r="S1263" s="188">
        <v>14.66</v>
      </c>
      <c r="T1263" s="188">
        <v>7.69</v>
      </c>
      <c r="U1263" s="188">
        <v>17.02</v>
      </c>
      <c r="V1263" s="188">
        <v>12.5</v>
      </c>
      <c r="W1263" s="188">
        <v>24.04</v>
      </c>
      <c r="X1263" s="188">
        <v>17.739999999999998</v>
      </c>
      <c r="Y1263" s="188">
        <v>12.98</v>
      </c>
      <c r="Z1263" s="188">
        <v>12.21</v>
      </c>
      <c r="AA1263" s="188">
        <v>15.09</v>
      </c>
      <c r="AB1263" s="188">
        <v>15.72</v>
      </c>
      <c r="AC1263" s="188">
        <v>10.57</v>
      </c>
      <c r="AD1263" s="188">
        <v>12.74</v>
      </c>
      <c r="AE1263" s="188">
        <v>11.1</v>
      </c>
      <c r="AF1263" s="188">
        <v>11.78</v>
      </c>
    </row>
    <row r="1264" spans="1:32" x14ac:dyDescent="0.3">
      <c r="A1264" s="180" t="s">
        <v>973</v>
      </c>
      <c r="B1264" s="180">
        <v>12623</v>
      </c>
      <c r="C1264" s="182" t="s">
        <v>27759</v>
      </c>
      <c r="D1264" s="180" t="s">
        <v>37</v>
      </c>
      <c r="E1264" s="180" t="s">
        <v>857</v>
      </c>
      <c r="F1264" s="188">
        <v>51.66</v>
      </c>
      <c r="G1264" s="188">
        <v>42.36</v>
      </c>
      <c r="H1264" s="188">
        <v>32.49</v>
      </c>
      <c r="I1264" s="188">
        <v>34.47</v>
      </c>
      <c r="J1264" s="188">
        <v>39.840000000000003</v>
      </c>
      <c r="K1264" s="188">
        <v>44.75</v>
      </c>
      <c r="L1264" s="188">
        <v>41.85</v>
      </c>
      <c r="M1264" s="188">
        <v>66.14</v>
      </c>
      <c r="N1264" s="188">
        <v>52.19</v>
      </c>
      <c r="O1264" s="188">
        <v>39.58</v>
      </c>
      <c r="P1264" s="188">
        <v>47.97</v>
      </c>
      <c r="Q1264" s="188">
        <v>47.97</v>
      </c>
      <c r="R1264" s="188">
        <v>48.8</v>
      </c>
      <c r="S1264" s="188">
        <v>47.76</v>
      </c>
      <c r="T1264" s="188">
        <v>41.79</v>
      </c>
      <c r="U1264" s="188">
        <v>38.28</v>
      </c>
      <c r="V1264" s="188">
        <v>42.65</v>
      </c>
      <c r="W1264" s="188">
        <v>39.22</v>
      </c>
      <c r="X1264" s="188">
        <v>46.93</v>
      </c>
      <c r="Y1264" s="188">
        <v>46.99</v>
      </c>
      <c r="Z1264" s="188">
        <v>49.36</v>
      </c>
      <c r="AA1264" s="188">
        <v>42.33</v>
      </c>
      <c r="AB1264" s="188">
        <v>54.11</v>
      </c>
      <c r="AC1264" s="188">
        <v>44.75</v>
      </c>
      <c r="AD1264" s="188">
        <v>41.85</v>
      </c>
      <c r="AE1264" s="188">
        <v>52.93</v>
      </c>
      <c r="AF1264" s="188">
        <v>44.31</v>
      </c>
    </row>
    <row r="1265" spans="1:32" x14ac:dyDescent="0.3">
      <c r="A1265" s="180" t="s">
        <v>973</v>
      </c>
      <c r="B1265" s="180">
        <v>34498</v>
      </c>
      <c r="C1265" s="182" t="s">
        <v>27760</v>
      </c>
      <c r="D1265" s="180" t="s">
        <v>6</v>
      </c>
      <c r="E1265" s="180" t="s">
        <v>857</v>
      </c>
      <c r="F1265" s="188">
        <v>77.09</v>
      </c>
      <c r="G1265" s="188">
        <v>142.54</v>
      </c>
      <c r="H1265" s="188">
        <v>92.36</v>
      </c>
      <c r="I1265" s="188">
        <v>142.54</v>
      </c>
      <c r="J1265" s="188">
        <v>76.56</v>
      </c>
      <c r="K1265" s="188">
        <v>121.16</v>
      </c>
      <c r="L1265" s="188">
        <v>89.11</v>
      </c>
      <c r="M1265" s="188">
        <v>91.79</v>
      </c>
      <c r="N1265" s="188">
        <v>90.27</v>
      </c>
      <c r="O1265" s="188">
        <v>114.03</v>
      </c>
      <c r="P1265" s="188">
        <v>99.77</v>
      </c>
      <c r="Q1265" s="188">
        <v>102.44</v>
      </c>
      <c r="R1265" s="188">
        <v>107.99</v>
      </c>
      <c r="S1265" s="188">
        <v>125.19</v>
      </c>
      <c r="T1265" s="188">
        <v>130.66</v>
      </c>
      <c r="U1265" s="188">
        <v>160.57</v>
      </c>
      <c r="V1265" s="188">
        <v>113.72</v>
      </c>
      <c r="W1265" s="188">
        <v>92.98</v>
      </c>
      <c r="X1265" s="188">
        <v>118.54</v>
      </c>
      <c r="Y1265" s="188">
        <v>84.47</v>
      </c>
      <c r="Z1265" s="188">
        <v>118.78</v>
      </c>
      <c r="AA1265" s="188">
        <v>106.9</v>
      </c>
      <c r="AB1265" s="188">
        <v>121.16</v>
      </c>
      <c r="AC1265" s="188">
        <v>113.79</v>
      </c>
      <c r="AD1265" s="188">
        <v>104.03</v>
      </c>
      <c r="AE1265" s="188">
        <v>118.54</v>
      </c>
      <c r="AF1265" s="188">
        <v>189.86</v>
      </c>
    </row>
    <row r="1266" spans="1:32" x14ac:dyDescent="0.3">
      <c r="A1266" s="180" t="s">
        <v>973</v>
      </c>
      <c r="B1266" s="180">
        <v>13244</v>
      </c>
      <c r="C1266" s="182" t="s">
        <v>27761</v>
      </c>
      <c r="D1266" s="180" t="s">
        <v>6</v>
      </c>
      <c r="E1266" s="180" t="s">
        <v>26586</v>
      </c>
      <c r="F1266" s="188">
        <v>32.450000000000003</v>
      </c>
      <c r="G1266" s="188">
        <v>60</v>
      </c>
      <c r="H1266" s="188">
        <v>38.880000000000003</v>
      </c>
      <c r="I1266" s="188">
        <v>60</v>
      </c>
      <c r="J1266" s="188">
        <v>32.229999999999997</v>
      </c>
      <c r="K1266" s="188">
        <v>51</v>
      </c>
      <c r="L1266" s="188">
        <v>37.51</v>
      </c>
      <c r="M1266" s="188">
        <v>38.64</v>
      </c>
      <c r="N1266" s="188">
        <v>38</v>
      </c>
      <c r="O1266" s="188">
        <v>48</v>
      </c>
      <c r="P1266" s="188">
        <v>42</v>
      </c>
      <c r="Q1266" s="188">
        <v>43.12</v>
      </c>
      <c r="R1266" s="188">
        <v>45.46</v>
      </c>
      <c r="S1266" s="188">
        <v>52.7</v>
      </c>
      <c r="T1266" s="188">
        <v>55</v>
      </c>
      <c r="U1266" s="188">
        <v>67.59</v>
      </c>
      <c r="V1266" s="188">
        <v>47.87</v>
      </c>
      <c r="W1266" s="188">
        <v>39.14</v>
      </c>
      <c r="X1266" s="188">
        <v>49.9</v>
      </c>
      <c r="Y1266" s="188">
        <v>35.56</v>
      </c>
      <c r="Z1266" s="188">
        <v>50</v>
      </c>
      <c r="AA1266" s="188">
        <v>45</v>
      </c>
      <c r="AB1266" s="188">
        <v>51</v>
      </c>
      <c r="AC1266" s="188">
        <v>47.9</v>
      </c>
      <c r="AD1266" s="188">
        <v>43.79</v>
      </c>
      <c r="AE1266" s="188">
        <v>49.9</v>
      </c>
      <c r="AF1266" s="188">
        <v>79.92</v>
      </c>
    </row>
    <row r="1267" spans="1:32" x14ac:dyDescent="0.3">
      <c r="A1267" s="180" t="s">
        <v>973</v>
      </c>
      <c r="B1267" s="180">
        <v>38998</v>
      </c>
      <c r="C1267" s="182" t="s">
        <v>27762</v>
      </c>
      <c r="D1267" s="180" t="s">
        <v>6</v>
      </c>
      <c r="E1267" s="180" t="s">
        <v>857</v>
      </c>
      <c r="F1267" s="188"/>
      <c r="G1267" s="188"/>
      <c r="H1267" s="188"/>
      <c r="I1267" s="188"/>
      <c r="J1267" s="188"/>
      <c r="K1267" s="188">
        <v>11.15</v>
      </c>
      <c r="L1267" s="188">
        <v>12.58</v>
      </c>
      <c r="M1267" s="188"/>
      <c r="N1267" s="188">
        <v>15.49</v>
      </c>
      <c r="O1267" s="188"/>
      <c r="P1267" s="188"/>
      <c r="Q1267" s="188"/>
      <c r="R1267" s="188"/>
      <c r="S1267" s="188">
        <v>15.53</v>
      </c>
      <c r="T1267" s="188"/>
      <c r="U1267" s="188"/>
      <c r="V1267" s="188"/>
      <c r="W1267" s="188">
        <v>13.11</v>
      </c>
      <c r="X1267" s="188"/>
      <c r="Y1267" s="188"/>
      <c r="Z1267" s="188"/>
      <c r="AA1267" s="188"/>
      <c r="AB1267" s="188">
        <v>11.26</v>
      </c>
      <c r="AC1267" s="188">
        <v>12.6</v>
      </c>
      <c r="AD1267" s="188"/>
      <c r="AE1267" s="188">
        <v>12.15</v>
      </c>
      <c r="AF1267" s="188"/>
    </row>
    <row r="1268" spans="1:32" x14ac:dyDescent="0.3">
      <c r="A1268" s="180" t="s">
        <v>973</v>
      </c>
      <c r="B1268" s="180">
        <v>38999</v>
      </c>
      <c r="C1268" s="182" t="s">
        <v>27763</v>
      </c>
      <c r="D1268" s="180" t="s">
        <v>6</v>
      </c>
      <c r="E1268" s="180" t="s">
        <v>857</v>
      </c>
      <c r="F1268" s="188"/>
      <c r="G1268" s="188"/>
      <c r="H1268" s="188"/>
      <c r="I1268" s="188"/>
      <c r="J1268" s="188"/>
      <c r="K1268" s="188">
        <v>28.19</v>
      </c>
      <c r="L1268" s="188">
        <v>31.8</v>
      </c>
      <c r="M1268" s="188"/>
      <c r="N1268" s="188">
        <v>39.159999999999997</v>
      </c>
      <c r="O1268" s="188"/>
      <c r="P1268" s="188"/>
      <c r="Q1268" s="188"/>
      <c r="R1268" s="188"/>
      <c r="S1268" s="188">
        <v>39.270000000000003</v>
      </c>
      <c r="T1268" s="188"/>
      <c r="U1268" s="188"/>
      <c r="V1268" s="188"/>
      <c r="W1268" s="188">
        <v>33.159999999999997</v>
      </c>
      <c r="X1268" s="188"/>
      <c r="Y1268" s="188"/>
      <c r="Z1268" s="188"/>
      <c r="AA1268" s="188"/>
      <c r="AB1268" s="188">
        <v>28.47</v>
      </c>
      <c r="AC1268" s="188">
        <v>31.86</v>
      </c>
      <c r="AD1268" s="188"/>
      <c r="AE1268" s="188">
        <v>30.73</v>
      </c>
      <c r="AF1268" s="188"/>
    </row>
    <row r="1269" spans="1:32" x14ac:dyDescent="0.3">
      <c r="A1269" s="180" t="s">
        <v>973</v>
      </c>
      <c r="B1269" s="180">
        <v>38996</v>
      </c>
      <c r="C1269" s="182" t="s">
        <v>27764</v>
      </c>
      <c r="D1269" s="180" t="s">
        <v>6</v>
      </c>
      <c r="E1269" s="180" t="s">
        <v>857</v>
      </c>
      <c r="F1269" s="188"/>
      <c r="G1269" s="188"/>
      <c r="H1269" s="188"/>
      <c r="I1269" s="188"/>
      <c r="J1269" s="188"/>
      <c r="K1269" s="188">
        <v>19.93</v>
      </c>
      <c r="L1269" s="188">
        <v>22.48</v>
      </c>
      <c r="M1269" s="188"/>
      <c r="N1269" s="188">
        <v>27.68</v>
      </c>
      <c r="O1269" s="188"/>
      <c r="P1269" s="188"/>
      <c r="Q1269" s="188"/>
      <c r="R1269" s="188"/>
      <c r="S1269" s="188">
        <v>27.76</v>
      </c>
      <c r="T1269" s="188"/>
      <c r="U1269" s="188"/>
      <c r="V1269" s="188"/>
      <c r="W1269" s="188">
        <v>23.43</v>
      </c>
      <c r="X1269" s="188"/>
      <c r="Y1269" s="188"/>
      <c r="Z1269" s="188"/>
      <c r="AA1269" s="188"/>
      <c r="AB1269" s="188">
        <v>20.13</v>
      </c>
      <c r="AC1269" s="188">
        <v>22.52</v>
      </c>
      <c r="AD1269" s="188"/>
      <c r="AE1269" s="188">
        <v>21.72</v>
      </c>
      <c r="AF1269" s="188"/>
    </row>
    <row r="1270" spans="1:32" x14ac:dyDescent="0.3">
      <c r="A1270" s="180" t="s">
        <v>973</v>
      </c>
      <c r="B1270" s="180">
        <v>44173</v>
      </c>
      <c r="C1270" s="182" t="s">
        <v>27765</v>
      </c>
      <c r="D1270" s="180" t="s">
        <v>6</v>
      </c>
      <c r="E1270" s="180" t="s">
        <v>857</v>
      </c>
      <c r="F1270" s="188"/>
      <c r="G1270" s="188"/>
      <c r="H1270" s="188"/>
      <c r="I1270" s="188"/>
      <c r="J1270" s="188"/>
      <c r="K1270" s="188">
        <v>19.38</v>
      </c>
      <c r="L1270" s="188">
        <v>21.86</v>
      </c>
      <c r="M1270" s="188"/>
      <c r="N1270" s="188">
        <v>26.92</v>
      </c>
      <c r="O1270" s="188"/>
      <c r="P1270" s="188"/>
      <c r="Q1270" s="188"/>
      <c r="R1270" s="188"/>
      <c r="S1270" s="188">
        <v>27</v>
      </c>
      <c r="T1270" s="188"/>
      <c r="U1270" s="188"/>
      <c r="V1270" s="188"/>
      <c r="W1270" s="188">
        <v>22.79</v>
      </c>
      <c r="X1270" s="188"/>
      <c r="Y1270" s="188"/>
      <c r="Z1270" s="188"/>
      <c r="AA1270" s="188"/>
      <c r="AB1270" s="188">
        <v>19.57</v>
      </c>
      <c r="AC1270" s="188">
        <v>21.9</v>
      </c>
      <c r="AD1270" s="188"/>
      <c r="AE1270" s="188">
        <v>21.12</v>
      </c>
      <c r="AF1270" s="188"/>
    </row>
    <row r="1271" spans="1:32" x14ac:dyDescent="0.3">
      <c r="A1271" s="180" t="s">
        <v>973</v>
      </c>
      <c r="B1271" s="180">
        <v>44174</v>
      </c>
      <c r="C1271" s="182" t="s">
        <v>27766</v>
      </c>
      <c r="D1271" s="180" t="s">
        <v>6</v>
      </c>
      <c r="E1271" s="180" t="s">
        <v>857</v>
      </c>
      <c r="F1271" s="188"/>
      <c r="G1271" s="188"/>
      <c r="H1271" s="188"/>
      <c r="I1271" s="188"/>
      <c r="J1271" s="188"/>
      <c r="K1271" s="188">
        <v>31.72</v>
      </c>
      <c r="L1271" s="188">
        <v>35.78</v>
      </c>
      <c r="M1271" s="188"/>
      <c r="N1271" s="188">
        <v>44.06</v>
      </c>
      <c r="O1271" s="188"/>
      <c r="P1271" s="188"/>
      <c r="Q1271" s="188"/>
      <c r="R1271" s="188"/>
      <c r="S1271" s="188">
        <v>44.19</v>
      </c>
      <c r="T1271" s="188"/>
      <c r="U1271" s="188"/>
      <c r="V1271" s="188"/>
      <c r="W1271" s="188">
        <v>37.299999999999997</v>
      </c>
      <c r="X1271" s="188"/>
      <c r="Y1271" s="188"/>
      <c r="Z1271" s="188"/>
      <c r="AA1271" s="188"/>
      <c r="AB1271" s="188">
        <v>32.04</v>
      </c>
      <c r="AC1271" s="188">
        <v>35.840000000000003</v>
      </c>
      <c r="AD1271" s="188"/>
      <c r="AE1271" s="188">
        <v>34.57</v>
      </c>
      <c r="AF1271" s="188"/>
    </row>
    <row r="1272" spans="1:32" x14ac:dyDescent="0.3">
      <c r="A1272" s="180" t="s">
        <v>973</v>
      </c>
      <c r="B1272" s="180">
        <v>38997</v>
      </c>
      <c r="C1272" s="182" t="s">
        <v>27767</v>
      </c>
      <c r="D1272" s="180" t="s">
        <v>6</v>
      </c>
      <c r="E1272" s="180" t="s">
        <v>857</v>
      </c>
      <c r="F1272" s="188"/>
      <c r="G1272" s="188"/>
      <c r="H1272" s="188"/>
      <c r="I1272" s="188"/>
      <c r="J1272" s="188"/>
      <c r="K1272" s="188">
        <v>28.51</v>
      </c>
      <c r="L1272" s="188">
        <v>32.159999999999997</v>
      </c>
      <c r="M1272" s="188"/>
      <c r="N1272" s="188">
        <v>39.6</v>
      </c>
      <c r="O1272" s="188"/>
      <c r="P1272" s="188"/>
      <c r="Q1272" s="188"/>
      <c r="R1272" s="188"/>
      <c r="S1272" s="188">
        <v>39.71</v>
      </c>
      <c r="T1272" s="188"/>
      <c r="U1272" s="188"/>
      <c r="V1272" s="188"/>
      <c r="W1272" s="188">
        <v>33.520000000000003</v>
      </c>
      <c r="X1272" s="188"/>
      <c r="Y1272" s="188"/>
      <c r="Z1272" s="188"/>
      <c r="AA1272" s="188"/>
      <c r="AB1272" s="188">
        <v>28.79</v>
      </c>
      <c r="AC1272" s="188">
        <v>32.21</v>
      </c>
      <c r="AD1272" s="188"/>
      <c r="AE1272" s="188">
        <v>31.07</v>
      </c>
      <c r="AF1272" s="188"/>
    </row>
    <row r="1273" spans="1:32" x14ac:dyDescent="0.3">
      <c r="A1273" s="180" t="s">
        <v>973</v>
      </c>
      <c r="B1273" s="180">
        <v>39600</v>
      </c>
      <c r="C1273" s="182" t="s">
        <v>27768</v>
      </c>
      <c r="D1273" s="180" t="s">
        <v>6</v>
      </c>
      <c r="E1273" s="180" t="s">
        <v>857</v>
      </c>
      <c r="F1273" s="188">
        <v>15.62</v>
      </c>
      <c r="G1273" s="188">
        <v>14.31</v>
      </c>
      <c r="H1273" s="188">
        <v>14.1</v>
      </c>
      <c r="I1273" s="188">
        <v>10.96</v>
      </c>
      <c r="J1273" s="188">
        <v>13.53</v>
      </c>
      <c r="K1273" s="188">
        <v>12.95</v>
      </c>
      <c r="L1273" s="188">
        <v>17.350000000000001</v>
      </c>
      <c r="M1273" s="188">
        <v>16.670000000000002</v>
      </c>
      <c r="N1273" s="188">
        <v>15.62</v>
      </c>
      <c r="O1273" s="188">
        <v>17.93</v>
      </c>
      <c r="P1273" s="188">
        <v>15.99</v>
      </c>
      <c r="Q1273" s="188">
        <v>20.239999999999998</v>
      </c>
      <c r="R1273" s="188">
        <v>18.25</v>
      </c>
      <c r="S1273" s="188">
        <v>18.350000000000001</v>
      </c>
      <c r="T1273" s="188">
        <v>17.88</v>
      </c>
      <c r="U1273" s="188">
        <v>14.1</v>
      </c>
      <c r="V1273" s="188">
        <v>23.8</v>
      </c>
      <c r="W1273" s="188">
        <v>21.5</v>
      </c>
      <c r="X1273" s="188">
        <v>16.04</v>
      </c>
      <c r="Y1273" s="188">
        <v>14.26</v>
      </c>
      <c r="Z1273" s="188">
        <v>11.8</v>
      </c>
      <c r="AA1273" s="188">
        <v>15.78</v>
      </c>
      <c r="AB1273" s="188">
        <v>16.36</v>
      </c>
      <c r="AC1273" s="188">
        <v>19.190000000000001</v>
      </c>
      <c r="AD1273" s="188">
        <v>14.78</v>
      </c>
      <c r="AE1273" s="188">
        <v>17.510000000000002</v>
      </c>
      <c r="AF1273" s="188">
        <v>17.2</v>
      </c>
    </row>
    <row r="1274" spans="1:32" x14ac:dyDescent="0.3">
      <c r="A1274" s="180" t="s">
        <v>973</v>
      </c>
      <c r="B1274" s="180">
        <v>39601</v>
      </c>
      <c r="C1274" s="182" t="s">
        <v>27769</v>
      </c>
      <c r="D1274" s="180" t="s">
        <v>6</v>
      </c>
      <c r="E1274" s="180" t="s">
        <v>857</v>
      </c>
      <c r="F1274" s="188">
        <v>33.14</v>
      </c>
      <c r="G1274" s="188">
        <v>30.36</v>
      </c>
      <c r="H1274" s="188">
        <v>29.92</v>
      </c>
      <c r="I1274" s="188">
        <v>23.24</v>
      </c>
      <c r="J1274" s="188">
        <v>28.69</v>
      </c>
      <c r="K1274" s="188">
        <v>27.47</v>
      </c>
      <c r="L1274" s="188">
        <v>36.81</v>
      </c>
      <c r="M1274" s="188">
        <v>35.369999999999997</v>
      </c>
      <c r="N1274" s="188">
        <v>33.14</v>
      </c>
      <c r="O1274" s="188">
        <v>38.04</v>
      </c>
      <c r="P1274" s="188">
        <v>33.92</v>
      </c>
      <c r="Q1274" s="188">
        <v>42.93</v>
      </c>
      <c r="R1274" s="188">
        <v>38.700000000000003</v>
      </c>
      <c r="S1274" s="188">
        <v>38.93</v>
      </c>
      <c r="T1274" s="188">
        <v>37.92</v>
      </c>
      <c r="U1274" s="188">
        <v>29.92</v>
      </c>
      <c r="V1274" s="188">
        <v>50.49</v>
      </c>
      <c r="W1274" s="188">
        <v>45.6</v>
      </c>
      <c r="X1274" s="188">
        <v>34.03</v>
      </c>
      <c r="Y1274" s="188">
        <v>30.25</v>
      </c>
      <c r="Z1274" s="188">
        <v>25.02</v>
      </c>
      <c r="AA1274" s="188">
        <v>33.479999999999997</v>
      </c>
      <c r="AB1274" s="188">
        <v>34.700000000000003</v>
      </c>
      <c r="AC1274" s="188">
        <v>40.71</v>
      </c>
      <c r="AD1274" s="188">
        <v>31.36</v>
      </c>
      <c r="AE1274" s="188">
        <v>37.15</v>
      </c>
      <c r="AF1274" s="188">
        <v>36.479999999999997</v>
      </c>
    </row>
    <row r="1275" spans="1:32" x14ac:dyDescent="0.3">
      <c r="A1275" s="180" t="s">
        <v>973</v>
      </c>
      <c r="B1275" s="180">
        <v>39862</v>
      </c>
      <c r="C1275" s="182" t="s">
        <v>27770</v>
      </c>
      <c r="D1275" s="180" t="s">
        <v>6</v>
      </c>
      <c r="E1275" s="180" t="s">
        <v>857</v>
      </c>
      <c r="F1275" s="188"/>
      <c r="G1275" s="188"/>
      <c r="H1275" s="188"/>
      <c r="I1275" s="188"/>
      <c r="J1275" s="188">
        <v>20.8</v>
      </c>
      <c r="K1275" s="188"/>
      <c r="L1275" s="188">
        <v>28.67</v>
      </c>
      <c r="M1275" s="188">
        <v>23.06</v>
      </c>
      <c r="N1275" s="188"/>
      <c r="O1275" s="188"/>
      <c r="P1275" s="188">
        <v>24.03</v>
      </c>
      <c r="Q1275" s="188"/>
      <c r="R1275" s="188"/>
      <c r="S1275" s="188"/>
      <c r="T1275" s="188"/>
      <c r="U1275" s="188"/>
      <c r="V1275" s="188"/>
      <c r="W1275" s="188"/>
      <c r="X1275" s="188"/>
      <c r="Y1275" s="188"/>
      <c r="Z1275" s="188"/>
      <c r="AA1275" s="188"/>
      <c r="AB1275" s="188"/>
      <c r="AC1275" s="188">
        <v>24.2</v>
      </c>
      <c r="AD1275" s="188"/>
      <c r="AE1275" s="188">
        <v>14.74</v>
      </c>
      <c r="AF1275" s="188"/>
    </row>
    <row r="1276" spans="1:32" x14ac:dyDescent="0.3">
      <c r="A1276" s="180" t="s">
        <v>973</v>
      </c>
      <c r="B1276" s="180">
        <v>39863</v>
      </c>
      <c r="C1276" s="182" t="s">
        <v>27771</v>
      </c>
      <c r="D1276" s="180" t="s">
        <v>6</v>
      </c>
      <c r="E1276" s="180" t="s">
        <v>857</v>
      </c>
      <c r="F1276" s="188"/>
      <c r="G1276" s="188"/>
      <c r="H1276" s="188"/>
      <c r="I1276" s="188"/>
      <c r="J1276" s="188">
        <v>21.09</v>
      </c>
      <c r="K1276" s="188"/>
      <c r="L1276" s="188">
        <v>29.07</v>
      </c>
      <c r="M1276" s="188">
        <v>23.38</v>
      </c>
      <c r="N1276" s="188"/>
      <c r="O1276" s="188"/>
      <c r="P1276" s="188">
        <v>24.36</v>
      </c>
      <c r="Q1276" s="188"/>
      <c r="R1276" s="188"/>
      <c r="S1276" s="188"/>
      <c r="T1276" s="188"/>
      <c r="U1276" s="188"/>
      <c r="V1276" s="188"/>
      <c r="W1276" s="188"/>
      <c r="X1276" s="188"/>
      <c r="Y1276" s="188"/>
      <c r="Z1276" s="188"/>
      <c r="AA1276" s="188"/>
      <c r="AB1276" s="188"/>
      <c r="AC1276" s="188">
        <v>24.54</v>
      </c>
      <c r="AD1276" s="188"/>
      <c r="AE1276" s="188">
        <v>14.95</v>
      </c>
      <c r="AF1276" s="188"/>
    </row>
    <row r="1277" spans="1:32" x14ac:dyDescent="0.3">
      <c r="A1277" s="180" t="s">
        <v>973</v>
      </c>
      <c r="B1277" s="180">
        <v>39864</v>
      </c>
      <c r="C1277" s="182" t="s">
        <v>27772</v>
      </c>
      <c r="D1277" s="180" t="s">
        <v>6</v>
      </c>
      <c r="E1277" s="180" t="s">
        <v>857</v>
      </c>
      <c r="F1277" s="188"/>
      <c r="G1277" s="188"/>
      <c r="H1277" s="188"/>
      <c r="I1277" s="188"/>
      <c r="J1277" s="188">
        <v>26.17</v>
      </c>
      <c r="K1277" s="188"/>
      <c r="L1277" s="188">
        <v>36.07</v>
      </c>
      <c r="M1277" s="188">
        <v>29.01</v>
      </c>
      <c r="N1277" s="188"/>
      <c r="O1277" s="188"/>
      <c r="P1277" s="188">
        <v>30.23</v>
      </c>
      <c r="Q1277" s="188"/>
      <c r="R1277" s="188"/>
      <c r="S1277" s="188"/>
      <c r="T1277" s="188"/>
      <c r="U1277" s="188"/>
      <c r="V1277" s="188"/>
      <c r="W1277" s="188"/>
      <c r="X1277" s="188"/>
      <c r="Y1277" s="188"/>
      <c r="Z1277" s="188"/>
      <c r="AA1277" s="188"/>
      <c r="AB1277" s="188"/>
      <c r="AC1277" s="188">
        <v>30.45</v>
      </c>
      <c r="AD1277" s="188"/>
      <c r="AE1277" s="188">
        <v>18.55</v>
      </c>
      <c r="AF1277" s="188"/>
    </row>
    <row r="1278" spans="1:32" x14ac:dyDescent="0.3">
      <c r="A1278" s="180" t="s">
        <v>973</v>
      </c>
      <c r="B1278" s="180">
        <v>39865</v>
      </c>
      <c r="C1278" s="182" t="s">
        <v>27773</v>
      </c>
      <c r="D1278" s="180" t="s">
        <v>6</v>
      </c>
      <c r="E1278" s="180" t="s">
        <v>857</v>
      </c>
      <c r="F1278" s="188"/>
      <c r="G1278" s="188"/>
      <c r="H1278" s="188"/>
      <c r="I1278" s="188"/>
      <c r="J1278" s="188">
        <v>36.89</v>
      </c>
      <c r="K1278" s="188"/>
      <c r="L1278" s="188">
        <v>50.84</v>
      </c>
      <c r="M1278" s="188">
        <v>40.89</v>
      </c>
      <c r="N1278" s="188"/>
      <c r="O1278" s="188"/>
      <c r="P1278" s="188">
        <v>42.61</v>
      </c>
      <c r="Q1278" s="188"/>
      <c r="R1278" s="188"/>
      <c r="S1278" s="188"/>
      <c r="T1278" s="188"/>
      <c r="U1278" s="188"/>
      <c r="V1278" s="188"/>
      <c r="W1278" s="188"/>
      <c r="X1278" s="188"/>
      <c r="Y1278" s="188"/>
      <c r="Z1278" s="188"/>
      <c r="AA1278" s="188"/>
      <c r="AB1278" s="188"/>
      <c r="AC1278" s="188">
        <v>42.91</v>
      </c>
      <c r="AD1278" s="188"/>
      <c r="AE1278" s="188">
        <v>26.14</v>
      </c>
      <c r="AF1278" s="188"/>
    </row>
    <row r="1279" spans="1:32" x14ac:dyDescent="0.3">
      <c r="A1279" s="180" t="s">
        <v>973</v>
      </c>
      <c r="B1279" s="180">
        <v>2517</v>
      </c>
      <c r="C1279" s="182" t="s">
        <v>27774</v>
      </c>
      <c r="D1279" s="180" t="s">
        <v>6</v>
      </c>
      <c r="E1279" s="180" t="s">
        <v>857</v>
      </c>
      <c r="F1279" s="188"/>
      <c r="G1279" s="188">
        <v>24.49</v>
      </c>
      <c r="H1279" s="188">
        <v>27.05</v>
      </c>
      <c r="I1279" s="188">
        <v>25.29</v>
      </c>
      <c r="J1279" s="188">
        <v>31.12</v>
      </c>
      <c r="K1279" s="188">
        <v>30.62</v>
      </c>
      <c r="L1279" s="188">
        <v>22.4</v>
      </c>
      <c r="M1279" s="188">
        <v>28.13</v>
      </c>
      <c r="N1279" s="188">
        <v>25.79</v>
      </c>
      <c r="O1279" s="188">
        <v>34.880000000000003</v>
      </c>
      <c r="P1279" s="188">
        <v>32.68</v>
      </c>
      <c r="Q1279" s="188">
        <v>25.33</v>
      </c>
      <c r="R1279" s="188">
        <v>27.42</v>
      </c>
      <c r="S1279" s="188">
        <v>29.29</v>
      </c>
      <c r="T1279" s="188">
        <v>21.85</v>
      </c>
      <c r="U1279" s="188">
        <v>26.62</v>
      </c>
      <c r="V1279" s="188">
        <v>25.36</v>
      </c>
      <c r="W1279" s="188">
        <v>31.54</v>
      </c>
      <c r="X1279" s="188">
        <v>25.31</v>
      </c>
      <c r="Y1279" s="188">
        <v>25.2</v>
      </c>
      <c r="Z1279" s="188">
        <v>25.81</v>
      </c>
      <c r="AA1279" s="188"/>
      <c r="AB1279" s="188">
        <v>32.32</v>
      </c>
      <c r="AC1279" s="188">
        <v>23.69</v>
      </c>
      <c r="AD1279" s="188">
        <v>34.58</v>
      </c>
      <c r="AE1279" s="188">
        <v>28.9</v>
      </c>
      <c r="AF1279" s="188">
        <v>24.94</v>
      </c>
    </row>
    <row r="1280" spans="1:32" x14ac:dyDescent="0.3">
      <c r="A1280" s="180" t="s">
        <v>973</v>
      </c>
      <c r="B1280" s="180">
        <v>2522</v>
      </c>
      <c r="C1280" s="182" t="s">
        <v>27775</v>
      </c>
      <c r="D1280" s="180" t="s">
        <v>6</v>
      </c>
      <c r="E1280" s="180" t="s">
        <v>857</v>
      </c>
      <c r="F1280" s="188"/>
      <c r="G1280" s="188">
        <v>15.83</v>
      </c>
      <c r="H1280" s="188">
        <v>17.48</v>
      </c>
      <c r="I1280" s="188">
        <v>16.350000000000001</v>
      </c>
      <c r="J1280" s="188">
        <v>20.11</v>
      </c>
      <c r="K1280" s="188">
        <v>19.79</v>
      </c>
      <c r="L1280" s="188">
        <v>14.48</v>
      </c>
      <c r="M1280" s="188">
        <v>18.18</v>
      </c>
      <c r="N1280" s="188">
        <v>16.670000000000002</v>
      </c>
      <c r="O1280" s="188">
        <v>22.54</v>
      </c>
      <c r="P1280" s="188">
        <v>21.12</v>
      </c>
      <c r="Q1280" s="188">
        <v>16.37</v>
      </c>
      <c r="R1280" s="188">
        <v>17.72</v>
      </c>
      <c r="S1280" s="188">
        <v>18.93</v>
      </c>
      <c r="T1280" s="188">
        <v>14.12</v>
      </c>
      <c r="U1280" s="188">
        <v>17.21</v>
      </c>
      <c r="V1280" s="188">
        <v>16.39</v>
      </c>
      <c r="W1280" s="188">
        <v>20.39</v>
      </c>
      <c r="X1280" s="188">
        <v>16.36</v>
      </c>
      <c r="Y1280" s="188">
        <v>16.29</v>
      </c>
      <c r="Z1280" s="188">
        <v>16.68</v>
      </c>
      <c r="AA1280" s="188"/>
      <c r="AB1280" s="188">
        <v>20.89</v>
      </c>
      <c r="AC1280" s="188">
        <v>15.31</v>
      </c>
      <c r="AD1280" s="188">
        <v>22.35</v>
      </c>
      <c r="AE1280" s="188">
        <v>18.68</v>
      </c>
      <c r="AF1280" s="188">
        <v>16.12</v>
      </c>
    </row>
    <row r="1281" spans="1:32" x14ac:dyDescent="0.3">
      <c r="A1281" s="180" t="s">
        <v>973</v>
      </c>
      <c r="B1281" s="180">
        <v>2516</v>
      </c>
      <c r="C1281" s="182" t="s">
        <v>27776</v>
      </c>
      <c r="D1281" s="180" t="s">
        <v>6</v>
      </c>
      <c r="E1281" s="180" t="s">
        <v>857</v>
      </c>
      <c r="F1281" s="188"/>
      <c r="G1281" s="188">
        <v>12.71</v>
      </c>
      <c r="H1281" s="188">
        <v>14.04</v>
      </c>
      <c r="I1281" s="188">
        <v>13.12</v>
      </c>
      <c r="J1281" s="188">
        <v>16.149999999999999</v>
      </c>
      <c r="K1281" s="188">
        <v>15.89</v>
      </c>
      <c r="L1281" s="188">
        <v>11.62</v>
      </c>
      <c r="M1281" s="188">
        <v>14.6</v>
      </c>
      <c r="N1281" s="188">
        <v>13.38</v>
      </c>
      <c r="O1281" s="188">
        <v>18.100000000000001</v>
      </c>
      <c r="P1281" s="188">
        <v>16.96</v>
      </c>
      <c r="Q1281" s="188">
        <v>13.14</v>
      </c>
      <c r="R1281" s="188">
        <v>14.23</v>
      </c>
      <c r="S1281" s="188">
        <v>15.2</v>
      </c>
      <c r="T1281" s="188">
        <v>11.34</v>
      </c>
      <c r="U1281" s="188">
        <v>13.82</v>
      </c>
      <c r="V1281" s="188">
        <v>13.16</v>
      </c>
      <c r="W1281" s="188">
        <v>16.37</v>
      </c>
      <c r="X1281" s="188">
        <v>13.13</v>
      </c>
      <c r="Y1281" s="188">
        <v>13.08</v>
      </c>
      <c r="Z1281" s="188">
        <v>13.39</v>
      </c>
      <c r="AA1281" s="188"/>
      <c r="AB1281" s="188">
        <v>16.77</v>
      </c>
      <c r="AC1281" s="188">
        <v>12.29</v>
      </c>
      <c r="AD1281" s="188">
        <v>17.940000000000001</v>
      </c>
      <c r="AE1281" s="188">
        <v>14.99</v>
      </c>
      <c r="AF1281" s="188">
        <v>12.94</v>
      </c>
    </row>
    <row r="1282" spans="1:32" x14ac:dyDescent="0.3">
      <c r="A1282" s="180" t="s">
        <v>973</v>
      </c>
      <c r="B1282" s="180">
        <v>2548</v>
      </c>
      <c r="C1282" s="182" t="s">
        <v>27777</v>
      </c>
      <c r="D1282" s="180" t="s">
        <v>6</v>
      </c>
      <c r="E1282" s="180" t="s">
        <v>857</v>
      </c>
      <c r="F1282" s="188"/>
      <c r="G1282" s="188">
        <v>9.73</v>
      </c>
      <c r="H1282" s="188">
        <v>10.75</v>
      </c>
      <c r="I1282" s="188">
        <v>10.050000000000001</v>
      </c>
      <c r="J1282" s="188">
        <v>12.37</v>
      </c>
      <c r="K1282" s="188">
        <v>12.17</v>
      </c>
      <c r="L1282" s="188">
        <v>8.9</v>
      </c>
      <c r="M1282" s="188">
        <v>11.18</v>
      </c>
      <c r="N1282" s="188">
        <v>10.25</v>
      </c>
      <c r="O1282" s="188">
        <v>13.86</v>
      </c>
      <c r="P1282" s="188">
        <v>12.99</v>
      </c>
      <c r="Q1282" s="188">
        <v>10.07</v>
      </c>
      <c r="R1282" s="188">
        <v>10.9</v>
      </c>
      <c r="S1282" s="188">
        <v>11.64</v>
      </c>
      <c r="T1282" s="188">
        <v>8.68</v>
      </c>
      <c r="U1282" s="188">
        <v>10.58</v>
      </c>
      <c r="V1282" s="188">
        <v>10.08</v>
      </c>
      <c r="W1282" s="188">
        <v>12.54</v>
      </c>
      <c r="X1282" s="188">
        <v>10.06</v>
      </c>
      <c r="Y1282" s="188">
        <v>10.02</v>
      </c>
      <c r="Z1282" s="188">
        <v>10.26</v>
      </c>
      <c r="AA1282" s="188"/>
      <c r="AB1282" s="188">
        <v>12.85</v>
      </c>
      <c r="AC1282" s="188">
        <v>9.42</v>
      </c>
      <c r="AD1282" s="188">
        <v>13.74</v>
      </c>
      <c r="AE1282" s="188">
        <v>11.48</v>
      </c>
      <c r="AF1282" s="188">
        <v>9.91</v>
      </c>
    </row>
    <row r="1283" spans="1:32" x14ac:dyDescent="0.3">
      <c r="A1283" s="180" t="s">
        <v>973</v>
      </c>
      <c r="B1283" s="180">
        <v>2518</v>
      </c>
      <c r="C1283" s="182" t="s">
        <v>27778</v>
      </c>
      <c r="D1283" s="180" t="s">
        <v>6</v>
      </c>
      <c r="E1283" s="180" t="s">
        <v>857</v>
      </c>
      <c r="F1283" s="188"/>
      <c r="G1283" s="188">
        <v>116.6</v>
      </c>
      <c r="H1283" s="188">
        <v>128.76</v>
      </c>
      <c r="I1283" s="188">
        <v>120.4</v>
      </c>
      <c r="J1283" s="188">
        <v>148.11000000000001</v>
      </c>
      <c r="K1283" s="188">
        <v>145.75</v>
      </c>
      <c r="L1283" s="188">
        <v>106.63</v>
      </c>
      <c r="M1283" s="188">
        <v>133.91999999999999</v>
      </c>
      <c r="N1283" s="188">
        <v>122.77</v>
      </c>
      <c r="O1283" s="188">
        <v>166.03</v>
      </c>
      <c r="P1283" s="188">
        <v>155.55000000000001</v>
      </c>
      <c r="Q1283" s="188">
        <v>120.57</v>
      </c>
      <c r="R1283" s="188">
        <v>130.54</v>
      </c>
      <c r="S1283" s="188">
        <v>139.41</v>
      </c>
      <c r="T1283" s="188">
        <v>104.01</v>
      </c>
      <c r="U1283" s="188">
        <v>126.74</v>
      </c>
      <c r="V1283" s="188">
        <v>120.74</v>
      </c>
      <c r="W1283" s="188">
        <v>150.13999999999999</v>
      </c>
      <c r="X1283" s="188">
        <v>120.48</v>
      </c>
      <c r="Y1283" s="188">
        <v>119.98</v>
      </c>
      <c r="Z1283" s="188">
        <v>122.85</v>
      </c>
      <c r="AA1283" s="188"/>
      <c r="AB1283" s="188">
        <v>153.86000000000001</v>
      </c>
      <c r="AC1283" s="188">
        <v>112.79</v>
      </c>
      <c r="AD1283" s="188">
        <v>164.59</v>
      </c>
      <c r="AE1283" s="188">
        <v>137.55000000000001</v>
      </c>
      <c r="AF1283" s="188">
        <v>118.71</v>
      </c>
    </row>
    <row r="1284" spans="1:32" x14ac:dyDescent="0.3">
      <c r="A1284" s="180" t="s">
        <v>973</v>
      </c>
      <c r="B1284" s="180">
        <v>2521</v>
      </c>
      <c r="C1284" s="182" t="s">
        <v>27779</v>
      </c>
      <c r="D1284" s="180" t="s">
        <v>6</v>
      </c>
      <c r="E1284" s="180" t="s">
        <v>857</v>
      </c>
      <c r="F1284" s="188"/>
      <c r="G1284" s="188">
        <v>49.63</v>
      </c>
      <c r="H1284" s="188">
        <v>54.81</v>
      </c>
      <c r="I1284" s="188">
        <v>51.25</v>
      </c>
      <c r="J1284" s="188">
        <v>63.05</v>
      </c>
      <c r="K1284" s="188">
        <v>62.04</v>
      </c>
      <c r="L1284" s="188">
        <v>45.39</v>
      </c>
      <c r="M1284" s="188">
        <v>57.01</v>
      </c>
      <c r="N1284" s="188">
        <v>52.26</v>
      </c>
      <c r="O1284" s="188">
        <v>70.67</v>
      </c>
      <c r="P1284" s="188">
        <v>66.209999999999994</v>
      </c>
      <c r="Q1284" s="188">
        <v>51.32</v>
      </c>
      <c r="R1284" s="188">
        <v>55.57</v>
      </c>
      <c r="S1284" s="188">
        <v>59.34</v>
      </c>
      <c r="T1284" s="188">
        <v>44.27</v>
      </c>
      <c r="U1284" s="188">
        <v>53.95</v>
      </c>
      <c r="V1284" s="188">
        <v>51.39</v>
      </c>
      <c r="W1284" s="188">
        <v>63.91</v>
      </c>
      <c r="X1284" s="188">
        <v>51.29</v>
      </c>
      <c r="Y1284" s="188">
        <v>51.07</v>
      </c>
      <c r="Z1284" s="188">
        <v>52.29</v>
      </c>
      <c r="AA1284" s="188"/>
      <c r="AB1284" s="188">
        <v>65.489999999999995</v>
      </c>
      <c r="AC1284" s="188">
        <v>48.01</v>
      </c>
      <c r="AD1284" s="188">
        <v>70.06</v>
      </c>
      <c r="AE1284" s="188">
        <v>58.55</v>
      </c>
      <c r="AF1284" s="188">
        <v>50.53</v>
      </c>
    </row>
    <row r="1285" spans="1:32" x14ac:dyDescent="0.3">
      <c r="A1285" s="180" t="s">
        <v>973</v>
      </c>
      <c r="B1285" s="180">
        <v>2519</v>
      </c>
      <c r="C1285" s="182" t="s">
        <v>27780</v>
      </c>
      <c r="D1285" s="180" t="s">
        <v>6</v>
      </c>
      <c r="E1285" s="180" t="s">
        <v>857</v>
      </c>
      <c r="F1285" s="188"/>
      <c r="G1285" s="188">
        <v>140.59</v>
      </c>
      <c r="H1285" s="188">
        <v>155.26</v>
      </c>
      <c r="I1285" s="188">
        <v>145.18</v>
      </c>
      <c r="J1285" s="188">
        <v>178.59</v>
      </c>
      <c r="K1285" s="188">
        <v>175.74</v>
      </c>
      <c r="L1285" s="188">
        <v>128.57</v>
      </c>
      <c r="M1285" s="188">
        <v>161.47999999999999</v>
      </c>
      <c r="N1285" s="188">
        <v>148.03</v>
      </c>
      <c r="O1285" s="188">
        <v>200.19</v>
      </c>
      <c r="P1285" s="188">
        <v>187.56</v>
      </c>
      <c r="Q1285" s="188">
        <v>145.38</v>
      </c>
      <c r="R1285" s="188">
        <v>157.4</v>
      </c>
      <c r="S1285" s="188">
        <v>168.1</v>
      </c>
      <c r="T1285" s="188">
        <v>125.41</v>
      </c>
      <c r="U1285" s="188">
        <v>152.82</v>
      </c>
      <c r="V1285" s="188">
        <v>145.58000000000001</v>
      </c>
      <c r="W1285" s="188">
        <v>181.04</v>
      </c>
      <c r="X1285" s="188">
        <v>145.28</v>
      </c>
      <c r="Y1285" s="188">
        <v>144.66999999999999</v>
      </c>
      <c r="Z1285" s="188">
        <v>148.13</v>
      </c>
      <c r="AA1285" s="188"/>
      <c r="AB1285" s="188">
        <v>185.52</v>
      </c>
      <c r="AC1285" s="188">
        <v>136.01</v>
      </c>
      <c r="AD1285" s="188">
        <v>198.46</v>
      </c>
      <c r="AE1285" s="188">
        <v>165.86</v>
      </c>
      <c r="AF1285" s="188">
        <v>143.13999999999999</v>
      </c>
    </row>
    <row r="1286" spans="1:32" x14ac:dyDescent="0.3">
      <c r="A1286" s="180" t="s">
        <v>973</v>
      </c>
      <c r="B1286" s="180">
        <v>2515</v>
      </c>
      <c r="C1286" s="182" t="s">
        <v>27781</v>
      </c>
      <c r="D1286" s="180" t="s">
        <v>6</v>
      </c>
      <c r="E1286" s="180" t="s">
        <v>857</v>
      </c>
      <c r="F1286" s="188"/>
      <c r="G1286" s="188">
        <v>10.58</v>
      </c>
      <c r="H1286" s="188">
        <v>11.68</v>
      </c>
      <c r="I1286" s="188">
        <v>10.92</v>
      </c>
      <c r="J1286" s="188">
        <v>13.44</v>
      </c>
      <c r="K1286" s="188">
        <v>13.22</v>
      </c>
      <c r="L1286" s="188">
        <v>9.67</v>
      </c>
      <c r="M1286" s="188">
        <v>12.15</v>
      </c>
      <c r="N1286" s="188">
        <v>11.14</v>
      </c>
      <c r="O1286" s="188">
        <v>15.06</v>
      </c>
      <c r="P1286" s="188">
        <v>14.11</v>
      </c>
      <c r="Q1286" s="188">
        <v>10.94</v>
      </c>
      <c r="R1286" s="188">
        <v>11.84</v>
      </c>
      <c r="S1286" s="188">
        <v>12.65</v>
      </c>
      <c r="T1286" s="188">
        <v>9.43</v>
      </c>
      <c r="U1286" s="188">
        <v>11.5</v>
      </c>
      <c r="V1286" s="188">
        <v>10.95</v>
      </c>
      <c r="W1286" s="188">
        <v>13.62</v>
      </c>
      <c r="X1286" s="188">
        <v>10.93</v>
      </c>
      <c r="Y1286" s="188">
        <v>10.88</v>
      </c>
      <c r="Z1286" s="188">
        <v>11.15</v>
      </c>
      <c r="AA1286" s="188"/>
      <c r="AB1286" s="188">
        <v>13.96</v>
      </c>
      <c r="AC1286" s="188">
        <v>10.23</v>
      </c>
      <c r="AD1286" s="188">
        <v>14.93</v>
      </c>
      <c r="AE1286" s="188">
        <v>12.48</v>
      </c>
      <c r="AF1286" s="188">
        <v>10.77</v>
      </c>
    </row>
    <row r="1287" spans="1:32" x14ac:dyDescent="0.3">
      <c r="A1287" s="180" t="s">
        <v>973</v>
      </c>
      <c r="B1287" s="180">
        <v>2520</v>
      </c>
      <c r="C1287" s="182" t="s">
        <v>27782</v>
      </c>
      <c r="D1287" s="180" t="s">
        <v>6</v>
      </c>
      <c r="E1287" s="180" t="s">
        <v>857</v>
      </c>
      <c r="F1287" s="188"/>
      <c r="G1287" s="188">
        <v>258.76</v>
      </c>
      <c r="H1287" s="188">
        <v>285.77</v>
      </c>
      <c r="I1287" s="188">
        <v>267.2</v>
      </c>
      <c r="J1287" s="188">
        <v>328.71</v>
      </c>
      <c r="K1287" s="188">
        <v>323.45999999999998</v>
      </c>
      <c r="L1287" s="188">
        <v>236.64</v>
      </c>
      <c r="M1287" s="188">
        <v>297.2</v>
      </c>
      <c r="N1287" s="188">
        <v>272.45</v>
      </c>
      <c r="O1287" s="188">
        <v>368.46</v>
      </c>
      <c r="P1287" s="188">
        <v>345.21</v>
      </c>
      <c r="Q1287" s="188">
        <v>267.58</v>
      </c>
      <c r="R1287" s="188">
        <v>289.7</v>
      </c>
      <c r="S1287" s="188">
        <v>309.39</v>
      </c>
      <c r="T1287" s="188">
        <v>230.82</v>
      </c>
      <c r="U1287" s="188">
        <v>281.27</v>
      </c>
      <c r="V1287" s="188">
        <v>267.95</v>
      </c>
      <c r="W1287" s="188">
        <v>333.21</v>
      </c>
      <c r="X1287" s="188">
        <v>267.39</v>
      </c>
      <c r="Y1287" s="188">
        <v>266.26</v>
      </c>
      <c r="Z1287" s="188">
        <v>272.64</v>
      </c>
      <c r="AA1287" s="188"/>
      <c r="AB1287" s="188">
        <v>341.46</v>
      </c>
      <c r="AC1287" s="188">
        <v>250.33</v>
      </c>
      <c r="AD1287" s="188">
        <v>365.27</v>
      </c>
      <c r="AE1287" s="188">
        <v>305.27</v>
      </c>
      <c r="AF1287" s="188">
        <v>263.45</v>
      </c>
    </row>
    <row r="1288" spans="1:32" x14ac:dyDescent="0.3">
      <c r="A1288" s="180" t="s">
        <v>973</v>
      </c>
      <c r="B1288" s="180">
        <v>1602</v>
      </c>
      <c r="C1288" s="182" t="s">
        <v>27783</v>
      </c>
      <c r="D1288" s="180" t="s">
        <v>6</v>
      </c>
      <c r="E1288" s="180" t="s">
        <v>857</v>
      </c>
      <c r="F1288" s="188">
        <v>54.55</v>
      </c>
      <c r="G1288" s="188">
        <v>54.18</v>
      </c>
      <c r="H1288" s="188">
        <v>41.96</v>
      </c>
      <c r="I1288" s="188">
        <v>58.3</v>
      </c>
      <c r="J1288" s="188">
        <v>47.66</v>
      </c>
      <c r="K1288" s="188"/>
      <c r="L1288" s="188">
        <v>57.7</v>
      </c>
      <c r="M1288" s="188">
        <v>56.88</v>
      </c>
      <c r="N1288" s="188">
        <v>57.03</v>
      </c>
      <c r="O1288" s="188">
        <v>56.5</v>
      </c>
      <c r="P1288" s="188">
        <v>64.819999999999993</v>
      </c>
      <c r="Q1288" s="188">
        <v>51.71</v>
      </c>
      <c r="R1288" s="188">
        <v>64.069999999999993</v>
      </c>
      <c r="S1288" s="188">
        <v>47.81</v>
      </c>
      <c r="T1288" s="188">
        <v>50.43</v>
      </c>
      <c r="U1288" s="188">
        <v>56.2</v>
      </c>
      <c r="V1288" s="188">
        <v>56.5</v>
      </c>
      <c r="W1288" s="188">
        <v>55.08</v>
      </c>
      <c r="X1288" s="188">
        <v>50.81</v>
      </c>
      <c r="Y1288" s="188">
        <v>59.2</v>
      </c>
      <c r="Z1288" s="188">
        <v>61.52</v>
      </c>
      <c r="AA1288" s="188">
        <v>26.22</v>
      </c>
      <c r="AB1288" s="188">
        <v>52.9</v>
      </c>
      <c r="AC1288" s="188">
        <v>45.93</v>
      </c>
      <c r="AD1288" s="188">
        <v>45.79</v>
      </c>
      <c r="AE1288" s="188">
        <v>51.63</v>
      </c>
      <c r="AF1288" s="188">
        <v>63.47</v>
      </c>
    </row>
    <row r="1289" spans="1:32" x14ac:dyDescent="0.3">
      <c r="A1289" s="180" t="s">
        <v>973</v>
      </c>
      <c r="B1289" s="180">
        <v>1601</v>
      </c>
      <c r="C1289" s="182" t="s">
        <v>27784</v>
      </c>
      <c r="D1289" s="180" t="s">
        <v>6</v>
      </c>
      <c r="E1289" s="180" t="s">
        <v>857</v>
      </c>
      <c r="F1289" s="188">
        <v>48.62</v>
      </c>
      <c r="G1289" s="188">
        <v>48.29</v>
      </c>
      <c r="H1289" s="188">
        <v>37.4</v>
      </c>
      <c r="I1289" s="188">
        <v>51.96</v>
      </c>
      <c r="J1289" s="188">
        <v>42.48</v>
      </c>
      <c r="K1289" s="188"/>
      <c r="L1289" s="188">
        <v>51.43</v>
      </c>
      <c r="M1289" s="188">
        <v>50.69</v>
      </c>
      <c r="N1289" s="188">
        <v>50.83</v>
      </c>
      <c r="O1289" s="188">
        <v>50.36</v>
      </c>
      <c r="P1289" s="188">
        <v>57.77</v>
      </c>
      <c r="Q1289" s="188">
        <v>46.08</v>
      </c>
      <c r="R1289" s="188">
        <v>57.1</v>
      </c>
      <c r="S1289" s="188">
        <v>42.61</v>
      </c>
      <c r="T1289" s="188">
        <v>44.95</v>
      </c>
      <c r="U1289" s="188">
        <v>50.09</v>
      </c>
      <c r="V1289" s="188">
        <v>50.36</v>
      </c>
      <c r="W1289" s="188">
        <v>49.09</v>
      </c>
      <c r="X1289" s="188">
        <v>45.28</v>
      </c>
      <c r="Y1289" s="188">
        <v>52.76</v>
      </c>
      <c r="Z1289" s="188">
        <v>54.83</v>
      </c>
      <c r="AA1289" s="188">
        <v>23.37</v>
      </c>
      <c r="AB1289" s="188">
        <v>47.15</v>
      </c>
      <c r="AC1289" s="188">
        <v>40.94</v>
      </c>
      <c r="AD1289" s="188">
        <v>40.81</v>
      </c>
      <c r="AE1289" s="188">
        <v>46.02</v>
      </c>
      <c r="AF1289" s="188">
        <v>56.57</v>
      </c>
    </row>
    <row r="1290" spans="1:32" x14ac:dyDescent="0.3">
      <c r="A1290" s="180" t="s">
        <v>973</v>
      </c>
      <c r="B1290" s="180">
        <v>1600</v>
      </c>
      <c r="C1290" s="182" t="s">
        <v>27785</v>
      </c>
      <c r="D1290" s="180" t="s">
        <v>6</v>
      </c>
      <c r="E1290" s="180" t="s">
        <v>857</v>
      </c>
      <c r="F1290" s="188">
        <v>21.24</v>
      </c>
      <c r="G1290" s="188">
        <v>21.09</v>
      </c>
      <c r="H1290" s="188">
        <v>16.34</v>
      </c>
      <c r="I1290" s="188">
        <v>22.7</v>
      </c>
      <c r="J1290" s="188">
        <v>18.55</v>
      </c>
      <c r="K1290" s="188"/>
      <c r="L1290" s="188">
        <v>22.46</v>
      </c>
      <c r="M1290" s="188">
        <v>22.14</v>
      </c>
      <c r="N1290" s="188">
        <v>22.2</v>
      </c>
      <c r="O1290" s="188">
        <v>22</v>
      </c>
      <c r="P1290" s="188">
        <v>25.24</v>
      </c>
      <c r="Q1290" s="188">
        <v>20.13</v>
      </c>
      <c r="R1290" s="188">
        <v>24.94</v>
      </c>
      <c r="S1290" s="188">
        <v>18.61</v>
      </c>
      <c r="T1290" s="188">
        <v>19.63</v>
      </c>
      <c r="U1290" s="188">
        <v>21.88</v>
      </c>
      <c r="V1290" s="188">
        <v>22</v>
      </c>
      <c r="W1290" s="188">
        <v>21.44</v>
      </c>
      <c r="X1290" s="188">
        <v>19.78</v>
      </c>
      <c r="Y1290" s="188">
        <v>23.05</v>
      </c>
      <c r="Z1290" s="188">
        <v>23.95</v>
      </c>
      <c r="AA1290" s="188">
        <v>10.210000000000001</v>
      </c>
      <c r="AB1290" s="188">
        <v>20.6</v>
      </c>
      <c r="AC1290" s="188">
        <v>17.88</v>
      </c>
      <c r="AD1290" s="188">
        <v>17.82</v>
      </c>
      <c r="AE1290" s="188">
        <v>20.100000000000001</v>
      </c>
      <c r="AF1290" s="188">
        <v>24.71</v>
      </c>
    </row>
    <row r="1291" spans="1:32" x14ac:dyDescent="0.3">
      <c r="A1291" s="180" t="s">
        <v>973</v>
      </c>
      <c r="B1291" s="180">
        <v>1598</v>
      </c>
      <c r="C1291" s="182" t="s">
        <v>27786</v>
      </c>
      <c r="D1291" s="180" t="s">
        <v>6</v>
      </c>
      <c r="E1291" s="180" t="s">
        <v>857</v>
      </c>
      <c r="F1291" s="188">
        <v>14.39</v>
      </c>
      <c r="G1291" s="188">
        <v>14.29</v>
      </c>
      <c r="H1291" s="188">
        <v>11.07</v>
      </c>
      <c r="I1291" s="188">
        <v>15.38</v>
      </c>
      <c r="J1291" s="188">
        <v>12.57</v>
      </c>
      <c r="K1291" s="188"/>
      <c r="L1291" s="188">
        <v>15.22</v>
      </c>
      <c r="M1291" s="188">
        <v>15</v>
      </c>
      <c r="N1291" s="188">
        <v>15.04</v>
      </c>
      <c r="O1291" s="188">
        <v>14.9</v>
      </c>
      <c r="P1291" s="188">
        <v>17.100000000000001</v>
      </c>
      <c r="Q1291" s="188">
        <v>13.64</v>
      </c>
      <c r="R1291" s="188">
        <v>16.899999999999999</v>
      </c>
      <c r="S1291" s="188">
        <v>12.61</v>
      </c>
      <c r="T1291" s="188">
        <v>13.3</v>
      </c>
      <c r="U1291" s="188">
        <v>14.82</v>
      </c>
      <c r="V1291" s="188">
        <v>14.9</v>
      </c>
      <c r="W1291" s="188">
        <v>14.53</v>
      </c>
      <c r="X1291" s="188">
        <v>13.4</v>
      </c>
      <c r="Y1291" s="188">
        <v>15.61</v>
      </c>
      <c r="Z1291" s="188">
        <v>16.23</v>
      </c>
      <c r="AA1291" s="188">
        <v>6.91</v>
      </c>
      <c r="AB1291" s="188">
        <v>13.95</v>
      </c>
      <c r="AC1291" s="188">
        <v>12.11</v>
      </c>
      <c r="AD1291" s="188">
        <v>12.08</v>
      </c>
      <c r="AE1291" s="188">
        <v>13.62</v>
      </c>
      <c r="AF1291" s="188">
        <v>16.739999999999998</v>
      </c>
    </row>
    <row r="1292" spans="1:32" x14ac:dyDescent="0.3">
      <c r="A1292" s="180" t="s">
        <v>973</v>
      </c>
      <c r="B1292" s="180">
        <v>1603</v>
      </c>
      <c r="C1292" s="182" t="s">
        <v>27787</v>
      </c>
      <c r="D1292" s="180" t="s">
        <v>6</v>
      </c>
      <c r="E1292" s="180" t="s">
        <v>857</v>
      </c>
      <c r="F1292" s="188">
        <v>82.37</v>
      </c>
      <c r="G1292" s="188">
        <v>81.8</v>
      </c>
      <c r="H1292" s="188">
        <v>63.36</v>
      </c>
      <c r="I1292" s="188">
        <v>88.02</v>
      </c>
      <c r="J1292" s="188">
        <v>71.959999999999994</v>
      </c>
      <c r="K1292" s="188"/>
      <c r="L1292" s="188">
        <v>87.12</v>
      </c>
      <c r="M1292" s="188">
        <v>85.87</v>
      </c>
      <c r="N1292" s="188">
        <v>86.1</v>
      </c>
      <c r="O1292" s="188">
        <v>85.31</v>
      </c>
      <c r="P1292" s="188">
        <v>97.87</v>
      </c>
      <c r="Q1292" s="188">
        <v>78.069999999999993</v>
      </c>
      <c r="R1292" s="188">
        <v>96.74</v>
      </c>
      <c r="S1292" s="188">
        <v>72.180000000000007</v>
      </c>
      <c r="T1292" s="188">
        <v>76.14</v>
      </c>
      <c r="U1292" s="188">
        <v>84.86</v>
      </c>
      <c r="V1292" s="188">
        <v>85.31</v>
      </c>
      <c r="W1292" s="188">
        <v>83.16</v>
      </c>
      <c r="X1292" s="188">
        <v>76.709999999999994</v>
      </c>
      <c r="Y1292" s="188">
        <v>89.38</v>
      </c>
      <c r="Z1292" s="188">
        <v>92.89</v>
      </c>
      <c r="AA1292" s="188">
        <v>39.6</v>
      </c>
      <c r="AB1292" s="188">
        <v>79.88</v>
      </c>
      <c r="AC1292" s="188">
        <v>69.36</v>
      </c>
      <c r="AD1292" s="188">
        <v>69.13</v>
      </c>
      <c r="AE1292" s="188">
        <v>77.95</v>
      </c>
      <c r="AF1292" s="188">
        <v>95.83</v>
      </c>
    </row>
    <row r="1293" spans="1:32" x14ac:dyDescent="0.3">
      <c r="A1293" s="180" t="s">
        <v>973</v>
      </c>
      <c r="B1293" s="180">
        <v>1599</v>
      </c>
      <c r="C1293" s="182" t="s">
        <v>27788</v>
      </c>
      <c r="D1293" s="180" t="s">
        <v>6</v>
      </c>
      <c r="E1293" s="180" t="s">
        <v>857</v>
      </c>
      <c r="F1293" s="188">
        <v>16.690000000000001</v>
      </c>
      <c r="G1293" s="188">
        <v>16.579999999999998</v>
      </c>
      <c r="H1293" s="188">
        <v>12.84</v>
      </c>
      <c r="I1293" s="188">
        <v>17.84</v>
      </c>
      <c r="J1293" s="188">
        <v>14.58</v>
      </c>
      <c r="K1293" s="188"/>
      <c r="L1293" s="188">
        <v>17.66</v>
      </c>
      <c r="M1293" s="188">
        <v>17.41</v>
      </c>
      <c r="N1293" s="188">
        <v>17.45</v>
      </c>
      <c r="O1293" s="188">
        <v>17.29</v>
      </c>
      <c r="P1293" s="188">
        <v>19.84</v>
      </c>
      <c r="Q1293" s="188">
        <v>15.82</v>
      </c>
      <c r="R1293" s="188">
        <v>19.61</v>
      </c>
      <c r="S1293" s="188">
        <v>14.63</v>
      </c>
      <c r="T1293" s="188">
        <v>15.43</v>
      </c>
      <c r="U1293" s="188">
        <v>17.2</v>
      </c>
      <c r="V1293" s="188">
        <v>17.29</v>
      </c>
      <c r="W1293" s="188">
        <v>16.86</v>
      </c>
      <c r="X1293" s="188">
        <v>15.55</v>
      </c>
      <c r="Y1293" s="188">
        <v>18.12</v>
      </c>
      <c r="Z1293" s="188">
        <v>18.829999999999998</v>
      </c>
      <c r="AA1293" s="188">
        <v>8.02</v>
      </c>
      <c r="AB1293" s="188">
        <v>16.190000000000001</v>
      </c>
      <c r="AC1293" s="188">
        <v>14.06</v>
      </c>
      <c r="AD1293" s="188">
        <v>14.01</v>
      </c>
      <c r="AE1293" s="188">
        <v>15.8</v>
      </c>
      <c r="AF1293" s="188">
        <v>19.420000000000002</v>
      </c>
    </row>
    <row r="1294" spans="1:32" x14ac:dyDescent="0.3">
      <c r="A1294" s="180" t="s">
        <v>973</v>
      </c>
      <c r="B1294" s="180">
        <v>1597</v>
      </c>
      <c r="C1294" s="182" t="s">
        <v>27789</v>
      </c>
      <c r="D1294" s="180" t="s">
        <v>6</v>
      </c>
      <c r="E1294" s="180" t="s">
        <v>857</v>
      </c>
      <c r="F1294" s="188">
        <v>13.53</v>
      </c>
      <c r="G1294" s="188">
        <v>13.43</v>
      </c>
      <c r="H1294" s="188">
        <v>10.4</v>
      </c>
      <c r="I1294" s="188">
        <v>14.46</v>
      </c>
      <c r="J1294" s="188">
        <v>11.82</v>
      </c>
      <c r="K1294" s="188"/>
      <c r="L1294" s="188">
        <v>14.31</v>
      </c>
      <c r="M1294" s="188">
        <v>14.1</v>
      </c>
      <c r="N1294" s="188">
        <v>14.14</v>
      </c>
      <c r="O1294" s="188">
        <v>14.01</v>
      </c>
      <c r="P1294" s="188">
        <v>16.07</v>
      </c>
      <c r="Q1294" s="188">
        <v>12.82</v>
      </c>
      <c r="R1294" s="188">
        <v>15.89</v>
      </c>
      <c r="S1294" s="188">
        <v>11.85</v>
      </c>
      <c r="T1294" s="188">
        <v>12.5</v>
      </c>
      <c r="U1294" s="188">
        <v>13.94</v>
      </c>
      <c r="V1294" s="188">
        <v>14.01</v>
      </c>
      <c r="W1294" s="188">
        <v>13.66</v>
      </c>
      <c r="X1294" s="188">
        <v>12.6</v>
      </c>
      <c r="Y1294" s="188">
        <v>14.68</v>
      </c>
      <c r="Z1294" s="188">
        <v>15.26</v>
      </c>
      <c r="AA1294" s="188">
        <v>6.5</v>
      </c>
      <c r="AB1294" s="188">
        <v>13.12</v>
      </c>
      <c r="AC1294" s="188">
        <v>11.39</v>
      </c>
      <c r="AD1294" s="188">
        <v>11.35</v>
      </c>
      <c r="AE1294" s="188">
        <v>12.8</v>
      </c>
      <c r="AF1294" s="188">
        <v>15.74</v>
      </c>
    </row>
    <row r="1295" spans="1:32" x14ac:dyDescent="0.3">
      <c r="A1295" s="180" t="s">
        <v>973</v>
      </c>
      <c r="B1295" s="180">
        <v>39602</v>
      </c>
      <c r="C1295" s="182" t="s">
        <v>27790</v>
      </c>
      <c r="D1295" s="180" t="s">
        <v>6</v>
      </c>
      <c r="E1295" s="180" t="s">
        <v>857</v>
      </c>
      <c r="F1295" s="188">
        <v>1.65</v>
      </c>
      <c r="G1295" s="188">
        <v>1.51</v>
      </c>
      <c r="H1295" s="188">
        <v>1.49</v>
      </c>
      <c r="I1295" s="188">
        <v>1.1599999999999999</v>
      </c>
      <c r="J1295" s="188">
        <v>1.43</v>
      </c>
      <c r="K1295" s="188">
        <v>1.37</v>
      </c>
      <c r="L1295" s="188">
        <v>1.84</v>
      </c>
      <c r="M1295" s="188">
        <v>1.77</v>
      </c>
      <c r="N1295" s="188">
        <v>1.65</v>
      </c>
      <c r="O1295" s="188">
        <v>1.9</v>
      </c>
      <c r="P1295" s="188">
        <v>1.69</v>
      </c>
      <c r="Q1295" s="188">
        <v>2.14</v>
      </c>
      <c r="R1295" s="188">
        <v>1.93</v>
      </c>
      <c r="S1295" s="188">
        <v>1.94</v>
      </c>
      <c r="T1295" s="188">
        <v>1.89</v>
      </c>
      <c r="U1295" s="188">
        <v>1.49</v>
      </c>
      <c r="V1295" s="188">
        <v>2.52</v>
      </c>
      <c r="W1295" s="188">
        <v>2.2799999999999998</v>
      </c>
      <c r="X1295" s="188">
        <v>1.7</v>
      </c>
      <c r="Y1295" s="188">
        <v>1.51</v>
      </c>
      <c r="Z1295" s="188">
        <v>1.25</v>
      </c>
      <c r="AA1295" s="188">
        <v>1.67</v>
      </c>
      <c r="AB1295" s="188">
        <v>1.73</v>
      </c>
      <c r="AC1295" s="188">
        <v>2.0299999999999998</v>
      </c>
      <c r="AD1295" s="188">
        <v>1.56</v>
      </c>
      <c r="AE1295" s="188">
        <v>1.85</v>
      </c>
      <c r="AF1295" s="188">
        <v>1.82</v>
      </c>
    </row>
    <row r="1296" spans="1:32" x14ac:dyDescent="0.3">
      <c r="A1296" s="180" t="s">
        <v>973</v>
      </c>
      <c r="B1296" s="180">
        <v>39603</v>
      </c>
      <c r="C1296" s="182" t="s">
        <v>27791</v>
      </c>
      <c r="D1296" s="180" t="s">
        <v>6</v>
      </c>
      <c r="E1296" s="180" t="s">
        <v>857</v>
      </c>
      <c r="F1296" s="188">
        <v>3.53</v>
      </c>
      <c r="G1296" s="188">
        <v>3.23</v>
      </c>
      <c r="H1296" s="188">
        <v>3.18</v>
      </c>
      <c r="I1296" s="188">
        <v>2.4700000000000002</v>
      </c>
      <c r="J1296" s="188">
        <v>3.05</v>
      </c>
      <c r="K1296" s="188">
        <v>2.92</v>
      </c>
      <c r="L1296" s="188">
        <v>3.92</v>
      </c>
      <c r="M1296" s="188">
        <v>3.77</v>
      </c>
      <c r="N1296" s="188">
        <v>3.53</v>
      </c>
      <c r="O1296" s="188">
        <v>4.05</v>
      </c>
      <c r="P1296" s="188">
        <v>3.61</v>
      </c>
      <c r="Q1296" s="188">
        <v>4.57</v>
      </c>
      <c r="R1296" s="188">
        <v>4.12</v>
      </c>
      <c r="S1296" s="188">
        <v>4.1500000000000004</v>
      </c>
      <c r="T1296" s="188">
        <v>4.04</v>
      </c>
      <c r="U1296" s="188">
        <v>3.18</v>
      </c>
      <c r="V1296" s="188">
        <v>5.38</v>
      </c>
      <c r="W1296" s="188">
        <v>4.8600000000000003</v>
      </c>
      <c r="X1296" s="188">
        <v>3.62</v>
      </c>
      <c r="Y1296" s="188">
        <v>3.22</v>
      </c>
      <c r="Z1296" s="188">
        <v>2.66</v>
      </c>
      <c r="AA1296" s="188">
        <v>3.56</v>
      </c>
      <c r="AB1296" s="188">
        <v>3.69</v>
      </c>
      <c r="AC1296" s="188">
        <v>4.33</v>
      </c>
      <c r="AD1296" s="188">
        <v>3.34</v>
      </c>
      <c r="AE1296" s="188">
        <v>3.96</v>
      </c>
      <c r="AF1296" s="188">
        <v>3.88</v>
      </c>
    </row>
    <row r="1297" spans="1:32" x14ac:dyDescent="0.3">
      <c r="A1297" s="180" t="s">
        <v>973</v>
      </c>
      <c r="B1297" s="180">
        <v>11821</v>
      </c>
      <c r="C1297" s="182" t="s">
        <v>27792</v>
      </c>
      <c r="D1297" s="180" t="s">
        <v>6</v>
      </c>
      <c r="E1297" s="180" t="s">
        <v>857</v>
      </c>
      <c r="F1297" s="188">
        <v>11.11</v>
      </c>
      <c r="G1297" s="188">
        <v>11.03</v>
      </c>
      <c r="H1297" s="188">
        <v>8.5399999999999991</v>
      </c>
      <c r="I1297" s="188">
        <v>11.87</v>
      </c>
      <c r="J1297" s="188">
        <v>9.6999999999999993</v>
      </c>
      <c r="K1297" s="188"/>
      <c r="L1297" s="188">
        <v>11.75</v>
      </c>
      <c r="M1297" s="188">
        <v>11.58</v>
      </c>
      <c r="N1297" s="188">
        <v>11.61</v>
      </c>
      <c r="O1297" s="188">
        <v>11.51</v>
      </c>
      <c r="P1297" s="188">
        <v>13.2</v>
      </c>
      <c r="Q1297" s="188">
        <v>10.53</v>
      </c>
      <c r="R1297" s="188">
        <v>13.05</v>
      </c>
      <c r="S1297" s="188">
        <v>9.74</v>
      </c>
      <c r="T1297" s="188">
        <v>10.27</v>
      </c>
      <c r="U1297" s="188">
        <v>11.45</v>
      </c>
      <c r="V1297" s="188">
        <v>11.51</v>
      </c>
      <c r="W1297" s="188">
        <v>11.22</v>
      </c>
      <c r="X1297" s="188">
        <v>10.35</v>
      </c>
      <c r="Y1297" s="188">
        <v>12.06</v>
      </c>
      <c r="Z1297" s="188">
        <v>12.53</v>
      </c>
      <c r="AA1297" s="188">
        <v>5.34</v>
      </c>
      <c r="AB1297" s="188">
        <v>10.77</v>
      </c>
      <c r="AC1297" s="188">
        <v>9.35</v>
      </c>
      <c r="AD1297" s="188">
        <v>9.32</v>
      </c>
      <c r="AE1297" s="188">
        <v>10.51</v>
      </c>
      <c r="AF1297" s="188">
        <v>12.93</v>
      </c>
    </row>
    <row r="1298" spans="1:32" x14ac:dyDescent="0.3">
      <c r="A1298" s="180" t="s">
        <v>973</v>
      </c>
      <c r="B1298" s="180">
        <v>1562</v>
      </c>
      <c r="C1298" s="182" t="s">
        <v>27793</v>
      </c>
      <c r="D1298" s="180" t="s">
        <v>6</v>
      </c>
      <c r="E1298" s="180" t="s">
        <v>857</v>
      </c>
      <c r="F1298" s="188">
        <v>18.2</v>
      </c>
      <c r="G1298" s="188">
        <v>18.07</v>
      </c>
      <c r="H1298" s="188">
        <v>14</v>
      </c>
      <c r="I1298" s="188">
        <v>19.45</v>
      </c>
      <c r="J1298" s="188">
        <v>15.9</v>
      </c>
      <c r="K1298" s="188"/>
      <c r="L1298" s="188">
        <v>19.25</v>
      </c>
      <c r="M1298" s="188">
        <v>18.97</v>
      </c>
      <c r="N1298" s="188">
        <v>19.02</v>
      </c>
      <c r="O1298" s="188">
        <v>18.850000000000001</v>
      </c>
      <c r="P1298" s="188">
        <v>21.62</v>
      </c>
      <c r="Q1298" s="188">
        <v>17.25</v>
      </c>
      <c r="R1298" s="188">
        <v>21.37</v>
      </c>
      <c r="S1298" s="188">
        <v>15.95</v>
      </c>
      <c r="T1298" s="188">
        <v>16.82</v>
      </c>
      <c r="U1298" s="188">
        <v>18.75</v>
      </c>
      <c r="V1298" s="188">
        <v>18.850000000000001</v>
      </c>
      <c r="W1298" s="188">
        <v>18.37</v>
      </c>
      <c r="X1298" s="188">
        <v>16.95</v>
      </c>
      <c r="Y1298" s="188">
        <v>19.75</v>
      </c>
      <c r="Z1298" s="188">
        <v>20.52</v>
      </c>
      <c r="AA1298" s="188">
        <v>8.75</v>
      </c>
      <c r="AB1298" s="188">
        <v>17.649999999999999</v>
      </c>
      <c r="AC1298" s="188">
        <v>15.32</v>
      </c>
      <c r="AD1298" s="188">
        <v>15.27</v>
      </c>
      <c r="AE1298" s="188">
        <v>17.22</v>
      </c>
      <c r="AF1298" s="188">
        <v>21.17</v>
      </c>
    </row>
    <row r="1299" spans="1:32" x14ac:dyDescent="0.3">
      <c r="A1299" s="180" t="s">
        <v>973</v>
      </c>
      <c r="B1299" s="180">
        <v>1563</v>
      </c>
      <c r="C1299" s="182" t="s">
        <v>27794</v>
      </c>
      <c r="D1299" s="180" t="s">
        <v>6</v>
      </c>
      <c r="E1299" s="180" t="s">
        <v>857</v>
      </c>
      <c r="F1299" s="188">
        <v>24.42</v>
      </c>
      <c r="G1299" s="188">
        <v>24.25</v>
      </c>
      <c r="H1299" s="188">
        <v>18.78</v>
      </c>
      <c r="I1299" s="188">
        <v>26.1</v>
      </c>
      <c r="J1299" s="188">
        <v>21.33</v>
      </c>
      <c r="K1299" s="188"/>
      <c r="L1299" s="188">
        <v>25.83</v>
      </c>
      <c r="M1299" s="188">
        <v>25.46</v>
      </c>
      <c r="N1299" s="188">
        <v>25.53</v>
      </c>
      <c r="O1299" s="188">
        <v>25.29</v>
      </c>
      <c r="P1299" s="188">
        <v>29.02</v>
      </c>
      <c r="Q1299" s="188">
        <v>23.14</v>
      </c>
      <c r="R1299" s="188">
        <v>28.68</v>
      </c>
      <c r="S1299" s="188">
        <v>21.4</v>
      </c>
      <c r="T1299" s="188">
        <v>22.57</v>
      </c>
      <c r="U1299" s="188">
        <v>25.16</v>
      </c>
      <c r="V1299" s="188">
        <v>25.29</v>
      </c>
      <c r="W1299" s="188">
        <v>24.65</v>
      </c>
      <c r="X1299" s="188">
        <v>22.74</v>
      </c>
      <c r="Y1299" s="188">
        <v>26.5</v>
      </c>
      <c r="Z1299" s="188">
        <v>27.54</v>
      </c>
      <c r="AA1299" s="188">
        <v>11.74</v>
      </c>
      <c r="AB1299" s="188">
        <v>23.68</v>
      </c>
      <c r="AC1299" s="188">
        <v>20.56</v>
      </c>
      <c r="AD1299" s="188">
        <v>20.49</v>
      </c>
      <c r="AE1299" s="188">
        <v>23.11</v>
      </c>
      <c r="AF1299" s="188">
        <v>28.41</v>
      </c>
    </row>
    <row r="1300" spans="1:32" x14ac:dyDescent="0.3">
      <c r="A1300" s="180" t="s">
        <v>973</v>
      </c>
      <c r="B1300" s="180">
        <v>11856</v>
      </c>
      <c r="C1300" s="182" t="s">
        <v>27795</v>
      </c>
      <c r="D1300" s="180" t="s">
        <v>6</v>
      </c>
      <c r="E1300" s="180" t="s">
        <v>26586</v>
      </c>
      <c r="F1300" s="188">
        <v>7.28</v>
      </c>
      <c r="G1300" s="188">
        <v>7.23</v>
      </c>
      <c r="H1300" s="188">
        <v>5.6</v>
      </c>
      <c r="I1300" s="188">
        <v>7.78</v>
      </c>
      <c r="J1300" s="188">
        <v>6.36</v>
      </c>
      <c r="K1300" s="188"/>
      <c r="L1300" s="188">
        <v>7.7</v>
      </c>
      <c r="M1300" s="188">
        <v>7.59</v>
      </c>
      <c r="N1300" s="188">
        <v>7.61</v>
      </c>
      <c r="O1300" s="188">
        <v>7.54</v>
      </c>
      <c r="P1300" s="188">
        <v>8.65</v>
      </c>
      <c r="Q1300" s="188">
        <v>6.9</v>
      </c>
      <c r="R1300" s="188">
        <v>8.5500000000000007</v>
      </c>
      <c r="S1300" s="188">
        <v>6.38</v>
      </c>
      <c r="T1300" s="188">
        <v>6.73</v>
      </c>
      <c r="U1300" s="188">
        <v>7.5</v>
      </c>
      <c r="V1300" s="188">
        <v>7.54</v>
      </c>
      <c r="W1300" s="188">
        <v>7.35</v>
      </c>
      <c r="X1300" s="188">
        <v>6.78</v>
      </c>
      <c r="Y1300" s="188">
        <v>7.9</v>
      </c>
      <c r="Z1300" s="188">
        <v>8.2100000000000009</v>
      </c>
      <c r="AA1300" s="188">
        <v>3.5</v>
      </c>
      <c r="AB1300" s="188">
        <v>7.06</v>
      </c>
      <c r="AC1300" s="188">
        <v>6.13</v>
      </c>
      <c r="AD1300" s="188">
        <v>6.11</v>
      </c>
      <c r="AE1300" s="188">
        <v>6.89</v>
      </c>
      <c r="AF1300" s="188">
        <v>8.4700000000000006</v>
      </c>
    </row>
    <row r="1301" spans="1:32" x14ac:dyDescent="0.3">
      <c r="A1301" s="180" t="s">
        <v>973</v>
      </c>
      <c r="B1301" s="180">
        <v>11857</v>
      </c>
      <c r="C1301" s="182" t="s">
        <v>27796</v>
      </c>
      <c r="D1301" s="180" t="s">
        <v>6</v>
      </c>
      <c r="E1301" s="180" t="s">
        <v>857</v>
      </c>
      <c r="F1301" s="188">
        <v>38.31</v>
      </c>
      <c r="G1301" s="188">
        <v>38.049999999999997</v>
      </c>
      <c r="H1301" s="188">
        <v>29.47</v>
      </c>
      <c r="I1301" s="188">
        <v>40.94</v>
      </c>
      <c r="J1301" s="188">
        <v>33.47</v>
      </c>
      <c r="K1301" s="188"/>
      <c r="L1301" s="188">
        <v>40.520000000000003</v>
      </c>
      <c r="M1301" s="188">
        <v>39.94</v>
      </c>
      <c r="N1301" s="188">
        <v>40.049999999999997</v>
      </c>
      <c r="O1301" s="188">
        <v>39.68</v>
      </c>
      <c r="P1301" s="188">
        <v>45.52</v>
      </c>
      <c r="Q1301" s="188">
        <v>36.31</v>
      </c>
      <c r="R1301" s="188">
        <v>45</v>
      </c>
      <c r="S1301" s="188">
        <v>33.58</v>
      </c>
      <c r="T1301" s="188">
        <v>35.42</v>
      </c>
      <c r="U1301" s="188">
        <v>39.47</v>
      </c>
      <c r="V1301" s="188">
        <v>39.68</v>
      </c>
      <c r="W1301" s="188">
        <v>38.68</v>
      </c>
      <c r="X1301" s="188">
        <v>35.68</v>
      </c>
      <c r="Y1301" s="188">
        <v>41.58</v>
      </c>
      <c r="Z1301" s="188">
        <v>43.21</v>
      </c>
      <c r="AA1301" s="188">
        <v>18.420000000000002</v>
      </c>
      <c r="AB1301" s="188">
        <v>37.15</v>
      </c>
      <c r="AC1301" s="188">
        <v>32.26</v>
      </c>
      <c r="AD1301" s="188">
        <v>32.15</v>
      </c>
      <c r="AE1301" s="188">
        <v>36.26</v>
      </c>
      <c r="AF1301" s="188">
        <v>44.58</v>
      </c>
    </row>
    <row r="1302" spans="1:32" x14ac:dyDescent="0.3">
      <c r="A1302" s="180" t="s">
        <v>973</v>
      </c>
      <c r="B1302" s="180">
        <v>11858</v>
      </c>
      <c r="C1302" s="182" t="s">
        <v>27797</v>
      </c>
      <c r="D1302" s="180" t="s">
        <v>6</v>
      </c>
      <c r="E1302" s="180" t="s">
        <v>857</v>
      </c>
      <c r="F1302" s="188">
        <v>47.55</v>
      </c>
      <c r="G1302" s="188">
        <v>47.22</v>
      </c>
      <c r="H1302" s="188">
        <v>36.58</v>
      </c>
      <c r="I1302" s="188">
        <v>50.82</v>
      </c>
      <c r="J1302" s="188">
        <v>41.54</v>
      </c>
      <c r="K1302" s="188"/>
      <c r="L1302" s="188">
        <v>50.29</v>
      </c>
      <c r="M1302" s="188">
        <v>49.58</v>
      </c>
      <c r="N1302" s="188">
        <v>49.71</v>
      </c>
      <c r="O1302" s="188">
        <v>49.25</v>
      </c>
      <c r="P1302" s="188">
        <v>56.5</v>
      </c>
      <c r="Q1302" s="188">
        <v>45.07</v>
      </c>
      <c r="R1302" s="188">
        <v>55.85</v>
      </c>
      <c r="S1302" s="188">
        <v>41.67</v>
      </c>
      <c r="T1302" s="188">
        <v>43.96</v>
      </c>
      <c r="U1302" s="188">
        <v>48.99</v>
      </c>
      <c r="V1302" s="188">
        <v>49.25</v>
      </c>
      <c r="W1302" s="188">
        <v>48.01</v>
      </c>
      <c r="X1302" s="188">
        <v>44.28</v>
      </c>
      <c r="Y1302" s="188">
        <v>51.6</v>
      </c>
      <c r="Z1302" s="188">
        <v>53.63</v>
      </c>
      <c r="AA1302" s="188">
        <v>22.86</v>
      </c>
      <c r="AB1302" s="188">
        <v>46.11</v>
      </c>
      <c r="AC1302" s="188">
        <v>40.04</v>
      </c>
      <c r="AD1302" s="188">
        <v>39.909999999999997</v>
      </c>
      <c r="AE1302" s="188">
        <v>45</v>
      </c>
      <c r="AF1302" s="188">
        <v>55.32</v>
      </c>
    </row>
    <row r="1303" spans="1:32" x14ac:dyDescent="0.3">
      <c r="A1303" s="180" t="s">
        <v>973</v>
      </c>
      <c r="B1303" s="180">
        <v>1539</v>
      </c>
      <c r="C1303" s="182" t="s">
        <v>27798</v>
      </c>
      <c r="D1303" s="180" t="s">
        <v>6</v>
      </c>
      <c r="E1303" s="180" t="s">
        <v>857</v>
      </c>
      <c r="F1303" s="188">
        <v>8.5500000000000007</v>
      </c>
      <c r="G1303" s="188">
        <v>8.49</v>
      </c>
      <c r="H1303" s="188">
        <v>6.58</v>
      </c>
      <c r="I1303" s="188">
        <v>9.14</v>
      </c>
      <c r="J1303" s="188">
        <v>7.47</v>
      </c>
      <c r="K1303" s="188"/>
      <c r="L1303" s="188">
        <v>9.0500000000000007</v>
      </c>
      <c r="M1303" s="188">
        <v>8.92</v>
      </c>
      <c r="N1303" s="188">
        <v>8.94</v>
      </c>
      <c r="O1303" s="188">
        <v>8.86</v>
      </c>
      <c r="P1303" s="188">
        <v>10.16</v>
      </c>
      <c r="Q1303" s="188">
        <v>8.11</v>
      </c>
      <c r="R1303" s="188">
        <v>10.050000000000001</v>
      </c>
      <c r="S1303" s="188">
        <v>7.5</v>
      </c>
      <c r="T1303" s="188">
        <v>7.91</v>
      </c>
      <c r="U1303" s="188">
        <v>8.81</v>
      </c>
      <c r="V1303" s="188">
        <v>8.86</v>
      </c>
      <c r="W1303" s="188">
        <v>8.64</v>
      </c>
      <c r="X1303" s="188">
        <v>7.97</v>
      </c>
      <c r="Y1303" s="188">
        <v>9.2799999999999994</v>
      </c>
      <c r="Z1303" s="188">
        <v>9.65</v>
      </c>
      <c r="AA1303" s="188">
        <v>4.1100000000000003</v>
      </c>
      <c r="AB1303" s="188">
        <v>8.2899999999999991</v>
      </c>
      <c r="AC1303" s="188">
        <v>7.2</v>
      </c>
      <c r="AD1303" s="188">
        <v>7.18</v>
      </c>
      <c r="AE1303" s="188">
        <v>8.09</v>
      </c>
      <c r="AF1303" s="188">
        <v>9.9499999999999993</v>
      </c>
    </row>
    <row r="1304" spans="1:32" x14ac:dyDescent="0.3">
      <c r="A1304" s="180" t="s">
        <v>973</v>
      </c>
      <c r="B1304" s="180">
        <v>11859</v>
      </c>
      <c r="C1304" s="182" t="s">
        <v>27799</v>
      </c>
      <c r="D1304" s="180" t="s">
        <v>6</v>
      </c>
      <c r="E1304" s="180" t="s">
        <v>857</v>
      </c>
      <c r="F1304" s="188">
        <v>64.7</v>
      </c>
      <c r="G1304" s="188">
        <v>64.25</v>
      </c>
      <c r="H1304" s="188">
        <v>49.76</v>
      </c>
      <c r="I1304" s="188">
        <v>69.14</v>
      </c>
      <c r="J1304" s="188">
        <v>56.52</v>
      </c>
      <c r="K1304" s="188"/>
      <c r="L1304" s="188">
        <v>68.430000000000007</v>
      </c>
      <c r="M1304" s="188">
        <v>67.45</v>
      </c>
      <c r="N1304" s="188">
        <v>67.63</v>
      </c>
      <c r="O1304" s="188">
        <v>67.010000000000005</v>
      </c>
      <c r="P1304" s="188">
        <v>76.87</v>
      </c>
      <c r="Q1304" s="188">
        <v>61.32</v>
      </c>
      <c r="R1304" s="188">
        <v>75.98</v>
      </c>
      <c r="S1304" s="188">
        <v>56.7</v>
      </c>
      <c r="T1304" s="188">
        <v>59.81</v>
      </c>
      <c r="U1304" s="188">
        <v>66.650000000000006</v>
      </c>
      <c r="V1304" s="188">
        <v>67.010000000000005</v>
      </c>
      <c r="W1304" s="188">
        <v>65.319999999999993</v>
      </c>
      <c r="X1304" s="188">
        <v>60.25</v>
      </c>
      <c r="Y1304" s="188">
        <v>70.209999999999994</v>
      </c>
      <c r="Z1304" s="188">
        <v>72.959999999999994</v>
      </c>
      <c r="AA1304" s="188">
        <v>31.1</v>
      </c>
      <c r="AB1304" s="188">
        <v>62.74</v>
      </c>
      <c r="AC1304" s="188">
        <v>54.47</v>
      </c>
      <c r="AD1304" s="188">
        <v>54.3</v>
      </c>
      <c r="AE1304" s="188">
        <v>61.23</v>
      </c>
      <c r="AF1304" s="188">
        <v>75.27</v>
      </c>
    </row>
    <row r="1305" spans="1:32" x14ac:dyDescent="0.3">
      <c r="A1305" s="180" t="s">
        <v>973</v>
      </c>
      <c r="B1305" s="180">
        <v>1550</v>
      </c>
      <c r="C1305" s="182" t="s">
        <v>27800</v>
      </c>
      <c r="D1305" s="180" t="s">
        <v>6</v>
      </c>
      <c r="E1305" s="180" t="s">
        <v>857</v>
      </c>
      <c r="F1305" s="188">
        <v>9.0299999999999994</v>
      </c>
      <c r="G1305" s="188">
        <v>8.9600000000000009</v>
      </c>
      <c r="H1305" s="188">
        <v>6.94</v>
      </c>
      <c r="I1305" s="188">
        <v>9.65</v>
      </c>
      <c r="J1305" s="188">
        <v>7.88</v>
      </c>
      <c r="K1305" s="188"/>
      <c r="L1305" s="188">
        <v>9.5500000000000007</v>
      </c>
      <c r="M1305" s="188">
        <v>9.41</v>
      </c>
      <c r="N1305" s="188">
        <v>9.43</v>
      </c>
      <c r="O1305" s="188">
        <v>9.35</v>
      </c>
      <c r="P1305" s="188">
        <v>10.72</v>
      </c>
      <c r="Q1305" s="188">
        <v>8.5500000000000007</v>
      </c>
      <c r="R1305" s="188">
        <v>10.6</v>
      </c>
      <c r="S1305" s="188">
        <v>7.91</v>
      </c>
      <c r="T1305" s="188">
        <v>8.34</v>
      </c>
      <c r="U1305" s="188">
        <v>9.3000000000000007</v>
      </c>
      <c r="V1305" s="188">
        <v>9.35</v>
      </c>
      <c r="W1305" s="188">
        <v>9.11</v>
      </c>
      <c r="X1305" s="188">
        <v>8.41</v>
      </c>
      <c r="Y1305" s="188">
        <v>9.7899999999999991</v>
      </c>
      <c r="Z1305" s="188">
        <v>10.18</v>
      </c>
      <c r="AA1305" s="188">
        <v>4.34</v>
      </c>
      <c r="AB1305" s="188">
        <v>8.75</v>
      </c>
      <c r="AC1305" s="188">
        <v>7.6</v>
      </c>
      <c r="AD1305" s="188">
        <v>7.57</v>
      </c>
      <c r="AE1305" s="188">
        <v>8.5399999999999991</v>
      </c>
      <c r="AF1305" s="188">
        <v>10.5</v>
      </c>
    </row>
    <row r="1306" spans="1:32" x14ac:dyDescent="0.3">
      <c r="A1306" s="180" t="s">
        <v>973</v>
      </c>
      <c r="B1306" s="180">
        <v>11854</v>
      </c>
      <c r="C1306" s="182" t="s">
        <v>27801</v>
      </c>
      <c r="D1306" s="180" t="s">
        <v>6</v>
      </c>
      <c r="E1306" s="180" t="s">
        <v>857</v>
      </c>
      <c r="F1306" s="188">
        <v>11.28</v>
      </c>
      <c r="G1306" s="188">
        <v>11.2</v>
      </c>
      <c r="H1306" s="188">
        <v>8.67</v>
      </c>
      <c r="I1306" s="188">
        <v>12.05</v>
      </c>
      <c r="J1306" s="188">
        <v>9.85</v>
      </c>
      <c r="K1306" s="188"/>
      <c r="L1306" s="188">
        <v>11.93</v>
      </c>
      <c r="M1306" s="188">
        <v>11.76</v>
      </c>
      <c r="N1306" s="188">
        <v>11.79</v>
      </c>
      <c r="O1306" s="188">
        <v>11.68</v>
      </c>
      <c r="P1306" s="188">
        <v>13.4</v>
      </c>
      <c r="Q1306" s="188">
        <v>10.69</v>
      </c>
      <c r="R1306" s="188">
        <v>13.24</v>
      </c>
      <c r="S1306" s="188">
        <v>9.8800000000000008</v>
      </c>
      <c r="T1306" s="188">
        <v>10.42</v>
      </c>
      <c r="U1306" s="188">
        <v>11.62</v>
      </c>
      <c r="V1306" s="188">
        <v>11.68</v>
      </c>
      <c r="W1306" s="188">
        <v>11.38</v>
      </c>
      <c r="X1306" s="188">
        <v>10.5</v>
      </c>
      <c r="Y1306" s="188">
        <v>12.24</v>
      </c>
      <c r="Z1306" s="188">
        <v>12.72</v>
      </c>
      <c r="AA1306" s="188">
        <v>5.42</v>
      </c>
      <c r="AB1306" s="188">
        <v>10.94</v>
      </c>
      <c r="AC1306" s="188">
        <v>9.49</v>
      </c>
      <c r="AD1306" s="188">
        <v>9.4600000000000009</v>
      </c>
      <c r="AE1306" s="188">
        <v>10.67</v>
      </c>
      <c r="AF1306" s="188">
        <v>13.12</v>
      </c>
    </row>
    <row r="1307" spans="1:32" x14ac:dyDescent="0.3">
      <c r="A1307" s="180" t="s">
        <v>973</v>
      </c>
      <c r="B1307" s="180">
        <v>11862</v>
      </c>
      <c r="C1307" s="182" t="s">
        <v>27802</v>
      </c>
      <c r="D1307" s="180" t="s">
        <v>6</v>
      </c>
      <c r="E1307" s="180" t="s">
        <v>857</v>
      </c>
      <c r="F1307" s="188">
        <v>15.82</v>
      </c>
      <c r="G1307" s="188">
        <v>15.71</v>
      </c>
      <c r="H1307" s="188">
        <v>12.17</v>
      </c>
      <c r="I1307" s="188">
        <v>16.91</v>
      </c>
      <c r="J1307" s="188">
        <v>13.82</v>
      </c>
      <c r="K1307" s="188"/>
      <c r="L1307" s="188">
        <v>16.73</v>
      </c>
      <c r="M1307" s="188">
        <v>16.489999999999998</v>
      </c>
      <c r="N1307" s="188">
        <v>16.54</v>
      </c>
      <c r="O1307" s="188">
        <v>16.38</v>
      </c>
      <c r="P1307" s="188">
        <v>18.8</v>
      </c>
      <c r="Q1307" s="188">
        <v>14.99</v>
      </c>
      <c r="R1307" s="188">
        <v>18.579999999999998</v>
      </c>
      <c r="S1307" s="188">
        <v>13.86</v>
      </c>
      <c r="T1307" s="188">
        <v>14.62</v>
      </c>
      <c r="U1307" s="188">
        <v>16.3</v>
      </c>
      <c r="V1307" s="188">
        <v>16.38</v>
      </c>
      <c r="W1307" s="188">
        <v>15.97</v>
      </c>
      <c r="X1307" s="188">
        <v>14.73</v>
      </c>
      <c r="Y1307" s="188">
        <v>17.170000000000002</v>
      </c>
      <c r="Z1307" s="188">
        <v>17.84</v>
      </c>
      <c r="AA1307" s="188">
        <v>7.6</v>
      </c>
      <c r="AB1307" s="188">
        <v>15.34</v>
      </c>
      <c r="AC1307" s="188">
        <v>13.32</v>
      </c>
      <c r="AD1307" s="188">
        <v>13.28</v>
      </c>
      <c r="AE1307" s="188">
        <v>14.97</v>
      </c>
      <c r="AF1307" s="188">
        <v>18.41</v>
      </c>
    </row>
    <row r="1308" spans="1:32" x14ac:dyDescent="0.3">
      <c r="A1308" s="180" t="s">
        <v>973</v>
      </c>
      <c r="B1308" s="180">
        <v>11863</v>
      </c>
      <c r="C1308" s="182" t="s">
        <v>27803</v>
      </c>
      <c r="D1308" s="180" t="s">
        <v>6</v>
      </c>
      <c r="E1308" s="180" t="s">
        <v>857</v>
      </c>
      <c r="F1308" s="188">
        <v>6.39</v>
      </c>
      <c r="G1308" s="188">
        <v>6.34</v>
      </c>
      <c r="H1308" s="188">
        <v>4.91</v>
      </c>
      <c r="I1308" s="188">
        <v>6.82</v>
      </c>
      <c r="J1308" s="188">
        <v>5.58</v>
      </c>
      <c r="K1308" s="188"/>
      <c r="L1308" s="188">
        <v>6.75</v>
      </c>
      <c r="M1308" s="188">
        <v>6.66</v>
      </c>
      <c r="N1308" s="188">
        <v>6.68</v>
      </c>
      <c r="O1308" s="188">
        <v>6.61</v>
      </c>
      <c r="P1308" s="188">
        <v>7.59</v>
      </c>
      <c r="Q1308" s="188">
        <v>6.05</v>
      </c>
      <c r="R1308" s="188">
        <v>7.5</v>
      </c>
      <c r="S1308" s="188">
        <v>5.6</v>
      </c>
      <c r="T1308" s="188">
        <v>5.9</v>
      </c>
      <c r="U1308" s="188">
        <v>6.58</v>
      </c>
      <c r="V1308" s="188">
        <v>6.61</v>
      </c>
      <c r="W1308" s="188">
        <v>6.45</v>
      </c>
      <c r="X1308" s="188">
        <v>5.95</v>
      </c>
      <c r="Y1308" s="188">
        <v>6.93</v>
      </c>
      <c r="Z1308" s="188">
        <v>7.2</v>
      </c>
      <c r="AA1308" s="188">
        <v>3.07</v>
      </c>
      <c r="AB1308" s="188">
        <v>6.19</v>
      </c>
      <c r="AC1308" s="188">
        <v>5.38</v>
      </c>
      <c r="AD1308" s="188">
        <v>5.36</v>
      </c>
      <c r="AE1308" s="188">
        <v>6.04</v>
      </c>
      <c r="AF1308" s="188">
        <v>7.43</v>
      </c>
    </row>
    <row r="1309" spans="1:32" x14ac:dyDescent="0.3">
      <c r="A1309" s="180" t="s">
        <v>973</v>
      </c>
      <c r="B1309" s="180">
        <v>11855</v>
      </c>
      <c r="C1309" s="182" t="s">
        <v>27804</v>
      </c>
      <c r="D1309" s="180" t="s">
        <v>6</v>
      </c>
      <c r="E1309" s="180" t="s">
        <v>857</v>
      </c>
      <c r="F1309" s="188">
        <v>23.61</v>
      </c>
      <c r="G1309" s="188">
        <v>23.45</v>
      </c>
      <c r="H1309" s="188">
        <v>18.16</v>
      </c>
      <c r="I1309" s="188">
        <v>25.24</v>
      </c>
      <c r="J1309" s="188">
        <v>20.63</v>
      </c>
      <c r="K1309" s="188"/>
      <c r="L1309" s="188">
        <v>24.98</v>
      </c>
      <c r="M1309" s="188">
        <v>24.62</v>
      </c>
      <c r="N1309" s="188">
        <v>24.68</v>
      </c>
      <c r="O1309" s="188">
        <v>24.46</v>
      </c>
      <c r="P1309" s="188">
        <v>28.06</v>
      </c>
      <c r="Q1309" s="188">
        <v>22.38</v>
      </c>
      <c r="R1309" s="188">
        <v>27.73</v>
      </c>
      <c r="S1309" s="188">
        <v>20.69</v>
      </c>
      <c r="T1309" s="188">
        <v>21.83</v>
      </c>
      <c r="U1309" s="188">
        <v>24.33</v>
      </c>
      <c r="V1309" s="188">
        <v>24.46</v>
      </c>
      <c r="W1309" s="188">
        <v>23.84</v>
      </c>
      <c r="X1309" s="188">
        <v>21.99</v>
      </c>
      <c r="Y1309" s="188">
        <v>25.62</v>
      </c>
      <c r="Z1309" s="188">
        <v>26.63</v>
      </c>
      <c r="AA1309" s="188">
        <v>11.35</v>
      </c>
      <c r="AB1309" s="188">
        <v>22.9</v>
      </c>
      <c r="AC1309" s="188">
        <v>19.88</v>
      </c>
      <c r="AD1309" s="188">
        <v>19.82</v>
      </c>
      <c r="AE1309" s="188">
        <v>22.35</v>
      </c>
      <c r="AF1309" s="188">
        <v>27.47</v>
      </c>
    </row>
    <row r="1310" spans="1:32" x14ac:dyDescent="0.3">
      <c r="A1310" s="180" t="s">
        <v>973</v>
      </c>
      <c r="B1310" s="180">
        <v>11864</v>
      </c>
      <c r="C1310" s="182" t="s">
        <v>27805</v>
      </c>
      <c r="D1310" s="180" t="s">
        <v>6</v>
      </c>
      <c r="E1310" s="180" t="s">
        <v>857</v>
      </c>
      <c r="F1310" s="188">
        <v>35.700000000000003</v>
      </c>
      <c r="G1310" s="188">
        <v>35.46</v>
      </c>
      <c r="H1310" s="188">
        <v>27.46</v>
      </c>
      <c r="I1310" s="188">
        <v>38.15</v>
      </c>
      <c r="J1310" s="188">
        <v>31.19</v>
      </c>
      <c r="K1310" s="188"/>
      <c r="L1310" s="188">
        <v>37.76</v>
      </c>
      <c r="M1310" s="188">
        <v>37.22</v>
      </c>
      <c r="N1310" s="188">
        <v>37.32</v>
      </c>
      <c r="O1310" s="188">
        <v>36.979999999999997</v>
      </c>
      <c r="P1310" s="188">
        <v>42.42</v>
      </c>
      <c r="Q1310" s="188">
        <v>33.840000000000003</v>
      </c>
      <c r="R1310" s="188">
        <v>41.93</v>
      </c>
      <c r="S1310" s="188">
        <v>31.29</v>
      </c>
      <c r="T1310" s="188">
        <v>33</v>
      </c>
      <c r="U1310" s="188">
        <v>36.78</v>
      </c>
      <c r="V1310" s="188">
        <v>36.979999999999997</v>
      </c>
      <c r="W1310" s="188">
        <v>36.04</v>
      </c>
      <c r="X1310" s="188">
        <v>33.25</v>
      </c>
      <c r="Y1310" s="188">
        <v>38.74</v>
      </c>
      <c r="Z1310" s="188">
        <v>40.26</v>
      </c>
      <c r="AA1310" s="188">
        <v>17.16</v>
      </c>
      <c r="AB1310" s="188">
        <v>34.619999999999997</v>
      </c>
      <c r="AC1310" s="188">
        <v>30.06</v>
      </c>
      <c r="AD1310" s="188">
        <v>29.96</v>
      </c>
      <c r="AE1310" s="188">
        <v>33.79</v>
      </c>
      <c r="AF1310" s="188">
        <v>41.54</v>
      </c>
    </row>
    <row r="1311" spans="1:32" x14ac:dyDescent="0.3">
      <c r="A1311" s="180" t="s">
        <v>973</v>
      </c>
      <c r="B1311" s="180">
        <v>2527</v>
      </c>
      <c r="C1311" s="182" t="s">
        <v>27806</v>
      </c>
      <c r="D1311" s="180" t="s">
        <v>6</v>
      </c>
      <c r="E1311" s="180" t="s">
        <v>857</v>
      </c>
      <c r="F1311" s="188"/>
      <c r="G1311" s="188">
        <v>8.77</v>
      </c>
      <c r="H1311" s="188">
        <v>9.68</v>
      </c>
      <c r="I1311" s="188">
        <v>9.0500000000000007</v>
      </c>
      <c r="J1311" s="188">
        <v>11.14</v>
      </c>
      <c r="K1311" s="188">
        <v>10.96</v>
      </c>
      <c r="L1311" s="188">
        <v>8.02</v>
      </c>
      <c r="M1311" s="188">
        <v>10.07</v>
      </c>
      <c r="N1311" s="188">
        <v>9.23</v>
      </c>
      <c r="O1311" s="188">
        <v>12.48</v>
      </c>
      <c r="P1311" s="188">
        <v>11.7</v>
      </c>
      <c r="Q1311" s="188">
        <v>9.06</v>
      </c>
      <c r="R1311" s="188">
        <v>9.81</v>
      </c>
      <c r="S1311" s="188">
        <v>10.48</v>
      </c>
      <c r="T1311" s="188">
        <v>7.82</v>
      </c>
      <c r="U1311" s="188">
        <v>9.5299999999999994</v>
      </c>
      <c r="V1311" s="188">
        <v>9.08</v>
      </c>
      <c r="W1311" s="188">
        <v>11.29</v>
      </c>
      <c r="X1311" s="188">
        <v>9.06</v>
      </c>
      <c r="Y1311" s="188">
        <v>9.02</v>
      </c>
      <c r="Z1311" s="188">
        <v>9.24</v>
      </c>
      <c r="AA1311" s="188"/>
      <c r="AB1311" s="188">
        <v>11.57</v>
      </c>
      <c r="AC1311" s="188">
        <v>8.48</v>
      </c>
      <c r="AD1311" s="188">
        <v>12.38</v>
      </c>
      <c r="AE1311" s="188">
        <v>10.34</v>
      </c>
      <c r="AF1311" s="188">
        <v>8.92</v>
      </c>
    </row>
    <row r="1312" spans="1:32" x14ac:dyDescent="0.3">
      <c r="A1312" s="180" t="s">
        <v>973</v>
      </c>
      <c r="B1312" s="180">
        <v>2526</v>
      </c>
      <c r="C1312" s="182" t="s">
        <v>27807</v>
      </c>
      <c r="D1312" s="180" t="s">
        <v>6</v>
      </c>
      <c r="E1312" s="180" t="s">
        <v>857</v>
      </c>
      <c r="F1312" s="188"/>
      <c r="G1312" s="188">
        <v>5.62</v>
      </c>
      <c r="H1312" s="188">
        <v>6.2</v>
      </c>
      <c r="I1312" s="188">
        <v>5.8</v>
      </c>
      <c r="J1312" s="188">
        <v>7.14</v>
      </c>
      <c r="K1312" s="188">
        <v>7.02</v>
      </c>
      <c r="L1312" s="188">
        <v>5.14</v>
      </c>
      <c r="M1312" s="188">
        <v>6.45</v>
      </c>
      <c r="N1312" s="188">
        <v>5.91</v>
      </c>
      <c r="O1312" s="188">
        <v>8</v>
      </c>
      <c r="P1312" s="188">
        <v>7.49</v>
      </c>
      <c r="Q1312" s="188">
        <v>5.81</v>
      </c>
      <c r="R1312" s="188">
        <v>6.29</v>
      </c>
      <c r="S1312" s="188">
        <v>6.72</v>
      </c>
      <c r="T1312" s="188">
        <v>5.01</v>
      </c>
      <c r="U1312" s="188">
        <v>6.1</v>
      </c>
      <c r="V1312" s="188">
        <v>5.82</v>
      </c>
      <c r="W1312" s="188">
        <v>7.23</v>
      </c>
      <c r="X1312" s="188">
        <v>5.8</v>
      </c>
      <c r="Y1312" s="188">
        <v>5.78</v>
      </c>
      <c r="Z1312" s="188">
        <v>5.92</v>
      </c>
      <c r="AA1312" s="188"/>
      <c r="AB1312" s="188">
        <v>7.41</v>
      </c>
      <c r="AC1312" s="188">
        <v>5.43</v>
      </c>
      <c r="AD1312" s="188">
        <v>7.93</v>
      </c>
      <c r="AE1312" s="188">
        <v>6.63</v>
      </c>
      <c r="AF1312" s="188">
        <v>5.72</v>
      </c>
    </row>
    <row r="1313" spans="1:32" x14ac:dyDescent="0.3">
      <c r="A1313" s="180" t="s">
        <v>973</v>
      </c>
      <c r="B1313" s="180">
        <v>2483</v>
      </c>
      <c r="C1313" s="182" t="s">
        <v>27808</v>
      </c>
      <c r="D1313" s="180" t="s">
        <v>6</v>
      </c>
      <c r="E1313" s="180" t="s">
        <v>857</v>
      </c>
      <c r="F1313" s="188"/>
      <c r="G1313" s="188">
        <v>4</v>
      </c>
      <c r="H1313" s="188">
        <v>4.42</v>
      </c>
      <c r="I1313" s="188">
        <v>4.13</v>
      </c>
      <c r="J1313" s="188">
        <v>5.08</v>
      </c>
      <c r="K1313" s="188">
        <v>5</v>
      </c>
      <c r="L1313" s="188">
        <v>3.66</v>
      </c>
      <c r="M1313" s="188">
        <v>4.59</v>
      </c>
      <c r="N1313" s="188">
        <v>4.21</v>
      </c>
      <c r="O1313" s="188">
        <v>5.69</v>
      </c>
      <c r="P1313" s="188">
        <v>5.33</v>
      </c>
      <c r="Q1313" s="188">
        <v>4.13</v>
      </c>
      <c r="R1313" s="188">
        <v>4.4800000000000004</v>
      </c>
      <c r="S1313" s="188">
        <v>4.78</v>
      </c>
      <c r="T1313" s="188">
        <v>3.57</v>
      </c>
      <c r="U1313" s="188">
        <v>4.3499999999999996</v>
      </c>
      <c r="V1313" s="188">
        <v>4.1399999999999997</v>
      </c>
      <c r="W1313" s="188">
        <v>5.15</v>
      </c>
      <c r="X1313" s="188">
        <v>4.13</v>
      </c>
      <c r="Y1313" s="188">
        <v>4.1100000000000003</v>
      </c>
      <c r="Z1313" s="188">
        <v>4.21</v>
      </c>
      <c r="AA1313" s="188"/>
      <c r="AB1313" s="188">
        <v>5.28</v>
      </c>
      <c r="AC1313" s="188">
        <v>3.87</v>
      </c>
      <c r="AD1313" s="188">
        <v>5.64</v>
      </c>
      <c r="AE1313" s="188">
        <v>4.72</v>
      </c>
      <c r="AF1313" s="188">
        <v>4.07</v>
      </c>
    </row>
    <row r="1314" spans="1:32" x14ac:dyDescent="0.3">
      <c r="A1314" s="180" t="s">
        <v>973</v>
      </c>
      <c r="B1314" s="180">
        <v>2487</v>
      </c>
      <c r="C1314" s="182" t="s">
        <v>27809</v>
      </c>
      <c r="D1314" s="180" t="s">
        <v>6</v>
      </c>
      <c r="E1314" s="180" t="s">
        <v>857</v>
      </c>
      <c r="F1314" s="188"/>
      <c r="G1314" s="188">
        <v>1.91</v>
      </c>
      <c r="H1314" s="188">
        <v>2.11</v>
      </c>
      <c r="I1314" s="188">
        <v>1.98</v>
      </c>
      <c r="J1314" s="188">
        <v>2.4300000000000002</v>
      </c>
      <c r="K1314" s="188">
        <v>2.39</v>
      </c>
      <c r="L1314" s="188">
        <v>1.75</v>
      </c>
      <c r="M1314" s="188">
        <v>2.2000000000000002</v>
      </c>
      <c r="N1314" s="188">
        <v>2.02</v>
      </c>
      <c r="O1314" s="188">
        <v>2.73</v>
      </c>
      <c r="P1314" s="188">
        <v>2.5499999999999998</v>
      </c>
      <c r="Q1314" s="188">
        <v>1.98</v>
      </c>
      <c r="R1314" s="188">
        <v>2.14</v>
      </c>
      <c r="S1314" s="188">
        <v>2.29</v>
      </c>
      <c r="T1314" s="188">
        <v>1.71</v>
      </c>
      <c r="U1314" s="188">
        <v>2.08</v>
      </c>
      <c r="V1314" s="188">
        <v>1.98</v>
      </c>
      <c r="W1314" s="188">
        <v>2.4700000000000002</v>
      </c>
      <c r="X1314" s="188">
        <v>1.98</v>
      </c>
      <c r="Y1314" s="188">
        <v>1.97</v>
      </c>
      <c r="Z1314" s="188">
        <v>2.02</v>
      </c>
      <c r="AA1314" s="188"/>
      <c r="AB1314" s="188">
        <v>2.5299999999999998</v>
      </c>
      <c r="AC1314" s="188">
        <v>1.85</v>
      </c>
      <c r="AD1314" s="188">
        <v>2.7</v>
      </c>
      <c r="AE1314" s="188">
        <v>2.2599999999999998</v>
      </c>
      <c r="AF1314" s="188">
        <v>1.95</v>
      </c>
    </row>
    <row r="1315" spans="1:32" x14ac:dyDescent="0.3">
      <c r="A1315" s="180" t="s">
        <v>973</v>
      </c>
      <c r="B1315" s="180">
        <v>2528</v>
      </c>
      <c r="C1315" s="182" t="s">
        <v>27810</v>
      </c>
      <c r="D1315" s="180" t="s">
        <v>6</v>
      </c>
      <c r="E1315" s="180" t="s">
        <v>857</v>
      </c>
      <c r="F1315" s="188"/>
      <c r="G1315" s="188">
        <v>22.06</v>
      </c>
      <c r="H1315" s="188">
        <v>24.36</v>
      </c>
      <c r="I1315" s="188">
        <v>22.78</v>
      </c>
      <c r="J1315" s="188">
        <v>28.03</v>
      </c>
      <c r="K1315" s="188">
        <v>27.58</v>
      </c>
      <c r="L1315" s="188">
        <v>20.170000000000002</v>
      </c>
      <c r="M1315" s="188">
        <v>25.34</v>
      </c>
      <c r="N1315" s="188">
        <v>23.23</v>
      </c>
      <c r="O1315" s="188">
        <v>31.42</v>
      </c>
      <c r="P1315" s="188">
        <v>29.43</v>
      </c>
      <c r="Q1315" s="188">
        <v>22.81</v>
      </c>
      <c r="R1315" s="188">
        <v>24.7</v>
      </c>
      <c r="S1315" s="188">
        <v>26.38</v>
      </c>
      <c r="T1315" s="188">
        <v>19.68</v>
      </c>
      <c r="U1315" s="188">
        <v>23.98</v>
      </c>
      <c r="V1315" s="188">
        <v>22.84</v>
      </c>
      <c r="W1315" s="188">
        <v>28.41</v>
      </c>
      <c r="X1315" s="188">
        <v>22.8</v>
      </c>
      <c r="Y1315" s="188">
        <v>22.7</v>
      </c>
      <c r="Z1315" s="188">
        <v>23.24</v>
      </c>
      <c r="AA1315" s="188"/>
      <c r="AB1315" s="188">
        <v>29.11</v>
      </c>
      <c r="AC1315" s="188">
        <v>21.34</v>
      </c>
      <c r="AD1315" s="188">
        <v>31.14</v>
      </c>
      <c r="AE1315" s="188">
        <v>26.03</v>
      </c>
      <c r="AF1315" s="188">
        <v>22.46</v>
      </c>
    </row>
    <row r="1316" spans="1:32" x14ac:dyDescent="0.3">
      <c r="A1316" s="180" t="s">
        <v>973</v>
      </c>
      <c r="B1316" s="180">
        <v>2489</v>
      </c>
      <c r="C1316" s="182" t="s">
        <v>27811</v>
      </c>
      <c r="D1316" s="180" t="s">
        <v>6</v>
      </c>
      <c r="E1316" s="180" t="s">
        <v>857</v>
      </c>
      <c r="F1316" s="188"/>
      <c r="G1316" s="188">
        <v>9.7200000000000006</v>
      </c>
      <c r="H1316" s="188">
        <v>10.73</v>
      </c>
      <c r="I1316" s="188">
        <v>10.029999999999999</v>
      </c>
      <c r="J1316" s="188">
        <v>12.34</v>
      </c>
      <c r="K1316" s="188">
        <v>12.15</v>
      </c>
      <c r="L1316" s="188">
        <v>8.8800000000000008</v>
      </c>
      <c r="M1316" s="188">
        <v>11.16</v>
      </c>
      <c r="N1316" s="188">
        <v>10.23</v>
      </c>
      <c r="O1316" s="188">
        <v>13.84</v>
      </c>
      <c r="P1316" s="188">
        <v>12.96</v>
      </c>
      <c r="Q1316" s="188">
        <v>10.050000000000001</v>
      </c>
      <c r="R1316" s="188">
        <v>10.88</v>
      </c>
      <c r="S1316" s="188">
        <v>11.62</v>
      </c>
      <c r="T1316" s="188">
        <v>8.67</v>
      </c>
      <c r="U1316" s="188">
        <v>10.56</v>
      </c>
      <c r="V1316" s="188">
        <v>10.06</v>
      </c>
      <c r="W1316" s="188">
        <v>12.51</v>
      </c>
      <c r="X1316" s="188">
        <v>10.039999999999999</v>
      </c>
      <c r="Y1316" s="188">
        <v>10</v>
      </c>
      <c r="Z1316" s="188">
        <v>10.24</v>
      </c>
      <c r="AA1316" s="188"/>
      <c r="AB1316" s="188">
        <v>12.82</v>
      </c>
      <c r="AC1316" s="188">
        <v>9.4</v>
      </c>
      <c r="AD1316" s="188">
        <v>13.72</v>
      </c>
      <c r="AE1316" s="188">
        <v>11.46</v>
      </c>
      <c r="AF1316" s="188">
        <v>9.89</v>
      </c>
    </row>
    <row r="1317" spans="1:32" x14ac:dyDescent="0.3">
      <c r="A1317" s="180" t="s">
        <v>973</v>
      </c>
      <c r="B1317" s="180">
        <v>2484</v>
      </c>
      <c r="C1317" s="182" t="s">
        <v>27812</v>
      </c>
      <c r="D1317" s="180" t="s">
        <v>6</v>
      </c>
      <c r="E1317" s="180" t="s">
        <v>857</v>
      </c>
      <c r="F1317" s="188"/>
      <c r="G1317" s="188">
        <v>32.04</v>
      </c>
      <c r="H1317" s="188">
        <v>35.39</v>
      </c>
      <c r="I1317" s="188">
        <v>33.090000000000003</v>
      </c>
      <c r="J1317" s="188">
        <v>40.71</v>
      </c>
      <c r="K1317" s="188">
        <v>40.06</v>
      </c>
      <c r="L1317" s="188">
        <v>29.3</v>
      </c>
      <c r="M1317" s="188">
        <v>36.799999999999997</v>
      </c>
      <c r="N1317" s="188">
        <v>33.74</v>
      </c>
      <c r="O1317" s="188">
        <v>45.63</v>
      </c>
      <c r="P1317" s="188">
        <v>42.75</v>
      </c>
      <c r="Q1317" s="188">
        <v>33.130000000000003</v>
      </c>
      <c r="R1317" s="188">
        <v>35.880000000000003</v>
      </c>
      <c r="S1317" s="188">
        <v>38.31</v>
      </c>
      <c r="T1317" s="188">
        <v>28.58</v>
      </c>
      <c r="U1317" s="188">
        <v>34.83</v>
      </c>
      <c r="V1317" s="188">
        <v>33.18</v>
      </c>
      <c r="W1317" s="188">
        <v>41.26</v>
      </c>
      <c r="X1317" s="188">
        <v>33.11</v>
      </c>
      <c r="Y1317" s="188">
        <v>32.97</v>
      </c>
      <c r="Z1317" s="188">
        <v>33.76</v>
      </c>
      <c r="AA1317" s="188"/>
      <c r="AB1317" s="188">
        <v>42.28</v>
      </c>
      <c r="AC1317" s="188">
        <v>31</v>
      </c>
      <c r="AD1317" s="188">
        <v>45.23</v>
      </c>
      <c r="AE1317" s="188">
        <v>37.799999999999997</v>
      </c>
      <c r="AF1317" s="188">
        <v>32.619999999999997</v>
      </c>
    </row>
    <row r="1318" spans="1:32" x14ac:dyDescent="0.3">
      <c r="A1318" s="180" t="s">
        <v>973</v>
      </c>
      <c r="B1318" s="180">
        <v>2488</v>
      </c>
      <c r="C1318" s="182" t="s">
        <v>27813</v>
      </c>
      <c r="D1318" s="180" t="s">
        <v>6</v>
      </c>
      <c r="E1318" s="180" t="s">
        <v>857</v>
      </c>
      <c r="F1318" s="188"/>
      <c r="G1318" s="188">
        <v>2.2400000000000002</v>
      </c>
      <c r="H1318" s="188">
        <v>2.48</v>
      </c>
      <c r="I1318" s="188">
        <v>2.3199999999999998</v>
      </c>
      <c r="J1318" s="188">
        <v>2.85</v>
      </c>
      <c r="K1318" s="188">
        <v>2.81</v>
      </c>
      <c r="L1318" s="188">
        <v>2.0499999999999998</v>
      </c>
      <c r="M1318" s="188">
        <v>2.58</v>
      </c>
      <c r="N1318" s="188">
        <v>2.36</v>
      </c>
      <c r="O1318" s="188">
        <v>3.2</v>
      </c>
      <c r="P1318" s="188">
        <v>2.99</v>
      </c>
      <c r="Q1318" s="188">
        <v>2.3199999999999998</v>
      </c>
      <c r="R1318" s="188">
        <v>2.5099999999999998</v>
      </c>
      <c r="S1318" s="188">
        <v>2.68</v>
      </c>
      <c r="T1318" s="188">
        <v>2</v>
      </c>
      <c r="U1318" s="188">
        <v>2.44</v>
      </c>
      <c r="V1318" s="188">
        <v>2.3199999999999998</v>
      </c>
      <c r="W1318" s="188">
        <v>2.89</v>
      </c>
      <c r="X1318" s="188">
        <v>2.3199999999999998</v>
      </c>
      <c r="Y1318" s="188">
        <v>2.31</v>
      </c>
      <c r="Z1318" s="188">
        <v>2.36</v>
      </c>
      <c r="AA1318" s="188"/>
      <c r="AB1318" s="188">
        <v>2.96</v>
      </c>
      <c r="AC1318" s="188">
        <v>2.17</v>
      </c>
      <c r="AD1318" s="188">
        <v>3.17</v>
      </c>
      <c r="AE1318" s="188">
        <v>2.65</v>
      </c>
      <c r="AF1318" s="188">
        <v>2.2799999999999998</v>
      </c>
    </row>
    <row r="1319" spans="1:32" x14ac:dyDescent="0.3">
      <c r="A1319" s="180" t="s">
        <v>973</v>
      </c>
      <c r="B1319" s="180">
        <v>2485</v>
      </c>
      <c r="C1319" s="182" t="s">
        <v>27814</v>
      </c>
      <c r="D1319" s="180" t="s">
        <v>6</v>
      </c>
      <c r="E1319" s="180" t="s">
        <v>857</v>
      </c>
      <c r="F1319" s="188"/>
      <c r="G1319" s="188">
        <v>50.22</v>
      </c>
      <c r="H1319" s="188">
        <v>55.46</v>
      </c>
      <c r="I1319" s="188">
        <v>51.86</v>
      </c>
      <c r="J1319" s="188">
        <v>63.8</v>
      </c>
      <c r="K1319" s="188">
        <v>62.78</v>
      </c>
      <c r="L1319" s="188">
        <v>45.93</v>
      </c>
      <c r="M1319" s="188">
        <v>57.68</v>
      </c>
      <c r="N1319" s="188">
        <v>52.88</v>
      </c>
      <c r="O1319" s="188">
        <v>71.52</v>
      </c>
      <c r="P1319" s="188">
        <v>67</v>
      </c>
      <c r="Q1319" s="188">
        <v>51.93</v>
      </c>
      <c r="R1319" s="188">
        <v>56.23</v>
      </c>
      <c r="S1319" s="188">
        <v>60.05</v>
      </c>
      <c r="T1319" s="188">
        <v>44.8</v>
      </c>
      <c r="U1319" s="188">
        <v>54.59</v>
      </c>
      <c r="V1319" s="188">
        <v>52.01</v>
      </c>
      <c r="W1319" s="188">
        <v>64.67</v>
      </c>
      <c r="X1319" s="188">
        <v>51.9</v>
      </c>
      <c r="Y1319" s="188">
        <v>51.68</v>
      </c>
      <c r="Z1319" s="188">
        <v>52.92</v>
      </c>
      <c r="AA1319" s="188"/>
      <c r="AB1319" s="188">
        <v>66.27</v>
      </c>
      <c r="AC1319" s="188">
        <v>48.59</v>
      </c>
      <c r="AD1319" s="188">
        <v>70.900000000000006</v>
      </c>
      <c r="AE1319" s="188">
        <v>59.25</v>
      </c>
      <c r="AF1319" s="188">
        <v>51.13</v>
      </c>
    </row>
    <row r="1320" spans="1:32" x14ac:dyDescent="0.3">
      <c r="A1320" s="180" t="s">
        <v>973</v>
      </c>
      <c r="B1320" s="180">
        <v>44247</v>
      </c>
      <c r="C1320" s="182" t="s">
        <v>27815</v>
      </c>
      <c r="D1320" s="180" t="s">
        <v>6</v>
      </c>
      <c r="E1320" s="180" t="s">
        <v>857</v>
      </c>
      <c r="F1320" s="188">
        <v>1801.09</v>
      </c>
      <c r="G1320" s="188"/>
      <c r="H1320" s="188">
        <v>1592.71</v>
      </c>
      <c r="I1320" s="188"/>
      <c r="J1320" s="188">
        <v>1551.57</v>
      </c>
      <c r="K1320" s="188">
        <v>1494.49</v>
      </c>
      <c r="L1320" s="188">
        <v>1616.6</v>
      </c>
      <c r="M1320" s="188">
        <v>1834.27</v>
      </c>
      <c r="N1320" s="188">
        <v>2114.33</v>
      </c>
      <c r="O1320" s="188"/>
      <c r="P1320" s="188">
        <v>1655.09</v>
      </c>
      <c r="Q1320" s="188">
        <v>1786.49</v>
      </c>
      <c r="R1320" s="188">
        <v>1746.67</v>
      </c>
      <c r="S1320" s="188">
        <v>1627.22</v>
      </c>
      <c r="T1320" s="188"/>
      <c r="U1320" s="188">
        <v>1986.91</v>
      </c>
      <c r="V1320" s="188"/>
      <c r="W1320" s="188">
        <v>1887.36</v>
      </c>
      <c r="X1320" s="188">
        <v>1751.98</v>
      </c>
      <c r="Y1320" s="188">
        <v>1462.64</v>
      </c>
      <c r="Z1320" s="188">
        <v>1874.09</v>
      </c>
      <c r="AA1320" s="188"/>
      <c r="AB1320" s="188">
        <v>1986.91</v>
      </c>
      <c r="AC1320" s="188">
        <v>1740.04</v>
      </c>
      <c r="AD1320" s="188"/>
      <c r="AE1320" s="188">
        <v>1641.82</v>
      </c>
      <c r="AF1320" s="188"/>
    </row>
    <row r="1321" spans="1:32" x14ac:dyDescent="0.3">
      <c r="A1321" s="180" t="s">
        <v>973</v>
      </c>
      <c r="B1321" s="180">
        <v>38005</v>
      </c>
      <c r="C1321" s="182" t="s">
        <v>27816</v>
      </c>
      <c r="D1321" s="180" t="s">
        <v>6</v>
      </c>
      <c r="E1321" s="180" t="s">
        <v>857</v>
      </c>
      <c r="F1321" s="188">
        <v>21.41</v>
      </c>
      <c r="G1321" s="188"/>
      <c r="H1321" s="188">
        <v>18.940000000000001</v>
      </c>
      <c r="I1321" s="188"/>
      <c r="J1321" s="188">
        <v>18.45</v>
      </c>
      <c r="K1321" s="188">
        <v>17.77</v>
      </c>
      <c r="L1321" s="188">
        <v>19.22</v>
      </c>
      <c r="M1321" s="188">
        <v>21.81</v>
      </c>
      <c r="N1321" s="188">
        <v>25.14</v>
      </c>
      <c r="O1321" s="188"/>
      <c r="P1321" s="188">
        <v>19.68</v>
      </c>
      <c r="Q1321" s="188">
        <v>21.24</v>
      </c>
      <c r="R1321" s="188">
        <v>20.77</v>
      </c>
      <c r="S1321" s="188">
        <v>19.350000000000001</v>
      </c>
      <c r="T1321" s="188"/>
      <c r="U1321" s="188">
        <v>23.62</v>
      </c>
      <c r="V1321" s="188"/>
      <c r="W1321" s="188">
        <v>22.44</v>
      </c>
      <c r="X1321" s="188">
        <v>20.83</v>
      </c>
      <c r="Y1321" s="188">
        <v>17.39</v>
      </c>
      <c r="Z1321" s="188">
        <v>22.28</v>
      </c>
      <c r="AA1321" s="188"/>
      <c r="AB1321" s="188">
        <v>23.62</v>
      </c>
      <c r="AC1321" s="188">
        <v>20.69</v>
      </c>
      <c r="AD1321" s="188"/>
      <c r="AE1321" s="188">
        <v>19.52</v>
      </c>
      <c r="AF1321" s="188"/>
    </row>
    <row r="1322" spans="1:32" x14ac:dyDescent="0.3">
      <c r="A1322" s="180" t="s">
        <v>973</v>
      </c>
      <c r="B1322" s="180">
        <v>38006</v>
      </c>
      <c r="C1322" s="182" t="s">
        <v>27817</v>
      </c>
      <c r="D1322" s="180" t="s">
        <v>6</v>
      </c>
      <c r="E1322" s="180" t="s">
        <v>857</v>
      </c>
      <c r="F1322" s="188">
        <v>28.46</v>
      </c>
      <c r="G1322" s="188"/>
      <c r="H1322" s="188">
        <v>25.16</v>
      </c>
      <c r="I1322" s="188"/>
      <c r="J1322" s="188">
        <v>24.51</v>
      </c>
      <c r="K1322" s="188">
        <v>23.61</v>
      </c>
      <c r="L1322" s="188">
        <v>25.54</v>
      </c>
      <c r="M1322" s="188">
        <v>28.98</v>
      </c>
      <c r="N1322" s="188">
        <v>33.409999999999997</v>
      </c>
      <c r="O1322" s="188"/>
      <c r="P1322" s="188">
        <v>26.15</v>
      </c>
      <c r="Q1322" s="188">
        <v>28.23</v>
      </c>
      <c r="R1322" s="188">
        <v>27.6</v>
      </c>
      <c r="S1322" s="188">
        <v>25.71</v>
      </c>
      <c r="T1322" s="188"/>
      <c r="U1322" s="188">
        <v>31.39</v>
      </c>
      <c r="V1322" s="188"/>
      <c r="W1322" s="188">
        <v>29.82</v>
      </c>
      <c r="X1322" s="188">
        <v>27.68</v>
      </c>
      <c r="Y1322" s="188">
        <v>23.11</v>
      </c>
      <c r="Z1322" s="188">
        <v>29.61</v>
      </c>
      <c r="AA1322" s="188"/>
      <c r="AB1322" s="188">
        <v>31.39</v>
      </c>
      <c r="AC1322" s="188">
        <v>27.49</v>
      </c>
      <c r="AD1322" s="188"/>
      <c r="AE1322" s="188">
        <v>25.94</v>
      </c>
      <c r="AF1322" s="188"/>
    </row>
    <row r="1323" spans="1:32" x14ac:dyDescent="0.3">
      <c r="A1323" s="180" t="s">
        <v>973</v>
      </c>
      <c r="B1323" s="180">
        <v>38428</v>
      </c>
      <c r="C1323" s="182" t="s">
        <v>27818</v>
      </c>
      <c r="D1323" s="180" t="s">
        <v>6</v>
      </c>
      <c r="E1323" s="180" t="s">
        <v>857</v>
      </c>
      <c r="F1323" s="188">
        <v>25.48</v>
      </c>
      <c r="G1323" s="188"/>
      <c r="H1323" s="188">
        <v>22.54</v>
      </c>
      <c r="I1323" s="188"/>
      <c r="J1323" s="188">
        <v>21.95</v>
      </c>
      <c r="K1323" s="188">
        <v>21.15</v>
      </c>
      <c r="L1323" s="188">
        <v>22.87</v>
      </c>
      <c r="M1323" s="188">
        <v>25.95</v>
      </c>
      <c r="N1323" s="188">
        <v>29.92</v>
      </c>
      <c r="O1323" s="188"/>
      <c r="P1323" s="188">
        <v>23.42</v>
      </c>
      <c r="Q1323" s="188">
        <v>25.28</v>
      </c>
      <c r="R1323" s="188">
        <v>24.71</v>
      </c>
      <c r="S1323" s="188">
        <v>23.02</v>
      </c>
      <c r="T1323" s="188"/>
      <c r="U1323" s="188">
        <v>28.11</v>
      </c>
      <c r="V1323" s="188"/>
      <c r="W1323" s="188">
        <v>26.71</v>
      </c>
      <c r="X1323" s="188">
        <v>24.79</v>
      </c>
      <c r="Y1323" s="188">
        <v>20.69</v>
      </c>
      <c r="Z1323" s="188">
        <v>26.52</v>
      </c>
      <c r="AA1323" s="188"/>
      <c r="AB1323" s="188">
        <v>28.11</v>
      </c>
      <c r="AC1323" s="188">
        <v>24.62</v>
      </c>
      <c r="AD1323" s="188"/>
      <c r="AE1323" s="188">
        <v>23.23</v>
      </c>
      <c r="AF1323" s="188"/>
    </row>
    <row r="1324" spans="1:32" x14ac:dyDescent="0.3">
      <c r="A1324" s="180" t="s">
        <v>973</v>
      </c>
      <c r="B1324" s="180">
        <v>38007</v>
      </c>
      <c r="C1324" s="182" t="s">
        <v>27819</v>
      </c>
      <c r="D1324" s="180" t="s">
        <v>6</v>
      </c>
      <c r="E1324" s="180" t="s">
        <v>857</v>
      </c>
      <c r="F1324" s="188">
        <v>32.83</v>
      </c>
      <c r="G1324" s="188"/>
      <c r="H1324" s="188">
        <v>29.03</v>
      </c>
      <c r="I1324" s="188"/>
      <c r="J1324" s="188">
        <v>28.28</v>
      </c>
      <c r="K1324" s="188">
        <v>27.24</v>
      </c>
      <c r="L1324" s="188">
        <v>29.47</v>
      </c>
      <c r="M1324" s="188">
        <v>33.44</v>
      </c>
      <c r="N1324" s="188">
        <v>38.54</v>
      </c>
      <c r="O1324" s="188"/>
      <c r="P1324" s="188">
        <v>30.17</v>
      </c>
      <c r="Q1324" s="188">
        <v>32.57</v>
      </c>
      <c r="R1324" s="188">
        <v>31.84</v>
      </c>
      <c r="S1324" s="188">
        <v>29.66</v>
      </c>
      <c r="T1324" s="188"/>
      <c r="U1324" s="188">
        <v>36.22</v>
      </c>
      <c r="V1324" s="188"/>
      <c r="W1324" s="188">
        <v>34.409999999999997</v>
      </c>
      <c r="X1324" s="188">
        <v>31.94</v>
      </c>
      <c r="Y1324" s="188">
        <v>26.66</v>
      </c>
      <c r="Z1324" s="188">
        <v>34.159999999999997</v>
      </c>
      <c r="AA1324" s="188"/>
      <c r="AB1324" s="188">
        <v>36.22</v>
      </c>
      <c r="AC1324" s="188">
        <v>31.72</v>
      </c>
      <c r="AD1324" s="188"/>
      <c r="AE1324" s="188">
        <v>29.93</v>
      </c>
      <c r="AF1324" s="188"/>
    </row>
    <row r="1325" spans="1:32" x14ac:dyDescent="0.3">
      <c r="A1325" s="180" t="s">
        <v>973</v>
      </c>
      <c r="B1325" s="180">
        <v>38008</v>
      </c>
      <c r="C1325" s="182" t="s">
        <v>27820</v>
      </c>
      <c r="D1325" s="180" t="s">
        <v>6</v>
      </c>
      <c r="E1325" s="180" t="s">
        <v>857</v>
      </c>
      <c r="F1325" s="188">
        <v>52.54</v>
      </c>
      <c r="G1325" s="188"/>
      <c r="H1325" s="188">
        <v>46.46</v>
      </c>
      <c r="I1325" s="188"/>
      <c r="J1325" s="188">
        <v>45.26</v>
      </c>
      <c r="K1325" s="188">
        <v>43.6</v>
      </c>
      <c r="L1325" s="188">
        <v>47.16</v>
      </c>
      <c r="M1325" s="188">
        <v>53.51</v>
      </c>
      <c r="N1325" s="188">
        <v>61.68</v>
      </c>
      <c r="O1325" s="188"/>
      <c r="P1325" s="188">
        <v>48.28</v>
      </c>
      <c r="Q1325" s="188">
        <v>52.11</v>
      </c>
      <c r="R1325" s="188">
        <v>50.95</v>
      </c>
      <c r="S1325" s="188">
        <v>47.47</v>
      </c>
      <c r="T1325" s="188"/>
      <c r="U1325" s="188">
        <v>57.96</v>
      </c>
      <c r="V1325" s="188"/>
      <c r="W1325" s="188">
        <v>55.06</v>
      </c>
      <c r="X1325" s="188">
        <v>51.11</v>
      </c>
      <c r="Y1325" s="188">
        <v>42.67</v>
      </c>
      <c r="Z1325" s="188">
        <v>54.67</v>
      </c>
      <c r="AA1325" s="188"/>
      <c r="AB1325" s="188">
        <v>57.96</v>
      </c>
      <c r="AC1325" s="188">
        <v>50.76</v>
      </c>
      <c r="AD1325" s="188"/>
      <c r="AE1325" s="188">
        <v>47.89</v>
      </c>
      <c r="AF1325" s="188"/>
    </row>
    <row r="1326" spans="1:32" x14ac:dyDescent="0.3">
      <c r="A1326" s="180" t="s">
        <v>973</v>
      </c>
      <c r="B1326" s="180">
        <v>38009</v>
      </c>
      <c r="C1326" s="182" t="s">
        <v>27821</v>
      </c>
      <c r="D1326" s="180" t="s">
        <v>6</v>
      </c>
      <c r="E1326" s="180" t="s">
        <v>857</v>
      </c>
      <c r="F1326" s="188">
        <v>64.319999999999993</v>
      </c>
      <c r="G1326" s="188"/>
      <c r="H1326" s="188">
        <v>56.88</v>
      </c>
      <c r="I1326" s="188"/>
      <c r="J1326" s="188">
        <v>55.41</v>
      </c>
      <c r="K1326" s="188">
        <v>53.37</v>
      </c>
      <c r="L1326" s="188">
        <v>57.73</v>
      </c>
      <c r="M1326" s="188">
        <v>65.510000000000005</v>
      </c>
      <c r="N1326" s="188">
        <v>75.510000000000005</v>
      </c>
      <c r="O1326" s="188"/>
      <c r="P1326" s="188">
        <v>59.11</v>
      </c>
      <c r="Q1326" s="188">
        <v>63.8</v>
      </c>
      <c r="R1326" s="188">
        <v>62.38</v>
      </c>
      <c r="S1326" s="188">
        <v>58.11</v>
      </c>
      <c r="T1326" s="188"/>
      <c r="U1326" s="188">
        <v>70.959999999999994</v>
      </c>
      <c r="V1326" s="188"/>
      <c r="W1326" s="188">
        <v>67.400000000000006</v>
      </c>
      <c r="X1326" s="188">
        <v>62.57</v>
      </c>
      <c r="Y1326" s="188">
        <v>52.23</v>
      </c>
      <c r="Z1326" s="188">
        <v>66.930000000000007</v>
      </c>
      <c r="AA1326" s="188"/>
      <c r="AB1326" s="188">
        <v>70.959999999999994</v>
      </c>
      <c r="AC1326" s="188">
        <v>62.14</v>
      </c>
      <c r="AD1326" s="188"/>
      <c r="AE1326" s="188">
        <v>58.63</v>
      </c>
      <c r="AF1326" s="188"/>
    </row>
    <row r="1327" spans="1:32" x14ac:dyDescent="0.3">
      <c r="A1327" s="180" t="s">
        <v>973</v>
      </c>
      <c r="B1327" s="180">
        <v>44248</v>
      </c>
      <c r="C1327" s="182" t="s">
        <v>27822</v>
      </c>
      <c r="D1327" s="180" t="s">
        <v>6</v>
      </c>
      <c r="E1327" s="180" t="s">
        <v>857</v>
      </c>
      <c r="F1327" s="188">
        <v>104.84</v>
      </c>
      <c r="G1327" s="188"/>
      <c r="H1327" s="188">
        <v>92.71</v>
      </c>
      <c r="I1327" s="188"/>
      <c r="J1327" s="188">
        <v>90.32</v>
      </c>
      <c r="K1327" s="188">
        <v>87</v>
      </c>
      <c r="L1327" s="188">
        <v>94.1</v>
      </c>
      <c r="M1327" s="188">
        <v>106.77</v>
      </c>
      <c r="N1327" s="188">
        <v>123.08</v>
      </c>
      <c r="O1327" s="188"/>
      <c r="P1327" s="188">
        <v>96.34</v>
      </c>
      <c r="Q1327" s="188">
        <v>103.99</v>
      </c>
      <c r="R1327" s="188">
        <v>101.68</v>
      </c>
      <c r="S1327" s="188">
        <v>94.72</v>
      </c>
      <c r="T1327" s="188"/>
      <c r="U1327" s="188">
        <v>115.66</v>
      </c>
      <c r="V1327" s="188"/>
      <c r="W1327" s="188">
        <v>109.87</v>
      </c>
      <c r="X1327" s="188">
        <v>101.98</v>
      </c>
      <c r="Y1327" s="188">
        <v>85.14</v>
      </c>
      <c r="Z1327" s="188">
        <v>109.09</v>
      </c>
      <c r="AA1327" s="188"/>
      <c r="AB1327" s="188">
        <v>115.66</v>
      </c>
      <c r="AC1327" s="188">
        <v>101.29</v>
      </c>
      <c r="AD1327" s="188"/>
      <c r="AE1327" s="188">
        <v>95.57</v>
      </c>
      <c r="AF1327" s="188"/>
    </row>
    <row r="1328" spans="1:32" x14ac:dyDescent="0.3">
      <c r="A1328" s="180" t="s">
        <v>973</v>
      </c>
      <c r="B1328" s="180">
        <v>44249</v>
      </c>
      <c r="C1328" s="182" t="s">
        <v>27823</v>
      </c>
      <c r="D1328" s="180" t="s">
        <v>6</v>
      </c>
      <c r="E1328" s="180" t="s">
        <v>857</v>
      </c>
      <c r="F1328" s="188">
        <v>404.5</v>
      </c>
      <c r="G1328" s="188"/>
      <c r="H1328" s="188">
        <v>357.7</v>
      </c>
      <c r="I1328" s="188"/>
      <c r="J1328" s="188">
        <v>348.46</v>
      </c>
      <c r="K1328" s="188">
        <v>335.64</v>
      </c>
      <c r="L1328" s="188">
        <v>363.07</v>
      </c>
      <c r="M1328" s="188">
        <v>411.95</v>
      </c>
      <c r="N1328" s="188">
        <v>474.85</v>
      </c>
      <c r="O1328" s="188"/>
      <c r="P1328" s="188">
        <v>371.71</v>
      </c>
      <c r="Q1328" s="188">
        <v>401.22</v>
      </c>
      <c r="R1328" s="188">
        <v>392.28</v>
      </c>
      <c r="S1328" s="188">
        <v>365.45</v>
      </c>
      <c r="T1328" s="188"/>
      <c r="U1328" s="188">
        <v>446.23</v>
      </c>
      <c r="V1328" s="188"/>
      <c r="W1328" s="188">
        <v>423.88</v>
      </c>
      <c r="X1328" s="188">
        <v>393.47</v>
      </c>
      <c r="Y1328" s="188">
        <v>328.49</v>
      </c>
      <c r="Z1328" s="188">
        <v>420.9</v>
      </c>
      <c r="AA1328" s="188"/>
      <c r="AB1328" s="188">
        <v>446.23</v>
      </c>
      <c r="AC1328" s="188">
        <v>390.79</v>
      </c>
      <c r="AD1328" s="188"/>
      <c r="AE1328" s="188">
        <v>368.73</v>
      </c>
      <c r="AF1328" s="188"/>
    </row>
    <row r="1329" spans="1:32" x14ac:dyDescent="0.3">
      <c r="A1329" s="180" t="s">
        <v>973</v>
      </c>
      <c r="B1329" s="180">
        <v>44250</v>
      </c>
      <c r="C1329" s="182" t="s">
        <v>27824</v>
      </c>
      <c r="D1329" s="180" t="s">
        <v>6</v>
      </c>
      <c r="E1329" s="180" t="s">
        <v>857</v>
      </c>
      <c r="F1329" s="188">
        <v>587.41999999999996</v>
      </c>
      <c r="G1329" s="188"/>
      <c r="H1329" s="188">
        <v>519.46</v>
      </c>
      <c r="I1329" s="188"/>
      <c r="J1329" s="188">
        <v>506.04</v>
      </c>
      <c r="K1329" s="188">
        <v>487.43</v>
      </c>
      <c r="L1329" s="188">
        <v>527.25</v>
      </c>
      <c r="M1329" s="188">
        <v>598.25</v>
      </c>
      <c r="N1329" s="188">
        <v>689.59</v>
      </c>
      <c r="O1329" s="188"/>
      <c r="P1329" s="188">
        <v>539.80999999999995</v>
      </c>
      <c r="Q1329" s="188">
        <v>582.66</v>
      </c>
      <c r="R1329" s="188">
        <v>569.67999999999995</v>
      </c>
      <c r="S1329" s="188">
        <v>530.72</v>
      </c>
      <c r="T1329" s="188"/>
      <c r="U1329" s="188">
        <v>648.03</v>
      </c>
      <c r="V1329" s="188"/>
      <c r="W1329" s="188">
        <v>615.55999999999995</v>
      </c>
      <c r="X1329" s="188">
        <v>571.41</v>
      </c>
      <c r="Y1329" s="188">
        <v>477.04</v>
      </c>
      <c r="Z1329" s="188">
        <v>611.23</v>
      </c>
      <c r="AA1329" s="188"/>
      <c r="AB1329" s="188">
        <v>648.03</v>
      </c>
      <c r="AC1329" s="188">
        <v>567.51</v>
      </c>
      <c r="AD1329" s="188"/>
      <c r="AE1329" s="188">
        <v>535.48</v>
      </c>
      <c r="AF1329" s="188"/>
    </row>
    <row r="1330" spans="1:32" x14ac:dyDescent="0.3">
      <c r="A1330" s="180" t="s">
        <v>973</v>
      </c>
      <c r="B1330" s="180">
        <v>39279</v>
      </c>
      <c r="C1330" s="182" t="s">
        <v>27825</v>
      </c>
      <c r="D1330" s="180" t="s">
        <v>6</v>
      </c>
      <c r="E1330" s="180" t="s">
        <v>857</v>
      </c>
      <c r="F1330" s="188"/>
      <c r="G1330" s="188"/>
      <c r="H1330" s="188"/>
      <c r="I1330" s="188"/>
      <c r="J1330" s="188"/>
      <c r="K1330" s="188"/>
      <c r="L1330" s="188"/>
      <c r="M1330" s="188"/>
      <c r="N1330" s="188"/>
      <c r="O1330" s="188"/>
      <c r="P1330" s="188"/>
      <c r="Q1330" s="188"/>
      <c r="R1330" s="188"/>
      <c r="S1330" s="188"/>
      <c r="T1330" s="188"/>
      <c r="U1330" s="188"/>
      <c r="V1330" s="188"/>
      <c r="W1330" s="188"/>
      <c r="X1330" s="188"/>
      <c r="Y1330" s="188"/>
      <c r="Z1330" s="188"/>
      <c r="AA1330" s="188"/>
      <c r="AB1330" s="188">
        <v>15.62</v>
      </c>
      <c r="AC1330" s="188"/>
      <c r="AD1330" s="188"/>
      <c r="AE1330" s="188">
        <v>9.76</v>
      </c>
      <c r="AF1330" s="188"/>
    </row>
    <row r="1331" spans="1:32" x14ac:dyDescent="0.3">
      <c r="A1331" s="180" t="s">
        <v>973</v>
      </c>
      <c r="B1331" s="180">
        <v>39280</v>
      </c>
      <c r="C1331" s="182" t="s">
        <v>27826</v>
      </c>
      <c r="D1331" s="180" t="s">
        <v>6</v>
      </c>
      <c r="E1331" s="180" t="s">
        <v>857</v>
      </c>
      <c r="F1331" s="188"/>
      <c r="G1331" s="188"/>
      <c r="H1331" s="188"/>
      <c r="I1331" s="188"/>
      <c r="J1331" s="188"/>
      <c r="K1331" s="188"/>
      <c r="L1331" s="188"/>
      <c r="M1331" s="188"/>
      <c r="N1331" s="188"/>
      <c r="O1331" s="188"/>
      <c r="P1331" s="188"/>
      <c r="Q1331" s="188"/>
      <c r="R1331" s="188"/>
      <c r="S1331" s="188"/>
      <c r="T1331" s="188"/>
      <c r="U1331" s="188"/>
      <c r="V1331" s="188"/>
      <c r="W1331" s="188"/>
      <c r="X1331" s="188"/>
      <c r="Y1331" s="188"/>
      <c r="Z1331" s="188"/>
      <c r="AA1331" s="188"/>
      <c r="AB1331" s="188">
        <v>17.5</v>
      </c>
      <c r="AC1331" s="188"/>
      <c r="AD1331" s="188"/>
      <c r="AE1331" s="188">
        <v>10.94</v>
      </c>
      <c r="AF1331" s="188"/>
    </row>
    <row r="1332" spans="1:32" x14ac:dyDescent="0.3">
      <c r="A1332" s="180" t="s">
        <v>973</v>
      </c>
      <c r="B1332" s="180">
        <v>39281</v>
      </c>
      <c r="C1332" s="182" t="s">
        <v>27827</v>
      </c>
      <c r="D1332" s="180" t="s">
        <v>6</v>
      </c>
      <c r="E1332" s="180" t="s">
        <v>857</v>
      </c>
      <c r="F1332" s="188"/>
      <c r="G1332" s="188"/>
      <c r="H1332" s="188"/>
      <c r="I1332" s="188"/>
      <c r="J1332" s="188"/>
      <c r="K1332" s="188"/>
      <c r="L1332" s="188"/>
      <c r="M1332" s="188"/>
      <c r="N1332" s="188"/>
      <c r="O1332" s="188"/>
      <c r="P1332" s="188"/>
      <c r="Q1332" s="188"/>
      <c r="R1332" s="188"/>
      <c r="S1332" s="188"/>
      <c r="T1332" s="188"/>
      <c r="U1332" s="188"/>
      <c r="V1332" s="188"/>
      <c r="W1332" s="188"/>
      <c r="X1332" s="188"/>
      <c r="Y1332" s="188"/>
      <c r="Z1332" s="188"/>
      <c r="AA1332" s="188"/>
      <c r="AB1332" s="188">
        <v>23.13</v>
      </c>
      <c r="AC1332" s="188"/>
      <c r="AD1332" s="188"/>
      <c r="AE1332" s="188">
        <v>14.45</v>
      </c>
      <c r="AF1332" s="188"/>
    </row>
    <row r="1333" spans="1:32" x14ac:dyDescent="0.3">
      <c r="A1333" s="180" t="s">
        <v>973</v>
      </c>
      <c r="B1333" s="180">
        <v>39282</v>
      </c>
      <c r="C1333" s="182" t="s">
        <v>27828</v>
      </c>
      <c r="D1333" s="180" t="s">
        <v>6</v>
      </c>
      <c r="E1333" s="180" t="s">
        <v>857</v>
      </c>
      <c r="F1333" s="188"/>
      <c r="G1333" s="188"/>
      <c r="H1333" s="188"/>
      <c r="I1333" s="188"/>
      <c r="J1333" s="188"/>
      <c r="K1333" s="188"/>
      <c r="L1333" s="188"/>
      <c r="M1333" s="188"/>
      <c r="N1333" s="188"/>
      <c r="O1333" s="188"/>
      <c r="P1333" s="188"/>
      <c r="Q1333" s="188"/>
      <c r="R1333" s="188"/>
      <c r="S1333" s="188"/>
      <c r="T1333" s="188"/>
      <c r="U1333" s="188"/>
      <c r="V1333" s="188"/>
      <c r="W1333" s="188"/>
      <c r="X1333" s="188"/>
      <c r="Y1333" s="188"/>
      <c r="Z1333" s="188"/>
      <c r="AA1333" s="188"/>
      <c r="AB1333" s="188">
        <v>32.29</v>
      </c>
      <c r="AC1333" s="188"/>
      <c r="AD1333" s="188"/>
      <c r="AE1333" s="188">
        <v>20.18</v>
      </c>
      <c r="AF1333" s="188"/>
    </row>
    <row r="1334" spans="1:32" x14ac:dyDescent="0.3">
      <c r="A1334" s="180" t="s">
        <v>973</v>
      </c>
      <c r="B1334" s="180">
        <v>38844</v>
      </c>
      <c r="C1334" s="182" t="s">
        <v>27829</v>
      </c>
      <c r="D1334" s="180" t="s">
        <v>6</v>
      </c>
      <c r="E1334" s="180" t="s">
        <v>26586</v>
      </c>
      <c r="F1334" s="188"/>
      <c r="G1334" s="188"/>
      <c r="H1334" s="188"/>
      <c r="I1334" s="188"/>
      <c r="J1334" s="188"/>
      <c r="K1334" s="188"/>
      <c r="L1334" s="188"/>
      <c r="M1334" s="188"/>
      <c r="N1334" s="188"/>
      <c r="O1334" s="188"/>
      <c r="P1334" s="188"/>
      <c r="Q1334" s="188"/>
      <c r="R1334" s="188"/>
      <c r="S1334" s="188"/>
      <c r="T1334" s="188"/>
      <c r="U1334" s="188"/>
      <c r="V1334" s="188"/>
      <c r="W1334" s="188"/>
      <c r="X1334" s="188"/>
      <c r="Y1334" s="188"/>
      <c r="Z1334" s="188"/>
      <c r="AA1334" s="188"/>
      <c r="AB1334" s="188">
        <v>15.84</v>
      </c>
      <c r="AC1334" s="188"/>
      <c r="AD1334" s="188"/>
      <c r="AE1334" s="188">
        <v>9.9</v>
      </c>
      <c r="AF1334" s="188"/>
    </row>
    <row r="1335" spans="1:32" x14ac:dyDescent="0.3">
      <c r="A1335" s="180" t="s">
        <v>973</v>
      </c>
      <c r="B1335" s="180">
        <v>38846</v>
      </c>
      <c r="C1335" s="182" t="s">
        <v>27830</v>
      </c>
      <c r="D1335" s="180" t="s">
        <v>6</v>
      </c>
      <c r="E1335" s="180" t="s">
        <v>857</v>
      </c>
      <c r="F1335" s="188"/>
      <c r="G1335" s="188"/>
      <c r="H1335" s="188"/>
      <c r="I1335" s="188"/>
      <c r="J1335" s="188"/>
      <c r="K1335" s="188"/>
      <c r="L1335" s="188"/>
      <c r="M1335" s="188"/>
      <c r="N1335" s="188"/>
      <c r="O1335" s="188"/>
      <c r="P1335" s="188"/>
      <c r="Q1335" s="188"/>
      <c r="R1335" s="188"/>
      <c r="S1335" s="188"/>
      <c r="T1335" s="188"/>
      <c r="U1335" s="188"/>
      <c r="V1335" s="188"/>
      <c r="W1335" s="188"/>
      <c r="X1335" s="188"/>
      <c r="Y1335" s="188"/>
      <c r="Z1335" s="188"/>
      <c r="AA1335" s="188"/>
      <c r="AB1335" s="188">
        <v>16.12</v>
      </c>
      <c r="AC1335" s="188"/>
      <c r="AD1335" s="188"/>
      <c r="AE1335" s="188">
        <v>10.07</v>
      </c>
      <c r="AF1335" s="188"/>
    </row>
    <row r="1336" spans="1:32" x14ac:dyDescent="0.3">
      <c r="A1336" s="180" t="s">
        <v>973</v>
      </c>
      <c r="B1336" s="180">
        <v>38847</v>
      </c>
      <c r="C1336" s="182" t="s">
        <v>27831</v>
      </c>
      <c r="D1336" s="180" t="s">
        <v>6</v>
      </c>
      <c r="E1336" s="180" t="s">
        <v>857</v>
      </c>
      <c r="F1336" s="188"/>
      <c r="G1336" s="188"/>
      <c r="H1336" s="188"/>
      <c r="I1336" s="188"/>
      <c r="J1336" s="188"/>
      <c r="K1336" s="188"/>
      <c r="L1336" s="188"/>
      <c r="M1336" s="188"/>
      <c r="N1336" s="188"/>
      <c r="O1336" s="188"/>
      <c r="P1336" s="188"/>
      <c r="Q1336" s="188"/>
      <c r="R1336" s="188"/>
      <c r="S1336" s="188"/>
      <c r="T1336" s="188"/>
      <c r="U1336" s="188"/>
      <c r="V1336" s="188"/>
      <c r="W1336" s="188"/>
      <c r="X1336" s="188"/>
      <c r="Y1336" s="188"/>
      <c r="Z1336" s="188"/>
      <c r="AA1336" s="188"/>
      <c r="AB1336" s="188">
        <v>18.88</v>
      </c>
      <c r="AC1336" s="188"/>
      <c r="AD1336" s="188"/>
      <c r="AE1336" s="188">
        <v>11.8</v>
      </c>
      <c r="AF1336" s="188"/>
    </row>
    <row r="1337" spans="1:32" x14ac:dyDescent="0.3">
      <c r="A1337" s="180" t="s">
        <v>973</v>
      </c>
      <c r="B1337" s="180">
        <v>38850</v>
      </c>
      <c r="C1337" s="182" t="s">
        <v>27832</v>
      </c>
      <c r="D1337" s="180" t="s">
        <v>6</v>
      </c>
      <c r="E1337" s="180" t="s">
        <v>857</v>
      </c>
      <c r="F1337" s="188"/>
      <c r="G1337" s="188"/>
      <c r="H1337" s="188"/>
      <c r="I1337" s="188"/>
      <c r="J1337" s="188"/>
      <c r="K1337" s="188"/>
      <c r="L1337" s="188"/>
      <c r="M1337" s="188"/>
      <c r="N1337" s="188"/>
      <c r="O1337" s="188"/>
      <c r="P1337" s="188"/>
      <c r="Q1337" s="188"/>
      <c r="R1337" s="188"/>
      <c r="S1337" s="188"/>
      <c r="T1337" s="188"/>
      <c r="U1337" s="188"/>
      <c r="V1337" s="188"/>
      <c r="W1337" s="188"/>
      <c r="X1337" s="188"/>
      <c r="Y1337" s="188"/>
      <c r="Z1337" s="188"/>
      <c r="AA1337" s="188"/>
      <c r="AB1337" s="188">
        <v>34.090000000000003</v>
      </c>
      <c r="AC1337" s="188"/>
      <c r="AD1337" s="188"/>
      <c r="AE1337" s="188">
        <v>21.31</v>
      </c>
      <c r="AF1337" s="188"/>
    </row>
    <row r="1338" spans="1:32" x14ac:dyDescent="0.3">
      <c r="A1338" s="180" t="s">
        <v>973</v>
      </c>
      <c r="B1338" s="180">
        <v>38848</v>
      </c>
      <c r="C1338" s="182" t="s">
        <v>27833</v>
      </c>
      <c r="D1338" s="180" t="s">
        <v>6</v>
      </c>
      <c r="E1338" s="180" t="s">
        <v>857</v>
      </c>
      <c r="F1338" s="188"/>
      <c r="G1338" s="188"/>
      <c r="H1338" s="188"/>
      <c r="I1338" s="188"/>
      <c r="J1338" s="188"/>
      <c r="K1338" s="188"/>
      <c r="L1338" s="188"/>
      <c r="M1338" s="188"/>
      <c r="N1338" s="188"/>
      <c r="O1338" s="188"/>
      <c r="P1338" s="188"/>
      <c r="Q1338" s="188"/>
      <c r="R1338" s="188"/>
      <c r="S1338" s="188"/>
      <c r="T1338" s="188"/>
      <c r="U1338" s="188"/>
      <c r="V1338" s="188"/>
      <c r="W1338" s="188"/>
      <c r="X1338" s="188"/>
      <c r="Y1338" s="188"/>
      <c r="Z1338" s="188"/>
      <c r="AA1338" s="188"/>
      <c r="AB1338" s="188">
        <v>22.35</v>
      </c>
      <c r="AC1338" s="188"/>
      <c r="AD1338" s="188"/>
      <c r="AE1338" s="188">
        <v>13.97</v>
      </c>
      <c r="AF1338" s="188"/>
    </row>
    <row r="1339" spans="1:32" x14ac:dyDescent="0.3">
      <c r="A1339" s="180" t="s">
        <v>973</v>
      </c>
      <c r="B1339" s="180">
        <v>38851</v>
      </c>
      <c r="C1339" s="182" t="s">
        <v>27834</v>
      </c>
      <c r="D1339" s="180" t="s">
        <v>6</v>
      </c>
      <c r="E1339" s="180" t="s">
        <v>857</v>
      </c>
      <c r="F1339" s="188"/>
      <c r="G1339" s="188"/>
      <c r="H1339" s="188"/>
      <c r="I1339" s="188"/>
      <c r="J1339" s="188"/>
      <c r="K1339" s="188"/>
      <c r="L1339" s="188"/>
      <c r="M1339" s="188"/>
      <c r="N1339" s="188"/>
      <c r="O1339" s="188"/>
      <c r="P1339" s="188"/>
      <c r="Q1339" s="188"/>
      <c r="R1339" s="188"/>
      <c r="S1339" s="188"/>
      <c r="T1339" s="188"/>
      <c r="U1339" s="188"/>
      <c r="V1339" s="188"/>
      <c r="W1339" s="188"/>
      <c r="X1339" s="188"/>
      <c r="Y1339" s="188"/>
      <c r="Z1339" s="188"/>
      <c r="AA1339" s="188"/>
      <c r="AB1339" s="188">
        <v>38.549999999999997</v>
      </c>
      <c r="AC1339" s="188"/>
      <c r="AD1339" s="188"/>
      <c r="AE1339" s="188">
        <v>24.09</v>
      </c>
      <c r="AF1339" s="188"/>
    </row>
    <row r="1340" spans="1:32" x14ac:dyDescent="0.3">
      <c r="A1340" s="180" t="s">
        <v>973</v>
      </c>
      <c r="B1340" s="180">
        <v>38854</v>
      </c>
      <c r="C1340" s="182" t="s">
        <v>27835</v>
      </c>
      <c r="D1340" s="180" t="s">
        <v>6</v>
      </c>
      <c r="E1340" s="180" t="s">
        <v>857</v>
      </c>
      <c r="F1340" s="188"/>
      <c r="G1340" s="188"/>
      <c r="H1340" s="188"/>
      <c r="I1340" s="188"/>
      <c r="J1340" s="188"/>
      <c r="K1340" s="188"/>
      <c r="L1340" s="188"/>
      <c r="M1340" s="188"/>
      <c r="N1340" s="188"/>
      <c r="O1340" s="188"/>
      <c r="P1340" s="188"/>
      <c r="Q1340" s="188"/>
      <c r="R1340" s="188"/>
      <c r="S1340" s="188"/>
      <c r="T1340" s="188"/>
      <c r="U1340" s="188"/>
      <c r="V1340" s="188"/>
      <c r="W1340" s="188"/>
      <c r="X1340" s="188"/>
      <c r="Y1340" s="188"/>
      <c r="Z1340" s="188"/>
      <c r="AA1340" s="188"/>
      <c r="AB1340" s="188">
        <v>16.75</v>
      </c>
      <c r="AC1340" s="188"/>
      <c r="AD1340" s="188"/>
      <c r="AE1340" s="188">
        <v>10.46</v>
      </c>
      <c r="AF1340" s="188"/>
    </row>
    <row r="1341" spans="1:32" x14ac:dyDescent="0.3">
      <c r="A1341" s="180" t="s">
        <v>973</v>
      </c>
      <c r="B1341" s="180">
        <v>3104</v>
      </c>
      <c r="C1341" s="182" t="s">
        <v>27836</v>
      </c>
      <c r="D1341" s="180" t="s">
        <v>48</v>
      </c>
      <c r="E1341" s="180" t="s">
        <v>857</v>
      </c>
      <c r="F1341" s="188">
        <v>124.23</v>
      </c>
      <c r="G1341" s="188">
        <v>160.19</v>
      </c>
      <c r="H1341" s="188">
        <v>165.74</v>
      </c>
      <c r="I1341" s="188">
        <v>189</v>
      </c>
      <c r="J1341" s="188">
        <v>193.38</v>
      </c>
      <c r="K1341" s="188">
        <v>147.51</v>
      </c>
      <c r="L1341" s="188">
        <v>198.1</v>
      </c>
      <c r="M1341" s="188">
        <v>159.03</v>
      </c>
      <c r="N1341" s="188">
        <v>195.91</v>
      </c>
      <c r="O1341" s="188">
        <v>168.14</v>
      </c>
      <c r="P1341" s="188">
        <v>149.58000000000001</v>
      </c>
      <c r="Q1341" s="188">
        <v>169.29</v>
      </c>
      <c r="R1341" s="188">
        <v>180.91</v>
      </c>
      <c r="S1341" s="188">
        <v>180.93</v>
      </c>
      <c r="T1341" s="188">
        <v>144.51</v>
      </c>
      <c r="U1341" s="188">
        <v>203.4</v>
      </c>
      <c r="V1341" s="188">
        <v>160.19</v>
      </c>
      <c r="W1341" s="188">
        <v>157.28</v>
      </c>
      <c r="X1341" s="188">
        <v>195.68</v>
      </c>
      <c r="Y1341" s="188">
        <v>149.81</v>
      </c>
      <c r="Z1341" s="188">
        <v>146.56</v>
      </c>
      <c r="AA1341" s="188">
        <v>149.81</v>
      </c>
      <c r="AB1341" s="188">
        <v>217.23</v>
      </c>
      <c r="AC1341" s="188">
        <v>180.31</v>
      </c>
      <c r="AD1341" s="188">
        <v>168.02</v>
      </c>
      <c r="AE1341" s="188">
        <v>185.54</v>
      </c>
      <c r="AF1341" s="188">
        <v>168.28</v>
      </c>
    </row>
    <row r="1342" spans="1:32" x14ac:dyDescent="0.3">
      <c r="A1342" s="180" t="s">
        <v>973</v>
      </c>
      <c r="B1342" s="180">
        <v>1607</v>
      </c>
      <c r="C1342" s="182" t="s">
        <v>27837</v>
      </c>
      <c r="D1342" s="180" t="s">
        <v>48</v>
      </c>
      <c r="E1342" s="180" t="s">
        <v>857</v>
      </c>
      <c r="F1342" s="188">
        <v>0.21</v>
      </c>
      <c r="G1342" s="188">
        <v>0.3</v>
      </c>
      <c r="H1342" s="188"/>
      <c r="I1342" s="188">
        <v>0.38</v>
      </c>
      <c r="J1342" s="188">
        <v>0.24</v>
      </c>
      <c r="K1342" s="188">
        <v>0.22</v>
      </c>
      <c r="L1342" s="188"/>
      <c r="M1342" s="188">
        <v>0.32</v>
      </c>
      <c r="N1342" s="188">
        <v>0.19</v>
      </c>
      <c r="O1342" s="188">
        <v>0.38</v>
      </c>
      <c r="P1342" s="188">
        <v>0.24</v>
      </c>
      <c r="Q1342" s="188">
        <v>0.17</v>
      </c>
      <c r="R1342" s="188">
        <v>0.22</v>
      </c>
      <c r="S1342" s="188">
        <v>0.31</v>
      </c>
      <c r="T1342" s="188">
        <v>0.31</v>
      </c>
      <c r="U1342" s="188">
        <v>0.17</v>
      </c>
      <c r="V1342" s="188">
        <v>0.36</v>
      </c>
      <c r="W1342" s="188">
        <v>0.19</v>
      </c>
      <c r="X1342" s="188">
        <v>0.32</v>
      </c>
      <c r="Y1342" s="188">
        <v>0.25</v>
      </c>
      <c r="Z1342" s="188">
        <v>0.21</v>
      </c>
      <c r="AA1342" s="188">
        <v>0.23</v>
      </c>
      <c r="AB1342" s="188">
        <v>0.25</v>
      </c>
      <c r="AC1342" s="188">
        <v>0.24</v>
      </c>
      <c r="AD1342" s="188">
        <v>0.28999999999999998</v>
      </c>
      <c r="AE1342" s="188">
        <v>0.24</v>
      </c>
      <c r="AF1342" s="188">
        <v>0.24</v>
      </c>
    </row>
    <row r="1343" spans="1:32" x14ac:dyDescent="0.3">
      <c r="A1343" s="180" t="s">
        <v>973</v>
      </c>
      <c r="B1343" s="180">
        <v>38169</v>
      </c>
      <c r="C1343" s="182" t="s">
        <v>27838</v>
      </c>
      <c r="D1343" s="180" t="s">
        <v>48</v>
      </c>
      <c r="E1343" s="180" t="s">
        <v>857</v>
      </c>
      <c r="F1343" s="188">
        <v>90.9</v>
      </c>
      <c r="G1343" s="188">
        <v>86.55</v>
      </c>
      <c r="H1343" s="188">
        <v>88.92</v>
      </c>
      <c r="I1343" s="188">
        <v>77.069999999999993</v>
      </c>
      <c r="J1343" s="188">
        <v>85.21</v>
      </c>
      <c r="K1343" s="188">
        <v>94.46</v>
      </c>
      <c r="L1343" s="188">
        <v>84.85</v>
      </c>
      <c r="M1343" s="188">
        <v>82.95</v>
      </c>
      <c r="N1343" s="188">
        <v>96.2</v>
      </c>
      <c r="O1343" s="188">
        <v>79.040000000000006</v>
      </c>
      <c r="P1343" s="188">
        <v>85.96</v>
      </c>
      <c r="Q1343" s="188">
        <v>93.86</v>
      </c>
      <c r="R1343" s="188">
        <v>106.95</v>
      </c>
      <c r="S1343" s="188">
        <v>89.71</v>
      </c>
      <c r="T1343" s="188">
        <v>88.92</v>
      </c>
      <c r="U1343" s="188">
        <v>94.46</v>
      </c>
      <c r="V1343" s="188">
        <v>86.95</v>
      </c>
      <c r="W1343" s="188">
        <v>82.99</v>
      </c>
      <c r="X1343" s="188">
        <v>86.75</v>
      </c>
      <c r="Y1343" s="188">
        <v>82.99</v>
      </c>
      <c r="Z1343" s="188">
        <v>100.78</v>
      </c>
      <c r="AA1343" s="188">
        <v>79.040000000000006</v>
      </c>
      <c r="AB1343" s="188">
        <v>89.2</v>
      </c>
      <c r="AC1343" s="188">
        <v>97.46</v>
      </c>
      <c r="AD1343" s="188">
        <v>88.92</v>
      </c>
      <c r="AE1343" s="188">
        <v>79.040000000000006</v>
      </c>
      <c r="AF1343" s="188">
        <v>94.85</v>
      </c>
    </row>
    <row r="1344" spans="1:32" x14ac:dyDescent="0.3">
      <c r="A1344" s="180" t="s">
        <v>973</v>
      </c>
      <c r="B1344" s="180">
        <v>6142</v>
      </c>
      <c r="C1344" s="182" t="s">
        <v>27839</v>
      </c>
      <c r="D1344" s="180" t="s">
        <v>6</v>
      </c>
      <c r="E1344" s="180" t="s">
        <v>857</v>
      </c>
      <c r="F1344" s="188">
        <v>9.17</v>
      </c>
      <c r="G1344" s="188">
        <v>9.08</v>
      </c>
      <c r="H1344" s="188">
        <v>9.17</v>
      </c>
      <c r="I1344" s="188">
        <v>8.61</v>
      </c>
      <c r="J1344" s="188">
        <v>8.9700000000000006</v>
      </c>
      <c r="K1344" s="188">
        <v>8.51</v>
      </c>
      <c r="L1344" s="188">
        <v>9.25</v>
      </c>
      <c r="M1344" s="188">
        <v>9.5299999999999994</v>
      </c>
      <c r="N1344" s="188">
        <v>9.56</v>
      </c>
      <c r="O1344" s="188">
        <v>8.85</v>
      </c>
      <c r="P1344" s="188">
        <v>9.4600000000000009</v>
      </c>
      <c r="Q1344" s="188">
        <v>9.69</v>
      </c>
      <c r="R1344" s="188">
        <v>7.75</v>
      </c>
      <c r="S1344" s="188">
        <v>9.5399999999999991</v>
      </c>
      <c r="T1344" s="188">
        <v>9.68</v>
      </c>
      <c r="U1344" s="188">
        <v>10.210000000000001</v>
      </c>
      <c r="V1344" s="188">
        <v>8.49</v>
      </c>
      <c r="W1344" s="188">
        <v>9.9700000000000006</v>
      </c>
      <c r="X1344" s="188">
        <v>10.210000000000001</v>
      </c>
      <c r="Y1344" s="188">
        <v>7.71</v>
      </c>
      <c r="Z1344" s="188">
        <v>9.81</v>
      </c>
      <c r="AA1344" s="188">
        <v>9.08</v>
      </c>
      <c r="AB1344" s="188">
        <v>10.09</v>
      </c>
      <c r="AC1344" s="188">
        <v>9.57</v>
      </c>
      <c r="AD1344" s="188">
        <v>8.7899999999999991</v>
      </c>
      <c r="AE1344" s="188">
        <v>9.4600000000000009</v>
      </c>
      <c r="AF1344" s="188">
        <v>9.4600000000000009</v>
      </c>
    </row>
    <row r="1345" spans="1:32" x14ac:dyDescent="0.3">
      <c r="A1345" s="180" t="s">
        <v>973</v>
      </c>
      <c r="B1345" s="180">
        <v>11686</v>
      </c>
      <c r="C1345" s="182" t="s">
        <v>27840</v>
      </c>
      <c r="D1345" s="180" t="s">
        <v>6</v>
      </c>
      <c r="E1345" s="180" t="s">
        <v>857</v>
      </c>
      <c r="F1345" s="188">
        <v>12.73</v>
      </c>
      <c r="G1345" s="188">
        <v>12.6</v>
      </c>
      <c r="H1345" s="188">
        <v>12.73</v>
      </c>
      <c r="I1345" s="188">
        <v>11.96</v>
      </c>
      <c r="J1345" s="188">
        <v>12.46</v>
      </c>
      <c r="K1345" s="188">
        <v>11.81</v>
      </c>
      <c r="L1345" s="188">
        <v>12.84</v>
      </c>
      <c r="M1345" s="188">
        <v>13.22</v>
      </c>
      <c r="N1345" s="188">
        <v>13.27</v>
      </c>
      <c r="O1345" s="188">
        <v>12.28</v>
      </c>
      <c r="P1345" s="188">
        <v>13.13</v>
      </c>
      <c r="Q1345" s="188">
        <v>13.45</v>
      </c>
      <c r="R1345" s="188">
        <v>10.76</v>
      </c>
      <c r="S1345" s="188">
        <v>13.24</v>
      </c>
      <c r="T1345" s="188">
        <v>13.44</v>
      </c>
      <c r="U1345" s="188">
        <v>14.17</v>
      </c>
      <c r="V1345" s="188">
        <v>11.79</v>
      </c>
      <c r="W1345" s="188">
        <v>13.84</v>
      </c>
      <c r="X1345" s="188">
        <v>14.18</v>
      </c>
      <c r="Y1345" s="188">
        <v>10.7</v>
      </c>
      <c r="Z1345" s="188">
        <v>13.61</v>
      </c>
      <c r="AA1345" s="188">
        <v>12.6</v>
      </c>
      <c r="AB1345" s="188">
        <v>14</v>
      </c>
      <c r="AC1345" s="188">
        <v>13.29</v>
      </c>
      <c r="AD1345" s="188">
        <v>12.21</v>
      </c>
      <c r="AE1345" s="188">
        <v>13.13</v>
      </c>
      <c r="AF1345" s="188">
        <v>13.13</v>
      </c>
    </row>
    <row r="1346" spans="1:32" x14ac:dyDescent="0.3">
      <c r="A1346" s="180" t="s">
        <v>973</v>
      </c>
      <c r="B1346" s="180">
        <v>37598</v>
      </c>
      <c r="C1346" s="182" t="s">
        <v>27841</v>
      </c>
      <c r="D1346" s="180" t="s">
        <v>6</v>
      </c>
      <c r="E1346" s="180" t="s">
        <v>857</v>
      </c>
      <c r="F1346" s="188"/>
      <c r="G1346" s="188"/>
      <c r="H1346" s="188"/>
      <c r="I1346" s="188"/>
      <c r="J1346" s="188"/>
      <c r="K1346" s="188"/>
      <c r="L1346" s="188"/>
      <c r="M1346" s="188"/>
      <c r="N1346" s="188"/>
      <c r="O1346" s="188"/>
      <c r="P1346" s="188"/>
      <c r="Q1346" s="188"/>
      <c r="R1346" s="188"/>
      <c r="S1346" s="188"/>
      <c r="T1346" s="188"/>
      <c r="U1346" s="188"/>
      <c r="V1346" s="188"/>
      <c r="W1346" s="188"/>
      <c r="X1346" s="188"/>
      <c r="Y1346" s="188"/>
      <c r="Z1346" s="188"/>
      <c r="AA1346" s="188"/>
      <c r="AB1346" s="188"/>
      <c r="AC1346" s="188"/>
      <c r="AD1346" s="188"/>
      <c r="AE1346" s="188">
        <v>44.76</v>
      </c>
      <c r="AF1346" s="188"/>
    </row>
    <row r="1347" spans="1:32" x14ac:dyDescent="0.3">
      <c r="A1347" s="180" t="s">
        <v>973</v>
      </c>
      <c r="B1347" s="180">
        <v>25398</v>
      </c>
      <c r="C1347" s="182" t="s">
        <v>27842</v>
      </c>
      <c r="D1347" s="180" t="s">
        <v>6</v>
      </c>
      <c r="E1347" s="180" t="s">
        <v>857</v>
      </c>
      <c r="F1347" s="188"/>
      <c r="G1347" s="188"/>
      <c r="H1347" s="188"/>
      <c r="I1347" s="188"/>
      <c r="J1347" s="188"/>
      <c r="K1347" s="188"/>
      <c r="L1347" s="188"/>
      <c r="M1347" s="188"/>
      <c r="N1347" s="188"/>
      <c r="O1347" s="188"/>
      <c r="P1347" s="188"/>
      <c r="Q1347" s="188"/>
      <c r="R1347" s="188"/>
      <c r="S1347" s="188"/>
      <c r="T1347" s="188"/>
      <c r="U1347" s="188"/>
      <c r="V1347" s="188"/>
      <c r="W1347" s="188"/>
      <c r="X1347" s="188"/>
      <c r="Y1347" s="188"/>
      <c r="Z1347" s="188"/>
      <c r="AA1347" s="188"/>
      <c r="AB1347" s="188">
        <v>4841.8</v>
      </c>
      <c r="AC1347" s="188"/>
      <c r="AD1347" s="188"/>
      <c r="AE1347" s="188">
        <v>4268.1099999999997</v>
      </c>
      <c r="AF1347" s="188"/>
    </row>
    <row r="1348" spans="1:32" x14ac:dyDescent="0.3">
      <c r="A1348" s="180" t="s">
        <v>973</v>
      </c>
      <c r="B1348" s="180">
        <v>25399</v>
      </c>
      <c r="C1348" s="182" t="s">
        <v>27843</v>
      </c>
      <c r="D1348" s="180" t="s">
        <v>6</v>
      </c>
      <c r="E1348" s="180" t="s">
        <v>857</v>
      </c>
      <c r="F1348" s="188"/>
      <c r="G1348" s="188"/>
      <c r="H1348" s="188"/>
      <c r="I1348" s="188"/>
      <c r="J1348" s="188"/>
      <c r="K1348" s="188"/>
      <c r="L1348" s="188"/>
      <c r="M1348" s="188"/>
      <c r="N1348" s="188"/>
      <c r="O1348" s="188"/>
      <c r="P1348" s="188"/>
      <c r="Q1348" s="188"/>
      <c r="R1348" s="188"/>
      <c r="S1348" s="188"/>
      <c r="T1348" s="188"/>
      <c r="U1348" s="188"/>
      <c r="V1348" s="188"/>
      <c r="W1348" s="188"/>
      <c r="X1348" s="188"/>
      <c r="Y1348" s="188"/>
      <c r="Z1348" s="188"/>
      <c r="AA1348" s="188"/>
      <c r="AB1348" s="188">
        <v>2939.4</v>
      </c>
      <c r="AC1348" s="188"/>
      <c r="AD1348" s="188"/>
      <c r="AE1348" s="188">
        <v>2591.11</v>
      </c>
      <c r="AF1348" s="188"/>
    </row>
    <row r="1349" spans="1:32" x14ac:dyDescent="0.3">
      <c r="A1349" s="180" t="s">
        <v>973</v>
      </c>
      <c r="B1349" s="180">
        <v>43440</v>
      </c>
      <c r="C1349" s="182" t="s">
        <v>27844</v>
      </c>
      <c r="D1349" s="180" t="s">
        <v>6</v>
      </c>
      <c r="E1349" s="180" t="s">
        <v>857</v>
      </c>
      <c r="F1349" s="188"/>
      <c r="G1349" s="188">
        <v>342.97</v>
      </c>
      <c r="H1349" s="188"/>
      <c r="I1349" s="188"/>
      <c r="J1349" s="188">
        <v>527.64</v>
      </c>
      <c r="K1349" s="188"/>
      <c r="L1349" s="188">
        <v>513.74</v>
      </c>
      <c r="M1349" s="188">
        <v>511.41</v>
      </c>
      <c r="N1349" s="188"/>
      <c r="O1349" s="188">
        <v>520.28</v>
      </c>
      <c r="P1349" s="188">
        <v>438.17</v>
      </c>
      <c r="Q1349" s="188">
        <v>485.02</v>
      </c>
      <c r="R1349" s="188"/>
      <c r="S1349" s="188">
        <v>466.76</v>
      </c>
      <c r="T1349" s="188"/>
      <c r="U1349" s="188">
        <v>381.52</v>
      </c>
      <c r="V1349" s="188">
        <v>491.11</v>
      </c>
      <c r="W1349" s="188"/>
      <c r="X1349" s="188">
        <v>582.44000000000005</v>
      </c>
      <c r="Y1349" s="188">
        <v>468.51</v>
      </c>
      <c r="Z1349" s="188">
        <v>454.79</v>
      </c>
      <c r="AA1349" s="188"/>
      <c r="AB1349" s="188">
        <v>525.05999999999995</v>
      </c>
      <c r="AC1349" s="188"/>
      <c r="AD1349" s="188"/>
      <c r="AE1349" s="188">
        <v>545.91</v>
      </c>
      <c r="AF1349" s="188">
        <v>405.88</v>
      </c>
    </row>
    <row r="1350" spans="1:32" x14ac:dyDescent="0.3">
      <c r="A1350" s="180" t="s">
        <v>973</v>
      </c>
      <c r="B1350" s="180">
        <v>1613</v>
      </c>
      <c r="C1350" s="182" t="s">
        <v>27845</v>
      </c>
      <c r="D1350" s="180" t="s">
        <v>6</v>
      </c>
      <c r="E1350" s="180" t="s">
        <v>857</v>
      </c>
      <c r="F1350" s="188"/>
      <c r="G1350" s="188">
        <v>2089.38</v>
      </c>
      <c r="H1350" s="188"/>
      <c r="I1350" s="188"/>
      <c r="J1350" s="188">
        <v>1094.98</v>
      </c>
      <c r="K1350" s="188"/>
      <c r="L1350" s="188">
        <v>1869.64</v>
      </c>
      <c r="M1350" s="188">
        <v>1628.95</v>
      </c>
      <c r="N1350" s="188">
        <v>1040.76</v>
      </c>
      <c r="O1350" s="188">
        <v>1761.45</v>
      </c>
      <c r="P1350" s="188">
        <v>1832.24</v>
      </c>
      <c r="Q1350" s="188">
        <v>2338.67</v>
      </c>
      <c r="R1350" s="188">
        <v>1607.14</v>
      </c>
      <c r="S1350" s="188">
        <v>1365.08</v>
      </c>
      <c r="T1350" s="188">
        <v>1508.3</v>
      </c>
      <c r="U1350" s="188">
        <v>1495.71</v>
      </c>
      <c r="V1350" s="188">
        <v>1371.07</v>
      </c>
      <c r="W1350" s="188">
        <v>1781.14</v>
      </c>
      <c r="X1350" s="188">
        <v>1171.3900000000001</v>
      </c>
      <c r="Y1350" s="188">
        <v>1763.69</v>
      </c>
      <c r="Z1350" s="188">
        <v>1607.89</v>
      </c>
      <c r="AA1350" s="188"/>
      <c r="AB1350" s="188">
        <v>2220.88</v>
      </c>
      <c r="AC1350" s="188">
        <v>1415.69</v>
      </c>
      <c r="AD1350" s="188">
        <v>1469.53</v>
      </c>
      <c r="AE1350" s="188">
        <v>1508.3</v>
      </c>
      <c r="AF1350" s="188">
        <v>1561.77</v>
      </c>
    </row>
    <row r="1351" spans="1:32" x14ac:dyDescent="0.3">
      <c r="A1351" s="180" t="s">
        <v>973</v>
      </c>
      <c r="B1351" s="180">
        <v>1626</v>
      </c>
      <c r="C1351" s="182" t="s">
        <v>27846</v>
      </c>
      <c r="D1351" s="180" t="s">
        <v>6</v>
      </c>
      <c r="E1351" s="180" t="s">
        <v>857</v>
      </c>
      <c r="F1351" s="188"/>
      <c r="G1351" s="188">
        <v>3124.93</v>
      </c>
      <c r="H1351" s="188"/>
      <c r="I1351" s="188"/>
      <c r="J1351" s="188">
        <v>1637.68</v>
      </c>
      <c r="K1351" s="188"/>
      <c r="L1351" s="188">
        <v>2796.27</v>
      </c>
      <c r="M1351" s="188">
        <v>2436.3000000000002</v>
      </c>
      <c r="N1351" s="188">
        <v>1556.59</v>
      </c>
      <c r="O1351" s="188">
        <v>2634.46</v>
      </c>
      <c r="P1351" s="188">
        <v>2740.35</v>
      </c>
      <c r="Q1351" s="188">
        <v>3497.76</v>
      </c>
      <c r="R1351" s="188">
        <v>2403.67</v>
      </c>
      <c r="S1351" s="188">
        <v>2041.65</v>
      </c>
      <c r="T1351" s="188">
        <v>2255.84</v>
      </c>
      <c r="U1351" s="188">
        <v>2237.02</v>
      </c>
      <c r="V1351" s="188">
        <v>2050.6</v>
      </c>
      <c r="W1351" s="188">
        <v>2663.91</v>
      </c>
      <c r="X1351" s="188">
        <v>1751.96</v>
      </c>
      <c r="Y1351" s="188">
        <v>2637.82</v>
      </c>
      <c r="Z1351" s="188">
        <v>2404.79</v>
      </c>
      <c r="AA1351" s="188"/>
      <c r="AB1351" s="188">
        <v>3321.6</v>
      </c>
      <c r="AC1351" s="188">
        <v>2117.34</v>
      </c>
      <c r="AD1351" s="188">
        <v>2197.87</v>
      </c>
      <c r="AE1351" s="188">
        <v>2255.84</v>
      </c>
      <c r="AF1351" s="188">
        <v>2335.8200000000002</v>
      </c>
    </row>
    <row r="1352" spans="1:32" x14ac:dyDescent="0.3">
      <c r="A1352" s="180" t="s">
        <v>973</v>
      </c>
      <c r="B1352" s="180">
        <v>1625</v>
      </c>
      <c r="C1352" s="182" t="s">
        <v>27847</v>
      </c>
      <c r="D1352" s="180" t="s">
        <v>6</v>
      </c>
      <c r="E1352" s="180" t="s">
        <v>857</v>
      </c>
      <c r="F1352" s="188"/>
      <c r="G1352" s="188">
        <v>218.26</v>
      </c>
      <c r="H1352" s="188"/>
      <c r="I1352" s="188"/>
      <c r="J1352" s="188">
        <v>114.38</v>
      </c>
      <c r="K1352" s="188"/>
      <c r="L1352" s="188">
        <v>195.31</v>
      </c>
      <c r="M1352" s="188">
        <v>170.16</v>
      </c>
      <c r="N1352" s="188">
        <v>108.72</v>
      </c>
      <c r="O1352" s="188">
        <v>184.01</v>
      </c>
      <c r="P1352" s="188">
        <v>191.4</v>
      </c>
      <c r="Q1352" s="188">
        <v>244.3</v>
      </c>
      <c r="R1352" s="188">
        <v>167.89</v>
      </c>
      <c r="S1352" s="188">
        <v>142.6</v>
      </c>
      <c r="T1352" s="188">
        <v>157.56</v>
      </c>
      <c r="U1352" s="188">
        <v>156.24</v>
      </c>
      <c r="V1352" s="188">
        <v>143.22</v>
      </c>
      <c r="W1352" s="188">
        <v>186.06</v>
      </c>
      <c r="X1352" s="188">
        <v>122.36</v>
      </c>
      <c r="Y1352" s="188">
        <v>184.24</v>
      </c>
      <c r="Z1352" s="188">
        <v>167.96</v>
      </c>
      <c r="AA1352" s="188"/>
      <c r="AB1352" s="188">
        <v>232</v>
      </c>
      <c r="AC1352" s="188">
        <v>147.88999999999999</v>
      </c>
      <c r="AD1352" s="188">
        <v>153.51</v>
      </c>
      <c r="AE1352" s="188">
        <v>157.56</v>
      </c>
      <c r="AF1352" s="188">
        <v>163.15</v>
      </c>
    </row>
    <row r="1353" spans="1:32" x14ac:dyDescent="0.3">
      <c r="A1353" s="180" t="s">
        <v>973</v>
      </c>
      <c r="B1353" s="180">
        <v>1622</v>
      </c>
      <c r="C1353" s="182" t="s">
        <v>27848</v>
      </c>
      <c r="D1353" s="180" t="s">
        <v>6</v>
      </c>
      <c r="E1353" s="180" t="s">
        <v>857</v>
      </c>
      <c r="F1353" s="188"/>
      <c r="G1353" s="188">
        <v>7051.68</v>
      </c>
      <c r="H1353" s="188"/>
      <c r="I1353" s="188"/>
      <c r="J1353" s="188">
        <v>3695.58</v>
      </c>
      <c r="K1353" s="188"/>
      <c r="L1353" s="188">
        <v>6310.04</v>
      </c>
      <c r="M1353" s="188">
        <v>5497.73</v>
      </c>
      <c r="N1353" s="188">
        <v>3512.59</v>
      </c>
      <c r="O1353" s="188">
        <v>5944.9</v>
      </c>
      <c r="P1353" s="188">
        <v>6183.84</v>
      </c>
      <c r="Q1353" s="188">
        <v>7893.02</v>
      </c>
      <c r="R1353" s="188">
        <v>5424.11</v>
      </c>
      <c r="S1353" s="188">
        <v>4607.17</v>
      </c>
      <c r="T1353" s="188">
        <v>5090.5200000000004</v>
      </c>
      <c r="U1353" s="188">
        <v>5048.03</v>
      </c>
      <c r="V1353" s="188">
        <v>4627.3599999999997</v>
      </c>
      <c r="W1353" s="188">
        <v>6011.36</v>
      </c>
      <c r="X1353" s="188">
        <v>3953.45</v>
      </c>
      <c r="Y1353" s="188">
        <v>5952.47</v>
      </c>
      <c r="Z1353" s="188">
        <v>5426.63</v>
      </c>
      <c r="AA1353" s="188"/>
      <c r="AB1353" s="188">
        <v>7495.49</v>
      </c>
      <c r="AC1353" s="188">
        <v>4777.96</v>
      </c>
      <c r="AD1353" s="188">
        <v>4959.6899999999996</v>
      </c>
      <c r="AE1353" s="188">
        <v>5090.5200000000004</v>
      </c>
      <c r="AF1353" s="188">
        <v>5270.99</v>
      </c>
    </row>
    <row r="1354" spans="1:32" x14ac:dyDescent="0.3">
      <c r="A1354" s="180" t="s">
        <v>973</v>
      </c>
      <c r="B1354" s="180">
        <v>1620</v>
      </c>
      <c r="C1354" s="182" t="s">
        <v>27849</v>
      </c>
      <c r="D1354" s="180" t="s">
        <v>6</v>
      </c>
      <c r="E1354" s="180" t="s">
        <v>857</v>
      </c>
      <c r="F1354" s="188"/>
      <c r="G1354" s="188">
        <v>459.78</v>
      </c>
      <c r="H1354" s="188"/>
      <c r="I1354" s="188"/>
      <c r="J1354" s="188">
        <v>240.95</v>
      </c>
      <c r="K1354" s="188"/>
      <c r="L1354" s="188">
        <v>411.42</v>
      </c>
      <c r="M1354" s="188">
        <v>358.46</v>
      </c>
      <c r="N1354" s="188">
        <v>229.02</v>
      </c>
      <c r="O1354" s="188">
        <v>387.62</v>
      </c>
      <c r="P1354" s="188">
        <v>403.19</v>
      </c>
      <c r="Q1354" s="188">
        <v>514.64</v>
      </c>
      <c r="R1354" s="188">
        <v>353.66</v>
      </c>
      <c r="S1354" s="188">
        <v>300.39</v>
      </c>
      <c r="T1354" s="188">
        <v>331.91</v>
      </c>
      <c r="U1354" s="188">
        <v>329.14</v>
      </c>
      <c r="V1354" s="188">
        <v>301.70999999999998</v>
      </c>
      <c r="W1354" s="188">
        <v>391.95</v>
      </c>
      <c r="X1354" s="188">
        <v>257.77</v>
      </c>
      <c r="Y1354" s="188">
        <v>388.11</v>
      </c>
      <c r="Z1354" s="188">
        <v>353.82</v>
      </c>
      <c r="AA1354" s="188"/>
      <c r="AB1354" s="188">
        <v>488.72</v>
      </c>
      <c r="AC1354" s="188">
        <v>311.52999999999997</v>
      </c>
      <c r="AD1354" s="188">
        <v>323.38</v>
      </c>
      <c r="AE1354" s="188">
        <v>331.91</v>
      </c>
      <c r="AF1354" s="188">
        <v>343.67</v>
      </c>
    </row>
    <row r="1355" spans="1:32" x14ac:dyDescent="0.3">
      <c r="A1355" s="180" t="s">
        <v>973</v>
      </c>
      <c r="B1355" s="180">
        <v>1629</v>
      </c>
      <c r="C1355" s="182" t="s">
        <v>27850</v>
      </c>
      <c r="D1355" s="180" t="s">
        <v>6</v>
      </c>
      <c r="E1355" s="180" t="s">
        <v>857</v>
      </c>
      <c r="F1355" s="188"/>
      <c r="G1355" s="188">
        <v>17162.11</v>
      </c>
      <c r="H1355" s="188"/>
      <c r="I1355" s="188"/>
      <c r="J1355" s="188">
        <v>8994.16</v>
      </c>
      <c r="K1355" s="188"/>
      <c r="L1355" s="188">
        <v>15357.14</v>
      </c>
      <c r="M1355" s="188">
        <v>13380.16</v>
      </c>
      <c r="N1355" s="188">
        <v>8548.7999999999993</v>
      </c>
      <c r="O1355" s="188">
        <v>14468.47</v>
      </c>
      <c r="P1355" s="188">
        <v>15049.99</v>
      </c>
      <c r="Q1355" s="188">
        <v>19209.73</v>
      </c>
      <c r="R1355" s="188">
        <v>13200.99</v>
      </c>
      <c r="S1355" s="188">
        <v>11212.76</v>
      </c>
      <c r="T1355" s="188">
        <v>12389.11</v>
      </c>
      <c r="U1355" s="188">
        <v>12285.71</v>
      </c>
      <c r="V1355" s="188">
        <v>11261.9</v>
      </c>
      <c r="W1355" s="188">
        <v>14630.23</v>
      </c>
      <c r="X1355" s="188">
        <v>9621.76</v>
      </c>
      <c r="Y1355" s="188">
        <v>14486.9</v>
      </c>
      <c r="Z1355" s="188">
        <v>13207.14</v>
      </c>
      <c r="AA1355" s="188"/>
      <c r="AB1355" s="188">
        <v>18242.23</v>
      </c>
      <c r="AC1355" s="188">
        <v>11628.42</v>
      </c>
      <c r="AD1355" s="188">
        <v>12070.71</v>
      </c>
      <c r="AE1355" s="188">
        <v>12389.11</v>
      </c>
      <c r="AF1355" s="188">
        <v>12828.33</v>
      </c>
    </row>
    <row r="1356" spans="1:32" x14ac:dyDescent="0.3">
      <c r="A1356" s="180" t="s">
        <v>973</v>
      </c>
      <c r="B1356" s="180">
        <v>1627</v>
      </c>
      <c r="C1356" s="182" t="s">
        <v>27851</v>
      </c>
      <c r="D1356" s="180" t="s">
        <v>6</v>
      </c>
      <c r="E1356" s="180" t="s">
        <v>857</v>
      </c>
      <c r="F1356" s="188"/>
      <c r="G1356" s="188">
        <v>878.86</v>
      </c>
      <c r="H1356" s="188"/>
      <c r="I1356" s="188"/>
      <c r="J1356" s="188">
        <v>460.58</v>
      </c>
      <c r="K1356" s="188"/>
      <c r="L1356" s="188">
        <v>786.42</v>
      </c>
      <c r="M1356" s="188">
        <v>685.18</v>
      </c>
      <c r="N1356" s="188">
        <v>437.77</v>
      </c>
      <c r="O1356" s="188">
        <v>740.92</v>
      </c>
      <c r="P1356" s="188">
        <v>770.69</v>
      </c>
      <c r="Q1356" s="188">
        <v>983.71</v>
      </c>
      <c r="R1356" s="188">
        <v>676.01</v>
      </c>
      <c r="S1356" s="188">
        <v>574.19000000000005</v>
      </c>
      <c r="T1356" s="188">
        <v>634.42999999999995</v>
      </c>
      <c r="U1356" s="188">
        <v>629.14</v>
      </c>
      <c r="V1356" s="188">
        <v>576.71</v>
      </c>
      <c r="W1356" s="188">
        <v>749.2</v>
      </c>
      <c r="X1356" s="188">
        <v>492.72</v>
      </c>
      <c r="Y1356" s="188">
        <v>741.86</v>
      </c>
      <c r="Z1356" s="188">
        <v>676.32</v>
      </c>
      <c r="AA1356" s="188"/>
      <c r="AB1356" s="188">
        <v>934.17</v>
      </c>
      <c r="AC1356" s="188">
        <v>595.48</v>
      </c>
      <c r="AD1356" s="188">
        <v>618.13</v>
      </c>
      <c r="AE1356" s="188">
        <v>634.42999999999995</v>
      </c>
      <c r="AF1356" s="188">
        <v>656.92</v>
      </c>
    </row>
    <row r="1357" spans="1:32" x14ac:dyDescent="0.3">
      <c r="A1357" s="180" t="s">
        <v>973</v>
      </c>
      <c r="B1357" s="180">
        <v>1623</v>
      </c>
      <c r="C1357" s="182" t="s">
        <v>27852</v>
      </c>
      <c r="D1357" s="180" t="s">
        <v>6</v>
      </c>
      <c r="E1357" s="180" t="s">
        <v>857</v>
      </c>
      <c r="F1357" s="188"/>
      <c r="G1357" s="188">
        <v>178</v>
      </c>
      <c r="H1357" s="188"/>
      <c r="I1357" s="188"/>
      <c r="J1357" s="188">
        <v>93.28</v>
      </c>
      <c r="K1357" s="188"/>
      <c r="L1357" s="188">
        <v>159.28</v>
      </c>
      <c r="M1357" s="188">
        <v>138.78</v>
      </c>
      <c r="N1357" s="188">
        <v>88.66</v>
      </c>
      <c r="O1357" s="188">
        <v>150.06</v>
      </c>
      <c r="P1357" s="188">
        <v>156.09</v>
      </c>
      <c r="Q1357" s="188">
        <v>199.24</v>
      </c>
      <c r="R1357" s="188">
        <v>136.91999999999999</v>
      </c>
      <c r="S1357" s="188">
        <v>116.29</v>
      </c>
      <c r="T1357" s="188">
        <v>128.5</v>
      </c>
      <c r="U1357" s="188">
        <v>127.42</v>
      </c>
      <c r="V1357" s="188">
        <v>116.8</v>
      </c>
      <c r="W1357" s="188">
        <v>151.74</v>
      </c>
      <c r="X1357" s="188">
        <v>99.79</v>
      </c>
      <c r="Y1357" s="188">
        <v>150.25</v>
      </c>
      <c r="Z1357" s="188">
        <v>136.97999999999999</v>
      </c>
      <c r="AA1357" s="188"/>
      <c r="AB1357" s="188">
        <v>189.21</v>
      </c>
      <c r="AC1357" s="188">
        <v>120.61</v>
      </c>
      <c r="AD1357" s="188">
        <v>125.19</v>
      </c>
      <c r="AE1357" s="188">
        <v>128.5</v>
      </c>
      <c r="AF1357" s="188">
        <v>133.05000000000001</v>
      </c>
    </row>
    <row r="1358" spans="1:32" x14ac:dyDescent="0.3">
      <c r="A1358" s="180" t="s">
        <v>973</v>
      </c>
      <c r="B1358" s="180">
        <v>1619</v>
      </c>
      <c r="C1358" s="182" t="s">
        <v>27853</v>
      </c>
      <c r="D1358" s="180" t="s">
        <v>6</v>
      </c>
      <c r="E1358" s="180" t="s">
        <v>857</v>
      </c>
      <c r="F1358" s="188"/>
      <c r="G1358" s="188">
        <v>244.85</v>
      </c>
      <c r="H1358" s="188"/>
      <c r="I1358" s="188"/>
      <c r="J1358" s="188">
        <v>128.32</v>
      </c>
      <c r="K1358" s="188"/>
      <c r="L1358" s="188">
        <v>219.1</v>
      </c>
      <c r="M1358" s="188">
        <v>190.9</v>
      </c>
      <c r="N1358" s="188">
        <v>121.96</v>
      </c>
      <c r="O1358" s="188">
        <v>206.42</v>
      </c>
      <c r="P1358" s="188">
        <v>214.72</v>
      </c>
      <c r="Q1358" s="188">
        <v>274.07</v>
      </c>
      <c r="R1358" s="188">
        <v>188.34</v>
      </c>
      <c r="S1358" s="188">
        <v>159.97</v>
      </c>
      <c r="T1358" s="188">
        <v>176.76</v>
      </c>
      <c r="U1358" s="188">
        <v>175.28</v>
      </c>
      <c r="V1358" s="188">
        <v>160.66999999999999</v>
      </c>
      <c r="W1358" s="188">
        <v>208.73</v>
      </c>
      <c r="X1358" s="188">
        <v>137.27000000000001</v>
      </c>
      <c r="Y1358" s="188">
        <v>206.69</v>
      </c>
      <c r="Z1358" s="188">
        <v>188.43</v>
      </c>
      <c r="AA1358" s="188"/>
      <c r="AB1358" s="188">
        <v>260.27</v>
      </c>
      <c r="AC1358" s="188">
        <v>165.9</v>
      </c>
      <c r="AD1358" s="188">
        <v>172.21</v>
      </c>
      <c r="AE1358" s="188">
        <v>176.76</v>
      </c>
      <c r="AF1358" s="188">
        <v>183.02</v>
      </c>
    </row>
    <row r="1359" spans="1:32" x14ac:dyDescent="0.3">
      <c r="A1359" s="180" t="s">
        <v>973</v>
      </c>
      <c r="B1359" s="180">
        <v>1630</v>
      </c>
      <c r="C1359" s="182" t="s">
        <v>27854</v>
      </c>
      <c r="D1359" s="180" t="s">
        <v>6</v>
      </c>
      <c r="E1359" s="180" t="s">
        <v>857</v>
      </c>
      <c r="F1359" s="188"/>
      <c r="G1359" s="188">
        <v>5391.16</v>
      </c>
      <c r="H1359" s="188"/>
      <c r="I1359" s="188"/>
      <c r="J1359" s="188">
        <v>2825.35</v>
      </c>
      <c r="K1359" s="188"/>
      <c r="L1359" s="188">
        <v>4824.16</v>
      </c>
      <c r="M1359" s="188">
        <v>4203.13</v>
      </c>
      <c r="N1359" s="188">
        <v>2685.44</v>
      </c>
      <c r="O1359" s="188">
        <v>4545</v>
      </c>
      <c r="P1359" s="188">
        <v>4727.67</v>
      </c>
      <c r="Q1359" s="188">
        <v>6034.38</v>
      </c>
      <c r="R1359" s="188">
        <v>4146.84</v>
      </c>
      <c r="S1359" s="188">
        <v>3522.28</v>
      </c>
      <c r="T1359" s="188">
        <v>3891.81</v>
      </c>
      <c r="U1359" s="188">
        <v>3859.32</v>
      </c>
      <c r="V1359" s="188">
        <v>3537.71</v>
      </c>
      <c r="W1359" s="188">
        <v>4595.8100000000004</v>
      </c>
      <c r="X1359" s="188">
        <v>3022.49</v>
      </c>
      <c r="Y1359" s="188">
        <v>4550.79</v>
      </c>
      <c r="Z1359" s="188">
        <v>4148.7700000000004</v>
      </c>
      <c r="AA1359" s="188"/>
      <c r="AB1359" s="188">
        <v>5730.45</v>
      </c>
      <c r="AC1359" s="188">
        <v>3652.85</v>
      </c>
      <c r="AD1359" s="188">
        <v>3791.79</v>
      </c>
      <c r="AE1359" s="188">
        <v>3891.81</v>
      </c>
      <c r="AF1359" s="188">
        <v>4029.78</v>
      </c>
    </row>
    <row r="1360" spans="1:32" x14ac:dyDescent="0.3">
      <c r="A1360" s="180" t="s">
        <v>973</v>
      </c>
      <c r="B1360" s="180">
        <v>1616</v>
      </c>
      <c r="C1360" s="182" t="s">
        <v>27855</v>
      </c>
      <c r="D1360" s="180" t="s">
        <v>6</v>
      </c>
      <c r="E1360" s="180" t="s">
        <v>857</v>
      </c>
      <c r="F1360" s="188"/>
      <c r="G1360" s="188">
        <v>8291.69</v>
      </c>
      <c r="H1360" s="188"/>
      <c r="I1360" s="188"/>
      <c r="J1360" s="188">
        <v>4345.43</v>
      </c>
      <c r="K1360" s="188"/>
      <c r="L1360" s="188">
        <v>7419.64</v>
      </c>
      <c r="M1360" s="188">
        <v>6464.48</v>
      </c>
      <c r="N1360" s="188">
        <v>4130.26</v>
      </c>
      <c r="O1360" s="188">
        <v>6990.29</v>
      </c>
      <c r="P1360" s="188">
        <v>7271.24</v>
      </c>
      <c r="Q1360" s="188">
        <v>9280.98</v>
      </c>
      <c r="R1360" s="188">
        <v>6377.92</v>
      </c>
      <c r="S1360" s="188">
        <v>5417.32</v>
      </c>
      <c r="T1360" s="188">
        <v>5985.67</v>
      </c>
      <c r="U1360" s="188">
        <v>5935.71</v>
      </c>
      <c r="V1360" s="188">
        <v>5441.07</v>
      </c>
      <c r="W1360" s="188">
        <v>7068.44</v>
      </c>
      <c r="X1360" s="188">
        <v>4648.6499999999996</v>
      </c>
      <c r="Y1360" s="188">
        <v>6999.19</v>
      </c>
      <c r="Z1360" s="188">
        <v>6380.89</v>
      </c>
      <c r="AA1360" s="188"/>
      <c r="AB1360" s="188">
        <v>8813.5400000000009</v>
      </c>
      <c r="AC1360" s="188">
        <v>5618.15</v>
      </c>
      <c r="AD1360" s="188">
        <v>5831.83</v>
      </c>
      <c r="AE1360" s="188">
        <v>5985.67</v>
      </c>
      <c r="AF1360" s="188">
        <v>6197.87</v>
      </c>
    </row>
    <row r="1361" spans="1:32" x14ac:dyDescent="0.3">
      <c r="A1361" s="180" t="s">
        <v>973</v>
      </c>
      <c r="B1361" s="180">
        <v>1614</v>
      </c>
      <c r="C1361" s="182" t="s">
        <v>27856</v>
      </c>
      <c r="D1361" s="180" t="s">
        <v>6</v>
      </c>
      <c r="E1361" s="180" t="s">
        <v>857</v>
      </c>
      <c r="F1361" s="188"/>
      <c r="G1361" s="188">
        <v>378.96</v>
      </c>
      <c r="H1361" s="188"/>
      <c r="I1361" s="188"/>
      <c r="J1361" s="188">
        <v>198.6</v>
      </c>
      <c r="K1361" s="188"/>
      <c r="L1361" s="188">
        <v>339.1</v>
      </c>
      <c r="M1361" s="188">
        <v>295.45</v>
      </c>
      <c r="N1361" s="188">
        <v>188.76</v>
      </c>
      <c r="O1361" s="188">
        <v>319.48</v>
      </c>
      <c r="P1361" s="188">
        <v>332.32</v>
      </c>
      <c r="Q1361" s="188">
        <v>424.17</v>
      </c>
      <c r="R1361" s="188">
        <v>291.49</v>
      </c>
      <c r="S1361" s="188">
        <v>247.59</v>
      </c>
      <c r="T1361" s="188">
        <v>273.56</v>
      </c>
      <c r="U1361" s="188">
        <v>271.27999999999997</v>
      </c>
      <c r="V1361" s="188">
        <v>248.67</v>
      </c>
      <c r="W1361" s="188">
        <v>323.05</v>
      </c>
      <c r="X1361" s="188">
        <v>212.46</v>
      </c>
      <c r="Y1361" s="188">
        <v>319.89</v>
      </c>
      <c r="Z1361" s="188">
        <v>291.63</v>
      </c>
      <c r="AA1361" s="188"/>
      <c r="AB1361" s="188">
        <v>402.81</v>
      </c>
      <c r="AC1361" s="188">
        <v>256.77</v>
      </c>
      <c r="AD1361" s="188">
        <v>266.52999999999997</v>
      </c>
      <c r="AE1361" s="188">
        <v>273.56</v>
      </c>
      <c r="AF1361" s="188">
        <v>283.26</v>
      </c>
    </row>
    <row r="1362" spans="1:32" x14ac:dyDescent="0.3">
      <c r="A1362" s="180" t="s">
        <v>973</v>
      </c>
      <c r="B1362" s="180">
        <v>1617</v>
      </c>
      <c r="C1362" s="182" t="s">
        <v>27857</v>
      </c>
      <c r="D1362" s="180" t="s">
        <v>6</v>
      </c>
      <c r="E1362" s="180" t="s">
        <v>857</v>
      </c>
      <c r="F1362" s="188"/>
      <c r="G1362" s="188">
        <v>9898.49</v>
      </c>
      <c r="H1362" s="188"/>
      <c r="I1362" s="188"/>
      <c r="J1362" s="188">
        <v>5187.51</v>
      </c>
      <c r="K1362" s="188"/>
      <c r="L1362" s="188">
        <v>8857.44</v>
      </c>
      <c r="M1362" s="188">
        <v>7717.19</v>
      </c>
      <c r="N1362" s="188">
        <v>4930.6400000000003</v>
      </c>
      <c r="O1362" s="188">
        <v>8344.89</v>
      </c>
      <c r="P1362" s="188">
        <v>8680.2900000000009</v>
      </c>
      <c r="Q1362" s="188">
        <v>11079.48</v>
      </c>
      <c r="R1362" s="188">
        <v>7613.86</v>
      </c>
      <c r="S1362" s="188">
        <v>6467.11</v>
      </c>
      <c r="T1362" s="188">
        <v>7145.59</v>
      </c>
      <c r="U1362" s="188">
        <v>7085.95</v>
      </c>
      <c r="V1362" s="188">
        <v>6495.46</v>
      </c>
      <c r="W1362" s="188">
        <v>8438.19</v>
      </c>
      <c r="X1362" s="188">
        <v>5549.48</v>
      </c>
      <c r="Y1362" s="188">
        <v>8355.52</v>
      </c>
      <c r="Z1362" s="188">
        <v>7617.4</v>
      </c>
      <c r="AA1362" s="188"/>
      <c r="AB1362" s="188">
        <v>10521.46</v>
      </c>
      <c r="AC1362" s="188">
        <v>6706.85</v>
      </c>
      <c r="AD1362" s="188">
        <v>6961.95</v>
      </c>
      <c r="AE1362" s="188">
        <v>7145.59</v>
      </c>
      <c r="AF1362" s="188">
        <v>7398.92</v>
      </c>
    </row>
    <row r="1363" spans="1:32" x14ac:dyDescent="0.3">
      <c r="A1363" s="180" t="s">
        <v>973</v>
      </c>
      <c r="B1363" s="180">
        <v>1621</v>
      </c>
      <c r="C1363" s="182" t="s">
        <v>27858</v>
      </c>
      <c r="D1363" s="180" t="s">
        <v>6</v>
      </c>
      <c r="E1363" s="180" t="s">
        <v>857</v>
      </c>
      <c r="F1363" s="188"/>
      <c r="G1363" s="188">
        <v>677.76</v>
      </c>
      <c r="H1363" s="188"/>
      <c r="I1363" s="188"/>
      <c r="J1363" s="188">
        <v>355.19</v>
      </c>
      <c r="K1363" s="188"/>
      <c r="L1363" s="188">
        <v>606.48</v>
      </c>
      <c r="M1363" s="188">
        <v>528.4</v>
      </c>
      <c r="N1363" s="188">
        <v>337.6</v>
      </c>
      <c r="O1363" s="188">
        <v>571.38</v>
      </c>
      <c r="P1363" s="188">
        <v>594.35</v>
      </c>
      <c r="Q1363" s="188">
        <v>758.62</v>
      </c>
      <c r="R1363" s="188">
        <v>521.33000000000004</v>
      </c>
      <c r="S1363" s="188">
        <v>442.81</v>
      </c>
      <c r="T1363" s="188">
        <v>489.26</v>
      </c>
      <c r="U1363" s="188">
        <v>485.18</v>
      </c>
      <c r="V1363" s="188">
        <v>444.75</v>
      </c>
      <c r="W1363" s="188">
        <v>577.77</v>
      </c>
      <c r="X1363" s="188">
        <v>379.98</v>
      </c>
      <c r="Y1363" s="188">
        <v>572.11</v>
      </c>
      <c r="Z1363" s="188">
        <v>521.57000000000005</v>
      </c>
      <c r="AA1363" s="188"/>
      <c r="AB1363" s="188">
        <v>720.41</v>
      </c>
      <c r="AC1363" s="188">
        <v>459.22</v>
      </c>
      <c r="AD1363" s="188">
        <v>476.69</v>
      </c>
      <c r="AE1363" s="188">
        <v>489.26</v>
      </c>
      <c r="AF1363" s="188">
        <v>506.61</v>
      </c>
    </row>
    <row r="1364" spans="1:32" x14ac:dyDescent="0.3">
      <c r="A1364" s="180" t="s">
        <v>973</v>
      </c>
      <c r="B1364" s="180">
        <v>1624</v>
      </c>
      <c r="C1364" s="182" t="s">
        <v>27859</v>
      </c>
      <c r="D1364" s="180" t="s">
        <v>6</v>
      </c>
      <c r="E1364" s="180" t="s">
        <v>857</v>
      </c>
      <c r="F1364" s="188"/>
      <c r="G1364" s="188">
        <v>24330.959999999999</v>
      </c>
      <c r="H1364" s="188"/>
      <c r="I1364" s="188"/>
      <c r="J1364" s="188">
        <v>12751.15</v>
      </c>
      <c r="K1364" s="188"/>
      <c r="L1364" s="188">
        <v>21772.02</v>
      </c>
      <c r="M1364" s="188">
        <v>18969.240000000002</v>
      </c>
      <c r="N1364" s="188">
        <v>12119.76</v>
      </c>
      <c r="O1364" s="188">
        <v>20512.150000000001</v>
      </c>
      <c r="P1364" s="188">
        <v>21336.58</v>
      </c>
      <c r="Q1364" s="188">
        <v>27233.9</v>
      </c>
      <c r="R1364" s="188">
        <v>18715.23</v>
      </c>
      <c r="S1364" s="188">
        <v>15896.48</v>
      </c>
      <c r="T1364" s="188">
        <v>17564.21</v>
      </c>
      <c r="U1364" s="188">
        <v>17417.62</v>
      </c>
      <c r="V1364" s="188">
        <v>15966.15</v>
      </c>
      <c r="W1364" s="188">
        <v>20741.48</v>
      </c>
      <c r="X1364" s="188">
        <v>13640.9</v>
      </c>
      <c r="Y1364" s="188">
        <v>20538.27</v>
      </c>
      <c r="Z1364" s="188">
        <v>18723.939999999999</v>
      </c>
      <c r="AA1364" s="188"/>
      <c r="AB1364" s="188">
        <v>25862.26</v>
      </c>
      <c r="AC1364" s="188">
        <v>16485.77</v>
      </c>
      <c r="AD1364" s="188">
        <v>17112.810000000001</v>
      </c>
      <c r="AE1364" s="188">
        <v>17564.21</v>
      </c>
      <c r="AF1364" s="188">
        <v>18186.89</v>
      </c>
    </row>
    <row r="1365" spans="1:32" x14ac:dyDescent="0.3">
      <c r="A1365" s="180" t="s">
        <v>973</v>
      </c>
      <c r="B1365" s="180">
        <v>1615</v>
      </c>
      <c r="C1365" s="182" t="s">
        <v>27860</v>
      </c>
      <c r="D1365" s="180" t="s">
        <v>6</v>
      </c>
      <c r="E1365" s="180" t="s">
        <v>857</v>
      </c>
      <c r="F1365" s="188"/>
      <c r="G1365" s="188">
        <v>1272.73</v>
      </c>
      <c r="H1365" s="188"/>
      <c r="I1365" s="188"/>
      <c r="J1365" s="188">
        <v>667</v>
      </c>
      <c r="K1365" s="188"/>
      <c r="L1365" s="188">
        <v>1138.8699999999999</v>
      </c>
      <c r="M1365" s="188">
        <v>992.26</v>
      </c>
      <c r="N1365" s="188">
        <v>633.97</v>
      </c>
      <c r="O1365" s="188">
        <v>1072.97</v>
      </c>
      <c r="P1365" s="188">
        <v>1116.0899999999999</v>
      </c>
      <c r="Q1365" s="188">
        <v>1424.58</v>
      </c>
      <c r="R1365" s="188">
        <v>978.97</v>
      </c>
      <c r="S1365" s="188">
        <v>831.53</v>
      </c>
      <c r="T1365" s="188">
        <v>918.76</v>
      </c>
      <c r="U1365" s="188">
        <v>911.1</v>
      </c>
      <c r="V1365" s="188">
        <v>835.17</v>
      </c>
      <c r="W1365" s="188">
        <v>1084.96</v>
      </c>
      <c r="X1365" s="188">
        <v>713.54</v>
      </c>
      <c r="Y1365" s="188">
        <v>1074.33</v>
      </c>
      <c r="Z1365" s="188">
        <v>979.43</v>
      </c>
      <c r="AA1365" s="188"/>
      <c r="AB1365" s="188">
        <v>1352.83</v>
      </c>
      <c r="AC1365" s="188">
        <v>862.35</v>
      </c>
      <c r="AD1365" s="188">
        <v>895.15</v>
      </c>
      <c r="AE1365" s="188">
        <v>918.76</v>
      </c>
      <c r="AF1365" s="188">
        <v>951.34</v>
      </c>
    </row>
    <row r="1366" spans="1:32" x14ac:dyDescent="0.3">
      <c r="A1366" s="180" t="s">
        <v>973</v>
      </c>
      <c r="B1366" s="180">
        <v>1612</v>
      </c>
      <c r="C1366" s="182" t="s">
        <v>27861</v>
      </c>
      <c r="D1366" s="180" t="s">
        <v>6</v>
      </c>
      <c r="E1366" s="180" t="s">
        <v>26586</v>
      </c>
      <c r="F1366" s="188"/>
      <c r="G1366" s="188">
        <v>167.63</v>
      </c>
      <c r="H1366" s="188"/>
      <c r="I1366" s="188"/>
      <c r="J1366" s="188">
        <v>87.85</v>
      </c>
      <c r="K1366" s="188"/>
      <c r="L1366" s="188">
        <v>150</v>
      </c>
      <c r="M1366" s="188">
        <v>130.69</v>
      </c>
      <c r="N1366" s="188">
        <v>83.5</v>
      </c>
      <c r="O1366" s="188">
        <v>141.32</v>
      </c>
      <c r="P1366" s="188">
        <v>147</v>
      </c>
      <c r="Q1366" s="188">
        <v>187.63</v>
      </c>
      <c r="R1366" s="188">
        <v>128.94</v>
      </c>
      <c r="S1366" s="188">
        <v>109.52</v>
      </c>
      <c r="T1366" s="188">
        <v>121.01</v>
      </c>
      <c r="U1366" s="188">
        <v>120</v>
      </c>
      <c r="V1366" s="188">
        <v>110</v>
      </c>
      <c r="W1366" s="188">
        <v>142.9</v>
      </c>
      <c r="X1366" s="188">
        <v>93.98</v>
      </c>
      <c r="Y1366" s="188">
        <v>141.5</v>
      </c>
      <c r="Z1366" s="188">
        <v>129</v>
      </c>
      <c r="AA1366" s="188"/>
      <c r="AB1366" s="188">
        <v>178.18</v>
      </c>
      <c r="AC1366" s="188">
        <v>113.58</v>
      </c>
      <c r="AD1366" s="188">
        <v>117.9</v>
      </c>
      <c r="AE1366" s="188">
        <v>121.01</v>
      </c>
      <c r="AF1366" s="188">
        <v>125.3</v>
      </c>
    </row>
    <row r="1367" spans="1:32" x14ac:dyDescent="0.3">
      <c r="A1367" s="180" t="s">
        <v>973</v>
      </c>
      <c r="B1367" s="180">
        <v>1618</v>
      </c>
      <c r="C1367" s="182" t="s">
        <v>27862</v>
      </c>
      <c r="D1367" s="180" t="s">
        <v>6</v>
      </c>
      <c r="E1367" s="180" t="s">
        <v>857</v>
      </c>
      <c r="F1367" s="188"/>
      <c r="G1367" s="188">
        <v>1748.91</v>
      </c>
      <c r="H1367" s="188"/>
      <c r="I1367" s="188"/>
      <c r="J1367" s="188">
        <v>916.55</v>
      </c>
      <c r="K1367" s="188"/>
      <c r="L1367" s="188">
        <v>1564.98</v>
      </c>
      <c r="M1367" s="188">
        <v>1363.51</v>
      </c>
      <c r="N1367" s="188">
        <v>871.17</v>
      </c>
      <c r="O1367" s="188">
        <v>1474.42</v>
      </c>
      <c r="P1367" s="188">
        <v>1533.68</v>
      </c>
      <c r="Q1367" s="188">
        <v>1957.58</v>
      </c>
      <c r="R1367" s="188">
        <v>1345.25</v>
      </c>
      <c r="S1367" s="188">
        <v>1142.6400000000001</v>
      </c>
      <c r="T1367" s="188">
        <v>1262.52</v>
      </c>
      <c r="U1367" s="188">
        <v>1251.98</v>
      </c>
      <c r="V1367" s="188">
        <v>1147.6500000000001</v>
      </c>
      <c r="W1367" s="188">
        <v>1490.9</v>
      </c>
      <c r="X1367" s="188">
        <v>980.51</v>
      </c>
      <c r="Y1367" s="188">
        <v>1476.29</v>
      </c>
      <c r="Z1367" s="188">
        <v>1345.88</v>
      </c>
      <c r="AA1367" s="188"/>
      <c r="AB1367" s="188">
        <v>1858.99</v>
      </c>
      <c r="AC1367" s="188">
        <v>1185</v>
      </c>
      <c r="AD1367" s="188">
        <v>1230.07</v>
      </c>
      <c r="AE1367" s="188">
        <v>1262.52</v>
      </c>
      <c r="AF1367" s="188">
        <v>1307.28</v>
      </c>
    </row>
    <row r="1368" spans="1:32" x14ac:dyDescent="0.3">
      <c r="A1368" s="180" t="s">
        <v>973</v>
      </c>
      <c r="B1368" s="180">
        <v>14211</v>
      </c>
      <c r="C1368" s="182" t="s">
        <v>27863</v>
      </c>
      <c r="D1368" s="180" t="s">
        <v>6</v>
      </c>
      <c r="E1368" s="180" t="s">
        <v>857</v>
      </c>
      <c r="F1368" s="188">
        <v>43.46</v>
      </c>
      <c r="G1368" s="188">
        <v>43.04</v>
      </c>
      <c r="H1368" s="188">
        <v>41.39</v>
      </c>
      <c r="I1368" s="188">
        <v>60.01</v>
      </c>
      <c r="J1368" s="188">
        <v>44.9</v>
      </c>
      <c r="K1368" s="188">
        <v>62.08</v>
      </c>
      <c r="L1368" s="188"/>
      <c r="M1368" s="188">
        <v>41.39</v>
      </c>
      <c r="N1368" s="188">
        <v>43.46</v>
      </c>
      <c r="O1368" s="188"/>
      <c r="P1368" s="188">
        <v>51.73</v>
      </c>
      <c r="Q1368" s="188">
        <v>50.29</v>
      </c>
      <c r="R1368" s="188">
        <v>44.49</v>
      </c>
      <c r="S1368" s="188">
        <v>60.01</v>
      </c>
      <c r="T1368" s="188"/>
      <c r="U1368" s="188">
        <v>69.95</v>
      </c>
      <c r="V1368" s="188"/>
      <c r="W1368" s="188">
        <v>41.39</v>
      </c>
      <c r="X1368" s="188">
        <v>52.15</v>
      </c>
      <c r="Y1368" s="188">
        <v>48.42</v>
      </c>
      <c r="Z1368" s="188">
        <v>48.63</v>
      </c>
      <c r="AA1368" s="188"/>
      <c r="AB1368" s="188"/>
      <c r="AC1368" s="188">
        <v>54.42</v>
      </c>
      <c r="AD1368" s="188"/>
      <c r="AE1368" s="188">
        <v>41.39</v>
      </c>
      <c r="AF1368" s="188">
        <v>43.46</v>
      </c>
    </row>
    <row r="1369" spans="1:32" x14ac:dyDescent="0.3">
      <c r="A1369" s="180" t="s">
        <v>973</v>
      </c>
      <c r="B1369" s="180">
        <v>43657</v>
      </c>
      <c r="C1369" s="182" t="s">
        <v>27864</v>
      </c>
      <c r="D1369" s="180" t="s">
        <v>37</v>
      </c>
      <c r="E1369" s="180" t="s">
        <v>857</v>
      </c>
      <c r="F1369" s="188"/>
      <c r="G1369" s="188">
        <v>10.87</v>
      </c>
      <c r="H1369" s="188"/>
      <c r="I1369" s="188"/>
      <c r="J1369" s="188">
        <v>4.2300000000000004</v>
      </c>
      <c r="K1369" s="188">
        <v>5.88</v>
      </c>
      <c r="L1369" s="188"/>
      <c r="M1369" s="188">
        <v>6.53</v>
      </c>
      <c r="N1369" s="188">
        <v>8.08</v>
      </c>
      <c r="O1369" s="188"/>
      <c r="P1369" s="188">
        <v>6.15</v>
      </c>
      <c r="Q1369" s="188">
        <v>10.32</v>
      </c>
      <c r="R1369" s="188">
        <v>8.42</v>
      </c>
      <c r="S1369" s="188">
        <v>5.9</v>
      </c>
      <c r="T1369" s="188"/>
      <c r="U1369" s="188">
        <v>5.76</v>
      </c>
      <c r="V1369" s="188">
        <v>6.09</v>
      </c>
      <c r="W1369" s="188">
        <v>13.08</v>
      </c>
      <c r="X1369" s="188">
        <v>14.62</v>
      </c>
      <c r="Y1369" s="188">
        <v>5.51</v>
      </c>
      <c r="Z1369" s="188">
        <v>18.79</v>
      </c>
      <c r="AA1369" s="188"/>
      <c r="AB1369" s="188">
        <v>9.42</v>
      </c>
      <c r="AC1369" s="188">
        <v>9.7200000000000006</v>
      </c>
      <c r="AD1369" s="188"/>
      <c r="AE1369" s="188">
        <v>7.74</v>
      </c>
      <c r="AF1369" s="188"/>
    </row>
    <row r="1370" spans="1:32" x14ac:dyDescent="0.3">
      <c r="A1370" s="180" t="s">
        <v>973</v>
      </c>
      <c r="B1370" s="180">
        <v>38200</v>
      </c>
      <c r="C1370" s="182" t="s">
        <v>27865</v>
      </c>
      <c r="D1370" s="180" t="s">
        <v>27866</v>
      </c>
      <c r="E1370" s="180" t="s">
        <v>857</v>
      </c>
      <c r="F1370" s="188">
        <v>460.27</v>
      </c>
      <c r="G1370" s="188">
        <v>426.71</v>
      </c>
      <c r="H1370" s="188">
        <v>433.82</v>
      </c>
      <c r="I1370" s="188">
        <v>512.04999999999995</v>
      </c>
      <c r="J1370" s="188">
        <v>405.65</v>
      </c>
      <c r="K1370" s="188">
        <v>444.63</v>
      </c>
      <c r="L1370" s="188">
        <v>366.11</v>
      </c>
      <c r="M1370" s="188">
        <v>419.59</v>
      </c>
      <c r="N1370" s="188">
        <v>369.81</v>
      </c>
      <c r="O1370" s="188">
        <v>405.65</v>
      </c>
      <c r="P1370" s="188">
        <v>401.39</v>
      </c>
      <c r="Q1370" s="188">
        <v>434.39</v>
      </c>
      <c r="R1370" s="188">
        <v>558.13</v>
      </c>
      <c r="S1370" s="188">
        <v>483.6</v>
      </c>
      <c r="T1370" s="188">
        <v>523.42999999999995</v>
      </c>
      <c r="U1370" s="188">
        <v>438.08</v>
      </c>
      <c r="V1370" s="188">
        <v>537.08000000000004</v>
      </c>
      <c r="W1370" s="188">
        <v>426.71</v>
      </c>
      <c r="X1370" s="188">
        <v>512.04999999999995</v>
      </c>
      <c r="Y1370" s="188">
        <v>369.81</v>
      </c>
      <c r="Z1370" s="188">
        <v>469.38</v>
      </c>
      <c r="AA1370" s="188">
        <v>545.9</v>
      </c>
      <c r="AB1370" s="188">
        <v>480.76</v>
      </c>
      <c r="AC1370" s="188">
        <v>423.86</v>
      </c>
      <c r="AD1370" s="188">
        <v>384.03</v>
      </c>
      <c r="AE1370" s="188">
        <v>426.71</v>
      </c>
      <c r="AF1370" s="188">
        <v>508.63</v>
      </c>
    </row>
    <row r="1371" spans="1:32" x14ac:dyDescent="0.3">
      <c r="A1371" s="180" t="s">
        <v>973</v>
      </c>
      <c r="B1371" s="180">
        <v>39269</v>
      </c>
      <c r="C1371" s="182" t="s">
        <v>27867</v>
      </c>
      <c r="D1371" s="180" t="s">
        <v>37</v>
      </c>
      <c r="E1371" s="180" t="s">
        <v>857</v>
      </c>
      <c r="F1371" s="188">
        <v>1.86</v>
      </c>
      <c r="G1371" s="188">
        <v>1.69</v>
      </c>
      <c r="H1371" s="188">
        <v>1.41</v>
      </c>
      <c r="I1371" s="188">
        <v>1.7</v>
      </c>
      <c r="J1371" s="188">
        <v>1.65</v>
      </c>
      <c r="K1371" s="188">
        <v>1.53</v>
      </c>
      <c r="L1371" s="188">
        <v>1.78</v>
      </c>
      <c r="M1371" s="188">
        <v>1.74</v>
      </c>
      <c r="N1371" s="188">
        <v>1.69</v>
      </c>
      <c r="O1371" s="188">
        <v>1.74</v>
      </c>
      <c r="P1371" s="188">
        <v>1.71</v>
      </c>
      <c r="Q1371" s="188">
        <v>1.74</v>
      </c>
      <c r="R1371" s="188">
        <v>1.69</v>
      </c>
      <c r="S1371" s="188">
        <v>1.88</v>
      </c>
      <c r="T1371" s="188">
        <v>1.66</v>
      </c>
      <c r="U1371" s="188">
        <v>1.69</v>
      </c>
      <c r="V1371" s="188">
        <v>1.81</v>
      </c>
      <c r="W1371" s="188">
        <v>1.74</v>
      </c>
      <c r="X1371" s="188">
        <v>1.52</v>
      </c>
      <c r="Y1371" s="188">
        <v>1.78</v>
      </c>
      <c r="Z1371" s="188">
        <v>1.73</v>
      </c>
      <c r="AA1371" s="188">
        <v>1.72</v>
      </c>
      <c r="AB1371" s="188">
        <v>1.52</v>
      </c>
      <c r="AC1371" s="188">
        <v>1.62</v>
      </c>
      <c r="AD1371" s="188">
        <v>1.62</v>
      </c>
      <c r="AE1371" s="188">
        <v>1.55</v>
      </c>
      <c r="AF1371" s="188">
        <v>1.7</v>
      </c>
    </row>
    <row r="1372" spans="1:32" x14ac:dyDescent="0.3">
      <c r="A1372" s="180" t="s">
        <v>973</v>
      </c>
      <c r="B1372" s="180">
        <v>11889</v>
      </c>
      <c r="C1372" s="182" t="s">
        <v>27868</v>
      </c>
      <c r="D1372" s="180" t="s">
        <v>37</v>
      </c>
      <c r="E1372" s="180" t="s">
        <v>857</v>
      </c>
      <c r="F1372" s="188">
        <v>2.56</v>
      </c>
      <c r="G1372" s="188">
        <v>2.33</v>
      </c>
      <c r="H1372" s="188">
        <v>1.93</v>
      </c>
      <c r="I1372" s="188">
        <v>2.34</v>
      </c>
      <c r="J1372" s="188">
        <v>2.27</v>
      </c>
      <c r="K1372" s="188">
        <v>2.1</v>
      </c>
      <c r="L1372" s="188">
        <v>2.4500000000000002</v>
      </c>
      <c r="M1372" s="188">
        <v>2.4</v>
      </c>
      <c r="N1372" s="188">
        <v>2.3199999999999998</v>
      </c>
      <c r="O1372" s="188">
        <v>2.4</v>
      </c>
      <c r="P1372" s="188">
        <v>2.35</v>
      </c>
      <c r="Q1372" s="188">
        <v>2.39</v>
      </c>
      <c r="R1372" s="188">
        <v>2.33</v>
      </c>
      <c r="S1372" s="188">
        <v>2.59</v>
      </c>
      <c r="T1372" s="188">
        <v>2.2799999999999998</v>
      </c>
      <c r="U1372" s="188">
        <v>2.3199999999999998</v>
      </c>
      <c r="V1372" s="188">
        <v>2.4900000000000002</v>
      </c>
      <c r="W1372" s="188">
        <v>2.39</v>
      </c>
      <c r="X1372" s="188">
        <v>2.09</v>
      </c>
      <c r="Y1372" s="188">
        <v>2.4500000000000002</v>
      </c>
      <c r="Z1372" s="188">
        <v>2.38</v>
      </c>
      <c r="AA1372" s="188">
        <v>2.36</v>
      </c>
      <c r="AB1372" s="188">
        <v>2.09</v>
      </c>
      <c r="AC1372" s="188">
        <v>2.23</v>
      </c>
      <c r="AD1372" s="188">
        <v>2.23</v>
      </c>
      <c r="AE1372" s="188">
        <v>2.13</v>
      </c>
      <c r="AF1372" s="188">
        <v>2.34</v>
      </c>
    </row>
    <row r="1373" spans="1:32" x14ac:dyDescent="0.3">
      <c r="A1373" s="180" t="s">
        <v>973</v>
      </c>
      <c r="B1373" s="180">
        <v>39270</v>
      </c>
      <c r="C1373" s="182" t="s">
        <v>27869</v>
      </c>
      <c r="D1373" s="180" t="s">
        <v>37</v>
      </c>
      <c r="E1373" s="180" t="s">
        <v>857</v>
      </c>
      <c r="F1373" s="188">
        <v>3.33</v>
      </c>
      <c r="G1373" s="188">
        <v>3.02</v>
      </c>
      <c r="H1373" s="188">
        <v>2.5099999999999998</v>
      </c>
      <c r="I1373" s="188">
        <v>3.04</v>
      </c>
      <c r="J1373" s="188">
        <v>2.95</v>
      </c>
      <c r="K1373" s="188">
        <v>2.73</v>
      </c>
      <c r="L1373" s="188">
        <v>3.18</v>
      </c>
      <c r="M1373" s="188">
        <v>3.11</v>
      </c>
      <c r="N1373" s="188">
        <v>3.02</v>
      </c>
      <c r="O1373" s="188">
        <v>3.11</v>
      </c>
      <c r="P1373" s="188">
        <v>3.06</v>
      </c>
      <c r="Q1373" s="188">
        <v>3.11</v>
      </c>
      <c r="R1373" s="188">
        <v>3.02</v>
      </c>
      <c r="S1373" s="188">
        <v>3.36</v>
      </c>
      <c r="T1373" s="188">
        <v>2.96</v>
      </c>
      <c r="U1373" s="188">
        <v>3.02</v>
      </c>
      <c r="V1373" s="188">
        <v>3.23</v>
      </c>
      <c r="W1373" s="188">
        <v>3.1</v>
      </c>
      <c r="X1373" s="188">
        <v>2.71</v>
      </c>
      <c r="Y1373" s="188">
        <v>3.18</v>
      </c>
      <c r="Z1373" s="188">
        <v>3.09</v>
      </c>
      <c r="AA1373" s="188">
        <v>3.07</v>
      </c>
      <c r="AB1373" s="188">
        <v>2.72</v>
      </c>
      <c r="AC1373" s="188">
        <v>2.89</v>
      </c>
      <c r="AD1373" s="188">
        <v>2.89</v>
      </c>
      <c r="AE1373" s="188">
        <v>2.77</v>
      </c>
      <c r="AF1373" s="188">
        <v>3.04</v>
      </c>
    </row>
    <row r="1374" spans="1:32" x14ac:dyDescent="0.3">
      <c r="A1374" s="180" t="s">
        <v>973</v>
      </c>
      <c r="B1374" s="180">
        <v>11890</v>
      </c>
      <c r="C1374" s="182" t="s">
        <v>27870</v>
      </c>
      <c r="D1374" s="180" t="s">
        <v>37</v>
      </c>
      <c r="E1374" s="180" t="s">
        <v>857</v>
      </c>
      <c r="F1374" s="188">
        <v>4.53</v>
      </c>
      <c r="G1374" s="188">
        <v>4.1100000000000003</v>
      </c>
      <c r="H1374" s="188">
        <v>3.42</v>
      </c>
      <c r="I1374" s="188">
        <v>4.13</v>
      </c>
      <c r="J1374" s="188">
        <v>4.01</v>
      </c>
      <c r="K1374" s="188">
        <v>3.71</v>
      </c>
      <c r="L1374" s="188">
        <v>4.32</v>
      </c>
      <c r="M1374" s="188">
        <v>4.24</v>
      </c>
      <c r="N1374" s="188">
        <v>4.0999999999999996</v>
      </c>
      <c r="O1374" s="188">
        <v>4.24</v>
      </c>
      <c r="P1374" s="188">
        <v>4.16</v>
      </c>
      <c r="Q1374" s="188">
        <v>4.2300000000000004</v>
      </c>
      <c r="R1374" s="188">
        <v>4.1100000000000003</v>
      </c>
      <c r="S1374" s="188">
        <v>4.57</v>
      </c>
      <c r="T1374" s="188">
        <v>4.03</v>
      </c>
      <c r="U1374" s="188">
        <v>4.0999999999999996</v>
      </c>
      <c r="V1374" s="188">
        <v>4.4000000000000004</v>
      </c>
      <c r="W1374" s="188">
        <v>4.22</v>
      </c>
      <c r="X1374" s="188">
        <v>3.69</v>
      </c>
      <c r="Y1374" s="188">
        <v>4.32</v>
      </c>
      <c r="Z1374" s="188">
        <v>4.21</v>
      </c>
      <c r="AA1374" s="188">
        <v>4.18</v>
      </c>
      <c r="AB1374" s="188">
        <v>3.7</v>
      </c>
      <c r="AC1374" s="188">
        <v>3.94</v>
      </c>
      <c r="AD1374" s="188">
        <v>3.94</v>
      </c>
      <c r="AE1374" s="188">
        <v>3.77</v>
      </c>
      <c r="AF1374" s="188">
        <v>4.13</v>
      </c>
    </row>
    <row r="1375" spans="1:32" x14ac:dyDescent="0.3">
      <c r="A1375" s="180" t="s">
        <v>973</v>
      </c>
      <c r="B1375" s="180">
        <v>11891</v>
      </c>
      <c r="C1375" s="182" t="s">
        <v>27871</v>
      </c>
      <c r="D1375" s="180" t="s">
        <v>37</v>
      </c>
      <c r="E1375" s="180" t="s">
        <v>857</v>
      </c>
      <c r="F1375" s="188">
        <v>7.34</v>
      </c>
      <c r="G1375" s="188">
        <v>6.67</v>
      </c>
      <c r="H1375" s="188">
        <v>5.54</v>
      </c>
      <c r="I1375" s="188">
        <v>6.7</v>
      </c>
      <c r="J1375" s="188">
        <v>6.5</v>
      </c>
      <c r="K1375" s="188">
        <v>6.02</v>
      </c>
      <c r="L1375" s="188">
        <v>7.01</v>
      </c>
      <c r="M1375" s="188">
        <v>6.87</v>
      </c>
      <c r="N1375" s="188">
        <v>6.66</v>
      </c>
      <c r="O1375" s="188">
        <v>6.87</v>
      </c>
      <c r="P1375" s="188">
        <v>6.74</v>
      </c>
      <c r="Q1375" s="188">
        <v>6.86</v>
      </c>
      <c r="R1375" s="188">
        <v>6.67</v>
      </c>
      <c r="S1375" s="188">
        <v>7.41</v>
      </c>
      <c r="T1375" s="188">
        <v>6.53</v>
      </c>
      <c r="U1375" s="188">
        <v>6.66</v>
      </c>
      <c r="V1375" s="188">
        <v>7.13</v>
      </c>
      <c r="W1375" s="188">
        <v>6.84</v>
      </c>
      <c r="X1375" s="188">
        <v>5.99</v>
      </c>
      <c r="Y1375" s="188">
        <v>7.01</v>
      </c>
      <c r="Z1375" s="188">
        <v>6.83</v>
      </c>
      <c r="AA1375" s="188">
        <v>6.77</v>
      </c>
      <c r="AB1375" s="188">
        <v>6</v>
      </c>
      <c r="AC1375" s="188">
        <v>6.39</v>
      </c>
      <c r="AD1375" s="188">
        <v>6.39</v>
      </c>
      <c r="AE1375" s="188">
        <v>6.12</v>
      </c>
      <c r="AF1375" s="188">
        <v>6.7</v>
      </c>
    </row>
    <row r="1376" spans="1:32" x14ac:dyDescent="0.3">
      <c r="A1376" s="180" t="s">
        <v>973</v>
      </c>
      <c r="B1376" s="180">
        <v>11892</v>
      </c>
      <c r="C1376" s="182" t="s">
        <v>27872</v>
      </c>
      <c r="D1376" s="180" t="s">
        <v>37</v>
      </c>
      <c r="E1376" s="180" t="s">
        <v>857</v>
      </c>
      <c r="F1376" s="188">
        <v>12</v>
      </c>
      <c r="G1376" s="188">
        <v>10.91</v>
      </c>
      <c r="H1376" s="188">
        <v>9.06</v>
      </c>
      <c r="I1376" s="188">
        <v>10.95</v>
      </c>
      <c r="J1376" s="188">
        <v>10.63</v>
      </c>
      <c r="K1376" s="188">
        <v>9.83</v>
      </c>
      <c r="L1376" s="188">
        <v>11.47</v>
      </c>
      <c r="M1376" s="188">
        <v>11.23</v>
      </c>
      <c r="N1376" s="188">
        <v>10.88</v>
      </c>
      <c r="O1376" s="188">
        <v>11.23</v>
      </c>
      <c r="P1376" s="188">
        <v>11.02</v>
      </c>
      <c r="Q1376" s="188">
        <v>11.21</v>
      </c>
      <c r="R1376" s="188">
        <v>10.91</v>
      </c>
      <c r="S1376" s="188">
        <v>12.12</v>
      </c>
      <c r="T1376" s="188">
        <v>10.67</v>
      </c>
      <c r="U1376" s="188">
        <v>10.88</v>
      </c>
      <c r="V1376" s="188">
        <v>11.65</v>
      </c>
      <c r="W1376" s="188">
        <v>11.19</v>
      </c>
      <c r="X1376" s="188">
        <v>9.7899999999999991</v>
      </c>
      <c r="Y1376" s="188">
        <v>11.47</v>
      </c>
      <c r="Z1376" s="188">
        <v>11.16</v>
      </c>
      <c r="AA1376" s="188">
        <v>11.07</v>
      </c>
      <c r="AB1376" s="188">
        <v>9.81</v>
      </c>
      <c r="AC1376" s="188">
        <v>10.44</v>
      </c>
      <c r="AD1376" s="188">
        <v>10.44</v>
      </c>
      <c r="AE1376" s="188">
        <v>10</v>
      </c>
      <c r="AF1376" s="188">
        <v>10.95</v>
      </c>
    </row>
    <row r="1377" spans="1:32" x14ac:dyDescent="0.3">
      <c r="A1377" s="180" t="s">
        <v>973</v>
      </c>
      <c r="B1377" s="180">
        <v>37601</v>
      </c>
      <c r="C1377" s="182" t="s">
        <v>27873</v>
      </c>
      <c r="D1377" s="180" t="s">
        <v>37</v>
      </c>
      <c r="E1377" s="180" t="s">
        <v>857</v>
      </c>
      <c r="F1377" s="188"/>
      <c r="G1377" s="188"/>
      <c r="H1377" s="188"/>
      <c r="I1377" s="188"/>
      <c r="J1377" s="188"/>
      <c r="K1377" s="188"/>
      <c r="L1377" s="188"/>
      <c r="M1377" s="188"/>
      <c r="N1377" s="188"/>
      <c r="O1377" s="188"/>
      <c r="P1377" s="188"/>
      <c r="Q1377" s="188"/>
      <c r="R1377" s="188"/>
      <c r="S1377" s="188"/>
      <c r="T1377" s="188"/>
      <c r="U1377" s="188"/>
      <c r="V1377" s="188"/>
      <c r="W1377" s="188"/>
      <c r="X1377" s="188"/>
      <c r="Y1377" s="188"/>
      <c r="Z1377" s="188"/>
      <c r="AA1377" s="188"/>
      <c r="AB1377" s="188"/>
      <c r="AC1377" s="188"/>
      <c r="AD1377" s="188"/>
      <c r="AE1377" s="188">
        <v>9.94</v>
      </c>
      <c r="AF1377" s="188"/>
    </row>
    <row r="1378" spans="1:32" x14ac:dyDescent="0.3">
      <c r="A1378" s="180" t="s">
        <v>973</v>
      </c>
      <c r="B1378" s="180">
        <v>1634</v>
      </c>
      <c r="C1378" s="182" t="s">
        <v>27874</v>
      </c>
      <c r="D1378" s="180" t="s">
        <v>37</v>
      </c>
      <c r="E1378" s="180" t="s">
        <v>857</v>
      </c>
      <c r="F1378" s="188"/>
      <c r="G1378" s="188"/>
      <c r="H1378" s="188"/>
      <c r="I1378" s="188"/>
      <c r="J1378" s="188"/>
      <c r="K1378" s="188"/>
      <c r="L1378" s="188"/>
      <c r="M1378" s="188"/>
      <c r="N1378" s="188"/>
      <c r="O1378" s="188"/>
      <c r="P1378" s="188"/>
      <c r="Q1378" s="188"/>
      <c r="R1378" s="188"/>
      <c r="S1378" s="188"/>
      <c r="T1378" s="188"/>
      <c r="U1378" s="188"/>
      <c r="V1378" s="188"/>
      <c r="W1378" s="188"/>
      <c r="X1378" s="188"/>
      <c r="Y1378" s="188"/>
      <c r="Z1378" s="188"/>
      <c r="AA1378" s="188"/>
      <c r="AB1378" s="188"/>
      <c r="AC1378" s="188"/>
      <c r="AD1378" s="188"/>
      <c r="AE1378" s="188">
        <v>10.28</v>
      </c>
      <c r="AF1378" s="188"/>
    </row>
    <row r="1379" spans="1:32" x14ac:dyDescent="0.3">
      <c r="A1379" s="180" t="s">
        <v>26752</v>
      </c>
      <c r="B1379" s="180">
        <v>44274</v>
      </c>
      <c r="C1379" s="182" t="s">
        <v>27875</v>
      </c>
      <c r="D1379" s="180" t="s">
        <v>6</v>
      </c>
      <c r="E1379" s="180" t="s">
        <v>857</v>
      </c>
      <c r="F1379" s="188">
        <v>743.49</v>
      </c>
      <c r="G1379" s="188"/>
      <c r="H1379" s="188"/>
      <c r="I1379" s="188"/>
      <c r="J1379" s="188">
        <v>619.57000000000005</v>
      </c>
      <c r="K1379" s="188"/>
      <c r="L1379" s="188"/>
      <c r="M1379" s="188">
        <v>697.64</v>
      </c>
      <c r="N1379" s="188"/>
      <c r="O1379" s="188"/>
      <c r="P1379" s="188">
        <v>631.54999999999995</v>
      </c>
      <c r="Q1379" s="188">
        <v>669.14</v>
      </c>
      <c r="R1379" s="188"/>
      <c r="S1379" s="188">
        <v>636.09</v>
      </c>
      <c r="T1379" s="188"/>
      <c r="U1379" s="188"/>
      <c r="V1379" s="188"/>
      <c r="W1379" s="188">
        <v>698.46</v>
      </c>
      <c r="X1379" s="188">
        <v>741.42</v>
      </c>
      <c r="Y1379" s="188"/>
      <c r="Z1379" s="188">
        <v>748.03</v>
      </c>
      <c r="AA1379" s="188"/>
      <c r="AB1379" s="188">
        <v>673.27</v>
      </c>
      <c r="AC1379" s="188">
        <v>721.97</v>
      </c>
      <c r="AD1379" s="188"/>
      <c r="AE1379" s="188">
        <v>702.18</v>
      </c>
      <c r="AF1379" s="188"/>
    </row>
    <row r="1380" spans="1:32" x14ac:dyDescent="0.3">
      <c r="A1380" s="180" t="s">
        <v>973</v>
      </c>
      <c r="B1380" s="180">
        <v>5086</v>
      </c>
      <c r="C1380" s="182" t="s">
        <v>27876</v>
      </c>
      <c r="D1380" s="180" t="s">
        <v>42</v>
      </c>
      <c r="E1380" s="180" t="s">
        <v>857</v>
      </c>
      <c r="F1380" s="188">
        <v>37.630000000000003</v>
      </c>
      <c r="G1380" s="188">
        <v>35.83</v>
      </c>
      <c r="H1380" s="188">
        <v>36.81</v>
      </c>
      <c r="I1380" s="188">
        <v>31.9</v>
      </c>
      <c r="J1380" s="188">
        <v>35.270000000000003</v>
      </c>
      <c r="K1380" s="188">
        <v>39.1</v>
      </c>
      <c r="L1380" s="188">
        <v>35.130000000000003</v>
      </c>
      <c r="M1380" s="188">
        <v>34.340000000000003</v>
      </c>
      <c r="N1380" s="188">
        <v>39.82</v>
      </c>
      <c r="O1380" s="188">
        <v>32.72</v>
      </c>
      <c r="P1380" s="188">
        <v>35.590000000000003</v>
      </c>
      <c r="Q1380" s="188">
        <v>38.86</v>
      </c>
      <c r="R1380" s="188">
        <v>44.27</v>
      </c>
      <c r="S1380" s="188">
        <v>37.14</v>
      </c>
      <c r="T1380" s="188">
        <v>36.81</v>
      </c>
      <c r="U1380" s="188">
        <v>39.1</v>
      </c>
      <c r="V1380" s="188">
        <v>35.99</v>
      </c>
      <c r="W1380" s="188">
        <v>34.36</v>
      </c>
      <c r="X1380" s="188">
        <v>35.909999999999997</v>
      </c>
      <c r="Y1380" s="188">
        <v>34.36</v>
      </c>
      <c r="Z1380" s="188">
        <v>41.72</v>
      </c>
      <c r="AA1380" s="188">
        <v>32.72</v>
      </c>
      <c r="AB1380" s="188">
        <v>36.93</v>
      </c>
      <c r="AC1380" s="188">
        <v>40.35</v>
      </c>
      <c r="AD1380" s="188">
        <v>36.81</v>
      </c>
      <c r="AE1380" s="188">
        <v>32.72</v>
      </c>
      <c r="AF1380" s="188">
        <v>39.270000000000003</v>
      </c>
    </row>
    <row r="1381" spans="1:32" x14ac:dyDescent="0.3">
      <c r="A1381" s="180" t="s">
        <v>973</v>
      </c>
      <c r="B1381" s="180">
        <v>45244</v>
      </c>
      <c r="C1381" s="182" t="s">
        <v>31408</v>
      </c>
      <c r="D1381" s="180" t="s">
        <v>6</v>
      </c>
      <c r="E1381" s="180" t="s">
        <v>857</v>
      </c>
      <c r="F1381" s="188">
        <v>109.94</v>
      </c>
      <c r="G1381" s="188">
        <v>81.03</v>
      </c>
      <c r="H1381" s="188"/>
      <c r="I1381" s="188">
        <v>111.36</v>
      </c>
      <c r="J1381" s="188">
        <v>75.819999999999993</v>
      </c>
      <c r="K1381" s="188">
        <v>124.27</v>
      </c>
      <c r="L1381" s="188">
        <v>101.6</v>
      </c>
      <c r="M1381" s="188">
        <v>97.29</v>
      </c>
      <c r="N1381" s="188">
        <v>113.21</v>
      </c>
      <c r="O1381" s="188">
        <v>122.65</v>
      </c>
      <c r="P1381" s="188">
        <v>122.15</v>
      </c>
      <c r="Q1381" s="188">
        <v>85.3</v>
      </c>
      <c r="R1381" s="188">
        <v>116.34</v>
      </c>
      <c r="S1381" s="188">
        <v>92.4</v>
      </c>
      <c r="T1381" s="188">
        <v>109.7</v>
      </c>
      <c r="U1381" s="188">
        <v>80.56</v>
      </c>
      <c r="V1381" s="188">
        <v>160.04</v>
      </c>
      <c r="W1381" s="188">
        <v>71.03</v>
      </c>
      <c r="X1381" s="188"/>
      <c r="Y1381" s="188">
        <v>90.04</v>
      </c>
      <c r="Z1381" s="188">
        <v>118.47</v>
      </c>
      <c r="AA1381" s="188">
        <v>101.88</v>
      </c>
      <c r="AB1381" s="188">
        <v>96.17</v>
      </c>
      <c r="AC1381" s="188">
        <v>107.02</v>
      </c>
      <c r="AD1381" s="188">
        <v>83.14</v>
      </c>
      <c r="AE1381" s="188">
        <v>109.2</v>
      </c>
      <c r="AF1381" s="188">
        <v>108.99</v>
      </c>
    </row>
    <row r="1382" spans="1:32" x14ac:dyDescent="0.3">
      <c r="A1382" s="180" t="s">
        <v>26752</v>
      </c>
      <c r="B1382" s="180">
        <v>11280</v>
      </c>
      <c r="C1382" s="182" t="s">
        <v>27877</v>
      </c>
      <c r="D1382" s="180" t="s">
        <v>6</v>
      </c>
      <c r="E1382" s="180" t="s">
        <v>857</v>
      </c>
      <c r="F1382" s="188">
        <v>6222.13</v>
      </c>
      <c r="G1382" s="188"/>
      <c r="H1382" s="188">
        <v>7669.91</v>
      </c>
      <c r="I1382" s="188">
        <v>5447.21</v>
      </c>
      <c r="J1382" s="188">
        <v>6633.7</v>
      </c>
      <c r="K1382" s="188">
        <v>8533.9699999999993</v>
      </c>
      <c r="L1382" s="188"/>
      <c r="M1382" s="188">
        <v>6175.81</v>
      </c>
      <c r="N1382" s="188">
        <v>5794.11</v>
      </c>
      <c r="O1382" s="188">
        <v>9130.57</v>
      </c>
      <c r="P1382" s="188">
        <v>6305.8</v>
      </c>
      <c r="Q1382" s="188">
        <v>7775.97</v>
      </c>
      <c r="R1382" s="188">
        <v>6765.68</v>
      </c>
      <c r="S1382" s="188">
        <v>6023.06</v>
      </c>
      <c r="T1382" s="188">
        <v>8012.31</v>
      </c>
      <c r="U1382" s="188"/>
      <c r="V1382" s="188">
        <v>6023.06</v>
      </c>
      <c r="W1382" s="188">
        <v>7387.46</v>
      </c>
      <c r="X1382" s="188">
        <v>6743.59</v>
      </c>
      <c r="Y1382" s="188">
        <v>6023.06</v>
      </c>
      <c r="Z1382" s="188">
        <v>5938.43</v>
      </c>
      <c r="AA1382" s="188">
        <v>6023.06</v>
      </c>
      <c r="AB1382" s="188">
        <v>7838.8</v>
      </c>
      <c r="AC1382" s="188">
        <v>5781.18</v>
      </c>
      <c r="AD1382" s="188"/>
      <c r="AE1382" s="188">
        <v>6023.06</v>
      </c>
      <c r="AF1382" s="188">
        <v>9204</v>
      </c>
    </row>
    <row r="1383" spans="1:32" x14ac:dyDescent="0.3">
      <c r="A1383" s="180" t="s">
        <v>26752</v>
      </c>
      <c r="B1383" s="180">
        <v>45657</v>
      </c>
      <c r="C1383" s="182" t="s">
        <v>27878</v>
      </c>
      <c r="D1383" s="180" t="s">
        <v>6</v>
      </c>
      <c r="E1383" s="180" t="s">
        <v>857</v>
      </c>
      <c r="F1383" s="188">
        <v>141784.04999999999</v>
      </c>
      <c r="G1383" s="188"/>
      <c r="H1383" s="188">
        <v>174774.64</v>
      </c>
      <c r="I1383" s="188">
        <v>124125.98</v>
      </c>
      <c r="J1383" s="188">
        <v>151162.46</v>
      </c>
      <c r="K1383" s="188">
        <v>194464.04</v>
      </c>
      <c r="L1383" s="188"/>
      <c r="M1383" s="188">
        <v>140728.65</v>
      </c>
      <c r="N1383" s="188">
        <v>132030.76999999999</v>
      </c>
      <c r="O1383" s="188">
        <v>208058.79</v>
      </c>
      <c r="P1383" s="188">
        <v>143690.6</v>
      </c>
      <c r="Q1383" s="188">
        <v>177191.48</v>
      </c>
      <c r="R1383" s="188">
        <v>154169.99</v>
      </c>
      <c r="S1383" s="188">
        <v>137247.87</v>
      </c>
      <c r="T1383" s="188">
        <v>182576.84</v>
      </c>
      <c r="U1383" s="188"/>
      <c r="V1383" s="188">
        <v>137247.87</v>
      </c>
      <c r="W1383" s="188">
        <v>168338.47</v>
      </c>
      <c r="X1383" s="188">
        <v>153666.65</v>
      </c>
      <c r="Y1383" s="188">
        <v>137247.87</v>
      </c>
      <c r="Z1383" s="188">
        <v>135319.25</v>
      </c>
      <c r="AA1383" s="188">
        <v>137247.87</v>
      </c>
      <c r="AB1383" s="188">
        <v>178623.2</v>
      </c>
      <c r="AC1383" s="188">
        <v>131736.01999999999</v>
      </c>
      <c r="AD1383" s="188"/>
      <c r="AE1383" s="188">
        <v>137247.87</v>
      </c>
      <c r="AF1383" s="188">
        <v>209731.93</v>
      </c>
    </row>
    <row r="1384" spans="1:32" x14ac:dyDescent="0.3">
      <c r="A1384" s="180" t="s">
        <v>973</v>
      </c>
      <c r="B1384" s="180">
        <v>3446</v>
      </c>
      <c r="C1384" s="182" t="s">
        <v>27879</v>
      </c>
      <c r="D1384" s="180" t="s">
        <v>6</v>
      </c>
      <c r="E1384" s="180" t="s">
        <v>857</v>
      </c>
      <c r="F1384" s="188">
        <v>38.340000000000003</v>
      </c>
      <c r="G1384" s="188"/>
      <c r="H1384" s="188"/>
      <c r="I1384" s="188"/>
      <c r="J1384" s="188">
        <v>33.71</v>
      </c>
      <c r="K1384" s="188"/>
      <c r="L1384" s="188"/>
      <c r="M1384" s="188">
        <v>40.520000000000003</v>
      </c>
      <c r="N1384" s="188">
        <v>39.450000000000003</v>
      </c>
      <c r="O1384" s="188"/>
      <c r="P1384" s="188">
        <v>39.99</v>
      </c>
      <c r="Q1384" s="188">
        <v>40.31</v>
      </c>
      <c r="R1384" s="188">
        <v>29.12</v>
      </c>
      <c r="S1384" s="188">
        <v>35.86</v>
      </c>
      <c r="T1384" s="188"/>
      <c r="U1384" s="188"/>
      <c r="V1384" s="188">
        <v>34.07</v>
      </c>
      <c r="W1384" s="188"/>
      <c r="X1384" s="188"/>
      <c r="Y1384" s="188">
        <v>29.44</v>
      </c>
      <c r="Z1384" s="188">
        <v>37.83</v>
      </c>
      <c r="AA1384" s="188"/>
      <c r="AB1384" s="188">
        <v>36.36</v>
      </c>
      <c r="AC1384" s="188">
        <v>41.24</v>
      </c>
      <c r="AD1384" s="188"/>
      <c r="AE1384" s="188">
        <v>37.4</v>
      </c>
      <c r="AF1384" s="188">
        <v>33.49</v>
      </c>
    </row>
    <row r="1385" spans="1:32" x14ac:dyDescent="0.3">
      <c r="A1385" s="180" t="s">
        <v>973</v>
      </c>
      <c r="B1385" s="180">
        <v>3445</v>
      </c>
      <c r="C1385" s="182" t="s">
        <v>27880</v>
      </c>
      <c r="D1385" s="180" t="s">
        <v>6</v>
      </c>
      <c r="E1385" s="180" t="s">
        <v>857</v>
      </c>
      <c r="F1385" s="188">
        <v>31.3</v>
      </c>
      <c r="G1385" s="188"/>
      <c r="H1385" s="188"/>
      <c r="I1385" s="188"/>
      <c r="J1385" s="188">
        <v>27.52</v>
      </c>
      <c r="K1385" s="188"/>
      <c r="L1385" s="188"/>
      <c r="M1385" s="188">
        <v>33.08</v>
      </c>
      <c r="N1385" s="188">
        <v>32.200000000000003</v>
      </c>
      <c r="O1385" s="188"/>
      <c r="P1385" s="188">
        <v>32.64</v>
      </c>
      <c r="Q1385" s="188">
        <v>32.909999999999997</v>
      </c>
      <c r="R1385" s="188">
        <v>23.77</v>
      </c>
      <c r="S1385" s="188">
        <v>29.28</v>
      </c>
      <c r="T1385" s="188"/>
      <c r="U1385" s="188"/>
      <c r="V1385" s="188">
        <v>27.81</v>
      </c>
      <c r="W1385" s="188"/>
      <c r="X1385" s="188"/>
      <c r="Y1385" s="188">
        <v>24.03</v>
      </c>
      <c r="Z1385" s="188">
        <v>30.89</v>
      </c>
      <c r="AA1385" s="188"/>
      <c r="AB1385" s="188">
        <v>29.69</v>
      </c>
      <c r="AC1385" s="188">
        <v>33.67</v>
      </c>
      <c r="AD1385" s="188"/>
      <c r="AE1385" s="188">
        <v>30.54</v>
      </c>
      <c r="AF1385" s="188">
        <v>27.34</v>
      </c>
    </row>
    <row r="1386" spans="1:32" x14ac:dyDescent="0.3">
      <c r="A1386" s="180" t="s">
        <v>973</v>
      </c>
      <c r="B1386" s="180">
        <v>3444</v>
      </c>
      <c r="C1386" s="182" t="s">
        <v>27881</v>
      </c>
      <c r="D1386" s="180" t="s">
        <v>6</v>
      </c>
      <c r="E1386" s="180" t="s">
        <v>857</v>
      </c>
      <c r="F1386" s="188">
        <v>19.260000000000002</v>
      </c>
      <c r="G1386" s="188"/>
      <c r="H1386" s="188"/>
      <c r="I1386" s="188"/>
      <c r="J1386" s="188">
        <v>16.940000000000001</v>
      </c>
      <c r="K1386" s="188"/>
      <c r="L1386" s="188"/>
      <c r="M1386" s="188">
        <v>20.36</v>
      </c>
      <c r="N1386" s="188">
        <v>19.82</v>
      </c>
      <c r="O1386" s="188"/>
      <c r="P1386" s="188">
        <v>20.09</v>
      </c>
      <c r="Q1386" s="188">
        <v>20.25</v>
      </c>
      <c r="R1386" s="188">
        <v>14.63</v>
      </c>
      <c r="S1386" s="188">
        <v>18.02</v>
      </c>
      <c r="T1386" s="188"/>
      <c r="U1386" s="188"/>
      <c r="V1386" s="188">
        <v>17.12</v>
      </c>
      <c r="W1386" s="188"/>
      <c r="X1386" s="188"/>
      <c r="Y1386" s="188">
        <v>14.79</v>
      </c>
      <c r="Z1386" s="188">
        <v>19.010000000000002</v>
      </c>
      <c r="AA1386" s="188"/>
      <c r="AB1386" s="188">
        <v>18.27</v>
      </c>
      <c r="AC1386" s="188">
        <v>20.72</v>
      </c>
      <c r="AD1386" s="188"/>
      <c r="AE1386" s="188">
        <v>18.79</v>
      </c>
      <c r="AF1386" s="188">
        <v>16.829999999999998</v>
      </c>
    </row>
    <row r="1387" spans="1:32" x14ac:dyDescent="0.3">
      <c r="A1387" s="180" t="s">
        <v>973</v>
      </c>
      <c r="B1387" s="180">
        <v>3441</v>
      </c>
      <c r="C1387" s="182" t="s">
        <v>27882</v>
      </c>
      <c r="D1387" s="180" t="s">
        <v>6</v>
      </c>
      <c r="E1387" s="180" t="s">
        <v>857</v>
      </c>
      <c r="F1387" s="188">
        <v>8.83</v>
      </c>
      <c r="G1387" s="188"/>
      <c r="H1387" s="188"/>
      <c r="I1387" s="188"/>
      <c r="J1387" s="188">
        <v>7.77</v>
      </c>
      <c r="K1387" s="188"/>
      <c r="L1387" s="188"/>
      <c r="M1387" s="188">
        <v>9.34</v>
      </c>
      <c r="N1387" s="188">
        <v>9.09</v>
      </c>
      <c r="O1387" s="188"/>
      <c r="P1387" s="188">
        <v>9.2100000000000009</v>
      </c>
      <c r="Q1387" s="188">
        <v>9.2899999999999991</v>
      </c>
      <c r="R1387" s="188">
        <v>6.71</v>
      </c>
      <c r="S1387" s="188">
        <v>8.26</v>
      </c>
      <c r="T1387" s="188"/>
      <c r="U1387" s="188"/>
      <c r="V1387" s="188">
        <v>7.85</v>
      </c>
      <c r="W1387" s="188"/>
      <c r="X1387" s="188"/>
      <c r="Y1387" s="188">
        <v>6.78</v>
      </c>
      <c r="Z1387" s="188">
        <v>8.7200000000000006</v>
      </c>
      <c r="AA1387" s="188"/>
      <c r="AB1387" s="188">
        <v>8.3800000000000008</v>
      </c>
      <c r="AC1387" s="188">
        <v>9.5</v>
      </c>
      <c r="AD1387" s="188"/>
      <c r="AE1387" s="188">
        <v>8.6199999999999992</v>
      </c>
      <c r="AF1387" s="188">
        <v>7.72</v>
      </c>
    </row>
    <row r="1388" spans="1:32" x14ac:dyDescent="0.3">
      <c r="A1388" s="180" t="s">
        <v>973</v>
      </c>
      <c r="B1388" s="180">
        <v>12402</v>
      </c>
      <c r="C1388" s="182" t="s">
        <v>27883</v>
      </c>
      <c r="D1388" s="180" t="s">
        <v>6</v>
      </c>
      <c r="E1388" s="180" t="s">
        <v>857</v>
      </c>
      <c r="F1388" s="188">
        <v>107.76</v>
      </c>
      <c r="G1388" s="188"/>
      <c r="H1388" s="188"/>
      <c r="I1388" s="188"/>
      <c r="J1388" s="188">
        <v>94.76</v>
      </c>
      <c r="K1388" s="188"/>
      <c r="L1388" s="188"/>
      <c r="M1388" s="188">
        <v>113.91</v>
      </c>
      <c r="N1388" s="188">
        <v>110.88</v>
      </c>
      <c r="O1388" s="188"/>
      <c r="P1388" s="188">
        <v>112.4</v>
      </c>
      <c r="Q1388" s="188">
        <v>113.3</v>
      </c>
      <c r="R1388" s="188">
        <v>81.849999999999994</v>
      </c>
      <c r="S1388" s="188">
        <v>100.8</v>
      </c>
      <c r="T1388" s="188"/>
      <c r="U1388" s="188"/>
      <c r="V1388" s="188">
        <v>95.76</v>
      </c>
      <c r="W1388" s="188"/>
      <c r="X1388" s="188"/>
      <c r="Y1388" s="188">
        <v>82.76</v>
      </c>
      <c r="Z1388" s="188">
        <v>106.35</v>
      </c>
      <c r="AA1388" s="188"/>
      <c r="AB1388" s="188">
        <v>102.22</v>
      </c>
      <c r="AC1388" s="188">
        <v>115.93</v>
      </c>
      <c r="AD1388" s="188"/>
      <c r="AE1388" s="188">
        <v>105.14</v>
      </c>
      <c r="AF1388" s="188">
        <v>94.15</v>
      </c>
    </row>
    <row r="1389" spans="1:32" x14ac:dyDescent="0.3">
      <c r="A1389" s="180" t="s">
        <v>973</v>
      </c>
      <c r="B1389" s="180">
        <v>3447</v>
      </c>
      <c r="C1389" s="182" t="s">
        <v>27884</v>
      </c>
      <c r="D1389" s="180" t="s">
        <v>6</v>
      </c>
      <c r="E1389" s="180" t="s">
        <v>857</v>
      </c>
      <c r="F1389" s="188">
        <v>55.75</v>
      </c>
      <c r="G1389" s="188"/>
      <c r="H1389" s="188"/>
      <c r="I1389" s="188"/>
      <c r="J1389" s="188">
        <v>49.02</v>
      </c>
      <c r="K1389" s="188"/>
      <c r="L1389" s="188"/>
      <c r="M1389" s="188">
        <v>58.93</v>
      </c>
      <c r="N1389" s="188">
        <v>57.37</v>
      </c>
      <c r="O1389" s="188"/>
      <c r="P1389" s="188">
        <v>58.15</v>
      </c>
      <c r="Q1389" s="188">
        <v>58.62</v>
      </c>
      <c r="R1389" s="188">
        <v>42.35</v>
      </c>
      <c r="S1389" s="188">
        <v>52.15</v>
      </c>
      <c r="T1389" s="188"/>
      <c r="U1389" s="188"/>
      <c r="V1389" s="188">
        <v>49.54</v>
      </c>
      <c r="W1389" s="188"/>
      <c r="X1389" s="188"/>
      <c r="Y1389" s="188">
        <v>42.82</v>
      </c>
      <c r="Z1389" s="188">
        <v>55.02</v>
      </c>
      <c r="AA1389" s="188"/>
      <c r="AB1389" s="188">
        <v>52.88</v>
      </c>
      <c r="AC1389" s="188">
        <v>59.98</v>
      </c>
      <c r="AD1389" s="188"/>
      <c r="AE1389" s="188">
        <v>54.39</v>
      </c>
      <c r="AF1389" s="188">
        <v>48.71</v>
      </c>
    </row>
    <row r="1390" spans="1:32" x14ac:dyDescent="0.3">
      <c r="A1390" s="180" t="s">
        <v>973</v>
      </c>
      <c r="B1390" s="180">
        <v>3448</v>
      </c>
      <c r="C1390" s="182" t="s">
        <v>27885</v>
      </c>
      <c r="D1390" s="180" t="s">
        <v>6</v>
      </c>
      <c r="E1390" s="180" t="s">
        <v>857</v>
      </c>
      <c r="F1390" s="188">
        <v>157.55000000000001</v>
      </c>
      <c r="G1390" s="188"/>
      <c r="H1390" s="188"/>
      <c r="I1390" s="188"/>
      <c r="J1390" s="188">
        <v>138.53</v>
      </c>
      <c r="K1390" s="188"/>
      <c r="L1390" s="188"/>
      <c r="M1390" s="188">
        <v>166.54</v>
      </c>
      <c r="N1390" s="188">
        <v>162.11000000000001</v>
      </c>
      <c r="O1390" s="188"/>
      <c r="P1390" s="188">
        <v>164.33</v>
      </c>
      <c r="Q1390" s="188">
        <v>165.65</v>
      </c>
      <c r="R1390" s="188">
        <v>119.67</v>
      </c>
      <c r="S1390" s="188">
        <v>147.38</v>
      </c>
      <c r="T1390" s="188"/>
      <c r="U1390" s="188"/>
      <c r="V1390" s="188">
        <v>140.01</v>
      </c>
      <c r="W1390" s="188"/>
      <c r="X1390" s="188"/>
      <c r="Y1390" s="188">
        <v>121</v>
      </c>
      <c r="Z1390" s="188">
        <v>155.47999999999999</v>
      </c>
      <c r="AA1390" s="188"/>
      <c r="AB1390" s="188">
        <v>149.44</v>
      </c>
      <c r="AC1390" s="188">
        <v>169.48</v>
      </c>
      <c r="AD1390" s="188"/>
      <c r="AE1390" s="188">
        <v>153.71</v>
      </c>
      <c r="AF1390" s="188">
        <v>137.65</v>
      </c>
    </row>
    <row r="1391" spans="1:32" x14ac:dyDescent="0.3">
      <c r="A1391" s="180" t="s">
        <v>973</v>
      </c>
      <c r="B1391" s="180">
        <v>3442</v>
      </c>
      <c r="C1391" s="182" t="s">
        <v>27886</v>
      </c>
      <c r="D1391" s="180" t="s">
        <v>6</v>
      </c>
      <c r="E1391" s="180" t="s">
        <v>857</v>
      </c>
      <c r="F1391" s="188">
        <v>13.21</v>
      </c>
      <c r="G1391" s="188"/>
      <c r="H1391" s="188"/>
      <c r="I1391" s="188"/>
      <c r="J1391" s="188">
        <v>11.62</v>
      </c>
      <c r="K1391" s="188"/>
      <c r="L1391" s="188"/>
      <c r="M1391" s="188">
        <v>13.96</v>
      </c>
      <c r="N1391" s="188">
        <v>13.59</v>
      </c>
      <c r="O1391" s="188"/>
      <c r="P1391" s="188">
        <v>13.78</v>
      </c>
      <c r="Q1391" s="188">
        <v>13.89</v>
      </c>
      <c r="R1391" s="188">
        <v>10.029999999999999</v>
      </c>
      <c r="S1391" s="188">
        <v>12.36</v>
      </c>
      <c r="T1391" s="188"/>
      <c r="U1391" s="188"/>
      <c r="V1391" s="188">
        <v>11.74</v>
      </c>
      <c r="W1391" s="188"/>
      <c r="X1391" s="188"/>
      <c r="Y1391" s="188">
        <v>10.14</v>
      </c>
      <c r="Z1391" s="188">
        <v>13.04</v>
      </c>
      <c r="AA1391" s="188"/>
      <c r="AB1391" s="188">
        <v>12.53</v>
      </c>
      <c r="AC1391" s="188">
        <v>14.21</v>
      </c>
      <c r="AD1391" s="188"/>
      <c r="AE1391" s="188">
        <v>12.89</v>
      </c>
      <c r="AF1391" s="188">
        <v>11.54</v>
      </c>
    </row>
    <row r="1392" spans="1:32" x14ac:dyDescent="0.3">
      <c r="A1392" s="180" t="s">
        <v>973</v>
      </c>
      <c r="B1392" s="180">
        <v>3449</v>
      </c>
      <c r="C1392" s="182" t="s">
        <v>27887</v>
      </c>
      <c r="D1392" s="180" t="s">
        <v>6</v>
      </c>
      <c r="E1392" s="180" t="s">
        <v>857</v>
      </c>
      <c r="F1392" s="188">
        <v>276.05</v>
      </c>
      <c r="G1392" s="188"/>
      <c r="H1392" s="188"/>
      <c r="I1392" s="188"/>
      <c r="J1392" s="188">
        <v>242.74</v>
      </c>
      <c r="K1392" s="188"/>
      <c r="L1392" s="188"/>
      <c r="M1392" s="188">
        <v>291.81</v>
      </c>
      <c r="N1392" s="188">
        <v>284.06</v>
      </c>
      <c r="O1392" s="188"/>
      <c r="P1392" s="188">
        <v>287.93</v>
      </c>
      <c r="Q1392" s="188">
        <v>290.26</v>
      </c>
      <c r="R1392" s="188">
        <v>209.69</v>
      </c>
      <c r="S1392" s="188">
        <v>258.24</v>
      </c>
      <c r="T1392" s="188"/>
      <c r="U1392" s="188"/>
      <c r="V1392" s="188">
        <v>245.32</v>
      </c>
      <c r="W1392" s="188"/>
      <c r="X1392" s="188"/>
      <c r="Y1392" s="188">
        <v>212.01</v>
      </c>
      <c r="Z1392" s="188">
        <v>272.44</v>
      </c>
      <c r="AA1392" s="188"/>
      <c r="AB1392" s="188">
        <v>261.85000000000002</v>
      </c>
      <c r="AC1392" s="188">
        <v>296.97000000000003</v>
      </c>
      <c r="AD1392" s="188"/>
      <c r="AE1392" s="188">
        <v>269.33999999999997</v>
      </c>
      <c r="AF1392" s="188">
        <v>241.19</v>
      </c>
    </row>
    <row r="1393" spans="1:32" x14ac:dyDescent="0.3">
      <c r="A1393" s="180" t="s">
        <v>973</v>
      </c>
      <c r="B1393" s="180">
        <v>37438</v>
      </c>
      <c r="C1393" s="182" t="s">
        <v>27888</v>
      </c>
      <c r="D1393" s="180" t="s">
        <v>6</v>
      </c>
      <c r="E1393" s="180" t="s">
        <v>857</v>
      </c>
      <c r="F1393" s="188">
        <v>265.73</v>
      </c>
      <c r="G1393" s="188"/>
      <c r="H1393" s="188"/>
      <c r="I1393" s="188"/>
      <c r="J1393" s="188"/>
      <c r="K1393" s="188"/>
      <c r="L1393" s="188"/>
      <c r="M1393" s="188"/>
      <c r="N1393" s="188"/>
      <c r="O1393" s="188"/>
      <c r="P1393" s="188"/>
      <c r="Q1393" s="188"/>
      <c r="R1393" s="188"/>
      <c r="S1393" s="188"/>
      <c r="T1393" s="188"/>
      <c r="U1393" s="188"/>
      <c r="V1393" s="188"/>
      <c r="W1393" s="188"/>
      <c r="X1393" s="188"/>
      <c r="Y1393" s="188"/>
      <c r="Z1393" s="188"/>
      <c r="AA1393" s="188"/>
      <c r="AB1393" s="188">
        <v>272.87</v>
      </c>
      <c r="AC1393" s="188"/>
      <c r="AD1393" s="188"/>
      <c r="AE1393" s="188">
        <v>249.65</v>
      </c>
      <c r="AF1393" s="188"/>
    </row>
    <row r="1394" spans="1:32" x14ac:dyDescent="0.3">
      <c r="A1394" s="180" t="s">
        <v>973</v>
      </c>
      <c r="B1394" s="180">
        <v>37439</v>
      </c>
      <c r="C1394" s="182" t="s">
        <v>27889</v>
      </c>
      <c r="D1394" s="180" t="s">
        <v>6</v>
      </c>
      <c r="E1394" s="180" t="s">
        <v>857</v>
      </c>
      <c r="F1394" s="188">
        <v>1737.31</v>
      </c>
      <c r="G1394" s="188"/>
      <c r="H1394" s="188"/>
      <c r="I1394" s="188"/>
      <c r="J1394" s="188"/>
      <c r="K1394" s="188"/>
      <c r="L1394" s="188"/>
      <c r="M1394" s="188"/>
      <c r="N1394" s="188"/>
      <c r="O1394" s="188"/>
      <c r="P1394" s="188"/>
      <c r="Q1394" s="188"/>
      <c r="R1394" s="188"/>
      <c r="S1394" s="188"/>
      <c r="T1394" s="188"/>
      <c r="U1394" s="188"/>
      <c r="V1394" s="188"/>
      <c r="W1394" s="188"/>
      <c r="X1394" s="188"/>
      <c r="Y1394" s="188"/>
      <c r="Z1394" s="188"/>
      <c r="AA1394" s="188"/>
      <c r="AB1394" s="188">
        <v>1784.03</v>
      </c>
      <c r="AC1394" s="188"/>
      <c r="AD1394" s="188"/>
      <c r="AE1394" s="188">
        <v>1632.2</v>
      </c>
      <c r="AF1394" s="188"/>
    </row>
    <row r="1395" spans="1:32" x14ac:dyDescent="0.3">
      <c r="A1395" s="180" t="s">
        <v>973</v>
      </c>
      <c r="B1395" s="180">
        <v>37435</v>
      </c>
      <c r="C1395" s="182" t="s">
        <v>27890</v>
      </c>
      <c r="D1395" s="180" t="s">
        <v>6</v>
      </c>
      <c r="E1395" s="180" t="s">
        <v>857</v>
      </c>
      <c r="F1395" s="188">
        <v>31.23</v>
      </c>
      <c r="G1395" s="188"/>
      <c r="H1395" s="188"/>
      <c r="I1395" s="188"/>
      <c r="J1395" s="188"/>
      <c r="K1395" s="188"/>
      <c r="L1395" s="188"/>
      <c r="M1395" s="188"/>
      <c r="N1395" s="188"/>
      <c r="O1395" s="188"/>
      <c r="P1395" s="188"/>
      <c r="Q1395" s="188"/>
      <c r="R1395" s="188"/>
      <c r="S1395" s="188"/>
      <c r="T1395" s="188"/>
      <c r="U1395" s="188"/>
      <c r="V1395" s="188"/>
      <c r="W1395" s="188"/>
      <c r="X1395" s="188"/>
      <c r="Y1395" s="188"/>
      <c r="Z1395" s="188"/>
      <c r="AA1395" s="188"/>
      <c r="AB1395" s="188">
        <v>32.07</v>
      </c>
      <c r="AC1395" s="188"/>
      <c r="AD1395" s="188"/>
      <c r="AE1395" s="188">
        <v>29.34</v>
      </c>
      <c r="AF1395" s="188"/>
    </row>
    <row r="1396" spans="1:32" x14ac:dyDescent="0.3">
      <c r="A1396" s="180" t="s">
        <v>973</v>
      </c>
      <c r="B1396" s="180">
        <v>37436</v>
      </c>
      <c r="C1396" s="182" t="s">
        <v>27891</v>
      </c>
      <c r="D1396" s="180" t="s">
        <v>6</v>
      </c>
      <c r="E1396" s="180" t="s">
        <v>857</v>
      </c>
      <c r="F1396" s="188">
        <v>36.85</v>
      </c>
      <c r="G1396" s="188"/>
      <c r="H1396" s="188"/>
      <c r="I1396" s="188"/>
      <c r="J1396" s="188"/>
      <c r="K1396" s="188"/>
      <c r="L1396" s="188"/>
      <c r="M1396" s="188"/>
      <c r="N1396" s="188"/>
      <c r="O1396" s="188"/>
      <c r="P1396" s="188"/>
      <c r="Q1396" s="188"/>
      <c r="R1396" s="188"/>
      <c r="S1396" s="188"/>
      <c r="T1396" s="188"/>
      <c r="U1396" s="188"/>
      <c r="V1396" s="188"/>
      <c r="W1396" s="188"/>
      <c r="X1396" s="188"/>
      <c r="Y1396" s="188"/>
      <c r="Z1396" s="188"/>
      <c r="AA1396" s="188"/>
      <c r="AB1396" s="188">
        <v>37.840000000000003</v>
      </c>
      <c r="AC1396" s="188"/>
      <c r="AD1396" s="188"/>
      <c r="AE1396" s="188">
        <v>34.619999999999997</v>
      </c>
      <c r="AF1396" s="188"/>
    </row>
    <row r="1397" spans="1:32" x14ac:dyDescent="0.3">
      <c r="A1397" s="180" t="s">
        <v>973</v>
      </c>
      <c r="B1397" s="180">
        <v>37437</v>
      </c>
      <c r="C1397" s="182" t="s">
        <v>27892</v>
      </c>
      <c r="D1397" s="180" t="s">
        <v>6</v>
      </c>
      <c r="E1397" s="180" t="s">
        <v>857</v>
      </c>
      <c r="F1397" s="188">
        <v>53.3</v>
      </c>
      <c r="G1397" s="188"/>
      <c r="H1397" s="188"/>
      <c r="I1397" s="188"/>
      <c r="J1397" s="188"/>
      <c r="K1397" s="188"/>
      <c r="L1397" s="188"/>
      <c r="M1397" s="188"/>
      <c r="N1397" s="188"/>
      <c r="O1397" s="188"/>
      <c r="P1397" s="188"/>
      <c r="Q1397" s="188"/>
      <c r="R1397" s="188"/>
      <c r="S1397" s="188"/>
      <c r="T1397" s="188"/>
      <c r="U1397" s="188"/>
      <c r="V1397" s="188"/>
      <c r="W1397" s="188"/>
      <c r="X1397" s="188"/>
      <c r="Y1397" s="188"/>
      <c r="Z1397" s="188"/>
      <c r="AA1397" s="188"/>
      <c r="AB1397" s="188">
        <v>54.74</v>
      </c>
      <c r="AC1397" s="188"/>
      <c r="AD1397" s="188"/>
      <c r="AE1397" s="188">
        <v>50.08</v>
      </c>
      <c r="AF1397" s="188"/>
    </row>
    <row r="1398" spans="1:32" x14ac:dyDescent="0.3">
      <c r="A1398" s="180" t="s">
        <v>973</v>
      </c>
      <c r="B1398" s="180">
        <v>3473</v>
      </c>
      <c r="C1398" s="182" t="s">
        <v>27893</v>
      </c>
      <c r="D1398" s="180" t="s">
        <v>6</v>
      </c>
      <c r="E1398" s="180" t="s">
        <v>857</v>
      </c>
      <c r="F1398" s="188">
        <v>43.35</v>
      </c>
      <c r="G1398" s="188"/>
      <c r="H1398" s="188"/>
      <c r="I1398" s="188"/>
      <c r="J1398" s="188">
        <v>38.11</v>
      </c>
      <c r="K1398" s="188"/>
      <c r="L1398" s="188"/>
      <c r="M1398" s="188">
        <v>45.82</v>
      </c>
      <c r="N1398" s="188">
        <v>44.6</v>
      </c>
      <c r="O1398" s="188"/>
      <c r="P1398" s="188">
        <v>45.21</v>
      </c>
      <c r="Q1398" s="188">
        <v>45.58</v>
      </c>
      <c r="R1398" s="188">
        <v>32.92</v>
      </c>
      <c r="S1398" s="188">
        <v>40.549999999999997</v>
      </c>
      <c r="T1398" s="188"/>
      <c r="U1398" s="188"/>
      <c r="V1398" s="188">
        <v>38.520000000000003</v>
      </c>
      <c r="W1398" s="188"/>
      <c r="X1398" s="188"/>
      <c r="Y1398" s="188">
        <v>33.29</v>
      </c>
      <c r="Z1398" s="188">
        <v>42.78</v>
      </c>
      <c r="AA1398" s="188"/>
      <c r="AB1398" s="188">
        <v>41.11</v>
      </c>
      <c r="AC1398" s="188">
        <v>46.63</v>
      </c>
      <c r="AD1398" s="188"/>
      <c r="AE1398" s="188">
        <v>42.29</v>
      </c>
      <c r="AF1398" s="188">
        <v>37.869999999999997</v>
      </c>
    </row>
    <row r="1399" spans="1:32" x14ac:dyDescent="0.3">
      <c r="A1399" s="180" t="s">
        <v>973</v>
      </c>
      <c r="B1399" s="180">
        <v>3474</v>
      </c>
      <c r="C1399" s="182" t="s">
        <v>27894</v>
      </c>
      <c r="D1399" s="180" t="s">
        <v>6</v>
      </c>
      <c r="E1399" s="180" t="s">
        <v>857</v>
      </c>
      <c r="F1399" s="188">
        <v>35.729999999999997</v>
      </c>
      <c r="G1399" s="188"/>
      <c r="H1399" s="188"/>
      <c r="I1399" s="188"/>
      <c r="J1399" s="188">
        <v>31.42</v>
      </c>
      <c r="K1399" s="188"/>
      <c r="L1399" s="188"/>
      <c r="M1399" s="188">
        <v>37.770000000000003</v>
      </c>
      <c r="N1399" s="188">
        <v>36.770000000000003</v>
      </c>
      <c r="O1399" s="188"/>
      <c r="P1399" s="188">
        <v>37.270000000000003</v>
      </c>
      <c r="Q1399" s="188">
        <v>37.57</v>
      </c>
      <c r="R1399" s="188">
        <v>27.14</v>
      </c>
      <c r="S1399" s="188">
        <v>33.42</v>
      </c>
      <c r="T1399" s="188"/>
      <c r="U1399" s="188"/>
      <c r="V1399" s="188">
        <v>31.75</v>
      </c>
      <c r="W1399" s="188"/>
      <c r="X1399" s="188"/>
      <c r="Y1399" s="188">
        <v>27.44</v>
      </c>
      <c r="Z1399" s="188">
        <v>35.26</v>
      </c>
      <c r="AA1399" s="188"/>
      <c r="AB1399" s="188">
        <v>33.89</v>
      </c>
      <c r="AC1399" s="188">
        <v>38.44</v>
      </c>
      <c r="AD1399" s="188"/>
      <c r="AE1399" s="188">
        <v>34.86</v>
      </c>
      <c r="AF1399" s="188">
        <v>31.22</v>
      </c>
    </row>
    <row r="1400" spans="1:32" x14ac:dyDescent="0.3">
      <c r="A1400" s="180" t="s">
        <v>973</v>
      </c>
      <c r="B1400" s="180">
        <v>3443</v>
      </c>
      <c r="C1400" s="182" t="s">
        <v>27895</v>
      </c>
      <c r="D1400" s="180" t="s">
        <v>6</v>
      </c>
      <c r="E1400" s="180" t="s">
        <v>857</v>
      </c>
      <c r="F1400" s="188">
        <v>22.23</v>
      </c>
      <c r="G1400" s="188"/>
      <c r="H1400" s="188"/>
      <c r="I1400" s="188"/>
      <c r="J1400" s="188">
        <v>19.54</v>
      </c>
      <c r="K1400" s="188"/>
      <c r="L1400" s="188"/>
      <c r="M1400" s="188">
        <v>23.49</v>
      </c>
      <c r="N1400" s="188">
        <v>22.87</v>
      </c>
      <c r="O1400" s="188"/>
      <c r="P1400" s="188">
        <v>23.18</v>
      </c>
      <c r="Q1400" s="188">
        <v>23.37</v>
      </c>
      <c r="R1400" s="188">
        <v>16.88</v>
      </c>
      <c r="S1400" s="188">
        <v>20.79</v>
      </c>
      <c r="T1400" s="188"/>
      <c r="U1400" s="188"/>
      <c r="V1400" s="188">
        <v>19.75</v>
      </c>
      <c r="W1400" s="188"/>
      <c r="X1400" s="188"/>
      <c r="Y1400" s="188">
        <v>17.07</v>
      </c>
      <c r="Z1400" s="188">
        <v>21.93</v>
      </c>
      <c r="AA1400" s="188"/>
      <c r="AB1400" s="188">
        <v>21.08</v>
      </c>
      <c r="AC1400" s="188">
        <v>23.91</v>
      </c>
      <c r="AD1400" s="188"/>
      <c r="AE1400" s="188">
        <v>21.69</v>
      </c>
      <c r="AF1400" s="188">
        <v>19.420000000000002</v>
      </c>
    </row>
    <row r="1401" spans="1:32" x14ac:dyDescent="0.3">
      <c r="A1401" s="180" t="s">
        <v>973</v>
      </c>
      <c r="B1401" s="180">
        <v>3450</v>
      </c>
      <c r="C1401" s="182" t="s">
        <v>27896</v>
      </c>
      <c r="D1401" s="180" t="s">
        <v>6</v>
      </c>
      <c r="E1401" s="180" t="s">
        <v>857</v>
      </c>
      <c r="F1401" s="188">
        <v>10.36</v>
      </c>
      <c r="G1401" s="188"/>
      <c r="H1401" s="188"/>
      <c r="I1401" s="188"/>
      <c r="J1401" s="188">
        <v>9.11</v>
      </c>
      <c r="K1401" s="188"/>
      <c r="L1401" s="188"/>
      <c r="M1401" s="188">
        <v>10.95</v>
      </c>
      <c r="N1401" s="188">
        <v>10.66</v>
      </c>
      <c r="O1401" s="188"/>
      <c r="P1401" s="188">
        <v>10.8</v>
      </c>
      <c r="Q1401" s="188">
        <v>10.89</v>
      </c>
      <c r="R1401" s="188">
        <v>7.86</v>
      </c>
      <c r="S1401" s="188">
        <v>9.69</v>
      </c>
      <c r="T1401" s="188"/>
      <c r="U1401" s="188"/>
      <c r="V1401" s="188">
        <v>9.1999999999999993</v>
      </c>
      <c r="W1401" s="188"/>
      <c r="X1401" s="188"/>
      <c r="Y1401" s="188">
        <v>7.95</v>
      </c>
      <c r="Z1401" s="188">
        <v>10.220000000000001</v>
      </c>
      <c r="AA1401" s="188"/>
      <c r="AB1401" s="188">
        <v>9.82</v>
      </c>
      <c r="AC1401" s="188">
        <v>11.14</v>
      </c>
      <c r="AD1401" s="188"/>
      <c r="AE1401" s="188">
        <v>10.1</v>
      </c>
      <c r="AF1401" s="188">
        <v>9.0500000000000007</v>
      </c>
    </row>
    <row r="1402" spans="1:32" x14ac:dyDescent="0.3">
      <c r="A1402" s="180" t="s">
        <v>973</v>
      </c>
      <c r="B1402" s="180">
        <v>3453</v>
      </c>
      <c r="C1402" s="182" t="s">
        <v>27897</v>
      </c>
      <c r="D1402" s="180" t="s">
        <v>6</v>
      </c>
      <c r="E1402" s="180" t="s">
        <v>857</v>
      </c>
      <c r="F1402" s="188">
        <v>126.52</v>
      </c>
      <c r="G1402" s="188"/>
      <c r="H1402" s="188"/>
      <c r="I1402" s="188"/>
      <c r="J1402" s="188">
        <v>111.25</v>
      </c>
      <c r="K1402" s="188"/>
      <c r="L1402" s="188"/>
      <c r="M1402" s="188">
        <v>133.74</v>
      </c>
      <c r="N1402" s="188">
        <v>130.19</v>
      </c>
      <c r="O1402" s="188"/>
      <c r="P1402" s="188">
        <v>131.96</v>
      </c>
      <c r="Q1402" s="188">
        <v>133.03</v>
      </c>
      <c r="R1402" s="188">
        <v>96.1</v>
      </c>
      <c r="S1402" s="188">
        <v>118.35</v>
      </c>
      <c r="T1402" s="188"/>
      <c r="U1402" s="188"/>
      <c r="V1402" s="188">
        <v>112.43</v>
      </c>
      <c r="W1402" s="188"/>
      <c r="X1402" s="188"/>
      <c r="Y1402" s="188">
        <v>97.17</v>
      </c>
      <c r="Z1402" s="188">
        <v>124.86</v>
      </c>
      <c r="AA1402" s="188"/>
      <c r="AB1402" s="188">
        <v>120.01</v>
      </c>
      <c r="AC1402" s="188">
        <v>136.11000000000001</v>
      </c>
      <c r="AD1402" s="188"/>
      <c r="AE1402" s="188">
        <v>123.44</v>
      </c>
      <c r="AF1402" s="188">
        <v>110.54</v>
      </c>
    </row>
    <row r="1403" spans="1:32" x14ac:dyDescent="0.3">
      <c r="A1403" s="180" t="s">
        <v>973</v>
      </c>
      <c r="B1403" s="180">
        <v>3452</v>
      </c>
      <c r="C1403" s="182" t="s">
        <v>27898</v>
      </c>
      <c r="D1403" s="180" t="s">
        <v>6</v>
      </c>
      <c r="E1403" s="180" t="s">
        <v>857</v>
      </c>
      <c r="F1403" s="188">
        <v>62.45</v>
      </c>
      <c r="G1403" s="188"/>
      <c r="H1403" s="188"/>
      <c r="I1403" s="188"/>
      <c r="J1403" s="188">
        <v>54.91</v>
      </c>
      <c r="K1403" s="188"/>
      <c r="L1403" s="188"/>
      <c r="M1403" s="188">
        <v>66.010000000000005</v>
      </c>
      <c r="N1403" s="188">
        <v>64.260000000000005</v>
      </c>
      <c r="O1403" s="188"/>
      <c r="P1403" s="188">
        <v>65.13</v>
      </c>
      <c r="Q1403" s="188">
        <v>65.66</v>
      </c>
      <c r="R1403" s="188">
        <v>47.43</v>
      </c>
      <c r="S1403" s="188">
        <v>58.42</v>
      </c>
      <c r="T1403" s="188"/>
      <c r="U1403" s="188"/>
      <c r="V1403" s="188">
        <v>55.5</v>
      </c>
      <c r="W1403" s="188"/>
      <c r="X1403" s="188"/>
      <c r="Y1403" s="188">
        <v>47.96</v>
      </c>
      <c r="Z1403" s="188">
        <v>61.63</v>
      </c>
      <c r="AA1403" s="188"/>
      <c r="AB1403" s="188">
        <v>59.23</v>
      </c>
      <c r="AC1403" s="188">
        <v>67.180000000000007</v>
      </c>
      <c r="AD1403" s="188"/>
      <c r="AE1403" s="188">
        <v>60.93</v>
      </c>
      <c r="AF1403" s="188">
        <v>54.56</v>
      </c>
    </row>
    <row r="1404" spans="1:32" x14ac:dyDescent="0.3">
      <c r="A1404" s="180" t="s">
        <v>973</v>
      </c>
      <c r="B1404" s="180">
        <v>3454</v>
      </c>
      <c r="C1404" s="182" t="s">
        <v>27899</v>
      </c>
      <c r="D1404" s="180" t="s">
        <v>6</v>
      </c>
      <c r="E1404" s="180" t="s">
        <v>857</v>
      </c>
      <c r="F1404" s="188">
        <v>192.43</v>
      </c>
      <c r="G1404" s="188"/>
      <c r="H1404" s="188"/>
      <c r="I1404" s="188"/>
      <c r="J1404" s="188">
        <v>169.21</v>
      </c>
      <c r="K1404" s="188"/>
      <c r="L1404" s="188"/>
      <c r="M1404" s="188">
        <v>203.41</v>
      </c>
      <c r="N1404" s="188">
        <v>198.01</v>
      </c>
      <c r="O1404" s="188"/>
      <c r="P1404" s="188">
        <v>200.71</v>
      </c>
      <c r="Q1404" s="188">
        <v>202.33</v>
      </c>
      <c r="R1404" s="188">
        <v>146.16999999999999</v>
      </c>
      <c r="S1404" s="188">
        <v>180.01</v>
      </c>
      <c r="T1404" s="188"/>
      <c r="U1404" s="188"/>
      <c r="V1404" s="188">
        <v>171.01</v>
      </c>
      <c r="W1404" s="188"/>
      <c r="X1404" s="188"/>
      <c r="Y1404" s="188">
        <v>147.79</v>
      </c>
      <c r="Z1404" s="188">
        <v>189.91</v>
      </c>
      <c r="AA1404" s="188"/>
      <c r="AB1404" s="188">
        <v>182.53</v>
      </c>
      <c r="AC1404" s="188">
        <v>207.01</v>
      </c>
      <c r="AD1404" s="188"/>
      <c r="AE1404" s="188">
        <v>187.75</v>
      </c>
      <c r="AF1404" s="188">
        <v>168.13</v>
      </c>
    </row>
    <row r="1405" spans="1:32" x14ac:dyDescent="0.3">
      <c r="A1405" s="180" t="s">
        <v>973</v>
      </c>
      <c r="B1405" s="180">
        <v>3451</v>
      </c>
      <c r="C1405" s="182" t="s">
        <v>27900</v>
      </c>
      <c r="D1405" s="180" t="s">
        <v>6</v>
      </c>
      <c r="E1405" s="180" t="s">
        <v>857</v>
      </c>
      <c r="F1405" s="188">
        <v>12.39</v>
      </c>
      <c r="G1405" s="188"/>
      <c r="H1405" s="188"/>
      <c r="I1405" s="188"/>
      <c r="J1405" s="188">
        <v>10.89</v>
      </c>
      <c r="K1405" s="188"/>
      <c r="L1405" s="188"/>
      <c r="M1405" s="188">
        <v>13.09</v>
      </c>
      <c r="N1405" s="188">
        <v>12.75</v>
      </c>
      <c r="O1405" s="188"/>
      <c r="P1405" s="188">
        <v>12.92</v>
      </c>
      <c r="Q1405" s="188">
        <v>13.02</v>
      </c>
      <c r="R1405" s="188">
        <v>9.41</v>
      </c>
      <c r="S1405" s="188">
        <v>11.59</v>
      </c>
      <c r="T1405" s="188"/>
      <c r="U1405" s="188"/>
      <c r="V1405" s="188">
        <v>11.01</v>
      </c>
      <c r="W1405" s="188"/>
      <c r="X1405" s="188"/>
      <c r="Y1405" s="188">
        <v>9.51</v>
      </c>
      <c r="Z1405" s="188">
        <v>12.22</v>
      </c>
      <c r="AA1405" s="188"/>
      <c r="AB1405" s="188">
        <v>11.75</v>
      </c>
      <c r="AC1405" s="188">
        <v>13.33</v>
      </c>
      <c r="AD1405" s="188"/>
      <c r="AE1405" s="188">
        <v>12.09</v>
      </c>
      <c r="AF1405" s="188">
        <v>10.82</v>
      </c>
    </row>
    <row r="1406" spans="1:32" x14ac:dyDescent="0.3">
      <c r="A1406" s="180" t="s">
        <v>973</v>
      </c>
      <c r="B1406" s="180">
        <v>3458</v>
      </c>
      <c r="C1406" s="182" t="s">
        <v>27901</v>
      </c>
      <c r="D1406" s="180" t="s">
        <v>6</v>
      </c>
      <c r="E1406" s="180" t="s">
        <v>857</v>
      </c>
      <c r="F1406" s="188">
        <v>34.74</v>
      </c>
      <c r="G1406" s="188"/>
      <c r="H1406" s="188"/>
      <c r="I1406" s="188"/>
      <c r="J1406" s="188">
        <v>30.55</v>
      </c>
      <c r="K1406" s="188"/>
      <c r="L1406" s="188"/>
      <c r="M1406" s="188">
        <v>36.72</v>
      </c>
      <c r="N1406" s="188">
        <v>35.75</v>
      </c>
      <c r="O1406" s="188"/>
      <c r="P1406" s="188">
        <v>36.24</v>
      </c>
      <c r="Q1406" s="188">
        <v>36.53</v>
      </c>
      <c r="R1406" s="188">
        <v>26.39</v>
      </c>
      <c r="S1406" s="188">
        <v>32.5</v>
      </c>
      <c r="T1406" s="188"/>
      <c r="U1406" s="188"/>
      <c r="V1406" s="188">
        <v>30.87</v>
      </c>
      <c r="W1406" s="188"/>
      <c r="X1406" s="188"/>
      <c r="Y1406" s="188">
        <v>26.68</v>
      </c>
      <c r="Z1406" s="188">
        <v>34.29</v>
      </c>
      <c r="AA1406" s="188"/>
      <c r="AB1406" s="188">
        <v>32.950000000000003</v>
      </c>
      <c r="AC1406" s="188">
        <v>37.369999999999997</v>
      </c>
      <c r="AD1406" s="188"/>
      <c r="AE1406" s="188">
        <v>33.9</v>
      </c>
      <c r="AF1406" s="188">
        <v>30.35</v>
      </c>
    </row>
    <row r="1407" spans="1:32" x14ac:dyDescent="0.3">
      <c r="A1407" s="180" t="s">
        <v>973</v>
      </c>
      <c r="B1407" s="180">
        <v>3457</v>
      </c>
      <c r="C1407" s="182" t="s">
        <v>27902</v>
      </c>
      <c r="D1407" s="180" t="s">
        <v>6</v>
      </c>
      <c r="E1407" s="180" t="s">
        <v>857</v>
      </c>
      <c r="F1407" s="188">
        <v>26.08</v>
      </c>
      <c r="G1407" s="188"/>
      <c r="H1407" s="188"/>
      <c r="I1407" s="188"/>
      <c r="J1407" s="188">
        <v>22.93</v>
      </c>
      <c r="K1407" s="188"/>
      <c r="L1407" s="188"/>
      <c r="M1407" s="188">
        <v>27.57</v>
      </c>
      <c r="N1407" s="188">
        <v>26.84</v>
      </c>
      <c r="O1407" s="188"/>
      <c r="P1407" s="188">
        <v>27.2</v>
      </c>
      <c r="Q1407" s="188">
        <v>27.42</v>
      </c>
      <c r="R1407" s="188">
        <v>19.809999999999999</v>
      </c>
      <c r="S1407" s="188">
        <v>24.4</v>
      </c>
      <c r="T1407" s="188"/>
      <c r="U1407" s="188"/>
      <c r="V1407" s="188">
        <v>23.18</v>
      </c>
      <c r="W1407" s="188"/>
      <c r="X1407" s="188"/>
      <c r="Y1407" s="188">
        <v>20.03</v>
      </c>
      <c r="Z1407" s="188">
        <v>25.74</v>
      </c>
      <c r="AA1407" s="188"/>
      <c r="AB1407" s="188">
        <v>24.74</v>
      </c>
      <c r="AC1407" s="188">
        <v>28.06</v>
      </c>
      <c r="AD1407" s="188"/>
      <c r="AE1407" s="188">
        <v>25.45</v>
      </c>
      <c r="AF1407" s="188">
        <v>22.79</v>
      </c>
    </row>
    <row r="1408" spans="1:32" x14ac:dyDescent="0.3">
      <c r="A1408" s="180" t="s">
        <v>973</v>
      </c>
      <c r="B1408" s="180">
        <v>3472</v>
      </c>
      <c r="C1408" s="182" t="s">
        <v>27903</v>
      </c>
      <c r="D1408" s="180" t="s">
        <v>6</v>
      </c>
      <c r="E1408" s="180" t="s">
        <v>857</v>
      </c>
      <c r="F1408" s="188">
        <v>16.64</v>
      </c>
      <c r="G1408" s="188"/>
      <c r="H1408" s="188"/>
      <c r="I1408" s="188"/>
      <c r="J1408" s="188">
        <v>14.63</v>
      </c>
      <c r="K1408" s="188"/>
      <c r="L1408" s="188"/>
      <c r="M1408" s="188">
        <v>17.59</v>
      </c>
      <c r="N1408" s="188">
        <v>17.12</v>
      </c>
      <c r="O1408" s="188"/>
      <c r="P1408" s="188">
        <v>17.36</v>
      </c>
      <c r="Q1408" s="188">
        <v>17.5</v>
      </c>
      <c r="R1408" s="188">
        <v>12.64</v>
      </c>
      <c r="S1408" s="188">
        <v>15.57</v>
      </c>
      <c r="T1408" s="188"/>
      <c r="U1408" s="188"/>
      <c r="V1408" s="188">
        <v>14.79</v>
      </c>
      <c r="W1408" s="188"/>
      <c r="X1408" s="188"/>
      <c r="Y1408" s="188">
        <v>12.78</v>
      </c>
      <c r="Z1408" s="188">
        <v>16.420000000000002</v>
      </c>
      <c r="AA1408" s="188"/>
      <c r="AB1408" s="188">
        <v>15.78</v>
      </c>
      <c r="AC1408" s="188">
        <v>17.899999999999999</v>
      </c>
      <c r="AD1408" s="188"/>
      <c r="AE1408" s="188">
        <v>16.239999999999998</v>
      </c>
      <c r="AF1408" s="188">
        <v>14.54</v>
      </c>
    </row>
    <row r="1409" spans="1:32" x14ac:dyDescent="0.3">
      <c r="A1409" s="180" t="s">
        <v>973</v>
      </c>
      <c r="B1409" s="180">
        <v>3455</v>
      </c>
      <c r="C1409" s="182" t="s">
        <v>27904</v>
      </c>
      <c r="D1409" s="180" t="s">
        <v>6</v>
      </c>
      <c r="E1409" s="180" t="s">
        <v>857</v>
      </c>
      <c r="F1409" s="188">
        <v>7.41</v>
      </c>
      <c r="G1409" s="188"/>
      <c r="H1409" s="188"/>
      <c r="I1409" s="188"/>
      <c r="J1409" s="188">
        <v>6.51</v>
      </c>
      <c r="K1409" s="188"/>
      <c r="L1409" s="188"/>
      <c r="M1409" s="188">
        <v>7.83</v>
      </c>
      <c r="N1409" s="188">
        <v>7.62</v>
      </c>
      <c r="O1409" s="188"/>
      <c r="P1409" s="188">
        <v>7.72</v>
      </c>
      <c r="Q1409" s="188">
        <v>7.79</v>
      </c>
      <c r="R1409" s="188">
        <v>5.62</v>
      </c>
      <c r="S1409" s="188">
        <v>6.93</v>
      </c>
      <c r="T1409" s="188"/>
      <c r="U1409" s="188"/>
      <c r="V1409" s="188">
        <v>6.58</v>
      </c>
      <c r="W1409" s="188"/>
      <c r="X1409" s="188"/>
      <c r="Y1409" s="188">
        <v>5.69</v>
      </c>
      <c r="Z1409" s="188">
        <v>7.31</v>
      </c>
      <c r="AA1409" s="188"/>
      <c r="AB1409" s="188">
        <v>7.02</v>
      </c>
      <c r="AC1409" s="188">
        <v>7.97</v>
      </c>
      <c r="AD1409" s="188"/>
      <c r="AE1409" s="188">
        <v>7.23</v>
      </c>
      <c r="AF1409" s="188">
        <v>6.47</v>
      </c>
    </row>
    <row r="1410" spans="1:32" x14ac:dyDescent="0.3">
      <c r="A1410" s="180" t="s">
        <v>973</v>
      </c>
      <c r="B1410" s="180">
        <v>3470</v>
      </c>
      <c r="C1410" s="182" t="s">
        <v>27905</v>
      </c>
      <c r="D1410" s="180" t="s">
        <v>6</v>
      </c>
      <c r="E1410" s="180" t="s">
        <v>857</v>
      </c>
      <c r="F1410" s="188">
        <v>97.01</v>
      </c>
      <c r="G1410" s="188"/>
      <c r="H1410" s="188"/>
      <c r="I1410" s="188"/>
      <c r="J1410" s="188">
        <v>85.31</v>
      </c>
      <c r="K1410" s="188"/>
      <c r="L1410" s="188"/>
      <c r="M1410" s="188">
        <v>102.55</v>
      </c>
      <c r="N1410" s="188">
        <v>99.83</v>
      </c>
      <c r="O1410" s="188"/>
      <c r="P1410" s="188">
        <v>101.19</v>
      </c>
      <c r="Q1410" s="188">
        <v>102.01</v>
      </c>
      <c r="R1410" s="188">
        <v>73.69</v>
      </c>
      <c r="S1410" s="188">
        <v>90.75</v>
      </c>
      <c r="T1410" s="188"/>
      <c r="U1410" s="188"/>
      <c r="V1410" s="188">
        <v>86.21</v>
      </c>
      <c r="W1410" s="188"/>
      <c r="X1410" s="188"/>
      <c r="Y1410" s="188">
        <v>74.510000000000005</v>
      </c>
      <c r="Z1410" s="188">
        <v>95.74</v>
      </c>
      <c r="AA1410" s="188"/>
      <c r="AB1410" s="188">
        <v>92.02</v>
      </c>
      <c r="AC1410" s="188">
        <v>104.37</v>
      </c>
      <c r="AD1410" s="188"/>
      <c r="AE1410" s="188">
        <v>94.65</v>
      </c>
      <c r="AF1410" s="188">
        <v>84.76</v>
      </c>
    </row>
    <row r="1411" spans="1:32" x14ac:dyDescent="0.3">
      <c r="A1411" s="180" t="s">
        <v>973</v>
      </c>
      <c r="B1411" s="180">
        <v>3471</v>
      </c>
      <c r="C1411" s="182" t="s">
        <v>27906</v>
      </c>
      <c r="D1411" s="180" t="s">
        <v>6</v>
      </c>
      <c r="E1411" s="180" t="s">
        <v>857</v>
      </c>
      <c r="F1411" s="188">
        <v>53.31</v>
      </c>
      <c r="G1411" s="188"/>
      <c r="H1411" s="188"/>
      <c r="I1411" s="188"/>
      <c r="J1411" s="188">
        <v>46.87</v>
      </c>
      <c r="K1411" s="188"/>
      <c r="L1411" s="188"/>
      <c r="M1411" s="188">
        <v>56.35</v>
      </c>
      <c r="N1411" s="188">
        <v>54.85</v>
      </c>
      <c r="O1411" s="188"/>
      <c r="P1411" s="188">
        <v>55.6</v>
      </c>
      <c r="Q1411" s="188">
        <v>56.05</v>
      </c>
      <c r="R1411" s="188">
        <v>40.49</v>
      </c>
      <c r="S1411" s="188">
        <v>49.87</v>
      </c>
      <c r="T1411" s="188"/>
      <c r="U1411" s="188"/>
      <c r="V1411" s="188">
        <v>47.37</v>
      </c>
      <c r="W1411" s="188"/>
      <c r="X1411" s="188"/>
      <c r="Y1411" s="188">
        <v>40.94</v>
      </c>
      <c r="Z1411" s="188">
        <v>52.61</v>
      </c>
      <c r="AA1411" s="188"/>
      <c r="AB1411" s="188">
        <v>50.56</v>
      </c>
      <c r="AC1411" s="188">
        <v>57.35</v>
      </c>
      <c r="AD1411" s="188"/>
      <c r="AE1411" s="188">
        <v>52.01</v>
      </c>
      <c r="AF1411" s="188">
        <v>46.58</v>
      </c>
    </row>
    <row r="1412" spans="1:32" x14ac:dyDescent="0.3">
      <c r="A1412" s="180" t="s">
        <v>973</v>
      </c>
      <c r="B1412" s="180">
        <v>3459</v>
      </c>
      <c r="C1412" s="182" t="s">
        <v>27907</v>
      </c>
      <c r="D1412" s="180" t="s">
        <v>6</v>
      </c>
      <c r="E1412" s="180" t="s">
        <v>857</v>
      </c>
      <c r="F1412" s="188">
        <v>136.84</v>
      </c>
      <c r="G1412" s="188"/>
      <c r="H1412" s="188"/>
      <c r="I1412" s="188"/>
      <c r="J1412" s="188">
        <v>120.32</v>
      </c>
      <c r="K1412" s="188"/>
      <c r="L1412" s="188"/>
      <c r="M1412" s="188">
        <v>144.65</v>
      </c>
      <c r="N1412" s="188">
        <v>140.81</v>
      </c>
      <c r="O1412" s="188"/>
      <c r="P1412" s="188">
        <v>142.72999999999999</v>
      </c>
      <c r="Q1412" s="188">
        <v>143.88</v>
      </c>
      <c r="R1412" s="188">
        <v>103.94</v>
      </c>
      <c r="S1412" s="188">
        <v>128.01</v>
      </c>
      <c r="T1412" s="188"/>
      <c r="U1412" s="188"/>
      <c r="V1412" s="188">
        <v>121.6</v>
      </c>
      <c r="W1412" s="188"/>
      <c r="X1412" s="188"/>
      <c r="Y1412" s="188">
        <v>105.09</v>
      </c>
      <c r="Z1412" s="188">
        <v>135.05000000000001</v>
      </c>
      <c r="AA1412" s="188"/>
      <c r="AB1412" s="188">
        <v>129.80000000000001</v>
      </c>
      <c r="AC1412" s="188">
        <v>147.21</v>
      </c>
      <c r="AD1412" s="188"/>
      <c r="AE1412" s="188">
        <v>133.51</v>
      </c>
      <c r="AF1412" s="188">
        <v>119.56</v>
      </c>
    </row>
    <row r="1413" spans="1:32" x14ac:dyDescent="0.3">
      <c r="A1413" s="180" t="s">
        <v>973</v>
      </c>
      <c r="B1413" s="180">
        <v>3456</v>
      </c>
      <c r="C1413" s="182" t="s">
        <v>27908</v>
      </c>
      <c r="D1413" s="180" t="s">
        <v>6</v>
      </c>
      <c r="E1413" s="180" t="s">
        <v>857</v>
      </c>
      <c r="F1413" s="188">
        <v>11.08</v>
      </c>
      <c r="G1413" s="188"/>
      <c r="H1413" s="188"/>
      <c r="I1413" s="188"/>
      <c r="J1413" s="188">
        <v>9.74</v>
      </c>
      <c r="K1413" s="188"/>
      <c r="L1413" s="188"/>
      <c r="M1413" s="188">
        <v>11.72</v>
      </c>
      <c r="N1413" s="188">
        <v>11.4</v>
      </c>
      <c r="O1413" s="188"/>
      <c r="P1413" s="188">
        <v>11.56</v>
      </c>
      <c r="Q1413" s="188">
        <v>11.65</v>
      </c>
      <c r="R1413" s="188">
        <v>8.42</v>
      </c>
      <c r="S1413" s="188">
        <v>10.37</v>
      </c>
      <c r="T1413" s="188"/>
      <c r="U1413" s="188"/>
      <c r="V1413" s="188">
        <v>9.85</v>
      </c>
      <c r="W1413" s="188"/>
      <c r="X1413" s="188"/>
      <c r="Y1413" s="188">
        <v>8.51</v>
      </c>
      <c r="Z1413" s="188">
        <v>10.94</v>
      </c>
      <c r="AA1413" s="188"/>
      <c r="AB1413" s="188">
        <v>10.51</v>
      </c>
      <c r="AC1413" s="188">
        <v>11.92</v>
      </c>
      <c r="AD1413" s="188"/>
      <c r="AE1413" s="188">
        <v>10.81</v>
      </c>
      <c r="AF1413" s="188">
        <v>9.68</v>
      </c>
    </row>
    <row r="1414" spans="1:32" x14ac:dyDescent="0.3">
      <c r="A1414" s="180" t="s">
        <v>973</v>
      </c>
      <c r="B1414" s="180">
        <v>3469</v>
      </c>
      <c r="C1414" s="182" t="s">
        <v>27909</v>
      </c>
      <c r="D1414" s="180" t="s">
        <v>6</v>
      </c>
      <c r="E1414" s="180" t="s">
        <v>857</v>
      </c>
      <c r="F1414" s="188">
        <v>260.23</v>
      </c>
      <c r="G1414" s="188"/>
      <c r="H1414" s="188"/>
      <c r="I1414" s="188"/>
      <c r="J1414" s="188">
        <v>228.83</v>
      </c>
      <c r="K1414" s="188"/>
      <c r="L1414" s="188"/>
      <c r="M1414" s="188">
        <v>275.08</v>
      </c>
      <c r="N1414" s="188">
        <v>267.77999999999997</v>
      </c>
      <c r="O1414" s="188"/>
      <c r="P1414" s="188">
        <v>271.43</v>
      </c>
      <c r="Q1414" s="188">
        <v>273.62</v>
      </c>
      <c r="R1414" s="188">
        <v>197.67</v>
      </c>
      <c r="S1414" s="188">
        <v>243.44</v>
      </c>
      <c r="T1414" s="188"/>
      <c r="U1414" s="188"/>
      <c r="V1414" s="188">
        <v>231.26</v>
      </c>
      <c r="W1414" s="188"/>
      <c r="X1414" s="188"/>
      <c r="Y1414" s="188">
        <v>199.86</v>
      </c>
      <c r="Z1414" s="188">
        <v>256.82</v>
      </c>
      <c r="AA1414" s="188"/>
      <c r="AB1414" s="188">
        <v>246.84</v>
      </c>
      <c r="AC1414" s="188">
        <v>279.95</v>
      </c>
      <c r="AD1414" s="188"/>
      <c r="AE1414" s="188">
        <v>253.9</v>
      </c>
      <c r="AF1414" s="188">
        <v>227.37</v>
      </c>
    </row>
    <row r="1415" spans="1:32" x14ac:dyDescent="0.3">
      <c r="A1415" s="180" t="s">
        <v>973</v>
      </c>
      <c r="B1415" s="180">
        <v>3460</v>
      </c>
      <c r="C1415" s="182" t="s">
        <v>27910</v>
      </c>
      <c r="D1415" s="180" t="s">
        <v>6</v>
      </c>
      <c r="E1415" s="180" t="s">
        <v>857</v>
      </c>
      <c r="F1415" s="188">
        <v>379.72</v>
      </c>
      <c r="G1415" s="188"/>
      <c r="H1415" s="188"/>
      <c r="I1415" s="188"/>
      <c r="J1415" s="188">
        <v>333.89</v>
      </c>
      <c r="K1415" s="188"/>
      <c r="L1415" s="188"/>
      <c r="M1415" s="188">
        <v>401.38</v>
      </c>
      <c r="N1415" s="188">
        <v>390.73</v>
      </c>
      <c r="O1415" s="188"/>
      <c r="P1415" s="188">
        <v>396.06</v>
      </c>
      <c r="Q1415" s="188">
        <v>399.25</v>
      </c>
      <c r="R1415" s="188">
        <v>288.43</v>
      </c>
      <c r="S1415" s="188">
        <v>355.21</v>
      </c>
      <c r="T1415" s="188"/>
      <c r="U1415" s="188"/>
      <c r="V1415" s="188">
        <v>337.45</v>
      </c>
      <c r="W1415" s="188"/>
      <c r="X1415" s="188"/>
      <c r="Y1415" s="188">
        <v>291.62</v>
      </c>
      <c r="Z1415" s="188">
        <v>374.74</v>
      </c>
      <c r="AA1415" s="188"/>
      <c r="AB1415" s="188">
        <v>360.18</v>
      </c>
      <c r="AC1415" s="188">
        <v>408.49</v>
      </c>
      <c r="AD1415" s="188"/>
      <c r="AE1415" s="188">
        <v>370.48</v>
      </c>
      <c r="AF1415" s="188">
        <v>331.76</v>
      </c>
    </row>
    <row r="1416" spans="1:32" x14ac:dyDescent="0.3">
      <c r="A1416" s="180" t="s">
        <v>973</v>
      </c>
      <c r="B1416" s="180">
        <v>3461</v>
      </c>
      <c r="C1416" s="182" t="s">
        <v>27911</v>
      </c>
      <c r="D1416" s="180" t="s">
        <v>6</v>
      </c>
      <c r="E1416" s="180" t="s">
        <v>857</v>
      </c>
      <c r="F1416" s="188">
        <v>970.53</v>
      </c>
      <c r="G1416" s="188"/>
      <c r="H1416" s="188"/>
      <c r="I1416" s="188"/>
      <c r="J1416" s="188">
        <v>853.42</v>
      </c>
      <c r="K1416" s="188"/>
      <c r="L1416" s="188"/>
      <c r="M1416" s="188">
        <v>1025.92</v>
      </c>
      <c r="N1416" s="188">
        <v>998.68</v>
      </c>
      <c r="O1416" s="188"/>
      <c r="P1416" s="188">
        <v>1012.3</v>
      </c>
      <c r="Q1416" s="188">
        <v>1020.47</v>
      </c>
      <c r="R1416" s="188">
        <v>737.21</v>
      </c>
      <c r="S1416" s="188">
        <v>907.89</v>
      </c>
      <c r="T1416" s="188"/>
      <c r="U1416" s="188"/>
      <c r="V1416" s="188">
        <v>862.5</v>
      </c>
      <c r="W1416" s="188"/>
      <c r="X1416" s="188"/>
      <c r="Y1416" s="188">
        <v>745.38</v>
      </c>
      <c r="Z1416" s="188">
        <v>957.82</v>
      </c>
      <c r="AA1416" s="188"/>
      <c r="AB1416" s="188">
        <v>920.6</v>
      </c>
      <c r="AC1416" s="188">
        <v>1044.07</v>
      </c>
      <c r="AD1416" s="188"/>
      <c r="AE1416" s="188">
        <v>946.93</v>
      </c>
      <c r="AF1416" s="188">
        <v>847.97</v>
      </c>
    </row>
    <row r="1417" spans="1:32" x14ac:dyDescent="0.3">
      <c r="A1417" s="180" t="s">
        <v>973</v>
      </c>
      <c r="B1417" s="180">
        <v>37433</v>
      </c>
      <c r="C1417" s="182" t="s">
        <v>27912</v>
      </c>
      <c r="D1417" s="180" t="s">
        <v>6</v>
      </c>
      <c r="E1417" s="180" t="s">
        <v>857</v>
      </c>
      <c r="F1417" s="188">
        <v>265.73</v>
      </c>
      <c r="G1417" s="188"/>
      <c r="H1417" s="188"/>
      <c r="I1417" s="188"/>
      <c r="J1417" s="188"/>
      <c r="K1417" s="188"/>
      <c r="L1417" s="188"/>
      <c r="M1417" s="188"/>
      <c r="N1417" s="188"/>
      <c r="O1417" s="188"/>
      <c r="P1417" s="188"/>
      <c r="Q1417" s="188"/>
      <c r="R1417" s="188"/>
      <c r="S1417" s="188"/>
      <c r="T1417" s="188"/>
      <c r="U1417" s="188"/>
      <c r="V1417" s="188"/>
      <c r="W1417" s="188"/>
      <c r="X1417" s="188"/>
      <c r="Y1417" s="188"/>
      <c r="Z1417" s="188"/>
      <c r="AA1417" s="188"/>
      <c r="AB1417" s="188">
        <v>272.87</v>
      </c>
      <c r="AC1417" s="188"/>
      <c r="AD1417" s="188"/>
      <c r="AE1417" s="188">
        <v>249.65</v>
      </c>
      <c r="AF1417" s="188"/>
    </row>
    <row r="1418" spans="1:32" x14ac:dyDescent="0.3">
      <c r="A1418" s="180" t="s">
        <v>973</v>
      </c>
      <c r="B1418" s="180">
        <v>37430</v>
      </c>
      <c r="C1418" s="182" t="s">
        <v>27913</v>
      </c>
      <c r="D1418" s="180" t="s">
        <v>6</v>
      </c>
      <c r="E1418" s="180" t="s">
        <v>857</v>
      </c>
      <c r="F1418" s="188">
        <v>33.299999999999997</v>
      </c>
      <c r="G1418" s="188"/>
      <c r="H1418" s="188"/>
      <c r="I1418" s="188"/>
      <c r="J1418" s="188"/>
      <c r="K1418" s="188"/>
      <c r="L1418" s="188"/>
      <c r="M1418" s="188"/>
      <c r="N1418" s="188"/>
      <c r="O1418" s="188"/>
      <c r="P1418" s="188"/>
      <c r="Q1418" s="188"/>
      <c r="R1418" s="188"/>
      <c r="S1418" s="188"/>
      <c r="T1418" s="188"/>
      <c r="U1418" s="188"/>
      <c r="V1418" s="188"/>
      <c r="W1418" s="188"/>
      <c r="X1418" s="188"/>
      <c r="Y1418" s="188"/>
      <c r="Z1418" s="188"/>
      <c r="AA1418" s="188"/>
      <c r="AB1418" s="188">
        <v>34.19</v>
      </c>
      <c r="AC1418" s="188"/>
      <c r="AD1418" s="188"/>
      <c r="AE1418" s="188">
        <v>31.28</v>
      </c>
      <c r="AF1418" s="188"/>
    </row>
    <row r="1419" spans="1:32" x14ac:dyDescent="0.3">
      <c r="A1419" s="180" t="s">
        <v>973</v>
      </c>
      <c r="B1419" s="180">
        <v>37434</v>
      </c>
      <c r="C1419" s="182" t="s">
        <v>27914</v>
      </c>
      <c r="D1419" s="180" t="s">
        <v>6</v>
      </c>
      <c r="E1419" s="180" t="s">
        <v>857</v>
      </c>
      <c r="F1419" s="188">
        <v>2477.64</v>
      </c>
      <c r="G1419" s="188"/>
      <c r="H1419" s="188"/>
      <c r="I1419" s="188"/>
      <c r="J1419" s="188"/>
      <c r="K1419" s="188"/>
      <c r="L1419" s="188"/>
      <c r="M1419" s="188"/>
      <c r="N1419" s="188"/>
      <c r="O1419" s="188"/>
      <c r="P1419" s="188"/>
      <c r="Q1419" s="188"/>
      <c r="R1419" s="188"/>
      <c r="S1419" s="188"/>
      <c r="T1419" s="188"/>
      <c r="U1419" s="188"/>
      <c r="V1419" s="188"/>
      <c r="W1419" s="188"/>
      <c r="X1419" s="188"/>
      <c r="Y1419" s="188"/>
      <c r="Z1419" s="188"/>
      <c r="AA1419" s="188"/>
      <c r="AB1419" s="188">
        <v>2544.27</v>
      </c>
      <c r="AC1419" s="188"/>
      <c r="AD1419" s="188"/>
      <c r="AE1419" s="188">
        <v>2327.7399999999998</v>
      </c>
      <c r="AF1419" s="188"/>
    </row>
    <row r="1420" spans="1:32" x14ac:dyDescent="0.3">
      <c r="A1420" s="180" t="s">
        <v>973</v>
      </c>
      <c r="B1420" s="180">
        <v>37431</v>
      </c>
      <c r="C1420" s="182" t="s">
        <v>27915</v>
      </c>
      <c r="D1420" s="180" t="s">
        <v>6</v>
      </c>
      <c r="E1420" s="180" t="s">
        <v>857</v>
      </c>
      <c r="F1420" s="188">
        <v>45.17</v>
      </c>
      <c r="G1420" s="188"/>
      <c r="H1420" s="188"/>
      <c r="I1420" s="188"/>
      <c r="J1420" s="188"/>
      <c r="K1420" s="188"/>
      <c r="L1420" s="188"/>
      <c r="M1420" s="188"/>
      <c r="N1420" s="188"/>
      <c r="O1420" s="188"/>
      <c r="P1420" s="188"/>
      <c r="Q1420" s="188"/>
      <c r="R1420" s="188"/>
      <c r="S1420" s="188"/>
      <c r="T1420" s="188"/>
      <c r="U1420" s="188"/>
      <c r="V1420" s="188"/>
      <c r="W1420" s="188"/>
      <c r="X1420" s="188"/>
      <c r="Y1420" s="188"/>
      <c r="Z1420" s="188"/>
      <c r="AA1420" s="188"/>
      <c r="AB1420" s="188">
        <v>46.39</v>
      </c>
      <c r="AC1420" s="188"/>
      <c r="AD1420" s="188"/>
      <c r="AE1420" s="188">
        <v>42.44</v>
      </c>
      <c r="AF1420" s="188"/>
    </row>
    <row r="1421" spans="1:32" x14ac:dyDescent="0.3">
      <c r="A1421" s="180" t="s">
        <v>973</v>
      </c>
      <c r="B1421" s="180">
        <v>37432</v>
      </c>
      <c r="C1421" s="182" t="s">
        <v>27916</v>
      </c>
      <c r="D1421" s="180" t="s">
        <v>6</v>
      </c>
      <c r="E1421" s="180" t="s">
        <v>857</v>
      </c>
      <c r="F1421" s="188">
        <v>83.32</v>
      </c>
      <c r="G1421" s="188"/>
      <c r="H1421" s="188"/>
      <c r="I1421" s="188"/>
      <c r="J1421" s="188"/>
      <c r="K1421" s="188"/>
      <c r="L1421" s="188"/>
      <c r="M1421" s="188"/>
      <c r="N1421" s="188"/>
      <c r="O1421" s="188"/>
      <c r="P1421" s="188"/>
      <c r="Q1421" s="188"/>
      <c r="R1421" s="188"/>
      <c r="S1421" s="188"/>
      <c r="T1421" s="188"/>
      <c r="U1421" s="188"/>
      <c r="V1421" s="188"/>
      <c r="W1421" s="188"/>
      <c r="X1421" s="188"/>
      <c r="Y1421" s="188"/>
      <c r="Z1421" s="188"/>
      <c r="AA1421" s="188"/>
      <c r="AB1421" s="188">
        <v>85.56</v>
      </c>
      <c r="AC1421" s="188"/>
      <c r="AD1421" s="188"/>
      <c r="AE1421" s="188">
        <v>78.28</v>
      </c>
      <c r="AF1421" s="188"/>
    </row>
    <row r="1422" spans="1:32" x14ac:dyDescent="0.3">
      <c r="A1422" s="180" t="s">
        <v>973</v>
      </c>
      <c r="B1422" s="180">
        <v>39869</v>
      </c>
      <c r="C1422" s="182" t="s">
        <v>27917</v>
      </c>
      <c r="D1422" s="180" t="s">
        <v>6</v>
      </c>
      <c r="E1422" s="180" t="s">
        <v>857</v>
      </c>
      <c r="F1422" s="188"/>
      <c r="G1422" s="188"/>
      <c r="H1422" s="188"/>
      <c r="I1422" s="188"/>
      <c r="J1422" s="188">
        <v>20.66</v>
      </c>
      <c r="K1422" s="188"/>
      <c r="L1422" s="188">
        <v>28.47</v>
      </c>
      <c r="M1422" s="188">
        <v>22.89</v>
      </c>
      <c r="N1422" s="188"/>
      <c r="O1422" s="188"/>
      <c r="P1422" s="188">
        <v>23.86</v>
      </c>
      <c r="Q1422" s="188"/>
      <c r="R1422" s="188"/>
      <c r="S1422" s="188"/>
      <c r="T1422" s="188"/>
      <c r="U1422" s="188"/>
      <c r="V1422" s="188"/>
      <c r="W1422" s="188"/>
      <c r="X1422" s="188"/>
      <c r="Y1422" s="188"/>
      <c r="Z1422" s="188"/>
      <c r="AA1422" s="188"/>
      <c r="AB1422" s="188"/>
      <c r="AC1422" s="188">
        <v>24.03</v>
      </c>
      <c r="AD1422" s="188"/>
      <c r="AE1422" s="188">
        <v>14.64</v>
      </c>
      <c r="AF1422" s="188"/>
    </row>
    <row r="1423" spans="1:32" x14ac:dyDescent="0.3">
      <c r="A1423" s="180" t="s">
        <v>973</v>
      </c>
      <c r="B1423" s="180">
        <v>39870</v>
      </c>
      <c r="C1423" s="182" t="s">
        <v>27918</v>
      </c>
      <c r="D1423" s="180" t="s">
        <v>6</v>
      </c>
      <c r="E1423" s="180" t="s">
        <v>857</v>
      </c>
      <c r="F1423" s="188"/>
      <c r="G1423" s="188"/>
      <c r="H1423" s="188"/>
      <c r="I1423" s="188"/>
      <c r="J1423" s="188">
        <v>31.59</v>
      </c>
      <c r="K1423" s="188"/>
      <c r="L1423" s="188">
        <v>43.54</v>
      </c>
      <c r="M1423" s="188">
        <v>35.020000000000003</v>
      </c>
      <c r="N1423" s="188"/>
      <c r="O1423" s="188"/>
      <c r="P1423" s="188">
        <v>36.49</v>
      </c>
      <c r="Q1423" s="188"/>
      <c r="R1423" s="188"/>
      <c r="S1423" s="188"/>
      <c r="T1423" s="188"/>
      <c r="U1423" s="188"/>
      <c r="V1423" s="188"/>
      <c r="W1423" s="188"/>
      <c r="X1423" s="188"/>
      <c r="Y1423" s="188"/>
      <c r="Z1423" s="188"/>
      <c r="AA1423" s="188"/>
      <c r="AB1423" s="188"/>
      <c r="AC1423" s="188">
        <v>36.75</v>
      </c>
      <c r="AD1423" s="188"/>
      <c r="AE1423" s="188">
        <v>22.39</v>
      </c>
      <c r="AF1423" s="188"/>
    </row>
    <row r="1424" spans="1:32" x14ac:dyDescent="0.3">
      <c r="A1424" s="180" t="s">
        <v>973</v>
      </c>
      <c r="B1424" s="180">
        <v>39871</v>
      </c>
      <c r="C1424" s="182" t="s">
        <v>27919</v>
      </c>
      <c r="D1424" s="180" t="s">
        <v>6</v>
      </c>
      <c r="E1424" s="180" t="s">
        <v>857</v>
      </c>
      <c r="F1424" s="188"/>
      <c r="G1424" s="188"/>
      <c r="H1424" s="188"/>
      <c r="I1424" s="188"/>
      <c r="J1424" s="188">
        <v>35.409999999999997</v>
      </c>
      <c r="K1424" s="188"/>
      <c r="L1424" s="188">
        <v>48.8</v>
      </c>
      <c r="M1424" s="188">
        <v>39.25</v>
      </c>
      <c r="N1424" s="188"/>
      <c r="O1424" s="188"/>
      <c r="P1424" s="188">
        <v>40.909999999999997</v>
      </c>
      <c r="Q1424" s="188"/>
      <c r="R1424" s="188"/>
      <c r="S1424" s="188"/>
      <c r="T1424" s="188"/>
      <c r="U1424" s="188"/>
      <c r="V1424" s="188"/>
      <c r="W1424" s="188"/>
      <c r="X1424" s="188"/>
      <c r="Y1424" s="188"/>
      <c r="Z1424" s="188"/>
      <c r="AA1424" s="188"/>
      <c r="AB1424" s="188"/>
      <c r="AC1424" s="188">
        <v>41.2</v>
      </c>
      <c r="AD1424" s="188"/>
      <c r="AE1424" s="188">
        <v>25.09</v>
      </c>
      <c r="AF1424" s="188"/>
    </row>
    <row r="1425" spans="1:32" x14ac:dyDescent="0.3">
      <c r="A1425" s="180" t="s">
        <v>973</v>
      </c>
      <c r="B1425" s="180">
        <v>12722</v>
      </c>
      <c r="C1425" s="182" t="s">
        <v>27920</v>
      </c>
      <c r="D1425" s="180" t="s">
        <v>6</v>
      </c>
      <c r="E1425" s="180" t="s">
        <v>857</v>
      </c>
      <c r="F1425" s="188"/>
      <c r="G1425" s="188"/>
      <c r="H1425" s="188"/>
      <c r="I1425" s="188"/>
      <c r="J1425" s="188">
        <v>1185.05</v>
      </c>
      <c r="K1425" s="188"/>
      <c r="L1425" s="188">
        <v>1632.99</v>
      </c>
      <c r="M1425" s="188">
        <v>1313.44</v>
      </c>
      <c r="N1425" s="188"/>
      <c r="O1425" s="188"/>
      <c r="P1425" s="188">
        <v>1368.75</v>
      </c>
      <c r="Q1425" s="188"/>
      <c r="R1425" s="188"/>
      <c r="S1425" s="188"/>
      <c r="T1425" s="188"/>
      <c r="U1425" s="188"/>
      <c r="V1425" s="188"/>
      <c r="W1425" s="188"/>
      <c r="X1425" s="188"/>
      <c r="Y1425" s="188"/>
      <c r="Z1425" s="188"/>
      <c r="AA1425" s="188"/>
      <c r="AB1425" s="188"/>
      <c r="AC1425" s="188">
        <v>1378.53</v>
      </c>
      <c r="AD1425" s="188"/>
      <c r="AE1425" s="188">
        <v>839.77</v>
      </c>
      <c r="AF1425" s="188"/>
    </row>
    <row r="1426" spans="1:32" x14ac:dyDescent="0.3">
      <c r="A1426" s="180" t="s">
        <v>973</v>
      </c>
      <c r="B1426" s="180">
        <v>12714</v>
      </c>
      <c r="C1426" s="182" t="s">
        <v>27921</v>
      </c>
      <c r="D1426" s="180" t="s">
        <v>6</v>
      </c>
      <c r="E1426" s="180" t="s">
        <v>857</v>
      </c>
      <c r="F1426" s="188"/>
      <c r="G1426" s="188"/>
      <c r="H1426" s="188"/>
      <c r="I1426" s="188"/>
      <c r="J1426" s="188">
        <v>7.74</v>
      </c>
      <c r="K1426" s="188"/>
      <c r="L1426" s="188">
        <v>10.66</v>
      </c>
      <c r="M1426" s="188">
        <v>8.58</v>
      </c>
      <c r="N1426" s="188"/>
      <c r="O1426" s="188"/>
      <c r="P1426" s="188">
        <v>8.94</v>
      </c>
      <c r="Q1426" s="188"/>
      <c r="R1426" s="188"/>
      <c r="S1426" s="188"/>
      <c r="T1426" s="188"/>
      <c r="U1426" s="188"/>
      <c r="V1426" s="188"/>
      <c r="W1426" s="188"/>
      <c r="X1426" s="188"/>
      <c r="Y1426" s="188"/>
      <c r="Z1426" s="188"/>
      <c r="AA1426" s="188"/>
      <c r="AB1426" s="188"/>
      <c r="AC1426" s="188">
        <v>9</v>
      </c>
      <c r="AD1426" s="188"/>
      <c r="AE1426" s="188">
        <v>5.48</v>
      </c>
      <c r="AF1426" s="188"/>
    </row>
    <row r="1427" spans="1:32" x14ac:dyDescent="0.3">
      <c r="A1427" s="180" t="s">
        <v>973</v>
      </c>
      <c r="B1427" s="180">
        <v>12715</v>
      </c>
      <c r="C1427" s="182" t="s">
        <v>27922</v>
      </c>
      <c r="D1427" s="180" t="s">
        <v>6</v>
      </c>
      <c r="E1427" s="180" t="s">
        <v>857</v>
      </c>
      <c r="F1427" s="188"/>
      <c r="G1427" s="188"/>
      <c r="H1427" s="188"/>
      <c r="I1427" s="188"/>
      <c r="J1427" s="188">
        <v>17.46</v>
      </c>
      <c r="K1427" s="188"/>
      <c r="L1427" s="188">
        <v>24.07</v>
      </c>
      <c r="M1427" s="188">
        <v>19.36</v>
      </c>
      <c r="N1427" s="188"/>
      <c r="O1427" s="188"/>
      <c r="P1427" s="188">
        <v>20.170000000000002</v>
      </c>
      <c r="Q1427" s="188"/>
      <c r="R1427" s="188"/>
      <c r="S1427" s="188"/>
      <c r="T1427" s="188"/>
      <c r="U1427" s="188"/>
      <c r="V1427" s="188"/>
      <c r="W1427" s="188"/>
      <c r="X1427" s="188"/>
      <c r="Y1427" s="188"/>
      <c r="Z1427" s="188"/>
      <c r="AA1427" s="188"/>
      <c r="AB1427" s="188"/>
      <c r="AC1427" s="188">
        <v>20.309999999999999</v>
      </c>
      <c r="AD1427" s="188"/>
      <c r="AE1427" s="188">
        <v>12.37</v>
      </c>
      <c r="AF1427" s="188"/>
    </row>
    <row r="1428" spans="1:32" x14ac:dyDescent="0.3">
      <c r="A1428" s="180" t="s">
        <v>973</v>
      </c>
      <c r="B1428" s="180">
        <v>12716</v>
      </c>
      <c r="C1428" s="182" t="s">
        <v>27923</v>
      </c>
      <c r="D1428" s="180" t="s">
        <v>6</v>
      </c>
      <c r="E1428" s="180" t="s">
        <v>857</v>
      </c>
      <c r="F1428" s="188"/>
      <c r="G1428" s="188"/>
      <c r="H1428" s="188"/>
      <c r="I1428" s="188"/>
      <c r="J1428" s="188">
        <v>30</v>
      </c>
      <c r="K1428" s="188"/>
      <c r="L1428" s="188">
        <v>41.33</v>
      </c>
      <c r="M1428" s="188">
        <v>33.25</v>
      </c>
      <c r="N1428" s="188"/>
      <c r="O1428" s="188"/>
      <c r="P1428" s="188">
        <v>34.65</v>
      </c>
      <c r="Q1428" s="188"/>
      <c r="R1428" s="188"/>
      <c r="S1428" s="188"/>
      <c r="T1428" s="188"/>
      <c r="U1428" s="188"/>
      <c r="V1428" s="188"/>
      <c r="W1428" s="188"/>
      <c r="X1428" s="188"/>
      <c r="Y1428" s="188"/>
      <c r="Z1428" s="188"/>
      <c r="AA1428" s="188"/>
      <c r="AB1428" s="188"/>
      <c r="AC1428" s="188">
        <v>34.89</v>
      </c>
      <c r="AD1428" s="188"/>
      <c r="AE1428" s="188">
        <v>21.25</v>
      </c>
      <c r="AF1428" s="188"/>
    </row>
    <row r="1429" spans="1:32" x14ac:dyDescent="0.3">
      <c r="A1429" s="180" t="s">
        <v>973</v>
      </c>
      <c r="B1429" s="180">
        <v>12717</v>
      </c>
      <c r="C1429" s="182" t="s">
        <v>27924</v>
      </c>
      <c r="D1429" s="180" t="s">
        <v>6</v>
      </c>
      <c r="E1429" s="180" t="s">
        <v>857</v>
      </c>
      <c r="F1429" s="188"/>
      <c r="G1429" s="188"/>
      <c r="H1429" s="188"/>
      <c r="I1429" s="188"/>
      <c r="J1429" s="188">
        <v>58.96</v>
      </c>
      <c r="K1429" s="188"/>
      <c r="L1429" s="188">
        <v>81.239999999999995</v>
      </c>
      <c r="M1429" s="188">
        <v>65.34</v>
      </c>
      <c r="N1429" s="188"/>
      <c r="O1429" s="188"/>
      <c r="P1429" s="188">
        <v>68.09</v>
      </c>
      <c r="Q1429" s="188"/>
      <c r="R1429" s="188"/>
      <c r="S1429" s="188"/>
      <c r="T1429" s="188"/>
      <c r="U1429" s="188"/>
      <c r="V1429" s="188"/>
      <c r="W1429" s="188"/>
      <c r="X1429" s="188"/>
      <c r="Y1429" s="188"/>
      <c r="Z1429" s="188"/>
      <c r="AA1429" s="188"/>
      <c r="AB1429" s="188"/>
      <c r="AC1429" s="188">
        <v>68.58</v>
      </c>
      <c r="AD1429" s="188"/>
      <c r="AE1429" s="188">
        <v>41.78</v>
      </c>
      <c r="AF1429" s="188"/>
    </row>
    <row r="1430" spans="1:32" x14ac:dyDescent="0.3">
      <c r="A1430" s="180" t="s">
        <v>973</v>
      </c>
      <c r="B1430" s="180">
        <v>12718</v>
      </c>
      <c r="C1430" s="182" t="s">
        <v>27925</v>
      </c>
      <c r="D1430" s="180" t="s">
        <v>6</v>
      </c>
      <c r="E1430" s="180" t="s">
        <v>857</v>
      </c>
      <c r="F1430" s="188"/>
      <c r="G1430" s="188"/>
      <c r="H1430" s="188"/>
      <c r="I1430" s="188"/>
      <c r="J1430" s="188">
        <v>90.48</v>
      </c>
      <c r="K1430" s="188"/>
      <c r="L1430" s="188">
        <v>124.68</v>
      </c>
      <c r="M1430" s="188">
        <v>100.28</v>
      </c>
      <c r="N1430" s="188"/>
      <c r="O1430" s="188"/>
      <c r="P1430" s="188">
        <v>104.51</v>
      </c>
      <c r="Q1430" s="188"/>
      <c r="R1430" s="188"/>
      <c r="S1430" s="188"/>
      <c r="T1430" s="188"/>
      <c r="U1430" s="188"/>
      <c r="V1430" s="188"/>
      <c r="W1430" s="188"/>
      <c r="X1430" s="188"/>
      <c r="Y1430" s="188"/>
      <c r="Z1430" s="188"/>
      <c r="AA1430" s="188"/>
      <c r="AB1430" s="188"/>
      <c r="AC1430" s="188">
        <v>105.25</v>
      </c>
      <c r="AD1430" s="188"/>
      <c r="AE1430" s="188">
        <v>64.12</v>
      </c>
      <c r="AF1430" s="188"/>
    </row>
    <row r="1431" spans="1:32" x14ac:dyDescent="0.3">
      <c r="A1431" s="180" t="s">
        <v>973</v>
      </c>
      <c r="B1431" s="180">
        <v>12719</v>
      </c>
      <c r="C1431" s="182" t="s">
        <v>27926</v>
      </c>
      <c r="D1431" s="180" t="s">
        <v>6</v>
      </c>
      <c r="E1431" s="180" t="s">
        <v>857</v>
      </c>
      <c r="F1431" s="188"/>
      <c r="G1431" s="188"/>
      <c r="H1431" s="188"/>
      <c r="I1431" s="188"/>
      <c r="J1431" s="188">
        <v>143.63</v>
      </c>
      <c r="K1431" s="188"/>
      <c r="L1431" s="188">
        <v>197.93</v>
      </c>
      <c r="M1431" s="188">
        <v>159.19</v>
      </c>
      <c r="N1431" s="188"/>
      <c r="O1431" s="188"/>
      <c r="P1431" s="188">
        <v>165.9</v>
      </c>
      <c r="Q1431" s="188"/>
      <c r="R1431" s="188"/>
      <c r="S1431" s="188"/>
      <c r="T1431" s="188"/>
      <c r="U1431" s="188"/>
      <c r="V1431" s="188"/>
      <c r="W1431" s="188"/>
      <c r="X1431" s="188"/>
      <c r="Y1431" s="188"/>
      <c r="Z1431" s="188"/>
      <c r="AA1431" s="188"/>
      <c r="AB1431" s="188"/>
      <c r="AC1431" s="188">
        <v>167.08</v>
      </c>
      <c r="AD1431" s="188"/>
      <c r="AE1431" s="188">
        <v>101.78</v>
      </c>
      <c r="AF1431" s="188"/>
    </row>
    <row r="1432" spans="1:32" x14ac:dyDescent="0.3">
      <c r="A1432" s="180" t="s">
        <v>973</v>
      </c>
      <c r="B1432" s="180">
        <v>12720</v>
      </c>
      <c r="C1432" s="182" t="s">
        <v>27927</v>
      </c>
      <c r="D1432" s="180" t="s">
        <v>6</v>
      </c>
      <c r="E1432" s="180" t="s">
        <v>857</v>
      </c>
      <c r="F1432" s="188"/>
      <c r="G1432" s="188"/>
      <c r="H1432" s="188"/>
      <c r="I1432" s="188"/>
      <c r="J1432" s="188">
        <v>500.13</v>
      </c>
      <c r="K1432" s="188"/>
      <c r="L1432" s="188">
        <v>689.17</v>
      </c>
      <c r="M1432" s="188">
        <v>554.30999999999995</v>
      </c>
      <c r="N1432" s="188"/>
      <c r="O1432" s="188"/>
      <c r="P1432" s="188">
        <v>577.66</v>
      </c>
      <c r="Q1432" s="188"/>
      <c r="R1432" s="188"/>
      <c r="S1432" s="188"/>
      <c r="T1432" s="188"/>
      <c r="U1432" s="188"/>
      <c r="V1432" s="188"/>
      <c r="W1432" s="188"/>
      <c r="X1432" s="188"/>
      <c r="Y1432" s="188"/>
      <c r="Z1432" s="188"/>
      <c r="AA1432" s="188"/>
      <c r="AB1432" s="188"/>
      <c r="AC1432" s="188">
        <v>581.78</v>
      </c>
      <c r="AD1432" s="188"/>
      <c r="AE1432" s="188">
        <v>354.41</v>
      </c>
      <c r="AF1432" s="188"/>
    </row>
    <row r="1433" spans="1:32" x14ac:dyDescent="0.3">
      <c r="A1433" s="180" t="s">
        <v>973</v>
      </c>
      <c r="B1433" s="180">
        <v>12721</v>
      </c>
      <c r="C1433" s="182" t="s">
        <v>27928</v>
      </c>
      <c r="D1433" s="180" t="s">
        <v>6</v>
      </c>
      <c r="E1433" s="180" t="s">
        <v>857</v>
      </c>
      <c r="F1433" s="188"/>
      <c r="G1433" s="188"/>
      <c r="H1433" s="188"/>
      <c r="I1433" s="188"/>
      <c r="J1433" s="188">
        <v>479.59</v>
      </c>
      <c r="K1433" s="188"/>
      <c r="L1433" s="188">
        <v>660.87</v>
      </c>
      <c r="M1433" s="188">
        <v>531.54</v>
      </c>
      <c r="N1433" s="188"/>
      <c r="O1433" s="188"/>
      <c r="P1433" s="188">
        <v>553.92999999999995</v>
      </c>
      <c r="Q1433" s="188"/>
      <c r="R1433" s="188"/>
      <c r="S1433" s="188"/>
      <c r="T1433" s="188"/>
      <c r="U1433" s="188"/>
      <c r="V1433" s="188"/>
      <c r="W1433" s="188"/>
      <c r="X1433" s="188"/>
      <c r="Y1433" s="188"/>
      <c r="Z1433" s="188"/>
      <c r="AA1433" s="188"/>
      <c r="AB1433" s="188"/>
      <c r="AC1433" s="188">
        <v>557.89</v>
      </c>
      <c r="AD1433" s="188"/>
      <c r="AE1433" s="188">
        <v>339.85</v>
      </c>
      <c r="AF1433" s="188"/>
    </row>
    <row r="1434" spans="1:32" x14ac:dyDescent="0.3">
      <c r="A1434" s="180" t="s">
        <v>973</v>
      </c>
      <c r="B1434" s="180">
        <v>3468</v>
      </c>
      <c r="C1434" s="182" t="s">
        <v>27929</v>
      </c>
      <c r="D1434" s="180" t="s">
        <v>6</v>
      </c>
      <c r="E1434" s="180" t="s">
        <v>857</v>
      </c>
      <c r="F1434" s="188">
        <v>45.35</v>
      </c>
      <c r="G1434" s="188"/>
      <c r="H1434" s="188"/>
      <c r="I1434" s="188"/>
      <c r="J1434" s="188">
        <v>39.880000000000003</v>
      </c>
      <c r="K1434" s="188"/>
      <c r="L1434" s="188"/>
      <c r="M1434" s="188">
        <v>47.94</v>
      </c>
      <c r="N1434" s="188">
        <v>46.66</v>
      </c>
      <c r="O1434" s="188"/>
      <c r="P1434" s="188">
        <v>47.3</v>
      </c>
      <c r="Q1434" s="188">
        <v>47.68</v>
      </c>
      <c r="R1434" s="188">
        <v>34.450000000000003</v>
      </c>
      <c r="S1434" s="188">
        <v>42.42</v>
      </c>
      <c r="T1434" s="188"/>
      <c r="U1434" s="188"/>
      <c r="V1434" s="188">
        <v>40.299999999999997</v>
      </c>
      <c r="W1434" s="188"/>
      <c r="X1434" s="188"/>
      <c r="Y1434" s="188">
        <v>34.83</v>
      </c>
      <c r="Z1434" s="188">
        <v>44.75</v>
      </c>
      <c r="AA1434" s="188"/>
      <c r="AB1434" s="188">
        <v>43.02</v>
      </c>
      <c r="AC1434" s="188">
        <v>48.79</v>
      </c>
      <c r="AD1434" s="188"/>
      <c r="AE1434" s="188">
        <v>44.25</v>
      </c>
      <c r="AF1434" s="188">
        <v>39.619999999999997</v>
      </c>
    </row>
    <row r="1435" spans="1:32" x14ac:dyDescent="0.3">
      <c r="A1435" s="180" t="s">
        <v>973</v>
      </c>
      <c r="B1435" s="180">
        <v>3465</v>
      </c>
      <c r="C1435" s="182" t="s">
        <v>27930</v>
      </c>
      <c r="D1435" s="180" t="s">
        <v>6</v>
      </c>
      <c r="E1435" s="180" t="s">
        <v>857</v>
      </c>
      <c r="F1435" s="188">
        <v>45.33</v>
      </c>
      <c r="G1435" s="188"/>
      <c r="H1435" s="188"/>
      <c r="I1435" s="188"/>
      <c r="J1435" s="188">
        <v>39.86</v>
      </c>
      <c r="K1435" s="188"/>
      <c r="L1435" s="188"/>
      <c r="M1435" s="188">
        <v>47.92</v>
      </c>
      <c r="N1435" s="188">
        <v>46.65</v>
      </c>
      <c r="O1435" s="188"/>
      <c r="P1435" s="188">
        <v>47.29</v>
      </c>
      <c r="Q1435" s="188">
        <v>47.67</v>
      </c>
      <c r="R1435" s="188">
        <v>34.43</v>
      </c>
      <c r="S1435" s="188">
        <v>42.41</v>
      </c>
      <c r="T1435" s="188"/>
      <c r="U1435" s="188"/>
      <c r="V1435" s="188">
        <v>40.29</v>
      </c>
      <c r="W1435" s="188"/>
      <c r="X1435" s="188"/>
      <c r="Y1435" s="188">
        <v>34.82</v>
      </c>
      <c r="Z1435" s="188">
        <v>44.74</v>
      </c>
      <c r="AA1435" s="188"/>
      <c r="AB1435" s="188">
        <v>43</v>
      </c>
      <c r="AC1435" s="188">
        <v>48.77</v>
      </c>
      <c r="AD1435" s="188"/>
      <c r="AE1435" s="188">
        <v>44.23</v>
      </c>
      <c r="AF1435" s="188">
        <v>39.61</v>
      </c>
    </row>
    <row r="1436" spans="1:32" x14ac:dyDescent="0.3">
      <c r="A1436" s="180" t="s">
        <v>973</v>
      </c>
      <c r="B1436" s="180">
        <v>12403</v>
      </c>
      <c r="C1436" s="182" t="s">
        <v>27931</v>
      </c>
      <c r="D1436" s="180" t="s">
        <v>6</v>
      </c>
      <c r="E1436" s="180" t="s">
        <v>857</v>
      </c>
      <c r="F1436" s="188">
        <v>32.31</v>
      </c>
      <c r="G1436" s="188"/>
      <c r="H1436" s="188"/>
      <c r="I1436" s="188"/>
      <c r="J1436" s="188">
        <v>28.41</v>
      </c>
      <c r="K1436" s="188"/>
      <c r="L1436" s="188"/>
      <c r="M1436" s="188">
        <v>34.159999999999997</v>
      </c>
      <c r="N1436" s="188">
        <v>33.25</v>
      </c>
      <c r="O1436" s="188"/>
      <c r="P1436" s="188">
        <v>33.700000000000003</v>
      </c>
      <c r="Q1436" s="188">
        <v>33.97</v>
      </c>
      <c r="R1436" s="188">
        <v>24.54</v>
      </c>
      <c r="S1436" s="188">
        <v>30.23</v>
      </c>
      <c r="T1436" s="188"/>
      <c r="U1436" s="188"/>
      <c r="V1436" s="188">
        <v>28.71</v>
      </c>
      <c r="W1436" s="188"/>
      <c r="X1436" s="188"/>
      <c r="Y1436" s="188">
        <v>24.81</v>
      </c>
      <c r="Z1436" s="188">
        <v>31.89</v>
      </c>
      <c r="AA1436" s="188"/>
      <c r="AB1436" s="188">
        <v>30.65</v>
      </c>
      <c r="AC1436" s="188">
        <v>34.76</v>
      </c>
      <c r="AD1436" s="188"/>
      <c r="AE1436" s="188">
        <v>31.53</v>
      </c>
      <c r="AF1436" s="188">
        <v>28.23</v>
      </c>
    </row>
    <row r="1437" spans="1:32" x14ac:dyDescent="0.3">
      <c r="A1437" s="180" t="s">
        <v>973</v>
      </c>
      <c r="B1437" s="180">
        <v>3463</v>
      </c>
      <c r="C1437" s="182" t="s">
        <v>27932</v>
      </c>
      <c r="D1437" s="180" t="s">
        <v>6</v>
      </c>
      <c r="E1437" s="180" t="s">
        <v>857</v>
      </c>
      <c r="F1437" s="188">
        <v>18.88</v>
      </c>
      <c r="G1437" s="188"/>
      <c r="H1437" s="188"/>
      <c r="I1437" s="188"/>
      <c r="J1437" s="188">
        <v>16.600000000000001</v>
      </c>
      <c r="K1437" s="188"/>
      <c r="L1437" s="188"/>
      <c r="M1437" s="188">
        <v>19.95</v>
      </c>
      <c r="N1437" s="188">
        <v>19.43</v>
      </c>
      <c r="O1437" s="188"/>
      <c r="P1437" s="188">
        <v>19.690000000000001</v>
      </c>
      <c r="Q1437" s="188">
        <v>19.850000000000001</v>
      </c>
      <c r="R1437" s="188">
        <v>14.34</v>
      </c>
      <c r="S1437" s="188">
        <v>17.66</v>
      </c>
      <c r="T1437" s="188"/>
      <c r="U1437" s="188"/>
      <c r="V1437" s="188">
        <v>16.78</v>
      </c>
      <c r="W1437" s="188"/>
      <c r="X1437" s="188"/>
      <c r="Y1437" s="188">
        <v>14.5</v>
      </c>
      <c r="Z1437" s="188">
        <v>18.63</v>
      </c>
      <c r="AA1437" s="188"/>
      <c r="AB1437" s="188">
        <v>17.91</v>
      </c>
      <c r="AC1437" s="188">
        <v>20.309999999999999</v>
      </c>
      <c r="AD1437" s="188"/>
      <c r="AE1437" s="188">
        <v>18.420000000000002</v>
      </c>
      <c r="AF1437" s="188">
        <v>16.489999999999998</v>
      </c>
    </row>
    <row r="1438" spans="1:32" x14ac:dyDescent="0.3">
      <c r="A1438" s="180" t="s">
        <v>973</v>
      </c>
      <c r="B1438" s="180">
        <v>3464</v>
      </c>
      <c r="C1438" s="182" t="s">
        <v>27933</v>
      </c>
      <c r="D1438" s="180" t="s">
        <v>6</v>
      </c>
      <c r="E1438" s="180" t="s">
        <v>857</v>
      </c>
      <c r="F1438" s="188">
        <v>18.88</v>
      </c>
      <c r="G1438" s="188"/>
      <c r="H1438" s="188"/>
      <c r="I1438" s="188"/>
      <c r="J1438" s="188">
        <v>16.600000000000001</v>
      </c>
      <c r="K1438" s="188"/>
      <c r="L1438" s="188"/>
      <c r="M1438" s="188">
        <v>19.95</v>
      </c>
      <c r="N1438" s="188">
        <v>19.43</v>
      </c>
      <c r="O1438" s="188"/>
      <c r="P1438" s="188">
        <v>19.690000000000001</v>
      </c>
      <c r="Q1438" s="188">
        <v>19.850000000000001</v>
      </c>
      <c r="R1438" s="188">
        <v>14.34</v>
      </c>
      <c r="S1438" s="188">
        <v>17.66</v>
      </c>
      <c r="T1438" s="188"/>
      <c r="U1438" s="188"/>
      <c r="V1438" s="188">
        <v>16.78</v>
      </c>
      <c r="W1438" s="188"/>
      <c r="X1438" s="188"/>
      <c r="Y1438" s="188">
        <v>14.5</v>
      </c>
      <c r="Z1438" s="188">
        <v>18.63</v>
      </c>
      <c r="AA1438" s="188"/>
      <c r="AB1438" s="188">
        <v>17.91</v>
      </c>
      <c r="AC1438" s="188">
        <v>20.309999999999999</v>
      </c>
      <c r="AD1438" s="188"/>
      <c r="AE1438" s="188">
        <v>18.420000000000002</v>
      </c>
      <c r="AF1438" s="188">
        <v>16.489999999999998</v>
      </c>
    </row>
    <row r="1439" spans="1:32" x14ac:dyDescent="0.3">
      <c r="A1439" s="180" t="s">
        <v>973</v>
      </c>
      <c r="B1439" s="180">
        <v>3466</v>
      </c>
      <c r="C1439" s="182" t="s">
        <v>27934</v>
      </c>
      <c r="D1439" s="180" t="s">
        <v>6</v>
      </c>
      <c r="E1439" s="180" t="s">
        <v>857</v>
      </c>
      <c r="F1439" s="188">
        <v>115.14</v>
      </c>
      <c r="G1439" s="188"/>
      <c r="H1439" s="188"/>
      <c r="I1439" s="188"/>
      <c r="J1439" s="188">
        <v>101.25</v>
      </c>
      <c r="K1439" s="188"/>
      <c r="L1439" s="188"/>
      <c r="M1439" s="188">
        <v>121.71</v>
      </c>
      <c r="N1439" s="188">
        <v>118.48</v>
      </c>
      <c r="O1439" s="188"/>
      <c r="P1439" s="188">
        <v>120.1</v>
      </c>
      <c r="Q1439" s="188">
        <v>121.07</v>
      </c>
      <c r="R1439" s="188">
        <v>87.46</v>
      </c>
      <c r="S1439" s="188">
        <v>107.71</v>
      </c>
      <c r="T1439" s="188"/>
      <c r="U1439" s="188"/>
      <c r="V1439" s="188">
        <v>102.32</v>
      </c>
      <c r="W1439" s="188"/>
      <c r="X1439" s="188"/>
      <c r="Y1439" s="188">
        <v>88.43</v>
      </c>
      <c r="Z1439" s="188">
        <v>113.63</v>
      </c>
      <c r="AA1439" s="188"/>
      <c r="AB1439" s="188">
        <v>109.22</v>
      </c>
      <c r="AC1439" s="188">
        <v>123.87</v>
      </c>
      <c r="AD1439" s="188"/>
      <c r="AE1439" s="188">
        <v>112.34</v>
      </c>
      <c r="AF1439" s="188">
        <v>100.6</v>
      </c>
    </row>
    <row r="1440" spans="1:32" x14ac:dyDescent="0.3">
      <c r="A1440" s="180" t="s">
        <v>973</v>
      </c>
      <c r="B1440" s="180">
        <v>3467</v>
      </c>
      <c r="C1440" s="182" t="s">
        <v>27935</v>
      </c>
      <c r="D1440" s="180" t="s">
        <v>6</v>
      </c>
      <c r="E1440" s="180" t="s">
        <v>857</v>
      </c>
      <c r="F1440" s="188">
        <v>65.03</v>
      </c>
      <c r="G1440" s="188"/>
      <c r="H1440" s="188"/>
      <c r="I1440" s="188"/>
      <c r="J1440" s="188">
        <v>57.18</v>
      </c>
      <c r="K1440" s="188"/>
      <c r="L1440" s="188"/>
      <c r="M1440" s="188">
        <v>68.739999999999995</v>
      </c>
      <c r="N1440" s="188">
        <v>66.91</v>
      </c>
      <c r="O1440" s="188"/>
      <c r="P1440" s="188">
        <v>67.83</v>
      </c>
      <c r="Q1440" s="188">
        <v>68.37</v>
      </c>
      <c r="R1440" s="188">
        <v>49.39</v>
      </c>
      <c r="S1440" s="188">
        <v>60.83</v>
      </c>
      <c r="T1440" s="188"/>
      <c r="U1440" s="188"/>
      <c r="V1440" s="188">
        <v>57.79</v>
      </c>
      <c r="W1440" s="188"/>
      <c r="X1440" s="188"/>
      <c r="Y1440" s="188">
        <v>49.94</v>
      </c>
      <c r="Z1440" s="188">
        <v>64.180000000000007</v>
      </c>
      <c r="AA1440" s="188"/>
      <c r="AB1440" s="188">
        <v>61.68</v>
      </c>
      <c r="AC1440" s="188">
        <v>69.95</v>
      </c>
      <c r="AD1440" s="188"/>
      <c r="AE1440" s="188">
        <v>63.45</v>
      </c>
      <c r="AF1440" s="188">
        <v>56.81</v>
      </c>
    </row>
    <row r="1441" spans="1:32" x14ac:dyDescent="0.3">
      <c r="A1441" s="180" t="s">
        <v>973</v>
      </c>
      <c r="B1441" s="180">
        <v>3462</v>
      </c>
      <c r="C1441" s="182" t="s">
        <v>27936</v>
      </c>
      <c r="D1441" s="180" t="s">
        <v>6</v>
      </c>
      <c r="E1441" s="180" t="s">
        <v>857</v>
      </c>
      <c r="F1441" s="188">
        <v>12.46</v>
      </c>
      <c r="G1441" s="188"/>
      <c r="H1441" s="188"/>
      <c r="I1441" s="188"/>
      <c r="J1441" s="188">
        <v>10.95</v>
      </c>
      <c r="K1441" s="188"/>
      <c r="L1441" s="188"/>
      <c r="M1441" s="188">
        <v>13.17</v>
      </c>
      <c r="N1441" s="188">
        <v>12.82</v>
      </c>
      <c r="O1441" s="188"/>
      <c r="P1441" s="188">
        <v>12.99</v>
      </c>
      <c r="Q1441" s="188">
        <v>13.1</v>
      </c>
      <c r="R1441" s="188">
        <v>9.4600000000000009</v>
      </c>
      <c r="S1441" s="188">
        <v>11.65</v>
      </c>
      <c r="T1441" s="188"/>
      <c r="U1441" s="188"/>
      <c r="V1441" s="188">
        <v>11.07</v>
      </c>
      <c r="W1441" s="188"/>
      <c r="X1441" s="188"/>
      <c r="Y1441" s="188">
        <v>9.56</v>
      </c>
      <c r="Z1441" s="188">
        <v>12.29</v>
      </c>
      <c r="AA1441" s="188"/>
      <c r="AB1441" s="188">
        <v>11.81</v>
      </c>
      <c r="AC1441" s="188">
        <v>13.4</v>
      </c>
      <c r="AD1441" s="188"/>
      <c r="AE1441" s="188">
        <v>12.15</v>
      </c>
      <c r="AF1441" s="188">
        <v>10.88</v>
      </c>
    </row>
    <row r="1442" spans="1:32" x14ac:dyDescent="0.3">
      <c r="A1442" s="180" t="s">
        <v>973</v>
      </c>
      <c r="B1442" s="180">
        <v>43917</v>
      </c>
      <c r="C1442" s="182" t="s">
        <v>31409</v>
      </c>
      <c r="D1442" s="180" t="s">
        <v>6</v>
      </c>
      <c r="E1442" s="180" t="s">
        <v>857</v>
      </c>
      <c r="F1442" s="188"/>
      <c r="G1442" s="188"/>
      <c r="H1442" s="188">
        <v>232.68</v>
      </c>
      <c r="I1442" s="188">
        <v>257.85000000000002</v>
      </c>
      <c r="J1442" s="188"/>
      <c r="K1442" s="188"/>
      <c r="L1442" s="188"/>
      <c r="M1442" s="188">
        <v>274.98</v>
      </c>
      <c r="N1442" s="188"/>
      <c r="O1442" s="188">
        <v>247.14</v>
      </c>
      <c r="P1442" s="188">
        <v>304.17</v>
      </c>
      <c r="Q1442" s="188"/>
      <c r="R1442" s="188"/>
      <c r="S1442" s="188">
        <v>290.64999999999998</v>
      </c>
      <c r="T1442" s="188"/>
      <c r="U1442" s="188"/>
      <c r="V1442" s="188"/>
      <c r="W1442" s="188"/>
      <c r="X1442" s="188"/>
      <c r="Y1442" s="188">
        <v>235.22</v>
      </c>
      <c r="Z1442" s="188">
        <v>269.08999999999997</v>
      </c>
      <c r="AA1442" s="188">
        <v>267.75</v>
      </c>
      <c r="AB1442" s="188">
        <v>267.75</v>
      </c>
      <c r="AC1442" s="188"/>
      <c r="AD1442" s="188"/>
      <c r="AE1442" s="188">
        <v>247.4</v>
      </c>
      <c r="AF1442" s="188">
        <v>302.29000000000002</v>
      </c>
    </row>
    <row r="1443" spans="1:32" x14ac:dyDescent="0.3">
      <c r="A1443" s="180" t="s">
        <v>973</v>
      </c>
      <c r="B1443" s="180">
        <v>41808</v>
      </c>
      <c r="C1443" s="182" t="s">
        <v>31410</v>
      </c>
      <c r="D1443" s="180" t="s">
        <v>6</v>
      </c>
      <c r="E1443" s="180" t="s">
        <v>857</v>
      </c>
      <c r="F1443" s="188"/>
      <c r="G1443" s="188"/>
      <c r="H1443" s="188">
        <v>16.91</v>
      </c>
      <c r="I1443" s="188">
        <v>18.739999999999998</v>
      </c>
      <c r="J1443" s="188"/>
      <c r="K1443" s="188"/>
      <c r="L1443" s="188"/>
      <c r="M1443" s="188">
        <v>19.989999999999998</v>
      </c>
      <c r="N1443" s="188"/>
      <c r="O1443" s="188">
        <v>17.97</v>
      </c>
      <c r="P1443" s="188">
        <v>22.11</v>
      </c>
      <c r="Q1443" s="188"/>
      <c r="R1443" s="188"/>
      <c r="S1443" s="188">
        <v>21.13</v>
      </c>
      <c r="T1443" s="188"/>
      <c r="U1443" s="188"/>
      <c r="V1443" s="188"/>
      <c r="W1443" s="188"/>
      <c r="X1443" s="188"/>
      <c r="Y1443" s="188">
        <v>17.100000000000001</v>
      </c>
      <c r="Z1443" s="188">
        <v>19.559999999999999</v>
      </c>
      <c r="AA1443" s="188">
        <v>19.46</v>
      </c>
      <c r="AB1443" s="188">
        <v>19.46</v>
      </c>
      <c r="AC1443" s="188"/>
      <c r="AD1443" s="188"/>
      <c r="AE1443" s="188">
        <v>17.98</v>
      </c>
      <c r="AF1443" s="188">
        <v>21.98</v>
      </c>
    </row>
    <row r="1444" spans="1:32" x14ac:dyDescent="0.3">
      <c r="A1444" s="180" t="s">
        <v>973</v>
      </c>
      <c r="B1444" s="180">
        <v>41817</v>
      </c>
      <c r="C1444" s="182" t="s">
        <v>31411</v>
      </c>
      <c r="D1444" s="180" t="s">
        <v>6</v>
      </c>
      <c r="E1444" s="180" t="s">
        <v>857</v>
      </c>
      <c r="F1444" s="188"/>
      <c r="G1444" s="188"/>
      <c r="H1444" s="188">
        <v>192.31</v>
      </c>
      <c r="I1444" s="188">
        <v>213.12</v>
      </c>
      <c r="J1444" s="188"/>
      <c r="K1444" s="188"/>
      <c r="L1444" s="188"/>
      <c r="M1444" s="188">
        <v>227.28</v>
      </c>
      <c r="N1444" s="188"/>
      <c r="O1444" s="188">
        <v>204.26</v>
      </c>
      <c r="P1444" s="188">
        <v>251.4</v>
      </c>
      <c r="Q1444" s="188"/>
      <c r="R1444" s="188"/>
      <c r="S1444" s="188">
        <v>240.23</v>
      </c>
      <c r="T1444" s="188"/>
      <c r="U1444" s="188"/>
      <c r="V1444" s="188"/>
      <c r="W1444" s="188"/>
      <c r="X1444" s="188"/>
      <c r="Y1444" s="188">
        <v>194.42</v>
      </c>
      <c r="Z1444" s="188">
        <v>222.41</v>
      </c>
      <c r="AA1444" s="188">
        <v>221.3</v>
      </c>
      <c r="AB1444" s="188">
        <v>221.3</v>
      </c>
      <c r="AC1444" s="188"/>
      <c r="AD1444" s="188"/>
      <c r="AE1444" s="188">
        <v>204.48</v>
      </c>
      <c r="AF1444" s="188">
        <v>249.85</v>
      </c>
    </row>
    <row r="1445" spans="1:32" x14ac:dyDescent="0.3">
      <c r="A1445" s="180" t="s">
        <v>973</v>
      </c>
      <c r="B1445" s="180">
        <v>41819</v>
      </c>
      <c r="C1445" s="182" t="s">
        <v>31412</v>
      </c>
      <c r="D1445" s="180" t="s">
        <v>6</v>
      </c>
      <c r="E1445" s="180" t="s">
        <v>857</v>
      </c>
      <c r="F1445" s="188"/>
      <c r="G1445" s="188"/>
      <c r="H1445" s="188">
        <v>289.31</v>
      </c>
      <c r="I1445" s="188">
        <v>320.60000000000002</v>
      </c>
      <c r="J1445" s="188"/>
      <c r="K1445" s="188"/>
      <c r="L1445" s="188"/>
      <c r="M1445" s="188">
        <v>341.91</v>
      </c>
      <c r="N1445" s="188"/>
      <c r="O1445" s="188">
        <v>307.29000000000002</v>
      </c>
      <c r="P1445" s="188">
        <v>378.2</v>
      </c>
      <c r="Q1445" s="188"/>
      <c r="R1445" s="188"/>
      <c r="S1445" s="188">
        <v>361.39</v>
      </c>
      <c r="T1445" s="188"/>
      <c r="U1445" s="188"/>
      <c r="V1445" s="188"/>
      <c r="W1445" s="188"/>
      <c r="X1445" s="188"/>
      <c r="Y1445" s="188">
        <v>292.47000000000003</v>
      </c>
      <c r="Z1445" s="188">
        <v>334.59</v>
      </c>
      <c r="AA1445" s="188">
        <v>332.92</v>
      </c>
      <c r="AB1445" s="188">
        <v>332.92</v>
      </c>
      <c r="AC1445" s="188"/>
      <c r="AD1445" s="188"/>
      <c r="AE1445" s="188">
        <v>307.62</v>
      </c>
      <c r="AF1445" s="188">
        <v>375.87</v>
      </c>
    </row>
    <row r="1446" spans="1:32" x14ac:dyDescent="0.3">
      <c r="A1446" s="180" t="s">
        <v>973</v>
      </c>
      <c r="B1446" s="180">
        <v>41815</v>
      </c>
      <c r="C1446" s="182" t="s">
        <v>31413</v>
      </c>
      <c r="D1446" s="180" t="s">
        <v>6</v>
      </c>
      <c r="E1446" s="180" t="s">
        <v>857</v>
      </c>
      <c r="F1446" s="188"/>
      <c r="G1446" s="188"/>
      <c r="H1446" s="188">
        <v>85.52</v>
      </c>
      <c r="I1446" s="188">
        <v>94.77</v>
      </c>
      <c r="J1446" s="188"/>
      <c r="K1446" s="188"/>
      <c r="L1446" s="188"/>
      <c r="M1446" s="188">
        <v>101.07</v>
      </c>
      <c r="N1446" s="188"/>
      <c r="O1446" s="188">
        <v>90.83</v>
      </c>
      <c r="P1446" s="188">
        <v>111.8</v>
      </c>
      <c r="Q1446" s="188"/>
      <c r="R1446" s="188"/>
      <c r="S1446" s="188">
        <v>106.83</v>
      </c>
      <c r="T1446" s="188"/>
      <c r="U1446" s="188"/>
      <c r="V1446" s="188"/>
      <c r="W1446" s="188"/>
      <c r="X1446" s="188"/>
      <c r="Y1446" s="188">
        <v>86.45</v>
      </c>
      <c r="Z1446" s="188">
        <v>98.9</v>
      </c>
      <c r="AA1446" s="188">
        <v>98.41</v>
      </c>
      <c r="AB1446" s="188">
        <v>98.41</v>
      </c>
      <c r="AC1446" s="188"/>
      <c r="AD1446" s="188"/>
      <c r="AE1446" s="188">
        <v>90.93</v>
      </c>
      <c r="AF1446" s="188">
        <v>111.11</v>
      </c>
    </row>
    <row r="1447" spans="1:32" x14ac:dyDescent="0.3">
      <c r="A1447" s="180" t="s">
        <v>973</v>
      </c>
      <c r="B1447" s="180">
        <v>41816</v>
      </c>
      <c r="C1447" s="182" t="s">
        <v>31414</v>
      </c>
      <c r="D1447" s="180" t="s">
        <v>6</v>
      </c>
      <c r="E1447" s="180" t="s">
        <v>857</v>
      </c>
      <c r="F1447" s="188"/>
      <c r="G1447" s="188"/>
      <c r="H1447" s="188">
        <v>142.66</v>
      </c>
      <c r="I1447" s="188">
        <v>158.09</v>
      </c>
      <c r="J1447" s="188"/>
      <c r="K1447" s="188"/>
      <c r="L1447" s="188"/>
      <c r="M1447" s="188">
        <v>168.6</v>
      </c>
      <c r="N1447" s="188"/>
      <c r="O1447" s="188">
        <v>151.52000000000001</v>
      </c>
      <c r="P1447" s="188">
        <v>186.49</v>
      </c>
      <c r="Q1447" s="188"/>
      <c r="R1447" s="188"/>
      <c r="S1447" s="188">
        <v>178.2</v>
      </c>
      <c r="T1447" s="188"/>
      <c r="U1447" s="188"/>
      <c r="V1447" s="188"/>
      <c r="W1447" s="188"/>
      <c r="X1447" s="188"/>
      <c r="Y1447" s="188">
        <v>144.22</v>
      </c>
      <c r="Z1447" s="188">
        <v>164.98</v>
      </c>
      <c r="AA1447" s="188">
        <v>164.16</v>
      </c>
      <c r="AB1447" s="188">
        <v>164.16</v>
      </c>
      <c r="AC1447" s="188"/>
      <c r="AD1447" s="188"/>
      <c r="AE1447" s="188">
        <v>151.69</v>
      </c>
      <c r="AF1447" s="188">
        <v>185.34</v>
      </c>
    </row>
    <row r="1448" spans="1:32" x14ac:dyDescent="0.3">
      <c r="A1448" s="180" t="s">
        <v>973</v>
      </c>
      <c r="B1448" s="180">
        <v>41812</v>
      </c>
      <c r="C1448" s="182" t="s">
        <v>31415</v>
      </c>
      <c r="D1448" s="180" t="s">
        <v>6</v>
      </c>
      <c r="E1448" s="180" t="s">
        <v>857</v>
      </c>
      <c r="F1448" s="188"/>
      <c r="G1448" s="188"/>
      <c r="H1448" s="188">
        <v>41.48</v>
      </c>
      <c r="I1448" s="188">
        <v>45.97</v>
      </c>
      <c r="J1448" s="188"/>
      <c r="K1448" s="188"/>
      <c r="L1448" s="188"/>
      <c r="M1448" s="188">
        <v>49.02</v>
      </c>
      <c r="N1448" s="188"/>
      <c r="O1448" s="188">
        <v>44.06</v>
      </c>
      <c r="P1448" s="188">
        <v>54.23</v>
      </c>
      <c r="Q1448" s="188"/>
      <c r="R1448" s="188"/>
      <c r="S1448" s="188">
        <v>51.82</v>
      </c>
      <c r="T1448" s="188"/>
      <c r="U1448" s="188"/>
      <c r="V1448" s="188"/>
      <c r="W1448" s="188"/>
      <c r="X1448" s="188"/>
      <c r="Y1448" s="188">
        <v>41.93</v>
      </c>
      <c r="Z1448" s="188">
        <v>47.97</v>
      </c>
      <c r="AA1448" s="188">
        <v>47.74</v>
      </c>
      <c r="AB1448" s="188">
        <v>47.74</v>
      </c>
      <c r="AC1448" s="188"/>
      <c r="AD1448" s="188"/>
      <c r="AE1448" s="188">
        <v>44.11</v>
      </c>
      <c r="AF1448" s="188">
        <v>53.89</v>
      </c>
    </row>
    <row r="1449" spans="1:32" x14ac:dyDescent="0.3">
      <c r="A1449" s="180" t="s">
        <v>973</v>
      </c>
      <c r="B1449" s="180">
        <v>41813</v>
      </c>
      <c r="C1449" s="182" t="s">
        <v>31416</v>
      </c>
      <c r="D1449" s="180" t="s">
        <v>6</v>
      </c>
      <c r="E1449" s="180" t="s">
        <v>857</v>
      </c>
      <c r="F1449" s="188"/>
      <c r="G1449" s="188"/>
      <c r="H1449" s="188">
        <v>61.03</v>
      </c>
      <c r="I1449" s="188">
        <v>67.64</v>
      </c>
      <c r="J1449" s="188"/>
      <c r="K1449" s="188"/>
      <c r="L1449" s="188"/>
      <c r="M1449" s="188">
        <v>72.13</v>
      </c>
      <c r="N1449" s="188"/>
      <c r="O1449" s="188">
        <v>64.83</v>
      </c>
      <c r="P1449" s="188">
        <v>79.790000000000006</v>
      </c>
      <c r="Q1449" s="188"/>
      <c r="R1449" s="188"/>
      <c r="S1449" s="188">
        <v>76.239999999999995</v>
      </c>
      <c r="T1449" s="188"/>
      <c r="U1449" s="188"/>
      <c r="V1449" s="188"/>
      <c r="W1449" s="188"/>
      <c r="X1449" s="188"/>
      <c r="Y1449" s="188">
        <v>61.7</v>
      </c>
      <c r="Z1449" s="188">
        <v>70.59</v>
      </c>
      <c r="AA1449" s="188">
        <v>70.23</v>
      </c>
      <c r="AB1449" s="188">
        <v>70.23</v>
      </c>
      <c r="AC1449" s="188"/>
      <c r="AD1449" s="188"/>
      <c r="AE1449" s="188">
        <v>64.900000000000006</v>
      </c>
      <c r="AF1449" s="188">
        <v>79.290000000000006</v>
      </c>
    </row>
    <row r="1450" spans="1:32" x14ac:dyDescent="0.3">
      <c r="A1450" s="180" t="s">
        <v>973</v>
      </c>
      <c r="B1450" s="180">
        <v>41806</v>
      </c>
      <c r="C1450" s="182" t="s">
        <v>31417</v>
      </c>
      <c r="D1450" s="180" t="s">
        <v>6</v>
      </c>
      <c r="E1450" s="180" t="s">
        <v>857</v>
      </c>
      <c r="F1450" s="188"/>
      <c r="G1450" s="188"/>
      <c r="H1450" s="188">
        <v>11.01</v>
      </c>
      <c r="I1450" s="188">
        <v>12.2</v>
      </c>
      <c r="J1450" s="188"/>
      <c r="K1450" s="188"/>
      <c r="L1450" s="188"/>
      <c r="M1450" s="188">
        <v>13.01</v>
      </c>
      <c r="N1450" s="188"/>
      <c r="O1450" s="188">
        <v>11.69</v>
      </c>
      <c r="P1450" s="188">
        <v>14.39</v>
      </c>
      <c r="Q1450" s="188"/>
      <c r="R1450" s="188"/>
      <c r="S1450" s="188">
        <v>13.75</v>
      </c>
      <c r="T1450" s="188"/>
      <c r="U1450" s="188"/>
      <c r="V1450" s="188"/>
      <c r="W1450" s="188"/>
      <c r="X1450" s="188"/>
      <c r="Y1450" s="188">
        <v>11.13</v>
      </c>
      <c r="Z1450" s="188">
        <v>12.73</v>
      </c>
      <c r="AA1450" s="188">
        <v>12.67</v>
      </c>
      <c r="AB1450" s="188">
        <v>12.67</v>
      </c>
      <c r="AC1450" s="188"/>
      <c r="AD1450" s="188"/>
      <c r="AE1450" s="188">
        <v>11.71</v>
      </c>
      <c r="AF1450" s="188">
        <v>14.31</v>
      </c>
    </row>
    <row r="1451" spans="1:32" x14ac:dyDescent="0.3">
      <c r="A1451" s="180" t="s">
        <v>973</v>
      </c>
      <c r="B1451" s="180">
        <v>41807</v>
      </c>
      <c r="C1451" s="182" t="s">
        <v>31418</v>
      </c>
      <c r="D1451" s="180" t="s">
        <v>6</v>
      </c>
      <c r="E1451" s="180" t="s">
        <v>857</v>
      </c>
      <c r="F1451" s="188"/>
      <c r="G1451" s="188"/>
      <c r="H1451" s="188">
        <v>12.28</v>
      </c>
      <c r="I1451" s="188">
        <v>13.6</v>
      </c>
      <c r="J1451" s="188"/>
      <c r="K1451" s="188"/>
      <c r="L1451" s="188"/>
      <c r="M1451" s="188">
        <v>14.51</v>
      </c>
      <c r="N1451" s="188"/>
      <c r="O1451" s="188">
        <v>13.04</v>
      </c>
      <c r="P1451" s="188">
        <v>16.05</v>
      </c>
      <c r="Q1451" s="188"/>
      <c r="R1451" s="188"/>
      <c r="S1451" s="188">
        <v>15.34</v>
      </c>
      <c r="T1451" s="188"/>
      <c r="U1451" s="188"/>
      <c r="V1451" s="188"/>
      <c r="W1451" s="188"/>
      <c r="X1451" s="188"/>
      <c r="Y1451" s="188">
        <v>12.41</v>
      </c>
      <c r="Z1451" s="188">
        <v>14.2</v>
      </c>
      <c r="AA1451" s="188">
        <v>14.13</v>
      </c>
      <c r="AB1451" s="188">
        <v>14.13</v>
      </c>
      <c r="AC1451" s="188"/>
      <c r="AD1451" s="188"/>
      <c r="AE1451" s="188">
        <v>13.05</v>
      </c>
      <c r="AF1451" s="188">
        <v>15.95</v>
      </c>
    </row>
    <row r="1452" spans="1:32" x14ac:dyDescent="0.3">
      <c r="A1452" s="180" t="s">
        <v>973</v>
      </c>
      <c r="B1452" s="180">
        <v>41809</v>
      </c>
      <c r="C1452" s="182" t="s">
        <v>31419</v>
      </c>
      <c r="D1452" s="180" t="s">
        <v>6</v>
      </c>
      <c r="E1452" s="180" t="s">
        <v>857</v>
      </c>
      <c r="F1452" s="188"/>
      <c r="G1452" s="188"/>
      <c r="H1452" s="188">
        <v>20.09</v>
      </c>
      <c r="I1452" s="188">
        <v>22.27</v>
      </c>
      <c r="J1452" s="188"/>
      <c r="K1452" s="188"/>
      <c r="L1452" s="188"/>
      <c r="M1452" s="188">
        <v>23.75</v>
      </c>
      <c r="N1452" s="188"/>
      <c r="O1452" s="188">
        <v>21.34</v>
      </c>
      <c r="P1452" s="188">
        <v>26.27</v>
      </c>
      <c r="Q1452" s="188"/>
      <c r="R1452" s="188"/>
      <c r="S1452" s="188">
        <v>25.1</v>
      </c>
      <c r="T1452" s="188"/>
      <c r="U1452" s="188"/>
      <c r="V1452" s="188"/>
      <c r="W1452" s="188"/>
      <c r="X1452" s="188"/>
      <c r="Y1452" s="188">
        <v>20.309999999999999</v>
      </c>
      <c r="Z1452" s="188">
        <v>23.24</v>
      </c>
      <c r="AA1452" s="188">
        <v>23.12</v>
      </c>
      <c r="AB1452" s="188">
        <v>23.12</v>
      </c>
      <c r="AC1452" s="188"/>
      <c r="AD1452" s="188"/>
      <c r="AE1452" s="188">
        <v>21.37</v>
      </c>
      <c r="AF1452" s="188">
        <v>26.11</v>
      </c>
    </row>
    <row r="1453" spans="1:32" x14ac:dyDescent="0.3">
      <c r="A1453" s="180" t="s">
        <v>973</v>
      </c>
      <c r="B1453" s="180">
        <v>41811</v>
      </c>
      <c r="C1453" s="182" t="s">
        <v>31420</v>
      </c>
      <c r="D1453" s="180" t="s">
        <v>6</v>
      </c>
      <c r="E1453" s="180" t="s">
        <v>857</v>
      </c>
      <c r="F1453" s="188"/>
      <c r="G1453" s="188"/>
      <c r="H1453" s="188">
        <v>25.73</v>
      </c>
      <c r="I1453" s="188">
        <v>28.52</v>
      </c>
      <c r="J1453" s="188"/>
      <c r="K1453" s="188"/>
      <c r="L1453" s="188"/>
      <c r="M1453" s="188">
        <v>30.41</v>
      </c>
      <c r="N1453" s="188"/>
      <c r="O1453" s="188">
        <v>27.33</v>
      </c>
      <c r="P1453" s="188">
        <v>33.64</v>
      </c>
      <c r="Q1453" s="188"/>
      <c r="R1453" s="188"/>
      <c r="S1453" s="188">
        <v>32.15</v>
      </c>
      <c r="T1453" s="188"/>
      <c r="U1453" s="188"/>
      <c r="V1453" s="188"/>
      <c r="W1453" s="188"/>
      <c r="X1453" s="188"/>
      <c r="Y1453" s="188">
        <v>26.01</v>
      </c>
      <c r="Z1453" s="188">
        <v>29.76</v>
      </c>
      <c r="AA1453" s="188">
        <v>29.61</v>
      </c>
      <c r="AB1453" s="188">
        <v>29.61</v>
      </c>
      <c r="AC1453" s="188"/>
      <c r="AD1453" s="188"/>
      <c r="AE1453" s="188">
        <v>27.36</v>
      </c>
      <c r="AF1453" s="188">
        <v>33.43</v>
      </c>
    </row>
    <row r="1454" spans="1:32" x14ac:dyDescent="0.3">
      <c r="A1454" s="180" t="s">
        <v>973</v>
      </c>
      <c r="B1454" s="180">
        <v>41814</v>
      </c>
      <c r="C1454" s="182" t="s">
        <v>31421</v>
      </c>
      <c r="D1454" s="180" t="s">
        <v>6</v>
      </c>
      <c r="E1454" s="180" t="s">
        <v>857</v>
      </c>
      <c r="F1454" s="188"/>
      <c r="G1454" s="188"/>
      <c r="H1454" s="188">
        <v>7.56</v>
      </c>
      <c r="I1454" s="188">
        <v>8.3800000000000008</v>
      </c>
      <c r="J1454" s="188"/>
      <c r="K1454" s="188"/>
      <c r="L1454" s="188"/>
      <c r="M1454" s="188">
        <v>8.94</v>
      </c>
      <c r="N1454" s="188"/>
      <c r="O1454" s="188">
        <v>8.0299999999999994</v>
      </c>
      <c r="P1454" s="188">
        <v>9.89</v>
      </c>
      <c r="Q1454" s="188"/>
      <c r="R1454" s="188"/>
      <c r="S1454" s="188">
        <v>9.4499999999999993</v>
      </c>
      <c r="T1454" s="188"/>
      <c r="U1454" s="188"/>
      <c r="V1454" s="188"/>
      <c r="W1454" s="188"/>
      <c r="X1454" s="188"/>
      <c r="Y1454" s="188">
        <v>7.64</v>
      </c>
      <c r="Z1454" s="188">
        <v>8.75</v>
      </c>
      <c r="AA1454" s="188">
        <v>8.6999999999999993</v>
      </c>
      <c r="AB1454" s="188">
        <v>8.6999999999999993</v>
      </c>
      <c r="AC1454" s="188"/>
      <c r="AD1454" s="188"/>
      <c r="AE1454" s="188">
        <v>8.0399999999999991</v>
      </c>
      <c r="AF1454" s="188">
        <v>9.82</v>
      </c>
    </row>
    <row r="1455" spans="1:32" x14ac:dyDescent="0.3">
      <c r="A1455" s="180" t="s">
        <v>973</v>
      </c>
      <c r="B1455" s="180">
        <v>41818</v>
      </c>
      <c r="C1455" s="182" t="s">
        <v>31422</v>
      </c>
      <c r="D1455" s="180" t="s">
        <v>6</v>
      </c>
      <c r="E1455" s="180" t="s">
        <v>857</v>
      </c>
      <c r="F1455" s="188"/>
      <c r="G1455" s="188"/>
      <c r="H1455" s="188">
        <v>8.48</v>
      </c>
      <c r="I1455" s="188">
        <v>9.4</v>
      </c>
      <c r="J1455" s="188"/>
      <c r="K1455" s="188"/>
      <c r="L1455" s="188"/>
      <c r="M1455" s="188">
        <v>10.02</v>
      </c>
      <c r="N1455" s="188"/>
      <c r="O1455" s="188">
        <v>9.01</v>
      </c>
      <c r="P1455" s="188">
        <v>11.08</v>
      </c>
      <c r="Q1455" s="188"/>
      <c r="R1455" s="188"/>
      <c r="S1455" s="188">
        <v>10.59</v>
      </c>
      <c r="T1455" s="188"/>
      <c r="U1455" s="188"/>
      <c r="V1455" s="188"/>
      <c r="W1455" s="188"/>
      <c r="X1455" s="188"/>
      <c r="Y1455" s="188">
        <v>8.57</v>
      </c>
      <c r="Z1455" s="188">
        <v>9.81</v>
      </c>
      <c r="AA1455" s="188">
        <v>9.76</v>
      </c>
      <c r="AB1455" s="188">
        <v>9.76</v>
      </c>
      <c r="AC1455" s="188"/>
      <c r="AD1455" s="188"/>
      <c r="AE1455" s="188">
        <v>9.02</v>
      </c>
      <c r="AF1455" s="188">
        <v>11.02</v>
      </c>
    </row>
    <row r="1456" spans="1:32" x14ac:dyDescent="0.3">
      <c r="A1456" s="180" t="s">
        <v>973</v>
      </c>
      <c r="B1456" s="180">
        <v>43919</v>
      </c>
      <c r="C1456" s="182" t="s">
        <v>31423</v>
      </c>
      <c r="D1456" s="180" t="s">
        <v>6</v>
      </c>
      <c r="E1456" s="180" t="s">
        <v>857</v>
      </c>
      <c r="F1456" s="188"/>
      <c r="G1456" s="188"/>
      <c r="H1456" s="188">
        <v>289.31</v>
      </c>
      <c r="I1456" s="188">
        <v>320.60000000000002</v>
      </c>
      <c r="J1456" s="188"/>
      <c r="K1456" s="188"/>
      <c r="L1456" s="188"/>
      <c r="M1456" s="188">
        <v>341.91</v>
      </c>
      <c r="N1456" s="188"/>
      <c r="O1456" s="188">
        <v>307.29000000000002</v>
      </c>
      <c r="P1456" s="188">
        <v>378.2</v>
      </c>
      <c r="Q1456" s="188"/>
      <c r="R1456" s="188"/>
      <c r="S1456" s="188">
        <v>361.39</v>
      </c>
      <c r="T1456" s="188"/>
      <c r="U1456" s="188"/>
      <c r="V1456" s="188"/>
      <c r="W1456" s="188"/>
      <c r="X1456" s="188"/>
      <c r="Y1456" s="188">
        <v>292.47000000000003</v>
      </c>
      <c r="Z1456" s="188">
        <v>334.59</v>
      </c>
      <c r="AA1456" s="188">
        <v>332.92</v>
      </c>
      <c r="AB1456" s="188">
        <v>332.92</v>
      </c>
      <c r="AC1456" s="188"/>
      <c r="AD1456" s="188"/>
      <c r="AE1456" s="188">
        <v>307.62</v>
      </c>
      <c r="AF1456" s="188">
        <v>375.87</v>
      </c>
    </row>
    <row r="1457" spans="1:32" x14ac:dyDescent="0.3">
      <c r="A1457" s="180" t="s">
        <v>973</v>
      </c>
      <c r="B1457" s="180">
        <v>43914</v>
      </c>
      <c r="C1457" s="182" t="s">
        <v>31424</v>
      </c>
      <c r="D1457" s="180" t="s">
        <v>6</v>
      </c>
      <c r="E1457" s="180" t="s">
        <v>857</v>
      </c>
      <c r="F1457" s="188"/>
      <c r="G1457" s="188"/>
      <c r="H1457" s="188">
        <v>91.63</v>
      </c>
      <c r="I1457" s="188">
        <v>101.55</v>
      </c>
      <c r="J1457" s="188"/>
      <c r="K1457" s="188"/>
      <c r="L1457" s="188"/>
      <c r="M1457" s="188">
        <v>108.3</v>
      </c>
      <c r="N1457" s="188"/>
      <c r="O1457" s="188">
        <v>97.33</v>
      </c>
      <c r="P1457" s="188">
        <v>119.79</v>
      </c>
      <c r="Q1457" s="188"/>
      <c r="R1457" s="188"/>
      <c r="S1457" s="188">
        <v>114.46</v>
      </c>
      <c r="T1457" s="188"/>
      <c r="U1457" s="188"/>
      <c r="V1457" s="188"/>
      <c r="W1457" s="188"/>
      <c r="X1457" s="188"/>
      <c r="Y1457" s="188">
        <v>92.64</v>
      </c>
      <c r="Z1457" s="188">
        <v>105.98</v>
      </c>
      <c r="AA1457" s="188">
        <v>105.45</v>
      </c>
      <c r="AB1457" s="188">
        <v>105.45</v>
      </c>
      <c r="AC1457" s="188"/>
      <c r="AD1457" s="188"/>
      <c r="AE1457" s="188">
        <v>97.43</v>
      </c>
      <c r="AF1457" s="188">
        <v>119.05</v>
      </c>
    </row>
    <row r="1458" spans="1:32" x14ac:dyDescent="0.3">
      <c r="A1458" s="180" t="s">
        <v>973</v>
      </c>
      <c r="B1458" s="180">
        <v>43916</v>
      </c>
      <c r="C1458" s="182" t="s">
        <v>31425</v>
      </c>
      <c r="D1458" s="180" t="s">
        <v>6</v>
      </c>
      <c r="E1458" s="180" t="s">
        <v>857</v>
      </c>
      <c r="F1458" s="188"/>
      <c r="G1458" s="188"/>
      <c r="H1458" s="188">
        <v>129.41</v>
      </c>
      <c r="I1458" s="188">
        <v>143.41</v>
      </c>
      <c r="J1458" s="188"/>
      <c r="K1458" s="188"/>
      <c r="L1458" s="188"/>
      <c r="M1458" s="188">
        <v>152.94</v>
      </c>
      <c r="N1458" s="188"/>
      <c r="O1458" s="188">
        <v>137.44999999999999</v>
      </c>
      <c r="P1458" s="188">
        <v>169.17</v>
      </c>
      <c r="Q1458" s="188"/>
      <c r="R1458" s="188"/>
      <c r="S1458" s="188">
        <v>161.65</v>
      </c>
      <c r="T1458" s="188"/>
      <c r="U1458" s="188"/>
      <c r="V1458" s="188"/>
      <c r="W1458" s="188"/>
      <c r="X1458" s="188"/>
      <c r="Y1458" s="188">
        <v>130.82</v>
      </c>
      <c r="Z1458" s="188">
        <v>149.66</v>
      </c>
      <c r="AA1458" s="188">
        <v>148.91999999999999</v>
      </c>
      <c r="AB1458" s="188">
        <v>148.91999999999999</v>
      </c>
      <c r="AC1458" s="188"/>
      <c r="AD1458" s="188"/>
      <c r="AE1458" s="188">
        <v>137.6</v>
      </c>
      <c r="AF1458" s="188">
        <v>168.13</v>
      </c>
    </row>
    <row r="1459" spans="1:32" x14ac:dyDescent="0.3">
      <c r="A1459" s="180" t="s">
        <v>973</v>
      </c>
      <c r="B1459" s="180">
        <v>43912</v>
      </c>
      <c r="C1459" s="182" t="s">
        <v>31426</v>
      </c>
      <c r="D1459" s="180" t="s">
        <v>6</v>
      </c>
      <c r="E1459" s="180" t="s">
        <v>857</v>
      </c>
      <c r="F1459" s="188"/>
      <c r="G1459" s="188"/>
      <c r="H1459" s="188">
        <v>41.48</v>
      </c>
      <c r="I1459" s="188">
        <v>45.97</v>
      </c>
      <c r="J1459" s="188"/>
      <c r="K1459" s="188"/>
      <c r="L1459" s="188"/>
      <c r="M1459" s="188">
        <v>49.02</v>
      </c>
      <c r="N1459" s="188"/>
      <c r="O1459" s="188">
        <v>44.06</v>
      </c>
      <c r="P1459" s="188">
        <v>54.23</v>
      </c>
      <c r="Q1459" s="188"/>
      <c r="R1459" s="188"/>
      <c r="S1459" s="188">
        <v>51.82</v>
      </c>
      <c r="T1459" s="188"/>
      <c r="U1459" s="188"/>
      <c r="V1459" s="188"/>
      <c r="W1459" s="188"/>
      <c r="X1459" s="188"/>
      <c r="Y1459" s="188">
        <v>41.93</v>
      </c>
      <c r="Z1459" s="188">
        <v>47.97</v>
      </c>
      <c r="AA1459" s="188">
        <v>47.74</v>
      </c>
      <c r="AB1459" s="188">
        <v>47.74</v>
      </c>
      <c r="AC1459" s="188"/>
      <c r="AD1459" s="188"/>
      <c r="AE1459" s="188">
        <v>44.11</v>
      </c>
      <c r="AF1459" s="188">
        <v>53.89</v>
      </c>
    </row>
    <row r="1460" spans="1:32" x14ac:dyDescent="0.3">
      <c r="A1460" s="180" t="s">
        <v>973</v>
      </c>
      <c r="B1460" s="180">
        <v>43913</v>
      </c>
      <c r="C1460" s="182" t="s">
        <v>31427</v>
      </c>
      <c r="D1460" s="180" t="s">
        <v>6</v>
      </c>
      <c r="E1460" s="180" t="s">
        <v>857</v>
      </c>
      <c r="F1460" s="188"/>
      <c r="G1460" s="188"/>
      <c r="H1460" s="188">
        <v>61.03</v>
      </c>
      <c r="I1460" s="188">
        <v>67.64</v>
      </c>
      <c r="J1460" s="188"/>
      <c r="K1460" s="188"/>
      <c r="L1460" s="188"/>
      <c r="M1460" s="188">
        <v>72.13</v>
      </c>
      <c r="N1460" s="188"/>
      <c r="O1460" s="188">
        <v>64.83</v>
      </c>
      <c r="P1460" s="188">
        <v>79.790000000000006</v>
      </c>
      <c r="Q1460" s="188"/>
      <c r="R1460" s="188"/>
      <c r="S1460" s="188">
        <v>76.239999999999995</v>
      </c>
      <c r="T1460" s="188"/>
      <c r="U1460" s="188"/>
      <c r="V1460" s="188"/>
      <c r="W1460" s="188"/>
      <c r="X1460" s="188"/>
      <c r="Y1460" s="188">
        <v>61.7</v>
      </c>
      <c r="Z1460" s="188">
        <v>70.59</v>
      </c>
      <c r="AA1460" s="188">
        <v>70.23</v>
      </c>
      <c r="AB1460" s="188">
        <v>70.23</v>
      </c>
      <c r="AC1460" s="188"/>
      <c r="AD1460" s="188"/>
      <c r="AE1460" s="188">
        <v>64.900000000000006</v>
      </c>
      <c r="AF1460" s="188">
        <v>79.290000000000006</v>
      </c>
    </row>
    <row r="1461" spans="1:32" x14ac:dyDescent="0.3">
      <c r="A1461" s="180" t="s">
        <v>973</v>
      </c>
      <c r="B1461" s="180">
        <v>43908</v>
      </c>
      <c r="C1461" s="182" t="s">
        <v>31428</v>
      </c>
      <c r="D1461" s="180" t="s">
        <v>6</v>
      </c>
      <c r="E1461" s="180" t="s">
        <v>857</v>
      </c>
      <c r="F1461" s="188"/>
      <c r="G1461" s="188"/>
      <c r="H1461" s="188">
        <v>11.81</v>
      </c>
      <c r="I1461" s="188">
        <v>13.08</v>
      </c>
      <c r="J1461" s="188"/>
      <c r="K1461" s="188"/>
      <c r="L1461" s="188"/>
      <c r="M1461" s="188">
        <v>13.95</v>
      </c>
      <c r="N1461" s="188"/>
      <c r="O1461" s="188">
        <v>12.54</v>
      </c>
      <c r="P1461" s="188">
        <v>15.44</v>
      </c>
      <c r="Q1461" s="188"/>
      <c r="R1461" s="188"/>
      <c r="S1461" s="188">
        <v>14.75</v>
      </c>
      <c r="T1461" s="188"/>
      <c r="U1461" s="188"/>
      <c r="V1461" s="188"/>
      <c r="W1461" s="188"/>
      <c r="X1461" s="188"/>
      <c r="Y1461" s="188">
        <v>11.94</v>
      </c>
      <c r="Z1461" s="188">
        <v>13.66</v>
      </c>
      <c r="AA1461" s="188">
        <v>13.59</v>
      </c>
      <c r="AB1461" s="188">
        <v>13.59</v>
      </c>
      <c r="AC1461" s="188"/>
      <c r="AD1461" s="188"/>
      <c r="AE1461" s="188">
        <v>12.55</v>
      </c>
      <c r="AF1461" s="188">
        <v>15.34</v>
      </c>
    </row>
    <row r="1462" spans="1:32" x14ac:dyDescent="0.3">
      <c r="A1462" s="180" t="s">
        <v>973</v>
      </c>
      <c r="B1462" s="180">
        <v>43909</v>
      </c>
      <c r="C1462" s="182" t="s">
        <v>31429</v>
      </c>
      <c r="D1462" s="180" t="s">
        <v>6</v>
      </c>
      <c r="E1462" s="180" t="s">
        <v>857</v>
      </c>
      <c r="F1462" s="188"/>
      <c r="G1462" s="188"/>
      <c r="H1462" s="188">
        <v>13.7</v>
      </c>
      <c r="I1462" s="188">
        <v>15.18</v>
      </c>
      <c r="J1462" s="188"/>
      <c r="K1462" s="188"/>
      <c r="L1462" s="188"/>
      <c r="M1462" s="188">
        <v>16.190000000000001</v>
      </c>
      <c r="N1462" s="188"/>
      <c r="O1462" s="188">
        <v>14.55</v>
      </c>
      <c r="P1462" s="188">
        <v>17.899999999999999</v>
      </c>
      <c r="Q1462" s="188"/>
      <c r="R1462" s="188"/>
      <c r="S1462" s="188">
        <v>17.11</v>
      </c>
      <c r="T1462" s="188"/>
      <c r="U1462" s="188"/>
      <c r="V1462" s="188"/>
      <c r="W1462" s="188"/>
      <c r="X1462" s="188"/>
      <c r="Y1462" s="188">
        <v>13.84</v>
      </c>
      <c r="Z1462" s="188">
        <v>15.84</v>
      </c>
      <c r="AA1462" s="188">
        <v>15.76</v>
      </c>
      <c r="AB1462" s="188">
        <v>15.76</v>
      </c>
      <c r="AC1462" s="188"/>
      <c r="AD1462" s="188"/>
      <c r="AE1462" s="188">
        <v>14.56</v>
      </c>
      <c r="AF1462" s="188">
        <v>17.79</v>
      </c>
    </row>
    <row r="1463" spans="1:32" x14ac:dyDescent="0.3">
      <c r="A1463" s="180" t="s">
        <v>973</v>
      </c>
      <c r="B1463" s="180">
        <v>43910</v>
      </c>
      <c r="C1463" s="182" t="s">
        <v>31430</v>
      </c>
      <c r="D1463" s="180" t="s">
        <v>6</v>
      </c>
      <c r="E1463" s="180" t="s">
        <v>857</v>
      </c>
      <c r="F1463" s="188"/>
      <c r="G1463" s="188"/>
      <c r="H1463" s="188">
        <v>20.09</v>
      </c>
      <c r="I1463" s="188">
        <v>22.27</v>
      </c>
      <c r="J1463" s="188"/>
      <c r="K1463" s="188"/>
      <c r="L1463" s="188"/>
      <c r="M1463" s="188">
        <v>23.75</v>
      </c>
      <c r="N1463" s="188"/>
      <c r="O1463" s="188">
        <v>21.34</v>
      </c>
      <c r="P1463" s="188">
        <v>26.27</v>
      </c>
      <c r="Q1463" s="188"/>
      <c r="R1463" s="188"/>
      <c r="S1463" s="188">
        <v>25.1</v>
      </c>
      <c r="T1463" s="188"/>
      <c r="U1463" s="188"/>
      <c r="V1463" s="188"/>
      <c r="W1463" s="188"/>
      <c r="X1463" s="188"/>
      <c r="Y1463" s="188">
        <v>20.309999999999999</v>
      </c>
      <c r="Z1463" s="188">
        <v>23.24</v>
      </c>
      <c r="AA1463" s="188">
        <v>23.12</v>
      </c>
      <c r="AB1463" s="188">
        <v>23.12</v>
      </c>
      <c r="AC1463" s="188"/>
      <c r="AD1463" s="188"/>
      <c r="AE1463" s="188">
        <v>21.37</v>
      </c>
      <c r="AF1463" s="188">
        <v>26.11</v>
      </c>
    </row>
    <row r="1464" spans="1:32" x14ac:dyDescent="0.3">
      <c r="A1464" s="180" t="s">
        <v>973</v>
      </c>
      <c r="B1464" s="180">
        <v>43911</v>
      </c>
      <c r="C1464" s="182" t="s">
        <v>31431</v>
      </c>
      <c r="D1464" s="180" t="s">
        <v>6</v>
      </c>
      <c r="E1464" s="180" t="s">
        <v>857</v>
      </c>
      <c r="F1464" s="188"/>
      <c r="G1464" s="188"/>
      <c r="H1464" s="188">
        <v>25.73</v>
      </c>
      <c r="I1464" s="188">
        <v>28.52</v>
      </c>
      <c r="J1464" s="188"/>
      <c r="K1464" s="188"/>
      <c r="L1464" s="188"/>
      <c r="M1464" s="188">
        <v>30.41</v>
      </c>
      <c r="N1464" s="188"/>
      <c r="O1464" s="188">
        <v>27.33</v>
      </c>
      <c r="P1464" s="188">
        <v>33.64</v>
      </c>
      <c r="Q1464" s="188"/>
      <c r="R1464" s="188"/>
      <c r="S1464" s="188">
        <v>32.15</v>
      </c>
      <c r="T1464" s="188"/>
      <c r="U1464" s="188"/>
      <c r="V1464" s="188"/>
      <c r="W1464" s="188"/>
      <c r="X1464" s="188"/>
      <c r="Y1464" s="188">
        <v>26.01</v>
      </c>
      <c r="Z1464" s="188">
        <v>29.76</v>
      </c>
      <c r="AA1464" s="188">
        <v>29.61</v>
      </c>
      <c r="AB1464" s="188">
        <v>29.61</v>
      </c>
      <c r="AC1464" s="188"/>
      <c r="AD1464" s="188"/>
      <c r="AE1464" s="188">
        <v>27.36</v>
      </c>
      <c r="AF1464" s="188">
        <v>33.43</v>
      </c>
    </row>
    <row r="1465" spans="1:32" x14ac:dyDescent="0.3">
      <c r="A1465" s="180" t="s">
        <v>973</v>
      </c>
      <c r="B1465" s="180">
        <v>43915</v>
      </c>
      <c r="C1465" s="182" t="s">
        <v>31432</v>
      </c>
      <c r="D1465" s="180" t="s">
        <v>6</v>
      </c>
      <c r="E1465" s="180" t="s">
        <v>857</v>
      </c>
      <c r="F1465" s="188"/>
      <c r="G1465" s="188"/>
      <c r="H1465" s="188">
        <v>6.52</v>
      </c>
      <c r="I1465" s="188">
        <v>7.22</v>
      </c>
      <c r="J1465" s="188"/>
      <c r="K1465" s="188"/>
      <c r="L1465" s="188"/>
      <c r="M1465" s="188">
        <v>7.7</v>
      </c>
      <c r="N1465" s="188"/>
      <c r="O1465" s="188">
        <v>6.92</v>
      </c>
      <c r="P1465" s="188">
        <v>8.52</v>
      </c>
      <c r="Q1465" s="188"/>
      <c r="R1465" s="188"/>
      <c r="S1465" s="188">
        <v>8.14</v>
      </c>
      <c r="T1465" s="188"/>
      <c r="U1465" s="188"/>
      <c r="V1465" s="188"/>
      <c r="W1465" s="188"/>
      <c r="X1465" s="188"/>
      <c r="Y1465" s="188">
        <v>6.59</v>
      </c>
      <c r="Z1465" s="188">
        <v>7.54</v>
      </c>
      <c r="AA1465" s="188">
        <v>7.5</v>
      </c>
      <c r="AB1465" s="188">
        <v>7.5</v>
      </c>
      <c r="AC1465" s="188"/>
      <c r="AD1465" s="188"/>
      <c r="AE1465" s="188">
        <v>6.93</v>
      </c>
      <c r="AF1465" s="188">
        <v>8.4700000000000006</v>
      </c>
    </row>
    <row r="1466" spans="1:32" x14ac:dyDescent="0.3">
      <c r="A1466" s="180" t="s">
        <v>973</v>
      </c>
      <c r="B1466" s="180">
        <v>43918</v>
      </c>
      <c r="C1466" s="182" t="s">
        <v>31433</v>
      </c>
      <c r="D1466" s="180" t="s">
        <v>6</v>
      </c>
      <c r="E1466" s="180" t="s">
        <v>857</v>
      </c>
      <c r="F1466" s="188"/>
      <c r="G1466" s="188"/>
      <c r="H1466" s="188">
        <v>8.0500000000000007</v>
      </c>
      <c r="I1466" s="188">
        <v>8.93</v>
      </c>
      <c r="J1466" s="188"/>
      <c r="K1466" s="188"/>
      <c r="L1466" s="188"/>
      <c r="M1466" s="188">
        <v>9.52</v>
      </c>
      <c r="N1466" s="188"/>
      <c r="O1466" s="188">
        <v>8.5500000000000007</v>
      </c>
      <c r="P1466" s="188">
        <v>10.53</v>
      </c>
      <c r="Q1466" s="188"/>
      <c r="R1466" s="188"/>
      <c r="S1466" s="188">
        <v>10.06</v>
      </c>
      <c r="T1466" s="188"/>
      <c r="U1466" s="188"/>
      <c r="V1466" s="188"/>
      <c r="W1466" s="188"/>
      <c r="X1466" s="188"/>
      <c r="Y1466" s="188">
        <v>8.14</v>
      </c>
      <c r="Z1466" s="188">
        <v>9.32</v>
      </c>
      <c r="AA1466" s="188">
        <v>9.27</v>
      </c>
      <c r="AB1466" s="188">
        <v>9.27</v>
      </c>
      <c r="AC1466" s="188"/>
      <c r="AD1466" s="188"/>
      <c r="AE1466" s="188">
        <v>8.56</v>
      </c>
      <c r="AF1466" s="188">
        <v>10.47</v>
      </c>
    </row>
    <row r="1467" spans="1:32" x14ac:dyDescent="0.3">
      <c r="A1467" s="180" t="s">
        <v>973</v>
      </c>
      <c r="B1467" s="180">
        <v>43907</v>
      </c>
      <c r="C1467" s="182" t="s">
        <v>31434</v>
      </c>
      <c r="D1467" s="180" t="s">
        <v>6</v>
      </c>
      <c r="E1467" s="180" t="s">
        <v>857</v>
      </c>
      <c r="F1467" s="188"/>
      <c r="G1467" s="188"/>
      <c r="H1467" s="188">
        <v>11.01</v>
      </c>
      <c r="I1467" s="188">
        <v>12.2</v>
      </c>
      <c r="J1467" s="188"/>
      <c r="K1467" s="188"/>
      <c r="L1467" s="188"/>
      <c r="M1467" s="188">
        <v>13.01</v>
      </c>
      <c r="N1467" s="188"/>
      <c r="O1467" s="188">
        <v>11.69</v>
      </c>
      <c r="P1467" s="188">
        <v>14.39</v>
      </c>
      <c r="Q1467" s="188"/>
      <c r="R1467" s="188"/>
      <c r="S1467" s="188">
        <v>13.75</v>
      </c>
      <c r="T1467" s="188"/>
      <c r="U1467" s="188"/>
      <c r="V1467" s="188"/>
      <c r="W1467" s="188"/>
      <c r="X1467" s="188"/>
      <c r="Y1467" s="188">
        <v>11.13</v>
      </c>
      <c r="Z1467" s="188">
        <v>12.73</v>
      </c>
      <c r="AA1467" s="188">
        <v>12.67</v>
      </c>
      <c r="AB1467" s="188">
        <v>12.67</v>
      </c>
      <c r="AC1467" s="188"/>
      <c r="AD1467" s="188"/>
      <c r="AE1467" s="188">
        <v>11.71</v>
      </c>
      <c r="AF1467" s="188">
        <v>14.31</v>
      </c>
    </row>
    <row r="1468" spans="1:32" x14ac:dyDescent="0.3">
      <c r="A1468" s="180" t="s">
        <v>973</v>
      </c>
      <c r="B1468" s="180">
        <v>37416</v>
      </c>
      <c r="C1468" s="182" t="s">
        <v>27937</v>
      </c>
      <c r="D1468" s="180" t="s">
        <v>6</v>
      </c>
      <c r="E1468" s="180" t="s">
        <v>857</v>
      </c>
      <c r="F1468" s="188"/>
      <c r="G1468" s="188"/>
      <c r="H1468" s="188"/>
      <c r="I1468" s="188"/>
      <c r="J1468" s="188"/>
      <c r="K1468" s="188"/>
      <c r="L1468" s="188"/>
      <c r="M1468" s="188"/>
      <c r="N1468" s="188"/>
      <c r="O1468" s="188"/>
      <c r="P1468" s="188">
        <v>5.38</v>
      </c>
      <c r="Q1468" s="188"/>
      <c r="R1468" s="188"/>
      <c r="S1468" s="188"/>
      <c r="T1468" s="188"/>
      <c r="U1468" s="188"/>
      <c r="V1468" s="188"/>
      <c r="W1468" s="188"/>
      <c r="X1468" s="188"/>
      <c r="Y1468" s="188"/>
      <c r="Z1468" s="188"/>
      <c r="AA1468" s="188"/>
      <c r="AB1468" s="188">
        <v>5.82</v>
      </c>
      <c r="AC1468" s="188"/>
      <c r="AD1468" s="188"/>
      <c r="AE1468" s="188">
        <v>4.1399999999999997</v>
      </c>
      <c r="AF1468" s="188"/>
    </row>
    <row r="1469" spans="1:32" x14ac:dyDescent="0.3">
      <c r="A1469" s="180" t="s">
        <v>973</v>
      </c>
      <c r="B1469" s="180">
        <v>37417</v>
      </c>
      <c r="C1469" s="182" t="s">
        <v>27938</v>
      </c>
      <c r="D1469" s="180" t="s">
        <v>6</v>
      </c>
      <c r="E1469" s="180" t="s">
        <v>857</v>
      </c>
      <c r="F1469" s="188"/>
      <c r="G1469" s="188"/>
      <c r="H1469" s="188"/>
      <c r="I1469" s="188"/>
      <c r="J1469" s="188"/>
      <c r="K1469" s="188"/>
      <c r="L1469" s="188"/>
      <c r="M1469" s="188"/>
      <c r="N1469" s="188"/>
      <c r="O1469" s="188"/>
      <c r="P1469" s="188">
        <v>7.74</v>
      </c>
      <c r="Q1469" s="188"/>
      <c r="R1469" s="188"/>
      <c r="S1469" s="188"/>
      <c r="T1469" s="188"/>
      <c r="U1469" s="188"/>
      <c r="V1469" s="188"/>
      <c r="W1469" s="188"/>
      <c r="X1469" s="188"/>
      <c r="Y1469" s="188"/>
      <c r="Z1469" s="188"/>
      <c r="AA1469" s="188"/>
      <c r="AB1469" s="188">
        <v>8.36</v>
      </c>
      <c r="AC1469" s="188"/>
      <c r="AD1469" s="188"/>
      <c r="AE1469" s="188">
        <v>5.96</v>
      </c>
      <c r="AF1469" s="188"/>
    </row>
    <row r="1470" spans="1:32" x14ac:dyDescent="0.3">
      <c r="A1470" s="180" t="s">
        <v>973</v>
      </c>
      <c r="B1470" s="180">
        <v>37413</v>
      </c>
      <c r="C1470" s="182" t="s">
        <v>27939</v>
      </c>
      <c r="D1470" s="180" t="s">
        <v>6</v>
      </c>
      <c r="E1470" s="180" t="s">
        <v>857</v>
      </c>
      <c r="F1470" s="188"/>
      <c r="G1470" s="188"/>
      <c r="H1470" s="188"/>
      <c r="I1470" s="188"/>
      <c r="J1470" s="188"/>
      <c r="K1470" s="188"/>
      <c r="L1470" s="188"/>
      <c r="M1470" s="188"/>
      <c r="N1470" s="188"/>
      <c r="O1470" s="188"/>
      <c r="P1470" s="188">
        <v>5.75</v>
      </c>
      <c r="Q1470" s="188"/>
      <c r="R1470" s="188"/>
      <c r="S1470" s="188"/>
      <c r="T1470" s="188"/>
      <c r="U1470" s="188"/>
      <c r="V1470" s="188"/>
      <c r="W1470" s="188"/>
      <c r="X1470" s="188"/>
      <c r="Y1470" s="188"/>
      <c r="Z1470" s="188"/>
      <c r="AA1470" s="188"/>
      <c r="AB1470" s="188">
        <v>6.22</v>
      </c>
      <c r="AC1470" s="188"/>
      <c r="AD1470" s="188"/>
      <c r="AE1470" s="188">
        <v>4.43</v>
      </c>
      <c r="AF1470" s="188"/>
    </row>
    <row r="1471" spans="1:32" x14ac:dyDescent="0.3">
      <c r="A1471" s="180" t="s">
        <v>973</v>
      </c>
      <c r="B1471" s="180">
        <v>37414</v>
      </c>
      <c r="C1471" s="182" t="s">
        <v>27940</v>
      </c>
      <c r="D1471" s="180" t="s">
        <v>6</v>
      </c>
      <c r="E1471" s="180" t="s">
        <v>857</v>
      </c>
      <c r="F1471" s="188"/>
      <c r="G1471" s="188"/>
      <c r="H1471" s="188"/>
      <c r="I1471" s="188"/>
      <c r="J1471" s="188"/>
      <c r="K1471" s="188"/>
      <c r="L1471" s="188"/>
      <c r="M1471" s="188"/>
      <c r="N1471" s="188"/>
      <c r="O1471" s="188"/>
      <c r="P1471" s="188">
        <v>6.53</v>
      </c>
      <c r="Q1471" s="188"/>
      <c r="R1471" s="188"/>
      <c r="S1471" s="188"/>
      <c r="T1471" s="188"/>
      <c r="U1471" s="188"/>
      <c r="V1471" s="188"/>
      <c r="W1471" s="188"/>
      <c r="X1471" s="188"/>
      <c r="Y1471" s="188"/>
      <c r="Z1471" s="188"/>
      <c r="AA1471" s="188"/>
      <c r="AB1471" s="188">
        <v>7.06</v>
      </c>
      <c r="AC1471" s="188"/>
      <c r="AD1471" s="188"/>
      <c r="AE1471" s="188">
        <v>5.03</v>
      </c>
      <c r="AF1471" s="188"/>
    </row>
    <row r="1472" spans="1:32" x14ac:dyDescent="0.3">
      <c r="A1472" s="180" t="s">
        <v>973</v>
      </c>
      <c r="B1472" s="180">
        <v>37415</v>
      </c>
      <c r="C1472" s="182" t="s">
        <v>27941</v>
      </c>
      <c r="D1472" s="180" t="s">
        <v>6</v>
      </c>
      <c r="E1472" s="180" t="s">
        <v>857</v>
      </c>
      <c r="F1472" s="188"/>
      <c r="G1472" s="188"/>
      <c r="H1472" s="188"/>
      <c r="I1472" s="188"/>
      <c r="J1472" s="188"/>
      <c r="K1472" s="188"/>
      <c r="L1472" s="188"/>
      <c r="M1472" s="188"/>
      <c r="N1472" s="188"/>
      <c r="O1472" s="188"/>
      <c r="P1472" s="188">
        <v>11.87</v>
      </c>
      <c r="Q1472" s="188"/>
      <c r="R1472" s="188"/>
      <c r="S1472" s="188"/>
      <c r="T1472" s="188"/>
      <c r="U1472" s="188"/>
      <c r="V1472" s="188"/>
      <c r="W1472" s="188"/>
      <c r="X1472" s="188"/>
      <c r="Y1472" s="188"/>
      <c r="Z1472" s="188"/>
      <c r="AA1472" s="188"/>
      <c r="AB1472" s="188">
        <v>12.83</v>
      </c>
      <c r="AC1472" s="188"/>
      <c r="AD1472" s="188"/>
      <c r="AE1472" s="188">
        <v>9.14</v>
      </c>
      <c r="AF1472" s="188"/>
    </row>
    <row r="1473" spans="1:32" x14ac:dyDescent="0.3">
      <c r="A1473" s="180" t="s">
        <v>973</v>
      </c>
      <c r="B1473" s="180">
        <v>43590</v>
      </c>
      <c r="C1473" s="182" t="s">
        <v>27942</v>
      </c>
      <c r="D1473" s="180" t="s">
        <v>6</v>
      </c>
      <c r="E1473" s="180" t="s">
        <v>857</v>
      </c>
      <c r="F1473" s="188">
        <v>174.95</v>
      </c>
      <c r="G1473" s="188">
        <v>166.58</v>
      </c>
      <c r="H1473" s="188">
        <v>171.15</v>
      </c>
      <c r="I1473" s="188">
        <v>148.33000000000001</v>
      </c>
      <c r="J1473" s="188">
        <v>163.99</v>
      </c>
      <c r="K1473" s="188">
        <v>181.79</v>
      </c>
      <c r="L1473" s="188">
        <v>163.31</v>
      </c>
      <c r="M1473" s="188">
        <v>159.66</v>
      </c>
      <c r="N1473" s="188">
        <v>185.14</v>
      </c>
      <c r="O1473" s="188">
        <v>152.13</v>
      </c>
      <c r="P1473" s="188">
        <v>165.44</v>
      </c>
      <c r="Q1473" s="188">
        <v>180.65</v>
      </c>
      <c r="R1473" s="188">
        <v>205.83</v>
      </c>
      <c r="S1473" s="188">
        <v>172.67</v>
      </c>
      <c r="T1473" s="188">
        <v>171.15</v>
      </c>
      <c r="U1473" s="188">
        <v>181.79</v>
      </c>
      <c r="V1473" s="188">
        <v>167.34</v>
      </c>
      <c r="W1473" s="188">
        <v>159.74</v>
      </c>
      <c r="X1473" s="188">
        <v>166.96</v>
      </c>
      <c r="Y1473" s="188">
        <v>159.74</v>
      </c>
      <c r="Z1473" s="188">
        <v>193.97</v>
      </c>
      <c r="AA1473" s="188">
        <v>152.13</v>
      </c>
      <c r="AB1473" s="188">
        <v>171.68</v>
      </c>
      <c r="AC1473" s="188">
        <v>187.58</v>
      </c>
      <c r="AD1473" s="188">
        <v>171.15</v>
      </c>
      <c r="AE1473" s="188">
        <v>152.13</v>
      </c>
      <c r="AF1473" s="188">
        <v>182.56</v>
      </c>
    </row>
    <row r="1474" spans="1:32" x14ac:dyDescent="0.3">
      <c r="A1474" s="180" t="s">
        <v>973</v>
      </c>
      <c r="B1474" s="180">
        <v>43589</v>
      </c>
      <c r="C1474" s="182" t="s">
        <v>27943</v>
      </c>
      <c r="D1474" s="180" t="s">
        <v>6</v>
      </c>
      <c r="E1474" s="180" t="s">
        <v>857</v>
      </c>
      <c r="F1474" s="188">
        <v>31.65</v>
      </c>
      <c r="G1474" s="188">
        <v>30.14</v>
      </c>
      <c r="H1474" s="188">
        <v>30.96</v>
      </c>
      <c r="I1474" s="188">
        <v>26.83</v>
      </c>
      <c r="J1474" s="188">
        <v>29.67</v>
      </c>
      <c r="K1474" s="188">
        <v>32.89</v>
      </c>
      <c r="L1474" s="188">
        <v>29.54</v>
      </c>
      <c r="M1474" s="188">
        <v>28.88</v>
      </c>
      <c r="N1474" s="188">
        <v>33.49</v>
      </c>
      <c r="O1474" s="188">
        <v>27.52</v>
      </c>
      <c r="P1474" s="188">
        <v>29.93</v>
      </c>
      <c r="Q1474" s="188">
        <v>32.68</v>
      </c>
      <c r="R1474" s="188">
        <v>37.24</v>
      </c>
      <c r="S1474" s="188">
        <v>31.24</v>
      </c>
      <c r="T1474" s="188">
        <v>30.96</v>
      </c>
      <c r="U1474" s="188">
        <v>32.89</v>
      </c>
      <c r="V1474" s="188">
        <v>30.27</v>
      </c>
      <c r="W1474" s="188">
        <v>28.9</v>
      </c>
      <c r="X1474" s="188">
        <v>30.2</v>
      </c>
      <c r="Y1474" s="188">
        <v>28.9</v>
      </c>
      <c r="Z1474" s="188">
        <v>35.090000000000003</v>
      </c>
      <c r="AA1474" s="188">
        <v>27.52</v>
      </c>
      <c r="AB1474" s="188">
        <v>31.06</v>
      </c>
      <c r="AC1474" s="188">
        <v>33.93</v>
      </c>
      <c r="AD1474" s="188">
        <v>30.96</v>
      </c>
      <c r="AE1474" s="188">
        <v>27.52</v>
      </c>
      <c r="AF1474" s="188">
        <v>33.03</v>
      </c>
    </row>
    <row r="1475" spans="1:32" x14ac:dyDescent="0.3">
      <c r="A1475" s="180" t="s">
        <v>973</v>
      </c>
      <c r="B1475" s="180">
        <v>34519</v>
      </c>
      <c r="C1475" s="182" t="s">
        <v>27944</v>
      </c>
      <c r="D1475" s="180" t="s">
        <v>6</v>
      </c>
      <c r="E1475" s="180" t="s">
        <v>857</v>
      </c>
      <c r="F1475" s="188"/>
      <c r="G1475" s="188">
        <v>86.09</v>
      </c>
      <c r="H1475" s="188"/>
      <c r="I1475" s="188"/>
      <c r="J1475" s="188">
        <v>101.01</v>
      </c>
      <c r="K1475" s="188"/>
      <c r="L1475" s="188"/>
      <c r="M1475" s="188">
        <v>131.66</v>
      </c>
      <c r="N1475" s="188"/>
      <c r="O1475" s="188"/>
      <c r="P1475" s="188">
        <v>124.57</v>
      </c>
      <c r="Q1475" s="188">
        <v>116.27</v>
      </c>
      <c r="R1475" s="188"/>
      <c r="S1475" s="188">
        <v>121.53</v>
      </c>
      <c r="T1475" s="188"/>
      <c r="U1475" s="188"/>
      <c r="V1475" s="188">
        <v>120.49</v>
      </c>
      <c r="W1475" s="188"/>
      <c r="X1475" s="188"/>
      <c r="Y1475" s="188"/>
      <c r="Z1475" s="188">
        <v>145.84</v>
      </c>
      <c r="AA1475" s="188">
        <v>96.01</v>
      </c>
      <c r="AB1475" s="188">
        <v>109.38</v>
      </c>
      <c r="AC1475" s="188"/>
      <c r="AD1475" s="188"/>
      <c r="AE1475" s="188">
        <v>86.59</v>
      </c>
      <c r="AF1475" s="188"/>
    </row>
    <row r="1476" spans="1:32" x14ac:dyDescent="0.3">
      <c r="A1476" s="180" t="s">
        <v>973</v>
      </c>
      <c r="B1476" s="180">
        <v>1649</v>
      </c>
      <c r="C1476" s="182" t="s">
        <v>27945</v>
      </c>
      <c r="D1476" s="180" t="s">
        <v>6</v>
      </c>
      <c r="E1476" s="180" t="s">
        <v>857</v>
      </c>
      <c r="F1476" s="188">
        <v>81.93</v>
      </c>
      <c r="G1476" s="188"/>
      <c r="H1476" s="188"/>
      <c r="I1476" s="188"/>
      <c r="J1476" s="188">
        <v>72.05</v>
      </c>
      <c r="K1476" s="188"/>
      <c r="L1476" s="188"/>
      <c r="M1476" s="188">
        <v>86.61</v>
      </c>
      <c r="N1476" s="188">
        <v>84.31</v>
      </c>
      <c r="O1476" s="188"/>
      <c r="P1476" s="188">
        <v>85.46</v>
      </c>
      <c r="Q1476" s="188">
        <v>86.15</v>
      </c>
      <c r="R1476" s="188">
        <v>62.23</v>
      </c>
      <c r="S1476" s="188">
        <v>76.64</v>
      </c>
      <c r="T1476" s="188"/>
      <c r="U1476" s="188"/>
      <c r="V1476" s="188">
        <v>72.81</v>
      </c>
      <c r="W1476" s="188"/>
      <c r="X1476" s="188"/>
      <c r="Y1476" s="188">
        <v>62.92</v>
      </c>
      <c r="Z1476" s="188">
        <v>80.86</v>
      </c>
      <c r="AA1476" s="188"/>
      <c r="AB1476" s="188">
        <v>77.72</v>
      </c>
      <c r="AC1476" s="188">
        <v>88.14</v>
      </c>
      <c r="AD1476" s="188"/>
      <c r="AE1476" s="188">
        <v>79.94</v>
      </c>
      <c r="AF1476" s="188">
        <v>71.59</v>
      </c>
    </row>
    <row r="1477" spans="1:32" x14ac:dyDescent="0.3">
      <c r="A1477" s="180" t="s">
        <v>973</v>
      </c>
      <c r="B1477" s="180">
        <v>1653</v>
      </c>
      <c r="C1477" s="182" t="s">
        <v>27946</v>
      </c>
      <c r="D1477" s="180" t="s">
        <v>6</v>
      </c>
      <c r="E1477" s="180" t="s">
        <v>857</v>
      </c>
      <c r="F1477" s="188">
        <v>64.180000000000007</v>
      </c>
      <c r="G1477" s="188"/>
      <c r="H1477" s="188"/>
      <c r="I1477" s="188"/>
      <c r="J1477" s="188">
        <v>56.43</v>
      </c>
      <c r="K1477" s="188"/>
      <c r="L1477" s="188"/>
      <c r="M1477" s="188">
        <v>67.84</v>
      </c>
      <c r="N1477" s="188">
        <v>66.040000000000006</v>
      </c>
      <c r="O1477" s="188"/>
      <c r="P1477" s="188">
        <v>66.94</v>
      </c>
      <c r="Q1477" s="188">
        <v>67.48</v>
      </c>
      <c r="R1477" s="188">
        <v>48.75</v>
      </c>
      <c r="S1477" s="188">
        <v>60.03</v>
      </c>
      <c r="T1477" s="188"/>
      <c r="U1477" s="188"/>
      <c r="V1477" s="188">
        <v>57.03</v>
      </c>
      <c r="W1477" s="188"/>
      <c r="X1477" s="188"/>
      <c r="Y1477" s="188">
        <v>49.29</v>
      </c>
      <c r="Z1477" s="188">
        <v>63.34</v>
      </c>
      <c r="AA1477" s="188"/>
      <c r="AB1477" s="188">
        <v>60.87</v>
      </c>
      <c r="AC1477" s="188">
        <v>69.040000000000006</v>
      </c>
      <c r="AD1477" s="188"/>
      <c r="AE1477" s="188">
        <v>62.62</v>
      </c>
      <c r="AF1477" s="188">
        <v>56.07</v>
      </c>
    </row>
    <row r="1478" spans="1:32" x14ac:dyDescent="0.3">
      <c r="A1478" s="180" t="s">
        <v>973</v>
      </c>
      <c r="B1478" s="180">
        <v>1648</v>
      </c>
      <c r="C1478" s="182" t="s">
        <v>27947</v>
      </c>
      <c r="D1478" s="180" t="s">
        <v>6</v>
      </c>
      <c r="E1478" s="180" t="s">
        <v>857</v>
      </c>
      <c r="F1478" s="188">
        <v>44.13</v>
      </c>
      <c r="G1478" s="188"/>
      <c r="H1478" s="188"/>
      <c r="I1478" s="188"/>
      <c r="J1478" s="188">
        <v>38.799999999999997</v>
      </c>
      <c r="K1478" s="188"/>
      <c r="L1478" s="188"/>
      <c r="M1478" s="188">
        <v>46.65</v>
      </c>
      <c r="N1478" s="188">
        <v>45.41</v>
      </c>
      <c r="O1478" s="188"/>
      <c r="P1478" s="188">
        <v>46.03</v>
      </c>
      <c r="Q1478" s="188">
        <v>46.4</v>
      </c>
      <c r="R1478" s="188">
        <v>33.520000000000003</v>
      </c>
      <c r="S1478" s="188">
        <v>41.28</v>
      </c>
      <c r="T1478" s="188"/>
      <c r="U1478" s="188"/>
      <c r="V1478" s="188">
        <v>39.21</v>
      </c>
      <c r="W1478" s="188"/>
      <c r="X1478" s="188"/>
      <c r="Y1478" s="188">
        <v>33.89</v>
      </c>
      <c r="Z1478" s="188">
        <v>43.55</v>
      </c>
      <c r="AA1478" s="188"/>
      <c r="AB1478" s="188">
        <v>41.86</v>
      </c>
      <c r="AC1478" s="188">
        <v>47.47</v>
      </c>
      <c r="AD1478" s="188"/>
      <c r="AE1478" s="188">
        <v>43.05</v>
      </c>
      <c r="AF1478" s="188">
        <v>38.549999999999997</v>
      </c>
    </row>
    <row r="1479" spans="1:32" x14ac:dyDescent="0.3">
      <c r="A1479" s="180" t="s">
        <v>973</v>
      </c>
      <c r="B1479" s="180">
        <v>1647</v>
      </c>
      <c r="C1479" s="182" t="s">
        <v>27948</v>
      </c>
      <c r="D1479" s="180" t="s">
        <v>6</v>
      </c>
      <c r="E1479" s="180" t="s">
        <v>857</v>
      </c>
      <c r="F1479" s="188">
        <v>22.98</v>
      </c>
      <c r="G1479" s="188"/>
      <c r="H1479" s="188"/>
      <c r="I1479" s="188"/>
      <c r="J1479" s="188">
        <v>20.21</v>
      </c>
      <c r="K1479" s="188"/>
      <c r="L1479" s="188"/>
      <c r="M1479" s="188">
        <v>24.29</v>
      </c>
      <c r="N1479" s="188">
        <v>23.65</v>
      </c>
      <c r="O1479" s="188"/>
      <c r="P1479" s="188">
        <v>23.97</v>
      </c>
      <c r="Q1479" s="188">
        <v>24.16</v>
      </c>
      <c r="R1479" s="188">
        <v>17.45</v>
      </c>
      <c r="S1479" s="188">
        <v>21.5</v>
      </c>
      <c r="T1479" s="188"/>
      <c r="U1479" s="188"/>
      <c r="V1479" s="188">
        <v>20.420000000000002</v>
      </c>
      <c r="W1479" s="188"/>
      <c r="X1479" s="188"/>
      <c r="Y1479" s="188">
        <v>17.649999999999999</v>
      </c>
      <c r="Z1479" s="188">
        <v>22.68</v>
      </c>
      <c r="AA1479" s="188"/>
      <c r="AB1479" s="188">
        <v>21.8</v>
      </c>
      <c r="AC1479" s="188">
        <v>24.72</v>
      </c>
      <c r="AD1479" s="188"/>
      <c r="AE1479" s="188">
        <v>22.42</v>
      </c>
      <c r="AF1479" s="188">
        <v>20.079999999999998</v>
      </c>
    </row>
    <row r="1480" spans="1:32" x14ac:dyDescent="0.3">
      <c r="A1480" s="180" t="s">
        <v>973</v>
      </c>
      <c r="B1480" s="180">
        <v>1651</v>
      </c>
      <c r="C1480" s="182" t="s">
        <v>27949</v>
      </c>
      <c r="D1480" s="180" t="s">
        <v>6</v>
      </c>
      <c r="E1480" s="180" t="s">
        <v>857</v>
      </c>
      <c r="F1480" s="188">
        <v>204.71</v>
      </c>
      <c r="G1480" s="188"/>
      <c r="H1480" s="188"/>
      <c r="I1480" s="188"/>
      <c r="J1480" s="188">
        <v>180.01</v>
      </c>
      <c r="K1480" s="188"/>
      <c r="L1480" s="188"/>
      <c r="M1480" s="188">
        <v>216.39</v>
      </c>
      <c r="N1480" s="188">
        <v>210.65</v>
      </c>
      <c r="O1480" s="188"/>
      <c r="P1480" s="188">
        <v>213.52</v>
      </c>
      <c r="Q1480" s="188">
        <v>215.24</v>
      </c>
      <c r="R1480" s="188">
        <v>155.49</v>
      </c>
      <c r="S1480" s="188">
        <v>191.5</v>
      </c>
      <c r="T1480" s="188"/>
      <c r="U1480" s="188"/>
      <c r="V1480" s="188">
        <v>181.92</v>
      </c>
      <c r="W1480" s="188"/>
      <c r="X1480" s="188"/>
      <c r="Y1480" s="188">
        <v>157.22</v>
      </c>
      <c r="Z1480" s="188">
        <v>202.03</v>
      </c>
      <c r="AA1480" s="188"/>
      <c r="AB1480" s="188">
        <v>194.18</v>
      </c>
      <c r="AC1480" s="188">
        <v>220.22</v>
      </c>
      <c r="AD1480" s="188"/>
      <c r="AE1480" s="188">
        <v>199.73</v>
      </c>
      <c r="AF1480" s="188">
        <v>178.86</v>
      </c>
    </row>
    <row r="1481" spans="1:32" x14ac:dyDescent="0.3">
      <c r="A1481" s="180" t="s">
        <v>973</v>
      </c>
      <c r="B1481" s="180">
        <v>1650</v>
      </c>
      <c r="C1481" s="182" t="s">
        <v>27950</v>
      </c>
      <c r="D1481" s="180" t="s">
        <v>6</v>
      </c>
      <c r="E1481" s="180" t="s">
        <v>857</v>
      </c>
      <c r="F1481" s="188">
        <v>113.15</v>
      </c>
      <c r="G1481" s="188"/>
      <c r="H1481" s="188"/>
      <c r="I1481" s="188"/>
      <c r="J1481" s="188">
        <v>99.5</v>
      </c>
      <c r="K1481" s="188"/>
      <c r="L1481" s="188"/>
      <c r="M1481" s="188">
        <v>119.61</v>
      </c>
      <c r="N1481" s="188">
        <v>116.43</v>
      </c>
      <c r="O1481" s="188"/>
      <c r="P1481" s="188">
        <v>118.02</v>
      </c>
      <c r="Q1481" s="188">
        <v>118.97</v>
      </c>
      <c r="R1481" s="188">
        <v>85.95</v>
      </c>
      <c r="S1481" s="188">
        <v>105.85</v>
      </c>
      <c r="T1481" s="188"/>
      <c r="U1481" s="188"/>
      <c r="V1481" s="188">
        <v>100.56</v>
      </c>
      <c r="W1481" s="188"/>
      <c r="X1481" s="188"/>
      <c r="Y1481" s="188">
        <v>86.9</v>
      </c>
      <c r="Z1481" s="188">
        <v>111.67</v>
      </c>
      <c r="AA1481" s="188"/>
      <c r="AB1481" s="188">
        <v>107.33</v>
      </c>
      <c r="AC1481" s="188">
        <v>121.73</v>
      </c>
      <c r="AD1481" s="188"/>
      <c r="AE1481" s="188">
        <v>110.4</v>
      </c>
      <c r="AF1481" s="188">
        <v>98.86</v>
      </c>
    </row>
    <row r="1482" spans="1:32" x14ac:dyDescent="0.3">
      <c r="A1482" s="180" t="s">
        <v>973</v>
      </c>
      <c r="B1482" s="180">
        <v>1652</v>
      </c>
      <c r="C1482" s="182" t="s">
        <v>27951</v>
      </c>
      <c r="D1482" s="180" t="s">
        <v>6</v>
      </c>
      <c r="E1482" s="180" t="s">
        <v>857</v>
      </c>
      <c r="F1482" s="188">
        <v>293.81</v>
      </c>
      <c r="G1482" s="188"/>
      <c r="H1482" s="188"/>
      <c r="I1482" s="188"/>
      <c r="J1482" s="188">
        <v>258.36</v>
      </c>
      <c r="K1482" s="188"/>
      <c r="L1482" s="188"/>
      <c r="M1482" s="188">
        <v>310.58</v>
      </c>
      <c r="N1482" s="188">
        <v>302.33</v>
      </c>
      <c r="O1482" s="188"/>
      <c r="P1482" s="188">
        <v>306.45999999999998</v>
      </c>
      <c r="Q1482" s="188">
        <v>308.93</v>
      </c>
      <c r="R1482" s="188">
        <v>223.18</v>
      </c>
      <c r="S1482" s="188">
        <v>274.85000000000002</v>
      </c>
      <c r="T1482" s="188"/>
      <c r="U1482" s="188"/>
      <c r="V1482" s="188">
        <v>261.10000000000002</v>
      </c>
      <c r="W1482" s="188"/>
      <c r="X1482" s="188"/>
      <c r="Y1482" s="188">
        <v>225.65</v>
      </c>
      <c r="Z1482" s="188">
        <v>289.95999999999998</v>
      </c>
      <c r="AA1482" s="188"/>
      <c r="AB1482" s="188">
        <v>278.7</v>
      </c>
      <c r="AC1482" s="188">
        <v>316.08</v>
      </c>
      <c r="AD1482" s="188"/>
      <c r="AE1482" s="188">
        <v>286.67</v>
      </c>
      <c r="AF1482" s="188">
        <v>256.70999999999998</v>
      </c>
    </row>
    <row r="1483" spans="1:32" x14ac:dyDescent="0.3">
      <c r="A1483" s="180" t="s">
        <v>973</v>
      </c>
      <c r="B1483" s="180">
        <v>1654</v>
      </c>
      <c r="C1483" s="182" t="s">
        <v>27952</v>
      </c>
      <c r="D1483" s="180" t="s">
        <v>6</v>
      </c>
      <c r="E1483" s="180" t="s">
        <v>857</v>
      </c>
      <c r="F1483" s="188">
        <v>31.54</v>
      </c>
      <c r="G1483" s="188"/>
      <c r="H1483" s="188"/>
      <c r="I1483" s="188"/>
      <c r="J1483" s="188">
        <v>27.74</v>
      </c>
      <c r="K1483" s="188"/>
      <c r="L1483" s="188"/>
      <c r="M1483" s="188">
        <v>33.340000000000003</v>
      </c>
      <c r="N1483" s="188">
        <v>32.46</v>
      </c>
      <c r="O1483" s="188"/>
      <c r="P1483" s="188">
        <v>32.9</v>
      </c>
      <c r="Q1483" s="188">
        <v>33.17</v>
      </c>
      <c r="R1483" s="188">
        <v>23.96</v>
      </c>
      <c r="S1483" s="188">
        <v>29.51</v>
      </c>
      <c r="T1483" s="188"/>
      <c r="U1483" s="188"/>
      <c r="V1483" s="188">
        <v>28.03</v>
      </c>
      <c r="W1483" s="188"/>
      <c r="X1483" s="188"/>
      <c r="Y1483" s="188">
        <v>24.22</v>
      </c>
      <c r="Z1483" s="188">
        <v>31.13</v>
      </c>
      <c r="AA1483" s="188"/>
      <c r="AB1483" s="188">
        <v>29.92</v>
      </c>
      <c r="AC1483" s="188">
        <v>33.93</v>
      </c>
      <c r="AD1483" s="188"/>
      <c r="AE1483" s="188">
        <v>30.78</v>
      </c>
      <c r="AF1483" s="188">
        <v>27.56</v>
      </c>
    </row>
    <row r="1484" spans="1:32" x14ac:dyDescent="0.3">
      <c r="A1484" s="180" t="s">
        <v>973</v>
      </c>
      <c r="B1484" s="180">
        <v>10510</v>
      </c>
      <c r="C1484" s="182" t="s">
        <v>27953</v>
      </c>
      <c r="D1484" s="180" t="s">
        <v>6</v>
      </c>
      <c r="E1484" s="180" t="s">
        <v>857</v>
      </c>
      <c r="F1484" s="188"/>
      <c r="G1484" s="188"/>
      <c r="H1484" s="188"/>
      <c r="I1484" s="188">
        <v>157.29</v>
      </c>
      <c r="J1484" s="188">
        <v>191.76</v>
      </c>
      <c r="K1484" s="188"/>
      <c r="L1484" s="188">
        <v>160.68</v>
      </c>
      <c r="M1484" s="188">
        <v>169.66</v>
      </c>
      <c r="N1484" s="188">
        <v>177.32</v>
      </c>
      <c r="O1484" s="188"/>
      <c r="P1484" s="188">
        <v>143.88999999999999</v>
      </c>
      <c r="Q1484" s="188">
        <v>230.2</v>
      </c>
      <c r="R1484" s="188">
        <v>172.9</v>
      </c>
      <c r="S1484" s="188"/>
      <c r="T1484" s="188"/>
      <c r="U1484" s="188">
        <v>186.75</v>
      </c>
      <c r="V1484" s="188"/>
      <c r="W1484" s="188">
        <v>204.13</v>
      </c>
      <c r="X1484" s="188">
        <v>199.12</v>
      </c>
      <c r="Y1484" s="188"/>
      <c r="Z1484" s="188">
        <v>224.31</v>
      </c>
      <c r="AA1484" s="188"/>
      <c r="AB1484" s="188">
        <v>239.92</v>
      </c>
      <c r="AC1484" s="188">
        <v>166.72</v>
      </c>
      <c r="AD1484" s="188"/>
      <c r="AE1484" s="188">
        <v>169.07</v>
      </c>
      <c r="AF1484" s="188"/>
    </row>
    <row r="1485" spans="1:32" x14ac:dyDescent="0.3">
      <c r="A1485" s="180" t="s">
        <v>973</v>
      </c>
      <c r="B1485" s="180">
        <v>1744</v>
      </c>
      <c r="C1485" s="182" t="s">
        <v>31435</v>
      </c>
      <c r="D1485" s="180" t="s">
        <v>6</v>
      </c>
      <c r="E1485" s="180" t="s">
        <v>857</v>
      </c>
      <c r="F1485" s="188">
        <v>169.51</v>
      </c>
      <c r="G1485" s="188">
        <v>157.06</v>
      </c>
      <c r="H1485" s="188">
        <v>137.75</v>
      </c>
      <c r="I1485" s="188">
        <v>171.28</v>
      </c>
      <c r="J1485" s="188">
        <v>122.29</v>
      </c>
      <c r="K1485" s="188">
        <v>126.97</v>
      </c>
      <c r="L1485" s="188">
        <v>163.18</v>
      </c>
      <c r="M1485" s="188">
        <v>160.47999999999999</v>
      </c>
      <c r="N1485" s="188">
        <v>131.94999999999999</v>
      </c>
      <c r="O1485" s="188">
        <v>156.38999999999999</v>
      </c>
      <c r="P1485" s="188">
        <v>146.97</v>
      </c>
      <c r="Q1485" s="188">
        <v>150.28</v>
      </c>
      <c r="R1485" s="188">
        <v>172.48</v>
      </c>
      <c r="S1485" s="188">
        <v>169.62</v>
      </c>
      <c r="T1485" s="188">
        <v>177.35</v>
      </c>
      <c r="U1485" s="188">
        <v>138.12</v>
      </c>
      <c r="V1485" s="188">
        <v>115.86</v>
      </c>
      <c r="W1485" s="188">
        <v>146.41999999999999</v>
      </c>
      <c r="X1485" s="188">
        <v>142.05000000000001</v>
      </c>
      <c r="Y1485" s="188">
        <v>132.05000000000001</v>
      </c>
      <c r="Z1485" s="188">
        <v>164.65</v>
      </c>
      <c r="AA1485" s="188">
        <v>154.43</v>
      </c>
      <c r="AB1485" s="188">
        <v>143.58000000000001</v>
      </c>
      <c r="AC1485" s="188">
        <v>137.57</v>
      </c>
      <c r="AD1485" s="188">
        <v>138.13</v>
      </c>
      <c r="AE1485" s="188">
        <v>134.53</v>
      </c>
      <c r="AF1485" s="188">
        <v>143.65</v>
      </c>
    </row>
    <row r="1486" spans="1:32" x14ac:dyDescent="0.3">
      <c r="A1486" s="180" t="s">
        <v>973</v>
      </c>
      <c r="B1486" s="180">
        <v>1743</v>
      </c>
      <c r="C1486" s="182" t="s">
        <v>31436</v>
      </c>
      <c r="D1486" s="180" t="s">
        <v>6</v>
      </c>
      <c r="E1486" s="180" t="s">
        <v>857</v>
      </c>
      <c r="F1486" s="188">
        <v>222.6</v>
      </c>
      <c r="G1486" s="188">
        <v>206.24</v>
      </c>
      <c r="H1486" s="188">
        <v>180.89</v>
      </c>
      <c r="I1486" s="188">
        <v>224.92</v>
      </c>
      <c r="J1486" s="188">
        <v>160.59</v>
      </c>
      <c r="K1486" s="188">
        <v>166.73</v>
      </c>
      <c r="L1486" s="188">
        <v>214.28</v>
      </c>
      <c r="M1486" s="188">
        <v>210.73</v>
      </c>
      <c r="N1486" s="188">
        <v>173.27</v>
      </c>
      <c r="O1486" s="188">
        <v>205.36</v>
      </c>
      <c r="P1486" s="188">
        <v>192.99</v>
      </c>
      <c r="Q1486" s="188">
        <v>197.35</v>
      </c>
      <c r="R1486" s="188">
        <v>226.49</v>
      </c>
      <c r="S1486" s="188">
        <v>222.74</v>
      </c>
      <c r="T1486" s="188">
        <v>232.89</v>
      </c>
      <c r="U1486" s="188">
        <v>181.38</v>
      </c>
      <c r="V1486" s="188">
        <v>152.13999999999999</v>
      </c>
      <c r="W1486" s="188">
        <v>192.27</v>
      </c>
      <c r="X1486" s="188">
        <v>186.54</v>
      </c>
      <c r="Y1486" s="188">
        <v>173.4</v>
      </c>
      <c r="Z1486" s="188">
        <v>216.21</v>
      </c>
      <c r="AA1486" s="188">
        <v>202.79</v>
      </c>
      <c r="AB1486" s="188">
        <v>188.55</v>
      </c>
      <c r="AC1486" s="188">
        <v>180.66</v>
      </c>
      <c r="AD1486" s="188">
        <v>181.39</v>
      </c>
      <c r="AE1486" s="188">
        <v>176.66</v>
      </c>
      <c r="AF1486" s="188">
        <v>188.64</v>
      </c>
    </row>
    <row r="1487" spans="1:32" x14ac:dyDescent="0.3">
      <c r="A1487" s="180" t="s">
        <v>973</v>
      </c>
      <c r="B1487" s="180">
        <v>1747</v>
      </c>
      <c r="C1487" s="182" t="s">
        <v>31437</v>
      </c>
      <c r="D1487" s="180" t="s">
        <v>6</v>
      </c>
      <c r="E1487" s="180" t="s">
        <v>857</v>
      </c>
      <c r="F1487" s="188">
        <v>244.73</v>
      </c>
      <c r="G1487" s="188">
        <v>226.75</v>
      </c>
      <c r="H1487" s="188">
        <v>198.88</v>
      </c>
      <c r="I1487" s="188">
        <v>247.28</v>
      </c>
      <c r="J1487" s="188">
        <v>176.56</v>
      </c>
      <c r="K1487" s="188">
        <v>183.3</v>
      </c>
      <c r="L1487" s="188">
        <v>235.59</v>
      </c>
      <c r="M1487" s="188">
        <v>231.68</v>
      </c>
      <c r="N1487" s="188">
        <v>190.5</v>
      </c>
      <c r="O1487" s="188">
        <v>225.78</v>
      </c>
      <c r="P1487" s="188">
        <v>212.18</v>
      </c>
      <c r="Q1487" s="188">
        <v>216.97</v>
      </c>
      <c r="R1487" s="188">
        <v>249.01</v>
      </c>
      <c r="S1487" s="188">
        <v>244.89</v>
      </c>
      <c r="T1487" s="188">
        <v>256.05</v>
      </c>
      <c r="U1487" s="188">
        <v>199.41</v>
      </c>
      <c r="V1487" s="188">
        <v>167.27</v>
      </c>
      <c r="W1487" s="188">
        <v>211.38</v>
      </c>
      <c r="X1487" s="188">
        <v>205.08</v>
      </c>
      <c r="Y1487" s="188">
        <v>190.64</v>
      </c>
      <c r="Z1487" s="188">
        <v>237.71</v>
      </c>
      <c r="AA1487" s="188">
        <v>222.95</v>
      </c>
      <c r="AB1487" s="188">
        <v>207.29</v>
      </c>
      <c r="AC1487" s="188">
        <v>198.62</v>
      </c>
      <c r="AD1487" s="188">
        <v>199.42</v>
      </c>
      <c r="AE1487" s="188">
        <v>194.22</v>
      </c>
      <c r="AF1487" s="188">
        <v>207.39</v>
      </c>
    </row>
    <row r="1488" spans="1:32" x14ac:dyDescent="0.3">
      <c r="A1488" s="180" t="s">
        <v>973</v>
      </c>
      <c r="B1488" s="180">
        <v>39640</v>
      </c>
      <c r="C1488" s="182" t="s">
        <v>27954</v>
      </c>
      <c r="D1488" s="180" t="s">
        <v>6</v>
      </c>
      <c r="E1488" s="180" t="s">
        <v>857</v>
      </c>
      <c r="F1488" s="188">
        <v>17.809999999999999</v>
      </c>
      <c r="G1488" s="188">
        <v>17.809999999999999</v>
      </c>
      <c r="H1488" s="188">
        <v>23.86</v>
      </c>
      <c r="I1488" s="188">
        <v>10.25</v>
      </c>
      <c r="J1488" s="188">
        <v>13.24</v>
      </c>
      <c r="K1488" s="188">
        <v>18.440000000000001</v>
      </c>
      <c r="L1488" s="188">
        <v>10.46</v>
      </c>
      <c r="M1488" s="188">
        <v>12.9</v>
      </c>
      <c r="N1488" s="188">
        <v>13.24</v>
      </c>
      <c r="O1488" s="188">
        <v>17.739999999999998</v>
      </c>
      <c r="P1488" s="188">
        <v>11.21</v>
      </c>
      <c r="Q1488" s="188">
        <v>12.83</v>
      </c>
      <c r="R1488" s="188">
        <v>13.82</v>
      </c>
      <c r="S1488" s="188">
        <v>20.96</v>
      </c>
      <c r="T1488" s="188">
        <v>17.579999999999998</v>
      </c>
      <c r="U1488" s="188">
        <v>15.23</v>
      </c>
      <c r="V1488" s="188">
        <v>13.99</v>
      </c>
      <c r="W1488" s="188">
        <v>11.78</v>
      </c>
      <c r="X1488" s="188">
        <v>14.3</v>
      </c>
      <c r="Y1488" s="188">
        <v>14.65</v>
      </c>
      <c r="Z1488" s="188">
        <v>13.14</v>
      </c>
      <c r="AA1488" s="188">
        <v>22.49</v>
      </c>
      <c r="AB1488" s="188">
        <v>13.28</v>
      </c>
      <c r="AC1488" s="188">
        <v>12.04</v>
      </c>
      <c r="AD1488" s="188">
        <v>14.67</v>
      </c>
      <c r="AE1488" s="188">
        <v>11.51</v>
      </c>
      <c r="AF1488" s="188">
        <v>16.77</v>
      </c>
    </row>
    <row r="1489" spans="1:32" x14ac:dyDescent="0.3">
      <c r="A1489" s="180" t="s">
        <v>973</v>
      </c>
      <c r="B1489" s="180">
        <v>7216</v>
      </c>
      <c r="C1489" s="182" t="s">
        <v>27955</v>
      </c>
      <c r="D1489" s="180" t="s">
        <v>6</v>
      </c>
      <c r="E1489" s="180" t="s">
        <v>857</v>
      </c>
      <c r="F1489" s="188">
        <v>95.7</v>
      </c>
      <c r="G1489" s="188">
        <v>95.7</v>
      </c>
      <c r="H1489" s="188">
        <v>128.18</v>
      </c>
      <c r="I1489" s="188">
        <v>55.05</v>
      </c>
      <c r="J1489" s="188">
        <v>71.150000000000006</v>
      </c>
      <c r="K1489" s="188">
        <v>99.08</v>
      </c>
      <c r="L1489" s="188">
        <v>56.18</v>
      </c>
      <c r="M1489" s="188">
        <v>69.31</v>
      </c>
      <c r="N1489" s="188">
        <v>71.12</v>
      </c>
      <c r="O1489" s="188">
        <v>95.27</v>
      </c>
      <c r="P1489" s="188">
        <v>60.23</v>
      </c>
      <c r="Q1489" s="188">
        <v>68.900000000000006</v>
      </c>
      <c r="R1489" s="188">
        <v>74.25</v>
      </c>
      <c r="S1489" s="188">
        <v>112.59</v>
      </c>
      <c r="T1489" s="188">
        <v>94.46</v>
      </c>
      <c r="U1489" s="188">
        <v>81.8</v>
      </c>
      <c r="V1489" s="188">
        <v>75.14</v>
      </c>
      <c r="W1489" s="188">
        <v>63.31</v>
      </c>
      <c r="X1489" s="188">
        <v>76.84</v>
      </c>
      <c r="Y1489" s="188">
        <v>78.7</v>
      </c>
      <c r="Z1489" s="188">
        <v>70.61</v>
      </c>
      <c r="AA1489" s="188">
        <v>120.81</v>
      </c>
      <c r="AB1489" s="188">
        <v>71.33</v>
      </c>
      <c r="AC1489" s="188">
        <v>64.680000000000007</v>
      </c>
      <c r="AD1489" s="188">
        <v>78.81</v>
      </c>
      <c r="AE1489" s="188">
        <v>61.84</v>
      </c>
      <c r="AF1489" s="188">
        <v>90.07</v>
      </c>
    </row>
    <row r="1490" spans="1:32" x14ac:dyDescent="0.3">
      <c r="A1490" s="180" t="s">
        <v>973</v>
      </c>
      <c r="B1490" s="180">
        <v>20235</v>
      </c>
      <c r="C1490" s="182" t="s">
        <v>27956</v>
      </c>
      <c r="D1490" s="180" t="s">
        <v>6</v>
      </c>
      <c r="E1490" s="180" t="s">
        <v>857</v>
      </c>
      <c r="F1490" s="188">
        <v>76.94</v>
      </c>
      <c r="G1490" s="188">
        <v>76.94</v>
      </c>
      <c r="H1490" s="188">
        <v>103.06</v>
      </c>
      <c r="I1490" s="188">
        <v>44.26</v>
      </c>
      <c r="J1490" s="188">
        <v>57.21</v>
      </c>
      <c r="K1490" s="188">
        <v>79.66</v>
      </c>
      <c r="L1490" s="188">
        <v>45.17</v>
      </c>
      <c r="M1490" s="188">
        <v>55.72</v>
      </c>
      <c r="N1490" s="188">
        <v>57.18</v>
      </c>
      <c r="O1490" s="188">
        <v>76.599999999999994</v>
      </c>
      <c r="P1490" s="188">
        <v>48.43</v>
      </c>
      <c r="Q1490" s="188">
        <v>55.4</v>
      </c>
      <c r="R1490" s="188">
        <v>59.7</v>
      </c>
      <c r="S1490" s="188">
        <v>90.52</v>
      </c>
      <c r="T1490" s="188">
        <v>75.94</v>
      </c>
      <c r="U1490" s="188">
        <v>65.77</v>
      </c>
      <c r="V1490" s="188">
        <v>60.41</v>
      </c>
      <c r="W1490" s="188">
        <v>50.9</v>
      </c>
      <c r="X1490" s="188">
        <v>61.78</v>
      </c>
      <c r="Y1490" s="188">
        <v>63.27</v>
      </c>
      <c r="Z1490" s="188">
        <v>56.77</v>
      </c>
      <c r="AA1490" s="188">
        <v>97.13</v>
      </c>
      <c r="AB1490" s="188">
        <v>57.35</v>
      </c>
      <c r="AC1490" s="188">
        <v>52</v>
      </c>
      <c r="AD1490" s="188">
        <v>63.36</v>
      </c>
      <c r="AE1490" s="188">
        <v>49.72</v>
      </c>
      <c r="AF1490" s="188">
        <v>72.41</v>
      </c>
    </row>
    <row r="1491" spans="1:32" x14ac:dyDescent="0.3">
      <c r="A1491" s="180" t="s">
        <v>973</v>
      </c>
      <c r="B1491" s="180">
        <v>7181</v>
      </c>
      <c r="C1491" s="182" t="s">
        <v>27957</v>
      </c>
      <c r="D1491" s="180" t="s">
        <v>6</v>
      </c>
      <c r="E1491" s="180" t="s">
        <v>857</v>
      </c>
      <c r="F1491" s="188">
        <v>4.43</v>
      </c>
      <c r="G1491" s="188">
        <v>2.46</v>
      </c>
      <c r="H1491" s="188">
        <v>4.49</v>
      </c>
      <c r="I1491" s="188">
        <v>5.73</v>
      </c>
      <c r="J1491" s="188">
        <v>3.1</v>
      </c>
      <c r="K1491" s="188">
        <v>3.48</v>
      </c>
      <c r="L1491" s="188">
        <v>4.49</v>
      </c>
      <c r="M1491" s="188">
        <v>2.58</v>
      </c>
      <c r="N1491" s="188">
        <v>5.12</v>
      </c>
      <c r="O1491" s="188">
        <v>3.8</v>
      </c>
      <c r="P1491" s="188">
        <v>7.56</v>
      </c>
      <c r="Q1491" s="188">
        <v>4.49</v>
      </c>
      <c r="R1491" s="188">
        <v>8.67</v>
      </c>
      <c r="S1491" s="188">
        <v>3.93</v>
      </c>
      <c r="T1491" s="188">
        <v>2.48</v>
      </c>
      <c r="U1491" s="188">
        <v>4.4000000000000004</v>
      </c>
      <c r="V1491" s="188">
        <v>2.79</v>
      </c>
      <c r="W1491" s="188">
        <v>4.49</v>
      </c>
      <c r="X1491" s="188">
        <v>7.45</v>
      </c>
      <c r="Y1491" s="188">
        <v>2.84</v>
      </c>
      <c r="Z1491" s="188">
        <v>9.32</v>
      </c>
      <c r="AA1491" s="188">
        <v>4.49</v>
      </c>
      <c r="AB1491" s="188">
        <v>7.38</v>
      </c>
      <c r="AC1491" s="188">
        <v>4.49</v>
      </c>
      <c r="AD1491" s="188">
        <v>2.95</v>
      </c>
      <c r="AE1491" s="188">
        <v>8.7799999999999994</v>
      </c>
      <c r="AF1491" s="188">
        <v>4.37</v>
      </c>
    </row>
    <row r="1492" spans="1:32" x14ac:dyDescent="0.3">
      <c r="A1492" s="180" t="s">
        <v>973</v>
      </c>
      <c r="B1492" s="180">
        <v>40742</v>
      </c>
      <c r="C1492" s="182" t="s">
        <v>27958</v>
      </c>
      <c r="D1492" s="180" t="s">
        <v>6</v>
      </c>
      <c r="E1492" s="180" t="s">
        <v>857</v>
      </c>
      <c r="F1492" s="188">
        <v>17.84</v>
      </c>
      <c r="G1492" s="188">
        <v>10.85</v>
      </c>
      <c r="H1492" s="188">
        <v>15.34</v>
      </c>
      <c r="I1492" s="188">
        <v>14.96</v>
      </c>
      <c r="J1492" s="188">
        <v>10.25</v>
      </c>
      <c r="K1492" s="188">
        <v>13.24</v>
      </c>
      <c r="L1492" s="188">
        <v>13.84</v>
      </c>
      <c r="M1492" s="188">
        <v>12.45</v>
      </c>
      <c r="N1492" s="188">
        <v>13.65</v>
      </c>
      <c r="O1492" s="188">
        <v>13.09</v>
      </c>
      <c r="P1492" s="188">
        <v>12.53</v>
      </c>
      <c r="Q1492" s="188">
        <v>12.9</v>
      </c>
      <c r="R1492" s="188">
        <v>13.05</v>
      </c>
      <c r="S1492" s="188">
        <v>12.12</v>
      </c>
      <c r="T1492" s="188">
        <v>14.62</v>
      </c>
      <c r="U1492" s="188">
        <v>11.67</v>
      </c>
      <c r="V1492" s="188">
        <v>9.91</v>
      </c>
      <c r="W1492" s="188">
        <v>10.28</v>
      </c>
      <c r="X1492" s="188">
        <v>10.1</v>
      </c>
      <c r="Y1492" s="188">
        <v>14.14</v>
      </c>
      <c r="Z1492" s="188">
        <v>16.46</v>
      </c>
      <c r="AA1492" s="188">
        <v>13.31</v>
      </c>
      <c r="AB1492" s="188">
        <v>14.14</v>
      </c>
      <c r="AC1492" s="188">
        <v>13.84</v>
      </c>
      <c r="AD1492" s="188">
        <v>10.28</v>
      </c>
      <c r="AE1492" s="188">
        <v>11.82</v>
      </c>
      <c r="AF1492" s="188">
        <v>12.83</v>
      </c>
    </row>
    <row r="1493" spans="1:32" x14ac:dyDescent="0.3">
      <c r="A1493" s="180" t="s">
        <v>973</v>
      </c>
      <c r="B1493" s="180">
        <v>7214</v>
      </c>
      <c r="C1493" s="182" t="s">
        <v>27959</v>
      </c>
      <c r="D1493" s="180" t="s">
        <v>6</v>
      </c>
      <c r="E1493" s="180" t="s">
        <v>857</v>
      </c>
      <c r="F1493" s="188">
        <v>93.45</v>
      </c>
      <c r="G1493" s="188">
        <v>93.45</v>
      </c>
      <c r="H1493" s="188">
        <v>125.17</v>
      </c>
      <c r="I1493" s="188">
        <v>53.76</v>
      </c>
      <c r="J1493" s="188">
        <v>69.48</v>
      </c>
      <c r="K1493" s="188">
        <v>96.75</v>
      </c>
      <c r="L1493" s="188">
        <v>54.86</v>
      </c>
      <c r="M1493" s="188">
        <v>67.680000000000007</v>
      </c>
      <c r="N1493" s="188">
        <v>69.45</v>
      </c>
      <c r="O1493" s="188">
        <v>93.03</v>
      </c>
      <c r="P1493" s="188">
        <v>58.82</v>
      </c>
      <c r="Q1493" s="188">
        <v>67.28</v>
      </c>
      <c r="R1493" s="188">
        <v>72.510000000000005</v>
      </c>
      <c r="S1493" s="188">
        <v>109.94</v>
      </c>
      <c r="T1493" s="188">
        <v>92.24</v>
      </c>
      <c r="U1493" s="188">
        <v>79.88</v>
      </c>
      <c r="V1493" s="188">
        <v>73.38</v>
      </c>
      <c r="W1493" s="188">
        <v>61.82</v>
      </c>
      <c r="X1493" s="188">
        <v>75.040000000000006</v>
      </c>
      <c r="Y1493" s="188">
        <v>76.849999999999994</v>
      </c>
      <c r="Z1493" s="188">
        <v>68.959999999999994</v>
      </c>
      <c r="AA1493" s="188">
        <v>117.97</v>
      </c>
      <c r="AB1493" s="188">
        <v>69.66</v>
      </c>
      <c r="AC1493" s="188">
        <v>63.16</v>
      </c>
      <c r="AD1493" s="188">
        <v>76.959999999999994</v>
      </c>
      <c r="AE1493" s="188">
        <v>60.39</v>
      </c>
      <c r="AF1493" s="188">
        <v>87.95</v>
      </c>
    </row>
    <row r="1494" spans="1:32" x14ac:dyDescent="0.3">
      <c r="A1494" s="180" t="s">
        <v>973</v>
      </c>
      <c r="B1494" s="180">
        <v>7219</v>
      </c>
      <c r="C1494" s="182" t="s">
        <v>27960</v>
      </c>
      <c r="D1494" s="180" t="s">
        <v>6</v>
      </c>
      <c r="E1494" s="180" t="s">
        <v>857</v>
      </c>
      <c r="F1494" s="188">
        <v>82.89</v>
      </c>
      <c r="G1494" s="188">
        <v>82.89</v>
      </c>
      <c r="H1494" s="188">
        <v>111.03</v>
      </c>
      <c r="I1494" s="188">
        <v>47.68</v>
      </c>
      <c r="J1494" s="188">
        <v>61.63</v>
      </c>
      <c r="K1494" s="188">
        <v>85.82</v>
      </c>
      <c r="L1494" s="188">
        <v>48.66</v>
      </c>
      <c r="M1494" s="188">
        <v>60.03</v>
      </c>
      <c r="N1494" s="188">
        <v>61.6</v>
      </c>
      <c r="O1494" s="188">
        <v>82.52</v>
      </c>
      <c r="P1494" s="188">
        <v>52.17</v>
      </c>
      <c r="Q1494" s="188">
        <v>59.68</v>
      </c>
      <c r="R1494" s="188">
        <v>64.31</v>
      </c>
      <c r="S1494" s="188">
        <v>97.52</v>
      </c>
      <c r="T1494" s="188">
        <v>81.819999999999993</v>
      </c>
      <c r="U1494" s="188">
        <v>70.86</v>
      </c>
      <c r="V1494" s="188">
        <v>65.08</v>
      </c>
      <c r="W1494" s="188">
        <v>54.83</v>
      </c>
      <c r="X1494" s="188">
        <v>66.56</v>
      </c>
      <c r="Y1494" s="188">
        <v>68.16</v>
      </c>
      <c r="Z1494" s="188">
        <v>61.16</v>
      </c>
      <c r="AA1494" s="188">
        <v>104.64</v>
      </c>
      <c r="AB1494" s="188">
        <v>61.79</v>
      </c>
      <c r="AC1494" s="188">
        <v>56.02</v>
      </c>
      <c r="AD1494" s="188">
        <v>68.260000000000005</v>
      </c>
      <c r="AE1494" s="188">
        <v>53.57</v>
      </c>
      <c r="AF1494" s="188">
        <v>78.010000000000005</v>
      </c>
    </row>
    <row r="1495" spans="1:32" x14ac:dyDescent="0.3">
      <c r="A1495" s="180" t="s">
        <v>973</v>
      </c>
      <c r="B1495" s="180">
        <v>2628</v>
      </c>
      <c r="C1495" s="182" t="s">
        <v>27961</v>
      </c>
      <c r="D1495" s="180" t="s">
        <v>6</v>
      </c>
      <c r="E1495" s="180" t="s">
        <v>857</v>
      </c>
      <c r="F1495" s="188"/>
      <c r="G1495" s="188">
        <v>216.04</v>
      </c>
      <c r="H1495" s="188"/>
      <c r="I1495" s="188">
        <v>194.44</v>
      </c>
      <c r="J1495" s="188">
        <v>158.36000000000001</v>
      </c>
      <c r="K1495" s="188"/>
      <c r="L1495" s="188">
        <v>171.97</v>
      </c>
      <c r="M1495" s="188">
        <v>162.68</v>
      </c>
      <c r="N1495" s="188">
        <v>194.22</v>
      </c>
      <c r="O1495" s="188">
        <v>193.14</v>
      </c>
      <c r="P1495" s="188">
        <v>273.51</v>
      </c>
      <c r="Q1495" s="188">
        <v>166.78</v>
      </c>
      <c r="R1495" s="188">
        <v>223.82</v>
      </c>
      <c r="S1495" s="188">
        <v>187.52</v>
      </c>
      <c r="T1495" s="188">
        <v>201.35</v>
      </c>
      <c r="U1495" s="188"/>
      <c r="V1495" s="188"/>
      <c r="W1495" s="188">
        <v>237</v>
      </c>
      <c r="X1495" s="188">
        <v>197.89</v>
      </c>
      <c r="Y1495" s="188">
        <v>168.3</v>
      </c>
      <c r="Z1495" s="188">
        <v>197.25</v>
      </c>
      <c r="AA1495" s="188"/>
      <c r="AB1495" s="188">
        <v>267.68</v>
      </c>
      <c r="AC1495" s="188">
        <v>355.18</v>
      </c>
      <c r="AD1495" s="188">
        <v>124.44</v>
      </c>
      <c r="AE1495" s="188">
        <v>205.67</v>
      </c>
      <c r="AF1495" s="188">
        <v>138.26</v>
      </c>
    </row>
    <row r="1496" spans="1:32" x14ac:dyDescent="0.3">
      <c r="A1496" s="180" t="s">
        <v>973</v>
      </c>
      <c r="B1496" s="180">
        <v>2622</v>
      </c>
      <c r="C1496" s="182" t="s">
        <v>27962</v>
      </c>
      <c r="D1496" s="180" t="s">
        <v>6</v>
      </c>
      <c r="E1496" s="180" t="s">
        <v>857</v>
      </c>
      <c r="F1496" s="188"/>
      <c r="G1496" s="188">
        <v>5.13</v>
      </c>
      <c r="H1496" s="188"/>
      <c r="I1496" s="188">
        <v>4.62</v>
      </c>
      <c r="J1496" s="188">
        <v>3.76</v>
      </c>
      <c r="K1496" s="188"/>
      <c r="L1496" s="188">
        <v>4.08</v>
      </c>
      <c r="M1496" s="188">
        <v>3.86</v>
      </c>
      <c r="N1496" s="188">
        <v>4.6100000000000003</v>
      </c>
      <c r="O1496" s="188">
        <v>4.58</v>
      </c>
      <c r="P1496" s="188">
        <v>6.49</v>
      </c>
      <c r="Q1496" s="188">
        <v>3.96</v>
      </c>
      <c r="R1496" s="188">
        <v>5.31</v>
      </c>
      <c r="S1496" s="188">
        <v>4.45</v>
      </c>
      <c r="T1496" s="188">
        <v>4.78</v>
      </c>
      <c r="U1496" s="188"/>
      <c r="V1496" s="188"/>
      <c r="W1496" s="188">
        <v>5.63</v>
      </c>
      <c r="X1496" s="188">
        <v>4.7</v>
      </c>
      <c r="Y1496" s="188">
        <v>3.99</v>
      </c>
      <c r="Z1496" s="188">
        <v>4.68</v>
      </c>
      <c r="AA1496" s="188"/>
      <c r="AB1496" s="188">
        <v>6.36</v>
      </c>
      <c r="AC1496" s="188">
        <v>8.43</v>
      </c>
      <c r="AD1496" s="188">
        <v>2.95</v>
      </c>
      <c r="AE1496" s="188">
        <v>4.88</v>
      </c>
      <c r="AF1496" s="188">
        <v>3.28</v>
      </c>
    </row>
    <row r="1497" spans="1:32" x14ac:dyDescent="0.3">
      <c r="A1497" s="180" t="s">
        <v>973</v>
      </c>
      <c r="B1497" s="180">
        <v>2623</v>
      </c>
      <c r="C1497" s="182" t="s">
        <v>27963</v>
      </c>
      <c r="D1497" s="180" t="s">
        <v>6</v>
      </c>
      <c r="E1497" s="180" t="s">
        <v>857</v>
      </c>
      <c r="F1497" s="188"/>
      <c r="G1497" s="188">
        <v>6.17</v>
      </c>
      <c r="H1497" s="188"/>
      <c r="I1497" s="188">
        <v>5.56</v>
      </c>
      <c r="J1497" s="188">
        <v>4.5199999999999996</v>
      </c>
      <c r="K1497" s="188"/>
      <c r="L1497" s="188">
        <v>4.91</v>
      </c>
      <c r="M1497" s="188">
        <v>4.6500000000000004</v>
      </c>
      <c r="N1497" s="188">
        <v>5.55</v>
      </c>
      <c r="O1497" s="188">
        <v>5.52</v>
      </c>
      <c r="P1497" s="188">
        <v>7.82</v>
      </c>
      <c r="Q1497" s="188">
        <v>4.76</v>
      </c>
      <c r="R1497" s="188">
        <v>6.4</v>
      </c>
      <c r="S1497" s="188">
        <v>5.36</v>
      </c>
      <c r="T1497" s="188">
        <v>5.75</v>
      </c>
      <c r="U1497" s="188"/>
      <c r="V1497" s="188"/>
      <c r="W1497" s="188">
        <v>6.77</v>
      </c>
      <c r="X1497" s="188">
        <v>5.65</v>
      </c>
      <c r="Y1497" s="188">
        <v>4.8099999999999996</v>
      </c>
      <c r="Z1497" s="188">
        <v>5.64</v>
      </c>
      <c r="AA1497" s="188"/>
      <c r="AB1497" s="188">
        <v>7.65</v>
      </c>
      <c r="AC1497" s="188">
        <v>10.15</v>
      </c>
      <c r="AD1497" s="188">
        <v>3.55</v>
      </c>
      <c r="AE1497" s="188">
        <v>5.88</v>
      </c>
      <c r="AF1497" s="188">
        <v>3.95</v>
      </c>
    </row>
    <row r="1498" spans="1:32" x14ac:dyDescent="0.3">
      <c r="A1498" s="180" t="s">
        <v>973</v>
      </c>
      <c r="B1498" s="180">
        <v>2624</v>
      </c>
      <c r="C1498" s="182" t="s">
        <v>27964</v>
      </c>
      <c r="D1498" s="180" t="s">
        <v>6</v>
      </c>
      <c r="E1498" s="180" t="s">
        <v>857</v>
      </c>
      <c r="F1498" s="188"/>
      <c r="G1498" s="188">
        <v>9.82</v>
      </c>
      <c r="H1498" s="188"/>
      <c r="I1498" s="188">
        <v>8.84</v>
      </c>
      <c r="J1498" s="188">
        <v>7.19</v>
      </c>
      <c r="K1498" s="188"/>
      <c r="L1498" s="188">
        <v>7.81</v>
      </c>
      <c r="M1498" s="188">
        <v>7.39</v>
      </c>
      <c r="N1498" s="188">
        <v>8.83</v>
      </c>
      <c r="O1498" s="188">
        <v>8.7799999999999994</v>
      </c>
      <c r="P1498" s="188">
        <v>12.43</v>
      </c>
      <c r="Q1498" s="188">
        <v>7.58</v>
      </c>
      <c r="R1498" s="188">
        <v>10.17</v>
      </c>
      <c r="S1498" s="188">
        <v>8.52</v>
      </c>
      <c r="T1498" s="188">
        <v>9.15</v>
      </c>
      <c r="U1498" s="188"/>
      <c r="V1498" s="188"/>
      <c r="W1498" s="188">
        <v>10.77</v>
      </c>
      <c r="X1498" s="188">
        <v>8.99</v>
      </c>
      <c r="Y1498" s="188">
        <v>7.65</v>
      </c>
      <c r="Z1498" s="188">
        <v>8.9600000000000009</v>
      </c>
      <c r="AA1498" s="188"/>
      <c r="AB1498" s="188">
        <v>12.16</v>
      </c>
      <c r="AC1498" s="188">
        <v>16.14</v>
      </c>
      <c r="AD1498" s="188">
        <v>5.65</v>
      </c>
      <c r="AE1498" s="188">
        <v>9.35</v>
      </c>
      <c r="AF1498" s="188">
        <v>6.28</v>
      </c>
    </row>
    <row r="1499" spans="1:32" x14ac:dyDescent="0.3">
      <c r="A1499" s="180" t="s">
        <v>973</v>
      </c>
      <c r="B1499" s="180">
        <v>2625</v>
      </c>
      <c r="C1499" s="182" t="s">
        <v>27965</v>
      </c>
      <c r="D1499" s="180" t="s">
        <v>6</v>
      </c>
      <c r="E1499" s="180" t="s">
        <v>857</v>
      </c>
      <c r="F1499" s="188"/>
      <c r="G1499" s="188">
        <v>20.73</v>
      </c>
      <c r="H1499" s="188"/>
      <c r="I1499" s="188">
        <v>18.66</v>
      </c>
      <c r="J1499" s="188">
        <v>15.19</v>
      </c>
      <c r="K1499" s="188"/>
      <c r="L1499" s="188">
        <v>16.5</v>
      </c>
      <c r="M1499" s="188">
        <v>15.61</v>
      </c>
      <c r="N1499" s="188">
        <v>18.63</v>
      </c>
      <c r="O1499" s="188">
        <v>18.53</v>
      </c>
      <c r="P1499" s="188">
        <v>26.24</v>
      </c>
      <c r="Q1499" s="188">
        <v>16</v>
      </c>
      <c r="R1499" s="188">
        <v>21.47</v>
      </c>
      <c r="S1499" s="188">
        <v>17.989999999999998</v>
      </c>
      <c r="T1499" s="188">
        <v>19.32</v>
      </c>
      <c r="U1499" s="188"/>
      <c r="V1499" s="188"/>
      <c r="W1499" s="188">
        <v>22.74</v>
      </c>
      <c r="X1499" s="188">
        <v>18.989999999999998</v>
      </c>
      <c r="Y1499" s="188">
        <v>16.149999999999999</v>
      </c>
      <c r="Z1499" s="188">
        <v>18.920000000000002</v>
      </c>
      <c r="AA1499" s="188"/>
      <c r="AB1499" s="188">
        <v>25.68</v>
      </c>
      <c r="AC1499" s="188">
        <v>34.08</v>
      </c>
      <c r="AD1499" s="188">
        <v>11.94</v>
      </c>
      <c r="AE1499" s="188">
        <v>19.73</v>
      </c>
      <c r="AF1499" s="188">
        <v>13.26</v>
      </c>
    </row>
    <row r="1500" spans="1:32" x14ac:dyDescent="0.3">
      <c r="A1500" s="180" t="s">
        <v>973</v>
      </c>
      <c r="B1500" s="180">
        <v>2626</v>
      </c>
      <c r="C1500" s="182" t="s">
        <v>27966</v>
      </c>
      <c r="D1500" s="180" t="s">
        <v>6</v>
      </c>
      <c r="E1500" s="180" t="s">
        <v>857</v>
      </c>
      <c r="F1500" s="188"/>
      <c r="G1500" s="188">
        <v>30.37</v>
      </c>
      <c r="H1500" s="188"/>
      <c r="I1500" s="188">
        <v>27.34</v>
      </c>
      <c r="J1500" s="188">
        <v>22.26</v>
      </c>
      <c r="K1500" s="188"/>
      <c r="L1500" s="188">
        <v>24.18</v>
      </c>
      <c r="M1500" s="188">
        <v>22.87</v>
      </c>
      <c r="N1500" s="188">
        <v>27.3</v>
      </c>
      <c r="O1500" s="188">
        <v>27.15</v>
      </c>
      <c r="P1500" s="188">
        <v>38.450000000000003</v>
      </c>
      <c r="Q1500" s="188">
        <v>23.45</v>
      </c>
      <c r="R1500" s="188">
        <v>31.47</v>
      </c>
      <c r="S1500" s="188">
        <v>26.36</v>
      </c>
      <c r="T1500" s="188">
        <v>28.31</v>
      </c>
      <c r="U1500" s="188"/>
      <c r="V1500" s="188"/>
      <c r="W1500" s="188">
        <v>33.32</v>
      </c>
      <c r="X1500" s="188">
        <v>27.82</v>
      </c>
      <c r="Y1500" s="188">
        <v>23.66</v>
      </c>
      <c r="Z1500" s="188">
        <v>27.73</v>
      </c>
      <c r="AA1500" s="188"/>
      <c r="AB1500" s="188">
        <v>37.630000000000003</v>
      </c>
      <c r="AC1500" s="188">
        <v>49.94</v>
      </c>
      <c r="AD1500" s="188">
        <v>17.489999999999998</v>
      </c>
      <c r="AE1500" s="188">
        <v>28.91</v>
      </c>
      <c r="AF1500" s="188">
        <v>19.440000000000001</v>
      </c>
    </row>
    <row r="1501" spans="1:32" x14ac:dyDescent="0.3">
      <c r="A1501" s="180" t="s">
        <v>973</v>
      </c>
      <c r="B1501" s="180">
        <v>2630</v>
      </c>
      <c r="C1501" s="182" t="s">
        <v>27967</v>
      </c>
      <c r="D1501" s="180" t="s">
        <v>6</v>
      </c>
      <c r="E1501" s="180" t="s">
        <v>857</v>
      </c>
      <c r="F1501" s="188"/>
      <c r="G1501" s="188">
        <v>46.2</v>
      </c>
      <c r="H1501" s="188"/>
      <c r="I1501" s="188">
        <v>41.58</v>
      </c>
      <c r="J1501" s="188">
        <v>33.86</v>
      </c>
      <c r="K1501" s="188"/>
      <c r="L1501" s="188">
        <v>36.770000000000003</v>
      </c>
      <c r="M1501" s="188">
        <v>34.78</v>
      </c>
      <c r="N1501" s="188">
        <v>41.53</v>
      </c>
      <c r="O1501" s="188">
        <v>41.3</v>
      </c>
      <c r="P1501" s="188">
        <v>58.48</v>
      </c>
      <c r="Q1501" s="188">
        <v>35.659999999999997</v>
      </c>
      <c r="R1501" s="188">
        <v>47.86</v>
      </c>
      <c r="S1501" s="188">
        <v>40.1</v>
      </c>
      <c r="T1501" s="188">
        <v>43.05</v>
      </c>
      <c r="U1501" s="188"/>
      <c r="V1501" s="188"/>
      <c r="W1501" s="188">
        <v>50.68</v>
      </c>
      <c r="X1501" s="188">
        <v>42.31</v>
      </c>
      <c r="Y1501" s="188">
        <v>35.99</v>
      </c>
      <c r="Z1501" s="188">
        <v>42.18</v>
      </c>
      <c r="AA1501" s="188"/>
      <c r="AB1501" s="188">
        <v>57.24</v>
      </c>
      <c r="AC1501" s="188">
        <v>75.95</v>
      </c>
      <c r="AD1501" s="188">
        <v>26.61</v>
      </c>
      <c r="AE1501" s="188">
        <v>43.98</v>
      </c>
      <c r="AF1501" s="188">
        <v>29.56</v>
      </c>
    </row>
    <row r="1502" spans="1:32" x14ac:dyDescent="0.3">
      <c r="A1502" s="180" t="s">
        <v>973</v>
      </c>
      <c r="B1502" s="180">
        <v>2627</v>
      </c>
      <c r="C1502" s="182" t="s">
        <v>27968</v>
      </c>
      <c r="D1502" s="180" t="s">
        <v>6</v>
      </c>
      <c r="E1502" s="180" t="s">
        <v>857</v>
      </c>
      <c r="F1502" s="188"/>
      <c r="G1502" s="188">
        <v>81.37</v>
      </c>
      <c r="H1502" s="188"/>
      <c r="I1502" s="188">
        <v>73.239999999999995</v>
      </c>
      <c r="J1502" s="188">
        <v>59.65</v>
      </c>
      <c r="K1502" s="188"/>
      <c r="L1502" s="188">
        <v>64.77</v>
      </c>
      <c r="M1502" s="188">
        <v>61.27</v>
      </c>
      <c r="N1502" s="188">
        <v>73.150000000000006</v>
      </c>
      <c r="O1502" s="188">
        <v>72.75</v>
      </c>
      <c r="P1502" s="188">
        <v>103.02</v>
      </c>
      <c r="Q1502" s="188">
        <v>62.82</v>
      </c>
      <c r="R1502" s="188">
        <v>84.3</v>
      </c>
      <c r="S1502" s="188">
        <v>70.63</v>
      </c>
      <c r="T1502" s="188">
        <v>75.84</v>
      </c>
      <c r="U1502" s="188"/>
      <c r="V1502" s="188"/>
      <c r="W1502" s="188">
        <v>89.27</v>
      </c>
      <c r="X1502" s="188">
        <v>74.540000000000006</v>
      </c>
      <c r="Y1502" s="188">
        <v>63.39</v>
      </c>
      <c r="Z1502" s="188">
        <v>74.290000000000006</v>
      </c>
      <c r="AA1502" s="188"/>
      <c r="AB1502" s="188">
        <v>100.82</v>
      </c>
      <c r="AC1502" s="188">
        <v>133.78</v>
      </c>
      <c r="AD1502" s="188">
        <v>46.87</v>
      </c>
      <c r="AE1502" s="188">
        <v>77.47</v>
      </c>
      <c r="AF1502" s="188">
        <v>52.08</v>
      </c>
    </row>
    <row r="1503" spans="1:32" x14ac:dyDescent="0.3">
      <c r="A1503" s="180" t="s">
        <v>973</v>
      </c>
      <c r="B1503" s="180">
        <v>2629</v>
      </c>
      <c r="C1503" s="182" t="s">
        <v>27969</v>
      </c>
      <c r="D1503" s="180" t="s">
        <v>6</v>
      </c>
      <c r="E1503" s="180" t="s">
        <v>857</v>
      </c>
      <c r="F1503" s="188"/>
      <c r="G1503" s="188">
        <v>110.06</v>
      </c>
      <c r="H1503" s="188"/>
      <c r="I1503" s="188">
        <v>99.06</v>
      </c>
      <c r="J1503" s="188">
        <v>80.67</v>
      </c>
      <c r="K1503" s="188"/>
      <c r="L1503" s="188">
        <v>87.61</v>
      </c>
      <c r="M1503" s="188">
        <v>82.88</v>
      </c>
      <c r="N1503" s="188">
        <v>98.95</v>
      </c>
      <c r="O1503" s="188">
        <v>98.4</v>
      </c>
      <c r="P1503" s="188">
        <v>139.34</v>
      </c>
      <c r="Q1503" s="188">
        <v>84.97</v>
      </c>
      <c r="R1503" s="188">
        <v>114.03</v>
      </c>
      <c r="S1503" s="188">
        <v>95.53</v>
      </c>
      <c r="T1503" s="188">
        <v>102.58</v>
      </c>
      <c r="U1503" s="188"/>
      <c r="V1503" s="188"/>
      <c r="W1503" s="188">
        <v>120.74</v>
      </c>
      <c r="X1503" s="188">
        <v>100.82</v>
      </c>
      <c r="Y1503" s="188">
        <v>85.74</v>
      </c>
      <c r="Z1503" s="188">
        <v>100.49</v>
      </c>
      <c r="AA1503" s="188"/>
      <c r="AB1503" s="188">
        <v>136.37</v>
      </c>
      <c r="AC1503" s="188">
        <v>180.95</v>
      </c>
      <c r="AD1503" s="188">
        <v>63.39</v>
      </c>
      <c r="AE1503" s="188">
        <v>104.78</v>
      </c>
      <c r="AF1503" s="188">
        <v>70.44</v>
      </c>
    </row>
    <row r="1504" spans="1:32" x14ac:dyDescent="0.3">
      <c r="A1504" s="180" t="s">
        <v>973</v>
      </c>
      <c r="B1504" s="180">
        <v>1880</v>
      </c>
      <c r="C1504" s="182" t="s">
        <v>27970</v>
      </c>
      <c r="D1504" s="180" t="s">
        <v>6</v>
      </c>
      <c r="E1504" s="180" t="s">
        <v>857</v>
      </c>
      <c r="F1504" s="188">
        <v>3.1</v>
      </c>
      <c r="G1504" s="188">
        <v>2.5499999999999998</v>
      </c>
      <c r="H1504" s="188">
        <v>3</v>
      </c>
      <c r="I1504" s="188">
        <v>4.21</v>
      </c>
      <c r="J1504" s="188">
        <v>2.89</v>
      </c>
      <c r="K1504" s="188">
        <v>2.4500000000000002</v>
      </c>
      <c r="L1504" s="188">
        <v>4.17</v>
      </c>
      <c r="M1504" s="188">
        <v>3.6</v>
      </c>
      <c r="N1504" s="188">
        <v>1.99</v>
      </c>
      <c r="O1504" s="188">
        <v>3.75</v>
      </c>
      <c r="P1504" s="188">
        <v>4.2699999999999996</v>
      </c>
      <c r="Q1504" s="188">
        <v>2.38</v>
      </c>
      <c r="R1504" s="188">
        <v>4.29</v>
      </c>
      <c r="S1504" s="188">
        <v>3.66</v>
      </c>
      <c r="T1504" s="188">
        <v>1.92</v>
      </c>
      <c r="U1504" s="188">
        <v>4.25</v>
      </c>
      <c r="V1504" s="188">
        <v>3.12</v>
      </c>
      <c r="W1504" s="188">
        <v>6.01</v>
      </c>
      <c r="X1504" s="188">
        <v>4.43</v>
      </c>
      <c r="Y1504" s="188">
        <v>3.24</v>
      </c>
      <c r="Z1504" s="188">
        <v>3.05</v>
      </c>
      <c r="AA1504" s="188">
        <v>3.77</v>
      </c>
      <c r="AB1504" s="188">
        <v>3.93</v>
      </c>
      <c r="AC1504" s="188">
        <v>2.64</v>
      </c>
      <c r="AD1504" s="188">
        <v>3.18</v>
      </c>
      <c r="AE1504" s="188">
        <v>2.77</v>
      </c>
      <c r="AF1504" s="188">
        <v>2.94</v>
      </c>
    </row>
    <row r="1505" spans="1:32" x14ac:dyDescent="0.3">
      <c r="A1505" s="180" t="s">
        <v>973</v>
      </c>
      <c r="B1505" s="180">
        <v>39274</v>
      </c>
      <c r="C1505" s="182" t="s">
        <v>27971</v>
      </c>
      <c r="D1505" s="180" t="s">
        <v>6</v>
      </c>
      <c r="E1505" s="180" t="s">
        <v>857</v>
      </c>
      <c r="F1505" s="188">
        <v>2.4</v>
      </c>
      <c r="G1505" s="188">
        <v>1.97</v>
      </c>
      <c r="H1505" s="188">
        <v>2.33</v>
      </c>
      <c r="I1505" s="188">
        <v>3.26</v>
      </c>
      <c r="J1505" s="188">
        <v>2.2400000000000002</v>
      </c>
      <c r="K1505" s="188">
        <v>1.9</v>
      </c>
      <c r="L1505" s="188">
        <v>3.23</v>
      </c>
      <c r="M1505" s="188">
        <v>2.79</v>
      </c>
      <c r="N1505" s="188">
        <v>1.54</v>
      </c>
      <c r="O1505" s="188">
        <v>2.91</v>
      </c>
      <c r="P1505" s="188">
        <v>3.31</v>
      </c>
      <c r="Q1505" s="188">
        <v>1.84</v>
      </c>
      <c r="R1505" s="188">
        <v>3.33</v>
      </c>
      <c r="S1505" s="188">
        <v>2.84</v>
      </c>
      <c r="T1505" s="188">
        <v>1.49</v>
      </c>
      <c r="U1505" s="188">
        <v>3.3</v>
      </c>
      <c r="V1505" s="188">
        <v>2.42</v>
      </c>
      <c r="W1505" s="188">
        <v>4.66</v>
      </c>
      <c r="X1505" s="188">
        <v>3.44</v>
      </c>
      <c r="Y1505" s="188">
        <v>2.5099999999999998</v>
      </c>
      <c r="Z1505" s="188">
        <v>2.37</v>
      </c>
      <c r="AA1505" s="188">
        <v>2.93</v>
      </c>
      <c r="AB1505" s="188">
        <v>3.05</v>
      </c>
      <c r="AC1505" s="188">
        <v>2.0499999999999998</v>
      </c>
      <c r="AD1505" s="188">
        <v>2.4700000000000002</v>
      </c>
      <c r="AE1505" s="188">
        <v>2.15</v>
      </c>
      <c r="AF1505" s="188">
        <v>2.2799999999999998</v>
      </c>
    </row>
    <row r="1506" spans="1:32" x14ac:dyDescent="0.3">
      <c r="A1506" s="180" t="s">
        <v>973</v>
      </c>
      <c r="B1506" s="180">
        <v>12033</v>
      </c>
      <c r="C1506" s="182" t="s">
        <v>27972</v>
      </c>
      <c r="D1506" s="180" t="s">
        <v>6</v>
      </c>
      <c r="E1506" s="180" t="s">
        <v>857</v>
      </c>
      <c r="F1506" s="188">
        <v>9.9</v>
      </c>
      <c r="G1506" s="188">
        <v>8.1300000000000008</v>
      </c>
      <c r="H1506" s="188">
        <v>9.59</v>
      </c>
      <c r="I1506" s="188">
        <v>13.43</v>
      </c>
      <c r="J1506" s="188">
        <v>9.24</v>
      </c>
      <c r="K1506" s="188">
        <v>7.82</v>
      </c>
      <c r="L1506" s="188">
        <v>13.31</v>
      </c>
      <c r="M1506" s="188">
        <v>11.51</v>
      </c>
      <c r="N1506" s="188">
        <v>6.37</v>
      </c>
      <c r="O1506" s="188">
        <v>11.97</v>
      </c>
      <c r="P1506" s="188">
        <v>13.62</v>
      </c>
      <c r="Q1506" s="188">
        <v>7.59</v>
      </c>
      <c r="R1506" s="188">
        <v>13.7</v>
      </c>
      <c r="S1506" s="188">
        <v>11.7</v>
      </c>
      <c r="T1506" s="188">
        <v>6.14</v>
      </c>
      <c r="U1506" s="188">
        <v>13.58</v>
      </c>
      <c r="V1506" s="188">
        <v>9.9700000000000006</v>
      </c>
      <c r="W1506" s="188">
        <v>19.18</v>
      </c>
      <c r="X1506" s="188">
        <v>14.16</v>
      </c>
      <c r="Y1506" s="188">
        <v>10.36</v>
      </c>
      <c r="Z1506" s="188">
        <v>9.74</v>
      </c>
      <c r="AA1506" s="188">
        <v>12.05</v>
      </c>
      <c r="AB1506" s="188">
        <v>12.54</v>
      </c>
      <c r="AC1506" s="188">
        <v>8.44</v>
      </c>
      <c r="AD1506" s="188">
        <v>10.16</v>
      </c>
      <c r="AE1506" s="188">
        <v>8.86</v>
      </c>
      <c r="AF1506" s="188">
        <v>9.4</v>
      </c>
    </row>
    <row r="1507" spans="1:32" x14ac:dyDescent="0.3">
      <c r="A1507" s="180" t="s">
        <v>973</v>
      </c>
      <c r="B1507" s="180">
        <v>40408</v>
      </c>
      <c r="C1507" s="182" t="s">
        <v>27973</v>
      </c>
      <c r="D1507" s="180" t="s">
        <v>6</v>
      </c>
      <c r="E1507" s="180" t="s">
        <v>857</v>
      </c>
      <c r="F1507" s="188">
        <v>6.5</v>
      </c>
      <c r="G1507" s="188">
        <v>5.34</v>
      </c>
      <c r="H1507" s="188">
        <v>6.3</v>
      </c>
      <c r="I1507" s="188">
        <v>8.82</v>
      </c>
      <c r="J1507" s="188">
        <v>6.07</v>
      </c>
      <c r="K1507" s="188">
        <v>5.14</v>
      </c>
      <c r="L1507" s="188">
        <v>8.75</v>
      </c>
      <c r="M1507" s="188">
        <v>7.56</v>
      </c>
      <c r="N1507" s="188">
        <v>4.18</v>
      </c>
      <c r="O1507" s="188">
        <v>7.86</v>
      </c>
      <c r="P1507" s="188">
        <v>8.9499999999999993</v>
      </c>
      <c r="Q1507" s="188">
        <v>4.99</v>
      </c>
      <c r="R1507" s="188">
        <v>9</v>
      </c>
      <c r="S1507" s="188">
        <v>7.69</v>
      </c>
      <c r="T1507" s="188">
        <v>4.03</v>
      </c>
      <c r="U1507" s="188">
        <v>8.92</v>
      </c>
      <c r="V1507" s="188">
        <v>6.55</v>
      </c>
      <c r="W1507" s="188">
        <v>12.6</v>
      </c>
      <c r="X1507" s="188">
        <v>9.3000000000000007</v>
      </c>
      <c r="Y1507" s="188">
        <v>6.8</v>
      </c>
      <c r="Z1507" s="188">
        <v>6.4</v>
      </c>
      <c r="AA1507" s="188">
        <v>7.91</v>
      </c>
      <c r="AB1507" s="188">
        <v>8.24</v>
      </c>
      <c r="AC1507" s="188">
        <v>5.54</v>
      </c>
      <c r="AD1507" s="188">
        <v>6.68</v>
      </c>
      <c r="AE1507" s="188">
        <v>5.82</v>
      </c>
      <c r="AF1507" s="188">
        <v>6.17</v>
      </c>
    </row>
    <row r="1508" spans="1:32" x14ac:dyDescent="0.3">
      <c r="A1508" s="180" t="s">
        <v>973</v>
      </c>
      <c r="B1508" s="180">
        <v>39276</v>
      </c>
      <c r="C1508" s="182" t="s">
        <v>27974</v>
      </c>
      <c r="D1508" s="180" t="s">
        <v>6</v>
      </c>
      <c r="E1508" s="180" t="s">
        <v>857</v>
      </c>
      <c r="F1508" s="188">
        <v>5.86</v>
      </c>
      <c r="G1508" s="188">
        <v>4.8099999999999996</v>
      </c>
      <c r="H1508" s="188">
        <v>5.68</v>
      </c>
      <c r="I1508" s="188">
        <v>7.95</v>
      </c>
      <c r="J1508" s="188">
        <v>5.47</v>
      </c>
      <c r="K1508" s="188">
        <v>4.63</v>
      </c>
      <c r="L1508" s="188">
        <v>7.88</v>
      </c>
      <c r="M1508" s="188">
        <v>6.81</v>
      </c>
      <c r="N1508" s="188">
        <v>3.77</v>
      </c>
      <c r="O1508" s="188">
        <v>7.09</v>
      </c>
      <c r="P1508" s="188">
        <v>8.06</v>
      </c>
      <c r="Q1508" s="188">
        <v>4.49</v>
      </c>
      <c r="R1508" s="188">
        <v>8.11</v>
      </c>
      <c r="S1508" s="188">
        <v>6.93</v>
      </c>
      <c r="T1508" s="188">
        <v>3.63</v>
      </c>
      <c r="U1508" s="188">
        <v>8.0399999999999991</v>
      </c>
      <c r="V1508" s="188">
        <v>5.9</v>
      </c>
      <c r="W1508" s="188">
        <v>11.36</v>
      </c>
      <c r="X1508" s="188">
        <v>8.3800000000000008</v>
      </c>
      <c r="Y1508" s="188">
        <v>6.13</v>
      </c>
      <c r="Z1508" s="188">
        <v>5.77</v>
      </c>
      <c r="AA1508" s="188">
        <v>7.13</v>
      </c>
      <c r="AB1508" s="188">
        <v>7.43</v>
      </c>
      <c r="AC1508" s="188">
        <v>4.99</v>
      </c>
      <c r="AD1508" s="188">
        <v>6.02</v>
      </c>
      <c r="AE1508" s="188">
        <v>5.24</v>
      </c>
      <c r="AF1508" s="188">
        <v>5.56</v>
      </c>
    </row>
    <row r="1509" spans="1:32" x14ac:dyDescent="0.3">
      <c r="A1509" s="180" t="s">
        <v>973</v>
      </c>
      <c r="B1509" s="180">
        <v>40409</v>
      </c>
      <c r="C1509" s="182" t="s">
        <v>27975</v>
      </c>
      <c r="D1509" s="180" t="s">
        <v>6</v>
      </c>
      <c r="E1509" s="180" t="s">
        <v>857</v>
      </c>
      <c r="F1509" s="188">
        <v>2.2999999999999998</v>
      </c>
      <c r="G1509" s="188">
        <v>1.89</v>
      </c>
      <c r="H1509" s="188">
        <v>2.23</v>
      </c>
      <c r="I1509" s="188">
        <v>3.12</v>
      </c>
      <c r="J1509" s="188">
        <v>2.15</v>
      </c>
      <c r="K1509" s="188">
        <v>1.82</v>
      </c>
      <c r="L1509" s="188">
        <v>3.09</v>
      </c>
      <c r="M1509" s="188">
        <v>2.67</v>
      </c>
      <c r="N1509" s="188">
        <v>1.48</v>
      </c>
      <c r="O1509" s="188">
        <v>2.78</v>
      </c>
      <c r="P1509" s="188">
        <v>3.16</v>
      </c>
      <c r="Q1509" s="188">
        <v>1.76</v>
      </c>
      <c r="R1509" s="188">
        <v>3.18</v>
      </c>
      <c r="S1509" s="188">
        <v>2.72</v>
      </c>
      <c r="T1509" s="188">
        <v>1.42</v>
      </c>
      <c r="U1509" s="188">
        <v>3.16</v>
      </c>
      <c r="V1509" s="188">
        <v>2.3199999999999998</v>
      </c>
      <c r="W1509" s="188">
        <v>4.46</v>
      </c>
      <c r="X1509" s="188">
        <v>3.29</v>
      </c>
      <c r="Y1509" s="188">
        <v>2.41</v>
      </c>
      <c r="Z1509" s="188">
        <v>2.2599999999999998</v>
      </c>
      <c r="AA1509" s="188">
        <v>2.8</v>
      </c>
      <c r="AB1509" s="188">
        <v>2.91</v>
      </c>
      <c r="AC1509" s="188">
        <v>1.96</v>
      </c>
      <c r="AD1509" s="188">
        <v>2.36</v>
      </c>
      <c r="AE1509" s="188">
        <v>2.06</v>
      </c>
      <c r="AF1509" s="188">
        <v>2.1800000000000002</v>
      </c>
    </row>
    <row r="1510" spans="1:32" x14ac:dyDescent="0.3">
      <c r="A1510" s="180" t="s">
        <v>973</v>
      </c>
      <c r="B1510" s="180">
        <v>39277</v>
      </c>
      <c r="C1510" s="182" t="s">
        <v>27976</v>
      </c>
      <c r="D1510" s="180" t="s">
        <v>6</v>
      </c>
      <c r="E1510" s="180" t="s">
        <v>857</v>
      </c>
      <c r="F1510" s="188">
        <v>15.82</v>
      </c>
      <c r="G1510" s="188">
        <v>13</v>
      </c>
      <c r="H1510" s="188">
        <v>15.33</v>
      </c>
      <c r="I1510" s="188">
        <v>21.46</v>
      </c>
      <c r="J1510" s="188">
        <v>14.78</v>
      </c>
      <c r="K1510" s="188">
        <v>12.51</v>
      </c>
      <c r="L1510" s="188">
        <v>21.28</v>
      </c>
      <c r="M1510" s="188">
        <v>18.39</v>
      </c>
      <c r="N1510" s="188">
        <v>10.18</v>
      </c>
      <c r="O1510" s="188">
        <v>19.13</v>
      </c>
      <c r="P1510" s="188">
        <v>21.77</v>
      </c>
      <c r="Q1510" s="188">
        <v>12.14</v>
      </c>
      <c r="R1510" s="188">
        <v>21.89</v>
      </c>
      <c r="S1510" s="188">
        <v>18.7</v>
      </c>
      <c r="T1510" s="188">
        <v>9.81</v>
      </c>
      <c r="U1510" s="188">
        <v>21.71</v>
      </c>
      <c r="V1510" s="188">
        <v>15.94</v>
      </c>
      <c r="W1510" s="188">
        <v>30.66</v>
      </c>
      <c r="X1510" s="188">
        <v>22.63</v>
      </c>
      <c r="Y1510" s="188">
        <v>16.55</v>
      </c>
      <c r="Z1510" s="188">
        <v>15.57</v>
      </c>
      <c r="AA1510" s="188">
        <v>19.25</v>
      </c>
      <c r="AB1510" s="188">
        <v>20.05</v>
      </c>
      <c r="AC1510" s="188">
        <v>13.49</v>
      </c>
      <c r="AD1510" s="188">
        <v>16.25</v>
      </c>
      <c r="AE1510" s="188">
        <v>14.16</v>
      </c>
      <c r="AF1510" s="188">
        <v>15.02</v>
      </c>
    </row>
    <row r="1511" spans="1:32" x14ac:dyDescent="0.3">
      <c r="A1511" s="180" t="s">
        <v>973</v>
      </c>
      <c r="B1511" s="180">
        <v>12034</v>
      </c>
      <c r="C1511" s="182" t="s">
        <v>27977</v>
      </c>
      <c r="D1511" s="180" t="s">
        <v>6</v>
      </c>
      <c r="E1511" s="180" t="s">
        <v>857</v>
      </c>
      <c r="F1511" s="188">
        <v>4.4800000000000004</v>
      </c>
      <c r="G1511" s="188">
        <v>3.68</v>
      </c>
      <c r="H1511" s="188">
        <v>4.34</v>
      </c>
      <c r="I1511" s="188">
        <v>6.08</v>
      </c>
      <c r="J1511" s="188">
        <v>4.1900000000000004</v>
      </c>
      <c r="K1511" s="188">
        <v>3.54</v>
      </c>
      <c r="L1511" s="188">
        <v>6.03</v>
      </c>
      <c r="M1511" s="188">
        <v>5.21</v>
      </c>
      <c r="N1511" s="188">
        <v>2.88</v>
      </c>
      <c r="O1511" s="188">
        <v>5.42</v>
      </c>
      <c r="P1511" s="188">
        <v>6.17</v>
      </c>
      <c r="Q1511" s="188">
        <v>3.44</v>
      </c>
      <c r="R1511" s="188">
        <v>6.2</v>
      </c>
      <c r="S1511" s="188">
        <v>5.3</v>
      </c>
      <c r="T1511" s="188">
        <v>2.78</v>
      </c>
      <c r="U1511" s="188">
        <v>6.15</v>
      </c>
      <c r="V1511" s="188">
        <v>4.5199999999999996</v>
      </c>
      <c r="W1511" s="188">
        <v>8.69</v>
      </c>
      <c r="X1511" s="188">
        <v>6.41</v>
      </c>
      <c r="Y1511" s="188">
        <v>4.6900000000000004</v>
      </c>
      <c r="Z1511" s="188">
        <v>4.41</v>
      </c>
      <c r="AA1511" s="188">
        <v>5.46</v>
      </c>
      <c r="AB1511" s="188">
        <v>5.68</v>
      </c>
      <c r="AC1511" s="188">
        <v>3.82</v>
      </c>
      <c r="AD1511" s="188">
        <v>4.5999999999999996</v>
      </c>
      <c r="AE1511" s="188">
        <v>4.01</v>
      </c>
      <c r="AF1511" s="188">
        <v>4.26</v>
      </c>
    </row>
    <row r="1512" spans="1:32" x14ac:dyDescent="0.3">
      <c r="A1512" s="180" t="s">
        <v>973</v>
      </c>
      <c r="B1512" s="180">
        <v>39879</v>
      </c>
      <c r="C1512" s="182" t="s">
        <v>27978</v>
      </c>
      <c r="D1512" s="180" t="s">
        <v>6</v>
      </c>
      <c r="E1512" s="180" t="s">
        <v>857</v>
      </c>
      <c r="F1512" s="188"/>
      <c r="G1512" s="188"/>
      <c r="H1512" s="188"/>
      <c r="I1512" s="188"/>
      <c r="J1512" s="188">
        <v>7.69</v>
      </c>
      <c r="K1512" s="188"/>
      <c r="L1512" s="188">
        <v>10.6</v>
      </c>
      <c r="M1512" s="188">
        <v>8.52</v>
      </c>
      <c r="N1512" s="188"/>
      <c r="O1512" s="188"/>
      <c r="P1512" s="188">
        <v>8.8800000000000008</v>
      </c>
      <c r="Q1512" s="188"/>
      <c r="R1512" s="188"/>
      <c r="S1512" s="188"/>
      <c r="T1512" s="188"/>
      <c r="U1512" s="188"/>
      <c r="V1512" s="188"/>
      <c r="W1512" s="188"/>
      <c r="X1512" s="188"/>
      <c r="Y1512" s="188"/>
      <c r="Z1512" s="188"/>
      <c r="AA1512" s="188"/>
      <c r="AB1512" s="188"/>
      <c r="AC1512" s="188">
        <v>8.94</v>
      </c>
      <c r="AD1512" s="188"/>
      <c r="AE1512" s="188">
        <v>5.45</v>
      </c>
      <c r="AF1512" s="188"/>
    </row>
    <row r="1513" spans="1:32" x14ac:dyDescent="0.3">
      <c r="A1513" s="180" t="s">
        <v>973</v>
      </c>
      <c r="B1513" s="180">
        <v>39880</v>
      </c>
      <c r="C1513" s="182" t="s">
        <v>27979</v>
      </c>
      <c r="D1513" s="180" t="s">
        <v>6</v>
      </c>
      <c r="E1513" s="180" t="s">
        <v>857</v>
      </c>
      <c r="F1513" s="188"/>
      <c r="G1513" s="188"/>
      <c r="H1513" s="188"/>
      <c r="I1513" s="188"/>
      <c r="J1513" s="188">
        <v>17.03</v>
      </c>
      <c r="K1513" s="188"/>
      <c r="L1513" s="188">
        <v>23.47</v>
      </c>
      <c r="M1513" s="188">
        <v>18.87</v>
      </c>
      <c r="N1513" s="188"/>
      <c r="O1513" s="188"/>
      <c r="P1513" s="188">
        <v>19.670000000000002</v>
      </c>
      <c r="Q1513" s="188"/>
      <c r="R1513" s="188"/>
      <c r="S1513" s="188"/>
      <c r="T1513" s="188"/>
      <c r="U1513" s="188"/>
      <c r="V1513" s="188"/>
      <c r="W1513" s="188"/>
      <c r="X1513" s="188"/>
      <c r="Y1513" s="188"/>
      <c r="Z1513" s="188"/>
      <c r="AA1513" s="188"/>
      <c r="AB1513" s="188"/>
      <c r="AC1513" s="188">
        <v>19.809999999999999</v>
      </c>
      <c r="AD1513" s="188"/>
      <c r="AE1513" s="188">
        <v>12.06</v>
      </c>
      <c r="AF1513" s="188"/>
    </row>
    <row r="1514" spans="1:32" x14ac:dyDescent="0.3">
      <c r="A1514" s="180" t="s">
        <v>973</v>
      </c>
      <c r="B1514" s="180">
        <v>39881</v>
      </c>
      <c r="C1514" s="182" t="s">
        <v>27980</v>
      </c>
      <c r="D1514" s="180" t="s">
        <v>6</v>
      </c>
      <c r="E1514" s="180" t="s">
        <v>857</v>
      </c>
      <c r="F1514" s="188"/>
      <c r="G1514" s="188"/>
      <c r="H1514" s="188"/>
      <c r="I1514" s="188"/>
      <c r="J1514" s="188">
        <v>27.33</v>
      </c>
      <c r="K1514" s="188"/>
      <c r="L1514" s="188">
        <v>37.67</v>
      </c>
      <c r="M1514" s="188">
        <v>30.3</v>
      </c>
      <c r="N1514" s="188"/>
      <c r="O1514" s="188"/>
      <c r="P1514" s="188">
        <v>31.57</v>
      </c>
      <c r="Q1514" s="188"/>
      <c r="R1514" s="188"/>
      <c r="S1514" s="188"/>
      <c r="T1514" s="188"/>
      <c r="U1514" s="188"/>
      <c r="V1514" s="188"/>
      <c r="W1514" s="188"/>
      <c r="X1514" s="188"/>
      <c r="Y1514" s="188"/>
      <c r="Z1514" s="188"/>
      <c r="AA1514" s="188"/>
      <c r="AB1514" s="188"/>
      <c r="AC1514" s="188">
        <v>31.8</v>
      </c>
      <c r="AD1514" s="188"/>
      <c r="AE1514" s="188">
        <v>19.37</v>
      </c>
      <c r="AF1514" s="188"/>
    </row>
    <row r="1515" spans="1:32" x14ac:dyDescent="0.3">
      <c r="A1515" s="180" t="s">
        <v>973</v>
      </c>
      <c r="B1515" s="180">
        <v>39882</v>
      </c>
      <c r="C1515" s="182" t="s">
        <v>27981</v>
      </c>
      <c r="D1515" s="180" t="s">
        <v>6</v>
      </c>
      <c r="E1515" s="180" t="s">
        <v>857</v>
      </c>
      <c r="F1515" s="188"/>
      <c r="G1515" s="188"/>
      <c r="H1515" s="188"/>
      <c r="I1515" s="188"/>
      <c r="J1515" s="188">
        <v>72</v>
      </c>
      <c r="K1515" s="188"/>
      <c r="L1515" s="188">
        <v>99.21</v>
      </c>
      <c r="M1515" s="188">
        <v>79.8</v>
      </c>
      <c r="N1515" s="188"/>
      <c r="O1515" s="188"/>
      <c r="P1515" s="188">
        <v>83.16</v>
      </c>
      <c r="Q1515" s="188"/>
      <c r="R1515" s="188"/>
      <c r="S1515" s="188"/>
      <c r="T1515" s="188"/>
      <c r="U1515" s="188"/>
      <c r="V1515" s="188"/>
      <c r="W1515" s="188"/>
      <c r="X1515" s="188"/>
      <c r="Y1515" s="188"/>
      <c r="Z1515" s="188"/>
      <c r="AA1515" s="188"/>
      <c r="AB1515" s="188"/>
      <c r="AC1515" s="188">
        <v>83.75</v>
      </c>
      <c r="AD1515" s="188"/>
      <c r="AE1515" s="188">
        <v>51.02</v>
      </c>
      <c r="AF1515" s="188"/>
    </row>
    <row r="1516" spans="1:32" x14ac:dyDescent="0.3">
      <c r="A1516" s="180" t="s">
        <v>973</v>
      </c>
      <c r="B1516" s="180">
        <v>39883</v>
      </c>
      <c r="C1516" s="182" t="s">
        <v>27982</v>
      </c>
      <c r="D1516" s="180" t="s">
        <v>6</v>
      </c>
      <c r="E1516" s="180" t="s">
        <v>857</v>
      </c>
      <c r="F1516" s="188"/>
      <c r="G1516" s="188"/>
      <c r="H1516" s="188"/>
      <c r="I1516" s="188"/>
      <c r="J1516" s="188">
        <v>114.96</v>
      </c>
      <c r="K1516" s="188"/>
      <c r="L1516" s="188">
        <v>158.41999999999999</v>
      </c>
      <c r="M1516" s="188">
        <v>127.42</v>
      </c>
      <c r="N1516" s="188"/>
      <c r="O1516" s="188"/>
      <c r="P1516" s="188">
        <v>132.79</v>
      </c>
      <c r="Q1516" s="188"/>
      <c r="R1516" s="188"/>
      <c r="S1516" s="188"/>
      <c r="T1516" s="188"/>
      <c r="U1516" s="188"/>
      <c r="V1516" s="188"/>
      <c r="W1516" s="188"/>
      <c r="X1516" s="188"/>
      <c r="Y1516" s="188"/>
      <c r="Z1516" s="188"/>
      <c r="AA1516" s="188"/>
      <c r="AB1516" s="188"/>
      <c r="AC1516" s="188">
        <v>133.72999999999999</v>
      </c>
      <c r="AD1516" s="188"/>
      <c r="AE1516" s="188">
        <v>81.47</v>
      </c>
      <c r="AF1516" s="188"/>
    </row>
    <row r="1517" spans="1:32" x14ac:dyDescent="0.3">
      <c r="A1517" s="180" t="s">
        <v>973</v>
      </c>
      <c r="B1517" s="180">
        <v>39884</v>
      </c>
      <c r="C1517" s="182" t="s">
        <v>27983</v>
      </c>
      <c r="D1517" s="180" t="s">
        <v>6</v>
      </c>
      <c r="E1517" s="180" t="s">
        <v>857</v>
      </c>
      <c r="F1517" s="188"/>
      <c r="G1517" s="188"/>
      <c r="H1517" s="188"/>
      <c r="I1517" s="188"/>
      <c r="J1517" s="188">
        <v>170.75</v>
      </c>
      <c r="K1517" s="188"/>
      <c r="L1517" s="188">
        <v>235.3</v>
      </c>
      <c r="M1517" s="188">
        <v>189.25</v>
      </c>
      <c r="N1517" s="188"/>
      <c r="O1517" s="188"/>
      <c r="P1517" s="188">
        <v>197.22</v>
      </c>
      <c r="Q1517" s="188"/>
      <c r="R1517" s="188"/>
      <c r="S1517" s="188"/>
      <c r="T1517" s="188"/>
      <c r="U1517" s="188"/>
      <c r="V1517" s="188"/>
      <c r="W1517" s="188"/>
      <c r="X1517" s="188"/>
      <c r="Y1517" s="188"/>
      <c r="Z1517" s="188"/>
      <c r="AA1517" s="188"/>
      <c r="AB1517" s="188"/>
      <c r="AC1517" s="188">
        <v>198.63</v>
      </c>
      <c r="AD1517" s="188"/>
      <c r="AE1517" s="188">
        <v>121</v>
      </c>
      <c r="AF1517" s="188"/>
    </row>
    <row r="1518" spans="1:32" x14ac:dyDescent="0.3">
      <c r="A1518" s="180" t="s">
        <v>973</v>
      </c>
      <c r="B1518" s="180">
        <v>39885</v>
      </c>
      <c r="C1518" s="182" t="s">
        <v>27984</v>
      </c>
      <c r="D1518" s="180" t="s">
        <v>6</v>
      </c>
      <c r="E1518" s="180" t="s">
        <v>857</v>
      </c>
      <c r="F1518" s="188"/>
      <c r="G1518" s="188"/>
      <c r="H1518" s="188"/>
      <c r="I1518" s="188"/>
      <c r="J1518" s="188">
        <v>405.82</v>
      </c>
      <c r="K1518" s="188"/>
      <c r="L1518" s="188">
        <v>559.22</v>
      </c>
      <c r="M1518" s="188">
        <v>449.79</v>
      </c>
      <c r="N1518" s="188"/>
      <c r="O1518" s="188"/>
      <c r="P1518" s="188">
        <v>468.73</v>
      </c>
      <c r="Q1518" s="188"/>
      <c r="R1518" s="188"/>
      <c r="S1518" s="188"/>
      <c r="T1518" s="188"/>
      <c r="U1518" s="188"/>
      <c r="V1518" s="188"/>
      <c r="W1518" s="188"/>
      <c r="X1518" s="188"/>
      <c r="Y1518" s="188"/>
      <c r="Z1518" s="188"/>
      <c r="AA1518" s="188"/>
      <c r="AB1518" s="188"/>
      <c r="AC1518" s="188">
        <v>472.08</v>
      </c>
      <c r="AD1518" s="188"/>
      <c r="AE1518" s="188">
        <v>287.58</v>
      </c>
      <c r="AF1518" s="188"/>
    </row>
    <row r="1519" spans="1:32" x14ac:dyDescent="0.3">
      <c r="A1519" s="180" t="s">
        <v>973</v>
      </c>
      <c r="B1519" s="180">
        <v>1777</v>
      </c>
      <c r="C1519" s="182" t="s">
        <v>27985</v>
      </c>
      <c r="D1519" s="180" t="s">
        <v>6</v>
      </c>
      <c r="E1519" s="180" t="s">
        <v>857</v>
      </c>
      <c r="F1519" s="188">
        <v>88.34</v>
      </c>
      <c r="G1519" s="188"/>
      <c r="H1519" s="188"/>
      <c r="I1519" s="188"/>
      <c r="J1519" s="188">
        <v>77.680000000000007</v>
      </c>
      <c r="K1519" s="188"/>
      <c r="L1519" s="188"/>
      <c r="M1519" s="188">
        <v>93.38</v>
      </c>
      <c r="N1519" s="188">
        <v>90.9</v>
      </c>
      <c r="O1519" s="188"/>
      <c r="P1519" s="188">
        <v>92.14</v>
      </c>
      <c r="Q1519" s="188">
        <v>92.89</v>
      </c>
      <c r="R1519" s="188">
        <v>67.099999999999994</v>
      </c>
      <c r="S1519" s="188">
        <v>82.64</v>
      </c>
      <c r="T1519" s="188"/>
      <c r="U1519" s="188"/>
      <c r="V1519" s="188">
        <v>78.510000000000005</v>
      </c>
      <c r="W1519" s="188"/>
      <c r="X1519" s="188"/>
      <c r="Y1519" s="188">
        <v>67.849999999999994</v>
      </c>
      <c r="Z1519" s="188">
        <v>87.18</v>
      </c>
      <c r="AA1519" s="188"/>
      <c r="AB1519" s="188">
        <v>83.8</v>
      </c>
      <c r="AC1519" s="188">
        <v>95.04</v>
      </c>
      <c r="AD1519" s="188"/>
      <c r="AE1519" s="188">
        <v>86.19</v>
      </c>
      <c r="AF1519" s="188">
        <v>77.180000000000007</v>
      </c>
    </row>
    <row r="1520" spans="1:32" x14ac:dyDescent="0.3">
      <c r="A1520" s="180" t="s">
        <v>973</v>
      </c>
      <c r="B1520" s="180">
        <v>1819</v>
      </c>
      <c r="C1520" s="182" t="s">
        <v>27986</v>
      </c>
      <c r="D1520" s="180" t="s">
        <v>6</v>
      </c>
      <c r="E1520" s="180" t="s">
        <v>857</v>
      </c>
      <c r="F1520" s="188">
        <v>64.27</v>
      </c>
      <c r="G1520" s="188"/>
      <c r="H1520" s="188"/>
      <c r="I1520" s="188"/>
      <c r="J1520" s="188">
        <v>56.52</v>
      </c>
      <c r="K1520" s="188"/>
      <c r="L1520" s="188"/>
      <c r="M1520" s="188">
        <v>67.94</v>
      </c>
      <c r="N1520" s="188">
        <v>66.14</v>
      </c>
      <c r="O1520" s="188"/>
      <c r="P1520" s="188">
        <v>67.040000000000006</v>
      </c>
      <c r="Q1520" s="188">
        <v>67.58</v>
      </c>
      <c r="R1520" s="188">
        <v>48.82</v>
      </c>
      <c r="S1520" s="188">
        <v>60.12</v>
      </c>
      <c r="T1520" s="188"/>
      <c r="U1520" s="188"/>
      <c r="V1520" s="188">
        <v>57.12</v>
      </c>
      <c r="W1520" s="188"/>
      <c r="X1520" s="188"/>
      <c r="Y1520" s="188">
        <v>49.36</v>
      </c>
      <c r="Z1520" s="188">
        <v>63.43</v>
      </c>
      <c r="AA1520" s="188"/>
      <c r="AB1520" s="188">
        <v>60.97</v>
      </c>
      <c r="AC1520" s="188">
        <v>69.14</v>
      </c>
      <c r="AD1520" s="188"/>
      <c r="AE1520" s="188">
        <v>62.71</v>
      </c>
      <c r="AF1520" s="188">
        <v>56.15</v>
      </c>
    </row>
    <row r="1521" spans="1:32" x14ac:dyDescent="0.3">
      <c r="A1521" s="180" t="s">
        <v>973</v>
      </c>
      <c r="B1521" s="180">
        <v>1776</v>
      </c>
      <c r="C1521" s="182" t="s">
        <v>27987</v>
      </c>
      <c r="D1521" s="180" t="s">
        <v>6</v>
      </c>
      <c r="E1521" s="180" t="s">
        <v>857</v>
      </c>
      <c r="F1521" s="188">
        <v>52.29</v>
      </c>
      <c r="G1521" s="188"/>
      <c r="H1521" s="188"/>
      <c r="I1521" s="188"/>
      <c r="J1521" s="188">
        <v>45.98</v>
      </c>
      <c r="K1521" s="188"/>
      <c r="L1521" s="188"/>
      <c r="M1521" s="188">
        <v>55.28</v>
      </c>
      <c r="N1521" s="188">
        <v>53.81</v>
      </c>
      <c r="O1521" s="188"/>
      <c r="P1521" s="188">
        <v>54.54</v>
      </c>
      <c r="Q1521" s="188">
        <v>54.98</v>
      </c>
      <c r="R1521" s="188">
        <v>39.72</v>
      </c>
      <c r="S1521" s="188">
        <v>48.92</v>
      </c>
      <c r="T1521" s="188"/>
      <c r="U1521" s="188"/>
      <c r="V1521" s="188">
        <v>46.47</v>
      </c>
      <c r="W1521" s="188"/>
      <c r="X1521" s="188"/>
      <c r="Y1521" s="188">
        <v>40.159999999999997</v>
      </c>
      <c r="Z1521" s="188">
        <v>51.61</v>
      </c>
      <c r="AA1521" s="188"/>
      <c r="AB1521" s="188">
        <v>49.6</v>
      </c>
      <c r="AC1521" s="188">
        <v>56.25</v>
      </c>
      <c r="AD1521" s="188"/>
      <c r="AE1521" s="188">
        <v>51.02</v>
      </c>
      <c r="AF1521" s="188">
        <v>45.69</v>
      </c>
    </row>
    <row r="1522" spans="1:32" x14ac:dyDescent="0.3">
      <c r="A1522" s="180" t="s">
        <v>973</v>
      </c>
      <c r="B1522" s="180">
        <v>1775</v>
      </c>
      <c r="C1522" s="182" t="s">
        <v>27988</v>
      </c>
      <c r="D1522" s="180" t="s">
        <v>6</v>
      </c>
      <c r="E1522" s="180" t="s">
        <v>857</v>
      </c>
      <c r="F1522" s="188">
        <v>19.22</v>
      </c>
      <c r="G1522" s="188"/>
      <c r="H1522" s="188"/>
      <c r="I1522" s="188"/>
      <c r="J1522" s="188">
        <v>16.899999999999999</v>
      </c>
      <c r="K1522" s="188"/>
      <c r="L1522" s="188"/>
      <c r="M1522" s="188">
        <v>20.32</v>
      </c>
      <c r="N1522" s="188">
        <v>19.78</v>
      </c>
      <c r="O1522" s="188"/>
      <c r="P1522" s="188">
        <v>20.05</v>
      </c>
      <c r="Q1522" s="188">
        <v>20.21</v>
      </c>
      <c r="R1522" s="188">
        <v>14.6</v>
      </c>
      <c r="S1522" s="188">
        <v>17.98</v>
      </c>
      <c r="T1522" s="188"/>
      <c r="U1522" s="188"/>
      <c r="V1522" s="188">
        <v>17.079999999999998</v>
      </c>
      <c r="W1522" s="188"/>
      <c r="X1522" s="188"/>
      <c r="Y1522" s="188">
        <v>14.76</v>
      </c>
      <c r="Z1522" s="188">
        <v>18.97</v>
      </c>
      <c r="AA1522" s="188"/>
      <c r="AB1522" s="188">
        <v>18.23</v>
      </c>
      <c r="AC1522" s="188">
        <v>20.68</v>
      </c>
      <c r="AD1522" s="188"/>
      <c r="AE1522" s="188">
        <v>18.75</v>
      </c>
      <c r="AF1522" s="188">
        <v>16.79</v>
      </c>
    </row>
    <row r="1523" spans="1:32" x14ac:dyDescent="0.3">
      <c r="A1523" s="180" t="s">
        <v>973</v>
      </c>
      <c r="B1523" s="180">
        <v>1778</v>
      </c>
      <c r="C1523" s="182" t="s">
        <v>27989</v>
      </c>
      <c r="D1523" s="180" t="s">
        <v>6</v>
      </c>
      <c r="E1523" s="180" t="s">
        <v>857</v>
      </c>
      <c r="F1523" s="188">
        <v>213.84</v>
      </c>
      <c r="G1523" s="188"/>
      <c r="H1523" s="188"/>
      <c r="I1523" s="188"/>
      <c r="J1523" s="188">
        <v>188.03</v>
      </c>
      <c r="K1523" s="188"/>
      <c r="L1523" s="188"/>
      <c r="M1523" s="188">
        <v>226.04</v>
      </c>
      <c r="N1523" s="188">
        <v>220.04</v>
      </c>
      <c r="O1523" s="188"/>
      <c r="P1523" s="188">
        <v>223.04</v>
      </c>
      <c r="Q1523" s="188">
        <v>224.84</v>
      </c>
      <c r="R1523" s="188">
        <v>162.43</v>
      </c>
      <c r="S1523" s="188">
        <v>200.03</v>
      </c>
      <c r="T1523" s="188"/>
      <c r="U1523" s="188"/>
      <c r="V1523" s="188">
        <v>190.03</v>
      </c>
      <c r="W1523" s="188"/>
      <c r="X1523" s="188"/>
      <c r="Y1523" s="188">
        <v>164.23</v>
      </c>
      <c r="Z1523" s="188">
        <v>211.04</v>
      </c>
      <c r="AA1523" s="188"/>
      <c r="AB1523" s="188">
        <v>202.83</v>
      </c>
      <c r="AC1523" s="188">
        <v>230.04</v>
      </c>
      <c r="AD1523" s="188"/>
      <c r="AE1523" s="188">
        <v>208.64</v>
      </c>
      <c r="AF1523" s="188">
        <v>186.83</v>
      </c>
    </row>
    <row r="1524" spans="1:32" x14ac:dyDescent="0.3">
      <c r="A1524" s="180" t="s">
        <v>973</v>
      </c>
      <c r="B1524" s="180">
        <v>1818</v>
      </c>
      <c r="C1524" s="182" t="s">
        <v>27990</v>
      </c>
      <c r="D1524" s="180" t="s">
        <v>6</v>
      </c>
      <c r="E1524" s="180" t="s">
        <v>857</v>
      </c>
      <c r="F1524" s="188">
        <v>141.94</v>
      </c>
      <c r="G1524" s="188"/>
      <c r="H1524" s="188"/>
      <c r="I1524" s="188"/>
      <c r="J1524" s="188">
        <v>124.81</v>
      </c>
      <c r="K1524" s="188"/>
      <c r="L1524" s="188"/>
      <c r="M1524" s="188">
        <v>150.04</v>
      </c>
      <c r="N1524" s="188">
        <v>146.06</v>
      </c>
      <c r="O1524" s="188"/>
      <c r="P1524" s="188">
        <v>148.05000000000001</v>
      </c>
      <c r="Q1524" s="188">
        <v>149.25</v>
      </c>
      <c r="R1524" s="188">
        <v>107.82</v>
      </c>
      <c r="S1524" s="188">
        <v>132.78</v>
      </c>
      <c r="T1524" s="188"/>
      <c r="U1524" s="188"/>
      <c r="V1524" s="188">
        <v>126.14</v>
      </c>
      <c r="W1524" s="188"/>
      <c r="X1524" s="188"/>
      <c r="Y1524" s="188">
        <v>109.01</v>
      </c>
      <c r="Z1524" s="188">
        <v>140.08000000000001</v>
      </c>
      <c r="AA1524" s="188"/>
      <c r="AB1524" s="188">
        <v>134.63999999999999</v>
      </c>
      <c r="AC1524" s="188">
        <v>152.69999999999999</v>
      </c>
      <c r="AD1524" s="188"/>
      <c r="AE1524" s="188">
        <v>138.49</v>
      </c>
      <c r="AF1524" s="188">
        <v>124.02</v>
      </c>
    </row>
    <row r="1525" spans="1:32" x14ac:dyDescent="0.3">
      <c r="A1525" s="180" t="s">
        <v>973</v>
      </c>
      <c r="B1525" s="180">
        <v>1779</v>
      </c>
      <c r="C1525" s="182" t="s">
        <v>27991</v>
      </c>
      <c r="D1525" s="180" t="s">
        <v>6</v>
      </c>
      <c r="E1525" s="180" t="s">
        <v>857</v>
      </c>
      <c r="F1525" s="188">
        <v>310.99</v>
      </c>
      <c r="G1525" s="188"/>
      <c r="H1525" s="188"/>
      <c r="I1525" s="188"/>
      <c r="J1525" s="188">
        <v>273.45999999999998</v>
      </c>
      <c r="K1525" s="188"/>
      <c r="L1525" s="188"/>
      <c r="M1525" s="188">
        <v>328.74</v>
      </c>
      <c r="N1525" s="188">
        <v>320.01</v>
      </c>
      <c r="O1525" s="188"/>
      <c r="P1525" s="188">
        <v>324.38</v>
      </c>
      <c r="Q1525" s="188">
        <v>326.99</v>
      </c>
      <c r="R1525" s="188">
        <v>236.23</v>
      </c>
      <c r="S1525" s="188">
        <v>290.92</v>
      </c>
      <c r="T1525" s="188"/>
      <c r="U1525" s="188"/>
      <c r="V1525" s="188">
        <v>276.37</v>
      </c>
      <c r="W1525" s="188"/>
      <c r="X1525" s="188"/>
      <c r="Y1525" s="188">
        <v>238.84</v>
      </c>
      <c r="Z1525" s="188">
        <v>306.92</v>
      </c>
      <c r="AA1525" s="188"/>
      <c r="AB1525" s="188">
        <v>294.99</v>
      </c>
      <c r="AC1525" s="188">
        <v>334.56</v>
      </c>
      <c r="AD1525" s="188"/>
      <c r="AE1525" s="188">
        <v>303.43</v>
      </c>
      <c r="AF1525" s="188">
        <v>271.72000000000003</v>
      </c>
    </row>
    <row r="1526" spans="1:32" x14ac:dyDescent="0.3">
      <c r="A1526" s="180" t="s">
        <v>973</v>
      </c>
      <c r="B1526" s="180">
        <v>1820</v>
      </c>
      <c r="C1526" s="182" t="s">
        <v>27992</v>
      </c>
      <c r="D1526" s="180" t="s">
        <v>6</v>
      </c>
      <c r="E1526" s="180" t="s">
        <v>857</v>
      </c>
      <c r="F1526" s="188">
        <v>27.76</v>
      </c>
      <c r="G1526" s="188"/>
      <c r="H1526" s="188"/>
      <c r="I1526" s="188"/>
      <c r="J1526" s="188">
        <v>24.41</v>
      </c>
      <c r="K1526" s="188"/>
      <c r="L1526" s="188"/>
      <c r="M1526" s="188">
        <v>29.34</v>
      </c>
      <c r="N1526" s="188">
        <v>28.56</v>
      </c>
      <c r="O1526" s="188"/>
      <c r="P1526" s="188">
        <v>28.95</v>
      </c>
      <c r="Q1526" s="188">
        <v>29.18</v>
      </c>
      <c r="R1526" s="188">
        <v>21.08</v>
      </c>
      <c r="S1526" s="188">
        <v>25.96</v>
      </c>
      <c r="T1526" s="188"/>
      <c r="U1526" s="188"/>
      <c r="V1526" s="188">
        <v>24.67</v>
      </c>
      <c r="W1526" s="188"/>
      <c r="X1526" s="188"/>
      <c r="Y1526" s="188">
        <v>21.32</v>
      </c>
      <c r="Z1526" s="188">
        <v>27.39</v>
      </c>
      <c r="AA1526" s="188"/>
      <c r="AB1526" s="188">
        <v>26.33</v>
      </c>
      <c r="AC1526" s="188">
        <v>29.86</v>
      </c>
      <c r="AD1526" s="188"/>
      <c r="AE1526" s="188">
        <v>27.08</v>
      </c>
      <c r="AF1526" s="188">
        <v>24.25</v>
      </c>
    </row>
    <row r="1527" spans="1:32" x14ac:dyDescent="0.3">
      <c r="A1527" s="180" t="s">
        <v>973</v>
      </c>
      <c r="B1527" s="180">
        <v>1780</v>
      </c>
      <c r="C1527" s="182" t="s">
        <v>27993</v>
      </c>
      <c r="D1527" s="180" t="s">
        <v>6</v>
      </c>
      <c r="E1527" s="180" t="s">
        <v>857</v>
      </c>
      <c r="F1527" s="188">
        <v>641.12</v>
      </c>
      <c r="G1527" s="188"/>
      <c r="H1527" s="188"/>
      <c r="I1527" s="188"/>
      <c r="J1527" s="188">
        <v>563.75</v>
      </c>
      <c r="K1527" s="188"/>
      <c r="L1527" s="188"/>
      <c r="M1527" s="188">
        <v>677.7</v>
      </c>
      <c r="N1527" s="188">
        <v>659.71</v>
      </c>
      <c r="O1527" s="188"/>
      <c r="P1527" s="188">
        <v>668.71</v>
      </c>
      <c r="Q1527" s="188">
        <v>674.11</v>
      </c>
      <c r="R1527" s="188">
        <v>486.99</v>
      </c>
      <c r="S1527" s="188">
        <v>599.74</v>
      </c>
      <c r="T1527" s="188"/>
      <c r="U1527" s="188"/>
      <c r="V1527" s="188">
        <v>569.75</v>
      </c>
      <c r="W1527" s="188"/>
      <c r="X1527" s="188"/>
      <c r="Y1527" s="188">
        <v>492.38</v>
      </c>
      <c r="Z1527" s="188">
        <v>632.72</v>
      </c>
      <c r="AA1527" s="188"/>
      <c r="AB1527" s="188">
        <v>608.13</v>
      </c>
      <c r="AC1527" s="188">
        <v>689.7</v>
      </c>
      <c r="AD1527" s="188"/>
      <c r="AE1527" s="188">
        <v>625.53</v>
      </c>
      <c r="AF1527" s="188">
        <v>560.16</v>
      </c>
    </row>
    <row r="1528" spans="1:32" x14ac:dyDescent="0.3">
      <c r="A1528" s="180" t="s">
        <v>973</v>
      </c>
      <c r="B1528" s="180">
        <v>1783</v>
      </c>
      <c r="C1528" s="182" t="s">
        <v>27994</v>
      </c>
      <c r="D1528" s="180" t="s">
        <v>6</v>
      </c>
      <c r="E1528" s="180" t="s">
        <v>857</v>
      </c>
      <c r="F1528" s="188">
        <v>67.790000000000006</v>
      </c>
      <c r="G1528" s="188"/>
      <c r="H1528" s="188"/>
      <c r="I1528" s="188"/>
      <c r="J1528" s="188">
        <v>59.6</v>
      </c>
      <c r="K1528" s="188"/>
      <c r="L1528" s="188"/>
      <c r="M1528" s="188">
        <v>71.650000000000006</v>
      </c>
      <c r="N1528" s="188">
        <v>69.75</v>
      </c>
      <c r="O1528" s="188"/>
      <c r="P1528" s="188">
        <v>70.7</v>
      </c>
      <c r="Q1528" s="188">
        <v>71.27</v>
      </c>
      <c r="R1528" s="188">
        <v>51.49</v>
      </c>
      <c r="S1528" s="188">
        <v>63.41</v>
      </c>
      <c r="T1528" s="188"/>
      <c r="U1528" s="188"/>
      <c r="V1528" s="188">
        <v>60.24</v>
      </c>
      <c r="W1528" s="188"/>
      <c r="X1528" s="188"/>
      <c r="Y1528" s="188">
        <v>52.06</v>
      </c>
      <c r="Z1528" s="188">
        <v>66.900000000000006</v>
      </c>
      <c r="AA1528" s="188"/>
      <c r="AB1528" s="188">
        <v>64.3</v>
      </c>
      <c r="AC1528" s="188">
        <v>72.92</v>
      </c>
      <c r="AD1528" s="188"/>
      <c r="AE1528" s="188">
        <v>66.14</v>
      </c>
      <c r="AF1528" s="188">
        <v>59.22</v>
      </c>
    </row>
    <row r="1529" spans="1:32" x14ac:dyDescent="0.3">
      <c r="A1529" s="180" t="s">
        <v>973</v>
      </c>
      <c r="B1529" s="180">
        <v>1782</v>
      </c>
      <c r="C1529" s="182" t="s">
        <v>27995</v>
      </c>
      <c r="D1529" s="180" t="s">
        <v>6</v>
      </c>
      <c r="E1529" s="180" t="s">
        <v>857</v>
      </c>
      <c r="F1529" s="188">
        <v>53.6</v>
      </c>
      <c r="G1529" s="188"/>
      <c r="H1529" s="188"/>
      <c r="I1529" s="188"/>
      <c r="J1529" s="188">
        <v>47.13</v>
      </c>
      <c r="K1529" s="188"/>
      <c r="L1529" s="188"/>
      <c r="M1529" s="188">
        <v>56.65</v>
      </c>
      <c r="N1529" s="188">
        <v>55.15</v>
      </c>
      <c r="O1529" s="188"/>
      <c r="P1529" s="188">
        <v>55.9</v>
      </c>
      <c r="Q1529" s="188">
        <v>56.35</v>
      </c>
      <c r="R1529" s="188">
        <v>40.71</v>
      </c>
      <c r="S1529" s="188">
        <v>50.14</v>
      </c>
      <c r="T1529" s="188"/>
      <c r="U1529" s="188"/>
      <c r="V1529" s="188">
        <v>47.63</v>
      </c>
      <c r="W1529" s="188"/>
      <c r="X1529" s="188"/>
      <c r="Y1529" s="188">
        <v>41.16</v>
      </c>
      <c r="Z1529" s="188">
        <v>52.89</v>
      </c>
      <c r="AA1529" s="188"/>
      <c r="AB1529" s="188">
        <v>50.84</v>
      </c>
      <c r="AC1529" s="188">
        <v>57.66</v>
      </c>
      <c r="AD1529" s="188"/>
      <c r="AE1529" s="188">
        <v>52.29</v>
      </c>
      <c r="AF1529" s="188">
        <v>46.83</v>
      </c>
    </row>
    <row r="1530" spans="1:32" x14ac:dyDescent="0.3">
      <c r="A1530" s="180" t="s">
        <v>973</v>
      </c>
      <c r="B1530" s="180">
        <v>1781</v>
      </c>
      <c r="C1530" s="182" t="s">
        <v>27996</v>
      </c>
      <c r="D1530" s="180" t="s">
        <v>6</v>
      </c>
      <c r="E1530" s="180" t="s">
        <v>857</v>
      </c>
      <c r="F1530" s="188">
        <v>34.92</v>
      </c>
      <c r="G1530" s="188"/>
      <c r="H1530" s="188"/>
      <c r="I1530" s="188"/>
      <c r="J1530" s="188">
        <v>30.7</v>
      </c>
      <c r="K1530" s="188"/>
      <c r="L1530" s="188"/>
      <c r="M1530" s="188">
        <v>36.909999999999997</v>
      </c>
      <c r="N1530" s="188">
        <v>35.93</v>
      </c>
      <c r="O1530" s="188"/>
      <c r="P1530" s="188">
        <v>36.42</v>
      </c>
      <c r="Q1530" s="188">
        <v>36.72</v>
      </c>
      <c r="R1530" s="188">
        <v>26.52</v>
      </c>
      <c r="S1530" s="188">
        <v>32.67</v>
      </c>
      <c r="T1530" s="188"/>
      <c r="U1530" s="188"/>
      <c r="V1530" s="188">
        <v>31.03</v>
      </c>
      <c r="W1530" s="188"/>
      <c r="X1530" s="188"/>
      <c r="Y1530" s="188">
        <v>26.82</v>
      </c>
      <c r="Z1530" s="188">
        <v>34.46</v>
      </c>
      <c r="AA1530" s="188"/>
      <c r="AB1530" s="188">
        <v>33.119999999999997</v>
      </c>
      <c r="AC1530" s="188">
        <v>37.57</v>
      </c>
      <c r="AD1530" s="188"/>
      <c r="AE1530" s="188">
        <v>34.07</v>
      </c>
      <c r="AF1530" s="188">
        <v>30.51</v>
      </c>
    </row>
    <row r="1531" spans="1:32" x14ac:dyDescent="0.3">
      <c r="A1531" s="180" t="s">
        <v>973</v>
      </c>
      <c r="B1531" s="180">
        <v>1817</v>
      </c>
      <c r="C1531" s="182" t="s">
        <v>27997</v>
      </c>
      <c r="D1531" s="180" t="s">
        <v>6</v>
      </c>
      <c r="E1531" s="180" t="s">
        <v>857</v>
      </c>
      <c r="F1531" s="188">
        <v>15.97</v>
      </c>
      <c r="G1531" s="188"/>
      <c r="H1531" s="188"/>
      <c r="I1531" s="188"/>
      <c r="J1531" s="188">
        <v>14.04</v>
      </c>
      <c r="K1531" s="188"/>
      <c r="L1531" s="188"/>
      <c r="M1531" s="188">
        <v>16.88</v>
      </c>
      <c r="N1531" s="188">
        <v>16.43</v>
      </c>
      <c r="O1531" s="188"/>
      <c r="P1531" s="188">
        <v>16.66</v>
      </c>
      <c r="Q1531" s="188">
        <v>16.79</v>
      </c>
      <c r="R1531" s="188">
        <v>12.13</v>
      </c>
      <c r="S1531" s="188">
        <v>14.94</v>
      </c>
      <c r="T1531" s="188"/>
      <c r="U1531" s="188"/>
      <c r="V1531" s="188">
        <v>14.19</v>
      </c>
      <c r="W1531" s="188"/>
      <c r="X1531" s="188"/>
      <c r="Y1531" s="188">
        <v>12.26</v>
      </c>
      <c r="Z1531" s="188">
        <v>15.76</v>
      </c>
      <c r="AA1531" s="188"/>
      <c r="AB1531" s="188">
        <v>15.15</v>
      </c>
      <c r="AC1531" s="188">
        <v>17.18</v>
      </c>
      <c r="AD1531" s="188"/>
      <c r="AE1531" s="188">
        <v>15.58</v>
      </c>
      <c r="AF1531" s="188">
        <v>13.95</v>
      </c>
    </row>
    <row r="1532" spans="1:32" x14ac:dyDescent="0.3">
      <c r="A1532" s="180" t="s">
        <v>973</v>
      </c>
      <c r="B1532" s="180">
        <v>1784</v>
      </c>
      <c r="C1532" s="182" t="s">
        <v>27998</v>
      </c>
      <c r="D1532" s="180" t="s">
        <v>6</v>
      </c>
      <c r="E1532" s="180" t="s">
        <v>857</v>
      </c>
      <c r="F1532" s="188">
        <v>191.41</v>
      </c>
      <c r="G1532" s="188"/>
      <c r="H1532" s="188"/>
      <c r="I1532" s="188"/>
      <c r="J1532" s="188">
        <v>168.31</v>
      </c>
      <c r="K1532" s="188"/>
      <c r="L1532" s="188"/>
      <c r="M1532" s="188">
        <v>202.34</v>
      </c>
      <c r="N1532" s="188">
        <v>196.96</v>
      </c>
      <c r="O1532" s="188"/>
      <c r="P1532" s="188">
        <v>199.65</v>
      </c>
      <c r="Q1532" s="188">
        <v>201.26</v>
      </c>
      <c r="R1532" s="188">
        <v>145.38999999999999</v>
      </c>
      <c r="S1532" s="188">
        <v>179.06</v>
      </c>
      <c r="T1532" s="188"/>
      <c r="U1532" s="188"/>
      <c r="V1532" s="188">
        <v>170.1</v>
      </c>
      <c r="W1532" s="188"/>
      <c r="X1532" s="188"/>
      <c r="Y1532" s="188">
        <v>147.01</v>
      </c>
      <c r="Z1532" s="188">
        <v>188.91</v>
      </c>
      <c r="AA1532" s="188"/>
      <c r="AB1532" s="188">
        <v>181.56</v>
      </c>
      <c r="AC1532" s="188">
        <v>205.92</v>
      </c>
      <c r="AD1532" s="188"/>
      <c r="AE1532" s="188">
        <v>186.76</v>
      </c>
      <c r="AF1532" s="188">
        <v>167.24</v>
      </c>
    </row>
    <row r="1533" spans="1:32" x14ac:dyDescent="0.3">
      <c r="A1533" s="180" t="s">
        <v>973</v>
      </c>
      <c r="B1533" s="180">
        <v>1810</v>
      </c>
      <c r="C1533" s="182" t="s">
        <v>27999</v>
      </c>
      <c r="D1533" s="180" t="s">
        <v>6</v>
      </c>
      <c r="E1533" s="180" t="s">
        <v>857</v>
      </c>
      <c r="F1533" s="188">
        <v>106.17</v>
      </c>
      <c r="G1533" s="188"/>
      <c r="H1533" s="188"/>
      <c r="I1533" s="188"/>
      <c r="J1533" s="188">
        <v>93.36</v>
      </c>
      <c r="K1533" s="188"/>
      <c r="L1533" s="188"/>
      <c r="M1533" s="188">
        <v>112.23</v>
      </c>
      <c r="N1533" s="188">
        <v>109.25</v>
      </c>
      <c r="O1533" s="188"/>
      <c r="P1533" s="188">
        <v>110.74</v>
      </c>
      <c r="Q1533" s="188">
        <v>111.63</v>
      </c>
      <c r="R1533" s="188">
        <v>80.64</v>
      </c>
      <c r="S1533" s="188">
        <v>99.31</v>
      </c>
      <c r="T1533" s="188"/>
      <c r="U1533" s="188"/>
      <c r="V1533" s="188">
        <v>94.35</v>
      </c>
      <c r="W1533" s="188"/>
      <c r="X1533" s="188"/>
      <c r="Y1533" s="188">
        <v>81.540000000000006</v>
      </c>
      <c r="Z1533" s="188">
        <v>104.78</v>
      </c>
      <c r="AA1533" s="188"/>
      <c r="AB1533" s="188">
        <v>100.71</v>
      </c>
      <c r="AC1533" s="188">
        <v>114.21</v>
      </c>
      <c r="AD1533" s="188"/>
      <c r="AE1533" s="188">
        <v>103.59</v>
      </c>
      <c r="AF1533" s="188">
        <v>92.76</v>
      </c>
    </row>
    <row r="1534" spans="1:32" x14ac:dyDescent="0.3">
      <c r="A1534" s="180" t="s">
        <v>973</v>
      </c>
      <c r="B1534" s="180">
        <v>1812</v>
      </c>
      <c r="C1534" s="182" t="s">
        <v>28000</v>
      </c>
      <c r="D1534" s="180" t="s">
        <v>6</v>
      </c>
      <c r="E1534" s="180" t="s">
        <v>857</v>
      </c>
      <c r="F1534" s="188">
        <v>268.01</v>
      </c>
      <c r="G1534" s="188"/>
      <c r="H1534" s="188"/>
      <c r="I1534" s="188"/>
      <c r="J1534" s="188">
        <v>235.67</v>
      </c>
      <c r="K1534" s="188"/>
      <c r="L1534" s="188"/>
      <c r="M1534" s="188">
        <v>283.31</v>
      </c>
      <c r="N1534" s="188">
        <v>275.79000000000002</v>
      </c>
      <c r="O1534" s="188"/>
      <c r="P1534" s="188">
        <v>279.55</v>
      </c>
      <c r="Q1534" s="188">
        <v>281.8</v>
      </c>
      <c r="R1534" s="188">
        <v>203.58</v>
      </c>
      <c r="S1534" s="188">
        <v>250.71</v>
      </c>
      <c r="T1534" s="188"/>
      <c r="U1534" s="188"/>
      <c r="V1534" s="188">
        <v>238.18</v>
      </c>
      <c r="W1534" s="188"/>
      <c r="X1534" s="188"/>
      <c r="Y1534" s="188">
        <v>205.84</v>
      </c>
      <c r="Z1534" s="188">
        <v>264.5</v>
      </c>
      <c r="AA1534" s="188"/>
      <c r="AB1534" s="188">
        <v>254.22</v>
      </c>
      <c r="AC1534" s="188">
        <v>288.32</v>
      </c>
      <c r="AD1534" s="188"/>
      <c r="AE1534" s="188">
        <v>261.49</v>
      </c>
      <c r="AF1534" s="188">
        <v>234.17</v>
      </c>
    </row>
    <row r="1535" spans="1:32" x14ac:dyDescent="0.3">
      <c r="A1535" s="180" t="s">
        <v>973</v>
      </c>
      <c r="B1535" s="180">
        <v>1811</v>
      </c>
      <c r="C1535" s="182" t="s">
        <v>28001</v>
      </c>
      <c r="D1535" s="180" t="s">
        <v>6</v>
      </c>
      <c r="E1535" s="180" t="s">
        <v>857</v>
      </c>
      <c r="F1535" s="188">
        <v>22.97</v>
      </c>
      <c r="G1535" s="188"/>
      <c r="H1535" s="188"/>
      <c r="I1535" s="188"/>
      <c r="J1535" s="188">
        <v>20.190000000000001</v>
      </c>
      <c r="K1535" s="188"/>
      <c r="L1535" s="188"/>
      <c r="M1535" s="188">
        <v>24.28</v>
      </c>
      <c r="N1535" s="188">
        <v>23.63</v>
      </c>
      <c r="O1535" s="188"/>
      <c r="P1535" s="188">
        <v>23.96</v>
      </c>
      <c r="Q1535" s="188">
        <v>24.15</v>
      </c>
      <c r="R1535" s="188">
        <v>17.440000000000001</v>
      </c>
      <c r="S1535" s="188">
        <v>21.48</v>
      </c>
      <c r="T1535" s="188"/>
      <c r="U1535" s="188"/>
      <c r="V1535" s="188">
        <v>20.41</v>
      </c>
      <c r="W1535" s="188"/>
      <c r="X1535" s="188"/>
      <c r="Y1535" s="188">
        <v>17.64</v>
      </c>
      <c r="Z1535" s="188">
        <v>22.67</v>
      </c>
      <c r="AA1535" s="188"/>
      <c r="AB1535" s="188">
        <v>21.78</v>
      </c>
      <c r="AC1535" s="188">
        <v>24.71</v>
      </c>
      <c r="AD1535" s="188"/>
      <c r="AE1535" s="188">
        <v>22.41</v>
      </c>
      <c r="AF1535" s="188">
        <v>20.07</v>
      </c>
    </row>
    <row r="1536" spans="1:32" x14ac:dyDescent="0.3">
      <c r="A1536" s="180" t="s">
        <v>973</v>
      </c>
      <c r="B1536" s="180">
        <v>40386</v>
      </c>
      <c r="C1536" s="182" t="s">
        <v>28002</v>
      </c>
      <c r="D1536" s="180" t="s">
        <v>6</v>
      </c>
      <c r="E1536" s="180" t="s">
        <v>857</v>
      </c>
      <c r="F1536" s="188"/>
      <c r="G1536" s="188"/>
      <c r="H1536" s="188"/>
      <c r="I1536" s="188"/>
      <c r="J1536" s="188">
        <v>130.09</v>
      </c>
      <c r="K1536" s="188"/>
      <c r="L1536" s="188"/>
      <c r="M1536" s="188">
        <v>69.150000000000006</v>
      </c>
      <c r="N1536" s="188"/>
      <c r="O1536" s="188"/>
      <c r="P1536" s="188"/>
      <c r="Q1536" s="188"/>
      <c r="R1536" s="188"/>
      <c r="S1536" s="188"/>
      <c r="T1536" s="188"/>
      <c r="U1536" s="188"/>
      <c r="V1536" s="188"/>
      <c r="W1536" s="188"/>
      <c r="X1536" s="188"/>
      <c r="Y1536" s="188"/>
      <c r="Z1536" s="188"/>
      <c r="AA1536" s="188"/>
      <c r="AB1536" s="188">
        <v>123.74</v>
      </c>
      <c r="AC1536" s="188"/>
      <c r="AD1536" s="188"/>
      <c r="AE1536" s="188">
        <v>87.29</v>
      </c>
      <c r="AF1536" s="188"/>
    </row>
    <row r="1537" spans="1:32" x14ac:dyDescent="0.3">
      <c r="A1537" s="180" t="s">
        <v>973</v>
      </c>
      <c r="B1537" s="180">
        <v>40384</v>
      </c>
      <c r="C1537" s="182" t="s">
        <v>28003</v>
      </c>
      <c r="D1537" s="180" t="s">
        <v>6</v>
      </c>
      <c r="E1537" s="180" t="s">
        <v>857</v>
      </c>
      <c r="F1537" s="188"/>
      <c r="G1537" s="188"/>
      <c r="H1537" s="188"/>
      <c r="I1537" s="188"/>
      <c r="J1537" s="188">
        <v>89.07</v>
      </c>
      <c r="K1537" s="188"/>
      <c r="L1537" s="188"/>
      <c r="M1537" s="188">
        <v>47.34</v>
      </c>
      <c r="N1537" s="188"/>
      <c r="O1537" s="188"/>
      <c r="P1537" s="188"/>
      <c r="Q1537" s="188"/>
      <c r="R1537" s="188"/>
      <c r="S1537" s="188"/>
      <c r="T1537" s="188"/>
      <c r="U1537" s="188"/>
      <c r="V1537" s="188"/>
      <c r="W1537" s="188"/>
      <c r="X1537" s="188"/>
      <c r="Y1537" s="188"/>
      <c r="Z1537" s="188"/>
      <c r="AA1537" s="188"/>
      <c r="AB1537" s="188">
        <v>84.72</v>
      </c>
      <c r="AC1537" s="188"/>
      <c r="AD1537" s="188"/>
      <c r="AE1537" s="188">
        <v>59.76</v>
      </c>
      <c r="AF1537" s="188"/>
    </row>
    <row r="1538" spans="1:32" x14ac:dyDescent="0.3">
      <c r="A1538" s="180" t="s">
        <v>973</v>
      </c>
      <c r="B1538" s="180">
        <v>40423</v>
      </c>
      <c r="C1538" s="182" t="s">
        <v>28004</v>
      </c>
      <c r="D1538" s="180" t="s">
        <v>6</v>
      </c>
      <c r="E1538" s="180" t="s">
        <v>857</v>
      </c>
      <c r="F1538" s="188"/>
      <c r="G1538" s="188"/>
      <c r="H1538" s="188"/>
      <c r="I1538" s="188"/>
      <c r="J1538" s="188">
        <v>58.27</v>
      </c>
      <c r="K1538" s="188"/>
      <c r="L1538" s="188"/>
      <c r="M1538" s="188">
        <v>30.97</v>
      </c>
      <c r="N1538" s="188"/>
      <c r="O1538" s="188"/>
      <c r="P1538" s="188"/>
      <c r="Q1538" s="188"/>
      <c r="R1538" s="188"/>
      <c r="S1538" s="188"/>
      <c r="T1538" s="188"/>
      <c r="U1538" s="188"/>
      <c r="V1538" s="188"/>
      <c r="W1538" s="188"/>
      <c r="X1538" s="188"/>
      <c r="Y1538" s="188"/>
      <c r="Z1538" s="188"/>
      <c r="AA1538" s="188"/>
      <c r="AB1538" s="188">
        <v>55.43</v>
      </c>
      <c r="AC1538" s="188"/>
      <c r="AD1538" s="188"/>
      <c r="AE1538" s="188">
        <v>39.1</v>
      </c>
      <c r="AF1538" s="188"/>
    </row>
    <row r="1539" spans="1:32" x14ac:dyDescent="0.3">
      <c r="A1539" s="180" t="s">
        <v>973</v>
      </c>
      <c r="B1539" s="180">
        <v>40379</v>
      </c>
      <c r="C1539" s="182" t="s">
        <v>28005</v>
      </c>
      <c r="D1539" s="180" t="s">
        <v>6</v>
      </c>
      <c r="E1539" s="180" t="s">
        <v>857</v>
      </c>
      <c r="F1539" s="188"/>
      <c r="G1539" s="188"/>
      <c r="H1539" s="188"/>
      <c r="I1539" s="188"/>
      <c r="J1539" s="188">
        <v>30.79</v>
      </c>
      <c r="K1539" s="188"/>
      <c r="L1539" s="188"/>
      <c r="M1539" s="188">
        <v>16.37</v>
      </c>
      <c r="N1539" s="188"/>
      <c r="O1539" s="188"/>
      <c r="P1539" s="188"/>
      <c r="Q1539" s="188"/>
      <c r="R1539" s="188"/>
      <c r="S1539" s="188"/>
      <c r="T1539" s="188"/>
      <c r="U1539" s="188"/>
      <c r="V1539" s="188"/>
      <c r="W1539" s="188"/>
      <c r="X1539" s="188"/>
      <c r="Y1539" s="188"/>
      <c r="Z1539" s="188"/>
      <c r="AA1539" s="188"/>
      <c r="AB1539" s="188">
        <v>29.29</v>
      </c>
      <c r="AC1539" s="188"/>
      <c r="AD1539" s="188"/>
      <c r="AE1539" s="188">
        <v>20.66</v>
      </c>
      <c r="AF1539" s="188"/>
    </row>
    <row r="1540" spans="1:32" x14ac:dyDescent="0.3">
      <c r="A1540" s="180" t="s">
        <v>973</v>
      </c>
      <c r="B1540" s="180">
        <v>40389</v>
      </c>
      <c r="C1540" s="182" t="s">
        <v>28006</v>
      </c>
      <c r="D1540" s="180" t="s">
        <v>6</v>
      </c>
      <c r="E1540" s="180" t="s">
        <v>857</v>
      </c>
      <c r="F1540" s="188"/>
      <c r="G1540" s="188"/>
      <c r="H1540" s="188"/>
      <c r="I1540" s="188"/>
      <c r="J1540" s="188">
        <v>369.52</v>
      </c>
      <c r="K1540" s="188"/>
      <c r="L1540" s="188"/>
      <c r="M1540" s="188">
        <v>196.43</v>
      </c>
      <c r="N1540" s="188"/>
      <c r="O1540" s="188"/>
      <c r="P1540" s="188"/>
      <c r="Q1540" s="188"/>
      <c r="R1540" s="188"/>
      <c r="S1540" s="188"/>
      <c r="T1540" s="188"/>
      <c r="U1540" s="188"/>
      <c r="V1540" s="188"/>
      <c r="W1540" s="188"/>
      <c r="X1540" s="188"/>
      <c r="Y1540" s="188"/>
      <c r="Z1540" s="188"/>
      <c r="AA1540" s="188"/>
      <c r="AB1540" s="188">
        <v>351.48</v>
      </c>
      <c r="AC1540" s="188"/>
      <c r="AD1540" s="188"/>
      <c r="AE1540" s="188">
        <v>247.95</v>
      </c>
      <c r="AF1540" s="188"/>
    </row>
    <row r="1541" spans="1:32" x14ac:dyDescent="0.3">
      <c r="A1541" s="180" t="s">
        <v>973</v>
      </c>
      <c r="B1541" s="180">
        <v>40388</v>
      </c>
      <c r="C1541" s="182" t="s">
        <v>28007</v>
      </c>
      <c r="D1541" s="180" t="s">
        <v>6</v>
      </c>
      <c r="E1541" s="180" t="s">
        <v>857</v>
      </c>
      <c r="F1541" s="188"/>
      <c r="G1541" s="188"/>
      <c r="H1541" s="188"/>
      <c r="I1541" s="188"/>
      <c r="J1541" s="188">
        <v>184.96</v>
      </c>
      <c r="K1541" s="188"/>
      <c r="L1541" s="188"/>
      <c r="M1541" s="188">
        <v>98.32</v>
      </c>
      <c r="N1541" s="188"/>
      <c r="O1541" s="188"/>
      <c r="P1541" s="188"/>
      <c r="Q1541" s="188"/>
      <c r="R1541" s="188"/>
      <c r="S1541" s="188"/>
      <c r="T1541" s="188"/>
      <c r="U1541" s="188"/>
      <c r="V1541" s="188"/>
      <c r="W1541" s="188"/>
      <c r="X1541" s="188"/>
      <c r="Y1541" s="188"/>
      <c r="Z1541" s="188"/>
      <c r="AA1541" s="188"/>
      <c r="AB1541" s="188">
        <v>175.93</v>
      </c>
      <c r="AC1541" s="188"/>
      <c r="AD1541" s="188"/>
      <c r="AE1541" s="188">
        <v>124.11</v>
      </c>
      <c r="AF1541" s="188"/>
    </row>
    <row r="1542" spans="1:32" x14ac:dyDescent="0.3">
      <c r="A1542" s="180" t="s">
        <v>973</v>
      </c>
      <c r="B1542" s="180">
        <v>40391</v>
      </c>
      <c r="C1542" s="182" t="s">
        <v>28008</v>
      </c>
      <c r="D1542" s="180" t="s">
        <v>6</v>
      </c>
      <c r="E1542" s="180" t="s">
        <v>857</v>
      </c>
      <c r="F1542" s="188"/>
      <c r="G1542" s="188"/>
      <c r="H1542" s="188"/>
      <c r="I1542" s="188"/>
      <c r="J1542" s="188">
        <v>959.09</v>
      </c>
      <c r="K1542" s="188"/>
      <c r="L1542" s="188"/>
      <c r="M1542" s="188">
        <v>509.84</v>
      </c>
      <c r="N1542" s="188"/>
      <c r="O1542" s="188"/>
      <c r="P1542" s="188"/>
      <c r="Q1542" s="188"/>
      <c r="R1542" s="188"/>
      <c r="S1542" s="188"/>
      <c r="T1542" s="188"/>
      <c r="U1542" s="188"/>
      <c r="V1542" s="188"/>
      <c r="W1542" s="188"/>
      <c r="X1542" s="188"/>
      <c r="Y1542" s="188"/>
      <c r="Z1542" s="188"/>
      <c r="AA1542" s="188"/>
      <c r="AB1542" s="188">
        <v>912.28</v>
      </c>
      <c r="AC1542" s="188"/>
      <c r="AD1542" s="188"/>
      <c r="AE1542" s="188">
        <v>643.57000000000005</v>
      </c>
      <c r="AF1542" s="188"/>
    </row>
    <row r="1543" spans="1:32" x14ac:dyDescent="0.3">
      <c r="A1543" s="180" t="s">
        <v>973</v>
      </c>
      <c r="B1543" s="180">
        <v>40381</v>
      </c>
      <c r="C1543" s="182" t="s">
        <v>28009</v>
      </c>
      <c r="D1543" s="180" t="s">
        <v>6</v>
      </c>
      <c r="E1543" s="180" t="s">
        <v>857</v>
      </c>
      <c r="F1543" s="188"/>
      <c r="G1543" s="188"/>
      <c r="H1543" s="188"/>
      <c r="I1543" s="188"/>
      <c r="J1543" s="188">
        <v>41.05</v>
      </c>
      <c r="K1543" s="188"/>
      <c r="L1543" s="188"/>
      <c r="M1543" s="188">
        <v>21.82</v>
      </c>
      <c r="N1543" s="188"/>
      <c r="O1543" s="188"/>
      <c r="P1543" s="188"/>
      <c r="Q1543" s="188"/>
      <c r="R1543" s="188"/>
      <c r="S1543" s="188"/>
      <c r="T1543" s="188"/>
      <c r="U1543" s="188"/>
      <c r="V1543" s="188"/>
      <c r="W1543" s="188"/>
      <c r="X1543" s="188"/>
      <c r="Y1543" s="188"/>
      <c r="Z1543" s="188"/>
      <c r="AA1543" s="188"/>
      <c r="AB1543" s="188">
        <v>39.049999999999997</v>
      </c>
      <c r="AC1543" s="188"/>
      <c r="AD1543" s="188"/>
      <c r="AE1543" s="188">
        <v>27.55</v>
      </c>
      <c r="AF1543" s="188"/>
    </row>
    <row r="1544" spans="1:32" x14ac:dyDescent="0.3">
      <c r="A1544" s="180" t="s">
        <v>973</v>
      </c>
      <c r="B1544" s="180">
        <v>2609</v>
      </c>
      <c r="C1544" s="182" t="s">
        <v>28010</v>
      </c>
      <c r="D1544" s="180" t="s">
        <v>6</v>
      </c>
      <c r="E1544" s="180" t="s">
        <v>857</v>
      </c>
      <c r="F1544" s="188"/>
      <c r="G1544" s="188">
        <v>4.82</v>
      </c>
      <c r="H1544" s="188"/>
      <c r="I1544" s="188">
        <v>4.34</v>
      </c>
      <c r="J1544" s="188">
        <v>3.53</v>
      </c>
      <c r="K1544" s="188"/>
      <c r="L1544" s="188">
        <v>3.83</v>
      </c>
      <c r="M1544" s="188">
        <v>3.63</v>
      </c>
      <c r="N1544" s="188">
        <v>4.33</v>
      </c>
      <c r="O1544" s="188">
        <v>4.3099999999999996</v>
      </c>
      <c r="P1544" s="188">
        <v>6.1</v>
      </c>
      <c r="Q1544" s="188">
        <v>3.72</v>
      </c>
      <c r="R1544" s="188">
        <v>4.99</v>
      </c>
      <c r="S1544" s="188">
        <v>4.18</v>
      </c>
      <c r="T1544" s="188">
        <v>4.49</v>
      </c>
      <c r="U1544" s="188"/>
      <c r="V1544" s="188"/>
      <c r="W1544" s="188">
        <v>5.29</v>
      </c>
      <c r="X1544" s="188">
        <v>4.41</v>
      </c>
      <c r="Y1544" s="188">
        <v>3.75</v>
      </c>
      <c r="Z1544" s="188">
        <v>4.4000000000000004</v>
      </c>
      <c r="AA1544" s="188"/>
      <c r="AB1544" s="188">
        <v>5.97</v>
      </c>
      <c r="AC1544" s="188">
        <v>7.92</v>
      </c>
      <c r="AD1544" s="188">
        <v>2.77</v>
      </c>
      <c r="AE1544" s="188">
        <v>4.59</v>
      </c>
      <c r="AF1544" s="188">
        <v>3.08</v>
      </c>
    </row>
    <row r="1545" spans="1:32" x14ac:dyDescent="0.3">
      <c r="A1545" s="180" t="s">
        <v>973</v>
      </c>
      <c r="B1545" s="180">
        <v>2634</v>
      </c>
      <c r="C1545" s="182" t="s">
        <v>28011</v>
      </c>
      <c r="D1545" s="180" t="s">
        <v>6</v>
      </c>
      <c r="E1545" s="180" t="s">
        <v>857</v>
      </c>
      <c r="F1545" s="188"/>
      <c r="G1545" s="188">
        <v>6.33</v>
      </c>
      <c r="H1545" s="188"/>
      <c r="I1545" s="188">
        <v>5.7</v>
      </c>
      <c r="J1545" s="188">
        <v>4.6399999999999997</v>
      </c>
      <c r="K1545" s="188"/>
      <c r="L1545" s="188">
        <v>5.04</v>
      </c>
      <c r="M1545" s="188">
        <v>4.76</v>
      </c>
      <c r="N1545" s="188">
        <v>5.69</v>
      </c>
      <c r="O1545" s="188">
        <v>5.66</v>
      </c>
      <c r="P1545" s="188">
        <v>8.01</v>
      </c>
      <c r="Q1545" s="188">
        <v>4.88</v>
      </c>
      <c r="R1545" s="188">
        <v>6.56</v>
      </c>
      <c r="S1545" s="188">
        <v>5.49</v>
      </c>
      <c r="T1545" s="188">
        <v>5.9</v>
      </c>
      <c r="U1545" s="188"/>
      <c r="V1545" s="188"/>
      <c r="W1545" s="188">
        <v>6.94</v>
      </c>
      <c r="X1545" s="188">
        <v>5.8</v>
      </c>
      <c r="Y1545" s="188">
        <v>4.93</v>
      </c>
      <c r="Z1545" s="188">
        <v>5.78</v>
      </c>
      <c r="AA1545" s="188"/>
      <c r="AB1545" s="188">
        <v>7.84</v>
      </c>
      <c r="AC1545" s="188">
        <v>10.41</v>
      </c>
      <c r="AD1545" s="188">
        <v>3.64</v>
      </c>
      <c r="AE1545" s="188">
        <v>6.02</v>
      </c>
      <c r="AF1545" s="188">
        <v>4.05</v>
      </c>
    </row>
    <row r="1546" spans="1:32" x14ac:dyDescent="0.3">
      <c r="A1546" s="180" t="s">
        <v>973</v>
      </c>
      <c r="B1546" s="180">
        <v>2611</v>
      </c>
      <c r="C1546" s="182" t="s">
        <v>28012</v>
      </c>
      <c r="D1546" s="180" t="s">
        <v>6</v>
      </c>
      <c r="E1546" s="180" t="s">
        <v>857</v>
      </c>
      <c r="F1546" s="188"/>
      <c r="G1546" s="188">
        <v>17.84</v>
      </c>
      <c r="H1546" s="188"/>
      <c r="I1546" s="188">
        <v>16.059999999999999</v>
      </c>
      <c r="J1546" s="188">
        <v>13.08</v>
      </c>
      <c r="K1546" s="188"/>
      <c r="L1546" s="188">
        <v>14.2</v>
      </c>
      <c r="M1546" s="188">
        <v>13.43</v>
      </c>
      <c r="N1546" s="188">
        <v>16.04</v>
      </c>
      <c r="O1546" s="188">
        <v>15.95</v>
      </c>
      <c r="P1546" s="188">
        <v>22.59</v>
      </c>
      <c r="Q1546" s="188">
        <v>13.77</v>
      </c>
      <c r="R1546" s="188">
        <v>18.48</v>
      </c>
      <c r="S1546" s="188">
        <v>15.48</v>
      </c>
      <c r="T1546" s="188">
        <v>16.63</v>
      </c>
      <c r="U1546" s="188"/>
      <c r="V1546" s="188"/>
      <c r="W1546" s="188">
        <v>19.57</v>
      </c>
      <c r="X1546" s="188">
        <v>16.34</v>
      </c>
      <c r="Y1546" s="188">
        <v>13.9</v>
      </c>
      <c r="Z1546" s="188">
        <v>16.29</v>
      </c>
      <c r="AA1546" s="188"/>
      <c r="AB1546" s="188">
        <v>22.1</v>
      </c>
      <c r="AC1546" s="188">
        <v>29.33</v>
      </c>
      <c r="AD1546" s="188">
        <v>10.27</v>
      </c>
      <c r="AE1546" s="188">
        <v>16.98</v>
      </c>
      <c r="AF1546" s="188">
        <v>11.42</v>
      </c>
    </row>
    <row r="1547" spans="1:32" x14ac:dyDescent="0.3">
      <c r="A1547" s="180" t="s">
        <v>973</v>
      </c>
      <c r="B1547" s="180">
        <v>40414</v>
      </c>
      <c r="C1547" s="182" t="s">
        <v>28013</v>
      </c>
      <c r="D1547" s="180" t="s">
        <v>6</v>
      </c>
      <c r="E1547" s="180" t="s">
        <v>857</v>
      </c>
      <c r="F1547" s="188"/>
      <c r="G1547" s="188"/>
      <c r="H1547" s="188"/>
      <c r="I1547" s="188"/>
      <c r="J1547" s="188">
        <v>35.020000000000003</v>
      </c>
      <c r="K1547" s="188"/>
      <c r="L1547" s="188"/>
      <c r="M1547" s="188"/>
      <c r="N1547" s="188"/>
      <c r="O1547" s="188"/>
      <c r="P1547" s="188"/>
      <c r="Q1547" s="188"/>
      <c r="R1547" s="188"/>
      <c r="S1547" s="188"/>
      <c r="T1547" s="188"/>
      <c r="U1547" s="188"/>
      <c r="V1547" s="188"/>
      <c r="W1547" s="188"/>
      <c r="X1547" s="188"/>
      <c r="Y1547" s="188"/>
      <c r="Z1547" s="188"/>
      <c r="AA1547" s="188"/>
      <c r="AB1547" s="188"/>
      <c r="AC1547" s="188"/>
      <c r="AD1547" s="188"/>
      <c r="AE1547" s="188">
        <v>18.12</v>
      </c>
      <c r="AF1547" s="188"/>
    </row>
    <row r="1548" spans="1:32" x14ac:dyDescent="0.3">
      <c r="A1548" s="180" t="s">
        <v>973</v>
      </c>
      <c r="B1548" s="180">
        <v>40416</v>
      </c>
      <c r="C1548" s="182" t="s">
        <v>28014</v>
      </c>
      <c r="D1548" s="180" t="s">
        <v>6</v>
      </c>
      <c r="E1548" s="180" t="s">
        <v>857</v>
      </c>
      <c r="F1548" s="188"/>
      <c r="G1548" s="188"/>
      <c r="H1548" s="188"/>
      <c r="I1548" s="188"/>
      <c r="J1548" s="188">
        <v>48.41</v>
      </c>
      <c r="K1548" s="188"/>
      <c r="L1548" s="188"/>
      <c r="M1548" s="188"/>
      <c r="N1548" s="188"/>
      <c r="O1548" s="188"/>
      <c r="P1548" s="188"/>
      <c r="Q1548" s="188"/>
      <c r="R1548" s="188"/>
      <c r="S1548" s="188"/>
      <c r="T1548" s="188"/>
      <c r="U1548" s="188"/>
      <c r="V1548" s="188"/>
      <c r="W1548" s="188"/>
      <c r="X1548" s="188"/>
      <c r="Y1548" s="188"/>
      <c r="Z1548" s="188"/>
      <c r="AA1548" s="188"/>
      <c r="AB1548" s="188"/>
      <c r="AC1548" s="188"/>
      <c r="AD1548" s="188"/>
      <c r="AE1548" s="188">
        <v>25.05</v>
      </c>
      <c r="AF1548" s="188"/>
    </row>
    <row r="1549" spans="1:32" x14ac:dyDescent="0.3">
      <c r="A1549" s="180" t="s">
        <v>973</v>
      </c>
      <c r="B1549" s="180">
        <v>40418</v>
      </c>
      <c r="C1549" s="182" t="s">
        <v>28015</v>
      </c>
      <c r="D1549" s="180" t="s">
        <v>6</v>
      </c>
      <c r="E1549" s="180" t="s">
        <v>857</v>
      </c>
      <c r="F1549" s="188"/>
      <c r="G1549" s="188"/>
      <c r="H1549" s="188"/>
      <c r="I1549" s="188"/>
      <c r="J1549" s="188">
        <v>57.74</v>
      </c>
      <c r="K1549" s="188"/>
      <c r="L1549" s="188"/>
      <c r="M1549" s="188"/>
      <c r="N1549" s="188"/>
      <c r="O1549" s="188"/>
      <c r="P1549" s="188"/>
      <c r="Q1549" s="188"/>
      <c r="R1549" s="188"/>
      <c r="S1549" s="188"/>
      <c r="T1549" s="188"/>
      <c r="U1549" s="188"/>
      <c r="V1549" s="188"/>
      <c r="W1549" s="188"/>
      <c r="X1549" s="188"/>
      <c r="Y1549" s="188"/>
      <c r="Z1549" s="188"/>
      <c r="AA1549" s="188"/>
      <c r="AB1549" s="188"/>
      <c r="AC1549" s="188"/>
      <c r="AD1549" s="188"/>
      <c r="AE1549" s="188">
        <v>29.88</v>
      </c>
      <c r="AF1549" s="188"/>
    </row>
    <row r="1550" spans="1:32" x14ac:dyDescent="0.3">
      <c r="A1550" s="180" t="s">
        <v>973</v>
      </c>
      <c r="B1550" s="180">
        <v>34359</v>
      </c>
      <c r="C1550" s="182" t="s">
        <v>28016</v>
      </c>
      <c r="D1550" s="180" t="s">
        <v>6</v>
      </c>
      <c r="E1550" s="180" t="s">
        <v>857</v>
      </c>
      <c r="F1550" s="188"/>
      <c r="G1550" s="188"/>
      <c r="H1550" s="188"/>
      <c r="I1550" s="188"/>
      <c r="J1550" s="188">
        <v>20.25</v>
      </c>
      <c r="K1550" s="188"/>
      <c r="L1550" s="188"/>
      <c r="M1550" s="188"/>
      <c r="N1550" s="188"/>
      <c r="O1550" s="188"/>
      <c r="P1550" s="188">
        <v>19.170000000000002</v>
      </c>
      <c r="Q1550" s="188">
        <v>18.88</v>
      </c>
      <c r="R1550" s="188"/>
      <c r="S1550" s="188"/>
      <c r="T1550" s="188"/>
      <c r="U1550" s="188"/>
      <c r="V1550" s="188"/>
      <c r="W1550" s="188">
        <v>15.41</v>
      </c>
      <c r="X1550" s="188"/>
      <c r="Y1550" s="188"/>
      <c r="Z1550" s="188">
        <v>10.76</v>
      </c>
      <c r="AA1550" s="188"/>
      <c r="AB1550" s="188">
        <v>13.47</v>
      </c>
      <c r="AC1550" s="188">
        <v>17.05</v>
      </c>
      <c r="AD1550" s="188"/>
      <c r="AE1550" s="188">
        <v>11.8</v>
      </c>
      <c r="AF1550" s="188"/>
    </row>
    <row r="1551" spans="1:32" x14ac:dyDescent="0.3">
      <c r="A1551" s="180" t="s">
        <v>973</v>
      </c>
      <c r="B1551" s="180">
        <v>1789</v>
      </c>
      <c r="C1551" s="182" t="s">
        <v>28017</v>
      </c>
      <c r="D1551" s="180" t="s">
        <v>6</v>
      </c>
      <c r="E1551" s="180" t="s">
        <v>857</v>
      </c>
      <c r="F1551" s="188">
        <v>84.79</v>
      </c>
      <c r="G1551" s="188"/>
      <c r="H1551" s="188"/>
      <c r="I1551" s="188"/>
      <c r="J1551" s="188">
        <v>74.56</v>
      </c>
      <c r="K1551" s="188"/>
      <c r="L1551" s="188"/>
      <c r="M1551" s="188">
        <v>89.63</v>
      </c>
      <c r="N1551" s="188">
        <v>87.25</v>
      </c>
      <c r="O1551" s="188"/>
      <c r="P1551" s="188">
        <v>88.44</v>
      </c>
      <c r="Q1551" s="188">
        <v>89.15</v>
      </c>
      <c r="R1551" s="188">
        <v>64.400000000000006</v>
      </c>
      <c r="S1551" s="188">
        <v>79.31</v>
      </c>
      <c r="T1551" s="188"/>
      <c r="U1551" s="188"/>
      <c r="V1551" s="188">
        <v>75.349999999999994</v>
      </c>
      <c r="W1551" s="188"/>
      <c r="X1551" s="188"/>
      <c r="Y1551" s="188">
        <v>65.12</v>
      </c>
      <c r="Z1551" s="188">
        <v>83.68</v>
      </c>
      <c r="AA1551" s="188"/>
      <c r="AB1551" s="188">
        <v>80.430000000000007</v>
      </c>
      <c r="AC1551" s="188">
        <v>91.21</v>
      </c>
      <c r="AD1551" s="188"/>
      <c r="AE1551" s="188">
        <v>82.73</v>
      </c>
      <c r="AF1551" s="188">
        <v>74.08</v>
      </c>
    </row>
    <row r="1552" spans="1:32" x14ac:dyDescent="0.3">
      <c r="A1552" s="180" t="s">
        <v>973</v>
      </c>
      <c r="B1552" s="180">
        <v>1788</v>
      </c>
      <c r="C1552" s="182" t="s">
        <v>28018</v>
      </c>
      <c r="D1552" s="180" t="s">
        <v>6</v>
      </c>
      <c r="E1552" s="180" t="s">
        <v>857</v>
      </c>
      <c r="F1552" s="188">
        <v>67.959999999999994</v>
      </c>
      <c r="G1552" s="188"/>
      <c r="H1552" s="188"/>
      <c r="I1552" s="188"/>
      <c r="J1552" s="188">
        <v>59.76</v>
      </c>
      <c r="K1552" s="188"/>
      <c r="L1552" s="188"/>
      <c r="M1552" s="188">
        <v>71.84</v>
      </c>
      <c r="N1552" s="188">
        <v>69.930000000000007</v>
      </c>
      <c r="O1552" s="188"/>
      <c r="P1552" s="188">
        <v>70.89</v>
      </c>
      <c r="Q1552" s="188">
        <v>71.459999999999994</v>
      </c>
      <c r="R1552" s="188">
        <v>51.62</v>
      </c>
      <c r="S1552" s="188">
        <v>63.58</v>
      </c>
      <c r="T1552" s="188"/>
      <c r="U1552" s="188"/>
      <c r="V1552" s="188">
        <v>60.4</v>
      </c>
      <c r="W1552" s="188"/>
      <c r="X1552" s="188"/>
      <c r="Y1552" s="188">
        <v>52.2</v>
      </c>
      <c r="Z1552" s="188">
        <v>67.069999999999993</v>
      </c>
      <c r="AA1552" s="188"/>
      <c r="AB1552" s="188">
        <v>64.47</v>
      </c>
      <c r="AC1552" s="188">
        <v>73.11</v>
      </c>
      <c r="AD1552" s="188"/>
      <c r="AE1552" s="188">
        <v>66.31</v>
      </c>
      <c r="AF1552" s="188">
        <v>59.38</v>
      </c>
    </row>
    <row r="1553" spans="1:32" x14ac:dyDescent="0.3">
      <c r="A1553" s="180" t="s">
        <v>973</v>
      </c>
      <c r="B1553" s="180">
        <v>1787</v>
      </c>
      <c r="C1553" s="182" t="s">
        <v>28019</v>
      </c>
      <c r="D1553" s="180" t="s">
        <v>6</v>
      </c>
      <c r="E1553" s="180" t="s">
        <v>857</v>
      </c>
      <c r="F1553" s="188">
        <v>40.409999999999997</v>
      </c>
      <c r="G1553" s="188"/>
      <c r="H1553" s="188"/>
      <c r="I1553" s="188"/>
      <c r="J1553" s="188">
        <v>35.53</v>
      </c>
      <c r="K1553" s="188"/>
      <c r="L1553" s="188"/>
      <c r="M1553" s="188">
        <v>42.71</v>
      </c>
      <c r="N1553" s="188">
        <v>41.58</v>
      </c>
      <c r="O1553" s="188"/>
      <c r="P1553" s="188">
        <v>42.15</v>
      </c>
      <c r="Q1553" s="188">
        <v>42.49</v>
      </c>
      <c r="R1553" s="188">
        <v>30.69</v>
      </c>
      <c r="S1553" s="188">
        <v>37.799999999999997</v>
      </c>
      <c r="T1553" s="188"/>
      <c r="U1553" s="188"/>
      <c r="V1553" s="188">
        <v>35.909999999999997</v>
      </c>
      <c r="W1553" s="188"/>
      <c r="X1553" s="188"/>
      <c r="Y1553" s="188">
        <v>31.03</v>
      </c>
      <c r="Z1553" s="188">
        <v>39.880000000000003</v>
      </c>
      <c r="AA1553" s="188"/>
      <c r="AB1553" s="188">
        <v>38.33</v>
      </c>
      <c r="AC1553" s="188">
        <v>43.47</v>
      </c>
      <c r="AD1553" s="188"/>
      <c r="AE1553" s="188">
        <v>39.43</v>
      </c>
      <c r="AF1553" s="188">
        <v>35.299999999999997</v>
      </c>
    </row>
    <row r="1554" spans="1:32" x14ac:dyDescent="0.3">
      <c r="A1554" s="180" t="s">
        <v>973</v>
      </c>
      <c r="B1554" s="180">
        <v>1786</v>
      </c>
      <c r="C1554" s="182" t="s">
        <v>28020</v>
      </c>
      <c r="D1554" s="180" t="s">
        <v>6</v>
      </c>
      <c r="E1554" s="180" t="s">
        <v>857</v>
      </c>
      <c r="F1554" s="188">
        <v>16.87</v>
      </c>
      <c r="G1554" s="188"/>
      <c r="H1554" s="188"/>
      <c r="I1554" s="188"/>
      <c r="J1554" s="188">
        <v>14.84</v>
      </c>
      <c r="K1554" s="188"/>
      <c r="L1554" s="188"/>
      <c r="M1554" s="188">
        <v>17.84</v>
      </c>
      <c r="N1554" s="188">
        <v>17.36</v>
      </c>
      <c r="O1554" s="188"/>
      <c r="P1554" s="188">
        <v>17.600000000000001</v>
      </c>
      <c r="Q1554" s="188">
        <v>17.739999999999998</v>
      </c>
      <c r="R1554" s="188">
        <v>12.82</v>
      </c>
      <c r="S1554" s="188">
        <v>15.78</v>
      </c>
      <c r="T1554" s="188"/>
      <c r="U1554" s="188"/>
      <c r="V1554" s="188">
        <v>15</v>
      </c>
      <c r="W1554" s="188"/>
      <c r="X1554" s="188"/>
      <c r="Y1554" s="188">
        <v>12.96</v>
      </c>
      <c r="Z1554" s="188">
        <v>16.649999999999999</v>
      </c>
      <c r="AA1554" s="188"/>
      <c r="AB1554" s="188">
        <v>16.010000000000002</v>
      </c>
      <c r="AC1554" s="188">
        <v>18.149999999999999</v>
      </c>
      <c r="AD1554" s="188"/>
      <c r="AE1554" s="188">
        <v>16.46</v>
      </c>
      <c r="AF1554" s="188">
        <v>14.74</v>
      </c>
    </row>
    <row r="1555" spans="1:32" x14ac:dyDescent="0.3">
      <c r="A1555" s="180" t="s">
        <v>973</v>
      </c>
      <c r="B1555" s="180">
        <v>1791</v>
      </c>
      <c r="C1555" s="182" t="s">
        <v>28021</v>
      </c>
      <c r="D1555" s="180" t="s">
        <v>6</v>
      </c>
      <c r="E1555" s="180" t="s">
        <v>857</v>
      </c>
      <c r="F1555" s="188">
        <v>245.04</v>
      </c>
      <c r="G1555" s="188"/>
      <c r="H1555" s="188"/>
      <c r="I1555" s="188"/>
      <c r="J1555" s="188">
        <v>215.47</v>
      </c>
      <c r="K1555" s="188"/>
      <c r="L1555" s="188"/>
      <c r="M1555" s="188">
        <v>259.02</v>
      </c>
      <c r="N1555" s="188">
        <v>252.15</v>
      </c>
      <c r="O1555" s="188"/>
      <c r="P1555" s="188">
        <v>255.59</v>
      </c>
      <c r="Q1555" s="188">
        <v>257.64999999999998</v>
      </c>
      <c r="R1555" s="188">
        <v>186.13</v>
      </c>
      <c r="S1555" s="188">
        <v>229.22</v>
      </c>
      <c r="T1555" s="188"/>
      <c r="U1555" s="188"/>
      <c r="V1555" s="188">
        <v>217.76</v>
      </c>
      <c r="W1555" s="188"/>
      <c r="X1555" s="188"/>
      <c r="Y1555" s="188">
        <v>188.19</v>
      </c>
      <c r="Z1555" s="188">
        <v>241.83</v>
      </c>
      <c r="AA1555" s="188"/>
      <c r="AB1555" s="188">
        <v>232.43</v>
      </c>
      <c r="AC1555" s="188">
        <v>263.61</v>
      </c>
      <c r="AD1555" s="188"/>
      <c r="AE1555" s="188">
        <v>239.08</v>
      </c>
      <c r="AF1555" s="188">
        <v>214.1</v>
      </c>
    </row>
    <row r="1556" spans="1:32" x14ac:dyDescent="0.3">
      <c r="A1556" s="180" t="s">
        <v>973</v>
      </c>
      <c r="B1556" s="180">
        <v>1790</v>
      </c>
      <c r="C1556" s="182" t="s">
        <v>28022</v>
      </c>
      <c r="D1556" s="180" t="s">
        <v>6</v>
      </c>
      <c r="E1556" s="180" t="s">
        <v>857</v>
      </c>
      <c r="F1556" s="188">
        <v>141.19999999999999</v>
      </c>
      <c r="G1556" s="188"/>
      <c r="H1556" s="188"/>
      <c r="I1556" s="188"/>
      <c r="J1556" s="188">
        <v>124.16</v>
      </c>
      <c r="K1556" s="188"/>
      <c r="L1556" s="188"/>
      <c r="M1556" s="188">
        <v>149.26</v>
      </c>
      <c r="N1556" s="188">
        <v>145.30000000000001</v>
      </c>
      <c r="O1556" s="188"/>
      <c r="P1556" s="188">
        <v>147.28</v>
      </c>
      <c r="Q1556" s="188">
        <v>148.47</v>
      </c>
      <c r="R1556" s="188">
        <v>107.25</v>
      </c>
      <c r="S1556" s="188">
        <v>132.09</v>
      </c>
      <c r="T1556" s="188"/>
      <c r="U1556" s="188"/>
      <c r="V1556" s="188">
        <v>125.48</v>
      </c>
      <c r="W1556" s="188"/>
      <c r="X1556" s="188"/>
      <c r="Y1556" s="188">
        <v>108.44</v>
      </c>
      <c r="Z1556" s="188">
        <v>139.35</v>
      </c>
      <c r="AA1556" s="188"/>
      <c r="AB1556" s="188">
        <v>133.94</v>
      </c>
      <c r="AC1556" s="188">
        <v>151.9</v>
      </c>
      <c r="AD1556" s="188"/>
      <c r="AE1556" s="188">
        <v>137.77000000000001</v>
      </c>
      <c r="AF1556" s="188">
        <v>123.37</v>
      </c>
    </row>
    <row r="1557" spans="1:32" x14ac:dyDescent="0.3">
      <c r="A1557" s="180" t="s">
        <v>973</v>
      </c>
      <c r="B1557" s="180">
        <v>1792</v>
      </c>
      <c r="C1557" s="182" t="s">
        <v>28023</v>
      </c>
      <c r="D1557" s="180" t="s">
        <v>6</v>
      </c>
      <c r="E1557" s="180" t="s">
        <v>857</v>
      </c>
      <c r="F1557" s="188">
        <v>330.77</v>
      </c>
      <c r="G1557" s="188"/>
      <c r="H1557" s="188"/>
      <c r="I1557" s="188"/>
      <c r="J1557" s="188">
        <v>290.85000000000002</v>
      </c>
      <c r="K1557" s="188"/>
      <c r="L1557" s="188"/>
      <c r="M1557" s="188">
        <v>349.64</v>
      </c>
      <c r="N1557" s="188">
        <v>340.36</v>
      </c>
      <c r="O1557" s="188"/>
      <c r="P1557" s="188">
        <v>345</v>
      </c>
      <c r="Q1557" s="188">
        <v>347.79</v>
      </c>
      <c r="R1557" s="188">
        <v>251.25</v>
      </c>
      <c r="S1557" s="188">
        <v>309.42</v>
      </c>
      <c r="T1557" s="188"/>
      <c r="U1557" s="188"/>
      <c r="V1557" s="188">
        <v>293.95</v>
      </c>
      <c r="W1557" s="188"/>
      <c r="X1557" s="188"/>
      <c r="Y1557" s="188">
        <v>254.03</v>
      </c>
      <c r="Z1557" s="188">
        <v>326.44</v>
      </c>
      <c r="AA1557" s="188"/>
      <c r="AB1557" s="188">
        <v>313.75</v>
      </c>
      <c r="AC1557" s="188">
        <v>355.83</v>
      </c>
      <c r="AD1557" s="188"/>
      <c r="AE1557" s="188">
        <v>322.72000000000003</v>
      </c>
      <c r="AF1557" s="188">
        <v>289</v>
      </c>
    </row>
    <row r="1558" spans="1:32" x14ac:dyDescent="0.3">
      <c r="A1558" s="180" t="s">
        <v>973</v>
      </c>
      <c r="B1558" s="180">
        <v>1813</v>
      </c>
      <c r="C1558" s="182" t="s">
        <v>28024</v>
      </c>
      <c r="D1558" s="180" t="s">
        <v>6</v>
      </c>
      <c r="E1558" s="180" t="s">
        <v>857</v>
      </c>
      <c r="F1558" s="188">
        <v>26.78</v>
      </c>
      <c r="G1558" s="188"/>
      <c r="H1558" s="188"/>
      <c r="I1558" s="188"/>
      <c r="J1558" s="188">
        <v>23.55</v>
      </c>
      <c r="K1558" s="188"/>
      <c r="L1558" s="188"/>
      <c r="M1558" s="188">
        <v>28.31</v>
      </c>
      <c r="N1558" s="188">
        <v>27.56</v>
      </c>
      <c r="O1558" s="188"/>
      <c r="P1558" s="188">
        <v>27.93</v>
      </c>
      <c r="Q1558" s="188">
        <v>28.16</v>
      </c>
      <c r="R1558" s="188">
        <v>20.34</v>
      </c>
      <c r="S1558" s="188">
        <v>25.05</v>
      </c>
      <c r="T1558" s="188"/>
      <c r="U1558" s="188"/>
      <c r="V1558" s="188">
        <v>23.8</v>
      </c>
      <c r="W1558" s="188"/>
      <c r="X1558" s="188"/>
      <c r="Y1558" s="188">
        <v>20.57</v>
      </c>
      <c r="Z1558" s="188">
        <v>26.43</v>
      </c>
      <c r="AA1558" s="188"/>
      <c r="AB1558" s="188">
        <v>25.4</v>
      </c>
      <c r="AC1558" s="188">
        <v>28.81</v>
      </c>
      <c r="AD1558" s="188"/>
      <c r="AE1558" s="188">
        <v>26.13</v>
      </c>
      <c r="AF1558" s="188">
        <v>23.4</v>
      </c>
    </row>
    <row r="1559" spans="1:32" x14ac:dyDescent="0.3">
      <c r="A1559" s="180" t="s">
        <v>973</v>
      </c>
      <c r="B1559" s="180">
        <v>1793</v>
      </c>
      <c r="C1559" s="182" t="s">
        <v>28025</v>
      </c>
      <c r="D1559" s="180" t="s">
        <v>6</v>
      </c>
      <c r="E1559" s="180" t="s">
        <v>857</v>
      </c>
      <c r="F1559" s="188">
        <v>668.37</v>
      </c>
      <c r="G1559" s="188"/>
      <c r="H1559" s="188"/>
      <c r="I1559" s="188"/>
      <c r="J1559" s="188">
        <v>587.72</v>
      </c>
      <c r="K1559" s="188"/>
      <c r="L1559" s="188"/>
      <c r="M1559" s="188">
        <v>706.51</v>
      </c>
      <c r="N1559" s="188">
        <v>687.76</v>
      </c>
      <c r="O1559" s="188"/>
      <c r="P1559" s="188">
        <v>697.13</v>
      </c>
      <c r="Q1559" s="188">
        <v>702.76</v>
      </c>
      <c r="R1559" s="188">
        <v>507.69</v>
      </c>
      <c r="S1559" s="188">
        <v>625.23</v>
      </c>
      <c r="T1559" s="188"/>
      <c r="U1559" s="188"/>
      <c r="V1559" s="188">
        <v>593.97</v>
      </c>
      <c r="W1559" s="188"/>
      <c r="X1559" s="188"/>
      <c r="Y1559" s="188">
        <v>513.30999999999995</v>
      </c>
      <c r="Z1559" s="188">
        <v>659.62</v>
      </c>
      <c r="AA1559" s="188"/>
      <c r="AB1559" s="188">
        <v>633.99</v>
      </c>
      <c r="AC1559" s="188">
        <v>719.02</v>
      </c>
      <c r="AD1559" s="188"/>
      <c r="AE1559" s="188">
        <v>652.12</v>
      </c>
      <c r="AF1559" s="188">
        <v>583.97</v>
      </c>
    </row>
    <row r="1560" spans="1:32" x14ac:dyDescent="0.3">
      <c r="A1560" s="180" t="s">
        <v>973</v>
      </c>
      <c r="B1560" s="180">
        <v>1797</v>
      </c>
      <c r="C1560" s="182" t="s">
        <v>28026</v>
      </c>
      <c r="D1560" s="180" t="s">
        <v>6</v>
      </c>
      <c r="E1560" s="180" t="s">
        <v>857</v>
      </c>
      <c r="F1560" s="188">
        <v>96.27</v>
      </c>
      <c r="G1560" s="188"/>
      <c r="H1560" s="188"/>
      <c r="I1560" s="188"/>
      <c r="J1560" s="188">
        <v>84.66</v>
      </c>
      <c r="K1560" s="188"/>
      <c r="L1560" s="188"/>
      <c r="M1560" s="188">
        <v>101.77</v>
      </c>
      <c r="N1560" s="188">
        <v>99.07</v>
      </c>
      <c r="O1560" s="188"/>
      <c r="P1560" s="188">
        <v>100.42</v>
      </c>
      <c r="Q1560" s="188">
        <v>101.23</v>
      </c>
      <c r="R1560" s="188">
        <v>73.13</v>
      </c>
      <c r="S1560" s="188">
        <v>90.06</v>
      </c>
      <c r="T1560" s="188"/>
      <c r="U1560" s="188"/>
      <c r="V1560" s="188">
        <v>85.56</v>
      </c>
      <c r="W1560" s="188"/>
      <c r="X1560" s="188"/>
      <c r="Y1560" s="188">
        <v>73.94</v>
      </c>
      <c r="Z1560" s="188">
        <v>95.01</v>
      </c>
      <c r="AA1560" s="188"/>
      <c r="AB1560" s="188">
        <v>91.32</v>
      </c>
      <c r="AC1560" s="188">
        <v>103.57</v>
      </c>
      <c r="AD1560" s="188"/>
      <c r="AE1560" s="188">
        <v>93.93</v>
      </c>
      <c r="AF1560" s="188">
        <v>84.11</v>
      </c>
    </row>
    <row r="1561" spans="1:32" x14ac:dyDescent="0.3">
      <c r="A1561" s="180" t="s">
        <v>973</v>
      </c>
      <c r="B1561" s="180">
        <v>1796</v>
      </c>
      <c r="C1561" s="182" t="s">
        <v>28027</v>
      </c>
      <c r="D1561" s="180" t="s">
        <v>6</v>
      </c>
      <c r="E1561" s="180" t="s">
        <v>857</v>
      </c>
      <c r="F1561" s="188">
        <v>73.849999999999994</v>
      </c>
      <c r="G1561" s="188"/>
      <c r="H1561" s="188"/>
      <c r="I1561" s="188"/>
      <c r="J1561" s="188">
        <v>64.94</v>
      </c>
      <c r="K1561" s="188"/>
      <c r="L1561" s="188"/>
      <c r="M1561" s="188">
        <v>78.069999999999993</v>
      </c>
      <c r="N1561" s="188">
        <v>75.989999999999995</v>
      </c>
      <c r="O1561" s="188"/>
      <c r="P1561" s="188">
        <v>77.03</v>
      </c>
      <c r="Q1561" s="188">
        <v>77.650000000000006</v>
      </c>
      <c r="R1561" s="188">
        <v>56.09</v>
      </c>
      <c r="S1561" s="188">
        <v>69.08</v>
      </c>
      <c r="T1561" s="188"/>
      <c r="U1561" s="188"/>
      <c r="V1561" s="188">
        <v>65.63</v>
      </c>
      <c r="W1561" s="188"/>
      <c r="X1561" s="188"/>
      <c r="Y1561" s="188">
        <v>56.72</v>
      </c>
      <c r="Z1561" s="188">
        <v>72.88</v>
      </c>
      <c r="AA1561" s="188"/>
      <c r="AB1561" s="188">
        <v>70.05</v>
      </c>
      <c r="AC1561" s="188">
        <v>79.45</v>
      </c>
      <c r="AD1561" s="188"/>
      <c r="AE1561" s="188">
        <v>72.05</v>
      </c>
      <c r="AF1561" s="188">
        <v>64.52</v>
      </c>
    </row>
    <row r="1562" spans="1:32" x14ac:dyDescent="0.3">
      <c r="A1562" s="180" t="s">
        <v>973</v>
      </c>
      <c r="B1562" s="180">
        <v>1816</v>
      </c>
      <c r="C1562" s="182" t="s">
        <v>28028</v>
      </c>
      <c r="D1562" s="180" t="s">
        <v>6</v>
      </c>
      <c r="E1562" s="180" t="s">
        <v>857</v>
      </c>
      <c r="F1562" s="188">
        <v>39.75</v>
      </c>
      <c r="G1562" s="188"/>
      <c r="H1562" s="188"/>
      <c r="I1562" s="188"/>
      <c r="J1562" s="188">
        <v>34.950000000000003</v>
      </c>
      <c r="K1562" s="188"/>
      <c r="L1562" s="188"/>
      <c r="M1562" s="188">
        <v>42.02</v>
      </c>
      <c r="N1562" s="188">
        <v>40.9</v>
      </c>
      <c r="O1562" s="188"/>
      <c r="P1562" s="188">
        <v>41.46</v>
      </c>
      <c r="Q1562" s="188">
        <v>41.8</v>
      </c>
      <c r="R1562" s="188">
        <v>30.19</v>
      </c>
      <c r="S1562" s="188">
        <v>37.18</v>
      </c>
      <c r="T1562" s="188"/>
      <c r="U1562" s="188"/>
      <c r="V1562" s="188">
        <v>35.32</v>
      </c>
      <c r="W1562" s="188"/>
      <c r="X1562" s="188"/>
      <c r="Y1562" s="188">
        <v>30.53</v>
      </c>
      <c r="Z1562" s="188">
        <v>39.229999999999997</v>
      </c>
      <c r="AA1562" s="188"/>
      <c r="AB1562" s="188">
        <v>37.700000000000003</v>
      </c>
      <c r="AC1562" s="188">
        <v>42.76</v>
      </c>
      <c r="AD1562" s="188"/>
      <c r="AE1562" s="188">
        <v>38.78</v>
      </c>
      <c r="AF1562" s="188">
        <v>34.729999999999997</v>
      </c>
    </row>
    <row r="1563" spans="1:32" x14ac:dyDescent="0.3">
      <c r="A1563" s="180" t="s">
        <v>973</v>
      </c>
      <c r="B1563" s="180">
        <v>1794</v>
      </c>
      <c r="C1563" s="182" t="s">
        <v>28029</v>
      </c>
      <c r="D1563" s="180" t="s">
        <v>6</v>
      </c>
      <c r="E1563" s="180" t="s">
        <v>857</v>
      </c>
      <c r="F1563" s="188">
        <v>17.63</v>
      </c>
      <c r="G1563" s="188"/>
      <c r="H1563" s="188"/>
      <c r="I1563" s="188"/>
      <c r="J1563" s="188">
        <v>15.5</v>
      </c>
      <c r="K1563" s="188"/>
      <c r="L1563" s="188"/>
      <c r="M1563" s="188">
        <v>18.63</v>
      </c>
      <c r="N1563" s="188">
        <v>18.14</v>
      </c>
      <c r="O1563" s="188"/>
      <c r="P1563" s="188">
        <v>18.39</v>
      </c>
      <c r="Q1563" s="188">
        <v>18.54</v>
      </c>
      <c r="R1563" s="188">
        <v>13.39</v>
      </c>
      <c r="S1563" s="188">
        <v>16.489999999999998</v>
      </c>
      <c r="T1563" s="188"/>
      <c r="U1563" s="188"/>
      <c r="V1563" s="188">
        <v>15.67</v>
      </c>
      <c r="W1563" s="188"/>
      <c r="X1563" s="188"/>
      <c r="Y1563" s="188">
        <v>13.54</v>
      </c>
      <c r="Z1563" s="188">
        <v>17.399999999999999</v>
      </c>
      <c r="AA1563" s="188"/>
      <c r="AB1563" s="188">
        <v>16.72</v>
      </c>
      <c r="AC1563" s="188">
        <v>18.96</v>
      </c>
      <c r="AD1563" s="188"/>
      <c r="AE1563" s="188">
        <v>17.2</v>
      </c>
      <c r="AF1563" s="188">
        <v>15.4</v>
      </c>
    </row>
    <row r="1564" spans="1:32" x14ac:dyDescent="0.3">
      <c r="A1564" s="180" t="s">
        <v>973</v>
      </c>
      <c r="B1564" s="180">
        <v>1815</v>
      </c>
      <c r="C1564" s="182" t="s">
        <v>28030</v>
      </c>
      <c r="D1564" s="180" t="s">
        <v>6</v>
      </c>
      <c r="E1564" s="180" t="s">
        <v>857</v>
      </c>
      <c r="F1564" s="188">
        <v>305.26</v>
      </c>
      <c r="G1564" s="188"/>
      <c r="H1564" s="188"/>
      <c r="I1564" s="188"/>
      <c r="J1564" s="188">
        <v>268.42</v>
      </c>
      <c r="K1564" s="188"/>
      <c r="L1564" s="188"/>
      <c r="M1564" s="188">
        <v>322.68</v>
      </c>
      <c r="N1564" s="188">
        <v>314.11</v>
      </c>
      <c r="O1564" s="188"/>
      <c r="P1564" s="188">
        <v>318.39</v>
      </c>
      <c r="Q1564" s="188">
        <v>320.95999999999998</v>
      </c>
      <c r="R1564" s="188">
        <v>231.87</v>
      </c>
      <c r="S1564" s="188">
        <v>285.55</v>
      </c>
      <c r="T1564" s="188"/>
      <c r="U1564" s="188"/>
      <c r="V1564" s="188">
        <v>271.27999999999997</v>
      </c>
      <c r="W1564" s="188"/>
      <c r="X1564" s="188"/>
      <c r="Y1564" s="188">
        <v>234.44</v>
      </c>
      <c r="Z1564" s="188">
        <v>301.26</v>
      </c>
      <c r="AA1564" s="188"/>
      <c r="AB1564" s="188">
        <v>289.55</v>
      </c>
      <c r="AC1564" s="188">
        <v>328.39</v>
      </c>
      <c r="AD1564" s="188"/>
      <c r="AE1564" s="188">
        <v>297.83</v>
      </c>
      <c r="AF1564" s="188">
        <v>266.70999999999998</v>
      </c>
    </row>
    <row r="1565" spans="1:32" x14ac:dyDescent="0.3">
      <c r="A1565" s="180" t="s">
        <v>973</v>
      </c>
      <c r="B1565" s="180">
        <v>1798</v>
      </c>
      <c r="C1565" s="182" t="s">
        <v>28031</v>
      </c>
      <c r="D1565" s="180" t="s">
        <v>6</v>
      </c>
      <c r="E1565" s="180" t="s">
        <v>857</v>
      </c>
      <c r="F1565" s="188">
        <v>136.59</v>
      </c>
      <c r="G1565" s="188"/>
      <c r="H1565" s="188"/>
      <c r="I1565" s="188"/>
      <c r="J1565" s="188">
        <v>120.11</v>
      </c>
      <c r="K1565" s="188"/>
      <c r="L1565" s="188"/>
      <c r="M1565" s="188">
        <v>144.38999999999999</v>
      </c>
      <c r="N1565" s="188">
        <v>140.55000000000001</v>
      </c>
      <c r="O1565" s="188"/>
      <c r="P1565" s="188">
        <v>142.47</v>
      </c>
      <c r="Q1565" s="188">
        <v>143.62</v>
      </c>
      <c r="R1565" s="188">
        <v>103.75</v>
      </c>
      <c r="S1565" s="188">
        <v>127.77</v>
      </c>
      <c r="T1565" s="188"/>
      <c r="U1565" s="188"/>
      <c r="V1565" s="188">
        <v>121.39</v>
      </c>
      <c r="W1565" s="188"/>
      <c r="X1565" s="188"/>
      <c r="Y1565" s="188">
        <v>104.9</v>
      </c>
      <c r="Z1565" s="188">
        <v>134.80000000000001</v>
      </c>
      <c r="AA1565" s="188"/>
      <c r="AB1565" s="188">
        <v>129.56</v>
      </c>
      <c r="AC1565" s="188">
        <v>146.94</v>
      </c>
      <c r="AD1565" s="188"/>
      <c r="AE1565" s="188">
        <v>133.27000000000001</v>
      </c>
      <c r="AF1565" s="188">
        <v>119.34</v>
      </c>
    </row>
    <row r="1566" spans="1:32" x14ac:dyDescent="0.3">
      <c r="A1566" s="180" t="s">
        <v>973</v>
      </c>
      <c r="B1566" s="180">
        <v>1799</v>
      </c>
      <c r="C1566" s="182" t="s">
        <v>28032</v>
      </c>
      <c r="D1566" s="180" t="s">
        <v>6</v>
      </c>
      <c r="E1566" s="180" t="s">
        <v>857</v>
      </c>
      <c r="F1566" s="188">
        <v>397.57</v>
      </c>
      <c r="G1566" s="188"/>
      <c r="H1566" s="188"/>
      <c r="I1566" s="188"/>
      <c r="J1566" s="188">
        <v>349.59</v>
      </c>
      <c r="K1566" s="188"/>
      <c r="L1566" s="188"/>
      <c r="M1566" s="188">
        <v>420.26</v>
      </c>
      <c r="N1566" s="188">
        <v>409.1</v>
      </c>
      <c r="O1566" s="188"/>
      <c r="P1566" s="188">
        <v>414.68</v>
      </c>
      <c r="Q1566" s="188">
        <v>418.02</v>
      </c>
      <c r="R1566" s="188">
        <v>301.99</v>
      </c>
      <c r="S1566" s="188">
        <v>371.91</v>
      </c>
      <c r="T1566" s="188"/>
      <c r="U1566" s="188"/>
      <c r="V1566" s="188">
        <v>353.31</v>
      </c>
      <c r="W1566" s="188"/>
      <c r="X1566" s="188"/>
      <c r="Y1566" s="188">
        <v>305.33999999999997</v>
      </c>
      <c r="Z1566" s="188">
        <v>392.36</v>
      </c>
      <c r="AA1566" s="188"/>
      <c r="AB1566" s="188">
        <v>377.11</v>
      </c>
      <c r="AC1566" s="188">
        <v>427.69</v>
      </c>
      <c r="AD1566" s="188"/>
      <c r="AE1566" s="188">
        <v>387.9</v>
      </c>
      <c r="AF1566" s="188">
        <v>347.36</v>
      </c>
    </row>
    <row r="1567" spans="1:32" x14ac:dyDescent="0.3">
      <c r="A1567" s="180" t="s">
        <v>973</v>
      </c>
      <c r="B1567" s="180">
        <v>1795</v>
      </c>
      <c r="C1567" s="182" t="s">
        <v>28033</v>
      </c>
      <c r="D1567" s="180" t="s">
        <v>6</v>
      </c>
      <c r="E1567" s="180" t="s">
        <v>857</v>
      </c>
      <c r="F1567" s="188">
        <v>24.42</v>
      </c>
      <c r="G1567" s="188"/>
      <c r="H1567" s="188"/>
      <c r="I1567" s="188"/>
      <c r="J1567" s="188">
        <v>21.47</v>
      </c>
      <c r="K1567" s="188"/>
      <c r="L1567" s="188"/>
      <c r="M1567" s="188">
        <v>25.82</v>
      </c>
      <c r="N1567" s="188">
        <v>25.13</v>
      </c>
      <c r="O1567" s="188"/>
      <c r="P1567" s="188">
        <v>25.47</v>
      </c>
      <c r="Q1567" s="188">
        <v>25.68</v>
      </c>
      <c r="R1567" s="188">
        <v>18.55</v>
      </c>
      <c r="S1567" s="188">
        <v>22.84</v>
      </c>
      <c r="T1567" s="188"/>
      <c r="U1567" s="188"/>
      <c r="V1567" s="188">
        <v>21.7</v>
      </c>
      <c r="W1567" s="188"/>
      <c r="X1567" s="188"/>
      <c r="Y1567" s="188">
        <v>18.75</v>
      </c>
      <c r="Z1567" s="188">
        <v>24.1</v>
      </c>
      <c r="AA1567" s="188"/>
      <c r="AB1567" s="188">
        <v>23.16</v>
      </c>
      <c r="AC1567" s="188">
        <v>26.27</v>
      </c>
      <c r="AD1567" s="188"/>
      <c r="AE1567" s="188">
        <v>23.83</v>
      </c>
      <c r="AF1567" s="188">
        <v>21.34</v>
      </c>
    </row>
    <row r="1568" spans="1:32" x14ac:dyDescent="0.3">
      <c r="A1568" s="180" t="s">
        <v>973</v>
      </c>
      <c r="B1568" s="180">
        <v>1800</v>
      </c>
      <c r="C1568" s="182" t="s">
        <v>28034</v>
      </c>
      <c r="D1568" s="180" t="s">
        <v>6</v>
      </c>
      <c r="E1568" s="180" t="s">
        <v>857</v>
      </c>
      <c r="F1568" s="188">
        <v>759.03</v>
      </c>
      <c r="G1568" s="188"/>
      <c r="H1568" s="188"/>
      <c r="I1568" s="188"/>
      <c r="J1568" s="188">
        <v>667.43</v>
      </c>
      <c r="K1568" s="188"/>
      <c r="L1568" s="188"/>
      <c r="M1568" s="188">
        <v>802.34</v>
      </c>
      <c r="N1568" s="188">
        <v>781.04</v>
      </c>
      <c r="O1568" s="188"/>
      <c r="P1568" s="188">
        <v>791.69</v>
      </c>
      <c r="Q1568" s="188">
        <v>798.08</v>
      </c>
      <c r="R1568" s="188">
        <v>576.54999999999995</v>
      </c>
      <c r="S1568" s="188">
        <v>710.03</v>
      </c>
      <c r="T1568" s="188"/>
      <c r="U1568" s="188"/>
      <c r="V1568" s="188">
        <v>674.53</v>
      </c>
      <c r="W1568" s="188"/>
      <c r="X1568" s="188"/>
      <c r="Y1568" s="188">
        <v>582.94000000000005</v>
      </c>
      <c r="Z1568" s="188">
        <v>749.09</v>
      </c>
      <c r="AA1568" s="188"/>
      <c r="AB1568" s="188">
        <v>719.97</v>
      </c>
      <c r="AC1568" s="188">
        <v>816.54</v>
      </c>
      <c r="AD1568" s="188"/>
      <c r="AE1568" s="188">
        <v>740.57</v>
      </c>
      <c r="AF1568" s="188">
        <v>663.17</v>
      </c>
    </row>
    <row r="1569" spans="1:32" x14ac:dyDescent="0.3">
      <c r="A1569" s="180" t="s">
        <v>973</v>
      </c>
      <c r="B1569" s="180">
        <v>1802</v>
      </c>
      <c r="C1569" s="182" t="s">
        <v>28035</v>
      </c>
      <c r="D1569" s="180" t="s">
        <v>6</v>
      </c>
      <c r="E1569" s="180" t="s">
        <v>857</v>
      </c>
      <c r="F1569" s="188">
        <v>1898.63</v>
      </c>
      <c r="G1569" s="188"/>
      <c r="H1569" s="188"/>
      <c r="I1569" s="188"/>
      <c r="J1569" s="188">
        <v>1669.51</v>
      </c>
      <c r="K1569" s="188"/>
      <c r="L1569" s="188"/>
      <c r="M1569" s="188">
        <v>2006.97</v>
      </c>
      <c r="N1569" s="188">
        <v>1953.69</v>
      </c>
      <c r="O1569" s="188"/>
      <c r="P1569" s="188">
        <v>1980.33</v>
      </c>
      <c r="Q1569" s="188">
        <v>1996.31</v>
      </c>
      <c r="R1569" s="188">
        <v>1442.18</v>
      </c>
      <c r="S1569" s="188">
        <v>1776.08</v>
      </c>
      <c r="T1569" s="188"/>
      <c r="U1569" s="188"/>
      <c r="V1569" s="188">
        <v>1687.28</v>
      </c>
      <c r="W1569" s="188"/>
      <c r="X1569" s="188"/>
      <c r="Y1569" s="188">
        <v>1458.16</v>
      </c>
      <c r="Z1569" s="188">
        <v>1873.76</v>
      </c>
      <c r="AA1569" s="188"/>
      <c r="AB1569" s="188">
        <v>1800.94</v>
      </c>
      <c r="AC1569" s="188">
        <v>2042.49</v>
      </c>
      <c r="AD1569" s="188"/>
      <c r="AE1569" s="188">
        <v>1852.45</v>
      </c>
      <c r="AF1569" s="188">
        <v>1658.86</v>
      </c>
    </row>
    <row r="1570" spans="1:32" x14ac:dyDescent="0.3">
      <c r="A1570" s="180" t="s">
        <v>973</v>
      </c>
      <c r="B1570" s="180">
        <v>1809</v>
      </c>
      <c r="C1570" s="182" t="s">
        <v>28036</v>
      </c>
      <c r="D1570" s="180" t="s">
        <v>6</v>
      </c>
      <c r="E1570" s="180" t="s">
        <v>857</v>
      </c>
      <c r="F1570" s="188">
        <v>79.489999999999995</v>
      </c>
      <c r="G1570" s="188"/>
      <c r="H1570" s="188"/>
      <c r="I1570" s="188"/>
      <c r="J1570" s="188">
        <v>69.900000000000006</v>
      </c>
      <c r="K1570" s="188"/>
      <c r="L1570" s="188"/>
      <c r="M1570" s="188">
        <v>84.03</v>
      </c>
      <c r="N1570" s="188">
        <v>81.8</v>
      </c>
      <c r="O1570" s="188"/>
      <c r="P1570" s="188">
        <v>82.91</v>
      </c>
      <c r="Q1570" s="188">
        <v>83.58</v>
      </c>
      <c r="R1570" s="188">
        <v>60.38</v>
      </c>
      <c r="S1570" s="188">
        <v>74.36</v>
      </c>
      <c r="T1570" s="188"/>
      <c r="U1570" s="188"/>
      <c r="V1570" s="188">
        <v>70.64</v>
      </c>
      <c r="W1570" s="188"/>
      <c r="X1570" s="188"/>
      <c r="Y1570" s="188">
        <v>61.05</v>
      </c>
      <c r="Z1570" s="188">
        <v>78.45</v>
      </c>
      <c r="AA1570" s="188"/>
      <c r="AB1570" s="188">
        <v>75.400000000000006</v>
      </c>
      <c r="AC1570" s="188">
        <v>85.51</v>
      </c>
      <c r="AD1570" s="188"/>
      <c r="AE1570" s="188">
        <v>77.56</v>
      </c>
      <c r="AF1570" s="188">
        <v>69.45</v>
      </c>
    </row>
    <row r="1571" spans="1:32" x14ac:dyDescent="0.3">
      <c r="A1571" s="180" t="s">
        <v>973</v>
      </c>
      <c r="B1571" s="180">
        <v>1814</v>
      </c>
      <c r="C1571" s="182" t="s">
        <v>28037</v>
      </c>
      <c r="D1571" s="180" t="s">
        <v>6</v>
      </c>
      <c r="E1571" s="180" t="s">
        <v>857</v>
      </c>
      <c r="F1571" s="188">
        <v>65.3</v>
      </c>
      <c r="G1571" s="188"/>
      <c r="H1571" s="188"/>
      <c r="I1571" s="188"/>
      <c r="J1571" s="188">
        <v>57.42</v>
      </c>
      <c r="K1571" s="188"/>
      <c r="L1571" s="188"/>
      <c r="M1571" s="188">
        <v>69.03</v>
      </c>
      <c r="N1571" s="188">
        <v>67.2</v>
      </c>
      <c r="O1571" s="188"/>
      <c r="P1571" s="188">
        <v>68.11</v>
      </c>
      <c r="Q1571" s="188">
        <v>68.66</v>
      </c>
      <c r="R1571" s="188">
        <v>49.6</v>
      </c>
      <c r="S1571" s="188">
        <v>61.09</v>
      </c>
      <c r="T1571" s="188"/>
      <c r="U1571" s="188"/>
      <c r="V1571" s="188">
        <v>58.03</v>
      </c>
      <c r="W1571" s="188"/>
      <c r="X1571" s="188"/>
      <c r="Y1571" s="188">
        <v>50.15</v>
      </c>
      <c r="Z1571" s="188">
        <v>64.45</v>
      </c>
      <c r="AA1571" s="188"/>
      <c r="AB1571" s="188">
        <v>61.94</v>
      </c>
      <c r="AC1571" s="188">
        <v>70.25</v>
      </c>
      <c r="AD1571" s="188"/>
      <c r="AE1571" s="188">
        <v>63.71</v>
      </c>
      <c r="AF1571" s="188">
        <v>57.05</v>
      </c>
    </row>
    <row r="1572" spans="1:32" x14ac:dyDescent="0.3">
      <c r="A1572" s="180" t="s">
        <v>973</v>
      </c>
      <c r="B1572" s="180">
        <v>1805</v>
      </c>
      <c r="C1572" s="182" t="s">
        <v>28038</v>
      </c>
      <c r="D1572" s="180" t="s">
        <v>6</v>
      </c>
      <c r="E1572" s="180" t="s">
        <v>857</v>
      </c>
      <c r="F1572" s="188">
        <v>37.9</v>
      </c>
      <c r="G1572" s="188"/>
      <c r="H1572" s="188"/>
      <c r="I1572" s="188"/>
      <c r="J1572" s="188">
        <v>33.32</v>
      </c>
      <c r="K1572" s="188"/>
      <c r="L1572" s="188"/>
      <c r="M1572" s="188">
        <v>40.06</v>
      </c>
      <c r="N1572" s="188">
        <v>39</v>
      </c>
      <c r="O1572" s="188"/>
      <c r="P1572" s="188">
        <v>39.53</v>
      </c>
      <c r="Q1572" s="188">
        <v>39.85</v>
      </c>
      <c r="R1572" s="188">
        <v>28.79</v>
      </c>
      <c r="S1572" s="188">
        <v>35.450000000000003</v>
      </c>
      <c r="T1572" s="188"/>
      <c r="U1572" s="188"/>
      <c r="V1572" s="188">
        <v>33.68</v>
      </c>
      <c r="W1572" s="188"/>
      <c r="X1572" s="188"/>
      <c r="Y1572" s="188">
        <v>29.1</v>
      </c>
      <c r="Z1572" s="188">
        <v>37.4</v>
      </c>
      <c r="AA1572" s="188"/>
      <c r="AB1572" s="188">
        <v>35.950000000000003</v>
      </c>
      <c r="AC1572" s="188">
        <v>40.770000000000003</v>
      </c>
      <c r="AD1572" s="188"/>
      <c r="AE1572" s="188">
        <v>36.979999999999997</v>
      </c>
      <c r="AF1572" s="188">
        <v>33.11</v>
      </c>
    </row>
    <row r="1573" spans="1:32" x14ac:dyDescent="0.3">
      <c r="A1573" s="180" t="s">
        <v>973</v>
      </c>
      <c r="B1573" s="180">
        <v>1803</v>
      </c>
      <c r="C1573" s="182" t="s">
        <v>28039</v>
      </c>
      <c r="D1573" s="180" t="s">
        <v>6</v>
      </c>
      <c r="E1573" s="180" t="s">
        <v>857</v>
      </c>
      <c r="F1573" s="188">
        <v>16.5</v>
      </c>
      <c r="G1573" s="188"/>
      <c r="H1573" s="188"/>
      <c r="I1573" s="188"/>
      <c r="J1573" s="188">
        <v>14.51</v>
      </c>
      <c r="K1573" s="188"/>
      <c r="L1573" s="188"/>
      <c r="M1573" s="188">
        <v>17.45</v>
      </c>
      <c r="N1573" s="188">
        <v>16.98</v>
      </c>
      <c r="O1573" s="188"/>
      <c r="P1573" s="188">
        <v>17.21</v>
      </c>
      <c r="Q1573" s="188">
        <v>17.350000000000001</v>
      </c>
      <c r="R1573" s="188">
        <v>12.53</v>
      </c>
      <c r="S1573" s="188">
        <v>15.44</v>
      </c>
      <c r="T1573" s="188"/>
      <c r="U1573" s="188"/>
      <c r="V1573" s="188">
        <v>14.67</v>
      </c>
      <c r="W1573" s="188"/>
      <c r="X1573" s="188"/>
      <c r="Y1573" s="188">
        <v>12.67</v>
      </c>
      <c r="Z1573" s="188">
        <v>16.29</v>
      </c>
      <c r="AA1573" s="188"/>
      <c r="AB1573" s="188">
        <v>15.65</v>
      </c>
      <c r="AC1573" s="188">
        <v>17.75</v>
      </c>
      <c r="AD1573" s="188"/>
      <c r="AE1573" s="188">
        <v>16.100000000000001</v>
      </c>
      <c r="AF1573" s="188">
        <v>14.42</v>
      </c>
    </row>
    <row r="1574" spans="1:32" x14ac:dyDescent="0.3">
      <c r="A1574" s="180" t="s">
        <v>973</v>
      </c>
      <c r="B1574" s="180">
        <v>1821</v>
      </c>
      <c r="C1574" s="182" t="s">
        <v>28040</v>
      </c>
      <c r="D1574" s="180" t="s">
        <v>6</v>
      </c>
      <c r="E1574" s="180" t="s">
        <v>857</v>
      </c>
      <c r="F1574" s="188">
        <v>223.88</v>
      </c>
      <c r="G1574" s="188"/>
      <c r="H1574" s="188"/>
      <c r="I1574" s="188"/>
      <c r="J1574" s="188">
        <v>196.86</v>
      </c>
      <c r="K1574" s="188"/>
      <c r="L1574" s="188"/>
      <c r="M1574" s="188">
        <v>236.66</v>
      </c>
      <c r="N1574" s="188">
        <v>230.37</v>
      </c>
      <c r="O1574" s="188"/>
      <c r="P1574" s="188">
        <v>233.52</v>
      </c>
      <c r="Q1574" s="188">
        <v>235.4</v>
      </c>
      <c r="R1574" s="188">
        <v>170.06</v>
      </c>
      <c r="S1574" s="188">
        <v>209.43</v>
      </c>
      <c r="T1574" s="188"/>
      <c r="U1574" s="188"/>
      <c r="V1574" s="188">
        <v>198.96</v>
      </c>
      <c r="W1574" s="188"/>
      <c r="X1574" s="188"/>
      <c r="Y1574" s="188">
        <v>171.94</v>
      </c>
      <c r="Z1574" s="188">
        <v>220.95</v>
      </c>
      <c r="AA1574" s="188"/>
      <c r="AB1574" s="188">
        <v>212.36</v>
      </c>
      <c r="AC1574" s="188">
        <v>240.85</v>
      </c>
      <c r="AD1574" s="188"/>
      <c r="AE1574" s="188">
        <v>218.44</v>
      </c>
      <c r="AF1574" s="188">
        <v>195.61</v>
      </c>
    </row>
    <row r="1575" spans="1:32" x14ac:dyDescent="0.3">
      <c r="A1575" s="180" t="s">
        <v>973</v>
      </c>
      <c r="B1575" s="180">
        <v>1806</v>
      </c>
      <c r="C1575" s="182" t="s">
        <v>28041</v>
      </c>
      <c r="D1575" s="180" t="s">
        <v>6</v>
      </c>
      <c r="E1575" s="180" t="s">
        <v>857</v>
      </c>
      <c r="F1575" s="188">
        <v>133.26</v>
      </c>
      <c r="G1575" s="188"/>
      <c r="H1575" s="188"/>
      <c r="I1575" s="188"/>
      <c r="J1575" s="188">
        <v>117.18</v>
      </c>
      <c r="K1575" s="188"/>
      <c r="L1575" s="188"/>
      <c r="M1575" s="188">
        <v>140.86000000000001</v>
      </c>
      <c r="N1575" s="188">
        <v>137.12</v>
      </c>
      <c r="O1575" s="188"/>
      <c r="P1575" s="188">
        <v>138.99</v>
      </c>
      <c r="Q1575" s="188">
        <v>140.11000000000001</v>
      </c>
      <c r="R1575" s="188">
        <v>101.22</v>
      </c>
      <c r="S1575" s="188">
        <v>124.65</v>
      </c>
      <c r="T1575" s="188"/>
      <c r="U1575" s="188"/>
      <c r="V1575" s="188">
        <v>118.42</v>
      </c>
      <c r="W1575" s="188"/>
      <c r="X1575" s="188"/>
      <c r="Y1575" s="188">
        <v>102.34</v>
      </c>
      <c r="Z1575" s="188">
        <v>131.51</v>
      </c>
      <c r="AA1575" s="188"/>
      <c r="AB1575" s="188">
        <v>126.4</v>
      </c>
      <c r="AC1575" s="188">
        <v>143.35</v>
      </c>
      <c r="AD1575" s="188"/>
      <c r="AE1575" s="188">
        <v>130.02000000000001</v>
      </c>
      <c r="AF1575" s="188">
        <v>116.43</v>
      </c>
    </row>
    <row r="1576" spans="1:32" x14ac:dyDescent="0.3">
      <c r="A1576" s="180" t="s">
        <v>973</v>
      </c>
      <c r="B1576" s="180">
        <v>1807</v>
      </c>
      <c r="C1576" s="182" t="s">
        <v>28042</v>
      </c>
      <c r="D1576" s="180" t="s">
        <v>6</v>
      </c>
      <c r="E1576" s="180" t="s">
        <v>857</v>
      </c>
      <c r="F1576" s="188">
        <v>320.19</v>
      </c>
      <c r="G1576" s="188"/>
      <c r="H1576" s="188"/>
      <c r="I1576" s="188"/>
      <c r="J1576" s="188">
        <v>281.55</v>
      </c>
      <c r="K1576" s="188"/>
      <c r="L1576" s="188"/>
      <c r="M1576" s="188">
        <v>338.46</v>
      </c>
      <c r="N1576" s="188">
        <v>329.47</v>
      </c>
      <c r="O1576" s="188"/>
      <c r="P1576" s="188">
        <v>333.97</v>
      </c>
      <c r="Q1576" s="188">
        <v>336.66</v>
      </c>
      <c r="R1576" s="188">
        <v>243.21</v>
      </c>
      <c r="S1576" s="188">
        <v>299.52</v>
      </c>
      <c r="T1576" s="188"/>
      <c r="U1576" s="188"/>
      <c r="V1576" s="188">
        <v>284.54000000000002</v>
      </c>
      <c r="W1576" s="188"/>
      <c r="X1576" s="188"/>
      <c r="Y1576" s="188">
        <v>245.91</v>
      </c>
      <c r="Z1576" s="188">
        <v>315.99</v>
      </c>
      <c r="AA1576" s="188"/>
      <c r="AB1576" s="188">
        <v>303.70999999999998</v>
      </c>
      <c r="AC1576" s="188">
        <v>344.45</v>
      </c>
      <c r="AD1576" s="188"/>
      <c r="AE1576" s="188">
        <v>312.39999999999998</v>
      </c>
      <c r="AF1576" s="188">
        <v>279.75</v>
      </c>
    </row>
    <row r="1577" spans="1:32" x14ac:dyDescent="0.3">
      <c r="A1577" s="180" t="s">
        <v>973</v>
      </c>
      <c r="B1577" s="180">
        <v>1804</v>
      </c>
      <c r="C1577" s="182" t="s">
        <v>28043</v>
      </c>
      <c r="D1577" s="180" t="s">
        <v>6</v>
      </c>
      <c r="E1577" s="180" t="s">
        <v>857</v>
      </c>
      <c r="F1577" s="188">
        <v>23.49</v>
      </c>
      <c r="G1577" s="188"/>
      <c r="H1577" s="188"/>
      <c r="I1577" s="188"/>
      <c r="J1577" s="188">
        <v>20.65</v>
      </c>
      <c r="K1577" s="188"/>
      <c r="L1577" s="188"/>
      <c r="M1577" s="188">
        <v>24.83</v>
      </c>
      <c r="N1577" s="188">
        <v>24.17</v>
      </c>
      <c r="O1577" s="188"/>
      <c r="P1577" s="188">
        <v>24.5</v>
      </c>
      <c r="Q1577" s="188">
        <v>24.7</v>
      </c>
      <c r="R1577" s="188">
        <v>17.84</v>
      </c>
      <c r="S1577" s="188">
        <v>21.97</v>
      </c>
      <c r="T1577" s="188"/>
      <c r="U1577" s="188"/>
      <c r="V1577" s="188">
        <v>20.87</v>
      </c>
      <c r="W1577" s="188"/>
      <c r="X1577" s="188"/>
      <c r="Y1577" s="188">
        <v>18.04</v>
      </c>
      <c r="Z1577" s="188">
        <v>23.18</v>
      </c>
      <c r="AA1577" s="188"/>
      <c r="AB1577" s="188">
        <v>22.28</v>
      </c>
      <c r="AC1577" s="188">
        <v>25.27</v>
      </c>
      <c r="AD1577" s="188"/>
      <c r="AE1577" s="188">
        <v>22.92</v>
      </c>
      <c r="AF1577" s="188">
        <v>20.52</v>
      </c>
    </row>
    <row r="1578" spans="1:32" x14ac:dyDescent="0.3">
      <c r="A1578" s="180" t="s">
        <v>973</v>
      </c>
      <c r="B1578" s="180">
        <v>1808</v>
      </c>
      <c r="C1578" s="182" t="s">
        <v>28044</v>
      </c>
      <c r="D1578" s="180" t="s">
        <v>6</v>
      </c>
      <c r="E1578" s="180" t="s">
        <v>857</v>
      </c>
      <c r="F1578" s="188">
        <v>641.91999999999996</v>
      </c>
      <c r="G1578" s="188"/>
      <c r="H1578" s="188"/>
      <c r="I1578" s="188"/>
      <c r="J1578" s="188">
        <v>564.45000000000005</v>
      </c>
      <c r="K1578" s="188"/>
      <c r="L1578" s="188"/>
      <c r="M1578" s="188">
        <v>678.55</v>
      </c>
      <c r="N1578" s="188">
        <v>660.53</v>
      </c>
      <c r="O1578" s="188"/>
      <c r="P1578" s="188">
        <v>669.54</v>
      </c>
      <c r="Q1578" s="188">
        <v>674.94</v>
      </c>
      <c r="R1578" s="188">
        <v>487.59</v>
      </c>
      <c r="S1578" s="188">
        <v>600.48</v>
      </c>
      <c r="T1578" s="188"/>
      <c r="U1578" s="188"/>
      <c r="V1578" s="188">
        <v>570.46</v>
      </c>
      <c r="W1578" s="188"/>
      <c r="X1578" s="188"/>
      <c r="Y1578" s="188">
        <v>493</v>
      </c>
      <c r="Z1578" s="188">
        <v>633.51</v>
      </c>
      <c r="AA1578" s="188"/>
      <c r="AB1578" s="188">
        <v>608.89</v>
      </c>
      <c r="AC1578" s="188">
        <v>690.56</v>
      </c>
      <c r="AD1578" s="188"/>
      <c r="AE1578" s="188">
        <v>626.29999999999995</v>
      </c>
      <c r="AF1578" s="188">
        <v>560.85</v>
      </c>
    </row>
    <row r="1579" spans="1:32" x14ac:dyDescent="0.3">
      <c r="A1579" s="180" t="s">
        <v>973</v>
      </c>
      <c r="B1579" s="180">
        <v>40385</v>
      </c>
      <c r="C1579" s="182" t="s">
        <v>28045</v>
      </c>
      <c r="D1579" s="180" t="s">
        <v>6</v>
      </c>
      <c r="E1579" s="180" t="s">
        <v>857</v>
      </c>
      <c r="F1579" s="188"/>
      <c r="G1579" s="188"/>
      <c r="H1579" s="188"/>
      <c r="I1579" s="188"/>
      <c r="J1579" s="188">
        <v>130.09</v>
      </c>
      <c r="K1579" s="188"/>
      <c r="L1579" s="188"/>
      <c r="M1579" s="188">
        <v>69.150000000000006</v>
      </c>
      <c r="N1579" s="188"/>
      <c r="O1579" s="188"/>
      <c r="P1579" s="188"/>
      <c r="Q1579" s="188"/>
      <c r="R1579" s="188"/>
      <c r="S1579" s="188"/>
      <c r="T1579" s="188"/>
      <c r="U1579" s="188"/>
      <c r="V1579" s="188"/>
      <c r="W1579" s="188"/>
      <c r="X1579" s="188"/>
      <c r="Y1579" s="188"/>
      <c r="Z1579" s="188"/>
      <c r="AA1579" s="188"/>
      <c r="AB1579" s="188">
        <v>123.74</v>
      </c>
      <c r="AC1579" s="188"/>
      <c r="AD1579" s="188"/>
      <c r="AE1579" s="188">
        <v>87.29</v>
      </c>
      <c r="AF1579" s="188"/>
    </row>
    <row r="1580" spans="1:32" x14ac:dyDescent="0.3">
      <c r="A1580" s="180" t="s">
        <v>973</v>
      </c>
      <c r="B1580" s="180">
        <v>40383</v>
      </c>
      <c r="C1580" s="182" t="s">
        <v>28046</v>
      </c>
      <c r="D1580" s="180" t="s">
        <v>6</v>
      </c>
      <c r="E1580" s="180" t="s">
        <v>857</v>
      </c>
      <c r="F1580" s="188"/>
      <c r="G1580" s="188"/>
      <c r="H1580" s="188"/>
      <c r="I1580" s="188"/>
      <c r="J1580" s="188">
        <v>89.07</v>
      </c>
      <c r="K1580" s="188"/>
      <c r="L1580" s="188"/>
      <c r="M1580" s="188">
        <v>47.34</v>
      </c>
      <c r="N1580" s="188"/>
      <c r="O1580" s="188"/>
      <c r="P1580" s="188"/>
      <c r="Q1580" s="188"/>
      <c r="R1580" s="188"/>
      <c r="S1580" s="188"/>
      <c r="T1580" s="188"/>
      <c r="U1580" s="188"/>
      <c r="V1580" s="188"/>
      <c r="W1580" s="188"/>
      <c r="X1580" s="188"/>
      <c r="Y1580" s="188"/>
      <c r="Z1580" s="188"/>
      <c r="AA1580" s="188"/>
      <c r="AB1580" s="188">
        <v>84.72</v>
      </c>
      <c r="AC1580" s="188"/>
      <c r="AD1580" s="188"/>
      <c r="AE1580" s="188">
        <v>59.76</v>
      </c>
      <c r="AF1580" s="188"/>
    </row>
    <row r="1581" spans="1:32" x14ac:dyDescent="0.3">
      <c r="A1581" s="180" t="s">
        <v>973</v>
      </c>
      <c r="B1581" s="180">
        <v>40382</v>
      </c>
      <c r="C1581" s="182" t="s">
        <v>28047</v>
      </c>
      <c r="D1581" s="180" t="s">
        <v>6</v>
      </c>
      <c r="E1581" s="180" t="s">
        <v>857</v>
      </c>
      <c r="F1581" s="188"/>
      <c r="G1581" s="188"/>
      <c r="H1581" s="188"/>
      <c r="I1581" s="188"/>
      <c r="J1581" s="188">
        <v>58.27</v>
      </c>
      <c r="K1581" s="188"/>
      <c r="L1581" s="188"/>
      <c r="M1581" s="188">
        <v>30.97</v>
      </c>
      <c r="N1581" s="188"/>
      <c r="O1581" s="188"/>
      <c r="P1581" s="188"/>
      <c r="Q1581" s="188"/>
      <c r="R1581" s="188"/>
      <c r="S1581" s="188"/>
      <c r="T1581" s="188"/>
      <c r="U1581" s="188"/>
      <c r="V1581" s="188"/>
      <c r="W1581" s="188"/>
      <c r="X1581" s="188"/>
      <c r="Y1581" s="188"/>
      <c r="Z1581" s="188"/>
      <c r="AA1581" s="188"/>
      <c r="AB1581" s="188">
        <v>55.43</v>
      </c>
      <c r="AC1581" s="188"/>
      <c r="AD1581" s="188"/>
      <c r="AE1581" s="188">
        <v>39.1</v>
      </c>
      <c r="AF1581" s="188"/>
    </row>
    <row r="1582" spans="1:32" x14ac:dyDescent="0.3">
      <c r="A1582" s="180" t="s">
        <v>973</v>
      </c>
      <c r="B1582" s="180">
        <v>40378</v>
      </c>
      <c r="C1582" s="182" t="s">
        <v>28048</v>
      </c>
      <c r="D1582" s="180" t="s">
        <v>6</v>
      </c>
      <c r="E1582" s="180" t="s">
        <v>857</v>
      </c>
      <c r="F1582" s="188"/>
      <c r="G1582" s="188"/>
      <c r="H1582" s="188"/>
      <c r="I1582" s="188"/>
      <c r="J1582" s="188">
        <v>30.79</v>
      </c>
      <c r="K1582" s="188"/>
      <c r="L1582" s="188"/>
      <c r="M1582" s="188">
        <v>16.37</v>
      </c>
      <c r="N1582" s="188"/>
      <c r="O1582" s="188"/>
      <c r="P1582" s="188"/>
      <c r="Q1582" s="188"/>
      <c r="R1582" s="188"/>
      <c r="S1582" s="188"/>
      <c r="T1582" s="188"/>
      <c r="U1582" s="188"/>
      <c r="V1582" s="188"/>
      <c r="W1582" s="188"/>
      <c r="X1582" s="188"/>
      <c r="Y1582" s="188"/>
      <c r="Z1582" s="188"/>
      <c r="AA1582" s="188"/>
      <c r="AB1582" s="188">
        <v>29.29</v>
      </c>
      <c r="AC1582" s="188"/>
      <c r="AD1582" s="188"/>
      <c r="AE1582" s="188">
        <v>20.66</v>
      </c>
      <c r="AF1582" s="188"/>
    </row>
    <row r="1583" spans="1:32" x14ac:dyDescent="0.3">
      <c r="A1583" s="180" t="s">
        <v>973</v>
      </c>
      <c r="B1583" s="180">
        <v>40422</v>
      </c>
      <c r="C1583" s="182" t="s">
        <v>28049</v>
      </c>
      <c r="D1583" s="180" t="s">
        <v>6</v>
      </c>
      <c r="E1583" s="180" t="s">
        <v>857</v>
      </c>
      <c r="F1583" s="188"/>
      <c r="G1583" s="188"/>
      <c r="H1583" s="188"/>
      <c r="I1583" s="188"/>
      <c r="J1583" s="188">
        <v>396.95</v>
      </c>
      <c r="K1583" s="188"/>
      <c r="L1583" s="188"/>
      <c r="M1583" s="188">
        <v>211.01</v>
      </c>
      <c r="N1583" s="188"/>
      <c r="O1583" s="188"/>
      <c r="P1583" s="188"/>
      <c r="Q1583" s="188"/>
      <c r="R1583" s="188"/>
      <c r="S1583" s="188"/>
      <c r="T1583" s="188"/>
      <c r="U1583" s="188"/>
      <c r="V1583" s="188"/>
      <c r="W1583" s="188"/>
      <c r="X1583" s="188"/>
      <c r="Y1583" s="188"/>
      <c r="Z1583" s="188"/>
      <c r="AA1583" s="188"/>
      <c r="AB1583" s="188">
        <v>377.58</v>
      </c>
      <c r="AC1583" s="188"/>
      <c r="AD1583" s="188"/>
      <c r="AE1583" s="188">
        <v>266.36</v>
      </c>
      <c r="AF1583" s="188"/>
    </row>
    <row r="1584" spans="1:32" x14ac:dyDescent="0.3">
      <c r="A1584" s="180" t="s">
        <v>973</v>
      </c>
      <c r="B1584" s="180">
        <v>40387</v>
      </c>
      <c r="C1584" s="182" t="s">
        <v>28050</v>
      </c>
      <c r="D1584" s="180" t="s">
        <v>6</v>
      </c>
      <c r="E1584" s="180" t="s">
        <v>857</v>
      </c>
      <c r="F1584" s="188"/>
      <c r="G1584" s="188"/>
      <c r="H1584" s="188"/>
      <c r="I1584" s="188"/>
      <c r="J1584" s="188">
        <v>202.11</v>
      </c>
      <c r="K1584" s="188"/>
      <c r="L1584" s="188"/>
      <c r="M1584" s="188">
        <v>107.44</v>
      </c>
      <c r="N1584" s="188"/>
      <c r="O1584" s="188"/>
      <c r="P1584" s="188"/>
      <c r="Q1584" s="188"/>
      <c r="R1584" s="188"/>
      <c r="S1584" s="188"/>
      <c r="T1584" s="188"/>
      <c r="U1584" s="188"/>
      <c r="V1584" s="188"/>
      <c r="W1584" s="188"/>
      <c r="X1584" s="188"/>
      <c r="Y1584" s="188"/>
      <c r="Z1584" s="188"/>
      <c r="AA1584" s="188"/>
      <c r="AB1584" s="188">
        <v>192.25</v>
      </c>
      <c r="AC1584" s="188"/>
      <c r="AD1584" s="188"/>
      <c r="AE1584" s="188">
        <v>135.62</v>
      </c>
      <c r="AF1584" s="188"/>
    </row>
    <row r="1585" spans="1:32" x14ac:dyDescent="0.3">
      <c r="A1585" s="180" t="s">
        <v>973</v>
      </c>
      <c r="B1585" s="180">
        <v>40390</v>
      </c>
      <c r="C1585" s="182" t="s">
        <v>28051</v>
      </c>
      <c r="D1585" s="180" t="s">
        <v>6</v>
      </c>
      <c r="E1585" s="180" t="s">
        <v>857</v>
      </c>
      <c r="F1585" s="188"/>
      <c r="G1585" s="188"/>
      <c r="H1585" s="188"/>
      <c r="I1585" s="188"/>
      <c r="J1585" s="188">
        <v>836.02</v>
      </c>
      <c r="K1585" s="188"/>
      <c r="L1585" s="188"/>
      <c r="M1585" s="188">
        <v>444.42</v>
      </c>
      <c r="N1585" s="188"/>
      <c r="O1585" s="188"/>
      <c r="P1585" s="188"/>
      <c r="Q1585" s="188"/>
      <c r="R1585" s="188"/>
      <c r="S1585" s="188"/>
      <c r="T1585" s="188"/>
      <c r="U1585" s="188"/>
      <c r="V1585" s="188"/>
      <c r="W1585" s="188"/>
      <c r="X1585" s="188"/>
      <c r="Y1585" s="188"/>
      <c r="Z1585" s="188"/>
      <c r="AA1585" s="188"/>
      <c r="AB1585" s="188">
        <v>795.22</v>
      </c>
      <c r="AC1585" s="188"/>
      <c r="AD1585" s="188"/>
      <c r="AE1585" s="188">
        <v>560.99</v>
      </c>
      <c r="AF1585" s="188"/>
    </row>
    <row r="1586" spans="1:32" x14ac:dyDescent="0.3">
      <c r="A1586" s="180" t="s">
        <v>973</v>
      </c>
      <c r="B1586" s="180">
        <v>40380</v>
      </c>
      <c r="C1586" s="182" t="s">
        <v>28052</v>
      </c>
      <c r="D1586" s="180" t="s">
        <v>6</v>
      </c>
      <c r="E1586" s="180" t="s">
        <v>857</v>
      </c>
      <c r="F1586" s="188"/>
      <c r="G1586" s="188"/>
      <c r="H1586" s="188"/>
      <c r="I1586" s="188"/>
      <c r="J1586" s="188">
        <v>41.05</v>
      </c>
      <c r="K1586" s="188"/>
      <c r="L1586" s="188"/>
      <c r="M1586" s="188">
        <v>21.82</v>
      </c>
      <c r="N1586" s="188"/>
      <c r="O1586" s="188"/>
      <c r="P1586" s="188"/>
      <c r="Q1586" s="188"/>
      <c r="R1586" s="188"/>
      <c r="S1586" s="188"/>
      <c r="T1586" s="188"/>
      <c r="U1586" s="188"/>
      <c r="V1586" s="188"/>
      <c r="W1586" s="188"/>
      <c r="X1586" s="188"/>
      <c r="Y1586" s="188"/>
      <c r="Z1586" s="188"/>
      <c r="AA1586" s="188"/>
      <c r="AB1586" s="188">
        <v>39.049999999999997</v>
      </c>
      <c r="AC1586" s="188"/>
      <c r="AD1586" s="188"/>
      <c r="AE1586" s="188">
        <v>27.55</v>
      </c>
      <c r="AF1586" s="188"/>
    </row>
    <row r="1587" spans="1:32" x14ac:dyDescent="0.3">
      <c r="A1587" s="180" t="s">
        <v>973</v>
      </c>
      <c r="B1587" s="180">
        <v>2621</v>
      </c>
      <c r="C1587" s="182" t="s">
        <v>28053</v>
      </c>
      <c r="D1587" s="180" t="s">
        <v>6</v>
      </c>
      <c r="E1587" s="180" t="s">
        <v>857</v>
      </c>
      <c r="F1587" s="188"/>
      <c r="G1587" s="188">
        <v>152.63999999999999</v>
      </c>
      <c r="H1587" s="188"/>
      <c r="I1587" s="188">
        <v>137.38</v>
      </c>
      <c r="J1587" s="188">
        <v>111.88</v>
      </c>
      <c r="K1587" s="188"/>
      <c r="L1587" s="188">
        <v>121.5</v>
      </c>
      <c r="M1587" s="188">
        <v>114.94</v>
      </c>
      <c r="N1587" s="188">
        <v>137.22</v>
      </c>
      <c r="O1587" s="188">
        <v>136.46</v>
      </c>
      <c r="P1587" s="188">
        <v>193.24</v>
      </c>
      <c r="Q1587" s="188">
        <v>117.84</v>
      </c>
      <c r="R1587" s="188">
        <v>158.13999999999999</v>
      </c>
      <c r="S1587" s="188">
        <v>132.49</v>
      </c>
      <c r="T1587" s="188">
        <v>142.26</v>
      </c>
      <c r="U1587" s="188"/>
      <c r="V1587" s="188"/>
      <c r="W1587" s="188">
        <v>167.45</v>
      </c>
      <c r="X1587" s="188">
        <v>139.82</v>
      </c>
      <c r="Y1587" s="188">
        <v>118.91</v>
      </c>
      <c r="Z1587" s="188">
        <v>139.36000000000001</v>
      </c>
      <c r="AA1587" s="188"/>
      <c r="AB1587" s="188">
        <v>189.12</v>
      </c>
      <c r="AC1587" s="188">
        <v>250.94</v>
      </c>
      <c r="AD1587" s="188">
        <v>87.92</v>
      </c>
      <c r="AE1587" s="188">
        <v>145.31</v>
      </c>
      <c r="AF1587" s="188">
        <v>97.69</v>
      </c>
    </row>
    <row r="1588" spans="1:32" x14ac:dyDescent="0.3">
      <c r="A1588" s="180" t="s">
        <v>973</v>
      </c>
      <c r="B1588" s="180">
        <v>2616</v>
      </c>
      <c r="C1588" s="182" t="s">
        <v>28054</v>
      </c>
      <c r="D1588" s="180" t="s">
        <v>6</v>
      </c>
      <c r="E1588" s="180" t="s">
        <v>857</v>
      </c>
      <c r="F1588" s="188"/>
      <c r="G1588" s="188">
        <v>4.32</v>
      </c>
      <c r="H1588" s="188"/>
      <c r="I1588" s="188">
        <v>3.89</v>
      </c>
      <c r="J1588" s="188">
        <v>3.16</v>
      </c>
      <c r="K1588" s="188"/>
      <c r="L1588" s="188">
        <v>3.44</v>
      </c>
      <c r="M1588" s="188">
        <v>3.25</v>
      </c>
      <c r="N1588" s="188">
        <v>3.88</v>
      </c>
      <c r="O1588" s="188">
        <v>3.86</v>
      </c>
      <c r="P1588" s="188">
        <v>5.47</v>
      </c>
      <c r="Q1588" s="188">
        <v>3.33</v>
      </c>
      <c r="R1588" s="188">
        <v>4.47</v>
      </c>
      <c r="S1588" s="188">
        <v>3.75</v>
      </c>
      <c r="T1588" s="188">
        <v>4.0199999999999996</v>
      </c>
      <c r="U1588" s="188"/>
      <c r="V1588" s="188"/>
      <c r="W1588" s="188">
        <v>4.74</v>
      </c>
      <c r="X1588" s="188">
        <v>3.95</v>
      </c>
      <c r="Y1588" s="188">
        <v>3.36</v>
      </c>
      <c r="Z1588" s="188">
        <v>3.94</v>
      </c>
      <c r="AA1588" s="188"/>
      <c r="AB1588" s="188">
        <v>5.35</v>
      </c>
      <c r="AC1588" s="188">
        <v>7.1</v>
      </c>
      <c r="AD1588" s="188">
        <v>2.48</v>
      </c>
      <c r="AE1588" s="188">
        <v>4.1100000000000003</v>
      </c>
      <c r="AF1588" s="188">
        <v>2.76</v>
      </c>
    </row>
    <row r="1589" spans="1:32" x14ac:dyDescent="0.3">
      <c r="A1589" s="180" t="s">
        <v>973</v>
      </c>
      <c r="B1589" s="180">
        <v>2633</v>
      </c>
      <c r="C1589" s="182" t="s">
        <v>28055</v>
      </c>
      <c r="D1589" s="180" t="s">
        <v>6</v>
      </c>
      <c r="E1589" s="180" t="s">
        <v>857</v>
      </c>
      <c r="F1589" s="188"/>
      <c r="G1589" s="188">
        <v>4.88</v>
      </c>
      <c r="H1589" s="188"/>
      <c r="I1589" s="188">
        <v>4.4000000000000004</v>
      </c>
      <c r="J1589" s="188">
        <v>3.58</v>
      </c>
      <c r="K1589" s="188"/>
      <c r="L1589" s="188">
        <v>3.89</v>
      </c>
      <c r="M1589" s="188">
        <v>3.68</v>
      </c>
      <c r="N1589" s="188">
        <v>4.3899999999999997</v>
      </c>
      <c r="O1589" s="188">
        <v>4.37</v>
      </c>
      <c r="P1589" s="188">
        <v>6.18</v>
      </c>
      <c r="Q1589" s="188">
        <v>3.77</v>
      </c>
      <c r="R1589" s="188">
        <v>5.0599999999999996</v>
      </c>
      <c r="S1589" s="188">
        <v>4.24</v>
      </c>
      <c r="T1589" s="188">
        <v>4.55</v>
      </c>
      <c r="U1589" s="188"/>
      <c r="V1589" s="188"/>
      <c r="W1589" s="188">
        <v>5.36</v>
      </c>
      <c r="X1589" s="188">
        <v>4.47</v>
      </c>
      <c r="Y1589" s="188">
        <v>3.8</v>
      </c>
      <c r="Z1589" s="188">
        <v>4.46</v>
      </c>
      <c r="AA1589" s="188"/>
      <c r="AB1589" s="188">
        <v>6.05</v>
      </c>
      <c r="AC1589" s="188">
        <v>8.0299999999999994</v>
      </c>
      <c r="AD1589" s="188">
        <v>2.81</v>
      </c>
      <c r="AE1589" s="188">
        <v>4.6500000000000004</v>
      </c>
      <c r="AF1589" s="188">
        <v>3.12</v>
      </c>
    </row>
    <row r="1590" spans="1:32" x14ac:dyDescent="0.3">
      <c r="A1590" s="180" t="s">
        <v>973</v>
      </c>
      <c r="B1590" s="180">
        <v>2617</v>
      </c>
      <c r="C1590" s="182" t="s">
        <v>28056</v>
      </c>
      <c r="D1590" s="180" t="s">
        <v>6</v>
      </c>
      <c r="E1590" s="180" t="s">
        <v>857</v>
      </c>
      <c r="F1590" s="188"/>
      <c r="G1590" s="188">
        <v>6.64</v>
      </c>
      <c r="H1590" s="188"/>
      <c r="I1590" s="188">
        <v>5.98</v>
      </c>
      <c r="J1590" s="188">
        <v>4.87</v>
      </c>
      <c r="K1590" s="188"/>
      <c r="L1590" s="188">
        <v>5.28</v>
      </c>
      <c r="M1590" s="188">
        <v>5</v>
      </c>
      <c r="N1590" s="188">
        <v>5.97</v>
      </c>
      <c r="O1590" s="188">
        <v>5.94</v>
      </c>
      <c r="P1590" s="188">
        <v>8.41</v>
      </c>
      <c r="Q1590" s="188">
        <v>5.12</v>
      </c>
      <c r="R1590" s="188">
        <v>6.88</v>
      </c>
      <c r="S1590" s="188">
        <v>5.76</v>
      </c>
      <c r="T1590" s="188">
        <v>6.19</v>
      </c>
      <c r="U1590" s="188"/>
      <c r="V1590" s="188"/>
      <c r="W1590" s="188">
        <v>7.28</v>
      </c>
      <c r="X1590" s="188">
        <v>6.08</v>
      </c>
      <c r="Y1590" s="188">
        <v>5.17</v>
      </c>
      <c r="Z1590" s="188">
        <v>6.06</v>
      </c>
      <c r="AA1590" s="188"/>
      <c r="AB1590" s="188">
        <v>8.23</v>
      </c>
      <c r="AC1590" s="188">
        <v>10.92</v>
      </c>
      <c r="AD1590" s="188">
        <v>3.82</v>
      </c>
      <c r="AE1590" s="188">
        <v>6.32</v>
      </c>
      <c r="AF1590" s="188">
        <v>4.25</v>
      </c>
    </row>
    <row r="1591" spans="1:32" x14ac:dyDescent="0.3">
      <c r="A1591" s="180" t="s">
        <v>973</v>
      </c>
      <c r="B1591" s="180">
        <v>2618</v>
      </c>
      <c r="C1591" s="182" t="s">
        <v>28057</v>
      </c>
      <c r="D1591" s="180" t="s">
        <v>6</v>
      </c>
      <c r="E1591" s="180" t="s">
        <v>857</v>
      </c>
      <c r="F1591" s="188"/>
      <c r="G1591" s="188">
        <v>15.12</v>
      </c>
      <c r="H1591" s="188"/>
      <c r="I1591" s="188">
        <v>13.61</v>
      </c>
      <c r="J1591" s="188">
        <v>11.08</v>
      </c>
      <c r="K1591" s="188"/>
      <c r="L1591" s="188">
        <v>12.03</v>
      </c>
      <c r="M1591" s="188">
        <v>11.38</v>
      </c>
      <c r="N1591" s="188">
        <v>13.59</v>
      </c>
      <c r="O1591" s="188">
        <v>13.51</v>
      </c>
      <c r="P1591" s="188">
        <v>19.14</v>
      </c>
      <c r="Q1591" s="188">
        <v>11.67</v>
      </c>
      <c r="R1591" s="188">
        <v>15.66</v>
      </c>
      <c r="S1591" s="188">
        <v>13.12</v>
      </c>
      <c r="T1591" s="188">
        <v>14.09</v>
      </c>
      <c r="U1591" s="188"/>
      <c r="V1591" s="188"/>
      <c r="W1591" s="188">
        <v>16.579999999999998</v>
      </c>
      <c r="X1591" s="188">
        <v>13.85</v>
      </c>
      <c r="Y1591" s="188">
        <v>11.78</v>
      </c>
      <c r="Z1591" s="188">
        <v>13.8</v>
      </c>
      <c r="AA1591" s="188"/>
      <c r="AB1591" s="188">
        <v>18.73</v>
      </c>
      <c r="AC1591" s="188">
        <v>24.86</v>
      </c>
      <c r="AD1591" s="188">
        <v>8.7100000000000009</v>
      </c>
      <c r="AE1591" s="188">
        <v>14.39</v>
      </c>
      <c r="AF1591" s="188">
        <v>9.67</v>
      </c>
    </row>
    <row r="1592" spans="1:32" x14ac:dyDescent="0.3">
      <c r="A1592" s="180" t="s">
        <v>973</v>
      </c>
      <c r="B1592" s="180">
        <v>2632</v>
      </c>
      <c r="C1592" s="182" t="s">
        <v>28058</v>
      </c>
      <c r="D1592" s="180" t="s">
        <v>6</v>
      </c>
      <c r="E1592" s="180" t="s">
        <v>857</v>
      </c>
      <c r="F1592" s="188"/>
      <c r="G1592" s="188">
        <v>18.440000000000001</v>
      </c>
      <c r="H1592" s="188"/>
      <c r="I1592" s="188">
        <v>16.600000000000001</v>
      </c>
      <c r="J1592" s="188">
        <v>13.51</v>
      </c>
      <c r="K1592" s="188"/>
      <c r="L1592" s="188">
        <v>14.68</v>
      </c>
      <c r="M1592" s="188">
        <v>13.88</v>
      </c>
      <c r="N1592" s="188">
        <v>16.579999999999998</v>
      </c>
      <c r="O1592" s="188">
        <v>16.48</v>
      </c>
      <c r="P1592" s="188">
        <v>23.35</v>
      </c>
      <c r="Q1592" s="188">
        <v>14.23</v>
      </c>
      <c r="R1592" s="188">
        <v>19.100000000000001</v>
      </c>
      <c r="S1592" s="188">
        <v>16</v>
      </c>
      <c r="T1592" s="188">
        <v>17.190000000000001</v>
      </c>
      <c r="U1592" s="188"/>
      <c r="V1592" s="188"/>
      <c r="W1592" s="188">
        <v>20.23</v>
      </c>
      <c r="X1592" s="188">
        <v>16.89</v>
      </c>
      <c r="Y1592" s="188">
        <v>14.36</v>
      </c>
      <c r="Z1592" s="188">
        <v>16.829999999999998</v>
      </c>
      <c r="AA1592" s="188"/>
      <c r="AB1592" s="188">
        <v>22.85</v>
      </c>
      <c r="AC1592" s="188">
        <v>30.32</v>
      </c>
      <c r="AD1592" s="188">
        <v>10.62</v>
      </c>
      <c r="AE1592" s="188">
        <v>17.55</v>
      </c>
      <c r="AF1592" s="188">
        <v>11.8</v>
      </c>
    </row>
    <row r="1593" spans="1:32" x14ac:dyDescent="0.3">
      <c r="A1593" s="180" t="s">
        <v>973</v>
      </c>
      <c r="B1593" s="180">
        <v>2631</v>
      </c>
      <c r="C1593" s="182" t="s">
        <v>28059</v>
      </c>
      <c r="D1593" s="180" t="s">
        <v>6</v>
      </c>
      <c r="E1593" s="180" t="s">
        <v>857</v>
      </c>
      <c r="F1593" s="188"/>
      <c r="G1593" s="188">
        <v>27.07</v>
      </c>
      <c r="H1593" s="188"/>
      <c r="I1593" s="188">
        <v>24.37</v>
      </c>
      <c r="J1593" s="188">
        <v>19.84</v>
      </c>
      <c r="K1593" s="188"/>
      <c r="L1593" s="188">
        <v>21.55</v>
      </c>
      <c r="M1593" s="188">
        <v>20.38</v>
      </c>
      <c r="N1593" s="188">
        <v>24.34</v>
      </c>
      <c r="O1593" s="188">
        <v>24.2</v>
      </c>
      <c r="P1593" s="188">
        <v>34.28</v>
      </c>
      <c r="Q1593" s="188">
        <v>20.9</v>
      </c>
      <c r="R1593" s="188">
        <v>28.05</v>
      </c>
      <c r="S1593" s="188">
        <v>23.5</v>
      </c>
      <c r="T1593" s="188">
        <v>25.23</v>
      </c>
      <c r="U1593" s="188"/>
      <c r="V1593" s="188"/>
      <c r="W1593" s="188">
        <v>29.7</v>
      </c>
      <c r="X1593" s="188">
        <v>24.8</v>
      </c>
      <c r="Y1593" s="188">
        <v>21.09</v>
      </c>
      <c r="Z1593" s="188">
        <v>24.72</v>
      </c>
      <c r="AA1593" s="188"/>
      <c r="AB1593" s="188">
        <v>33.54</v>
      </c>
      <c r="AC1593" s="188">
        <v>44.51</v>
      </c>
      <c r="AD1593" s="188">
        <v>15.59</v>
      </c>
      <c r="AE1593" s="188">
        <v>25.77</v>
      </c>
      <c r="AF1593" s="188">
        <v>17.32</v>
      </c>
    </row>
    <row r="1594" spans="1:32" x14ac:dyDescent="0.3">
      <c r="A1594" s="180" t="s">
        <v>973</v>
      </c>
      <c r="B1594" s="180">
        <v>2619</v>
      </c>
      <c r="C1594" s="182" t="s">
        <v>28060</v>
      </c>
      <c r="D1594" s="180" t="s">
        <v>6</v>
      </c>
      <c r="E1594" s="180" t="s">
        <v>857</v>
      </c>
      <c r="F1594" s="188"/>
      <c r="G1594" s="188">
        <v>68.55</v>
      </c>
      <c r="H1594" s="188"/>
      <c r="I1594" s="188">
        <v>61.7</v>
      </c>
      <c r="J1594" s="188">
        <v>50.25</v>
      </c>
      <c r="K1594" s="188"/>
      <c r="L1594" s="188">
        <v>54.57</v>
      </c>
      <c r="M1594" s="188">
        <v>51.62</v>
      </c>
      <c r="N1594" s="188">
        <v>61.63</v>
      </c>
      <c r="O1594" s="188">
        <v>61.28</v>
      </c>
      <c r="P1594" s="188">
        <v>86.79</v>
      </c>
      <c r="Q1594" s="188">
        <v>52.92</v>
      </c>
      <c r="R1594" s="188">
        <v>71.02</v>
      </c>
      <c r="S1594" s="188">
        <v>59.5</v>
      </c>
      <c r="T1594" s="188">
        <v>63.89</v>
      </c>
      <c r="U1594" s="188"/>
      <c r="V1594" s="188"/>
      <c r="W1594" s="188">
        <v>75.2</v>
      </c>
      <c r="X1594" s="188">
        <v>62.79</v>
      </c>
      <c r="Y1594" s="188">
        <v>53.4</v>
      </c>
      <c r="Z1594" s="188">
        <v>62.59</v>
      </c>
      <c r="AA1594" s="188"/>
      <c r="AB1594" s="188">
        <v>84.94</v>
      </c>
      <c r="AC1594" s="188">
        <v>112.7</v>
      </c>
      <c r="AD1594" s="188">
        <v>39.479999999999997</v>
      </c>
      <c r="AE1594" s="188">
        <v>65.260000000000005</v>
      </c>
      <c r="AF1594" s="188">
        <v>43.87</v>
      </c>
    </row>
    <row r="1595" spans="1:32" x14ac:dyDescent="0.3">
      <c r="A1595" s="180" t="s">
        <v>973</v>
      </c>
      <c r="B1595" s="180">
        <v>2620</v>
      </c>
      <c r="C1595" s="182" t="s">
        <v>28061</v>
      </c>
      <c r="D1595" s="180" t="s">
        <v>6</v>
      </c>
      <c r="E1595" s="180" t="s">
        <v>857</v>
      </c>
      <c r="F1595" s="188"/>
      <c r="G1595" s="188">
        <v>90</v>
      </c>
      <c r="H1595" s="188"/>
      <c r="I1595" s="188">
        <v>81</v>
      </c>
      <c r="J1595" s="188">
        <v>65.97</v>
      </c>
      <c r="K1595" s="188"/>
      <c r="L1595" s="188">
        <v>71.64</v>
      </c>
      <c r="M1595" s="188">
        <v>67.77</v>
      </c>
      <c r="N1595" s="188">
        <v>80.91</v>
      </c>
      <c r="O1595" s="188">
        <v>80.459999999999994</v>
      </c>
      <c r="P1595" s="188">
        <v>113.94</v>
      </c>
      <c r="Q1595" s="188">
        <v>69.48</v>
      </c>
      <c r="R1595" s="188">
        <v>93.24</v>
      </c>
      <c r="S1595" s="188">
        <v>78.12</v>
      </c>
      <c r="T1595" s="188">
        <v>83.88</v>
      </c>
      <c r="U1595" s="188"/>
      <c r="V1595" s="188"/>
      <c r="W1595" s="188">
        <v>98.73</v>
      </c>
      <c r="X1595" s="188">
        <v>82.44</v>
      </c>
      <c r="Y1595" s="188">
        <v>70.11</v>
      </c>
      <c r="Z1595" s="188">
        <v>82.17</v>
      </c>
      <c r="AA1595" s="188"/>
      <c r="AB1595" s="188">
        <v>111.51</v>
      </c>
      <c r="AC1595" s="188">
        <v>147.96</v>
      </c>
      <c r="AD1595" s="188">
        <v>51.84</v>
      </c>
      <c r="AE1595" s="188">
        <v>85.68</v>
      </c>
      <c r="AF1595" s="188">
        <v>57.6</v>
      </c>
    </row>
    <row r="1596" spans="1:32" x14ac:dyDescent="0.3">
      <c r="A1596" s="180" t="s">
        <v>973</v>
      </c>
      <c r="B1596" s="180">
        <v>40413</v>
      </c>
      <c r="C1596" s="182" t="s">
        <v>28062</v>
      </c>
      <c r="D1596" s="180" t="s">
        <v>6</v>
      </c>
      <c r="E1596" s="180" t="s">
        <v>857</v>
      </c>
      <c r="F1596" s="188"/>
      <c r="G1596" s="188"/>
      <c r="H1596" s="188"/>
      <c r="I1596" s="188"/>
      <c r="J1596" s="188">
        <v>38.04</v>
      </c>
      <c r="K1596" s="188"/>
      <c r="L1596" s="188"/>
      <c r="M1596" s="188"/>
      <c r="N1596" s="188"/>
      <c r="O1596" s="188"/>
      <c r="P1596" s="188"/>
      <c r="Q1596" s="188"/>
      <c r="R1596" s="188"/>
      <c r="S1596" s="188"/>
      <c r="T1596" s="188"/>
      <c r="U1596" s="188"/>
      <c r="V1596" s="188"/>
      <c r="W1596" s="188"/>
      <c r="X1596" s="188"/>
      <c r="Y1596" s="188"/>
      <c r="Z1596" s="188"/>
      <c r="AA1596" s="188"/>
      <c r="AB1596" s="188"/>
      <c r="AC1596" s="188"/>
      <c r="AD1596" s="188"/>
      <c r="AE1596" s="188">
        <v>19.68</v>
      </c>
      <c r="AF1596" s="188"/>
    </row>
    <row r="1597" spans="1:32" x14ac:dyDescent="0.3">
      <c r="A1597" s="180" t="s">
        <v>973</v>
      </c>
      <c r="B1597" s="180">
        <v>40415</v>
      </c>
      <c r="C1597" s="182" t="s">
        <v>28063</v>
      </c>
      <c r="D1597" s="180" t="s">
        <v>6</v>
      </c>
      <c r="E1597" s="180" t="s">
        <v>857</v>
      </c>
      <c r="F1597" s="188"/>
      <c r="G1597" s="188"/>
      <c r="H1597" s="188"/>
      <c r="I1597" s="188"/>
      <c r="J1597" s="188">
        <v>54.21</v>
      </c>
      <c r="K1597" s="188"/>
      <c r="L1597" s="188"/>
      <c r="M1597" s="188"/>
      <c r="N1597" s="188"/>
      <c r="O1597" s="188"/>
      <c r="P1597" s="188"/>
      <c r="Q1597" s="188"/>
      <c r="R1597" s="188"/>
      <c r="S1597" s="188"/>
      <c r="T1597" s="188"/>
      <c r="U1597" s="188"/>
      <c r="V1597" s="188"/>
      <c r="W1597" s="188"/>
      <c r="X1597" s="188"/>
      <c r="Y1597" s="188"/>
      <c r="Z1597" s="188"/>
      <c r="AA1597" s="188"/>
      <c r="AB1597" s="188"/>
      <c r="AC1597" s="188"/>
      <c r="AD1597" s="188"/>
      <c r="AE1597" s="188">
        <v>28.05</v>
      </c>
      <c r="AF1597" s="188"/>
    </row>
    <row r="1598" spans="1:32" x14ac:dyDescent="0.3">
      <c r="A1598" s="180" t="s">
        <v>973</v>
      </c>
      <c r="B1598" s="180">
        <v>40417</v>
      </c>
      <c r="C1598" s="182" t="s">
        <v>28064</v>
      </c>
      <c r="D1598" s="180" t="s">
        <v>6</v>
      </c>
      <c r="E1598" s="180" t="s">
        <v>857</v>
      </c>
      <c r="F1598" s="188"/>
      <c r="G1598" s="188"/>
      <c r="H1598" s="188"/>
      <c r="I1598" s="188"/>
      <c r="J1598" s="188">
        <v>63.95</v>
      </c>
      <c r="K1598" s="188"/>
      <c r="L1598" s="188"/>
      <c r="M1598" s="188"/>
      <c r="N1598" s="188"/>
      <c r="O1598" s="188"/>
      <c r="P1598" s="188"/>
      <c r="Q1598" s="188"/>
      <c r="R1598" s="188"/>
      <c r="S1598" s="188"/>
      <c r="T1598" s="188"/>
      <c r="U1598" s="188"/>
      <c r="V1598" s="188"/>
      <c r="W1598" s="188"/>
      <c r="X1598" s="188"/>
      <c r="Y1598" s="188"/>
      <c r="Z1598" s="188"/>
      <c r="AA1598" s="188"/>
      <c r="AB1598" s="188"/>
      <c r="AC1598" s="188"/>
      <c r="AD1598" s="188"/>
      <c r="AE1598" s="188">
        <v>33.090000000000003</v>
      </c>
      <c r="AF1598" s="188"/>
    </row>
    <row r="1599" spans="1:32" x14ac:dyDescent="0.3">
      <c r="A1599" s="180" t="s">
        <v>973</v>
      </c>
      <c r="B1599" s="180">
        <v>39273</v>
      </c>
      <c r="C1599" s="182" t="s">
        <v>28065</v>
      </c>
      <c r="D1599" s="180" t="s">
        <v>6</v>
      </c>
      <c r="E1599" s="180" t="s">
        <v>857</v>
      </c>
      <c r="F1599" s="188">
        <v>3.38</v>
      </c>
      <c r="G1599" s="188">
        <v>2.78</v>
      </c>
      <c r="H1599" s="188">
        <v>3.28</v>
      </c>
      <c r="I1599" s="188">
        <v>4.59</v>
      </c>
      <c r="J1599" s="188">
        <v>3.16</v>
      </c>
      <c r="K1599" s="188">
        <v>2.67</v>
      </c>
      <c r="L1599" s="188">
        <v>4.55</v>
      </c>
      <c r="M1599" s="188">
        <v>3.93</v>
      </c>
      <c r="N1599" s="188">
        <v>2.17</v>
      </c>
      <c r="O1599" s="188">
        <v>4.09</v>
      </c>
      <c r="P1599" s="188">
        <v>4.66</v>
      </c>
      <c r="Q1599" s="188">
        <v>2.59</v>
      </c>
      <c r="R1599" s="188">
        <v>4.68</v>
      </c>
      <c r="S1599" s="188">
        <v>4</v>
      </c>
      <c r="T1599" s="188">
        <v>2.1</v>
      </c>
      <c r="U1599" s="188">
        <v>4.6399999999999997</v>
      </c>
      <c r="V1599" s="188">
        <v>3.41</v>
      </c>
      <c r="W1599" s="188">
        <v>6.56</v>
      </c>
      <c r="X1599" s="188">
        <v>4.84</v>
      </c>
      <c r="Y1599" s="188">
        <v>3.54</v>
      </c>
      <c r="Z1599" s="188">
        <v>3.33</v>
      </c>
      <c r="AA1599" s="188">
        <v>4.12</v>
      </c>
      <c r="AB1599" s="188">
        <v>4.29</v>
      </c>
      <c r="AC1599" s="188">
        <v>2.88</v>
      </c>
      <c r="AD1599" s="188">
        <v>3.47</v>
      </c>
      <c r="AE1599" s="188">
        <v>3.03</v>
      </c>
      <c r="AF1599" s="188">
        <v>3.21</v>
      </c>
    </row>
    <row r="1600" spans="1:32" x14ac:dyDescent="0.3">
      <c r="A1600" s="180" t="s">
        <v>973</v>
      </c>
      <c r="B1600" s="180">
        <v>39271</v>
      </c>
      <c r="C1600" s="182" t="s">
        <v>28066</v>
      </c>
      <c r="D1600" s="180" t="s">
        <v>6</v>
      </c>
      <c r="E1600" s="180" t="s">
        <v>857</v>
      </c>
      <c r="F1600" s="188">
        <v>1.99</v>
      </c>
      <c r="G1600" s="188">
        <v>1.64</v>
      </c>
      <c r="H1600" s="188">
        <v>1.93</v>
      </c>
      <c r="I1600" s="188">
        <v>2.7</v>
      </c>
      <c r="J1600" s="188">
        <v>1.86</v>
      </c>
      <c r="K1600" s="188">
        <v>1.57</v>
      </c>
      <c r="L1600" s="188">
        <v>2.68</v>
      </c>
      <c r="M1600" s="188">
        <v>2.3199999999999998</v>
      </c>
      <c r="N1600" s="188">
        <v>1.28</v>
      </c>
      <c r="O1600" s="188">
        <v>2.41</v>
      </c>
      <c r="P1600" s="188">
        <v>2.74</v>
      </c>
      <c r="Q1600" s="188">
        <v>1.53</v>
      </c>
      <c r="R1600" s="188">
        <v>2.76</v>
      </c>
      <c r="S1600" s="188">
        <v>2.36</v>
      </c>
      <c r="T1600" s="188">
        <v>1.23</v>
      </c>
      <c r="U1600" s="188">
        <v>2.73</v>
      </c>
      <c r="V1600" s="188">
        <v>2.0099999999999998</v>
      </c>
      <c r="W1600" s="188">
        <v>3.86</v>
      </c>
      <c r="X1600" s="188">
        <v>2.85</v>
      </c>
      <c r="Y1600" s="188">
        <v>2.08</v>
      </c>
      <c r="Z1600" s="188">
        <v>1.96</v>
      </c>
      <c r="AA1600" s="188">
        <v>2.4300000000000002</v>
      </c>
      <c r="AB1600" s="188">
        <v>2.5299999999999998</v>
      </c>
      <c r="AC1600" s="188">
        <v>1.7</v>
      </c>
      <c r="AD1600" s="188">
        <v>2.0499999999999998</v>
      </c>
      <c r="AE1600" s="188">
        <v>1.78</v>
      </c>
      <c r="AF1600" s="188">
        <v>1.89</v>
      </c>
    </row>
    <row r="1601" spans="1:32" x14ac:dyDescent="0.3">
      <c r="A1601" s="180" t="s">
        <v>973</v>
      </c>
      <c r="B1601" s="180">
        <v>39272</v>
      </c>
      <c r="C1601" s="182" t="s">
        <v>28067</v>
      </c>
      <c r="D1601" s="180" t="s">
        <v>6</v>
      </c>
      <c r="E1601" s="180" t="s">
        <v>857</v>
      </c>
      <c r="F1601" s="188">
        <v>2.4500000000000002</v>
      </c>
      <c r="G1601" s="188">
        <v>2.0099999999999998</v>
      </c>
      <c r="H1601" s="188">
        <v>2.37</v>
      </c>
      <c r="I1601" s="188">
        <v>3.32</v>
      </c>
      <c r="J1601" s="188">
        <v>2.29</v>
      </c>
      <c r="K1601" s="188">
        <v>1.93</v>
      </c>
      <c r="L1601" s="188">
        <v>3.29</v>
      </c>
      <c r="M1601" s="188">
        <v>2.85</v>
      </c>
      <c r="N1601" s="188">
        <v>1.57</v>
      </c>
      <c r="O1601" s="188">
        <v>2.96</v>
      </c>
      <c r="P1601" s="188">
        <v>3.37</v>
      </c>
      <c r="Q1601" s="188">
        <v>1.88</v>
      </c>
      <c r="R1601" s="188">
        <v>3.39</v>
      </c>
      <c r="S1601" s="188">
        <v>2.89</v>
      </c>
      <c r="T1601" s="188">
        <v>1.52</v>
      </c>
      <c r="U1601" s="188">
        <v>3.36</v>
      </c>
      <c r="V1601" s="188">
        <v>2.4700000000000002</v>
      </c>
      <c r="W1601" s="188">
        <v>4.75</v>
      </c>
      <c r="X1601" s="188">
        <v>3.5</v>
      </c>
      <c r="Y1601" s="188">
        <v>2.56</v>
      </c>
      <c r="Z1601" s="188">
        <v>2.41</v>
      </c>
      <c r="AA1601" s="188">
        <v>2.98</v>
      </c>
      <c r="AB1601" s="188">
        <v>3.1</v>
      </c>
      <c r="AC1601" s="188">
        <v>2.09</v>
      </c>
      <c r="AD1601" s="188">
        <v>2.5099999999999998</v>
      </c>
      <c r="AE1601" s="188">
        <v>2.19</v>
      </c>
      <c r="AF1601" s="188">
        <v>2.3199999999999998</v>
      </c>
    </row>
    <row r="1602" spans="1:32" x14ac:dyDescent="0.3">
      <c r="A1602" s="180" t="s">
        <v>973</v>
      </c>
      <c r="B1602" s="180">
        <v>1875</v>
      </c>
      <c r="C1602" s="182" t="s">
        <v>28068</v>
      </c>
      <c r="D1602" s="180" t="s">
        <v>6</v>
      </c>
      <c r="E1602" s="180" t="s">
        <v>857</v>
      </c>
      <c r="F1602" s="188">
        <v>5.41</v>
      </c>
      <c r="G1602" s="188">
        <v>4.4400000000000004</v>
      </c>
      <c r="H1602" s="188">
        <v>5.24</v>
      </c>
      <c r="I1602" s="188">
        <v>7.34</v>
      </c>
      <c r="J1602" s="188">
        <v>5.05</v>
      </c>
      <c r="K1602" s="188">
        <v>4.28</v>
      </c>
      <c r="L1602" s="188">
        <v>7.28</v>
      </c>
      <c r="M1602" s="188">
        <v>6.29</v>
      </c>
      <c r="N1602" s="188">
        <v>3.48</v>
      </c>
      <c r="O1602" s="188">
        <v>6.54</v>
      </c>
      <c r="P1602" s="188">
        <v>7.44</v>
      </c>
      <c r="Q1602" s="188">
        <v>4.1500000000000004</v>
      </c>
      <c r="R1602" s="188">
        <v>7.49</v>
      </c>
      <c r="S1602" s="188">
        <v>6.4</v>
      </c>
      <c r="T1602" s="188">
        <v>3.35</v>
      </c>
      <c r="U1602" s="188">
        <v>7.42</v>
      </c>
      <c r="V1602" s="188">
        <v>5.45</v>
      </c>
      <c r="W1602" s="188">
        <v>10.49</v>
      </c>
      <c r="X1602" s="188">
        <v>7.74</v>
      </c>
      <c r="Y1602" s="188">
        <v>5.66</v>
      </c>
      <c r="Z1602" s="188">
        <v>5.33</v>
      </c>
      <c r="AA1602" s="188">
        <v>6.58</v>
      </c>
      <c r="AB1602" s="188">
        <v>6.86</v>
      </c>
      <c r="AC1602" s="188">
        <v>4.6100000000000003</v>
      </c>
      <c r="AD1602" s="188">
        <v>5.56</v>
      </c>
      <c r="AE1602" s="188">
        <v>4.84</v>
      </c>
      <c r="AF1602" s="188">
        <v>5.14</v>
      </c>
    </row>
    <row r="1603" spans="1:32" x14ac:dyDescent="0.3">
      <c r="A1603" s="180" t="s">
        <v>973</v>
      </c>
      <c r="B1603" s="180">
        <v>1874</v>
      </c>
      <c r="C1603" s="182" t="s">
        <v>28069</v>
      </c>
      <c r="D1603" s="180" t="s">
        <v>6</v>
      </c>
      <c r="E1603" s="180" t="s">
        <v>857</v>
      </c>
      <c r="F1603" s="188">
        <v>4.47</v>
      </c>
      <c r="G1603" s="188">
        <v>3.67</v>
      </c>
      <c r="H1603" s="188">
        <v>4.33</v>
      </c>
      <c r="I1603" s="188">
        <v>6.06</v>
      </c>
      <c r="J1603" s="188">
        <v>4.17</v>
      </c>
      <c r="K1603" s="188">
        <v>3.53</v>
      </c>
      <c r="L1603" s="188">
        <v>6.01</v>
      </c>
      <c r="M1603" s="188">
        <v>5.19</v>
      </c>
      <c r="N1603" s="188">
        <v>2.87</v>
      </c>
      <c r="O1603" s="188">
        <v>5.4</v>
      </c>
      <c r="P1603" s="188">
        <v>6.15</v>
      </c>
      <c r="Q1603" s="188">
        <v>3.43</v>
      </c>
      <c r="R1603" s="188">
        <v>6.18</v>
      </c>
      <c r="S1603" s="188">
        <v>5.28</v>
      </c>
      <c r="T1603" s="188">
        <v>2.77</v>
      </c>
      <c r="U1603" s="188">
        <v>6.13</v>
      </c>
      <c r="V1603" s="188">
        <v>4.5</v>
      </c>
      <c r="W1603" s="188">
        <v>8.66</v>
      </c>
      <c r="X1603" s="188">
        <v>6.39</v>
      </c>
      <c r="Y1603" s="188">
        <v>4.67</v>
      </c>
      <c r="Z1603" s="188">
        <v>4.4000000000000004</v>
      </c>
      <c r="AA1603" s="188">
        <v>5.44</v>
      </c>
      <c r="AB1603" s="188">
        <v>5.66</v>
      </c>
      <c r="AC1603" s="188">
        <v>3.81</v>
      </c>
      <c r="AD1603" s="188">
        <v>4.59</v>
      </c>
      <c r="AE1603" s="188">
        <v>4</v>
      </c>
      <c r="AF1603" s="188">
        <v>4.24</v>
      </c>
    </row>
    <row r="1604" spans="1:32" x14ac:dyDescent="0.3">
      <c r="A1604" s="180" t="s">
        <v>973</v>
      </c>
      <c r="B1604" s="180">
        <v>1884</v>
      </c>
      <c r="C1604" s="182" t="s">
        <v>28070</v>
      </c>
      <c r="D1604" s="180" t="s">
        <v>6</v>
      </c>
      <c r="E1604" s="180" t="s">
        <v>857</v>
      </c>
      <c r="F1604" s="188">
        <v>3.96</v>
      </c>
      <c r="G1604" s="188">
        <v>3.25</v>
      </c>
      <c r="H1604" s="188">
        <v>3.84</v>
      </c>
      <c r="I1604" s="188">
        <v>5.37</v>
      </c>
      <c r="J1604" s="188">
        <v>3.7</v>
      </c>
      <c r="K1604" s="188">
        <v>3.13</v>
      </c>
      <c r="L1604" s="188">
        <v>5.33</v>
      </c>
      <c r="M1604" s="188">
        <v>4.5999999999999996</v>
      </c>
      <c r="N1604" s="188">
        <v>2.5499999999999998</v>
      </c>
      <c r="O1604" s="188">
        <v>4.79</v>
      </c>
      <c r="P1604" s="188">
        <v>5.45</v>
      </c>
      <c r="Q1604" s="188">
        <v>3.04</v>
      </c>
      <c r="R1604" s="188">
        <v>5.48</v>
      </c>
      <c r="S1604" s="188">
        <v>4.68</v>
      </c>
      <c r="T1604" s="188">
        <v>2.4500000000000002</v>
      </c>
      <c r="U1604" s="188">
        <v>5.43</v>
      </c>
      <c r="V1604" s="188">
        <v>3.99</v>
      </c>
      <c r="W1604" s="188">
        <v>7.68</v>
      </c>
      <c r="X1604" s="188">
        <v>5.66</v>
      </c>
      <c r="Y1604" s="188">
        <v>4.1399999999999997</v>
      </c>
      <c r="Z1604" s="188">
        <v>3.9</v>
      </c>
      <c r="AA1604" s="188">
        <v>4.82</v>
      </c>
      <c r="AB1604" s="188">
        <v>5.0199999999999996</v>
      </c>
      <c r="AC1604" s="188">
        <v>3.37</v>
      </c>
      <c r="AD1604" s="188">
        <v>4.07</v>
      </c>
      <c r="AE1604" s="188">
        <v>3.54</v>
      </c>
      <c r="AF1604" s="188">
        <v>3.76</v>
      </c>
    </row>
    <row r="1605" spans="1:32" x14ac:dyDescent="0.3">
      <c r="A1605" s="180" t="s">
        <v>973</v>
      </c>
      <c r="B1605" s="180">
        <v>1870</v>
      </c>
      <c r="C1605" s="182" t="s">
        <v>28071</v>
      </c>
      <c r="D1605" s="180" t="s">
        <v>6</v>
      </c>
      <c r="E1605" s="180" t="s">
        <v>26586</v>
      </c>
      <c r="F1605" s="188">
        <v>2.58</v>
      </c>
      <c r="G1605" s="188">
        <v>2.12</v>
      </c>
      <c r="H1605" s="188">
        <v>2.5</v>
      </c>
      <c r="I1605" s="188">
        <v>3.5</v>
      </c>
      <c r="J1605" s="188">
        <v>2.41</v>
      </c>
      <c r="K1605" s="188">
        <v>2.04</v>
      </c>
      <c r="L1605" s="188">
        <v>3.47</v>
      </c>
      <c r="M1605" s="188">
        <v>3</v>
      </c>
      <c r="N1605" s="188">
        <v>1.66</v>
      </c>
      <c r="O1605" s="188">
        <v>3.12</v>
      </c>
      <c r="P1605" s="188">
        <v>3.55</v>
      </c>
      <c r="Q1605" s="188">
        <v>1.98</v>
      </c>
      <c r="R1605" s="188">
        <v>3.57</v>
      </c>
      <c r="S1605" s="188">
        <v>3.05</v>
      </c>
      <c r="T1605" s="188">
        <v>1.6</v>
      </c>
      <c r="U1605" s="188">
        <v>3.54</v>
      </c>
      <c r="V1605" s="188">
        <v>2.6</v>
      </c>
      <c r="W1605" s="188">
        <v>5</v>
      </c>
      <c r="X1605" s="188">
        <v>3.69</v>
      </c>
      <c r="Y1605" s="188">
        <v>2.7</v>
      </c>
      <c r="Z1605" s="188">
        <v>2.54</v>
      </c>
      <c r="AA1605" s="188">
        <v>3.14</v>
      </c>
      <c r="AB1605" s="188">
        <v>3.27</v>
      </c>
      <c r="AC1605" s="188">
        <v>2.2000000000000002</v>
      </c>
      <c r="AD1605" s="188">
        <v>2.65</v>
      </c>
      <c r="AE1605" s="188">
        <v>2.31</v>
      </c>
      <c r="AF1605" s="188">
        <v>2.4500000000000002</v>
      </c>
    </row>
    <row r="1606" spans="1:32" x14ac:dyDescent="0.3">
      <c r="A1606" s="180" t="s">
        <v>973</v>
      </c>
      <c r="B1606" s="180">
        <v>1887</v>
      </c>
      <c r="C1606" s="182" t="s">
        <v>28072</v>
      </c>
      <c r="D1606" s="180" t="s">
        <v>6</v>
      </c>
      <c r="E1606" s="180" t="s">
        <v>857</v>
      </c>
      <c r="F1606" s="188">
        <v>22.43</v>
      </c>
      <c r="G1606" s="188">
        <v>18.43</v>
      </c>
      <c r="H1606" s="188">
        <v>21.73</v>
      </c>
      <c r="I1606" s="188">
        <v>30.43</v>
      </c>
      <c r="J1606" s="188">
        <v>20.95</v>
      </c>
      <c r="K1606" s="188">
        <v>17.73</v>
      </c>
      <c r="L1606" s="188">
        <v>30.17</v>
      </c>
      <c r="M1606" s="188">
        <v>26.08</v>
      </c>
      <c r="N1606" s="188">
        <v>14.43</v>
      </c>
      <c r="O1606" s="188">
        <v>27.13</v>
      </c>
      <c r="P1606" s="188">
        <v>30.86</v>
      </c>
      <c r="Q1606" s="188">
        <v>17.21</v>
      </c>
      <c r="R1606" s="188">
        <v>31.04</v>
      </c>
      <c r="S1606" s="188">
        <v>26.52</v>
      </c>
      <c r="T1606" s="188">
        <v>13.91</v>
      </c>
      <c r="U1606" s="188">
        <v>30.78</v>
      </c>
      <c r="V1606" s="188">
        <v>22.6</v>
      </c>
      <c r="W1606" s="188">
        <v>43.47</v>
      </c>
      <c r="X1606" s="188">
        <v>32.08</v>
      </c>
      <c r="Y1606" s="188">
        <v>23.47</v>
      </c>
      <c r="Z1606" s="188">
        <v>22.08</v>
      </c>
      <c r="AA1606" s="188">
        <v>27.3</v>
      </c>
      <c r="AB1606" s="188">
        <v>28.43</v>
      </c>
      <c r="AC1606" s="188">
        <v>19.13</v>
      </c>
      <c r="AD1606" s="188">
        <v>23.04</v>
      </c>
      <c r="AE1606" s="188">
        <v>20.079999999999998</v>
      </c>
      <c r="AF1606" s="188">
        <v>21.3</v>
      </c>
    </row>
    <row r="1607" spans="1:32" x14ac:dyDescent="0.3">
      <c r="A1607" s="180" t="s">
        <v>973</v>
      </c>
      <c r="B1607" s="180">
        <v>1876</v>
      </c>
      <c r="C1607" s="182" t="s">
        <v>28073</v>
      </c>
      <c r="D1607" s="180" t="s">
        <v>6</v>
      </c>
      <c r="E1607" s="180" t="s">
        <v>857</v>
      </c>
      <c r="F1607" s="188">
        <v>8.7899999999999991</v>
      </c>
      <c r="G1607" s="188">
        <v>7.22</v>
      </c>
      <c r="H1607" s="188">
        <v>8.52</v>
      </c>
      <c r="I1607" s="188">
        <v>11.93</v>
      </c>
      <c r="J1607" s="188">
        <v>8.2100000000000009</v>
      </c>
      <c r="K1607" s="188">
        <v>6.95</v>
      </c>
      <c r="L1607" s="188">
        <v>11.82</v>
      </c>
      <c r="M1607" s="188">
        <v>10.220000000000001</v>
      </c>
      <c r="N1607" s="188">
        <v>5.65</v>
      </c>
      <c r="O1607" s="188">
        <v>10.63</v>
      </c>
      <c r="P1607" s="188">
        <v>12.1</v>
      </c>
      <c r="Q1607" s="188">
        <v>6.74</v>
      </c>
      <c r="R1607" s="188">
        <v>12.16</v>
      </c>
      <c r="S1607" s="188">
        <v>10.39</v>
      </c>
      <c r="T1607" s="188">
        <v>5.45</v>
      </c>
      <c r="U1607" s="188">
        <v>12.06</v>
      </c>
      <c r="V1607" s="188">
        <v>8.86</v>
      </c>
      <c r="W1607" s="188">
        <v>17.04</v>
      </c>
      <c r="X1607" s="188">
        <v>12.57</v>
      </c>
      <c r="Y1607" s="188">
        <v>9.1999999999999993</v>
      </c>
      <c r="Z1607" s="188">
        <v>8.65</v>
      </c>
      <c r="AA1607" s="188">
        <v>10.7</v>
      </c>
      <c r="AB1607" s="188">
        <v>11.14</v>
      </c>
      <c r="AC1607" s="188">
        <v>7.49</v>
      </c>
      <c r="AD1607" s="188">
        <v>9.0299999999999994</v>
      </c>
      <c r="AE1607" s="188">
        <v>7.87</v>
      </c>
      <c r="AF1607" s="188">
        <v>8.35</v>
      </c>
    </row>
    <row r="1608" spans="1:32" x14ac:dyDescent="0.3">
      <c r="A1608" s="180" t="s">
        <v>973</v>
      </c>
      <c r="B1608" s="180">
        <v>1877</v>
      </c>
      <c r="C1608" s="182" t="s">
        <v>28074</v>
      </c>
      <c r="D1608" s="180" t="s">
        <v>6</v>
      </c>
      <c r="E1608" s="180" t="s">
        <v>857</v>
      </c>
      <c r="F1608" s="188">
        <v>22.46</v>
      </c>
      <c r="G1608" s="188">
        <v>18.45</v>
      </c>
      <c r="H1608" s="188">
        <v>21.76</v>
      </c>
      <c r="I1608" s="188">
        <v>30.47</v>
      </c>
      <c r="J1608" s="188">
        <v>20.98</v>
      </c>
      <c r="K1608" s="188">
        <v>17.760000000000002</v>
      </c>
      <c r="L1608" s="188">
        <v>30.21</v>
      </c>
      <c r="M1608" s="188">
        <v>26.12</v>
      </c>
      <c r="N1608" s="188">
        <v>14.45</v>
      </c>
      <c r="O1608" s="188">
        <v>27.16</v>
      </c>
      <c r="P1608" s="188">
        <v>30.91</v>
      </c>
      <c r="Q1608" s="188">
        <v>17.239999999999998</v>
      </c>
      <c r="R1608" s="188">
        <v>31.08</v>
      </c>
      <c r="S1608" s="188">
        <v>26.55</v>
      </c>
      <c r="T1608" s="188">
        <v>13.93</v>
      </c>
      <c r="U1608" s="188">
        <v>30.82</v>
      </c>
      <c r="V1608" s="188">
        <v>22.63</v>
      </c>
      <c r="W1608" s="188">
        <v>43.53</v>
      </c>
      <c r="X1608" s="188">
        <v>32.119999999999997</v>
      </c>
      <c r="Y1608" s="188">
        <v>23.5</v>
      </c>
      <c r="Z1608" s="188">
        <v>22.11</v>
      </c>
      <c r="AA1608" s="188">
        <v>27.34</v>
      </c>
      <c r="AB1608" s="188">
        <v>28.47</v>
      </c>
      <c r="AC1608" s="188">
        <v>19.149999999999999</v>
      </c>
      <c r="AD1608" s="188">
        <v>23.07</v>
      </c>
      <c r="AE1608" s="188">
        <v>20.11</v>
      </c>
      <c r="AF1608" s="188">
        <v>21.33</v>
      </c>
    </row>
    <row r="1609" spans="1:32" x14ac:dyDescent="0.3">
      <c r="A1609" s="180" t="s">
        <v>973</v>
      </c>
      <c r="B1609" s="180">
        <v>1879</v>
      </c>
      <c r="C1609" s="182" t="s">
        <v>28075</v>
      </c>
      <c r="D1609" s="180" t="s">
        <v>6</v>
      </c>
      <c r="E1609" s="180" t="s">
        <v>857</v>
      </c>
      <c r="F1609" s="188">
        <v>2.61</v>
      </c>
      <c r="G1609" s="188">
        <v>2.15</v>
      </c>
      <c r="H1609" s="188">
        <v>2.5299999999999998</v>
      </c>
      <c r="I1609" s="188">
        <v>3.55</v>
      </c>
      <c r="J1609" s="188">
        <v>2.44</v>
      </c>
      <c r="K1609" s="188">
        <v>2.06</v>
      </c>
      <c r="L1609" s="188">
        <v>3.52</v>
      </c>
      <c r="M1609" s="188">
        <v>3.04</v>
      </c>
      <c r="N1609" s="188">
        <v>1.68</v>
      </c>
      <c r="O1609" s="188">
        <v>3.16</v>
      </c>
      <c r="P1609" s="188">
        <v>3.6</v>
      </c>
      <c r="Q1609" s="188">
        <v>2</v>
      </c>
      <c r="R1609" s="188">
        <v>3.62</v>
      </c>
      <c r="S1609" s="188">
        <v>3.09</v>
      </c>
      <c r="T1609" s="188">
        <v>1.62</v>
      </c>
      <c r="U1609" s="188">
        <v>3.59</v>
      </c>
      <c r="V1609" s="188">
        <v>2.63</v>
      </c>
      <c r="W1609" s="188">
        <v>5.07</v>
      </c>
      <c r="X1609" s="188">
        <v>3.74</v>
      </c>
      <c r="Y1609" s="188">
        <v>2.73</v>
      </c>
      <c r="Z1609" s="188">
        <v>2.57</v>
      </c>
      <c r="AA1609" s="188">
        <v>3.18</v>
      </c>
      <c r="AB1609" s="188">
        <v>3.31</v>
      </c>
      <c r="AC1609" s="188">
        <v>2.23</v>
      </c>
      <c r="AD1609" s="188">
        <v>2.68</v>
      </c>
      <c r="AE1609" s="188">
        <v>2.34</v>
      </c>
      <c r="AF1609" s="188">
        <v>2.48</v>
      </c>
    </row>
    <row r="1610" spans="1:32" x14ac:dyDescent="0.3">
      <c r="A1610" s="180" t="s">
        <v>973</v>
      </c>
      <c r="B1610" s="180">
        <v>1878</v>
      </c>
      <c r="C1610" s="182" t="s">
        <v>28076</v>
      </c>
      <c r="D1610" s="180" t="s">
        <v>6</v>
      </c>
      <c r="E1610" s="180" t="s">
        <v>857</v>
      </c>
      <c r="F1610" s="188">
        <v>45.13</v>
      </c>
      <c r="G1610" s="188">
        <v>37.08</v>
      </c>
      <c r="H1610" s="188">
        <v>43.73</v>
      </c>
      <c r="I1610" s="188">
        <v>61.22</v>
      </c>
      <c r="J1610" s="188">
        <v>42.15</v>
      </c>
      <c r="K1610" s="188">
        <v>35.68</v>
      </c>
      <c r="L1610" s="188">
        <v>60.69</v>
      </c>
      <c r="M1610" s="188">
        <v>52.47</v>
      </c>
      <c r="N1610" s="188">
        <v>29.03</v>
      </c>
      <c r="O1610" s="188">
        <v>54.57</v>
      </c>
      <c r="P1610" s="188">
        <v>62.09</v>
      </c>
      <c r="Q1610" s="188">
        <v>34.630000000000003</v>
      </c>
      <c r="R1610" s="188">
        <v>62.44</v>
      </c>
      <c r="S1610" s="188">
        <v>53.35</v>
      </c>
      <c r="T1610" s="188">
        <v>27.98</v>
      </c>
      <c r="U1610" s="188">
        <v>61.92</v>
      </c>
      <c r="V1610" s="188">
        <v>45.48</v>
      </c>
      <c r="W1610" s="188">
        <v>87.46</v>
      </c>
      <c r="X1610" s="188">
        <v>64.540000000000006</v>
      </c>
      <c r="Y1610" s="188">
        <v>47.23</v>
      </c>
      <c r="Z1610" s="188">
        <v>44.43</v>
      </c>
      <c r="AA1610" s="188">
        <v>54.92</v>
      </c>
      <c r="AB1610" s="188">
        <v>57.2</v>
      </c>
      <c r="AC1610" s="188">
        <v>38.479999999999997</v>
      </c>
      <c r="AD1610" s="188">
        <v>46.35</v>
      </c>
      <c r="AE1610" s="188">
        <v>40.4</v>
      </c>
      <c r="AF1610" s="188">
        <v>42.85</v>
      </c>
    </row>
    <row r="1611" spans="1:32" x14ac:dyDescent="0.3">
      <c r="A1611" s="180" t="s">
        <v>973</v>
      </c>
      <c r="B1611" s="180">
        <v>37971</v>
      </c>
      <c r="C1611" s="182" t="s">
        <v>28077</v>
      </c>
      <c r="D1611" s="180" t="s">
        <v>6</v>
      </c>
      <c r="E1611" s="180" t="s">
        <v>857</v>
      </c>
      <c r="F1611" s="188">
        <v>5.82</v>
      </c>
      <c r="G1611" s="188"/>
      <c r="H1611" s="188">
        <v>5.14</v>
      </c>
      <c r="I1611" s="188"/>
      <c r="J1611" s="188">
        <v>5.01</v>
      </c>
      <c r="K1611" s="188">
        <v>4.83</v>
      </c>
      <c r="L1611" s="188">
        <v>5.22</v>
      </c>
      <c r="M1611" s="188">
        <v>5.93</v>
      </c>
      <c r="N1611" s="188">
        <v>6.83</v>
      </c>
      <c r="O1611" s="188"/>
      <c r="P1611" s="188">
        <v>5.35</v>
      </c>
      <c r="Q1611" s="188">
        <v>5.77</v>
      </c>
      <c r="R1611" s="188">
        <v>5.64</v>
      </c>
      <c r="S1611" s="188">
        <v>5.26</v>
      </c>
      <c r="T1611" s="188"/>
      <c r="U1611" s="188">
        <v>6.42</v>
      </c>
      <c r="V1611" s="188"/>
      <c r="W1611" s="188">
        <v>6.1</v>
      </c>
      <c r="X1611" s="188">
        <v>5.66</v>
      </c>
      <c r="Y1611" s="188">
        <v>4.72</v>
      </c>
      <c r="Z1611" s="188">
        <v>6.05</v>
      </c>
      <c r="AA1611" s="188"/>
      <c r="AB1611" s="188">
        <v>6.42</v>
      </c>
      <c r="AC1611" s="188">
        <v>5.62</v>
      </c>
      <c r="AD1611" s="188"/>
      <c r="AE1611" s="188">
        <v>5.3</v>
      </c>
      <c r="AF1611" s="188"/>
    </row>
    <row r="1612" spans="1:32" x14ac:dyDescent="0.3">
      <c r="A1612" s="180" t="s">
        <v>973</v>
      </c>
      <c r="B1612" s="180">
        <v>37972</v>
      </c>
      <c r="C1612" s="182" t="s">
        <v>28078</v>
      </c>
      <c r="D1612" s="180" t="s">
        <v>6</v>
      </c>
      <c r="E1612" s="180" t="s">
        <v>857</v>
      </c>
      <c r="F1612" s="188">
        <v>8.25</v>
      </c>
      <c r="G1612" s="188"/>
      <c r="H1612" s="188">
        <v>7.3</v>
      </c>
      <c r="I1612" s="188"/>
      <c r="J1612" s="188">
        <v>7.11</v>
      </c>
      <c r="K1612" s="188">
        <v>6.85</v>
      </c>
      <c r="L1612" s="188">
        <v>7.41</v>
      </c>
      <c r="M1612" s="188">
        <v>8.41</v>
      </c>
      <c r="N1612" s="188">
        <v>9.69</v>
      </c>
      <c r="O1612" s="188"/>
      <c r="P1612" s="188">
        <v>7.59</v>
      </c>
      <c r="Q1612" s="188">
        <v>8.19</v>
      </c>
      <c r="R1612" s="188">
        <v>8.01</v>
      </c>
      <c r="S1612" s="188">
        <v>7.46</v>
      </c>
      <c r="T1612" s="188"/>
      <c r="U1612" s="188">
        <v>9.11</v>
      </c>
      <c r="V1612" s="188"/>
      <c r="W1612" s="188">
        <v>8.65</v>
      </c>
      <c r="X1612" s="188">
        <v>8.0299999999999994</v>
      </c>
      <c r="Y1612" s="188">
        <v>6.7</v>
      </c>
      <c r="Z1612" s="188">
        <v>8.59</v>
      </c>
      <c r="AA1612" s="188"/>
      <c r="AB1612" s="188">
        <v>9.11</v>
      </c>
      <c r="AC1612" s="188">
        <v>7.97</v>
      </c>
      <c r="AD1612" s="188"/>
      <c r="AE1612" s="188">
        <v>7.52</v>
      </c>
      <c r="AF1612" s="188"/>
    </row>
    <row r="1613" spans="1:32" x14ac:dyDescent="0.3">
      <c r="A1613" s="180" t="s">
        <v>973</v>
      </c>
      <c r="B1613" s="180">
        <v>37973</v>
      </c>
      <c r="C1613" s="182" t="s">
        <v>28079</v>
      </c>
      <c r="D1613" s="180" t="s">
        <v>6</v>
      </c>
      <c r="E1613" s="180" t="s">
        <v>857</v>
      </c>
      <c r="F1613" s="188">
        <v>15.51</v>
      </c>
      <c r="G1613" s="188"/>
      <c r="H1613" s="188">
        <v>13.72</v>
      </c>
      <c r="I1613" s="188"/>
      <c r="J1613" s="188">
        <v>13.36</v>
      </c>
      <c r="K1613" s="188">
        <v>12.87</v>
      </c>
      <c r="L1613" s="188">
        <v>13.92</v>
      </c>
      <c r="M1613" s="188">
        <v>15.8</v>
      </c>
      <c r="N1613" s="188">
        <v>18.21</v>
      </c>
      <c r="O1613" s="188"/>
      <c r="P1613" s="188">
        <v>14.25</v>
      </c>
      <c r="Q1613" s="188">
        <v>15.38</v>
      </c>
      <c r="R1613" s="188">
        <v>15.04</v>
      </c>
      <c r="S1613" s="188">
        <v>14.01</v>
      </c>
      <c r="T1613" s="188"/>
      <c r="U1613" s="188">
        <v>17.11</v>
      </c>
      <c r="V1613" s="188"/>
      <c r="W1613" s="188">
        <v>16.25</v>
      </c>
      <c r="X1613" s="188">
        <v>15.09</v>
      </c>
      <c r="Y1613" s="188">
        <v>12.6</v>
      </c>
      <c r="Z1613" s="188">
        <v>16.14</v>
      </c>
      <c r="AA1613" s="188"/>
      <c r="AB1613" s="188">
        <v>17.11</v>
      </c>
      <c r="AC1613" s="188">
        <v>14.98</v>
      </c>
      <c r="AD1613" s="188"/>
      <c r="AE1613" s="188">
        <v>14.14</v>
      </c>
      <c r="AF1613" s="188"/>
    </row>
    <row r="1614" spans="1:32" x14ac:dyDescent="0.3">
      <c r="A1614" s="180" t="s">
        <v>973</v>
      </c>
      <c r="B1614" s="180">
        <v>1926</v>
      </c>
      <c r="C1614" s="182" t="s">
        <v>28080</v>
      </c>
      <c r="D1614" s="180" t="s">
        <v>6</v>
      </c>
      <c r="E1614" s="180" t="s">
        <v>857</v>
      </c>
      <c r="F1614" s="188">
        <v>2.54</v>
      </c>
      <c r="G1614" s="188">
        <v>2.21</v>
      </c>
      <c r="H1614" s="188">
        <v>2.09</v>
      </c>
      <c r="I1614" s="188">
        <v>2.15</v>
      </c>
      <c r="J1614" s="188">
        <v>2.06</v>
      </c>
      <c r="K1614" s="188">
        <v>2.41</v>
      </c>
      <c r="L1614" s="188">
        <v>2.52</v>
      </c>
      <c r="M1614" s="188">
        <v>2.96</v>
      </c>
      <c r="N1614" s="188">
        <v>2.71</v>
      </c>
      <c r="O1614" s="188">
        <v>2.23</v>
      </c>
      <c r="P1614" s="188">
        <v>2.4700000000000002</v>
      </c>
      <c r="Q1614" s="188">
        <v>2.2799999999999998</v>
      </c>
      <c r="R1614" s="188">
        <v>2.0699999999999998</v>
      </c>
      <c r="S1614" s="188">
        <v>2.64</v>
      </c>
      <c r="T1614" s="188">
        <v>2.16</v>
      </c>
      <c r="U1614" s="188">
        <v>2.21</v>
      </c>
      <c r="V1614" s="188">
        <v>2.25</v>
      </c>
      <c r="W1614" s="188">
        <v>2.06</v>
      </c>
      <c r="X1614" s="188">
        <v>2.29</v>
      </c>
      <c r="Y1614" s="188">
        <v>2.15</v>
      </c>
      <c r="Z1614" s="188">
        <v>2.52</v>
      </c>
      <c r="AA1614" s="188">
        <v>2.2400000000000002</v>
      </c>
      <c r="AB1614" s="188">
        <v>2.62</v>
      </c>
      <c r="AC1614" s="188">
        <v>2.15</v>
      </c>
      <c r="AD1614" s="188">
        <v>2.0099999999999998</v>
      </c>
      <c r="AE1614" s="188">
        <v>2.56</v>
      </c>
      <c r="AF1614" s="188">
        <v>2.2999999999999998</v>
      </c>
    </row>
    <row r="1615" spans="1:32" x14ac:dyDescent="0.3">
      <c r="A1615" s="180" t="s">
        <v>973</v>
      </c>
      <c r="B1615" s="180">
        <v>1927</v>
      </c>
      <c r="C1615" s="182" t="s">
        <v>28081</v>
      </c>
      <c r="D1615" s="180" t="s">
        <v>6</v>
      </c>
      <c r="E1615" s="180" t="s">
        <v>857</v>
      </c>
      <c r="F1615" s="188">
        <v>2.85</v>
      </c>
      <c r="G1615" s="188">
        <v>2.48</v>
      </c>
      <c r="H1615" s="188">
        <v>2.34</v>
      </c>
      <c r="I1615" s="188">
        <v>2.41</v>
      </c>
      <c r="J1615" s="188">
        <v>2.31</v>
      </c>
      <c r="K1615" s="188">
        <v>2.7</v>
      </c>
      <c r="L1615" s="188">
        <v>2.83</v>
      </c>
      <c r="M1615" s="188">
        <v>3.32</v>
      </c>
      <c r="N1615" s="188">
        <v>3.04</v>
      </c>
      <c r="O1615" s="188">
        <v>2.5</v>
      </c>
      <c r="P1615" s="188">
        <v>2.77</v>
      </c>
      <c r="Q1615" s="188">
        <v>2.56</v>
      </c>
      <c r="R1615" s="188">
        <v>2.3199999999999998</v>
      </c>
      <c r="S1615" s="188">
        <v>2.96</v>
      </c>
      <c r="T1615" s="188">
        <v>2.42</v>
      </c>
      <c r="U1615" s="188">
        <v>2.48</v>
      </c>
      <c r="V1615" s="188">
        <v>2.5299999999999998</v>
      </c>
      <c r="W1615" s="188">
        <v>2.31</v>
      </c>
      <c r="X1615" s="188">
        <v>2.57</v>
      </c>
      <c r="Y1615" s="188">
        <v>2.41</v>
      </c>
      <c r="Z1615" s="188">
        <v>2.82</v>
      </c>
      <c r="AA1615" s="188">
        <v>2.5099999999999998</v>
      </c>
      <c r="AB1615" s="188">
        <v>2.94</v>
      </c>
      <c r="AC1615" s="188">
        <v>2.41</v>
      </c>
      <c r="AD1615" s="188">
        <v>2.2599999999999998</v>
      </c>
      <c r="AE1615" s="188">
        <v>2.88</v>
      </c>
      <c r="AF1615" s="188">
        <v>2.59</v>
      </c>
    </row>
    <row r="1616" spans="1:32" x14ac:dyDescent="0.3">
      <c r="A1616" s="180" t="s">
        <v>973</v>
      </c>
      <c r="B1616" s="180">
        <v>1923</v>
      </c>
      <c r="C1616" s="182" t="s">
        <v>28082</v>
      </c>
      <c r="D1616" s="180" t="s">
        <v>6</v>
      </c>
      <c r="E1616" s="180" t="s">
        <v>857</v>
      </c>
      <c r="F1616" s="188">
        <v>5.2</v>
      </c>
      <c r="G1616" s="188">
        <v>4.5199999999999996</v>
      </c>
      <c r="H1616" s="188">
        <v>4.2699999999999996</v>
      </c>
      <c r="I1616" s="188">
        <v>4.3899999999999997</v>
      </c>
      <c r="J1616" s="188">
        <v>4.21</v>
      </c>
      <c r="K1616" s="188">
        <v>4.93</v>
      </c>
      <c r="L1616" s="188">
        <v>5.15</v>
      </c>
      <c r="M1616" s="188">
        <v>6.05</v>
      </c>
      <c r="N1616" s="188">
        <v>5.54</v>
      </c>
      <c r="O1616" s="188">
        <v>4.5599999999999996</v>
      </c>
      <c r="P1616" s="188">
        <v>5.05</v>
      </c>
      <c r="Q1616" s="188">
        <v>4.66</v>
      </c>
      <c r="R1616" s="188">
        <v>4.2300000000000004</v>
      </c>
      <c r="S1616" s="188">
        <v>5.4</v>
      </c>
      <c r="T1616" s="188">
        <v>4.41</v>
      </c>
      <c r="U1616" s="188">
        <v>4.5199999999999996</v>
      </c>
      <c r="V1616" s="188">
        <v>4.5999999999999996</v>
      </c>
      <c r="W1616" s="188">
        <v>4.22</v>
      </c>
      <c r="X1616" s="188">
        <v>4.68</v>
      </c>
      <c r="Y1616" s="188">
        <v>4.3899999999999997</v>
      </c>
      <c r="Z1616" s="188">
        <v>5.14</v>
      </c>
      <c r="AA1616" s="188">
        <v>4.57</v>
      </c>
      <c r="AB1616" s="188">
        <v>5.36</v>
      </c>
      <c r="AC1616" s="188">
        <v>4.3899999999999997</v>
      </c>
      <c r="AD1616" s="188">
        <v>4.12</v>
      </c>
      <c r="AE1616" s="188">
        <v>5.24</v>
      </c>
      <c r="AF1616" s="188">
        <v>4.71</v>
      </c>
    </row>
    <row r="1617" spans="1:32" x14ac:dyDescent="0.3">
      <c r="A1617" s="180" t="s">
        <v>973</v>
      </c>
      <c r="B1617" s="180">
        <v>1929</v>
      </c>
      <c r="C1617" s="182" t="s">
        <v>28083</v>
      </c>
      <c r="D1617" s="180" t="s">
        <v>6</v>
      </c>
      <c r="E1617" s="180" t="s">
        <v>857</v>
      </c>
      <c r="F1617" s="188">
        <v>6.3</v>
      </c>
      <c r="G1617" s="188">
        <v>5.48</v>
      </c>
      <c r="H1617" s="188">
        <v>5.18</v>
      </c>
      <c r="I1617" s="188">
        <v>5.32</v>
      </c>
      <c r="J1617" s="188">
        <v>5.0999999999999996</v>
      </c>
      <c r="K1617" s="188">
        <v>5.98</v>
      </c>
      <c r="L1617" s="188">
        <v>6.25</v>
      </c>
      <c r="M1617" s="188">
        <v>7.33</v>
      </c>
      <c r="N1617" s="188">
        <v>6.72</v>
      </c>
      <c r="O1617" s="188">
        <v>5.53</v>
      </c>
      <c r="P1617" s="188">
        <v>6.12</v>
      </c>
      <c r="Q1617" s="188">
        <v>5.65</v>
      </c>
      <c r="R1617" s="188">
        <v>5.13</v>
      </c>
      <c r="S1617" s="188">
        <v>6.55</v>
      </c>
      <c r="T1617" s="188">
        <v>5.35</v>
      </c>
      <c r="U1617" s="188">
        <v>5.48</v>
      </c>
      <c r="V1617" s="188">
        <v>5.58</v>
      </c>
      <c r="W1617" s="188">
        <v>5.1100000000000003</v>
      </c>
      <c r="X1617" s="188">
        <v>5.68</v>
      </c>
      <c r="Y1617" s="188">
        <v>5.32</v>
      </c>
      <c r="Z1617" s="188">
        <v>6.24</v>
      </c>
      <c r="AA1617" s="188">
        <v>5.55</v>
      </c>
      <c r="AB1617" s="188">
        <v>6.5</v>
      </c>
      <c r="AC1617" s="188">
        <v>5.32</v>
      </c>
      <c r="AD1617" s="188">
        <v>5</v>
      </c>
      <c r="AE1617" s="188">
        <v>6.36</v>
      </c>
      <c r="AF1617" s="188">
        <v>5.72</v>
      </c>
    </row>
    <row r="1618" spans="1:32" x14ac:dyDescent="0.3">
      <c r="A1618" s="180" t="s">
        <v>973</v>
      </c>
      <c r="B1618" s="180">
        <v>1930</v>
      </c>
      <c r="C1618" s="182" t="s">
        <v>28084</v>
      </c>
      <c r="D1618" s="180" t="s">
        <v>6</v>
      </c>
      <c r="E1618" s="180" t="s">
        <v>857</v>
      </c>
      <c r="F1618" s="188">
        <v>10.79</v>
      </c>
      <c r="G1618" s="188">
        <v>9.3800000000000008</v>
      </c>
      <c r="H1618" s="188">
        <v>8.86</v>
      </c>
      <c r="I1618" s="188">
        <v>9.11</v>
      </c>
      <c r="J1618" s="188">
        <v>8.73</v>
      </c>
      <c r="K1618" s="188">
        <v>10.23</v>
      </c>
      <c r="L1618" s="188">
        <v>10.7</v>
      </c>
      <c r="M1618" s="188">
        <v>12.55</v>
      </c>
      <c r="N1618" s="188">
        <v>11.5</v>
      </c>
      <c r="O1618" s="188">
        <v>9.4700000000000006</v>
      </c>
      <c r="P1618" s="188">
        <v>10.47</v>
      </c>
      <c r="Q1618" s="188">
        <v>9.67</v>
      </c>
      <c r="R1618" s="188">
        <v>8.7799999999999994</v>
      </c>
      <c r="S1618" s="188">
        <v>11.21</v>
      </c>
      <c r="T1618" s="188">
        <v>9.16</v>
      </c>
      <c r="U1618" s="188">
        <v>9.3800000000000008</v>
      </c>
      <c r="V1618" s="188">
        <v>9.56</v>
      </c>
      <c r="W1618" s="188">
        <v>8.75</v>
      </c>
      <c r="X1618" s="188">
        <v>9.7100000000000009</v>
      </c>
      <c r="Y1618" s="188">
        <v>9.11</v>
      </c>
      <c r="Z1618" s="188">
        <v>10.67</v>
      </c>
      <c r="AA1618" s="188">
        <v>9.49</v>
      </c>
      <c r="AB1618" s="188">
        <v>11.12</v>
      </c>
      <c r="AC1618" s="188">
        <v>9.11</v>
      </c>
      <c r="AD1618" s="188">
        <v>8.5500000000000007</v>
      </c>
      <c r="AE1618" s="188">
        <v>10.88</v>
      </c>
      <c r="AF1618" s="188">
        <v>9.7799999999999994</v>
      </c>
    </row>
    <row r="1619" spans="1:32" x14ac:dyDescent="0.3">
      <c r="A1619" s="180" t="s">
        <v>973</v>
      </c>
      <c r="B1619" s="180">
        <v>1924</v>
      </c>
      <c r="C1619" s="182" t="s">
        <v>28085</v>
      </c>
      <c r="D1619" s="180" t="s">
        <v>6</v>
      </c>
      <c r="E1619" s="180" t="s">
        <v>857</v>
      </c>
      <c r="F1619" s="188">
        <v>17.41</v>
      </c>
      <c r="G1619" s="188">
        <v>15.14</v>
      </c>
      <c r="H1619" s="188">
        <v>14.31</v>
      </c>
      <c r="I1619" s="188">
        <v>14.7</v>
      </c>
      <c r="J1619" s="188">
        <v>14.09</v>
      </c>
      <c r="K1619" s="188">
        <v>16.510000000000002</v>
      </c>
      <c r="L1619" s="188">
        <v>17.260000000000002</v>
      </c>
      <c r="M1619" s="188">
        <v>20.260000000000002</v>
      </c>
      <c r="N1619" s="188">
        <v>18.559999999999999</v>
      </c>
      <c r="O1619" s="188">
        <v>15.28</v>
      </c>
      <c r="P1619" s="188">
        <v>16.899999999999999</v>
      </c>
      <c r="Q1619" s="188">
        <v>15.61</v>
      </c>
      <c r="R1619" s="188">
        <v>14.16</v>
      </c>
      <c r="S1619" s="188">
        <v>18.09</v>
      </c>
      <c r="T1619" s="188">
        <v>14.78</v>
      </c>
      <c r="U1619" s="188">
        <v>15.14</v>
      </c>
      <c r="V1619" s="188">
        <v>15.42</v>
      </c>
      <c r="W1619" s="188">
        <v>14.13</v>
      </c>
      <c r="X1619" s="188">
        <v>15.68</v>
      </c>
      <c r="Y1619" s="188">
        <v>14.7</v>
      </c>
      <c r="Z1619" s="188">
        <v>17.23</v>
      </c>
      <c r="AA1619" s="188">
        <v>15.32</v>
      </c>
      <c r="AB1619" s="188">
        <v>17.95</v>
      </c>
      <c r="AC1619" s="188">
        <v>14.7</v>
      </c>
      <c r="AD1619" s="188">
        <v>13.8</v>
      </c>
      <c r="AE1619" s="188">
        <v>17.55</v>
      </c>
      <c r="AF1619" s="188">
        <v>15.79</v>
      </c>
    </row>
    <row r="1620" spans="1:32" x14ac:dyDescent="0.3">
      <c r="A1620" s="180" t="s">
        <v>973</v>
      </c>
      <c r="B1620" s="180">
        <v>1922</v>
      </c>
      <c r="C1620" s="182" t="s">
        <v>28086</v>
      </c>
      <c r="D1620" s="180" t="s">
        <v>6</v>
      </c>
      <c r="E1620" s="180" t="s">
        <v>857</v>
      </c>
      <c r="F1620" s="188">
        <v>36</v>
      </c>
      <c r="G1620" s="188">
        <v>31.3</v>
      </c>
      <c r="H1620" s="188">
        <v>29.59</v>
      </c>
      <c r="I1620" s="188">
        <v>30.41</v>
      </c>
      <c r="J1620" s="188">
        <v>29.14</v>
      </c>
      <c r="K1620" s="188">
        <v>34.14</v>
      </c>
      <c r="L1620" s="188">
        <v>35.700000000000003</v>
      </c>
      <c r="M1620" s="188">
        <v>41.89</v>
      </c>
      <c r="N1620" s="188">
        <v>38.39</v>
      </c>
      <c r="O1620" s="188">
        <v>31.6</v>
      </c>
      <c r="P1620" s="188">
        <v>34.96</v>
      </c>
      <c r="Q1620" s="188">
        <v>32.270000000000003</v>
      </c>
      <c r="R1620" s="188">
        <v>29.29</v>
      </c>
      <c r="S1620" s="188">
        <v>37.42</v>
      </c>
      <c r="T1620" s="188">
        <v>30.56</v>
      </c>
      <c r="U1620" s="188">
        <v>31.3</v>
      </c>
      <c r="V1620" s="188">
        <v>31.9</v>
      </c>
      <c r="W1620" s="188">
        <v>29.22</v>
      </c>
      <c r="X1620" s="188">
        <v>32.42</v>
      </c>
      <c r="Y1620" s="188">
        <v>30.41</v>
      </c>
      <c r="Z1620" s="188">
        <v>35.630000000000003</v>
      </c>
      <c r="AA1620" s="188">
        <v>31.68</v>
      </c>
      <c r="AB1620" s="188">
        <v>37.119999999999997</v>
      </c>
      <c r="AC1620" s="188">
        <v>30.41</v>
      </c>
      <c r="AD1620" s="188">
        <v>28.55</v>
      </c>
      <c r="AE1620" s="188">
        <v>36.299999999999997</v>
      </c>
      <c r="AF1620" s="188">
        <v>32.65</v>
      </c>
    </row>
    <row r="1621" spans="1:32" x14ac:dyDescent="0.3">
      <c r="A1621" s="180" t="s">
        <v>973</v>
      </c>
      <c r="B1621" s="180">
        <v>1953</v>
      </c>
      <c r="C1621" s="182" t="s">
        <v>28087</v>
      </c>
      <c r="D1621" s="180" t="s">
        <v>6</v>
      </c>
      <c r="E1621" s="180" t="s">
        <v>857</v>
      </c>
      <c r="F1621" s="188">
        <v>43.95</v>
      </c>
      <c r="G1621" s="188">
        <v>38.22</v>
      </c>
      <c r="H1621" s="188">
        <v>36.119999999999997</v>
      </c>
      <c r="I1621" s="188">
        <v>37.119999999999997</v>
      </c>
      <c r="J1621" s="188">
        <v>35.58</v>
      </c>
      <c r="K1621" s="188">
        <v>41.67</v>
      </c>
      <c r="L1621" s="188">
        <v>43.58</v>
      </c>
      <c r="M1621" s="188">
        <v>51.14</v>
      </c>
      <c r="N1621" s="188">
        <v>46.86</v>
      </c>
      <c r="O1621" s="188">
        <v>38.58</v>
      </c>
      <c r="P1621" s="188">
        <v>42.67</v>
      </c>
      <c r="Q1621" s="188">
        <v>39.4</v>
      </c>
      <c r="R1621" s="188">
        <v>35.76</v>
      </c>
      <c r="S1621" s="188">
        <v>45.68</v>
      </c>
      <c r="T1621" s="188">
        <v>37.31</v>
      </c>
      <c r="U1621" s="188">
        <v>38.22</v>
      </c>
      <c r="V1621" s="188">
        <v>38.94</v>
      </c>
      <c r="W1621" s="188">
        <v>35.67</v>
      </c>
      <c r="X1621" s="188">
        <v>39.58</v>
      </c>
      <c r="Y1621" s="188">
        <v>37.119999999999997</v>
      </c>
      <c r="Z1621" s="188">
        <v>43.49</v>
      </c>
      <c r="AA1621" s="188">
        <v>38.67</v>
      </c>
      <c r="AB1621" s="188">
        <v>45.31</v>
      </c>
      <c r="AC1621" s="188">
        <v>37.119999999999997</v>
      </c>
      <c r="AD1621" s="188">
        <v>34.85</v>
      </c>
      <c r="AE1621" s="188">
        <v>44.31</v>
      </c>
      <c r="AF1621" s="188">
        <v>39.85</v>
      </c>
    </row>
    <row r="1622" spans="1:32" x14ac:dyDescent="0.3">
      <c r="A1622" s="180" t="s">
        <v>973</v>
      </c>
      <c r="B1622" s="180">
        <v>1962</v>
      </c>
      <c r="C1622" s="182" t="s">
        <v>28088</v>
      </c>
      <c r="D1622" s="180" t="s">
        <v>6</v>
      </c>
      <c r="E1622" s="180" t="s">
        <v>857</v>
      </c>
      <c r="F1622" s="188">
        <v>213.51</v>
      </c>
      <c r="G1622" s="188">
        <v>185.66</v>
      </c>
      <c r="H1622" s="188">
        <v>175.5</v>
      </c>
      <c r="I1622" s="188">
        <v>180.36</v>
      </c>
      <c r="J1622" s="188">
        <v>172.84</v>
      </c>
      <c r="K1622" s="188">
        <v>202.46</v>
      </c>
      <c r="L1622" s="188">
        <v>211.75</v>
      </c>
      <c r="M1622" s="188">
        <v>248.44</v>
      </c>
      <c r="N1622" s="188">
        <v>227.66</v>
      </c>
      <c r="O1622" s="188">
        <v>187.43</v>
      </c>
      <c r="P1622" s="188">
        <v>207.33</v>
      </c>
      <c r="Q1622" s="188">
        <v>191.41</v>
      </c>
      <c r="R1622" s="188">
        <v>173.73</v>
      </c>
      <c r="S1622" s="188">
        <v>221.91</v>
      </c>
      <c r="T1622" s="188">
        <v>181.24</v>
      </c>
      <c r="U1622" s="188">
        <v>185.66</v>
      </c>
      <c r="V1622" s="188">
        <v>189.2</v>
      </c>
      <c r="W1622" s="188">
        <v>173.29</v>
      </c>
      <c r="X1622" s="188">
        <v>192.29</v>
      </c>
      <c r="Y1622" s="188">
        <v>180.36</v>
      </c>
      <c r="Z1622" s="188">
        <v>211.3</v>
      </c>
      <c r="AA1622" s="188">
        <v>187.87</v>
      </c>
      <c r="AB1622" s="188">
        <v>220.15</v>
      </c>
      <c r="AC1622" s="188">
        <v>180.36</v>
      </c>
      <c r="AD1622" s="188">
        <v>169.31</v>
      </c>
      <c r="AE1622" s="188">
        <v>215.28</v>
      </c>
      <c r="AF1622" s="188">
        <v>193.62</v>
      </c>
    </row>
    <row r="1623" spans="1:32" x14ac:dyDescent="0.3">
      <c r="A1623" s="180" t="s">
        <v>973</v>
      </c>
      <c r="B1623" s="180">
        <v>1955</v>
      </c>
      <c r="C1623" s="182" t="s">
        <v>28089</v>
      </c>
      <c r="D1623" s="180" t="s">
        <v>6</v>
      </c>
      <c r="E1623" s="180" t="s">
        <v>857</v>
      </c>
      <c r="F1623" s="188">
        <v>2.46</v>
      </c>
      <c r="G1623" s="188">
        <v>2.13</v>
      </c>
      <c r="H1623" s="188">
        <v>2.02</v>
      </c>
      <c r="I1623" s="188">
        <v>2.0699999999999998</v>
      </c>
      <c r="J1623" s="188">
        <v>1.99</v>
      </c>
      <c r="K1623" s="188">
        <v>2.33</v>
      </c>
      <c r="L1623" s="188">
        <v>2.44</v>
      </c>
      <c r="M1623" s="188">
        <v>2.86</v>
      </c>
      <c r="N1623" s="188">
        <v>2.62</v>
      </c>
      <c r="O1623" s="188">
        <v>2.15</v>
      </c>
      <c r="P1623" s="188">
        <v>2.38</v>
      </c>
      <c r="Q1623" s="188">
        <v>2.2000000000000002</v>
      </c>
      <c r="R1623" s="188">
        <v>2</v>
      </c>
      <c r="S1623" s="188">
        <v>2.5499999999999998</v>
      </c>
      <c r="T1623" s="188">
        <v>2.08</v>
      </c>
      <c r="U1623" s="188">
        <v>2.13</v>
      </c>
      <c r="V1623" s="188">
        <v>2.1800000000000002</v>
      </c>
      <c r="W1623" s="188">
        <v>1.99</v>
      </c>
      <c r="X1623" s="188">
        <v>2.21</v>
      </c>
      <c r="Y1623" s="188">
        <v>2.0699999999999998</v>
      </c>
      <c r="Z1623" s="188">
        <v>2.4300000000000002</v>
      </c>
      <c r="AA1623" s="188">
        <v>2.16</v>
      </c>
      <c r="AB1623" s="188">
        <v>2.5299999999999998</v>
      </c>
      <c r="AC1623" s="188">
        <v>2.0699999999999998</v>
      </c>
      <c r="AD1623" s="188">
        <v>1.95</v>
      </c>
      <c r="AE1623" s="188">
        <v>2.48</v>
      </c>
      <c r="AF1623" s="188">
        <v>2.23</v>
      </c>
    </row>
    <row r="1624" spans="1:32" x14ac:dyDescent="0.3">
      <c r="A1624" s="180" t="s">
        <v>973</v>
      </c>
      <c r="B1624" s="180">
        <v>1956</v>
      </c>
      <c r="C1624" s="182" t="s">
        <v>28090</v>
      </c>
      <c r="D1624" s="180" t="s">
        <v>6</v>
      </c>
      <c r="E1624" s="180" t="s">
        <v>857</v>
      </c>
      <c r="F1624" s="188">
        <v>3.47</v>
      </c>
      <c r="G1624" s="188">
        <v>3.02</v>
      </c>
      <c r="H1624" s="188">
        <v>2.85</v>
      </c>
      <c r="I1624" s="188">
        <v>2.93</v>
      </c>
      <c r="J1624" s="188">
        <v>2.81</v>
      </c>
      <c r="K1624" s="188">
        <v>3.29</v>
      </c>
      <c r="L1624" s="188">
        <v>3.44</v>
      </c>
      <c r="M1624" s="188">
        <v>4.04</v>
      </c>
      <c r="N1624" s="188">
        <v>3.7</v>
      </c>
      <c r="O1624" s="188">
        <v>3.05</v>
      </c>
      <c r="P1624" s="188">
        <v>3.37</v>
      </c>
      <c r="Q1624" s="188">
        <v>3.11</v>
      </c>
      <c r="R1624" s="188">
        <v>2.82</v>
      </c>
      <c r="S1624" s="188">
        <v>3.61</v>
      </c>
      <c r="T1624" s="188">
        <v>2.95</v>
      </c>
      <c r="U1624" s="188">
        <v>3.02</v>
      </c>
      <c r="V1624" s="188">
        <v>3.08</v>
      </c>
      <c r="W1624" s="188">
        <v>2.82</v>
      </c>
      <c r="X1624" s="188">
        <v>3.13</v>
      </c>
      <c r="Y1624" s="188">
        <v>2.93</v>
      </c>
      <c r="Z1624" s="188">
        <v>3.43</v>
      </c>
      <c r="AA1624" s="188">
        <v>3.05</v>
      </c>
      <c r="AB1624" s="188">
        <v>3.58</v>
      </c>
      <c r="AC1624" s="188">
        <v>2.93</v>
      </c>
      <c r="AD1624" s="188">
        <v>2.75</v>
      </c>
      <c r="AE1624" s="188">
        <v>3.5</v>
      </c>
      <c r="AF1624" s="188">
        <v>3.15</v>
      </c>
    </row>
    <row r="1625" spans="1:32" x14ac:dyDescent="0.3">
      <c r="A1625" s="180" t="s">
        <v>973</v>
      </c>
      <c r="B1625" s="180">
        <v>1957</v>
      </c>
      <c r="C1625" s="182" t="s">
        <v>28091</v>
      </c>
      <c r="D1625" s="180" t="s">
        <v>6</v>
      </c>
      <c r="E1625" s="180" t="s">
        <v>857</v>
      </c>
      <c r="F1625" s="188">
        <v>7.51</v>
      </c>
      <c r="G1625" s="188">
        <v>6.53</v>
      </c>
      <c r="H1625" s="188">
        <v>6.17</v>
      </c>
      <c r="I1625" s="188">
        <v>6.34</v>
      </c>
      <c r="J1625" s="188">
        <v>6.08</v>
      </c>
      <c r="K1625" s="188">
        <v>7.12</v>
      </c>
      <c r="L1625" s="188">
        <v>7.45</v>
      </c>
      <c r="M1625" s="188">
        <v>8.74</v>
      </c>
      <c r="N1625" s="188">
        <v>8.01</v>
      </c>
      <c r="O1625" s="188">
        <v>6.59</v>
      </c>
      <c r="P1625" s="188">
        <v>7.29</v>
      </c>
      <c r="Q1625" s="188">
        <v>6.73</v>
      </c>
      <c r="R1625" s="188">
        <v>6.11</v>
      </c>
      <c r="S1625" s="188">
        <v>7.8</v>
      </c>
      <c r="T1625" s="188">
        <v>6.37</v>
      </c>
      <c r="U1625" s="188">
        <v>6.53</v>
      </c>
      <c r="V1625" s="188">
        <v>6.65</v>
      </c>
      <c r="W1625" s="188">
        <v>6.09</v>
      </c>
      <c r="X1625" s="188">
        <v>6.76</v>
      </c>
      <c r="Y1625" s="188">
        <v>6.34</v>
      </c>
      <c r="Z1625" s="188">
        <v>7.43</v>
      </c>
      <c r="AA1625" s="188">
        <v>6.61</v>
      </c>
      <c r="AB1625" s="188">
        <v>7.74</v>
      </c>
      <c r="AC1625" s="188">
        <v>6.34</v>
      </c>
      <c r="AD1625" s="188">
        <v>5.95</v>
      </c>
      <c r="AE1625" s="188">
        <v>7.57</v>
      </c>
      <c r="AF1625" s="188">
        <v>6.81</v>
      </c>
    </row>
    <row r="1626" spans="1:32" x14ac:dyDescent="0.3">
      <c r="A1626" s="180" t="s">
        <v>973</v>
      </c>
      <c r="B1626" s="180">
        <v>1958</v>
      </c>
      <c r="C1626" s="182" t="s">
        <v>28092</v>
      </c>
      <c r="D1626" s="180" t="s">
        <v>6</v>
      </c>
      <c r="E1626" s="180" t="s">
        <v>857</v>
      </c>
      <c r="F1626" s="188">
        <v>13.98</v>
      </c>
      <c r="G1626" s="188">
        <v>12.16</v>
      </c>
      <c r="H1626" s="188">
        <v>11.49</v>
      </c>
      <c r="I1626" s="188">
        <v>11.81</v>
      </c>
      <c r="J1626" s="188">
        <v>11.32</v>
      </c>
      <c r="K1626" s="188">
        <v>13.26</v>
      </c>
      <c r="L1626" s="188">
        <v>13.87</v>
      </c>
      <c r="M1626" s="188">
        <v>16.27</v>
      </c>
      <c r="N1626" s="188">
        <v>14.91</v>
      </c>
      <c r="O1626" s="188">
        <v>12.27</v>
      </c>
      <c r="P1626" s="188">
        <v>13.58</v>
      </c>
      <c r="Q1626" s="188">
        <v>12.53</v>
      </c>
      <c r="R1626" s="188">
        <v>11.38</v>
      </c>
      <c r="S1626" s="188">
        <v>14.53</v>
      </c>
      <c r="T1626" s="188">
        <v>11.87</v>
      </c>
      <c r="U1626" s="188">
        <v>12.16</v>
      </c>
      <c r="V1626" s="188">
        <v>12.39</v>
      </c>
      <c r="W1626" s="188">
        <v>11.35</v>
      </c>
      <c r="X1626" s="188">
        <v>12.59</v>
      </c>
      <c r="Y1626" s="188">
        <v>11.81</v>
      </c>
      <c r="Z1626" s="188">
        <v>13.84</v>
      </c>
      <c r="AA1626" s="188">
        <v>12.3</v>
      </c>
      <c r="AB1626" s="188">
        <v>14.42</v>
      </c>
      <c r="AC1626" s="188">
        <v>11.81</v>
      </c>
      <c r="AD1626" s="188">
        <v>11.09</v>
      </c>
      <c r="AE1626" s="188">
        <v>14.1</v>
      </c>
      <c r="AF1626" s="188">
        <v>12.68</v>
      </c>
    </row>
    <row r="1627" spans="1:32" x14ac:dyDescent="0.3">
      <c r="A1627" s="180" t="s">
        <v>973</v>
      </c>
      <c r="B1627" s="180">
        <v>1959</v>
      </c>
      <c r="C1627" s="182" t="s">
        <v>28093</v>
      </c>
      <c r="D1627" s="180" t="s">
        <v>6</v>
      </c>
      <c r="E1627" s="180" t="s">
        <v>857</v>
      </c>
      <c r="F1627" s="188">
        <v>15.17</v>
      </c>
      <c r="G1627" s="188">
        <v>13.19</v>
      </c>
      <c r="H1627" s="188">
        <v>12.47</v>
      </c>
      <c r="I1627" s="188">
        <v>12.81</v>
      </c>
      <c r="J1627" s="188">
        <v>12.28</v>
      </c>
      <c r="K1627" s="188">
        <v>14.38</v>
      </c>
      <c r="L1627" s="188">
        <v>15.04</v>
      </c>
      <c r="M1627" s="188">
        <v>17.649999999999999</v>
      </c>
      <c r="N1627" s="188">
        <v>16.18</v>
      </c>
      <c r="O1627" s="188">
        <v>13.32</v>
      </c>
      <c r="P1627" s="188">
        <v>14.73</v>
      </c>
      <c r="Q1627" s="188">
        <v>13.6</v>
      </c>
      <c r="R1627" s="188">
        <v>12.34</v>
      </c>
      <c r="S1627" s="188">
        <v>15.77</v>
      </c>
      <c r="T1627" s="188">
        <v>12.88</v>
      </c>
      <c r="U1627" s="188">
        <v>13.19</v>
      </c>
      <c r="V1627" s="188">
        <v>13.44</v>
      </c>
      <c r="W1627" s="188">
        <v>12.31</v>
      </c>
      <c r="X1627" s="188">
        <v>13.66</v>
      </c>
      <c r="Y1627" s="188">
        <v>12.81</v>
      </c>
      <c r="Z1627" s="188">
        <v>15.01</v>
      </c>
      <c r="AA1627" s="188">
        <v>13.35</v>
      </c>
      <c r="AB1627" s="188">
        <v>15.64</v>
      </c>
      <c r="AC1627" s="188">
        <v>12.81</v>
      </c>
      <c r="AD1627" s="188">
        <v>12.03</v>
      </c>
      <c r="AE1627" s="188">
        <v>15.3</v>
      </c>
      <c r="AF1627" s="188">
        <v>13.76</v>
      </c>
    </row>
    <row r="1628" spans="1:32" x14ac:dyDescent="0.3">
      <c r="A1628" s="180" t="s">
        <v>973</v>
      </c>
      <c r="B1628" s="180">
        <v>1925</v>
      </c>
      <c r="C1628" s="182" t="s">
        <v>28094</v>
      </c>
      <c r="D1628" s="180" t="s">
        <v>6</v>
      </c>
      <c r="E1628" s="180" t="s">
        <v>857</v>
      </c>
      <c r="F1628" s="188">
        <v>39.65</v>
      </c>
      <c r="G1628" s="188">
        <v>34.479999999999997</v>
      </c>
      <c r="H1628" s="188">
        <v>32.590000000000003</v>
      </c>
      <c r="I1628" s="188">
        <v>33.49</v>
      </c>
      <c r="J1628" s="188">
        <v>32.1</v>
      </c>
      <c r="K1628" s="188">
        <v>37.6</v>
      </c>
      <c r="L1628" s="188">
        <v>39.32</v>
      </c>
      <c r="M1628" s="188">
        <v>46.14</v>
      </c>
      <c r="N1628" s="188">
        <v>42.28</v>
      </c>
      <c r="O1628" s="188">
        <v>34.81</v>
      </c>
      <c r="P1628" s="188">
        <v>38.5</v>
      </c>
      <c r="Q1628" s="188">
        <v>35.549999999999997</v>
      </c>
      <c r="R1628" s="188">
        <v>32.26</v>
      </c>
      <c r="S1628" s="188">
        <v>41.21</v>
      </c>
      <c r="T1628" s="188">
        <v>33.659999999999997</v>
      </c>
      <c r="U1628" s="188">
        <v>34.479999999999997</v>
      </c>
      <c r="V1628" s="188">
        <v>35.130000000000003</v>
      </c>
      <c r="W1628" s="188">
        <v>32.18</v>
      </c>
      <c r="X1628" s="188">
        <v>35.71</v>
      </c>
      <c r="Y1628" s="188">
        <v>33.49</v>
      </c>
      <c r="Z1628" s="188">
        <v>39.24</v>
      </c>
      <c r="AA1628" s="188">
        <v>34.89</v>
      </c>
      <c r="AB1628" s="188">
        <v>40.880000000000003</v>
      </c>
      <c r="AC1628" s="188">
        <v>33.49</v>
      </c>
      <c r="AD1628" s="188">
        <v>31.44</v>
      </c>
      <c r="AE1628" s="188">
        <v>39.979999999999997</v>
      </c>
      <c r="AF1628" s="188">
        <v>35.96</v>
      </c>
    </row>
    <row r="1629" spans="1:32" x14ac:dyDescent="0.3">
      <c r="A1629" s="180" t="s">
        <v>973</v>
      </c>
      <c r="B1629" s="180">
        <v>1960</v>
      </c>
      <c r="C1629" s="182" t="s">
        <v>28095</v>
      </c>
      <c r="D1629" s="180" t="s">
        <v>6</v>
      </c>
      <c r="E1629" s="180" t="s">
        <v>857</v>
      </c>
      <c r="F1629" s="188">
        <v>60.89</v>
      </c>
      <c r="G1629" s="188">
        <v>52.94</v>
      </c>
      <c r="H1629" s="188">
        <v>50.04</v>
      </c>
      <c r="I1629" s="188">
        <v>51.43</v>
      </c>
      <c r="J1629" s="188">
        <v>49.29</v>
      </c>
      <c r="K1629" s="188">
        <v>57.73</v>
      </c>
      <c r="L1629" s="188">
        <v>60.38</v>
      </c>
      <c r="M1629" s="188">
        <v>70.849999999999994</v>
      </c>
      <c r="N1629" s="188">
        <v>64.92</v>
      </c>
      <c r="O1629" s="188">
        <v>53.45</v>
      </c>
      <c r="P1629" s="188">
        <v>59.12</v>
      </c>
      <c r="Q1629" s="188">
        <v>54.58</v>
      </c>
      <c r="R1629" s="188">
        <v>49.54</v>
      </c>
      <c r="S1629" s="188">
        <v>63.28</v>
      </c>
      <c r="T1629" s="188">
        <v>51.68</v>
      </c>
      <c r="U1629" s="188">
        <v>52.94</v>
      </c>
      <c r="V1629" s="188">
        <v>53.95</v>
      </c>
      <c r="W1629" s="188">
        <v>49.41</v>
      </c>
      <c r="X1629" s="188">
        <v>54.83</v>
      </c>
      <c r="Y1629" s="188">
        <v>51.43</v>
      </c>
      <c r="Z1629" s="188">
        <v>60.26</v>
      </c>
      <c r="AA1629" s="188">
        <v>53.57</v>
      </c>
      <c r="AB1629" s="188">
        <v>62.78</v>
      </c>
      <c r="AC1629" s="188">
        <v>51.43</v>
      </c>
      <c r="AD1629" s="188">
        <v>48.28</v>
      </c>
      <c r="AE1629" s="188">
        <v>61.39</v>
      </c>
      <c r="AF1629" s="188">
        <v>55.21</v>
      </c>
    </row>
    <row r="1630" spans="1:32" x14ac:dyDescent="0.3">
      <c r="A1630" s="180" t="s">
        <v>973</v>
      </c>
      <c r="B1630" s="180">
        <v>1961</v>
      </c>
      <c r="C1630" s="182" t="s">
        <v>28096</v>
      </c>
      <c r="D1630" s="180" t="s">
        <v>6</v>
      </c>
      <c r="E1630" s="180" t="s">
        <v>857</v>
      </c>
      <c r="F1630" s="188">
        <v>78</v>
      </c>
      <c r="G1630" s="188">
        <v>67.83</v>
      </c>
      <c r="H1630" s="188">
        <v>64.11</v>
      </c>
      <c r="I1630" s="188">
        <v>65.89</v>
      </c>
      <c r="J1630" s="188">
        <v>63.14</v>
      </c>
      <c r="K1630" s="188">
        <v>73.959999999999994</v>
      </c>
      <c r="L1630" s="188">
        <v>77.36</v>
      </c>
      <c r="M1630" s="188">
        <v>90.76</v>
      </c>
      <c r="N1630" s="188">
        <v>83.17</v>
      </c>
      <c r="O1630" s="188">
        <v>68.47</v>
      </c>
      <c r="P1630" s="188">
        <v>75.739999999999995</v>
      </c>
      <c r="Q1630" s="188">
        <v>69.930000000000007</v>
      </c>
      <c r="R1630" s="188">
        <v>63.47</v>
      </c>
      <c r="S1630" s="188">
        <v>81.069999999999993</v>
      </c>
      <c r="T1630" s="188">
        <v>66.209999999999994</v>
      </c>
      <c r="U1630" s="188">
        <v>67.83</v>
      </c>
      <c r="V1630" s="188">
        <v>69.12</v>
      </c>
      <c r="W1630" s="188">
        <v>63.3</v>
      </c>
      <c r="X1630" s="188">
        <v>70.25</v>
      </c>
      <c r="Y1630" s="188">
        <v>65.89</v>
      </c>
      <c r="Z1630" s="188">
        <v>77.19</v>
      </c>
      <c r="AA1630" s="188">
        <v>68.63</v>
      </c>
      <c r="AB1630" s="188">
        <v>80.42</v>
      </c>
      <c r="AC1630" s="188">
        <v>65.89</v>
      </c>
      <c r="AD1630" s="188">
        <v>61.85</v>
      </c>
      <c r="AE1630" s="188">
        <v>78.650000000000006</v>
      </c>
      <c r="AF1630" s="188">
        <v>70.73</v>
      </c>
    </row>
    <row r="1631" spans="1:32" x14ac:dyDescent="0.3">
      <c r="A1631" s="180" t="s">
        <v>973</v>
      </c>
      <c r="B1631" s="180">
        <v>38423</v>
      </c>
      <c r="C1631" s="182" t="s">
        <v>28097</v>
      </c>
      <c r="D1631" s="180" t="s">
        <v>6</v>
      </c>
      <c r="E1631" s="180" t="s">
        <v>857</v>
      </c>
      <c r="F1631" s="188">
        <v>41.62</v>
      </c>
      <c r="G1631" s="188">
        <v>34.119999999999997</v>
      </c>
      <c r="H1631" s="188">
        <v>26.17</v>
      </c>
      <c r="I1631" s="188">
        <v>27.77</v>
      </c>
      <c r="J1631" s="188">
        <v>32.1</v>
      </c>
      <c r="K1631" s="188">
        <v>36.049999999999997</v>
      </c>
      <c r="L1631" s="188">
        <v>33.72</v>
      </c>
      <c r="M1631" s="188">
        <v>53.28</v>
      </c>
      <c r="N1631" s="188">
        <v>42.04</v>
      </c>
      <c r="O1631" s="188">
        <v>31.88</v>
      </c>
      <c r="P1631" s="188">
        <v>38.64</v>
      </c>
      <c r="Q1631" s="188">
        <v>38.64</v>
      </c>
      <c r="R1631" s="188">
        <v>39.31</v>
      </c>
      <c r="S1631" s="188">
        <v>38.479999999999997</v>
      </c>
      <c r="T1631" s="188">
        <v>33.67</v>
      </c>
      <c r="U1631" s="188">
        <v>30.84</v>
      </c>
      <c r="V1631" s="188">
        <v>34.36</v>
      </c>
      <c r="W1631" s="188">
        <v>31.6</v>
      </c>
      <c r="X1631" s="188">
        <v>37.81</v>
      </c>
      <c r="Y1631" s="188">
        <v>37.86</v>
      </c>
      <c r="Z1631" s="188">
        <v>39.76</v>
      </c>
      <c r="AA1631" s="188">
        <v>34.1</v>
      </c>
      <c r="AB1631" s="188">
        <v>43.59</v>
      </c>
      <c r="AC1631" s="188">
        <v>36.049999999999997</v>
      </c>
      <c r="AD1631" s="188">
        <v>33.72</v>
      </c>
      <c r="AE1631" s="188">
        <v>42.64</v>
      </c>
      <c r="AF1631" s="188">
        <v>35.69</v>
      </c>
    </row>
    <row r="1632" spans="1:32" x14ac:dyDescent="0.3">
      <c r="A1632" s="180" t="s">
        <v>973</v>
      </c>
      <c r="B1632" s="180">
        <v>39866</v>
      </c>
      <c r="C1632" s="182" t="s">
        <v>28098</v>
      </c>
      <c r="D1632" s="180" t="s">
        <v>6</v>
      </c>
      <c r="E1632" s="180" t="s">
        <v>857</v>
      </c>
      <c r="F1632" s="188"/>
      <c r="G1632" s="188"/>
      <c r="H1632" s="188"/>
      <c r="I1632" s="188"/>
      <c r="J1632" s="188">
        <v>27.36</v>
      </c>
      <c r="K1632" s="188"/>
      <c r="L1632" s="188">
        <v>37.700000000000003</v>
      </c>
      <c r="M1632" s="188">
        <v>30.32</v>
      </c>
      <c r="N1632" s="188"/>
      <c r="O1632" s="188"/>
      <c r="P1632" s="188">
        <v>31.6</v>
      </c>
      <c r="Q1632" s="188"/>
      <c r="R1632" s="188"/>
      <c r="S1632" s="188"/>
      <c r="T1632" s="188"/>
      <c r="U1632" s="188"/>
      <c r="V1632" s="188"/>
      <c r="W1632" s="188"/>
      <c r="X1632" s="188"/>
      <c r="Y1632" s="188"/>
      <c r="Z1632" s="188"/>
      <c r="AA1632" s="188"/>
      <c r="AB1632" s="188"/>
      <c r="AC1632" s="188">
        <v>31.83</v>
      </c>
      <c r="AD1632" s="188"/>
      <c r="AE1632" s="188">
        <v>19.39</v>
      </c>
      <c r="AF1632" s="188"/>
    </row>
    <row r="1633" spans="1:32" x14ac:dyDescent="0.3">
      <c r="A1633" s="180" t="s">
        <v>973</v>
      </c>
      <c r="B1633" s="180">
        <v>39867</v>
      </c>
      <c r="C1633" s="182" t="s">
        <v>28099</v>
      </c>
      <c r="D1633" s="180" t="s">
        <v>6</v>
      </c>
      <c r="E1633" s="180" t="s">
        <v>857</v>
      </c>
      <c r="F1633" s="188"/>
      <c r="G1633" s="188"/>
      <c r="H1633" s="188"/>
      <c r="I1633" s="188"/>
      <c r="J1633" s="188">
        <v>60.82</v>
      </c>
      <c r="K1633" s="188"/>
      <c r="L1633" s="188">
        <v>83.81</v>
      </c>
      <c r="M1633" s="188">
        <v>67.41</v>
      </c>
      <c r="N1633" s="188"/>
      <c r="O1633" s="188"/>
      <c r="P1633" s="188">
        <v>70.25</v>
      </c>
      <c r="Q1633" s="188"/>
      <c r="R1633" s="188"/>
      <c r="S1633" s="188"/>
      <c r="T1633" s="188"/>
      <c r="U1633" s="188"/>
      <c r="V1633" s="188"/>
      <c r="W1633" s="188"/>
      <c r="X1633" s="188"/>
      <c r="Y1633" s="188"/>
      <c r="Z1633" s="188"/>
      <c r="AA1633" s="188"/>
      <c r="AB1633" s="188"/>
      <c r="AC1633" s="188">
        <v>70.75</v>
      </c>
      <c r="AD1633" s="188"/>
      <c r="AE1633" s="188">
        <v>43.1</v>
      </c>
      <c r="AF1633" s="188"/>
    </row>
    <row r="1634" spans="1:32" x14ac:dyDescent="0.3">
      <c r="A1634" s="180" t="s">
        <v>973</v>
      </c>
      <c r="B1634" s="180">
        <v>39868</v>
      </c>
      <c r="C1634" s="182" t="s">
        <v>28100</v>
      </c>
      <c r="D1634" s="180" t="s">
        <v>6</v>
      </c>
      <c r="E1634" s="180" t="s">
        <v>857</v>
      </c>
      <c r="F1634" s="188"/>
      <c r="G1634" s="188"/>
      <c r="H1634" s="188"/>
      <c r="I1634" s="188"/>
      <c r="J1634" s="188">
        <v>109.57</v>
      </c>
      <c r="K1634" s="188"/>
      <c r="L1634" s="188">
        <v>150.99</v>
      </c>
      <c r="M1634" s="188">
        <v>121.44</v>
      </c>
      <c r="N1634" s="188"/>
      <c r="O1634" s="188"/>
      <c r="P1634" s="188">
        <v>126.55</v>
      </c>
      <c r="Q1634" s="188"/>
      <c r="R1634" s="188"/>
      <c r="S1634" s="188"/>
      <c r="T1634" s="188"/>
      <c r="U1634" s="188"/>
      <c r="V1634" s="188"/>
      <c r="W1634" s="188"/>
      <c r="X1634" s="188"/>
      <c r="Y1634" s="188"/>
      <c r="Z1634" s="188"/>
      <c r="AA1634" s="188"/>
      <c r="AB1634" s="188"/>
      <c r="AC1634" s="188">
        <v>127.46</v>
      </c>
      <c r="AD1634" s="188"/>
      <c r="AE1634" s="188">
        <v>77.64</v>
      </c>
      <c r="AF1634" s="188"/>
    </row>
    <row r="1635" spans="1:32" x14ac:dyDescent="0.3">
      <c r="A1635" s="180" t="s">
        <v>973</v>
      </c>
      <c r="B1635" s="180">
        <v>37999</v>
      </c>
      <c r="C1635" s="182" t="s">
        <v>28101</v>
      </c>
      <c r="D1635" s="180" t="s">
        <v>6</v>
      </c>
      <c r="E1635" s="180" t="s">
        <v>857</v>
      </c>
      <c r="F1635" s="188">
        <v>9.81</v>
      </c>
      <c r="G1635" s="188"/>
      <c r="H1635" s="188">
        <v>8.67</v>
      </c>
      <c r="I1635" s="188"/>
      <c r="J1635" s="188">
        <v>8.4499999999999993</v>
      </c>
      <c r="K1635" s="188">
        <v>8.14</v>
      </c>
      <c r="L1635" s="188">
        <v>8.8000000000000007</v>
      </c>
      <c r="M1635" s="188">
        <v>9.99</v>
      </c>
      <c r="N1635" s="188">
        <v>11.51</v>
      </c>
      <c r="O1635" s="188"/>
      <c r="P1635" s="188">
        <v>9.01</v>
      </c>
      <c r="Q1635" s="188">
        <v>9.73</v>
      </c>
      <c r="R1635" s="188">
        <v>9.51</v>
      </c>
      <c r="S1635" s="188">
        <v>8.86</v>
      </c>
      <c r="T1635" s="188"/>
      <c r="U1635" s="188">
        <v>10.82</v>
      </c>
      <c r="V1635" s="188"/>
      <c r="W1635" s="188">
        <v>10.28</v>
      </c>
      <c r="X1635" s="188">
        <v>9.5399999999999991</v>
      </c>
      <c r="Y1635" s="188">
        <v>7.96</v>
      </c>
      <c r="Z1635" s="188">
        <v>10.210000000000001</v>
      </c>
      <c r="AA1635" s="188"/>
      <c r="AB1635" s="188">
        <v>10.82</v>
      </c>
      <c r="AC1635" s="188">
        <v>9.48</v>
      </c>
      <c r="AD1635" s="188"/>
      <c r="AE1635" s="188">
        <v>8.94</v>
      </c>
      <c r="AF1635" s="188"/>
    </row>
    <row r="1636" spans="1:32" x14ac:dyDescent="0.3">
      <c r="A1636" s="180" t="s">
        <v>973</v>
      </c>
      <c r="B1636" s="180">
        <v>38000</v>
      </c>
      <c r="C1636" s="182" t="s">
        <v>28102</v>
      </c>
      <c r="D1636" s="180" t="s">
        <v>6</v>
      </c>
      <c r="E1636" s="180" t="s">
        <v>857</v>
      </c>
      <c r="F1636" s="188">
        <v>11.45</v>
      </c>
      <c r="G1636" s="188"/>
      <c r="H1636" s="188">
        <v>10.130000000000001</v>
      </c>
      <c r="I1636" s="188"/>
      <c r="J1636" s="188">
        <v>9.8699999999999992</v>
      </c>
      <c r="K1636" s="188">
        <v>9.5</v>
      </c>
      <c r="L1636" s="188">
        <v>10.28</v>
      </c>
      <c r="M1636" s="188">
        <v>11.67</v>
      </c>
      <c r="N1636" s="188">
        <v>13.45</v>
      </c>
      <c r="O1636" s="188"/>
      <c r="P1636" s="188">
        <v>10.53</v>
      </c>
      <c r="Q1636" s="188">
        <v>11.36</v>
      </c>
      <c r="R1636" s="188">
        <v>11.11</v>
      </c>
      <c r="S1636" s="188">
        <v>10.35</v>
      </c>
      <c r="T1636" s="188"/>
      <c r="U1636" s="188">
        <v>12.64</v>
      </c>
      <c r="V1636" s="188"/>
      <c r="W1636" s="188">
        <v>12</v>
      </c>
      <c r="X1636" s="188">
        <v>11.14</v>
      </c>
      <c r="Y1636" s="188">
        <v>9.3000000000000007</v>
      </c>
      <c r="Z1636" s="188">
        <v>11.92</v>
      </c>
      <c r="AA1636" s="188"/>
      <c r="AB1636" s="188">
        <v>12.64</v>
      </c>
      <c r="AC1636" s="188">
        <v>11.07</v>
      </c>
      <c r="AD1636" s="188"/>
      <c r="AE1636" s="188">
        <v>10.44</v>
      </c>
      <c r="AF1636" s="188"/>
    </row>
    <row r="1637" spans="1:32" x14ac:dyDescent="0.3">
      <c r="A1637" s="180" t="s">
        <v>973</v>
      </c>
      <c r="B1637" s="180">
        <v>38129</v>
      </c>
      <c r="C1637" s="182" t="s">
        <v>28103</v>
      </c>
      <c r="D1637" s="180" t="s">
        <v>6</v>
      </c>
      <c r="E1637" s="180" t="s">
        <v>857</v>
      </c>
      <c r="F1637" s="188">
        <v>5.72</v>
      </c>
      <c r="G1637" s="188">
        <v>4.9800000000000004</v>
      </c>
      <c r="H1637" s="188">
        <v>4.7</v>
      </c>
      <c r="I1637" s="188">
        <v>4.84</v>
      </c>
      <c r="J1637" s="188">
        <v>4.63</v>
      </c>
      <c r="K1637" s="188">
        <v>5.43</v>
      </c>
      <c r="L1637" s="188">
        <v>5.68</v>
      </c>
      <c r="M1637" s="188">
        <v>6.66</v>
      </c>
      <c r="N1637" s="188">
        <v>6.1</v>
      </c>
      <c r="O1637" s="188">
        <v>5.03</v>
      </c>
      <c r="P1637" s="188">
        <v>5.56</v>
      </c>
      <c r="Q1637" s="188">
        <v>5.13</v>
      </c>
      <c r="R1637" s="188">
        <v>4.66</v>
      </c>
      <c r="S1637" s="188">
        <v>5.95</v>
      </c>
      <c r="T1637" s="188">
        <v>4.8600000000000003</v>
      </c>
      <c r="U1637" s="188">
        <v>4.9800000000000004</v>
      </c>
      <c r="V1637" s="188">
        <v>5.07</v>
      </c>
      <c r="W1637" s="188">
        <v>4.6500000000000004</v>
      </c>
      <c r="X1637" s="188">
        <v>5.16</v>
      </c>
      <c r="Y1637" s="188">
        <v>4.84</v>
      </c>
      <c r="Z1637" s="188">
        <v>5.67</v>
      </c>
      <c r="AA1637" s="188">
        <v>5.04</v>
      </c>
      <c r="AB1637" s="188">
        <v>5.9</v>
      </c>
      <c r="AC1637" s="188">
        <v>4.84</v>
      </c>
      <c r="AD1637" s="188">
        <v>4.54</v>
      </c>
      <c r="AE1637" s="188">
        <v>5.77</v>
      </c>
      <c r="AF1637" s="188">
        <v>5.19</v>
      </c>
    </row>
    <row r="1638" spans="1:32" x14ac:dyDescent="0.3">
      <c r="A1638" s="180" t="s">
        <v>973</v>
      </c>
      <c r="B1638" s="180">
        <v>38025</v>
      </c>
      <c r="C1638" s="182" t="s">
        <v>28104</v>
      </c>
      <c r="D1638" s="180" t="s">
        <v>6</v>
      </c>
      <c r="E1638" s="180" t="s">
        <v>857</v>
      </c>
      <c r="F1638" s="188">
        <v>7.77</v>
      </c>
      <c r="G1638" s="188">
        <v>6.76</v>
      </c>
      <c r="H1638" s="188">
        <v>6.39</v>
      </c>
      <c r="I1638" s="188">
        <v>6.56</v>
      </c>
      <c r="J1638" s="188">
        <v>6.29</v>
      </c>
      <c r="K1638" s="188">
        <v>7.37</v>
      </c>
      <c r="L1638" s="188">
        <v>7.71</v>
      </c>
      <c r="M1638" s="188">
        <v>9.0399999999999991</v>
      </c>
      <c r="N1638" s="188">
        <v>8.2899999999999991</v>
      </c>
      <c r="O1638" s="188">
        <v>6.82</v>
      </c>
      <c r="P1638" s="188">
        <v>7.55</v>
      </c>
      <c r="Q1638" s="188">
        <v>6.97</v>
      </c>
      <c r="R1638" s="188">
        <v>6.32</v>
      </c>
      <c r="S1638" s="188">
        <v>8.08</v>
      </c>
      <c r="T1638" s="188">
        <v>6.6</v>
      </c>
      <c r="U1638" s="188">
        <v>6.76</v>
      </c>
      <c r="V1638" s="188">
        <v>6.89</v>
      </c>
      <c r="W1638" s="188">
        <v>6.31</v>
      </c>
      <c r="X1638" s="188">
        <v>7</v>
      </c>
      <c r="Y1638" s="188">
        <v>6.56</v>
      </c>
      <c r="Z1638" s="188">
        <v>7.69</v>
      </c>
      <c r="AA1638" s="188">
        <v>6.84</v>
      </c>
      <c r="AB1638" s="188">
        <v>8.01</v>
      </c>
      <c r="AC1638" s="188">
        <v>6.56</v>
      </c>
      <c r="AD1638" s="188">
        <v>6.16</v>
      </c>
      <c r="AE1638" s="188">
        <v>7.84</v>
      </c>
      <c r="AF1638" s="188">
        <v>7.05</v>
      </c>
    </row>
    <row r="1639" spans="1:32" x14ac:dyDescent="0.3">
      <c r="A1639" s="180" t="s">
        <v>973</v>
      </c>
      <c r="B1639" s="180">
        <v>38026</v>
      </c>
      <c r="C1639" s="182" t="s">
        <v>28105</v>
      </c>
      <c r="D1639" s="180" t="s">
        <v>6</v>
      </c>
      <c r="E1639" s="180" t="s">
        <v>857</v>
      </c>
      <c r="F1639" s="188">
        <v>19.190000000000001</v>
      </c>
      <c r="G1639" s="188">
        <v>16.68</v>
      </c>
      <c r="H1639" s="188">
        <v>15.77</v>
      </c>
      <c r="I1639" s="188">
        <v>16.21</v>
      </c>
      <c r="J1639" s="188">
        <v>15.53</v>
      </c>
      <c r="K1639" s="188">
        <v>18.190000000000001</v>
      </c>
      <c r="L1639" s="188">
        <v>19.03</v>
      </c>
      <c r="M1639" s="188">
        <v>22.33</v>
      </c>
      <c r="N1639" s="188">
        <v>20.46</v>
      </c>
      <c r="O1639" s="188">
        <v>16.84</v>
      </c>
      <c r="P1639" s="188">
        <v>18.63</v>
      </c>
      <c r="Q1639" s="188">
        <v>17.2</v>
      </c>
      <c r="R1639" s="188">
        <v>15.61</v>
      </c>
      <c r="S1639" s="188">
        <v>19.940000000000001</v>
      </c>
      <c r="T1639" s="188">
        <v>16.29</v>
      </c>
      <c r="U1639" s="188">
        <v>16.68</v>
      </c>
      <c r="V1639" s="188">
        <v>17</v>
      </c>
      <c r="W1639" s="188">
        <v>15.57</v>
      </c>
      <c r="X1639" s="188">
        <v>17.28</v>
      </c>
      <c r="Y1639" s="188">
        <v>16.21</v>
      </c>
      <c r="Z1639" s="188">
        <v>18.989999999999998</v>
      </c>
      <c r="AA1639" s="188">
        <v>16.88</v>
      </c>
      <c r="AB1639" s="188">
        <v>19.78</v>
      </c>
      <c r="AC1639" s="188">
        <v>16.21</v>
      </c>
      <c r="AD1639" s="188">
        <v>15.21</v>
      </c>
      <c r="AE1639" s="188">
        <v>19.350000000000001</v>
      </c>
      <c r="AF1639" s="188">
        <v>17.399999999999999</v>
      </c>
    </row>
    <row r="1640" spans="1:32" x14ac:dyDescent="0.3">
      <c r="A1640" s="180" t="s">
        <v>973</v>
      </c>
      <c r="B1640" s="180">
        <v>43955</v>
      </c>
      <c r="C1640" s="182" t="s">
        <v>31438</v>
      </c>
      <c r="D1640" s="180" t="s">
        <v>6</v>
      </c>
      <c r="E1640" s="180" t="s">
        <v>857</v>
      </c>
      <c r="F1640" s="188"/>
      <c r="G1640" s="188"/>
      <c r="H1640" s="188">
        <v>228.64</v>
      </c>
      <c r="I1640" s="188">
        <v>253.38</v>
      </c>
      <c r="J1640" s="188"/>
      <c r="K1640" s="188"/>
      <c r="L1640" s="188"/>
      <c r="M1640" s="188">
        <v>270.22000000000003</v>
      </c>
      <c r="N1640" s="188"/>
      <c r="O1640" s="188">
        <v>242.85</v>
      </c>
      <c r="P1640" s="188">
        <v>298.89</v>
      </c>
      <c r="Q1640" s="188"/>
      <c r="R1640" s="188"/>
      <c r="S1640" s="188">
        <v>285.61</v>
      </c>
      <c r="T1640" s="188"/>
      <c r="U1640" s="188"/>
      <c r="V1640" s="188"/>
      <c r="W1640" s="188"/>
      <c r="X1640" s="188"/>
      <c r="Y1640" s="188">
        <v>231.14</v>
      </c>
      <c r="Z1640" s="188">
        <v>264.43</v>
      </c>
      <c r="AA1640" s="188">
        <v>263.11</v>
      </c>
      <c r="AB1640" s="188">
        <v>263.11</v>
      </c>
      <c r="AC1640" s="188"/>
      <c r="AD1640" s="188"/>
      <c r="AE1640" s="188">
        <v>243.11</v>
      </c>
      <c r="AF1640" s="188">
        <v>297.05</v>
      </c>
    </row>
    <row r="1641" spans="1:32" x14ac:dyDescent="0.3">
      <c r="A1641" s="180" t="s">
        <v>973</v>
      </c>
      <c r="B1641" s="180">
        <v>43957</v>
      </c>
      <c r="C1641" s="182" t="s">
        <v>31439</v>
      </c>
      <c r="D1641" s="180" t="s">
        <v>6</v>
      </c>
      <c r="E1641" s="180" t="s">
        <v>857</v>
      </c>
      <c r="F1641" s="188"/>
      <c r="G1641" s="188"/>
      <c r="H1641" s="188">
        <v>269.29000000000002</v>
      </c>
      <c r="I1641" s="188">
        <v>298.42</v>
      </c>
      <c r="J1641" s="188"/>
      <c r="K1641" s="188"/>
      <c r="L1641" s="188"/>
      <c r="M1641" s="188">
        <v>318.26</v>
      </c>
      <c r="N1641" s="188"/>
      <c r="O1641" s="188">
        <v>286.02999999999997</v>
      </c>
      <c r="P1641" s="188">
        <v>352.03</v>
      </c>
      <c r="Q1641" s="188"/>
      <c r="R1641" s="188"/>
      <c r="S1641" s="188">
        <v>336.38</v>
      </c>
      <c r="T1641" s="188"/>
      <c r="U1641" s="188"/>
      <c r="V1641" s="188"/>
      <c r="W1641" s="188"/>
      <c r="X1641" s="188"/>
      <c r="Y1641" s="188">
        <v>272.24</v>
      </c>
      <c r="Z1641" s="188">
        <v>311.44</v>
      </c>
      <c r="AA1641" s="188">
        <v>309.89</v>
      </c>
      <c r="AB1641" s="188">
        <v>309.89</v>
      </c>
      <c r="AC1641" s="188"/>
      <c r="AD1641" s="188"/>
      <c r="AE1641" s="188">
        <v>286.33999999999997</v>
      </c>
      <c r="AF1641" s="188">
        <v>349.86</v>
      </c>
    </row>
    <row r="1642" spans="1:32" x14ac:dyDescent="0.3">
      <c r="A1642" s="180" t="s">
        <v>973</v>
      </c>
      <c r="B1642" s="180">
        <v>43950</v>
      </c>
      <c r="C1642" s="182" t="s">
        <v>31440</v>
      </c>
      <c r="D1642" s="180" t="s">
        <v>6</v>
      </c>
      <c r="E1642" s="180" t="s">
        <v>857</v>
      </c>
      <c r="F1642" s="188"/>
      <c r="G1642" s="188"/>
      <c r="H1642" s="188">
        <v>122.55</v>
      </c>
      <c r="I1642" s="188">
        <v>135.81</v>
      </c>
      <c r="J1642" s="188"/>
      <c r="K1642" s="188"/>
      <c r="L1642" s="188"/>
      <c r="M1642" s="188">
        <v>144.84</v>
      </c>
      <c r="N1642" s="188"/>
      <c r="O1642" s="188">
        <v>130.16999999999999</v>
      </c>
      <c r="P1642" s="188">
        <v>160.21</v>
      </c>
      <c r="Q1642" s="188"/>
      <c r="R1642" s="188"/>
      <c r="S1642" s="188">
        <v>153.09</v>
      </c>
      <c r="T1642" s="188"/>
      <c r="U1642" s="188"/>
      <c r="V1642" s="188"/>
      <c r="W1642" s="188"/>
      <c r="X1642" s="188"/>
      <c r="Y1642" s="188">
        <v>123.89</v>
      </c>
      <c r="Z1642" s="188">
        <v>141.72999999999999</v>
      </c>
      <c r="AA1642" s="188">
        <v>141.03</v>
      </c>
      <c r="AB1642" s="188">
        <v>141.03</v>
      </c>
      <c r="AC1642" s="188"/>
      <c r="AD1642" s="188"/>
      <c r="AE1642" s="188">
        <v>130.31</v>
      </c>
      <c r="AF1642" s="188">
        <v>159.22</v>
      </c>
    </row>
    <row r="1643" spans="1:32" x14ac:dyDescent="0.3">
      <c r="A1643" s="180" t="s">
        <v>973</v>
      </c>
      <c r="B1643" s="180">
        <v>43954</v>
      </c>
      <c r="C1643" s="182" t="s">
        <v>31441</v>
      </c>
      <c r="D1643" s="180" t="s">
        <v>6</v>
      </c>
      <c r="E1643" s="180" t="s">
        <v>857</v>
      </c>
      <c r="F1643" s="188"/>
      <c r="G1643" s="188"/>
      <c r="H1643" s="188">
        <v>155.82</v>
      </c>
      <c r="I1643" s="188">
        <v>172.67</v>
      </c>
      <c r="J1643" s="188"/>
      <c r="K1643" s="188"/>
      <c r="L1643" s="188"/>
      <c r="M1643" s="188">
        <v>184.15</v>
      </c>
      <c r="N1643" s="188"/>
      <c r="O1643" s="188">
        <v>165.5</v>
      </c>
      <c r="P1643" s="188">
        <v>203.69</v>
      </c>
      <c r="Q1643" s="188"/>
      <c r="R1643" s="188"/>
      <c r="S1643" s="188">
        <v>194.64</v>
      </c>
      <c r="T1643" s="188"/>
      <c r="U1643" s="188"/>
      <c r="V1643" s="188"/>
      <c r="W1643" s="188"/>
      <c r="X1643" s="188"/>
      <c r="Y1643" s="188">
        <v>157.52000000000001</v>
      </c>
      <c r="Z1643" s="188">
        <v>180.2</v>
      </c>
      <c r="AA1643" s="188">
        <v>179.31</v>
      </c>
      <c r="AB1643" s="188">
        <v>179.31</v>
      </c>
      <c r="AC1643" s="188"/>
      <c r="AD1643" s="188"/>
      <c r="AE1643" s="188">
        <v>165.68</v>
      </c>
      <c r="AF1643" s="188">
        <v>202.44</v>
      </c>
    </row>
    <row r="1644" spans="1:32" x14ac:dyDescent="0.3">
      <c r="A1644" s="180" t="s">
        <v>973</v>
      </c>
      <c r="B1644" s="180">
        <v>43945</v>
      </c>
      <c r="C1644" s="182" t="s">
        <v>31442</v>
      </c>
      <c r="D1644" s="180" t="s">
        <v>6</v>
      </c>
      <c r="E1644" s="180" t="s">
        <v>857</v>
      </c>
      <c r="F1644" s="188"/>
      <c r="G1644" s="188"/>
      <c r="H1644" s="188">
        <v>55.17</v>
      </c>
      <c r="I1644" s="188">
        <v>61.14</v>
      </c>
      <c r="J1644" s="188"/>
      <c r="K1644" s="188"/>
      <c r="L1644" s="188"/>
      <c r="M1644" s="188">
        <v>65.2</v>
      </c>
      <c r="N1644" s="188"/>
      <c r="O1644" s="188">
        <v>58.6</v>
      </c>
      <c r="P1644" s="188">
        <v>72.13</v>
      </c>
      <c r="Q1644" s="188"/>
      <c r="R1644" s="188"/>
      <c r="S1644" s="188">
        <v>68.92</v>
      </c>
      <c r="T1644" s="188"/>
      <c r="U1644" s="188"/>
      <c r="V1644" s="188"/>
      <c r="W1644" s="188"/>
      <c r="X1644" s="188"/>
      <c r="Y1644" s="188">
        <v>55.78</v>
      </c>
      <c r="Z1644" s="188">
        <v>63.81</v>
      </c>
      <c r="AA1644" s="188">
        <v>63.49</v>
      </c>
      <c r="AB1644" s="188">
        <v>63.49</v>
      </c>
      <c r="AC1644" s="188"/>
      <c r="AD1644" s="188"/>
      <c r="AE1644" s="188">
        <v>58.66</v>
      </c>
      <c r="AF1644" s="188">
        <v>71.680000000000007</v>
      </c>
    </row>
    <row r="1645" spans="1:32" x14ac:dyDescent="0.3">
      <c r="A1645" s="180" t="s">
        <v>973</v>
      </c>
      <c r="B1645" s="180">
        <v>43947</v>
      </c>
      <c r="C1645" s="182" t="s">
        <v>31443</v>
      </c>
      <c r="D1645" s="180" t="s">
        <v>6</v>
      </c>
      <c r="E1645" s="180" t="s">
        <v>857</v>
      </c>
      <c r="F1645" s="188"/>
      <c r="G1645" s="188"/>
      <c r="H1645" s="188">
        <v>78.2</v>
      </c>
      <c r="I1645" s="188">
        <v>86.66</v>
      </c>
      <c r="J1645" s="188"/>
      <c r="K1645" s="188"/>
      <c r="L1645" s="188"/>
      <c r="M1645" s="188">
        <v>92.42</v>
      </c>
      <c r="N1645" s="188"/>
      <c r="O1645" s="188">
        <v>83.06</v>
      </c>
      <c r="P1645" s="188">
        <v>102.23</v>
      </c>
      <c r="Q1645" s="188"/>
      <c r="R1645" s="188"/>
      <c r="S1645" s="188">
        <v>97.69</v>
      </c>
      <c r="T1645" s="188"/>
      <c r="U1645" s="188"/>
      <c r="V1645" s="188"/>
      <c r="W1645" s="188"/>
      <c r="X1645" s="188"/>
      <c r="Y1645" s="188">
        <v>79.06</v>
      </c>
      <c r="Z1645" s="188">
        <v>90.44</v>
      </c>
      <c r="AA1645" s="188">
        <v>89.99</v>
      </c>
      <c r="AB1645" s="188">
        <v>89.99</v>
      </c>
      <c r="AC1645" s="188"/>
      <c r="AD1645" s="188"/>
      <c r="AE1645" s="188">
        <v>83.15</v>
      </c>
      <c r="AF1645" s="188">
        <v>101.6</v>
      </c>
    </row>
    <row r="1646" spans="1:32" x14ac:dyDescent="0.3">
      <c r="A1646" s="180" t="s">
        <v>973</v>
      </c>
      <c r="B1646" s="180">
        <v>43920</v>
      </c>
      <c r="C1646" s="182" t="s">
        <v>31444</v>
      </c>
      <c r="D1646" s="180" t="s">
        <v>6</v>
      </c>
      <c r="E1646" s="180" t="s">
        <v>857</v>
      </c>
      <c r="F1646" s="188"/>
      <c r="G1646" s="188"/>
      <c r="H1646" s="188">
        <v>14.95</v>
      </c>
      <c r="I1646" s="188">
        <v>16.57</v>
      </c>
      <c r="J1646" s="188"/>
      <c r="K1646" s="188"/>
      <c r="L1646" s="188"/>
      <c r="M1646" s="188">
        <v>17.670000000000002</v>
      </c>
      <c r="N1646" s="188"/>
      <c r="O1646" s="188">
        <v>15.88</v>
      </c>
      <c r="P1646" s="188">
        <v>19.55</v>
      </c>
      <c r="Q1646" s="188"/>
      <c r="R1646" s="188"/>
      <c r="S1646" s="188">
        <v>18.68</v>
      </c>
      <c r="T1646" s="188"/>
      <c r="U1646" s="188"/>
      <c r="V1646" s="188"/>
      <c r="W1646" s="188"/>
      <c r="X1646" s="188"/>
      <c r="Y1646" s="188">
        <v>15.12</v>
      </c>
      <c r="Z1646" s="188">
        <v>17.3</v>
      </c>
      <c r="AA1646" s="188">
        <v>17.21</v>
      </c>
      <c r="AB1646" s="188">
        <v>17.21</v>
      </c>
      <c r="AC1646" s="188"/>
      <c r="AD1646" s="188"/>
      <c r="AE1646" s="188">
        <v>15.9</v>
      </c>
      <c r="AF1646" s="188">
        <v>19.43</v>
      </c>
    </row>
    <row r="1647" spans="1:32" x14ac:dyDescent="0.3">
      <c r="A1647" s="180" t="s">
        <v>973</v>
      </c>
      <c r="B1647" s="180">
        <v>43921</v>
      </c>
      <c r="C1647" s="182" t="s">
        <v>31445</v>
      </c>
      <c r="D1647" s="180" t="s">
        <v>6</v>
      </c>
      <c r="E1647" s="180" t="s">
        <v>857</v>
      </c>
      <c r="F1647" s="188"/>
      <c r="G1647" s="188"/>
      <c r="H1647" s="188">
        <v>14.45</v>
      </c>
      <c r="I1647" s="188">
        <v>16.010000000000002</v>
      </c>
      <c r="J1647" s="188"/>
      <c r="K1647" s="188"/>
      <c r="L1647" s="188"/>
      <c r="M1647" s="188">
        <v>17.07</v>
      </c>
      <c r="N1647" s="188"/>
      <c r="O1647" s="188">
        <v>15.35</v>
      </c>
      <c r="P1647" s="188">
        <v>18.89</v>
      </c>
      <c r="Q1647" s="188"/>
      <c r="R1647" s="188"/>
      <c r="S1647" s="188">
        <v>18.05</v>
      </c>
      <c r="T1647" s="188"/>
      <c r="U1647" s="188"/>
      <c r="V1647" s="188"/>
      <c r="W1647" s="188"/>
      <c r="X1647" s="188"/>
      <c r="Y1647" s="188">
        <v>14.61</v>
      </c>
      <c r="Z1647" s="188">
        <v>16.71</v>
      </c>
      <c r="AA1647" s="188">
        <v>16.63</v>
      </c>
      <c r="AB1647" s="188">
        <v>16.63</v>
      </c>
      <c r="AC1647" s="188"/>
      <c r="AD1647" s="188"/>
      <c r="AE1647" s="188">
        <v>15.36</v>
      </c>
      <c r="AF1647" s="188">
        <v>18.77</v>
      </c>
    </row>
    <row r="1648" spans="1:32" x14ac:dyDescent="0.3">
      <c r="A1648" s="180" t="s">
        <v>973</v>
      </c>
      <c r="B1648" s="180">
        <v>43922</v>
      </c>
      <c r="C1648" s="182" t="s">
        <v>31446</v>
      </c>
      <c r="D1648" s="180" t="s">
        <v>6</v>
      </c>
      <c r="E1648" s="180" t="s">
        <v>857</v>
      </c>
      <c r="F1648" s="188"/>
      <c r="G1648" s="188"/>
      <c r="H1648" s="188">
        <v>24.42</v>
      </c>
      <c r="I1648" s="188">
        <v>27.06</v>
      </c>
      <c r="J1648" s="188"/>
      <c r="K1648" s="188"/>
      <c r="L1648" s="188"/>
      <c r="M1648" s="188">
        <v>28.86</v>
      </c>
      <c r="N1648" s="188"/>
      <c r="O1648" s="188">
        <v>25.94</v>
      </c>
      <c r="P1648" s="188">
        <v>31.93</v>
      </c>
      <c r="Q1648" s="188"/>
      <c r="R1648" s="188"/>
      <c r="S1648" s="188">
        <v>30.51</v>
      </c>
      <c r="T1648" s="188"/>
      <c r="U1648" s="188"/>
      <c r="V1648" s="188"/>
      <c r="W1648" s="188"/>
      <c r="X1648" s="188"/>
      <c r="Y1648" s="188">
        <v>24.69</v>
      </c>
      <c r="Z1648" s="188">
        <v>28.24</v>
      </c>
      <c r="AA1648" s="188">
        <v>28.1</v>
      </c>
      <c r="AB1648" s="188">
        <v>28.1</v>
      </c>
      <c r="AC1648" s="188"/>
      <c r="AD1648" s="188"/>
      <c r="AE1648" s="188">
        <v>25.97</v>
      </c>
      <c r="AF1648" s="188">
        <v>31.73</v>
      </c>
    </row>
    <row r="1649" spans="1:32" x14ac:dyDescent="0.3">
      <c r="A1649" s="180" t="s">
        <v>973</v>
      </c>
      <c r="B1649" s="180">
        <v>43923</v>
      </c>
      <c r="C1649" s="182" t="s">
        <v>31447</v>
      </c>
      <c r="D1649" s="180" t="s">
        <v>6</v>
      </c>
      <c r="E1649" s="180" t="s">
        <v>857</v>
      </c>
      <c r="F1649" s="188"/>
      <c r="G1649" s="188"/>
      <c r="H1649" s="188">
        <v>33.07</v>
      </c>
      <c r="I1649" s="188">
        <v>36.65</v>
      </c>
      <c r="J1649" s="188"/>
      <c r="K1649" s="188"/>
      <c r="L1649" s="188"/>
      <c r="M1649" s="188">
        <v>39.090000000000003</v>
      </c>
      <c r="N1649" s="188"/>
      <c r="O1649" s="188">
        <v>35.130000000000003</v>
      </c>
      <c r="P1649" s="188">
        <v>43.23</v>
      </c>
      <c r="Q1649" s="188"/>
      <c r="R1649" s="188"/>
      <c r="S1649" s="188">
        <v>41.31</v>
      </c>
      <c r="T1649" s="188"/>
      <c r="U1649" s="188"/>
      <c r="V1649" s="188"/>
      <c r="W1649" s="188"/>
      <c r="X1649" s="188"/>
      <c r="Y1649" s="188">
        <v>33.43</v>
      </c>
      <c r="Z1649" s="188">
        <v>38.25</v>
      </c>
      <c r="AA1649" s="188">
        <v>38.06</v>
      </c>
      <c r="AB1649" s="188">
        <v>38.06</v>
      </c>
      <c r="AC1649" s="188"/>
      <c r="AD1649" s="188"/>
      <c r="AE1649" s="188">
        <v>35.17</v>
      </c>
      <c r="AF1649" s="188">
        <v>42.97</v>
      </c>
    </row>
    <row r="1650" spans="1:32" x14ac:dyDescent="0.3">
      <c r="A1650" s="180" t="s">
        <v>973</v>
      </c>
      <c r="B1650" s="180">
        <v>43924</v>
      </c>
      <c r="C1650" s="182" t="s">
        <v>31448</v>
      </c>
      <c r="D1650" s="180" t="s">
        <v>6</v>
      </c>
      <c r="E1650" s="180" t="s">
        <v>857</v>
      </c>
      <c r="F1650" s="188"/>
      <c r="G1650" s="188"/>
      <c r="H1650" s="188">
        <v>30.56</v>
      </c>
      <c r="I1650" s="188">
        <v>33.869999999999997</v>
      </c>
      <c r="J1650" s="188"/>
      <c r="K1650" s="188"/>
      <c r="L1650" s="188"/>
      <c r="M1650" s="188">
        <v>36.119999999999997</v>
      </c>
      <c r="N1650" s="188"/>
      <c r="O1650" s="188">
        <v>32.46</v>
      </c>
      <c r="P1650" s="188">
        <v>39.950000000000003</v>
      </c>
      <c r="Q1650" s="188"/>
      <c r="R1650" s="188"/>
      <c r="S1650" s="188">
        <v>38.18</v>
      </c>
      <c r="T1650" s="188"/>
      <c r="U1650" s="188"/>
      <c r="V1650" s="188"/>
      <c r="W1650" s="188"/>
      <c r="X1650" s="188"/>
      <c r="Y1650" s="188">
        <v>30.9</v>
      </c>
      <c r="Z1650" s="188">
        <v>35.340000000000003</v>
      </c>
      <c r="AA1650" s="188">
        <v>35.17</v>
      </c>
      <c r="AB1650" s="188">
        <v>35.17</v>
      </c>
      <c r="AC1650" s="188"/>
      <c r="AD1650" s="188"/>
      <c r="AE1650" s="188">
        <v>32.5</v>
      </c>
      <c r="AF1650" s="188">
        <v>39.71</v>
      </c>
    </row>
    <row r="1651" spans="1:32" x14ac:dyDescent="0.3">
      <c r="A1651" s="180" t="s">
        <v>973</v>
      </c>
      <c r="B1651" s="180">
        <v>43952</v>
      </c>
      <c r="C1651" s="182" t="s">
        <v>31449</v>
      </c>
      <c r="D1651" s="180" t="s">
        <v>6</v>
      </c>
      <c r="E1651" s="180" t="s">
        <v>857</v>
      </c>
      <c r="F1651" s="188"/>
      <c r="G1651" s="188"/>
      <c r="H1651" s="188">
        <v>9.89</v>
      </c>
      <c r="I1651" s="188">
        <v>10.96</v>
      </c>
      <c r="J1651" s="188"/>
      <c r="K1651" s="188"/>
      <c r="L1651" s="188"/>
      <c r="M1651" s="188">
        <v>11.69</v>
      </c>
      <c r="N1651" s="188"/>
      <c r="O1651" s="188">
        <v>10.51</v>
      </c>
      <c r="P1651" s="188">
        <v>12.93</v>
      </c>
      <c r="Q1651" s="188"/>
      <c r="R1651" s="188"/>
      <c r="S1651" s="188">
        <v>12.36</v>
      </c>
      <c r="T1651" s="188"/>
      <c r="U1651" s="188"/>
      <c r="V1651" s="188"/>
      <c r="W1651" s="188"/>
      <c r="X1651" s="188"/>
      <c r="Y1651" s="188">
        <v>10</v>
      </c>
      <c r="Z1651" s="188">
        <v>11.44</v>
      </c>
      <c r="AA1651" s="188">
        <v>11.38</v>
      </c>
      <c r="AB1651" s="188">
        <v>11.38</v>
      </c>
      <c r="AC1651" s="188"/>
      <c r="AD1651" s="188"/>
      <c r="AE1651" s="188">
        <v>10.52</v>
      </c>
      <c r="AF1651" s="188">
        <v>12.85</v>
      </c>
    </row>
    <row r="1652" spans="1:32" x14ac:dyDescent="0.3">
      <c r="A1652" s="180" t="s">
        <v>973</v>
      </c>
      <c r="B1652" s="180">
        <v>43956</v>
      </c>
      <c r="C1652" s="182" t="s">
        <v>31450</v>
      </c>
      <c r="D1652" s="180" t="s">
        <v>6</v>
      </c>
      <c r="E1652" s="180" t="s">
        <v>857</v>
      </c>
      <c r="F1652" s="188"/>
      <c r="G1652" s="188"/>
      <c r="H1652" s="188">
        <v>12.21</v>
      </c>
      <c r="I1652" s="188">
        <v>13.53</v>
      </c>
      <c r="J1652" s="188"/>
      <c r="K1652" s="188"/>
      <c r="L1652" s="188"/>
      <c r="M1652" s="188">
        <v>14.43</v>
      </c>
      <c r="N1652" s="188"/>
      <c r="O1652" s="188">
        <v>12.97</v>
      </c>
      <c r="P1652" s="188">
        <v>15.96</v>
      </c>
      <c r="Q1652" s="188"/>
      <c r="R1652" s="188"/>
      <c r="S1652" s="188">
        <v>15.25</v>
      </c>
      <c r="T1652" s="188"/>
      <c r="U1652" s="188"/>
      <c r="V1652" s="188"/>
      <c r="W1652" s="188"/>
      <c r="X1652" s="188"/>
      <c r="Y1652" s="188">
        <v>12.34</v>
      </c>
      <c r="Z1652" s="188">
        <v>14.12</v>
      </c>
      <c r="AA1652" s="188">
        <v>14.05</v>
      </c>
      <c r="AB1652" s="188">
        <v>14.05</v>
      </c>
      <c r="AC1652" s="188"/>
      <c r="AD1652" s="188"/>
      <c r="AE1652" s="188">
        <v>12.98</v>
      </c>
      <c r="AF1652" s="188">
        <v>15.86</v>
      </c>
    </row>
    <row r="1653" spans="1:32" x14ac:dyDescent="0.3">
      <c r="A1653" s="180" t="s">
        <v>973</v>
      </c>
      <c r="B1653" s="180">
        <v>1858</v>
      </c>
      <c r="C1653" s="182" t="s">
        <v>28106</v>
      </c>
      <c r="D1653" s="180" t="s">
        <v>6</v>
      </c>
      <c r="E1653" s="180" t="s">
        <v>857</v>
      </c>
      <c r="F1653" s="188">
        <v>64.489999999999995</v>
      </c>
      <c r="G1653" s="188">
        <v>52.87</v>
      </c>
      <c r="H1653" s="188">
        <v>40.56</v>
      </c>
      <c r="I1653" s="188">
        <v>43.03</v>
      </c>
      <c r="J1653" s="188">
        <v>49.74</v>
      </c>
      <c r="K1653" s="188">
        <v>55.86</v>
      </c>
      <c r="L1653" s="188">
        <v>52.24</v>
      </c>
      <c r="M1653" s="188">
        <v>82.55</v>
      </c>
      <c r="N1653" s="188">
        <v>65.150000000000006</v>
      </c>
      <c r="O1653" s="188">
        <v>49.4</v>
      </c>
      <c r="P1653" s="188">
        <v>59.88</v>
      </c>
      <c r="Q1653" s="188">
        <v>59.88</v>
      </c>
      <c r="R1653" s="188">
        <v>60.91</v>
      </c>
      <c r="S1653" s="188">
        <v>59.62</v>
      </c>
      <c r="T1653" s="188">
        <v>52.17</v>
      </c>
      <c r="U1653" s="188">
        <v>47.78</v>
      </c>
      <c r="V1653" s="188">
        <v>53.24</v>
      </c>
      <c r="W1653" s="188">
        <v>48.96</v>
      </c>
      <c r="X1653" s="188">
        <v>58.59</v>
      </c>
      <c r="Y1653" s="188">
        <v>58.66</v>
      </c>
      <c r="Z1653" s="188">
        <v>61.61</v>
      </c>
      <c r="AA1653" s="188">
        <v>52.83</v>
      </c>
      <c r="AB1653" s="188">
        <v>67.55</v>
      </c>
      <c r="AC1653" s="188">
        <v>55.86</v>
      </c>
      <c r="AD1653" s="188">
        <v>52.24</v>
      </c>
      <c r="AE1653" s="188">
        <v>66.069999999999993</v>
      </c>
      <c r="AF1653" s="188">
        <v>55.3</v>
      </c>
    </row>
    <row r="1654" spans="1:32" x14ac:dyDescent="0.3">
      <c r="A1654" s="180" t="s">
        <v>973</v>
      </c>
      <c r="B1654" s="180">
        <v>1844</v>
      </c>
      <c r="C1654" s="182" t="s">
        <v>28107</v>
      </c>
      <c r="D1654" s="180" t="s">
        <v>6</v>
      </c>
      <c r="E1654" s="180" t="s">
        <v>857</v>
      </c>
      <c r="F1654" s="188">
        <v>147.68</v>
      </c>
      <c r="G1654" s="188">
        <v>121.08</v>
      </c>
      <c r="H1654" s="188">
        <v>92.88</v>
      </c>
      <c r="I1654" s="188">
        <v>98.54</v>
      </c>
      <c r="J1654" s="188">
        <v>113.91</v>
      </c>
      <c r="K1654" s="188">
        <v>127.92</v>
      </c>
      <c r="L1654" s="188">
        <v>119.65</v>
      </c>
      <c r="M1654" s="188">
        <v>189.06</v>
      </c>
      <c r="N1654" s="188">
        <v>149.19999999999999</v>
      </c>
      <c r="O1654" s="188">
        <v>113.15</v>
      </c>
      <c r="P1654" s="188">
        <v>137.13</v>
      </c>
      <c r="Q1654" s="188">
        <v>137.13</v>
      </c>
      <c r="R1654" s="188">
        <v>139.49</v>
      </c>
      <c r="S1654" s="188">
        <v>136.54</v>
      </c>
      <c r="T1654" s="188">
        <v>119.48</v>
      </c>
      <c r="U1654" s="188">
        <v>109.43</v>
      </c>
      <c r="V1654" s="188">
        <v>121.93</v>
      </c>
      <c r="W1654" s="188">
        <v>112.13</v>
      </c>
      <c r="X1654" s="188">
        <v>134.16999999999999</v>
      </c>
      <c r="Y1654" s="188">
        <v>134.34</v>
      </c>
      <c r="Z1654" s="188">
        <v>141.1</v>
      </c>
      <c r="AA1654" s="188">
        <v>121</v>
      </c>
      <c r="AB1654" s="188">
        <v>154.69</v>
      </c>
      <c r="AC1654" s="188">
        <v>127.92</v>
      </c>
      <c r="AD1654" s="188">
        <v>119.65</v>
      </c>
      <c r="AE1654" s="188">
        <v>151.31</v>
      </c>
      <c r="AF1654" s="188">
        <v>126.66</v>
      </c>
    </row>
    <row r="1655" spans="1:32" x14ac:dyDescent="0.3">
      <c r="A1655" s="180" t="s">
        <v>973</v>
      </c>
      <c r="B1655" s="180">
        <v>1863</v>
      </c>
      <c r="C1655" s="182" t="s">
        <v>28108</v>
      </c>
      <c r="D1655" s="180" t="s">
        <v>6</v>
      </c>
      <c r="E1655" s="180" t="s">
        <v>857</v>
      </c>
      <c r="F1655" s="188">
        <v>68.62</v>
      </c>
      <c r="G1655" s="188">
        <v>56.26</v>
      </c>
      <c r="H1655" s="188">
        <v>43.16</v>
      </c>
      <c r="I1655" s="188">
        <v>45.79</v>
      </c>
      <c r="J1655" s="188">
        <v>52.93</v>
      </c>
      <c r="K1655" s="188">
        <v>59.44</v>
      </c>
      <c r="L1655" s="188">
        <v>55.6</v>
      </c>
      <c r="M1655" s="188">
        <v>87.85</v>
      </c>
      <c r="N1655" s="188">
        <v>69.33</v>
      </c>
      <c r="O1655" s="188">
        <v>52.57</v>
      </c>
      <c r="P1655" s="188">
        <v>63.72</v>
      </c>
      <c r="Q1655" s="188">
        <v>63.72</v>
      </c>
      <c r="R1655" s="188">
        <v>64.819999999999993</v>
      </c>
      <c r="S1655" s="188">
        <v>63.44</v>
      </c>
      <c r="T1655" s="188">
        <v>55.52</v>
      </c>
      <c r="U1655" s="188">
        <v>50.85</v>
      </c>
      <c r="V1655" s="188">
        <v>56.66</v>
      </c>
      <c r="W1655" s="188">
        <v>52.1</v>
      </c>
      <c r="X1655" s="188">
        <v>62.35</v>
      </c>
      <c r="Y1655" s="188">
        <v>62.42</v>
      </c>
      <c r="Z1655" s="188">
        <v>65.56</v>
      </c>
      <c r="AA1655" s="188">
        <v>56.22</v>
      </c>
      <c r="AB1655" s="188">
        <v>71.88</v>
      </c>
      <c r="AC1655" s="188">
        <v>59.44</v>
      </c>
      <c r="AD1655" s="188">
        <v>55.6</v>
      </c>
      <c r="AE1655" s="188">
        <v>70.31</v>
      </c>
      <c r="AF1655" s="188">
        <v>58.85</v>
      </c>
    </row>
    <row r="1656" spans="1:32" x14ac:dyDescent="0.3">
      <c r="A1656" s="180" t="s">
        <v>973</v>
      </c>
      <c r="B1656" s="180">
        <v>1865</v>
      </c>
      <c r="C1656" s="182" t="s">
        <v>28109</v>
      </c>
      <c r="D1656" s="180" t="s">
        <v>6</v>
      </c>
      <c r="E1656" s="180" t="s">
        <v>857</v>
      </c>
      <c r="F1656" s="188">
        <v>178.8</v>
      </c>
      <c r="G1656" s="188">
        <v>146.6</v>
      </c>
      <c r="H1656" s="188">
        <v>112.45</v>
      </c>
      <c r="I1656" s="188">
        <v>119.3</v>
      </c>
      <c r="J1656" s="188">
        <v>137.91</v>
      </c>
      <c r="K1656" s="188">
        <v>154.88</v>
      </c>
      <c r="L1656" s="188">
        <v>144.86000000000001</v>
      </c>
      <c r="M1656" s="188">
        <v>228.89</v>
      </c>
      <c r="N1656" s="188">
        <v>180.64</v>
      </c>
      <c r="O1656" s="188">
        <v>136.99</v>
      </c>
      <c r="P1656" s="188">
        <v>166.02</v>
      </c>
      <c r="Q1656" s="188">
        <v>166.02</v>
      </c>
      <c r="R1656" s="188">
        <v>168.88</v>
      </c>
      <c r="S1656" s="188">
        <v>165.3</v>
      </c>
      <c r="T1656" s="188">
        <v>144.65</v>
      </c>
      <c r="U1656" s="188">
        <v>132.49</v>
      </c>
      <c r="V1656" s="188">
        <v>147.62</v>
      </c>
      <c r="W1656" s="188">
        <v>135.76</v>
      </c>
      <c r="X1656" s="188">
        <v>162.44</v>
      </c>
      <c r="Y1656" s="188">
        <v>162.65</v>
      </c>
      <c r="Z1656" s="188">
        <v>170.82</v>
      </c>
      <c r="AA1656" s="188">
        <v>146.49</v>
      </c>
      <c r="AB1656" s="188">
        <v>187.28</v>
      </c>
      <c r="AC1656" s="188">
        <v>154.88</v>
      </c>
      <c r="AD1656" s="188">
        <v>144.86000000000001</v>
      </c>
      <c r="AE1656" s="188">
        <v>183.19</v>
      </c>
      <c r="AF1656" s="188">
        <v>153.34</v>
      </c>
    </row>
    <row r="1657" spans="1:32" x14ac:dyDescent="0.3">
      <c r="A1657" s="180" t="s">
        <v>973</v>
      </c>
      <c r="B1657" s="180">
        <v>36355</v>
      </c>
      <c r="C1657" s="182" t="s">
        <v>28110</v>
      </c>
      <c r="D1657" s="180" t="s">
        <v>6</v>
      </c>
      <c r="E1657" s="180" t="s">
        <v>857</v>
      </c>
      <c r="F1657" s="188"/>
      <c r="G1657" s="188"/>
      <c r="H1657" s="188"/>
      <c r="I1657" s="188"/>
      <c r="J1657" s="188"/>
      <c r="K1657" s="188">
        <v>10.58</v>
      </c>
      <c r="L1657" s="188">
        <v>11.94</v>
      </c>
      <c r="M1657" s="188"/>
      <c r="N1657" s="188">
        <v>14.7</v>
      </c>
      <c r="O1657" s="188"/>
      <c r="P1657" s="188"/>
      <c r="Q1657" s="188"/>
      <c r="R1657" s="188"/>
      <c r="S1657" s="188">
        <v>14.74</v>
      </c>
      <c r="T1657" s="188"/>
      <c r="U1657" s="188"/>
      <c r="V1657" s="188"/>
      <c r="W1657" s="188">
        <v>12.45</v>
      </c>
      <c r="X1657" s="188"/>
      <c r="Y1657" s="188"/>
      <c r="Z1657" s="188"/>
      <c r="AA1657" s="188"/>
      <c r="AB1657" s="188">
        <v>10.69</v>
      </c>
      <c r="AC1657" s="188">
        <v>11.96</v>
      </c>
      <c r="AD1657" s="188"/>
      <c r="AE1657" s="188">
        <v>11.54</v>
      </c>
      <c r="AF1657" s="188"/>
    </row>
    <row r="1658" spans="1:32" x14ac:dyDescent="0.3">
      <c r="A1658" s="180" t="s">
        <v>973</v>
      </c>
      <c r="B1658" s="180">
        <v>36356</v>
      </c>
      <c r="C1658" s="182" t="s">
        <v>28111</v>
      </c>
      <c r="D1658" s="180" t="s">
        <v>6</v>
      </c>
      <c r="E1658" s="180" t="s">
        <v>857</v>
      </c>
      <c r="F1658" s="188"/>
      <c r="G1658" s="188"/>
      <c r="H1658" s="188"/>
      <c r="I1658" s="188"/>
      <c r="J1658" s="188"/>
      <c r="K1658" s="188">
        <v>17.02</v>
      </c>
      <c r="L1658" s="188">
        <v>19.2</v>
      </c>
      <c r="M1658" s="188"/>
      <c r="N1658" s="188">
        <v>23.65</v>
      </c>
      <c r="O1658" s="188"/>
      <c r="P1658" s="188"/>
      <c r="Q1658" s="188"/>
      <c r="R1658" s="188"/>
      <c r="S1658" s="188">
        <v>23.71</v>
      </c>
      <c r="T1658" s="188"/>
      <c r="U1658" s="188"/>
      <c r="V1658" s="188"/>
      <c r="W1658" s="188">
        <v>20.02</v>
      </c>
      <c r="X1658" s="188"/>
      <c r="Y1658" s="188"/>
      <c r="Z1658" s="188"/>
      <c r="AA1658" s="188"/>
      <c r="AB1658" s="188">
        <v>17.190000000000001</v>
      </c>
      <c r="AC1658" s="188">
        <v>19.239999999999998</v>
      </c>
      <c r="AD1658" s="188"/>
      <c r="AE1658" s="188">
        <v>18.55</v>
      </c>
      <c r="AF1658" s="188"/>
    </row>
    <row r="1659" spans="1:32" x14ac:dyDescent="0.3">
      <c r="A1659" s="180" t="s">
        <v>973</v>
      </c>
      <c r="B1659" s="180">
        <v>1940</v>
      </c>
      <c r="C1659" s="182" t="s">
        <v>28112</v>
      </c>
      <c r="D1659" s="180" t="s">
        <v>6</v>
      </c>
      <c r="E1659" s="180" t="s">
        <v>857</v>
      </c>
      <c r="F1659" s="188">
        <v>38.74</v>
      </c>
      <c r="G1659" s="188">
        <v>33.69</v>
      </c>
      <c r="H1659" s="188">
        <v>31.84</v>
      </c>
      <c r="I1659" s="188">
        <v>32.729999999999997</v>
      </c>
      <c r="J1659" s="188">
        <v>31.36</v>
      </c>
      <c r="K1659" s="188">
        <v>36.74</v>
      </c>
      <c r="L1659" s="188">
        <v>38.42</v>
      </c>
      <c r="M1659" s="188">
        <v>45.08</v>
      </c>
      <c r="N1659" s="188">
        <v>41.31</v>
      </c>
      <c r="O1659" s="188">
        <v>34.01</v>
      </c>
      <c r="P1659" s="188">
        <v>37.619999999999997</v>
      </c>
      <c r="Q1659" s="188">
        <v>34.729999999999997</v>
      </c>
      <c r="R1659" s="188">
        <v>31.52</v>
      </c>
      <c r="S1659" s="188">
        <v>40.270000000000003</v>
      </c>
      <c r="T1659" s="188">
        <v>32.89</v>
      </c>
      <c r="U1659" s="188">
        <v>33.69</v>
      </c>
      <c r="V1659" s="188">
        <v>34.33</v>
      </c>
      <c r="W1659" s="188">
        <v>31.44</v>
      </c>
      <c r="X1659" s="188">
        <v>34.89</v>
      </c>
      <c r="Y1659" s="188">
        <v>32.729999999999997</v>
      </c>
      <c r="Z1659" s="188">
        <v>38.340000000000003</v>
      </c>
      <c r="AA1659" s="188">
        <v>34.090000000000003</v>
      </c>
      <c r="AB1659" s="188">
        <v>39.950000000000003</v>
      </c>
      <c r="AC1659" s="188">
        <v>32.729999999999997</v>
      </c>
      <c r="AD1659" s="188">
        <v>30.72</v>
      </c>
      <c r="AE1659" s="188">
        <v>39.06</v>
      </c>
      <c r="AF1659" s="188">
        <v>35.130000000000003</v>
      </c>
    </row>
    <row r="1660" spans="1:32" x14ac:dyDescent="0.3">
      <c r="A1660" s="180" t="s">
        <v>973</v>
      </c>
      <c r="B1660" s="180">
        <v>1939</v>
      </c>
      <c r="C1660" s="182" t="s">
        <v>28113</v>
      </c>
      <c r="D1660" s="180" t="s">
        <v>6</v>
      </c>
      <c r="E1660" s="180" t="s">
        <v>857</v>
      </c>
      <c r="F1660" s="188">
        <v>10.63</v>
      </c>
      <c r="G1660" s="188">
        <v>9.24</v>
      </c>
      <c r="H1660" s="188">
        <v>8.73</v>
      </c>
      <c r="I1660" s="188">
        <v>8.9700000000000006</v>
      </c>
      <c r="J1660" s="188">
        <v>8.6</v>
      </c>
      <c r="K1660" s="188">
        <v>10.07</v>
      </c>
      <c r="L1660" s="188">
        <v>10.54</v>
      </c>
      <c r="M1660" s="188">
        <v>12.36</v>
      </c>
      <c r="N1660" s="188">
        <v>11.33</v>
      </c>
      <c r="O1660" s="188">
        <v>9.33</v>
      </c>
      <c r="P1660" s="188">
        <v>10.32</v>
      </c>
      <c r="Q1660" s="188">
        <v>9.52</v>
      </c>
      <c r="R1660" s="188">
        <v>8.64</v>
      </c>
      <c r="S1660" s="188">
        <v>11.04</v>
      </c>
      <c r="T1660" s="188">
        <v>9.02</v>
      </c>
      <c r="U1660" s="188">
        <v>9.24</v>
      </c>
      <c r="V1660" s="188">
        <v>9.41</v>
      </c>
      <c r="W1660" s="188">
        <v>8.6199999999999992</v>
      </c>
      <c r="X1660" s="188">
        <v>9.57</v>
      </c>
      <c r="Y1660" s="188">
        <v>8.9700000000000006</v>
      </c>
      <c r="Z1660" s="188">
        <v>10.52</v>
      </c>
      <c r="AA1660" s="188">
        <v>9.35</v>
      </c>
      <c r="AB1660" s="188">
        <v>10.96</v>
      </c>
      <c r="AC1660" s="188">
        <v>8.9700000000000006</v>
      </c>
      <c r="AD1660" s="188">
        <v>8.42</v>
      </c>
      <c r="AE1660" s="188">
        <v>10.71</v>
      </c>
      <c r="AF1660" s="188">
        <v>9.6300000000000008</v>
      </c>
    </row>
    <row r="1661" spans="1:32" x14ac:dyDescent="0.3">
      <c r="A1661" s="180" t="s">
        <v>973</v>
      </c>
      <c r="B1661" s="180">
        <v>1937</v>
      </c>
      <c r="C1661" s="182" t="s">
        <v>28114</v>
      </c>
      <c r="D1661" s="180" t="s">
        <v>6</v>
      </c>
      <c r="E1661" s="180" t="s">
        <v>857</v>
      </c>
      <c r="F1661" s="188">
        <v>6.54</v>
      </c>
      <c r="G1661" s="188">
        <v>5.68</v>
      </c>
      <c r="H1661" s="188">
        <v>5.37</v>
      </c>
      <c r="I1661" s="188">
        <v>5.52</v>
      </c>
      <c r="J1661" s="188">
        <v>5.29</v>
      </c>
      <c r="K1661" s="188">
        <v>6.2</v>
      </c>
      <c r="L1661" s="188">
        <v>6.48</v>
      </c>
      <c r="M1661" s="188">
        <v>7.61</v>
      </c>
      <c r="N1661" s="188">
        <v>6.97</v>
      </c>
      <c r="O1661" s="188">
        <v>5.74</v>
      </c>
      <c r="P1661" s="188">
        <v>6.35</v>
      </c>
      <c r="Q1661" s="188">
        <v>5.86</v>
      </c>
      <c r="R1661" s="188">
        <v>5.32</v>
      </c>
      <c r="S1661" s="188">
        <v>6.8</v>
      </c>
      <c r="T1661" s="188">
        <v>5.55</v>
      </c>
      <c r="U1661" s="188">
        <v>5.68</v>
      </c>
      <c r="V1661" s="188">
        <v>5.79</v>
      </c>
      <c r="W1661" s="188">
        <v>5.31</v>
      </c>
      <c r="X1661" s="188">
        <v>5.89</v>
      </c>
      <c r="Y1661" s="188">
        <v>5.52</v>
      </c>
      <c r="Z1661" s="188">
        <v>6.47</v>
      </c>
      <c r="AA1661" s="188">
        <v>5.75</v>
      </c>
      <c r="AB1661" s="188">
        <v>6.74</v>
      </c>
      <c r="AC1661" s="188">
        <v>5.52</v>
      </c>
      <c r="AD1661" s="188">
        <v>5.18</v>
      </c>
      <c r="AE1661" s="188">
        <v>6.59</v>
      </c>
      <c r="AF1661" s="188">
        <v>5.93</v>
      </c>
    </row>
    <row r="1662" spans="1:32" x14ac:dyDescent="0.3">
      <c r="A1662" s="180" t="s">
        <v>973</v>
      </c>
      <c r="B1662" s="180">
        <v>1938</v>
      </c>
      <c r="C1662" s="182" t="s">
        <v>28115</v>
      </c>
      <c r="D1662" s="180" t="s">
        <v>6</v>
      </c>
      <c r="E1662" s="180" t="s">
        <v>857</v>
      </c>
      <c r="F1662" s="188">
        <v>7.43</v>
      </c>
      <c r="G1662" s="188">
        <v>6.46</v>
      </c>
      <c r="H1662" s="188">
        <v>6.11</v>
      </c>
      <c r="I1662" s="188">
        <v>6.28</v>
      </c>
      <c r="J1662" s="188">
        <v>6.02</v>
      </c>
      <c r="K1662" s="188">
        <v>7.05</v>
      </c>
      <c r="L1662" s="188">
        <v>7.37</v>
      </c>
      <c r="M1662" s="188">
        <v>8.65</v>
      </c>
      <c r="N1662" s="188">
        <v>7.93</v>
      </c>
      <c r="O1662" s="188">
        <v>6.53</v>
      </c>
      <c r="P1662" s="188">
        <v>7.22</v>
      </c>
      <c r="Q1662" s="188">
        <v>6.66</v>
      </c>
      <c r="R1662" s="188">
        <v>6.05</v>
      </c>
      <c r="S1662" s="188">
        <v>7.73</v>
      </c>
      <c r="T1662" s="188">
        <v>6.31</v>
      </c>
      <c r="U1662" s="188">
        <v>6.46</v>
      </c>
      <c r="V1662" s="188">
        <v>6.59</v>
      </c>
      <c r="W1662" s="188">
        <v>6.03</v>
      </c>
      <c r="X1662" s="188">
        <v>6.69</v>
      </c>
      <c r="Y1662" s="188">
        <v>6.28</v>
      </c>
      <c r="Z1662" s="188">
        <v>7.36</v>
      </c>
      <c r="AA1662" s="188">
        <v>6.54</v>
      </c>
      <c r="AB1662" s="188">
        <v>7.67</v>
      </c>
      <c r="AC1662" s="188">
        <v>6.28</v>
      </c>
      <c r="AD1662" s="188">
        <v>5.89</v>
      </c>
      <c r="AE1662" s="188">
        <v>7.5</v>
      </c>
      <c r="AF1662" s="188">
        <v>6.74</v>
      </c>
    </row>
    <row r="1663" spans="1:32" x14ac:dyDescent="0.3">
      <c r="A1663" s="180" t="s">
        <v>973</v>
      </c>
      <c r="B1663" s="180">
        <v>1966</v>
      </c>
      <c r="C1663" s="182" t="s">
        <v>28116</v>
      </c>
      <c r="D1663" s="180" t="s">
        <v>6</v>
      </c>
      <c r="E1663" s="180" t="s">
        <v>857</v>
      </c>
      <c r="F1663" s="188">
        <v>27.36</v>
      </c>
      <c r="G1663" s="188">
        <v>22.44</v>
      </c>
      <c r="H1663" s="188">
        <v>17.21</v>
      </c>
      <c r="I1663" s="188">
        <v>18.260000000000002</v>
      </c>
      <c r="J1663" s="188">
        <v>21.11</v>
      </c>
      <c r="K1663" s="188">
        <v>23.7</v>
      </c>
      <c r="L1663" s="188">
        <v>22.17</v>
      </c>
      <c r="M1663" s="188">
        <v>35.03</v>
      </c>
      <c r="N1663" s="188">
        <v>27.65</v>
      </c>
      <c r="O1663" s="188">
        <v>20.96</v>
      </c>
      <c r="P1663" s="188">
        <v>25.41</v>
      </c>
      <c r="Q1663" s="188">
        <v>25.41</v>
      </c>
      <c r="R1663" s="188">
        <v>25.85</v>
      </c>
      <c r="S1663" s="188">
        <v>25.3</v>
      </c>
      <c r="T1663" s="188">
        <v>22.14</v>
      </c>
      <c r="U1663" s="188">
        <v>20.28</v>
      </c>
      <c r="V1663" s="188">
        <v>22.59</v>
      </c>
      <c r="W1663" s="188">
        <v>20.78</v>
      </c>
      <c r="X1663" s="188">
        <v>24.86</v>
      </c>
      <c r="Y1663" s="188">
        <v>24.89</v>
      </c>
      <c r="Z1663" s="188">
        <v>26.14</v>
      </c>
      <c r="AA1663" s="188">
        <v>22.42</v>
      </c>
      <c r="AB1663" s="188">
        <v>28.66</v>
      </c>
      <c r="AC1663" s="188">
        <v>23.7</v>
      </c>
      <c r="AD1663" s="188">
        <v>22.17</v>
      </c>
      <c r="AE1663" s="188">
        <v>28.04</v>
      </c>
      <c r="AF1663" s="188">
        <v>23.47</v>
      </c>
    </row>
    <row r="1664" spans="1:32" x14ac:dyDescent="0.3">
      <c r="A1664" s="180" t="s">
        <v>973</v>
      </c>
      <c r="B1664" s="180">
        <v>1933</v>
      </c>
      <c r="C1664" s="182" t="s">
        <v>28117</v>
      </c>
      <c r="D1664" s="180" t="s">
        <v>6</v>
      </c>
      <c r="E1664" s="180" t="s">
        <v>857</v>
      </c>
      <c r="F1664" s="188">
        <v>5.9</v>
      </c>
      <c r="G1664" s="188">
        <v>4.83</v>
      </c>
      <c r="H1664" s="188">
        <v>3.71</v>
      </c>
      <c r="I1664" s="188">
        <v>3.93</v>
      </c>
      <c r="J1664" s="188">
        <v>4.55</v>
      </c>
      <c r="K1664" s="188">
        <v>5.1100000000000003</v>
      </c>
      <c r="L1664" s="188">
        <v>4.78</v>
      </c>
      <c r="M1664" s="188">
        <v>7.55</v>
      </c>
      <c r="N1664" s="188">
        <v>5.96</v>
      </c>
      <c r="O1664" s="188">
        <v>4.5199999999999996</v>
      </c>
      <c r="P1664" s="188">
        <v>5.47</v>
      </c>
      <c r="Q1664" s="188">
        <v>5.47</v>
      </c>
      <c r="R1664" s="188">
        <v>5.57</v>
      </c>
      <c r="S1664" s="188">
        <v>5.45</v>
      </c>
      <c r="T1664" s="188">
        <v>4.7699999999999996</v>
      </c>
      <c r="U1664" s="188">
        <v>4.37</v>
      </c>
      <c r="V1664" s="188">
        <v>4.87</v>
      </c>
      <c r="W1664" s="188">
        <v>4.4800000000000004</v>
      </c>
      <c r="X1664" s="188">
        <v>5.36</v>
      </c>
      <c r="Y1664" s="188">
        <v>5.36</v>
      </c>
      <c r="Z1664" s="188">
        <v>5.63</v>
      </c>
      <c r="AA1664" s="188">
        <v>4.83</v>
      </c>
      <c r="AB1664" s="188">
        <v>6.18</v>
      </c>
      <c r="AC1664" s="188">
        <v>5.1100000000000003</v>
      </c>
      <c r="AD1664" s="188">
        <v>4.78</v>
      </c>
      <c r="AE1664" s="188">
        <v>6.04</v>
      </c>
      <c r="AF1664" s="188">
        <v>5.0599999999999996</v>
      </c>
    </row>
    <row r="1665" spans="1:32" x14ac:dyDescent="0.3">
      <c r="A1665" s="180" t="s">
        <v>973</v>
      </c>
      <c r="B1665" s="180">
        <v>1932</v>
      </c>
      <c r="C1665" s="182" t="s">
        <v>28118</v>
      </c>
      <c r="D1665" s="180" t="s">
        <v>6</v>
      </c>
      <c r="E1665" s="180" t="s">
        <v>857</v>
      </c>
      <c r="F1665" s="188">
        <v>13.5</v>
      </c>
      <c r="G1665" s="188">
        <v>11.06</v>
      </c>
      <c r="H1665" s="188">
        <v>8.49</v>
      </c>
      <c r="I1665" s="188">
        <v>9</v>
      </c>
      <c r="J1665" s="188">
        <v>10.41</v>
      </c>
      <c r="K1665" s="188">
        <v>11.69</v>
      </c>
      <c r="L1665" s="188">
        <v>10.93</v>
      </c>
      <c r="M1665" s="188">
        <v>17.28</v>
      </c>
      <c r="N1665" s="188">
        <v>13.64</v>
      </c>
      <c r="O1665" s="188">
        <v>10.34</v>
      </c>
      <c r="P1665" s="188">
        <v>12.53</v>
      </c>
      <c r="Q1665" s="188">
        <v>12.53</v>
      </c>
      <c r="R1665" s="188">
        <v>12.75</v>
      </c>
      <c r="S1665" s="188">
        <v>12.48</v>
      </c>
      <c r="T1665" s="188">
        <v>10.92</v>
      </c>
      <c r="U1665" s="188">
        <v>10</v>
      </c>
      <c r="V1665" s="188">
        <v>11.14</v>
      </c>
      <c r="W1665" s="188">
        <v>10.25</v>
      </c>
      <c r="X1665" s="188">
        <v>12.26</v>
      </c>
      <c r="Y1665" s="188">
        <v>12.28</v>
      </c>
      <c r="Z1665" s="188">
        <v>12.89</v>
      </c>
      <c r="AA1665" s="188">
        <v>11.06</v>
      </c>
      <c r="AB1665" s="188">
        <v>14.14</v>
      </c>
      <c r="AC1665" s="188">
        <v>11.69</v>
      </c>
      <c r="AD1665" s="188">
        <v>10.93</v>
      </c>
      <c r="AE1665" s="188">
        <v>13.83</v>
      </c>
      <c r="AF1665" s="188">
        <v>11.57</v>
      </c>
    </row>
    <row r="1666" spans="1:32" x14ac:dyDescent="0.3">
      <c r="A1666" s="180" t="s">
        <v>973</v>
      </c>
      <c r="B1666" s="180">
        <v>1951</v>
      </c>
      <c r="C1666" s="182" t="s">
        <v>28119</v>
      </c>
      <c r="D1666" s="180" t="s">
        <v>6</v>
      </c>
      <c r="E1666" s="180" t="s">
        <v>857</v>
      </c>
      <c r="F1666" s="188">
        <v>28.15</v>
      </c>
      <c r="G1666" s="188">
        <v>23.08</v>
      </c>
      <c r="H1666" s="188">
        <v>17.71</v>
      </c>
      <c r="I1666" s="188">
        <v>18.78</v>
      </c>
      <c r="J1666" s="188">
        <v>21.71</v>
      </c>
      <c r="K1666" s="188">
        <v>24.39</v>
      </c>
      <c r="L1666" s="188">
        <v>22.81</v>
      </c>
      <c r="M1666" s="188">
        <v>36.04</v>
      </c>
      <c r="N1666" s="188">
        <v>28.44</v>
      </c>
      <c r="O1666" s="188">
        <v>21.57</v>
      </c>
      <c r="P1666" s="188">
        <v>26.14</v>
      </c>
      <c r="Q1666" s="188">
        <v>26.14</v>
      </c>
      <c r="R1666" s="188">
        <v>26.59</v>
      </c>
      <c r="S1666" s="188">
        <v>26.03</v>
      </c>
      <c r="T1666" s="188">
        <v>22.78</v>
      </c>
      <c r="U1666" s="188">
        <v>20.86</v>
      </c>
      <c r="V1666" s="188">
        <v>23.24</v>
      </c>
      <c r="W1666" s="188">
        <v>21.38</v>
      </c>
      <c r="X1666" s="188">
        <v>25.58</v>
      </c>
      <c r="Y1666" s="188">
        <v>25.61</v>
      </c>
      <c r="Z1666" s="188">
        <v>26.9</v>
      </c>
      <c r="AA1666" s="188">
        <v>23.07</v>
      </c>
      <c r="AB1666" s="188">
        <v>29.49</v>
      </c>
      <c r="AC1666" s="188">
        <v>24.39</v>
      </c>
      <c r="AD1666" s="188">
        <v>22.81</v>
      </c>
      <c r="AE1666" s="188">
        <v>28.85</v>
      </c>
      <c r="AF1666" s="188">
        <v>24.15</v>
      </c>
    </row>
    <row r="1667" spans="1:32" x14ac:dyDescent="0.3">
      <c r="A1667" s="180" t="s">
        <v>973</v>
      </c>
      <c r="B1667" s="180">
        <v>1970</v>
      </c>
      <c r="C1667" s="182" t="s">
        <v>28120</v>
      </c>
      <c r="D1667" s="180" t="s">
        <v>6</v>
      </c>
      <c r="E1667" s="180" t="s">
        <v>857</v>
      </c>
      <c r="F1667" s="188">
        <v>68.41</v>
      </c>
      <c r="G1667" s="188">
        <v>56.08</v>
      </c>
      <c r="H1667" s="188">
        <v>43.02</v>
      </c>
      <c r="I1667" s="188">
        <v>45.64</v>
      </c>
      <c r="J1667" s="188">
        <v>52.76</v>
      </c>
      <c r="K1667" s="188">
        <v>59.25</v>
      </c>
      <c r="L1667" s="188">
        <v>55.42</v>
      </c>
      <c r="M1667" s="188">
        <v>87.57</v>
      </c>
      <c r="N1667" s="188">
        <v>69.11</v>
      </c>
      <c r="O1667" s="188">
        <v>52.41</v>
      </c>
      <c r="P1667" s="188">
        <v>63.52</v>
      </c>
      <c r="Q1667" s="188">
        <v>63.52</v>
      </c>
      <c r="R1667" s="188">
        <v>64.61</v>
      </c>
      <c r="S1667" s="188">
        <v>63.24</v>
      </c>
      <c r="T1667" s="188">
        <v>55.34</v>
      </c>
      <c r="U1667" s="188">
        <v>50.69</v>
      </c>
      <c r="V1667" s="188">
        <v>56.48</v>
      </c>
      <c r="W1667" s="188">
        <v>51.94</v>
      </c>
      <c r="X1667" s="188">
        <v>62.15</v>
      </c>
      <c r="Y1667" s="188">
        <v>62.23</v>
      </c>
      <c r="Z1667" s="188">
        <v>65.349999999999994</v>
      </c>
      <c r="AA1667" s="188">
        <v>56.05</v>
      </c>
      <c r="AB1667" s="188">
        <v>71.650000000000006</v>
      </c>
      <c r="AC1667" s="188">
        <v>59.25</v>
      </c>
      <c r="AD1667" s="188">
        <v>55.42</v>
      </c>
      <c r="AE1667" s="188">
        <v>70.09</v>
      </c>
      <c r="AF1667" s="188">
        <v>58.67</v>
      </c>
    </row>
    <row r="1668" spans="1:32" x14ac:dyDescent="0.3">
      <c r="A1668" s="180" t="s">
        <v>973</v>
      </c>
      <c r="B1668" s="180">
        <v>1967</v>
      </c>
      <c r="C1668" s="182" t="s">
        <v>28121</v>
      </c>
      <c r="D1668" s="180" t="s">
        <v>6</v>
      </c>
      <c r="E1668" s="180" t="s">
        <v>857</v>
      </c>
      <c r="F1668" s="188">
        <v>8.1199999999999992</v>
      </c>
      <c r="G1668" s="188">
        <v>6.66</v>
      </c>
      <c r="H1668" s="188">
        <v>5.1100000000000003</v>
      </c>
      <c r="I1668" s="188">
        <v>5.42</v>
      </c>
      <c r="J1668" s="188">
        <v>6.26</v>
      </c>
      <c r="K1668" s="188">
        <v>7.03</v>
      </c>
      <c r="L1668" s="188">
        <v>6.58</v>
      </c>
      <c r="M1668" s="188">
        <v>10.4</v>
      </c>
      <c r="N1668" s="188">
        <v>8.2100000000000009</v>
      </c>
      <c r="O1668" s="188">
        <v>6.22</v>
      </c>
      <c r="P1668" s="188">
        <v>7.54</v>
      </c>
      <c r="Q1668" s="188">
        <v>7.54</v>
      </c>
      <c r="R1668" s="188">
        <v>7.67</v>
      </c>
      <c r="S1668" s="188">
        <v>7.51</v>
      </c>
      <c r="T1668" s="188">
        <v>6.57</v>
      </c>
      <c r="U1668" s="188">
        <v>6.02</v>
      </c>
      <c r="V1668" s="188">
        <v>6.7</v>
      </c>
      <c r="W1668" s="188">
        <v>6.17</v>
      </c>
      <c r="X1668" s="188">
        <v>7.38</v>
      </c>
      <c r="Y1668" s="188">
        <v>7.39</v>
      </c>
      <c r="Z1668" s="188">
        <v>7.76</v>
      </c>
      <c r="AA1668" s="188">
        <v>6.65</v>
      </c>
      <c r="AB1668" s="188">
        <v>8.51</v>
      </c>
      <c r="AC1668" s="188">
        <v>7.03</v>
      </c>
      <c r="AD1668" s="188">
        <v>6.58</v>
      </c>
      <c r="AE1668" s="188">
        <v>8.32</v>
      </c>
      <c r="AF1668" s="188">
        <v>6.96</v>
      </c>
    </row>
    <row r="1669" spans="1:32" x14ac:dyDescent="0.3">
      <c r="A1669" s="180" t="s">
        <v>973</v>
      </c>
      <c r="B1669" s="180">
        <v>1968</v>
      </c>
      <c r="C1669" s="182" t="s">
        <v>28122</v>
      </c>
      <c r="D1669" s="180" t="s">
        <v>6</v>
      </c>
      <c r="E1669" s="180" t="s">
        <v>857</v>
      </c>
      <c r="F1669" s="188">
        <v>16.05</v>
      </c>
      <c r="G1669" s="188">
        <v>13.16</v>
      </c>
      <c r="H1669" s="188">
        <v>10.1</v>
      </c>
      <c r="I1669" s="188">
        <v>10.71</v>
      </c>
      <c r="J1669" s="188">
        <v>12.38</v>
      </c>
      <c r="K1669" s="188">
        <v>13.91</v>
      </c>
      <c r="L1669" s="188">
        <v>13.01</v>
      </c>
      <c r="M1669" s="188">
        <v>20.55</v>
      </c>
      <c r="N1669" s="188">
        <v>16.22</v>
      </c>
      <c r="O1669" s="188">
        <v>12.3</v>
      </c>
      <c r="P1669" s="188">
        <v>14.91</v>
      </c>
      <c r="Q1669" s="188">
        <v>14.91</v>
      </c>
      <c r="R1669" s="188">
        <v>15.16</v>
      </c>
      <c r="S1669" s="188">
        <v>14.84</v>
      </c>
      <c r="T1669" s="188">
        <v>12.99</v>
      </c>
      <c r="U1669" s="188">
        <v>11.89</v>
      </c>
      <c r="V1669" s="188">
        <v>13.25</v>
      </c>
      <c r="W1669" s="188">
        <v>12.19</v>
      </c>
      <c r="X1669" s="188">
        <v>14.59</v>
      </c>
      <c r="Y1669" s="188">
        <v>14.6</v>
      </c>
      <c r="Z1669" s="188">
        <v>15.34</v>
      </c>
      <c r="AA1669" s="188">
        <v>13.15</v>
      </c>
      <c r="AB1669" s="188">
        <v>16.82</v>
      </c>
      <c r="AC1669" s="188">
        <v>13.91</v>
      </c>
      <c r="AD1669" s="188">
        <v>13.01</v>
      </c>
      <c r="AE1669" s="188">
        <v>16.45</v>
      </c>
      <c r="AF1669" s="188">
        <v>13.77</v>
      </c>
    </row>
    <row r="1670" spans="1:32" x14ac:dyDescent="0.3">
      <c r="A1670" s="180" t="s">
        <v>973</v>
      </c>
      <c r="B1670" s="180">
        <v>1969</v>
      </c>
      <c r="C1670" s="182" t="s">
        <v>28123</v>
      </c>
      <c r="D1670" s="180" t="s">
        <v>6</v>
      </c>
      <c r="E1670" s="180" t="s">
        <v>857</v>
      </c>
      <c r="F1670" s="188">
        <v>52.26</v>
      </c>
      <c r="G1670" s="188">
        <v>42.85</v>
      </c>
      <c r="H1670" s="188">
        <v>32.869999999999997</v>
      </c>
      <c r="I1670" s="188">
        <v>34.869999999999997</v>
      </c>
      <c r="J1670" s="188">
        <v>40.31</v>
      </c>
      <c r="K1670" s="188">
        <v>45.27</v>
      </c>
      <c r="L1670" s="188">
        <v>42.34</v>
      </c>
      <c r="M1670" s="188">
        <v>66.900000000000006</v>
      </c>
      <c r="N1670" s="188">
        <v>52.8</v>
      </c>
      <c r="O1670" s="188">
        <v>40.04</v>
      </c>
      <c r="P1670" s="188">
        <v>48.53</v>
      </c>
      <c r="Q1670" s="188">
        <v>48.53</v>
      </c>
      <c r="R1670" s="188">
        <v>49.36</v>
      </c>
      <c r="S1670" s="188">
        <v>48.32</v>
      </c>
      <c r="T1670" s="188">
        <v>42.28</v>
      </c>
      <c r="U1670" s="188">
        <v>38.72</v>
      </c>
      <c r="V1670" s="188">
        <v>43.15</v>
      </c>
      <c r="W1670" s="188">
        <v>39.68</v>
      </c>
      <c r="X1670" s="188">
        <v>47.48</v>
      </c>
      <c r="Y1670" s="188">
        <v>47.54</v>
      </c>
      <c r="Z1670" s="188">
        <v>49.93</v>
      </c>
      <c r="AA1670" s="188">
        <v>42.82</v>
      </c>
      <c r="AB1670" s="188">
        <v>54.74</v>
      </c>
      <c r="AC1670" s="188">
        <v>45.27</v>
      </c>
      <c r="AD1670" s="188">
        <v>42.34</v>
      </c>
      <c r="AE1670" s="188">
        <v>53.55</v>
      </c>
      <c r="AF1670" s="188">
        <v>44.82</v>
      </c>
    </row>
    <row r="1671" spans="1:32" x14ac:dyDescent="0.3">
      <c r="A1671" s="180" t="s">
        <v>973</v>
      </c>
      <c r="B1671" s="180">
        <v>1827</v>
      </c>
      <c r="C1671" s="182" t="s">
        <v>28124</v>
      </c>
      <c r="D1671" s="180" t="s">
        <v>6</v>
      </c>
      <c r="E1671" s="180" t="s">
        <v>857</v>
      </c>
      <c r="F1671" s="188">
        <v>142.72999999999999</v>
      </c>
      <c r="G1671" s="188">
        <v>132.54</v>
      </c>
      <c r="H1671" s="188"/>
      <c r="I1671" s="188"/>
      <c r="J1671" s="188">
        <v>110.03</v>
      </c>
      <c r="K1671" s="188"/>
      <c r="L1671" s="188"/>
      <c r="M1671" s="188">
        <v>129.03</v>
      </c>
      <c r="N1671" s="188">
        <v>132.05000000000001</v>
      </c>
      <c r="O1671" s="188"/>
      <c r="P1671" s="188">
        <v>161.49</v>
      </c>
      <c r="Q1671" s="188">
        <v>112.07</v>
      </c>
      <c r="R1671" s="188">
        <v>134.58000000000001</v>
      </c>
      <c r="S1671" s="188">
        <v>149.59</v>
      </c>
      <c r="T1671" s="188"/>
      <c r="U1671" s="188"/>
      <c r="V1671" s="188">
        <v>190.37</v>
      </c>
      <c r="W1671" s="188"/>
      <c r="X1671" s="188"/>
      <c r="Y1671" s="188">
        <v>132.29</v>
      </c>
      <c r="Z1671" s="188">
        <v>146.81</v>
      </c>
      <c r="AA1671" s="188"/>
      <c r="AB1671" s="188"/>
      <c r="AC1671" s="188"/>
      <c r="AD1671" s="188"/>
      <c r="AE1671" s="188">
        <v>167.2</v>
      </c>
      <c r="AF1671" s="188"/>
    </row>
    <row r="1672" spans="1:32" x14ac:dyDescent="0.3">
      <c r="A1672" s="180" t="s">
        <v>973</v>
      </c>
      <c r="B1672" s="180">
        <v>1831</v>
      </c>
      <c r="C1672" s="182" t="s">
        <v>28125</v>
      </c>
      <c r="D1672" s="180" t="s">
        <v>6</v>
      </c>
      <c r="E1672" s="180" t="s">
        <v>857</v>
      </c>
      <c r="F1672" s="188">
        <v>31.16</v>
      </c>
      <c r="G1672" s="188">
        <v>28.93</v>
      </c>
      <c r="H1672" s="188"/>
      <c r="I1672" s="188"/>
      <c r="J1672" s="188">
        <v>24.02</v>
      </c>
      <c r="K1672" s="188"/>
      <c r="L1672" s="188"/>
      <c r="M1672" s="188">
        <v>28.17</v>
      </c>
      <c r="N1672" s="188">
        <v>28.83</v>
      </c>
      <c r="O1672" s="188"/>
      <c r="P1672" s="188">
        <v>35.25</v>
      </c>
      <c r="Q1672" s="188">
        <v>24.46</v>
      </c>
      <c r="R1672" s="188">
        <v>29.38</v>
      </c>
      <c r="S1672" s="188">
        <v>32.65</v>
      </c>
      <c r="T1672" s="188"/>
      <c r="U1672" s="188"/>
      <c r="V1672" s="188">
        <v>41.56</v>
      </c>
      <c r="W1672" s="188"/>
      <c r="X1672" s="188"/>
      <c r="Y1672" s="188">
        <v>28.88</v>
      </c>
      <c r="Z1672" s="188">
        <v>32.049999999999997</v>
      </c>
      <c r="AA1672" s="188"/>
      <c r="AB1672" s="188"/>
      <c r="AC1672" s="188"/>
      <c r="AD1672" s="188"/>
      <c r="AE1672" s="188">
        <v>36.5</v>
      </c>
      <c r="AF1672" s="188"/>
    </row>
    <row r="1673" spans="1:32" x14ac:dyDescent="0.3">
      <c r="A1673" s="180" t="s">
        <v>973</v>
      </c>
      <c r="B1673" s="180">
        <v>1825</v>
      </c>
      <c r="C1673" s="182" t="s">
        <v>28126</v>
      </c>
      <c r="D1673" s="180" t="s">
        <v>6</v>
      </c>
      <c r="E1673" s="180" t="s">
        <v>857</v>
      </c>
      <c r="F1673" s="188">
        <v>76.900000000000006</v>
      </c>
      <c r="G1673" s="188">
        <v>71.41</v>
      </c>
      <c r="H1673" s="188"/>
      <c r="I1673" s="188"/>
      <c r="J1673" s="188">
        <v>59.28</v>
      </c>
      <c r="K1673" s="188"/>
      <c r="L1673" s="188"/>
      <c r="M1673" s="188">
        <v>69.52</v>
      </c>
      <c r="N1673" s="188">
        <v>71.14</v>
      </c>
      <c r="O1673" s="188"/>
      <c r="P1673" s="188">
        <v>87.01</v>
      </c>
      <c r="Q1673" s="188">
        <v>60.38</v>
      </c>
      <c r="R1673" s="188">
        <v>72.5</v>
      </c>
      <c r="S1673" s="188">
        <v>80.59</v>
      </c>
      <c r="T1673" s="188"/>
      <c r="U1673" s="188"/>
      <c r="V1673" s="188">
        <v>102.56</v>
      </c>
      <c r="W1673" s="188"/>
      <c r="X1673" s="188"/>
      <c r="Y1673" s="188">
        <v>71.27</v>
      </c>
      <c r="Z1673" s="188">
        <v>79.099999999999994</v>
      </c>
      <c r="AA1673" s="188"/>
      <c r="AB1673" s="188"/>
      <c r="AC1673" s="188"/>
      <c r="AD1673" s="188"/>
      <c r="AE1673" s="188">
        <v>90.08</v>
      </c>
      <c r="AF1673" s="188"/>
    </row>
    <row r="1674" spans="1:32" x14ac:dyDescent="0.3">
      <c r="A1674" s="180" t="s">
        <v>973</v>
      </c>
      <c r="B1674" s="180">
        <v>1828</v>
      </c>
      <c r="C1674" s="182" t="s">
        <v>28127</v>
      </c>
      <c r="D1674" s="180" t="s">
        <v>6</v>
      </c>
      <c r="E1674" s="180" t="s">
        <v>857</v>
      </c>
      <c r="F1674" s="188">
        <v>174.18</v>
      </c>
      <c r="G1674" s="188">
        <v>161.74</v>
      </c>
      <c r="H1674" s="188"/>
      <c r="I1674" s="188"/>
      <c r="J1674" s="188">
        <v>134.27000000000001</v>
      </c>
      <c r="K1674" s="188"/>
      <c r="L1674" s="188"/>
      <c r="M1674" s="188">
        <v>157.46</v>
      </c>
      <c r="N1674" s="188">
        <v>161.13999999999999</v>
      </c>
      <c r="O1674" s="188"/>
      <c r="P1674" s="188">
        <v>197.07</v>
      </c>
      <c r="Q1674" s="188">
        <v>136.76</v>
      </c>
      <c r="R1674" s="188">
        <v>164.23</v>
      </c>
      <c r="S1674" s="188">
        <v>182.54</v>
      </c>
      <c r="T1674" s="188"/>
      <c r="U1674" s="188"/>
      <c r="V1674" s="188">
        <v>232.31</v>
      </c>
      <c r="W1674" s="188"/>
      <c r="X1674" s="188"/>
      <c r="Y1674" s="188">
        <v>161.44</v>
      </c>
      <c r="Z1674" s="188">
        <v>179.16</v>
      </c>
      <c r="AA1674" s="188"/>
      <c r="AB1674" s="188"/>
      <c r="AC1674" s="188"/>
      <c r="AD1674" s="188"/>
      <c r="AE1674" s="188">
        <v>204.04</v>
      </c>
      <c r="AF1674" s="188"/>
    </row>
    <row r="1675" spans="1:32" x14ac:dyDescent="0.3">
      <c r="A1675" s="180" t="s">
        <v>973</v>
      </c>
      <c r="B1675" s="180">
        <v>1845</v>
      </c>
      <c r="C1675" s="182" t="s">
        <v>28128</v>
      </c>
      <c r="D1675" s="180" t="s">
        <v>6</v>
      </c>
      <c r="E1675" s="180" t="s">
        <v>857</v>
      </c>
      <c r="F1675" s="188">
        <v>39.049999999999997</v>
      </c>
      <c r="G1675" s="188">
        <v>36.26</v>
      </c>
      <c r="H1675" s="188"/>
      <c r="I1675" s="188"/>
      <c r="J1675" s="188">
        <v>30.1</v>
      </c>
      <c r="K1675" s="188"/>
      <c r="L1675" s="188"/>
      <c r="M1675" s="188">
        <v>35.299999999999997</v>
      </c>
      <c r="N1675" s="188">
        <v>36.119999999999997</v>
      </c>
      <c r="O1675" s="188"/>
      <c r="P1675" s="188">
        <v>44.18</v>
      </c>
      <c r="Q1675" s="188">
        <v>30.66</v>
      </c>
      <c r="R1675" s="188">
        <v>36.82</v>
      </c>
      <c r="S1675" s="188">
        <v>40.92</v>
      </c>
      <c r="T1675" s="188"/>
      <c r="U1675" s="188"/>
      <c r="V1675" s="188">
        <v>52.08</v>
      </c>
      <c r="W1675" s="188"/>
      <c r="X1675" s="188"/>
      <c r="Y1675" s="188">
        <v>36.19</v>
      </c>
      <c r="Z1675" s="188">
        <v>40.159999999999997</v>
      </c>
      <c r="AA1675" s="188"/>
      <c r="AB1675" s="188"/>
      <c r="AC1675" s="188"/>
      <c r="AD1675" s="188"/>
      <c r="AE1675" s="188">
        <v>45.74</v>
      </c>
      <c r="AF1675" s="188"/>
    </row>
    <row r="1676" spans="1:32" x14ac:dyDescent="0.3">
      <c r="A1676" s="180" t="s">
        <v>973</v>
      </c>
      <c r="B1676" s="180">
        <v>1824</v>
      </c>
      <c r="C1676" s="182" t="s">
        <v>28129</v>
      </c>
      <c r="D1676" s="180" t="s">
        <v>6</v>
      </c>
      <c r="E1676" s="180" t="s">
        <v>857</v>
      </c>
      <c r="F1676" s="188">
        <v>92.19</v>
      </c>
      <c r="G1676" s="188">
        <v>85.6</v>
      </c>
      <c r="H1676" s="188"/>
      <c r="I1676" s="188"/>
      <c r="J1676" s="188">
        <v>71.06</v>
      </c>
      <c r="K1676" s="188"/>
      <c r="L1676" s="188"/>
      <c r="M1676" s="188">
        <v>83.34</v>
      </c>
      <c r="N1676" s="188">
        <v>85.28</v>
      </c>
      <c r="O1676" s="188"/>
      <c r="P1676" s="188">
        <v>104.3</v>
      </c>
      <c r="Q1676" s="188">
        <v>72.38</v>
      </c>
      <c r="R1676" s="188">
        <v>86.92</v>
      </c>
      <c r="S1676" s="188">
        <v>96.61</v>
      </c>
      <c r="T1676" s="188"/>
      <c r="U1676" s="188"/>
      <c r="V1676" s="188">
        <v>122.95</v>
      </c>
      <c r="W1676" s="188"/>
      <c r="X1676" s="188"/>
      <c r="Y1676" s="188">
        <v>85.44</v>
      </c>
      <c r="Z1676" s="188">
        <v>94.82</v>
      </c>
      <c r="AA1676" s="188"/>
      <c r="AB1676" s="188"/>
      <c r="AC1676" s="188"/>
      <c r="AD1676" s="188"/>
      <c r="AE1676" s="188">
        <v>107.99</v>
      </c>
      <c r="AF1676" s="188"/>
    </row>
    <row r="1677" spans="1:32" x14ac:dyDescent="0.3">
      <c r="A1677" s="180" t="s">
        <v>973</v>
      </c>
      <c r="B1677" s="180">
        <v>42693</v>
      </c>
      <c r="C1677" s="182" t="s">
        <v>28130</v>
      </c>
      <c r="D1677" s="180" t="s">
        <v>6</v>
      </c>
      <c r="E1677" s="180" t="s">
        <v>857</v>
      </c>
      <c r="F1677" s="188">
        <v>502.28</v>
      </c>
      <c r="G1677" s="188">
        <v>411.82</v>
      </c>
      <c r="H1677" s="188">
        <v>315.89999999999998</v>
      </c>
      <c r="I1677" s="188">
        <v>335.14</v>
      </c>
      <c r="J1677" s="188">
        <v>387.41</v>
      </c>
      <c r="K1677" s="188">
        <v>435.08</v>
      </c>
      <c r="L1677" s="188">
        <v>406.93</v>
      </c>
      <c r="M1677" s="188">
        <v>643</v>
      </c>
      <c r="N1677" s="188">
        <v>507.45</v>
      </c>
      <c r="O1677" s="188">
        <v>384.82</v>
      </c>
      <c r="P1677" s="188">
        <v>466.38</v>
      </c>
      <c r="Q1677" s="188">
        <v>466.38</v>
      </c>
      <c r="R1677" s="188">
        <v>474.42</v>
      </c>
      <c r="S1677" s="188">
        <v>464.37</v>
      </c>
      <c r="T1677" s="188">
        <v>406.36</v>
      </c>
      <c r="U1677" s="188">
        <v>372.18</v>
      </c>
      <c r="V1677" s="188">
        <v>414.69</v>
      </c>
      <c r="W1677" s="188">
        <v>381.37</v>
      </c>
      <c r="X1677" s="188">
        <v>456.33</v>
      </c>
      <c r="Y1677" s="188">
        <v>456.9</v>
      </c>
      <c r="Z1677" s="188">
        <v>479.88</v>
      </c>
      <c r="AA1677" s="188">
        <v>411.53</v>
      </c>
      <c r="AB1677" s="188">
        <v>526.12</v>
      </c>
      <c r="AC1677" s="188">
        <v>435.08</v>
      </c>
      <c r="AD1677" s="188">
        <v>406.93</v>
      </c>
      <c r="AE1677" s="188">
        <v>514.63</v>
      </c>
      <c r="AF1677" s="188">
        <v>430.77</v>
      </c>
    </row>
    <row r="1678" spans="1:32" x14ac:dyDescent="0.3">
      <c r="A1678" s="180" t="s">
        <v>973</v>
      </c>
      <c r="B1678" s="180">
        <v>42695</v>
      </c>
      <c r="C1678" s="182" t="s">
        <v>28131</v>
      </c>
      <c r="D1678" s="180" t="s">
        <v>6</v>
      </c>
      <c r="E1678" s="180" t="s">
        <v>857</v>
      </c>
      <c r="F1678" s="188">
        <v>350.92</v>
      </c>
      <c r="G1678" s="188">
        <v>287.72000000000003</v>
      </c>
      <c r="H1678" s="188">
        <v>220.7</v>
      </c>
      <c r="I1678" s="188">
        <v>234.14</v>
      </c>
      <c r="J1678" s="188">
        <v>270.66000000000003</v>
      </c>
      <c r="K1678" s="188">
        <v>303.97000000000003</v>
      </c>
      <c r="L1678" s="188">
        <v>284.3</v>
      </c>
      <c r="M1678" s="188">
        <v>449.23</v>
      </c>
      <c r="N1678" s="188">
        <v>354.53</v>
      </c>
      <c r="O1678" s="188">
        <v>268.85000000000002</v>
      </c>
      <c r="P1678" s="188">
        <v>325.83999999999997</v>
      </c>
      <c r="Q1678" s="188">
        <v>325.83999999999997</v>
      </c>
      <c r="R1678" s="188">
        <v>331.46</v>
      </c>
      <c r="S1678" s="188">
        <v>324.43</v>
      </c>
      <c r="T1678" s="188">
        <v>283.89999999999998</v>
      </c>
      <c r="U1678" s="188">
        <v>260.02999999999997</v>
      </c>
      <c r="V1678" s="188">
        <v>289.72000000000003</v>
      </c>
      <c r="W1678" s="188">
        <v>266.45</v>
      </c>
      <c r="X1678" s="188">
        <v>318.81</v>
      </c>
      <c r="Y1678" s="188">
        <v>319.22000000000003</v>
      </c>
      <c r="Z1678" s="188">
        <v>335.27</v>
      </c>
      <c r="AA1678" s="188">
        <v>287.51</v>
      </c>
      <c r="AB1678" s="188">
        <v>367.57</v>
      </c>
      <c r="AC1678" s="188">
        <v>303.97000000000003</v>
      </c>
      <c r="AD1678" s="188">
        <v>284.3</v>
      </c>
      <c r="AE1678" s="188">
        <v>359.54</v>
      </c>
      <c r="AF1678" s="188">
        <v>300.95999999999998</v>
      </c>
    </row>
    <row r="1679" spans="1:32" x14ac:dyDescent="0.3">
      <c r="A1679" s="180" t="s">
        <v>973</v>
      </c>
      <c r="B1679" s="180">
        <v>42694</v>
      </c>
      <c r="C1679" s="182" t="s">
        <v>28132</v>
      </c>
      <c r="D1679" s="180" t="s">
        <v>6</v>
      </c>
      <c r="E1679" s="180" t="s">
        <v>857</v>
      </c>
      <c r="F1679" s="188">
        <v>672.15</v>
      </c>
      <c r="G1679" s="188">
        <v>551.1</v>
      </c>
      <c r="H1679" s="188">
        <v>422.74</v>
      </c>
      <c r="I1679" s="188">
        <v>448.48</v>
      </c>
      <c r="J1679" s="188">
        <v>518.42999999999995</v>
      </c>
      <c r="K1679" s="188">
        <v>582.22</v>
      </c>
      <c r="L1679" s="188">
        <v>544.55999999999995</v>
      </c>
      <c r="M1679" s="188">
        <v>860.47</v>
      </c>
      <c r="N1679" s="188">
        <v>679.07</v>
      </c>
      <c r="O1679" s="188">
        <v>514.97</v>
      </c>
      <c r="P1679" s="188">
        <v>624.11</v>
      </c>
      <c r="Q1679" s="188">
        <v>624.11</v>
      </c>
      <c r="R1679" s="188">
        <v>634.88</v>
      </c>
      <c r="S1679" s="188">
        <v>621.41999999999996</v>
      </c>
      <c r="T1679" s="188">
        <v>543.79</v>
      </c>
      <c r="U1679" s="188">
        <v>498.06</v>
      </c>
      <c r="V1679" s="188">
        <v>554.94000000000005</v>
      </c>
      <c r="W1679" s="188">
        <v>510.36</v>
      </c>
      <c r="X1679" s="188">
        <v>610.66</v>
      </c>
      <c r="Y1679" s="188">
        <v>611.42999999999995</v>
      </c>
      <c r="Z1679" s="188">
        <v>642.17999999999995</v>
      </c>
      <c r="AA1679" s="188">
        <v>550.71</v>
      </c>
      <c r="AB1679" s="188">
        <v>704.05</v>
      </c>
      <c r="AC1679" s="188">
        <v>582.22</v>
      </c>
      <c r="AD1679" s="188">
        <v>544.55999999999995</v>
      </c>
      <c r="AE1679" s="188">
        <v>688.68</v>
      </c>
      <c r="AF1679" s="188">
        <v>576.46</v>
      </c>
    </row>
    <row r="1680" spans="1:32" x14ac:dyDescent="0.3">
      <c r="A1680" s="180" t="s">
        <v>973</v>
      </c>
      <c r="B1680" s="180">
        <v>20097</v>
      </c>
      <c r="C1680" s="182" t="s">
        <v>28133</v>
      </c>
      <c r="D1680" s="180" t="s">
        <v>6</v>
      </c>
      <c r="E1680" s="180" t="s">
        <v>857</v>
      </c>
      <c r="F1680" s="188">
        <v>29.14</v>
      </c>
      <c r="G1680" s="188">
        <v>23.89</v>
      </c>
      <c r="H1680" s="188">
        <v>18.329999999999998</v>
      </c>
      <c r="I1680" s="188">
        <v>19.440000000000001</v>
      </c>
      <c r="J1680" s="188">
        <v>22.48</v>
      </c>
      <c r="K1680" s="188">
        <v>25.24</v>
      </c>
      <c r="L1680" s="188">
        <v>23.61</v>
      </c>
      <c r="M1680" s="188">
        <v>37.31</v>
      </c>
      <c r="N1680" s="188">
        <v>29.44</v>
      </c>
      <c r="O1680" s="188">
        <v>22.33</v>
      </c>
      <c r="P1680" s="188">
        <v>27.06</v>
      </c>
      <c r="Q1680" s="188">
        <v>27.06</v>
      </c>
      <c r="R1680" s="188">
        <v>27.53</v>
      </c>
      <c r="S1680" s="188">
        <v>26.94</v>
      </c>
      <c r="T1680" s="188">
        <v>23.58</v>
      </c>
      <c r="U1680" s="188">
        <v>21.59</v>
      </c>
      <c r="V1680" s="188">
        <v>24.06</v>
      </c>
      <c r="W1680" s="188">
        <v>22.13</v>
      </c>
      <c r="X1680" s="188">
        <v>26.48</v>
      </c>
      <c r="Y1680" s="188">
        <v>26.51</v>
      </c>
      <c r="Z1680" s="188">
        <v>27.84</v>
      </c>
      <c r="AA1680" s="188">
        <v>23.88</v>
      </c>
      <c r="AB1680" s="188">
        <v>30.53</v>
      </c>
      <c r="AC1680" s="188">
        <v>25.24</v>
      </c>
      <c r="AD1680" s="188">
        <v>23.61</v>
      </c>
      <c r="AE1680" s="188">
        <v>29.86</v>
      </c>
      <c r="AF1680" s="188">
        <v>24.99</v>
      </c>
    </row>
    <row r="1681" spans="1:32" x14ac:dyDescent="0.3">
      <c r="A1681" s="180" t="s">
        <v>973</v>
      </c>
      <c r="B1681" s="180">
        <v>20098</v>
      </c>
      <c r="C1681" s="182" t="s">
        <v>28134</v>
      </c>
      <c r="D1681" s="180" t="s">
        <v>6</v>
      </c>
      <c r="E1681" s="180" t="s">
        <v>857</v>
      </c>
      <c r="F1681" s="188">
        <v>119.11</v>
      </c>
      <c r="G1681" s="188">
        <v>97.66</v>
      </c>
      <c r="H1681" s="188">
        <v>74.91</v>
      </c>
      <c r="I1681" s="188">
        <v>79.47</v>
      </c>
      <c r="J1681" s="188">
        <v>91.87</v>
      </c>
      <c r="K1681" s="188">
        <v>103.17</v>
      </c>
      <c r="L1681" s="188">
        <v>96.5</v>
      </c>
      <c r="M1681" s="188">
        <v>152.47999999999999</v>
      </c>
      <c r="N1681" s="188">
        <v>120.34</v>
      </c>
      <c r="O1681" s="188">
        <v>91.26</v>
      </c>
      <c r="P1681" s="188">
        <v>110.6</v>
      </c>
      <c r="Q1681" s="188">
        <v>110.6</v>
      </c>
      <c r="R1681" s="188">
        <v>112.51</v>
      </c>
      <c r="S1681" s="188">
        <v>110.12</v>
      </c>
      <c r="T1681" s="188">
        <v>96.36</v>
      </c>
      <c r="U1681" s="188">
        <v>88.26</v>
      </c>
      <c r="V1681" s="188">
        <v>98.34</v>
      </c>
      <c r="W1681" s="188">
        <v>90.44</v>
      </c>
      <c r="X1681" s="188">
        <v>108.21</v>
      </c>
      <c r="Y1681" s="188">
        <v>108.35</v>
      </c>
      <c r="Z1681" s="188">
        <v>113.8</v>
      </c>
      <c r="AA1681" s="188">
        <v>97.59</v>
      </c>
      <c r="AB1681" s="188">
        <v>124.76</v>
      </c>
      <c r="AC1681" s="188">
        <v>103.17</v>
      </c>
      <c r="AD1681" s="188">
        <v>96.5</v>
      </c>
      <c r="AE1681" s="188">
        <v>122.04</v>
      </c>
      <c r="AF1681" s="188">
        <v>102.15</v>
      </c>
    </row>
    <row r="1682" spans="1:32" x14ac:dyDescent="0.3">
      <c r="A1682" s="180" t="s">
        <v>973</v>
      </c>
      <c r="B1682" s="180">
        <v>20096</v>
      </c>
      <c r="C1682" s="182" t="s">
        <v>28135</v>
      </c>
      <c r="D1682" s="180" t="s">
        <v>6</v>
      </c>
      <c r="E1682" s="180" t="s">
        <v>857</v>
      </c>
      <c r="F1682" s="188">
        <v>30.17</v>
      </c>
      <c r="G1682" s="188">
        <v>24.73</v>
      </c>
      <c r="H1682" s="188">
        <v>18.97</v>
      </c>
      <c r="I1682" s="188">
        <v>20.13</v>
      </c>
      <c r="J1682" s="188">
        <v>23.27</v>
      </c>
      <c r="K1682" s="188">
        <v>26.13</v>
      </c>
      <c r="L1682" s="188">
        <v>24.44</v>
      </c>
      <c r="M1682" s="188">
        <v>38.619999999999997</v>
      </c>
      <c r="N1682" s="188">
        <v>30.48</v>
      </c>
      <c r="O1682" s="188">
        <v>23.11</v>
      </c>
      <c r="P1682" s="188">
        <v>28.01</v>
      </c>
      <c r="Q1682" s="188">
        <v>28.01</v>
      </c>
      <c r="R1682" s="188">
        <v>28.49</v>
      </c>
      <c r="S1682" s="188">
        <v>27.89</v>
      </c>
      <c r="T1682" s="188">
        <v>24.4</v>
      </c>
      <c r="U1682" s="188">
        <v>22.35</v>
      </c>
      <c r="V1682" s="188">
        <v>24.91</v>
      </c>
      <c r="W1682" s="188">
        <v>22.9</v>
      </c>
      <c r="X1682" s="188">
        <v>27.41</v>
      </c>
      <c r="Y1682" s="188">
        <v>27.44</v>
      </c>
      <c r="Z1682" s="188">
        <v>28.82</v>
      </c>
      <c r="AA1682" s="188">
        <v>24.72</v>
      </c>
      <c r="AB1682" s="188">
        <v>31.6</v>
      </c>
      <c r="AC1682" s="188">
        <v>26.13</v>
      </c>
      <c r="AD1682" s="188">
        <v>24.44</v>
      </c>
      <c r="AE1682" s="188">
        <v>30.91</v>
      </c>
      <c r="AF1682" s="188">
        <v>25.87</v>
      </c>
    </row>
    <row r="1683" spans="1:32" x14ac:dyDescent="0.3">
      <c r="A1683" s="180" t="s">
        <v>26752</v>
      </c>
      <c r="B1683" s="180">
        <v>44472</v>
      </c>
      <c r="C1683" s="182" t="s">
        <v>31451</v>
      </c>
      <c r="D1683" s="180" t="s">
        <v>6</v>
      </c>
      <c r="E1683" s="180" t="s">
        <v>857</v>
      </c>
      <c r="F1683" s="188"/>
      <c r="G1683" s="188"/>
      <c r="H1683" s="188"/>
      <c r="I1683" s="188"/>
      <c r="J1683" s="188"/>
      <c r="K1683" s="188"/>
      <c r="L1683" s="188"/>
      <c r="M1683" s="188"/>
      <c r="N1683" s="188"/>
      <c r="O1683" s="188"/>
      <c r="P1683" s="188"/>
      <c r="Q1683" s="188"/>
      <c r="R1683" s="188"/>
      <c r="S1683" s="188"/>
      <c r="T1683" s="188"/>
      <c r="U1683" s="188"/>
      <c r="V1683" s="188"/>
      <c r="W1683" s="188"/>
      <c r="X1683" s="188"/>
      <c r="Y1683" s="188"/>
      <c r="Z1683" s="188"/>
      <c r="AA1683" s="188"/>
      <c r="AB1683" s="188"/>
      <c r="AC1683" s="188"/>
      <c r="AD1683" s="188"/>
      <c r="AE1683" s="188">
        <v>55.86</v>
      </c>
      <c r="AF1683" s="188"/>
    </row>
    <row r="1684" spans="1:32" x14ac:dyDescent="0.3">
      <c r="A1684" s="180" t="s">
        <v>973</v>
      </c>
      <c r="B1684" s="180">
        <v>38369</v>
      </c>
      <c r="C1684" s="182" t="s">
        <v>28136</v>
      </c>
      <c r="D1684" s="180" t="s">
        <v>6</v>
      </c>
      <c r="E1684" s="180" t="s">
        <v>857</v>
      </c>
      <c r="F1684" s="188">
        <v>21.65</v>
      </c>
      <c r="G1684" s="188">
        <v>15.96</v>
      </c>
      <c r="H1684" s="188"/>
      <c r="I1684" s="188">
        <v>21.93</v>
      </c>
      <c r="J1684" s="188">
        <v>14.93</v>
      </c>
      <c r="K1684" s="188">
        <v>24.48</v>
      </c>
      <c r="L1684" s="188">
        <v>20.010000000000002</v>
      </c>
      <c r="M1684" s="188">
        <v>19.16</v>
      </c>
      <c r="N1684" s="188">
        <v>22.3</v>
      </c>
      <c r="O1684" s="188">
        <v>24.16</v>
      </c>
      <c r="P1684" s="188">
        <v>24.06</v>
      </c>
      <c r="Q1684" s="188">
        <v>16.8</v>
      </c>
      <c r="R1684" s="188">
        <v>22.91</v>
      </c>
      <c r="S1684" s="188">
        <v>18.2</v>
      </c>
      <c r="T1684" s="188">
        <v>21.61</v>
      </c>
      <c r="U1684" s="188">
        <v>15.87</v>
      </c>
      <c r="V1684" s="188">
        <v>31.52</v>
      </c>
      <c r="W1684" s="188">
        <v>13.99</v>
      </c>
      <c r="X1684" s="188"/>
      <c r="Y1684" s="188">
        <v>17.73</v>
      </c>
      <c r="Z1684" s="188">
        <v>23.33</v>
      </c>
      <c r="AA1684" s="188">
        <v>20.07</v>
      </c>
      <c r="AB1684" s="188">
        <v>18.940000000000001</v>
      </c>
      <c r="AC1684" s="188">
        <v>21.08</v>
      </c>
      <c r="AD1684" s="188">
        <v>16.37</v>
      </c>
      <c r="AE1684" s="188">
        <v>21.51</v>
      </c>
      <c r="AF1684" s="188">
        <v>21.47</v>
      </c>
    </row>
    <row r="1685" spans="1:32" x14ac:dyDescent="0.3">
      <c r="A1685" s="180" t="s">
        <v>973</v>
      </c>
      <c r="B1685" s="180">
        <v>38370</v>
      </c>
      <c r="C1685" s="182" t="s">
        <v>28137</v>
      </c>
      <c r="D1685" s="180" t="s">
        <v>6</v>
      </c>
      <c r="E1685" s="180" t="s">
        <v>857</v>
      </c>
      <c r="F1685" s="188">
        <v>14.61</v>
      </c>
      <c r="G1685" s="188">
        <v>10.76</v>
      </c>
      <c r="H1685" s="188"/>
      <c r="I1685" s="188">
        <v>14.79</v>
      </c>
      <c r="J1685" s="188">
        <v>10.07</v>
      </c>
      <c r="K1685" s="188">
        <v>16.510000000000002</v>
      </c>
      <c r="L1685" s="188">
        <v>13.5</v>
      </c>
      <c r="M1685" s="188">
        <v>12.93</v>
      </c>
      <c r="N1685" s="188">
        <v>15.04</v>
      </c>
      <c r="O1685" s="188">
        <v>16.3</v>
      </c>
      <c r="P1685" s="188">
        <v>16.23</v>
      </c>
      <c r="Q1685" s="188">
        <v>11.33</v>
      </c>
      <c r="R1685" s="188">
        <v>15.46</v>
      </c>
      <c r="S1685" s="188">
        <v>12.28</v>
      </c>
      <c r="T1685" s="188">
        <v>14.57</v>
      </c>
      <c r="U1685" s="188">
        <v>10.7</v>
      </c>
      <c r="V1685" s="188">
        <v>21.26</v>
      </c>
      <c r="W1685" s="188">
        <v>9.44</v>
      </c>
      <c r="X1685" s="188"/>
      <c r="Y1685" s="188">
        <v>11.96</v>
      </c>
      <c r="Z1685" s="188">
        <v>15.74</v>
      </c>
      <c r="AA1685" s="188">
        <v>13.54</v>
      </c>
      <c r="AB1685" s="188">
        <v>12.78</v>
      </c>
      <c r="AC1685" s="188">
        <v>14.22</v>
      </c>
      <c r="AD1685" s="188">
        <v>11.04</v>
      </c>
      <c r="AE1685" s="188">
        <v>14.51</v>
      </c>
      <c r="AF1685" s="188">
        <v>14.48</v>
      </c>
    </row>
    <row r="1686" spans="1:32" x14ac:dyDescent="0.3">
      <c r="A1686" s="180" t="s">
        <v>973</v>
      </c>
      <c r="B1686" s="180">
        <v>45199</v>
      </c>
      <c r="C1686" s="182" t="s">
        <v>31452</v>
      </c>
      <c r="D1686" s="180" t="s">
        <v>6</v>
      </c>
      <c r="E1686" s="180" t="s">
        <v>857</v>
      </c>
      <c r="F1686" s="188">
        <v>32.49</v>
      </c>
      <c r="G1686" s="188">
        <v>27.61</v>
      </c>
      <c r="H1686" s="188">
        <v>22.42</v>
      </c>
      <c r="I1686" s="188">
        <v>25.97</v>
      </c>
      <c r="J1686" s="188">
        <v>29.08</v>
      </c>
      <c r="K1686" s="188">
        <v>23.15</v>
      </c>
      <c r="L1686" s="188">
        <v>32.76</v>
      </c>
      <c r="M1686" s="188">
        <v>29.11</v>
      </c>
      <c r="N1686" s="188">
        <v>27.61</v>
      </c>
      <c r="O1686" s="188">
        <v>33.299999999999997</v>
      </c>
      <c r="P1686" s="188">
        <v>40.04</v>
      </c>
      <c r="Q1686" s="188">
        <v>38.99</v>
      </c>
      <c r="R1686" s="188">
        <v>36.31</v>
      </c>
      <c r="S1686" s="188">
        <v>27.18</v>
      </c>
      <c r="T1686" s="188">
        <v>25.18</v>
      </c>
      <c r="U1686" s="188">
        <v>30.85</v>
      </c>
      <c r="V1686" s="188">
        <v>28.31</v>
      </c>
      <c r="W1686" s="188">
        <v>30.86</v>
      </c>
      <c r="X1686" s="188">
        <v>29.24</v>
      </c>
      <c r="Y1686" s="188">
        <v>25.83</v>
      </c>
      <c r="Z1686" s="188">
        <v>32.49</v>
      </c>
      <c r="AA1686" s="188">
        <v>24.37</v>
      </c>
      <c r="AB1686" s="188">
        <v>31.95</v>
      </c>
      <c r="AC1686" s="188">
        <v>32.33</v>
      </c>
      <c r="AD1686" s="188">
        <v>29.24</v>
      </c>
      <c r="AE1686" s="188">
        <v>34.1</v>
      </c>
      <c r="AF1686" s="188">
        <v>32.33</v>
      </c>
    </row>
    <row r="1687" spans="1:32" x14ac:dyDescent="0.3">
      <c r="A1687" s="180" t="s">
        <v>973</v>
      </c>
      <c r="B1687" s="180">
        <v>38372</v>
      </c>
      <c r="C1687" s="182" t="s">
        <v>28138</v>
      </c>
      <c r="D1687" s="180" t="s">
        <v>6</v>
      </c>
      <c r="E1687" s="180" t="s">
        <v>857</v>
      </c>
      <c r="F1687" s="188">
        <v>9.94</v>
      </c>
      <c r="G1687" s="188">
        <v>9.44</v>
      </c>
      <c r="H1687" s="188"/>
      <c r="I1687" s="188">
        <v>9.4600000000000009</v>
      </c>
      <c r="J1687" s="188">
        <v>11.57</v>
      </c>
      <c r="K1687" s="188"/>
      <c r="L1687" s="188">
        <v>12.8</v>
      </c>
      <c r="M1687" s="188">
        <v>13.6</v>
      </c>
      <c r="N1687" s="188">
        <v>13.03</v>
      </c>
      <c r="O1687" s="188">
        <v>11.86</v>
      </c>
      <c r="P1687" s="188">
        <v>11.43</v>
      </c>
      <c r="Q1687" s="188"/>
      <c r="R1687" s="188">
        <v>12.21</v>
      </c>
      <c r="S1687" s="188">
        <v>9.14</v>
      </c>
      <c r="T1687" s="188"/>
      <c r="U1687" s="188">
        <v>10.19</v>
      </c>
      <c r="V1687" s="188"/>
      <c r="W1687" s="188">
        <v>13.9</v>
      </c>
      <c r="X1687" s="188">
        <v>11.2</v>
      </c>
      <c r="Y1687" s="188">
        <v>10.86</v>
      </c>
      <c r="Z1687" s="188">
        <v>11.5</v>
      </c>
      <c r="AA1687" s="188"/>
      <c r="AB1687" s="188">
        <v>11.77</v>
      </c>
      <c r="AC1687" s="188">
        <v>9.5299999999999994</v>
      </c>
      <c r="AD1687" s="188"/>
      <c r="AE1687" s="188">
        <v>12.25</v>
      </c>
      <c r="AF1687" s="188"/>
    </row>
    <row r="1688" spans="1:32" x14ac:dyDescent="0.3">
      <c r="A1688" s="180" t="s">
        <v>26723</v>
      </c>
      <c r="B1688" s="180">
        <v>2358</v>
      </c>
      <c r="C1688" s="182" t="s">
        <v>28139</v>
      </c>
      <c r="D1688" s="180" t="s">
        <v>40</v>
      </c>
      <c r="E1688" s="180" t="s">
        <v>857</v>
      </c>
      <c r="F1688" s="188">
        <v>19.510000000000002</v>
      </c>
      <c r="G1688" s="188">
        <v>39.07</v>
      </c>
      <c r="H1688" s="188">
        <v>27.86</v>
      </c>
      <c r="I1688" s="188">
        <v>17.75</v>
      </c>
      <c r="J1688" s="188">
        <v>29.41</v>
      </c>
      <c r="K1688" s="188">
        <v>37.21</v>
      </c>
      <c r="L1688" s="188">
        <v>16.93</v>
      </c>
      <c r="M1688" s="188">
        <v>24.88</v>
      </c>
      <c r="N1688" s="188">
        <v>18</v>
      </c>
      <c r="O1688" s="188">
        <v>16.22</v>
      </c>
      <c r="P1688" s="188">
        <v>53.64</v>
      </c>
      <c r="Q1688" s="188">
        <v>20.68</v>
      </c>
      <c r="R1688" s="188">
        <v>22.83</v>
      </c>
      <c r="S1688" s="188">
        <v>19.079999999999998</v>
      </c>
      <c r="T1688" s="188">
        <v>28.27</v>
      </c>
      <c r="U1688" s="188">
        <v>23.48</v>
      </c>
      <c r="V1688" s="188">
        <v>25.84</v>
      </c>
      <c r="W1688" s="188">
        <v>23.72</v>
      </c>
      <c r="X1688" s="188">
        <v>25.52</v>
      </c>
      <c r="Y1688" s="188">
        <v>27.84</v>
      </c>
      <c r="Z1688" s="188">
        <v>14.58</v>
      </c>
      <c r="AA1688" s="188">
        <v>35.44</v>
      </c>
      <c r="AB1688" s="188">
        <v>37.53</v>
      </c>
      <c r="AC1688" s="188">
        <v>23.78</v>
      </c>
      <c r="AD1688" s="188">
        <v>13.09</v>
      </c>
      <c r="AE1688" s="188">
        <v>64.650000000000006</v>
      </c>
      <c r="AF1688" s="188">
        <v>12.8</v>
      </c>
    </row>
    <row r="1689" spans="1:32" x14ac:dyDescent="0.3">
      <c r="A1689" s="180" t="s">
        <v>26723</v>
      </c>
      <c r="B1689" s="180">
        <v>40807</v>
      </c>
      <c r="C1689" s="182" t="s">
        <v>28140</v>
      </c>
      <c r="D1689" s="180" t="s">
        <v>63</v>
      </c>
      <c r="E1689" s="180" t="s">
        <v>857</v>
      </c>
      <c r="F1689" s="188">
        <v>3416.97</v>
      </c>
      <c r="G1689" s="188">
        <v>6814.6</v>
      </c>
      <c r="H1689" s="188">
        <v>4889.49</v>
      </c>
      <c r="I1689" s="188">
        <v>3089.66</v>
      </c>
      <c r="J1689" s="188">
        <v>5140.05</v>
      </c>
      <c r="K1689" s="188">
        <v>6548.9</v>
      </c>
      <c r="L1689" s="188">
        <v>3016.23</v>
      </c>
      <c r="M1689" s="188">
        <v>4362.34</v>
      </c>
      <c r="N1689" s="188">
        <v>3231.5</v>
      </c>
      <c r="O1689" s="188">
        <v>2857.54</v>
      </c>
      <c r="P1689" s="188">
        <v>9490.8700000000008</v>
      </c>
      <c r="Q1689" s="188">
        <v>3620.21</v>
      </c>
      <c r="R1689" s="188">
        <v>4109.28</v>
      </c>
      <c r="S1689" s="188">
        <v>3306.39</v>
      </c>
      <c r="T1689" s="188">
        <v>4923.53</v>
      </c>
      <c r="U1689" s="188">
        <v>4109.8999999999996</v>
      </c>
      <c r="V1689" s="188">
        <v>4567.1899999999996</v>
      </c>
      <c r="W1689" s="188">
        <v>4164.18</v>
      </c>
      <c r="X1689" s="188">
        <v>4485.43</v>
      </c>
      <c r="Y1689" s="188">
        <v>4868.91</v>
      </c>
      <c r="Z1689" s="188">
        <v>2540.41</v>
      </c>
      <c r="AA1689" s="188">
        <v>6184.74</v>
      </c>
      <c r="AB1689" s="188">
        <v>6596.89</v>
      </c>
      <c r="AC1689" s="188">
        <v>4172.8500000000004</v>
      </c>
      <c r="AD1689" s="188">
        <v>2312.94</v>
      </c>
      <c r="AE1689" s="188">
        <v>11326.62</v>
      </c>
      <c r="AF1689" s="188">
        <v>2252.14</v>
      </c>
    </row>
    <row r="1690" spans="1:32" x14ac:dyDescent="0.3">
      <c r="A1690" s="180" t="s">
        <v>973</v>
      </c>
      <c r="B1690" s="180">
        <v>44330</v>
      </c>
      <c r="C1690" s="182" t="s">
        <v>28141</v>
      </c>
      <c r="D1690" s="180" t="s">
        <v>57</v>
      </c>
      <c r="E1690" s="180" t="s">
        <v>857</v>
      </c>
      <c r="F1690" s="188">
        <v>12.24</v>
      </c>
      <c r="G1690" s="188">
        <v>11.28</v>
      </c>
      <c r="H1690" s="188">
        <v>9.91</v>
      </c>
      <c r="I1690" s="188">
        <v>9.91</v>
      </c>
      <c r="J1690" s="188">
        <v>8.9</v>
      </c>
      <c r="K1690" s="188">
        <v>11.41</v>
      </c>
      <c r="L1690" s="188">
        <v>8.58</v>
      </c>
      <c r="M1690" s="188">
        <v>10.23</v>
      </c>
      <c r="N1690" s="188">
        <v>10.85</v>
      </c>
      <c r="O1690" s="188">
        <v>10.06</v>
      </c>
      <c r="P1690" s="188">
        <v>14.85</v>
      </c>
      <c r="Q1690" s="188">
        <v>8.6199999999999992</v>
      </c>
      <c r="R1690" s="188">
        <v>10.050000000000001</v>
      </c>
      <c r="S1690" s="188">
        <v>10.38</v>
      </c>
      <c r="T1690" s="188">
        <v>9.73</v>
      </c>
      <c r="U1690" s="188">
        <v>17.760000000000002</v>
      </c>
      <c r="V1690" s="188">
        <v>16.309999999999999</v>
      </c>
      <c r="W1690" s="188">
        <v>10.66</v>
      </c>
      <c r="X1690" s="188">
        <v>9.75</v>
      </c>
      <c r="Y1690" s="188">
        <v>11.79</v>
      </c>
      <c r="Z1690" s="188">
        <v>10.57</v>
      </c>
      <c r="AA1690" s="188">
        <v>11.89</v>
      </c>
      <c r="AB1690" s="188">
        <v>12.73</v>
      </c>
      <c r="AC1690" s="188">
        <v>11.84</v>
      </c>
      <c r="AD1690" s="188">
        <v>11.65</v>
      </c>
      <c r="AE1690" s="188">
        <v>12.23</v>
      </c>
      <c r="AF1690" s="188">
        <v>10.27</v>
      </c>
    </row>
    <row r="1691" spans="1:32" x14ac:dyDescent="0.3">
      <c r="A1691" s="180" t="s">
        <v>973</v>
      </c>
      <c r="B1691" s="180">
        <v>43144</v>
      </c>
      <c r="C1691" s="182" t="s">
        <v>28142</v>
      </c>
      <c r="D1691" s="180" t="s">
        <v>42</v>
      </c>
      <c r="E1691" s="180" t="s">
        <v>857</v>
      </c>
      <c r="F1691" s="188">
        <v>56.18</v>
      </c>
      <c r="G1691" s="188">
        <v>48.97</v>
      </c>
      <c r="H1691" s="188"/>
      <c r="I1691" s="188">
        <v>41.7</v>
      </c>
      <c r="J1691" s="188">
        <v>39.51</v>
      </c>
      <c r="K1691" s="188">
        <v>43.9</v>
      </c>
      <c r="L1691" s="188">
        <v>46.77</v>
      </c>
      <c r="M1691" s="188">
        <v>32.450000000000003</v>
      </c>
      <c r="N1691" s="188">
        <v>35.85</v>
      </c>
      <c r="O1691" s="188">
        <v>58.48</v>
      </c>
      <c r="P1691" s="188">
        <v>34.700000000000003</v>
      </c>
      <c r="Q1691" s="188">
        <v>39.450000000000003</v>
      </c>
      <c r="R1691" s="188">
        <v>45.31</v>
      </c>
      <c r="S1691" s="188">
        <v>43.11</v>
      </c>
      <c r="T1691" s="188">
        <v>52.52</v>
      </c>
      <c r="U1691" s="188">
        <v>46.4</v>
      </c>
      <c r="V1691" s="188">
        <v>53.72</v>
      </c>
      <c r="W1691" s="188">
        <v>35.33</v>
      </c>
      <c r="X1691" s="188">
        <v>35.33</v>
      </c>
      <c r="Y1691" s="188">
        <v>38.770000000000003</v>
      </c>
      <c r="Z1691" s="188">
        <v>48.23</v>
      </c>
      <c r="AA1691" s="188">
        <v>46.88</v>
      </c>
      <c r="AB1691" s="188">
        <v>37.99</v>
      </c>
      <c r="AC1691" s="188">
        <v>28.95</v>
      </c>
      <c r="AD1691" s="188">
        <v>48.86</v>
      </c>
      <c r="AE1691" s="188">
        <v>37.15</v>
      </c>
      <c r="AF1691" s="188">
        <v>52.52</v>
      </c>
    </row>
    <row r="1692" spans="1:32" x14ac:dyDescent="0.3">
      <c r="A1692" s="180" t="s">
        <v>973</v>
      </c>
      <c r="B1692" s="180">
        <v>39397</v>
      </c>
      <c r="C1692" s="182" t="s">
        <v>28143</v>
      </c>
      <c r="D1692" s="180" t="s">
        <v>57</v>
      </c>
      <c r="E1692" s="180" t="s">
        <v>857</v>
      </c>
      <c r="F1692" s="188">
        <v>25.6</v>
      </c>
      <c r="G1692" s="188">
        <v>22.32</v>
      </c>
      <c r="H1692" s="188"/>
      <c r="I1692" s="188">
        <v>19.010000000000002</v>
      </c>
      <c r="J1692" s="188">
        <v>18</v>
      </c>
      <c r="K1692" s="188">
        <v>20.010000000000002</v>
      </c>
      <c r="L1692" s="188">
        <v>21.32</v>
      </c>
      <c r="M1692" s="188">
        <v>14.79</v>
      </c>
      <c r="N1692" s="188">
        <v>16.34</v>
      </c>
      <c r="O1692" s="188">
        <v>26.65</v>
      </c>
      <c r="P1692" s="188">
        <v>15.81</v>
      </c>
      <c r="Q1692" s="188">
        <v>17.98</v>
      </c>
      <c r="R1692" s="188">
        <v>20.65</v>
      </c>
      <c r="S1692" s="188">
        <v>19.649999999999999</v>
      </c>
      <c r="T1692" s="188">
        <v>23.94</v>
      </c>
      <c r="U1692" s="188">
        <v>21.15</v>
      </c>
      <c r="V1692" s="188">
        <v>24.48</v>
      </c>
      <c r="W1692" s="188">
        <v>16.100000000000001</v>
      </c>
      <c r="X1692" s="188">
        <v>16.100000000000001</v>
      </c>
      <c r="Y1692" s="188">
        <v>17.670000000000002</v>
      </c>
      <c r="Z1692" s="188">
        <v>21.98</v>
      </c>
      <c r="AA1692" s="188">
        <v>21.36</v>
      </c>
      <c r="AB1692" s="188">
        <v>17.309999999999999</v>
      </c>
      <c r="AC1692" s="188">
        <v>13.19</v>
      </c>
      <c r="AD1692" s="188">
        <v>22.27</v>
      </c>
      <c r="AE1692" s="188">
        <v>16.93</v>
      </c>
      <c r="AF1692" s="188">
        <v>23.94</v>
      </c>
    </row>
    <row r="1693" spans="1:32" x14ac:dyDescent="0.3">
      <c r="A1693" s="180" t="s">
        <v>973</v>
      </c>
      <c r="B1693" s="180">
        <v>2692</v>
      </c>
      <c r="C1693" s="182" t="s">
        <v>28144</v>
      </c>
      <c r="D1693" s="180" t="s">
        <v>57</v>
      </c>
      <c r="E1693" s="180" t="s">
        <v>857</v>
      </c>
      <c r="F1693" s="188">
        <v>10.33</v>
      </c>
      <c r="G1693" s="188">
        <v>9</v>
      </c>
      <c r="H1693" s="188"/>
      <c r="I1693" s="188">
        <v>7.67</v>
      </c>
      <c r="J1693" s="188">
        <v>7.26</v>
      </c>
      <c r="K1693" s="188">
        <v>8.07</v>
      </c>
      <c r="L1693" s="188">
        <v>8.6</v>
      </c>
      <c r="M1693" s="188">
        <v>5.97</v>
      </c>
      <c r="N1693" s="188">
        <v>6.59</v>
      </c>
      <c r="O1693" s="188">
        <v>10.75</v>
      </c>
      <c r="P1693" s="188">
        <v>6.38</v>
      </c>
      <c r="Q1693" s="188">
        <v>7.25</v>
      </c>
      <c r="R1693" s="188">
        <v>8.33</v>
      </c>
      <c r="S1693" s="188">
        <v>7.93</v>
      </c>
      <c r="T1693" s="188">
        <v>9.66</v>
      </c>
      <c r="U1693" s="188">
        <v>8.5299999999999994</v>
      </c>
      <c r="V1693" s="188">
        <v>9.8800000000000008</v>
      </c>
      <c r="W1693" s="188">
        <v>6.49</v>
      </c>
      <c r="X1693" s="188">
        <v>6.49</v>
      </c>
      <c r="Y1693" s="188">
        <v>7.13</v>
      </c>
      <c r="Z1693" s="188">
        <v>8.8699999999999992</v>
      </c>
      <c r="AA1693" s="188">
        <v>8.6199999999999992</v>
      </c>
      <c r="AB1693" s="188">
        <v>6.98</v>
      </c>
      <c r="AC1693" s="188">
        <v>5.32</v>
      </c>
      <c r="AD1693" s="188">
        <v>8.98</v>
      </c>
      <c r="AE1693" s="188">
        <v>6.83</v>
      </c>
      <c r="AF1693" s="188">
        <v>9.66</v>
      </c>
    </row>
    <row r="1694" spans="1:32" x14ac:dyDescent="0.3">
      <c r="A1694" s="180" t="s">
        <v>26752</v>
      </c>
      <c r="B1694" s="180">
        <v>45299</v>
      </c>
      <c r="C1694" s="182" t="s">
        <v>31453</v>
      </c>
      <c r="D1694" s="180" t="s">
        <v>6</v>
      </c>
      <c r="E1694" s="180" t="s">
        <v>857</v>
      </c>
      <c r="F1694" s="188">
        <v>80.17</v>
      </c>
      <c r="G1694" s="188"/>
      <c r="H1694" s="188">
        <v>98.83</v>
      </c>
      <c r="I1694" s="188">
        <v>70.19</v>
      </c>
      <c r="J1694" s="188">
        <v>85.48</v>
      </c>
      <c r="K1694" s="188">
        <v>109.96</v>
      </c>
      <c r="L1694" s="188"/>
      <c r="M1694" s="188">
        <v>79.58</v>
      </c>
      <c r="N1694" s="188">
        <v>74.66</v>
      </c>
      <c r="O1694" s="188">
        <v>117.65</v>
      </c>
      <c r="P1694" s="188">
        <v>81.25</v>
      </c>
      <c r="Q1694" s="188">
        <v>100.2</v>
      </c>
      <c r="R1694" s="188">
        <v>87.18</v>
      </c>
      <c r="S1694" s="188">
        <v>77.61</v>
      </c>
      <c r="T1694" s="188">
        <v>103.24</v>
      </c>
      <c r="U1694" s="188"/>
      <c r="V1694" s="188">
        <v>77.61</v>
      </c>
      <c r="W1694" s="188">
        <v>95.19</v>
      </c>
      <c r="X1694" s="188">
        <v>86.89</v>
      </c>
      <c r="Y1694" s="188">
        <v>77.61</v>
      </c>
      <c r="Z1694" s="188">
        <v>76.52</v>
      </c>
      <c r="AA1694" s="188">
        <v>77.61</v>
      </c>
      <c r="AB1694" s="188">
        <v>101.01</v>
      </c>
      <c r="AC1694" s="188">
        <v>74.489999999999995</v>
      </c>
      <c r="AD1694" s="188"/>
      <c r="AE1694" s="188">
        <v>77.61</v>
      </c>
      <c r="AF1694" s="188">
        <v>118.6</v>
      </c>
    </row>
    <row r="1695" spans="1:32" x14ac:dyDescent="0.3">
      <c r="A1695" s="180" t="s">
        <v>973</v>
      </c>
      <c r="B1695" s="180">
        <v>44329</v>
      </c>
      <c r="C1695" s="182" t="s">
        <v>28145</v>
      </c>
      <c r="D1695" s="180" t="s">
        <v>57</v>
      </c>
      <c r="E1695" s="180" t="s">
        <v>857</v>
      </c>
      <c r="F1695" s="188">
        <v>16.04</v>
      </c>
      <c r="G1695" s="188">
        <v>14.78</v>
      </c>
      <c r="H1695" s="188">
        <v>12.99</v>
      </c>
      <c r="I1695" s="188">
        <v>12.99</v>
      </c>
      <c r="J1695" s="188">
        <v>11.67</v>
      </c>
      <c r="K1695" s="188">
        <v>14.95</v>
      </c>
      <c r="L1695" s="188">
        <v>11.25</v>
      </c>
      <c r="M1695" s="188">
        <v>13.41</v>
      </c>
      <c r="N1695" s="188">
        <v>14.22</v>
      </c>
      <c r="O1695" s="188">
        <v>13.18</v>
      </c>
      <c r="P1695" s="188">
        <v>19.46</v>
      </c>
      <c r="Q1695" s="188">
        <v>11.3</v>
      </c>
      <c r="R1695" s="188">
        <v>13.17</v>
      </c>
      <c r="S1695" s="188">
        <v>13.61</v>
      </c>
      <c r="T1695" s="188">
        <v>12.76</v>
      </c>
      <c r="U1695" s="188">
        <v>23.28</v>
      </c>
      <c r="V1695" s="188">
        <v>21.38</v>
      </c>
      <c r="W1695" s="188">
        <v>13.97</v>
      </c>
      <c r="X1695" s="188">
        <v>12.78</v>
      </c>
      <c r="Y1695" s="188">
        <v>15.45</v>
      </c>
      <c r="Z1695" s="188">
        <v>13.85</v>
      </c>
      <c r="AA1695" s="188">
        <v>15.59</v>
      </c>
      <c r="AB1695" s="188">
        <v>16.690000000000001</v>
      </c>
      <c r="AC1695" s="188">
        <v>15.51</v>
      </c>
      <c r="AD1695" s="188">
        <v>15.27</v>
      </c>
      <c r="AE1695" s="188">
        <v>16.03</v>
      </c>
      <c r="AF1695" s="188">
        <v>13.46</v>
      </c>
    </row>
    <row r="1696" spans="1:32" x14ac:dyDescent="0.3">
      <c r="A1696" s="180" t="s">
        <v>973</v>
      </c>
      <c r="B1696" s="180">
        <v>5318</v>
      </c>
      <c r="C1696" s="182" t="s">
        <v>28146</v>
      </c>
      <c r="D1696" s="180" t="s">
        <v>57</v>
      </c>
      <c r="E1696" s="180" t="s">
        <v>26586</v>
      </c>
      <c r="F1696" s="188">
        <v>25.94</v>
      </c>
      <c r="G1696" s="188">
        <v>23.9</v>
      </c>
      <c r="H1696" s="188">
        <v>21</v>
      </c>
      <c r="I1696" s="188">
        <v>21</v>
      </c>
      <c r="J1696" s="188">
        <v>18.87</v>
      </c>
      <c r="K1696" s="188">
        <v>24.18</v>
      </c>
      <c r="L1696" s="188">
        <v>18.190000000000001</v>
      </c>
      <c r="M1696" s="188">
        <v>21.68</v>
      </c>
      <c r="N1696" s="188">
        <v>23</v>
      </c>
      <c r="O1696" s="188">
        <v>21.31</v>
      </c>
      <c r="P1696" s="188">
        <v>31.46</v>
      </c>
      <c r="Q1696" s="188">
        <v>18.28</v>
      </c>
      <c r="R1696" s="188">
        <v>21.3</v>
      </c>
      <c r="S1696" s="188">
        <v>22</v>
      </c>
      <c r="T1696" s="188">
        <v>20.63</v>
      </c>
      <c r="U1696" s="188">
        <v>37.64</v>
      </c>
      <c r="V1696" s="188">
        <v>34.56</v>
      </c>
      <c r="W1696" s="188">
        <v>22.59</v>
      </c>
      <c r="X1696" s="188">
        <v>20.66</v>
      </c>
      <c r="Y1696" s="188">
        <v>24.98</v>
      </c>
      <c r="Z1696" s="188">
        <v>22.4</v>
      </c>
      <c r="AA1696" s="188">
        <v>25.2</v>
      </c>
      <c r="AB1696" s="188">
        <v>26.98</v>
      </c>
      <c r="AC1696" s="188">
        <v>25.08</v>
      </c>
      <c r="AD1696" s="188">
        <v>24.69</v>
      </c>
      <c r="AE1696" s="188">
        <v>25.92</v>
      </c>
      <c r="AF1696" s="188">
        <v>21.77</v>
      </c>
    </row>
    <row r="1697" spans="1:32" x14ac:dyDescent="0.3">
      <c r="A1697" s="180" t="s">
        <v>973</v>
      </c>
      <c r="B1697" s="180">
        <v>5330</v>
      </c>
      <c r="C1697" s="182" t="s">
        <v>28147</v>
      </c>
      <c r="D1697" s="180" t="s">
        <v>57</v>
      </c>
      <c r="E1697" s="180" t="s">
        <v>857</v>
      </c>
      <c r="F1697" s="188">
        <v>59.13</v>
      </c>
      <c r="G1697" s="188">
        <v>54.48</v>
      </c>
      <c r="H1697" s="188">
        <v>47.86</v>
      </c>
      <c r="I1697" s="188">
        <v>47.86</v>
      </c>
      <c r="J1697" s="188">
        <v>43.01</v>
      </c>
      <c r="K1697" s="188">
        <v>55.11</v>
      </c>
      <c r="L1697" s="188">
        <v>41.46</v>
      </c>
      <c r="M1697" s="188">
        <v>49.41</v>
      </c>
      <c r="N1697" s="188">
        <v>52.42</v>
      </c>
      <c r="O1697" s="188">
        <v>48.57</v>
      </c>
      <c r="P1697" s="188">
        <v>71.709999999999994</v>
      </c>
      <c r="Q1697" s="188">
        <v>41.66</v>
      </c>
      <c r="R1697" s="188">
        <v>48.55</v>
      </c>
      <c r="S1697" s="188">
        <v>50.14</v>
      </c>
      <c r="T1697" s="188">
        <v>47.02</v>
      </c>
      <c r="U1697" s="188">
        <v>85.8</v>
      </c>
      <c r="V1697" s="188">
        <v>78.77</v>
      </c>
      <c r="W1697" s="188">
        <v>51.49</v>
      </c>
      <c r="X1697" s="188">
        <v>47.09</v>
      </c>
      <c r="Y1697" s="188">
        <v>56.94</v>
      </c>
      <c r="Z1697" s="188">
        <v>51.06</v>
      </c>
      <c r="AA1697" s="188">
        <v>57.44</v>
      </c>
      <c r="AB1697" s="188">
        <v>61.5</v>
      </c>
      <c r="AC1697" s="188">
        <v>57.17</v>
      </c>
      <c r="AD1697" s="188">
        <v>56.28</v>
      </c>
      <c r="AE1697" s="188">
        <v>59.08</v>
      </c>
      <c r="AF1697" s="188">
        <v>49.62</v>
      </c>
    </row>
    <row r="1698" spans="1:32" x14ac:dyDescent="0.3">
      <c r="A1698" s="180" t="s">
        <v>973</v>
      </c>
      <c r="B1698" s="180">
        <v>44532</v>
      </c>
      <c r="C1698" s="182" t="s">
        <v>28148</v>
      </c>
      <c r="D1698" s="180" t="s">
        <v>6</v>
      </c>
      <c r="E1698" s="180" t="s">
        <v>857</v>
      </c>
      <c r="F1698" s="188">
        <v>22.21</v>
      </c>
      <c r="G1698" s="188">
        <v>16.37</v>
      </c>
      <c r="H1698" s="188"/>
      <c r="I1698" s="188">
        <v>22.5</v>
      </c>
      <c r="J1698" s="188">
        <v>15.32</v>
      </c>
      <c r="K1698" s="188">
        <v>25.11</v>
      </c>
      <c r="L1698" s="188">
        <v>20.52</v>
      </c>
      <c r="M1698" s="188">
        <v>19.649999999999999</v>
      </c>
      <c r="N1698" s="188">
        <v>22.87</v>
      </c>
      <c r="O1698" s="188">
        <v>24.78</v>
      </c>
      <c r="P1698" s="188">
        <v>24.68</v>
      </c>
      <c r="Q1698" s="188">
        <v>17.23</v>
      </c>
      <c r="R1698" s="188">
        <v>23.5</v>
      </c>
      <c r="S1698" s="188">
        <v>18.670000000000002</v>
      </c>
      <c r="T1698" s="188">
        <v>22.16</v>
      </c>
      <c r="U1698" s="188">
        <v>16.27</v>
      </c>
      <c r="V1698" s="188">
        <v>32.33</v>
      </c>
      <c r="W1698" s="188">
        <v>14.35</v>
      </c>
      <c r="X1698" s="188"/>
      <c r="Y1698" s="188">
        <v>18.190000000000001</v>
      </c>
      <c r="Z1698" s="188">
        <v>23.93</v>
      </c>
      <c r="AA1698" s="188">
        <v>20.58</v>
      </c>
      <c r="AB1698" s="188">
        <v>19.43</v>
      </c>
      <c r="AC1698" s="188">
        <v>21.62</v>
      </c>
      <c r="AD1698" s="188">
        <v>16.79</v>
      </c>
      <c r="AE1698" s="188">
        <v>22.06</v>
      </c>
      <c r="AF1698" s="188">
        <v>22.02</v>
      </c>
    </row>
    <row r="1699" spans="1:32" x14ac:dyDescent="0.3">
      <c r="A1699" s="180" t="s">
        <v>973</v>
      </c>
      <c r="B1699" s="180">
        <v>44531</v>
      </c>
      <c r="C1699" s="182" t="s">
        <v>28149</v>
      </c>
      <c r="D1699" s="180" t="s">
        <v>6</v>
      </c>
      <c r="E1699" s="180" t="s">
        <v>857</v>
      </c>
      <c r="F1699" s="188">
        <v>76.14</v>
      </c>
      <c r="G1699" s="188">
        <v>56.12</v>
      </c>
      <c r="H1699" s="188"/>
      <c r="I1699" s="188">
        <v>77.12</v>
      </c>
      <c r="J1699" s="188">
        <v>52.51</v>
      </c>
      <c r="K1699" s="188">
        <v>86.06</v>
      </c>
      <c r="L1699" s="188">
        <v>70.36</v>
      </c>
      <c r="M1699" s="188">
        <v>67.38</v>
      </c>
      <c r="N1699" s="188">
        <v>78.400000000000006</v>
      </c>
      <c r="O1699" s="188">
        <v>84.94</v>
      </c>
      <c r="P1699" s="188">
        <v>84.59</v>
      </c>
      <c r="Q1699" s="188">
        <v>59.07</v>
      </c>
      <c r="R1699" s="188">
        <v>80.569999999999993</v>
      </c>
      <c r="S1699" s="188">
        <v>63.99</v>
      </c>
      <c r="T1699" s="188">
        <v>75.97</v>
      </c>
      <c r="U1699" s="188">
        <v>55.79</v>
      </c>
      <c r="V1699" s="188">
        <v>110.84</v>
      </c>
      <c r="W1699" s="188">
        <v>49.19</v>
      </c>
      <c r="X1699" s="188"/>
      <c r="Y1699" s="188">
        <v>62.35</v>
      </c>
      <c r="Z1699" s="188">
        <v>82.05</v>
      </c>
      <c r="AA1699" s="188">
        <v>70.56</v>
      </c>
      <c r="AB1699" s="188">
        <v>66.599999999999994</v>
      </c>
      <c r="AC1699" s="188">
        <v>74.12</v>
      </c>
      <c r="AD1699" s="188">
        <v>57.58</v>
      </c>
      <c r="AE1699" s="188">
        <v>75.63</v>
      </c>
      <c r="AF1699" s="188">
        <v>75.48</v>
      </c>
    </row>
    <row r="1700" spans="1:32" x14ac:dyDescent="0.3">
      <c r="A1700" s="180" t="s">
        <v>973</v>
      </c>
      <c r="B1700" s="180">
        <v>13887</v>
      </c>
      <c r="C1700" s="182" t="s">
        <v>28150</v>
      </c>
      <c r="D1700" s="180" t="s">
        <v>6</v>
      </c>
      <c r="E1700" s="180" t="s">
        <v>857</v>
      </c>
      <c r="F1700" s="188">
        <v>331.69</v>
      </c>
      <c r="G1700" s="188">
        <v>244.48</v>
      </c>
      <c r="H1700" s="188"/>
      <c r="I1700" s="188">
        <v>335.98</v>
      </c>
      <c r="J1700" s="188">
        <v>228.75</v>
      </c>
      <c r="K1700" s="188">
        <v>374.92</v>
      </c>
      <c r="L1700" s="188">
        <v>306.52999999999997</v>
      </c>
      <c r="M1700" s="188">
        <v>293.52999999999997</v>
      </c>
      <c r="N1700" s="188">
        <v>341.55</v>
      </c>
      <c r="O1700" s="188">
        <v>370.03</v>
      </c>
      <c r="P1700" s="188">
        <v>368.52</v>
      </c>
      <c r="Q1700" s="188">
        <v>257.33999999999997</v>
      </c>
      <c r="R1700" s="188">
        <v>351</v>
      </c>
      <c r="S1700" s="188">
        <v>278.79000000000002</v>
      </c>
      <c r="T1700" s="188">
        <v>330.97</v>
      </c>
      <c r="U1700" s="188">
        <v>243.05</v>
      </c>
      <c r="V1700" s="188">
        <v>482.84</v>
      </c>
      <c r="W1700" s="188">
        <v>214.31</v>
      </c>
      <c r="X1700" s="188"/>
      <c r="Y1700" s="188">
        <v>271.64</v>
      </c>
      <c r="Z1700" s="188">
        <v>357.42</v>
      </c>
      <c r="AA1700" s="188">
        <v>307.38</v>
      </c>
      <c r="AB1700" s="188">
        <v>290.14999999999998</v>
      </c>
      <c r="AC1700" s="188">
        <v>322.89999999999998</v>
      </c>
      <c r="AD1700" s="188">
        <v>250.84</v>
      </c>
      <c r="AE1700" s="188">
        <v>329.47</v>
      </c>
      <c r="AF1700" s="188">
        <v>328.83</v>
      </c>
    </row>
    <row r="1701" spans="1:32" x14ac:dyDescent="0.3">
      <c r="A1701" s="180" t="s">
        <v>973</v>
      </c>
      <c r="B1701" s="180">
        <v>38140</v>
      </c>
      <c r="C1701" s="182" t="s">
        <v>28151</v>
      </c>
      <c r="D1701" s="180" t="s">
        <v>6</v>
      </c>
      <c r="E1701" s="180" t="s">
        <v>857</v>
      </c>
      <c r="F1701" s="188">
        <v>27.17</v>
      </c>
      <c r="G1701" s="188">
        <v>20.02</v>
      </c>
      <c r="H1701" s="188"/>
      <c r="I1701" s="188">
        <v>27.52</v>
      </c>
      <c r="J1701" s="188">
        <v>18.73</v>
      </c>
      <c r="K1701" s="188">
        <v>30.71</v>
      </c>
      <c r="L1701" s="188">
        <v>25.1</v>
      </c>
      <c r="M1701" s="188">
        <v>24.04</v>
      </c>
      <c r="N1701" s="188">
        <v>27.97</v>
      </c>
      <c r="O1701" s="188">
        <v>30.31</v>
      </c>
      <c r="P1701" s="188">
        <v>30.18</v>
      </c>
      <c r="Q1701" s="188">
        <v>21.08</v>
      </c>
      <c r="R1701" s="188">
        <v>28.75</v>
      </c>
      <c r="S1701" s="188">
        <v>22.83</v>
      </c>
      <c r="T1701" s="188">
        <v>27.11</v>
      </c>
      <c r="U1701" s="188">
        <v>19.899999999999999</v>
      </c>
      <c r="V1701" s="188">
        <v>39.549999999999997</v>
      </c>
      <c r="W1701" s="188">
        <v>17.55</v>
      </c>
      <c r="X1701" s="188"/>
      <c r="Y1701" s="188">
        <v>22.25</v>
      </c>
      <c r="Z1701" s="188">
        <v>29.27</v>
      </c>
      <c r="AA1701" s="188">
        <v>25.17</v>
      </c>
      <c r="AB1701" s="188">
        <v>23.76</v>
      </c>
      <c r="AC1701" s="188">
        <v>26.45</v>
      </c>
      <c r="AD1701" s="188">
        <v>20.54</v>
      </c>
      <c r="AE1701" s="188">
        <v>26.98</v>
      </c>
      <c r="AF1701" s="188">
        <v>26.93</v>
      </c>
    </row>
    <row r="1702" spans="1:32" x14ac:dyDescent="0.3">
      <c r="A1702" s="180" t="s">
        <v>973</v>
      </c>
      <c r="B1702" s="180">
        <v>44495</v>
      </c>
      <c r="C1702" s="182" t="s">
        <v>28152</v>
      </c>
      <c r="D1702" s="180" t="s">
        <v>6</v>
      </c>
      <c r="E1702" s="180" t="s">
        <v>857</v>
      </c>
      <c r="F1702" s="188">
        <v>28.72</v>
      </c>
      <c r="G1702" s="188">
        <v>21.17</v>
      </c>
      <c r="H1702" s="188"/>
      <c r="I1702" s="188">
        <v>29.1</v>
      </c>
      <c r="J1702" s="188">
        <v>19.809999999999999</v>
      </c>
      <c r="K1702" s="188">
        <v>32.47</v>
      </c>
      <c r="L1702" s="188">
        <v>26.54</v>
      </c>
      <c r="M1702" s="188">
        <v>25.42</v>
      </c>
      <c r="N1702" s="188">
        <v>29.58</v>
      </c>
      <c r="O1702" s="188">
        <v>32.049999999999997</v>
      </c>
      <c r="P1702" s="188">
        <v>31.91</v>
      </c>
      <c r="Q1702" s="188">
        <v>22.28</v>
      </c>
      <c r="R1702" s="188">
        <v>30.4</v>
      </c>
      <c r="S1702" s="188">
        <v>24.14</v>
      </c>
      <c r="T1702" s="188">
        <v>28.66</v>
      </c>
      <c r="U1702" s="188">
        <v>21.05</v>
      </c>
      <c r="V1702" s="188">
        <v>41.82</v>
      </c>
      <c r="W1702" s="188">
        <v>18.559999999999999</v>
      </c>
      <c r="X1702" s="188"/>
      <c r="Y1702" s="188">
        <v>23.52</v>
      </c>
      <c r="Z1702" s="188">
        <v>30.95</v>
      </c>
      <c r="AA1702" s="188">
        <v>26.62</v>
      </c>
      <c r="AB1702" s="188">
        <v>25.13</v>
      </c>
      <c r="AC1702" s="188">
        <v>27.96</v>
      </c>
      <c r="AD1702" s="188">
        <v>21.72</v>
      </c>
      <c r="AE1702" s="188">
        <v>28.53</v>
      </c>
      <c r="AF1702" s="188">
        <v>28.48</v>
      </c>
    </row>
    <row r="1703" spans="1:32" x14ac:dyDescent="0.3">
      <c r="A1703" s="180" t="s">
        <v>973</v>
      </c>
      <c r="B1703" s="180">
        <v>44533</v>
      </c>
      <c r="C1703" s="182" t="s">
        <v>28153</v>
      </c>
      <c r="D1703" s="180" t="s">
        <v>6</v>
      </c>
      <c r="E1703" s="180" t="s">
        <v>857</v>
      </c>
      <c r="F1703" s="188">
        <v>29.14</v>
      </c>
      <c r="G1703" s="188">
        <v>21.48</v>
      </c>
      <c r="H1703" s="188"/>
      <c r="I1703" s="188">
        <v>29.52</v>
      </c>
      <c r="J1703" s="188">
        <v>20.100000000000001</v>
      </c>
      <c r="K1703" s="188">
        <v>32.94</v>
      </c>
      <c r="L1703" s="188">
        <v>26.93</v>
      </c>
      <c r="M1703" s="188">
        <v>25.79</v>
      </c>
      <c r="N1703" s="188">
        <v>30.01</v>
      </c>
      <c r="O1703" s="188">
        <v>32.51</v>
      </c>
      <c r="P1703" s="188">
        <v>32.380000000000003</v>
      </c>
      <c r="Q1703" s="188">
        <v>22.61</v>
      </c>
      <c r="R1703" s="188">
        <v>30.84</v>
      </c>
      <c r="S1703" s="188">
        <v>24.49</v>
      </c>
      <c r="T1703" s="188">
        <v>29.08</v>
      </c>
      <c r="U1703" s="188">
        <v>21.35</v>
      </c>
      <c r="V1703" s="188">
        <v>42.42</v>
      </c>
      <c r="W1703" s="188">
        <v>18.829999999999998</v>
      </c>
      <c r="X1703" s="188"/>
      <c r="Y1703" s="188">
        <v>23.87</v>
      </c>
      <c r="Z1703" s="188">
        <v>31.4</v>
      </c>
      <c r="AA1703" s="188">
        <v>27.01</v>
      </c>
      <c r="AB1703" s="188">
        <v>25.49</v>
      </c>
      <c r="AC1703" s="188">
        <v>28.37</v>
      </c>
      <c r="AD1703" s="188">
        <v>22.04</v>
      </c>
      <c r="AE1703" s="188">
        <v>28.95</v>
      </c>
      <c r="AF1703" s="188">
        <v>28.89</v>
      </c>
    </row>
    <row r="1704" spans="1:32" x14ac:dyDescent="0.3">
      <c r="A1704" s="180" t="s">
        <v>973</v>
      </c>
      <c r="B1704" s="180">
        <v>44534</v>
      </c>
      <c r="C1704" s="182" t="s">
        <v>31454</v>
      </c>
      <c r="D1704" s="180" t="s">
        <v>6</v>
      </c>
      <c r="E1704" s="180" t="s">
        <v>857</v>
      </c>
      <c r="F1704" s="188">
        <v>5.71</v>
      </c>
      <c r="G1704" s="188">
        <v>4.21</v>
      </c>
      <c r="H1704" s="188"/>
      <c r="I1704" s="188">
        <v>5.79</v>
      </c>
      <c r="J1704" s="188">
        <v>3.94</v>
      </c>
      <c r="K1704" s="188">
        <v>6.46</v>
      </c>
      <c r="L1704" s="188">
        <v>5.28</v>
      </c>
      <c r="M1704" s="188">
        <v>5.0599999999999996</v>
      </c>
      <c r="N1704" s="188">
        <v>5.88</v>
      </c>
      <c r="O1704" s="188">
        <v>6.37</v>
      </c>
      <c r="P1704" s="188">
        <v>6.35</v>
      </c>
      <c r="Q1704" s="188">
        <v>4.43</v>
      </c>
      <c r="R1704" s="188">
        <v>6.05</v>
      </c>
      <c r="S1704" s="188">
        <v>4.8</v>
      </c>
      <c r="T1704" s="188">
        <v>5.7</v>
      </c>
      <c r="U1704" s="188">
        <v>4.1900000000000004</v>
      </c>
      <c r="V1704" s="188">
        <v>8.32</v>
      </c>
      <c r="W1704" s="188">
        <v>3.69</v>
      </c>
      <c r="X1704" s="188"/>
      <c r="Y1704" s="188">
        <v>4.68</v>
      </c>
      <c r="Z1704" s="188">
        <v>6.16</v>
      </c>
      <c r="AA1704" s="188">
        <v>5.29</v>
      </c>
      <c r="AB1704" s="188">
        <v>5</v>
      </c>
      <c r="AC1704" s="188">
        <v>5.56</v>
      </c>
      <c r="AD1704" s="188">
        <v>4.32</v>
      </c>
      <c r="AE1704" s="188">
        <v>5.68</v>
      </c>
      <c r="AF1704" s="188">
        <v>5.66</v>
      </c>
    </row>
    <row r="1705" spans="1:32" x14ac:dyDescent="0.3">
      <c r="A1705" s="180" t="s">
        <v>973</v>
      </c>
      <c r="B1705" s="180">
        <v>34729</v>
      </c>
      <c r="C1705" s="182" t="s">
        <v>28154</v>
      </c>
      <c r="D1705" s="180" t="s">
        <v>6</v>
      </c>
      <c r="E1705" s="180" t="s">
        <v>857</v>
      </c>
      <c r="F1705" s="188">
        <v>1260.67</v>
      </c>
      <c r="G1705" s="188">
        <v>1261.68</v>
      </c>
      <c r="H1705" s="188">
        <v>960.08</v>
      </c>
      <c r="I1705" s="188">
        <v>1241.57</v>
      </c>
      <c r="J1705" s="188">
        <v>1122.94</v>
      </c>
      <c r="K1705" s="188">
        <v>1296.8699999999999</v>
      </c>
      <c r="L1705" s="188">
        <v>1879.96</v>
      </c>
      <c r="M1705" s="188">
        <v>1023.42</v>
      </c>
      <c r="N1705" s="188">
        <v>1050.56</v>
      </c>
      <c r="O1705" s="188">
        <v>1003.31</v>
      </c>
      <c r="P1705" s="188">
        <v>1357.19</v>
      </c>
      <c r="Q1705" s="188">
        <v>1206.3900000000001</v>
      </c>
      <c r="R1705" s="188">
        <v>1160.1400000000001</v>
      </c>
      <c r="S1705" s="188">
        <v>1156.1199999999999</v>
      </c>
      <c r="T1705" s="188">
        <v>1025.43</v>
      </c>
      <c r="U1705" s="188">
        <v>1306.92</v>
      </c>
      <c r="V1705" s="188">
        <v>1105.8499999999999</v>
      </c>
      <c r="W1705" s="188">
        <v>1397.4</v>
      </c>
      <c r="X1705" s="188">
        <v>1005.32</v>
      </c>
      <c r="Y1705" s="188">
        <v>1097.81</v>
      </c>
      <c r="Z1705" s="188">
        <v>1052.57</v>
      </c>
      <c r="AA1705" s="188">
        <v>976.17</v>
      </c>
      <c r="AB1705" s="188">
        <v>1000.29</v>
      </c>
      <c r="AC1705" s="188">
        <v>1103.8399999999999</v>
      </c>
      <c r="AD1705" s="188">
        <v>1121.94</v>
      </c>
      <c r="AE1705" s="188">
        <v>1029.45</v>
      </c>
      <c r="AF1705" s="188">
        <v>1105.8499999999999</v>
      </c>
    </row>
    <row r="1706" spans="1:32" x14ac:dyDescent="0.3">
      <c r="A1706" s="180" t="s">
        <v>973</v>
      </c>
      <c r="B1706" s="180">
        <v>34734</v>
      </c>
      <c r="C1706" s="182" t="s">
        <v>28155</v>
      </c>
      <c r="D1706" s="180" t="s">
        <v>6</v>
      </c>
      <c r="E1706" s="180" t="s">
        <v>857</v>
      </c>
      <c r="F1706" s="188">
        <v>1951.93</v>
      </c>
      <c r="G1706" s="188">
        <v>1953.48</v>
      </c>
      <c r="H1706" s="188">
        <v>1486.51</v>
      </c>
      <c r="I1706" s="188">
        <v>1922.35</v>
      </c>
      <c r="J1706" s="188">
        <v>1738.68</v>
      </c>
      <c r="K1706" s="188">
        <v>2007.96</v>
      </c>
      <c r="L1706" s="188">
        <v>2910.77</v>
      </c>
      <c r="M1706" s="188">
        <v>1584.58</v>
      </c>
      <c r="N1706" s="188">
        <v>1626.6</v>
      </c>
      <c r="O1706" s="188">
        <v>1553.45</v>
      </c>
      <c r="P1706" s="188">
        <v>2101.36</v>
      </c>
      <c r="Q1706" s="188">
        <v>1867.87</v>
      </c>
      <c r="R1706" s="188">
        <v>1796.27</v>
      </c>
      <c r="S1706" s="188">
        <v>1790.04</v>
      </c>
      <c r="T1706" s="188">
        <v>1587.69</v>
      </c>
      <c r="U1706" s="188">
        <v>2023.53</v>
      </c>
      <c r="V1706" s="188">
        <v>1712.22</v>
      </c>
      <c r="W1706" s="188">
        <v>2163.62</v>
      </c>
      <c r="X1706" s="188">
        <v>1556.56</v>
      </c>
      <c r="Y1706" s="188">
        <v>1699.76</v>
      </c>
      <c r="Z1706" s="188">
        <v>1629.72</v>
      </c>
      <c r="AA1706" s="188">
        <v>1511.42</v>
      </c>
      <c r="AB1706" s="188">
        <v>1548.78</v>
      </c>
      <c r="AC1706" s="188">
        <v>1709.1</v>
      </c>
      <c r="AD1706" s="188">
        <v>1737.12</v>
      </c>
      <c r="AE1706" s="188">
        <v>1593.92</v>
      </c>
      <c r="AF1706" s="188">
        <v>1712.22</v>
      </c>
    </row>
    <row r="1707" spans="1:32" x14ac:dyDescent="0.3">
      <c r="A1707" s="180" t="s">
        <v>973</v>
      </c>
      <c r="B1707" s="180">
        <v>34738</v>
      </c>
      <c r="C1707" s="182" t="s">
        <v>28156</v>
      </c>
      <c r="D1707" s="180" t="s">
        <v>6</v>
      </c>
      <c r="E1707" s="180" t="s">
        <v>857</v>
      </c>
      <c r="F1707" s="188">
        <v>4560.3100000000004</v>
      </c>
      <c r="G1707" s="188">
        <v>4563.95</v>
      </c>
      <c r="H1707" s="188">
        <v>3472.97</v>
      </c>
      <c r="I1707" s="188">
        <v>4491.22</v>
      </c>
      <c r="J1707" s="188">
        <v>4062.1</v>
      </c>
      <c r="K1707" s="188">
        <v>4691.2299999999996</v>
      </c>
      <c r="L1707" s="188">
        <v>6800.47</v>
      </c>
      <c r="M1707" s="188">
        <v>3702.07</v>
      </c>
      <c r="N1707" s="188">
        <v>3800.26</v>
      </c>
      <c r="O1707" s="188">
        <v>3629.34</v>
      </c>
      <c r="P1707" s="188">
        <v>4909.43</v>
      </c>
      <c r="Q1707" s="188">
        <v>4363.9399999999996</v>
      </c>
      <c r="R1707" s="188">
        <v>4196.6499999999996</v>
      </c>
      <c r="S1707" s="188">
        <v>4182.1099999999997</v>
      </c>
      <c r="T1707" s="188">
        <v>3709.35</v>
      </c>
      <c r="U1707" s="188">
        <v>4727.6000000000004</v>
      </c>
      <c r="V1707" s="188">
        <v>4000.27</v>
      </c>
      <c r="W1707" s="188">
        <v>5054.8900000000003</v>
      </c>
      <c r="X1707" s="188">
        <v>3636.61</v>
      </c>
      <c r="Y1707" s="188">
        <v>3971.18</v>
      </c>
      <c r="Z1707" s="188">
        <v>3807.53</v>
      </c>
      <c r="AA1707" s="188">
        <v>3531.15</v>
      </c>
      <c r="AB1707" s="188">
        <v>3618.43</v>
      </c>
      <c r="AC1707" s="188">
        <v>3993</v>
      </c>
      <c r="AD1707" s="188">
        <v>4058.46</v>
      </c>
      <c r="AE1707" s="188">
        <v>3723.89</v>
      </c>
      <c r="AF1707" s="188">
        <v>4000.27</v>
      </c>
    </row>
    <row r="1708" spans="1:32" x14ac:dyDescent="0.3">
      <c r="A1708" s="180" t="s">
        <v>973</v>
      </c>
      <c r="B1708" s="180">
        <v>34623</v>
      </c>
      <c r="C1708" s="182" t="s">
        <v>28157</v>
      </c>
      <c r="D1708" s="180" t="s">
        <v>6</v>
      </c>
      <c r="E1708" s="180" t="s">
        <v>857</v>
      </c>
      <c r="F1708" s="188">
        <v>54.65</v>
      </c>
      <c r="G1708" s="188">
        <v>54.69</v>
      </c>
      <c r="H1708" s="188">
        <v>41.62</v>
      </c>
      <c r="I1708" s="188">
        <v>53.82</v>
      </c>
      <c r="J1708" s="188">
        <v>48.68</v>
      </c>
      <c r="K1708" s="188">
        <v>56.22</v>
      </c>
      <c r="L1708" s="188">
        <v>81.489999999999995</v>
      </c>
      <c r="M1708" s="188">
        <v>44.36</v>
      </c>
      <c r="N1708" s="188">
        <v>45.54</v>
      </c>
      <c r="O1708" s="188">
        <v>43.49</v>
      </c>
      <c r="P1708" s="188">
        <v>58.83</v>
      </c>
      <c r="Q1708" s="188">
        <v>52.29</v>
      </c>
      <c r="R1708" s="188">
        <v>50.29</v>
      </c>
      <c r="S1708" s="188">
        <v>50.11</v>
      </c>
      <c r="T1708" s="188">
        <v>44.45</v>
      </c>
      <c r="U1708" s="188">
        <v>56.65</v>
      </c>
      <c r="V1708" s="188">
        <v>47.94</v>
      </c>
      <c r="W1708" s="188">
        <v>60.57</v>
      </c>
      <c r="X1708" s="188">
        <v>43.58</v>
      </c>
      <c r="Y1708" s="188">
        <v>47.59</v>
      </c>
      <c r="Z1708" s="188">
        <v>45.63</v>
      </c>
      <c r="AA1708" s="188">
        <v>42.31</v>
      </c>
      <c r="AB1708" s="188">
        <v>43.36</v>
      </c>
      <c r="AC1708" s="188">
        <v>47.85</v>
      </c>
      <c r="AD1708" s="188">
        <v>48.63</v>
      </c>
      <c r="AE1708" s="188">
        <v>44.62</v>
      </c>
      <c r="AF1708" s="188">
        <v>47.94</v>
      </c>
    </row>
    <row r="1709" spans="1:32" x14ac:dyDescent="0.3">
      <c r="A1709" s="180" t="s">
        <v>973</v>
      </c>
      <c r="B1709" s="180">
        <v>34616</v>
      </c>
      <c r="C1709" s="182" t="s">
        <v>28158</v>
      </c>
      <c r="D1709" s="180" t="s">
        <v>6</v>
      </c>
      <c r="E1709" s="180" t="s">
        <v>857</v>
      </c>
      <c r="F1709" s="188">
        <v>55.5</v>
      </c>
      <c r="G1709" s="188">
        <v>55.54</v>
      </c>
      <c r="H1709" s="188">
        <v>42.26</v>
      </c>
      <c r="I1709" s="188">
        <v>54.66</v>
      </c>
      <c r="J1709" s="188">
        <v>49.43</v>
      </c>
      <c r="K1709" s="188">
        <v>57.09</v>
      </c>
      <c r="L1709" s="188">
        <v>82.76</v>
      </c>
      <c r="M1709" s="188">
        <v>45.05</v>
      </c>
      <c r="N1709" s="188">
        <v>46.25</v>
      </c>
      <c r="O1709" s="188">
        <v>44.17</v>
      </c>
      <c r="P1709" s="188">
        <v>59.75</v>
      </c>
      <c r="Q1709" s="188">
        <v>53.11</v>
      </c>
      <c r="R1709" s="188">
        <v>51.07</v>
      </c>
      <c r="S1709" s="188">
        <v>50.9</v>
      </c>
      <c r="T1709" s="188">
        <v>45.14</v>
      </c>
      <c r="U1709" s="188">
        <v>57.53</v>
      </c>
      <c r="V1709" s="188">
        <v>48.68</v>
      </c>
      <c r="W1709" s="188">
        <v>61.52</v>
      </c>
      <c r="X1709" s="188">
        <v>44.26</v>
      </c>
      <c r="Y1709" s="188">
        <v>48.33</v>
      </c>
      <c r="Z1709" s="188">
        <v>46.34</v>
      </c>
      <c r="AA1709" s="188">
        <v>42.97</v>
      </c>
      <c r="AB1709" s="188">
        <v>44.03</v>
      </c>
      <c r="AC1709" s="188">
        <v>48.59</v>
      </c>
      <c r="AD1709" s="188">
        <v>49.39</v>
      </c>
      <c r="AE1709" s="188">
        <v>45.32</v>
      </c>
      <c r="AF1709" s="188">
        <v>48.68</v>
      </c>
    </row>
    <row r="1710" spans="1:32" x14ac:dyDescent="0.3">
      <c r="A1710" s="180" t="s">
        <v>973</v>
      </c>
      <c r="B1710" s="180">
        <v>34628</v>
      </c>
      <c r="C1710" s="182" t="s">
        <v>28159</v>
      </c>
      <c r="D1710" s="180" t="s">
        <v>6</v>
      </c>
      <c r="E1710" s="180" t="s">
        <v>857</v>
      </c>
      <c r="F1710" s="188">
        <v>78.27</v>
      </c>
      <c r="G1710" s="188">
        <v>78.34</v>
      </c>
      <c r="H1710" s="188">
        <v>59.61</v>
      </c>
      <c r="I1710" s="188">
        <v>77.09</v>
      </c>
      <c r="J1710" s="188">
        <v>69.72</v>
      </c>
      <c r="K1710" s="188">
        <v>80.52</v>
      </c>
      <c r="L1710" s="188">
        <v>116.73</v>
      </c>
      <c r="M1710" s="188">
        <v>63.54</v>
      </c>
      <c r="N1710" s="188">
        <v>65.23</v>
      </c>
      <c r="O1710" s="188">
        <v>62.29</v>
      </c>
      <c r="P1710" s="188">
        <v>84.27</v>
      </c>
      <c r="Q1710" s="188">
        <v>74.900000000000006</v>
      </c>
      <c r="R1710" s="188">
        <v>72.03</v>
      </c>
      <c r="S1710" s="188">
        <v>71.78</v>
      </c>
      <c r="T1710" s="188">
        <v>63.67</v>
      </c>
      <c r="U1710" s="188">
        <v>81.150000000000006</v>
      </c>
      <c r="V1710" s="188">
        <v>68.66</v>
      </c>
      <c r="W1710" s="188">
        <v>86.76</v>
      </c>
      <c r="X1710" s="188">
        <v>62.42</v>
      </c>
      <c r="Y1710" s="188">
        <v>68.16</v>
      </c>
      <c r="Z1710" s="188">
        <v>65.349999999999994</v>
      </c>
      <c r="AA1710" s="188">
        <v>60.61</v>
      </c>
      <c r="AB1710" s="188">
        <v>62.11</v>
      </c>
      <c r="AC1710" s="188">
        <v>68.540000000000006</v>
      </c>
      <c r="AD1710" s="188">
        <v>69.66</v>
      </c>
      <c r="AE1710" s="188">
        <v>63.92</v>
      </c>
      <c r="AF1710" s="188">
        <v>68.66</v>
      </c>
    </row>
    <row r="1711" spans="1:32" x14ac:dyDescent="0.3">
      <c r="A1711" s="180" t="s">
        <v>973</v>
      </c>
      <c r="B1711" s="180">
        <v>34686</v>
      </c>
      <c r="C1711" s="182" t="s">
        <v>28160</v>
      </c>
      <c r="D1711" s="180" t="s">
        <v>6</v>
      </c>
      <c r="E1711" s="180" t="s">
        <v>857</v>
      </c>
      <c r="F1711" s="188">
        <v>14.36</v>
      </c>
      <c r="G1711" s="188">
        <v>14.37</v>
      </c>
      <c r="H1711" s="188">
        <v>10.93</v>
      </c>
      <c r="I1711" s="188">
        <v>14.14</v>
      </c>
      <c r="J1711" s="188">
        <v>12.79</v>
      </c>
      <c r="K1711" s="188">
        <v>14.77</v>
      </c>
      <c r="L1711" s="188">
        <v>21.41</v>
      </c>
      <c r="M1711" s="188">
        <v>11.65</v>
      </c>
      <c r="N1711" s="188">
        <v>11.96</v>
      </c>
      <c r="O1711" s="188">
        <v>11.42</v>
      </c>
      <c r="P1711" s="188">
        <v>15.45</v>
      </c>
      <c r="Q1711" s="188">
        <v>13.74</v>
      </c>
      <c r="R1711" s="188">
        <v>13.21</v>
      </c>
      <c r="S1711" s="188">
        <v>13.16</v>
      </c>
      <c r="T1711" s="188">
        <v>11.68</v>
      </c>
      <c r="U1711" s="188">
        <v>14.88</v>
      </c>
      <c r="V1711" s="188">
        <v>12.59</v>
      </c>
      <c r="W1711" s="188">
        <v>15.91</v>
      </c>
      <c r="X1711" s="188">
        <v>11.45</v>
      </c>
      <c r="Y1711" s="188">
        <v>12.5</v>
      </c>
      <c r="Z1711" s="188">
        <v>11.98</v>
      </c>
      <c r="AA1711" s="188">
        <v>11.11</v>
      </c>
      <c r="AB1711" s="188">
        <v>11.39</v>
      </c>
      <c r="AC1711" s="188">
        <v>12.57</v>
      </c>
      <c r="AD1711" s="188">
        <v>12.77</v>
      </c>
      <c r="AE1711" s="188">
        <v>11.72</v>
      </c>
      <c r="AF1711" s="188">
        <v>12.59</v>
      </c>
    </row>
    <row r="1712" spans="1:32" x14ac:dyDescent="0.3">
      <c r="A1712" s="180" t="s">
        <v>973</v>
      </c>
      <c r="B1712" s="180">
        <v>34653</v>
      </c>
      <c r="C1712" s="182" t="s">
        <v>28161</v>
      </c>
      <c r="D1712" s="180" t="s">
        <v>6</v>
      </c>
      <c r="E1712" s="180" t="s">
        <v>857</v>
      </c>
      <c r="F1712" s="188">
        <v>9.68</v>
      </c>
      <c r="G1712" s="188">
        <v>9.69</v>
      </c>
      <c r="H1712" s="188">
        <v>7.37</v>
      </c>
      <c r="I1712" s="188">
        <v>9.5299999999999994</v>
      </c>
      <c r="J1712" s="188">
        <v>8.6199999999999992</v>
      </c>
      <c r="K1712" s="188">
        <v>9.9600000000000009</v>
      </c>
      <c r="L1712" s="188">
        <v>14.44</v>
      </c>
      <c r="M1712" s="188">
        <v>7.86</v>
      </c>
      <c r="N1712" s="188">
        <v>8.07</v>
      </c>
      <c r="O1712" s="188">
        <v>7.7</v>
      </c>
      <c r="P1712" s="188">
        <v>10.42</v>
      </c>
      <c r="Q1712" s="188">
        <v>9.26</v>
      </c>
      <c r="R1712" s="188">
        <v>8.91</v>
      </c>
      <c r="S1712" s="188">
        <v>8.8800000000000008</v>
      </c>
      <c r="T1712" s="188">
        <v>7.87</v>
      </c>
      <c r="U1712" s="188">
        <v>10.029999999999999</v>
      </c>
      <c r="V1712" s="188">
        <v>8.49</v>
      </c>
      <c r="W1712" s="188">
        <v>10.73</v>
      </c>
      <c r="X1712" s="188">
        <v>7.72</v>
      </c>
      <c r="Y1712" s="188">
        <v>8.43</v>
      </c>
      <c r="Z1712" s="188">
        <v>8.08</v>
      </c>
      <c r="AA1712" s="188">
        <v>7.49</v>
      </c>
      <c r="AB1712" s="188">
        <v>7.68</v>
      </c>
      <c r="AC1712" s="188">
        <v>8.4700000000000006</v>
      </c>
      <c r="AD1712" s="188">
        <v>8.61</v>
      </c>
      <c r="AE1712" s="188">
        <v>7.9</v>
      </c>
      <c r="AF1712" s="188">
        <v>8.49</v>
      </c>
    </row>
    <row r="1713" spans="1:32" x14ac:dyDescent="0.3">
      <c r="A1713" s="180" t="s">
        <v>973</v>
      </c>
      <c r="B1713" s="180">
        <v>34688</v>
      </c>
      <c r="C1713" s="182" t="s">
        <v>28162</v>
      </c>
      <c r="D1713" s="180" t="s">
        <v>6</v>
      </c>
      <c r="E1713" s="180" t="s">
        <v>857</v>
      </c>
      <c r="F1713" s="188">
        <v>17.54</v>
      </c>
      <c r="G1713" s="188">
        <v>17.559999999999999</v>
      </c>
      <c r="H1713" s="188">
        <v>13.36</v>
      </c>
      <c r="I1713" s="188">
        <v>17.28</v>
      </c>
      <c r="J1713" s="188">
        <v>15.63</v>
      </c>
      <c r="K1713" s="188">
        <v>18.05</v>
      </c>
      <c r="L1713" s="188">
        <v>26.17</v>
      </c>
      <c r="M1713" s="188">
        <v>14.24</v>
      </c>
      <c r="N1713" s="188">
        <v>14.62</v>
      </c>
      <c r="O1713" s="188">
        <v>13.96</v>
      </c>
      <c r="P1713" s="188">
        <v>18.89</v>
      </c>
      <c r="Q1713" s="188">
        <v>16.79</v>
      </c>
      <c r="R1713" s="188">
        <v>16.14</v>
      </c>
      <c r="S1713" s="188">
        <v>16.09</v>
      </c>
      <c r="T1713" s="188">
        <v>14.27</v>
      </c>
      <c r="U1713" s="188">
        <v>18.190000000000001</v>
      </c>
      <c r="V1713" s="188">
        <v>15.39</v>
      </c>
      <c r="W1713" s="188">
        <v>19.45</v>
      </c>
      <c r="X1713" s="188">
        <v>13.99</v>
      </c>
      <c r="Y1713" s="188">
        <v>15.28</v>
      </c>
      <c r="Z1713" s="188">
        <v>14.65</v>
      </c>
      <c r="AA1713" s="188">
        <v>13.58</v>
      </c>
      <c r="AB1713" s="188">
        <v>13.92</v>
      </c>
      <c r="AC1713" s="188">
        <v>15.36</v>
      </c>
      <c r="AD1713" s="188">
        <v>15.61</v>
      </c>
      <c r="AE1713" s="188">
        <v>14.33</v>
      </c>
      <c r="AF1713" s="188">
        <v>15.39</v>
      </c>
    </row>
    <row r="1714" spans="1:32" x14ac:dyDescent="0.3">
      <c r="A1714" s="180" t="s">
        <v>973</v>
      </c>
      <c r="B1714" s="180">
        <v>34709</v>
      </c>
      <c r="C1714" s="182" t="s">
        <v>28163</v>
      </c>
      <c r="D1714" s="180" t="s">
        <v>6</v>
      </c>
      <c r="E1714" s="180" t="s">
        <v>857</v>
      </c>
      <c r="F1714" s="188">
        <v>68</v>
      </c>
      <c r="G1714" s="188">
        <v>68.05</v>
      </c>
      <c r="H1714" s="188">
        <v>51.78</v>
      </c>
      <c r="I1714" s="188">
        <v>66.97</v>
      </c>
      <c r="J1714" s="188">
        <v>60.57</v>
      </c>
      <c r="K1714" s="188">
        <v>69.95</v>
      </c>
      <c r="L1714" s="188">
        <v>101.4</v>
      </c>
      <c r="M1714" s="188">
        <v>55.2</v>
      </c>
      <c r="N1714" s="188">
        <v>56.66</v>
      </c>
      <c r="O1714" s="188">
        <v>54.11</v>
      </c>
      <c r="P1714" s="188">
        <v>73.2</v>
      </c>
      <c r="Q1714" s="188">
        <v>65.069999999999993</v>
      </c>
      <c r="R1714" s="188">
        <v>62.57</v>
      </c>
      <c r="S1714" s="188">
        <v>62.36</v>
      </c>
      <c r="T1714" s="188">
        <v>55.31</v>
      </c>
      <c r="U1714" s="188">
        <v>70.489999999999995</v>
      </c>
      <c r="V1714" s="188">
        <v>59.65</v>
      </c>
      <c r="W1714" s="188">
        <v>75.37</v>
      </c>
      <c r="X1714" s="188">
        <v>54.22</v>
      </c>
      <c r="Y1714" s="188">
        <v>59.21</v>
      </c>
      <c r="Z1714" s="188">
        <v>56.77</v>
      </c>
      <c r="AA1714" s="188">
        <v>52.65</v>
      </c>
      <c r="AB1714" s="188">
        <v>53.95</v>
      </c>
      <c r="AC1714" s="188">
        <v>59.54</v>
      </c>
      <c r="AD1714" s="188">
        <v>60.51</v>
      </c>
      <c r="AE1714" s="188">
        <v>55.52</v>
      </c>
      <c r="AF1714" s="188">
        <v>59.65</v>
      </c>
    </row>
    <row r="1715" spans="1:32" x14ac:dyDescent="0.3">
      <c r="A1715" s="180" t="s">
        <v>973</v>
      </c>
      <c r="B1715" s="180">
        <v>34714</v>
      </c>
      <c r="C1715" s="182" t="s">
        <v>28164</v>
      </c>
      <c r="D1715" s="180" t="s">
        <v>6</v>
      </c>
      <c r="E1715" s="180" t="s">
        <v>857</v>
      </c>
      <c r="F1715" s="188">
        <v>81.209999999999994</v>
      </c>
      <c r="G1715" s="188">
        <v>81.28</v>
      </c>
      <c r="H1715" s="188">
        <v>61.85</v>
      </c>
      <c r="I1715" s="188">
        <v>79.98</v>
      </c>
      <c r="J1715" s="188">
        <v>72.34</v>
      </c>
      <c r="K1715" s="188">
        <v>83.54</v>
      </c>
      <c r="L1715" s="188">
        <v>121.11</v>
      </c>
      <c r="M1715" s="188">
        <v>65.930000000000007</v>
      </c>
      <c r="N1715" s="188">
        <v>67.680000000000007</v>
      </c>
      <c r="O1715" s="188">
        <v>64.63</v>
      </c>
      <c r="P1715" s="188">
        <v>87.43</v>
      </c>
      <c r="Q1715" s="188">
        <v>77.72</v>
      </c>
      <c r="R1715" s="188">
        <v>74.739999999999995</v>
      </c>
      <c r="S1715" s="188">
        <v>74.48</v>
      </c>
      <c r="T1715" s="188">
        <v>66.06</v>
      </c>
      <c r="U1715" s="188">
        <v>84.19</v>
      </c>
      <c r="V1715" s="188">
        <v>71.239999999999995</v>
      </c>
      <c r="W1715" s="188">
        <v>90.02</v>
      </c>
      <c r="X1715" s="188">
        <v>64.760000000000005</v>
      </c>
      <c r="Y1715" s="188">
        <v>70.72</v>
      </c>
      <c r="Z1715" s="188">
        <v>67.81</v>
      </c>
      <c r="AA1715" s="188">
        <v>62.88</v>
      </c>
      <c r="AB1715" s="188">
        <v>64.44</v>
      </c>
      <c r="AC1715" s="188">
        <v>71.11</v>
      </c>
      <c r="AD1715" s="188">
        <v>72.27</v>
      </c>
      <c r="AE1715" s="188">
        <v>66.319999999999993</v>
      </c>
      <c r="AF1715" s="188">
        <v>71.239999999999995</v>
      </c>
    </row>
    <row r="1716" spans="1:32" x14ac:dyDescent="0.3">
      <c r="A1716" s="180" t="s">
        <v>973</v>
      </c>
      <c r="B1716" s="180">
        <v>2391</v>
      </c>
      <c r="C1716" s="182" t="s">
        <v>28165</v>
      </c>
      <c r="D1716" s="180" t="s">
        <v>6</v>
      </c>
      <c r="E1716" s="180" t="s">
        <v>857</v>
      </c>
      <c r="F1716" s="188">
        <v>370.9</v>
      </c>
      <c r="G1716" s="188">
        <v>371.2</v>
      </c>
      <c r="H1716" s="188">
        <v>282.45999999999998</v>
      </c>
      <c r="I1716" s="188">
        <v>365.28</v>
      </c>
      <c r="J1716" s="188">
        <v>330.38</v>
      </c>
      <c r="K1716" s="188">
        <v>381.55</v>
      </c>
      <c r="L1716" s="188">
        <v>553.1</v>
      </c>
      <c r="M1716" s="188">
        <v>301.10000000000002</v>
      </c>
      <c r="N1716" s="188">
        <v>309.08</v>
      </c>
      <c r="O1716" s="188">
        <v>295.18</v>
      </c>
      <c r="P1716" s="188">
        <v>399.3</v>
      </c>
      <c r="Q1716" s="188">
        <v>354.93</v>
      </c>
      <c r="R1716" s="188">
        <v>341.32</v>
      </c>
      <c r="S1716" s="188">
        <v>340.14</v>
      </c>
      <c r="T1716" s="188">
        <v>301.69</v>
      </c>
      <c r="U1716" s="188">
        <v>384.51</v>
      </c>
      <c r="V1716" s="188">
        <v>325.35000000000002</v>
      </c>
      <c r="W1716" s="188">
        <v>411.13</v>
      </c>
      <c r="X1716" s="188">
        <v>295.77</v>
      </c>
      <c r="Y1716" s="188">
        <v>322.99</v>
      </c>
      <c r="Z1716" s="188">
        <v>309.68</v>
      </c>
      <c r="AA1716" s="188">
        <v>287.2</v>
      </c>
      <c r="AB1716" s="188">
        <v>294.3</v>
      </c>
      <c r="AC1716" s="188">
        <v>324.76</v>
      </c>
      <c r="AD1716" s="188">
        <v>330.08</v>
      </c>
      <c r="AE1716" s="188">
        <v>302.87</v>
      </c>
      <c r="AF1716" s="188">
        <v>325.35000000000002</v>
      </c>
    </row>
    <row r="1717" spans="1:32" x14ac:dyDescent="0.3">
      <c r="A1717" s="180" t="s">
        <v>973</v>
      </c>
      <c r="B1717" s="180">
        <v>2374</v>
      </c>
      <c r="C1717" s="182" t="s">
        <v>28166</v>
      </c>
      <c r="D1717" s="180" t="s">
        <v>6</v>
      </c>
      <c r="E1717" s="180" t="s">
        <v>857</v>
      </c>
      <c r="F1717" s="188">
        <v>420.78</v>
      </c>
      <c r="G1717" s="188">
        <v>421.11</v>
      </c>
      <c r="H1717" s="188">
        <v>320.45</v>
      </c>
      <c r="I1717" s="188">
        <v>414.4</v>
      </c>
      <c r="J1717" s="188">
        <v>374.81</v>
      </c>
      <c r="K1717" s="188">
        <v>432.86</v>
      </c>
      <c r="L1717" s="188">
        <v>627.48</v>
      </c>
      <c r="M1717" s="188">
        <v>341.59</v>
      </c>
      <c r="N1717" s="188">
        <v>350.65</v>
      </c>
      <c r="O1717" s="188">
        <v>334.88</v>
      </c>
      <c r="P1717" s="188">
        <v>452.99</v>
      </c>
      <c r="Q1717" s="188">
        <v>402.66</v>
      </c>
      <c r="R1717" s="188">
        <v>387.22</v>
      </c>
      <c r="S1717" s="188">
        <v>385.88</v>
      </c>
      <c r="T1717" s="188">
        <v>342.26</v>
      </c>
      <c r="U1717" s="188">
        <v>436.21</v>
      </c>
      <c r="V1717" s="188">
        <v>369.1</v>
      </c>
      <c r="W1717" s="188">
        <v>466.41</v>
      </c>
      <c r="X1717" s="188">
        <v>335.55</v>
      </c>
      <c r="Y1717" s="188">
        <v>366.42</v>
      </c>
      <c r="Z1717" s="188">
        <v>351.32</v>
      </c>
      <c r="AA1717" s="188">
        <v>325.82</v>
      </c>
      <c r="AB1717" s="188">
        <v>333.87</v>
      </c>
      <c r="AC1717" s="188">
        <v>368.43</v>
      </c>
      <c r="AD1717" s="188">
        <v>374.47</v>
      </c>
      <c r="AE1717" s="188">
        <v>343.6</v>
      </c>
      <c r="AF1717" s="188">
        <v>369.1</v>
      </c>
    </row>
    <row r="1718" spans="1:32" x14ac:dyDescent="0.3">
      <c r="A1718" s="180" t="s">
        <v>973</v>
      </c>
      <c r="B1718" s="180">
        <v>2377</v>
      </c>
      <c r="C1718" s="182" t="s">
        <v>28167</v>
      </c>
      <c r="D1718" s="180" t="s">
        <v>6</v>
      </c>
      <c r="E1718" s="180" t="s">
        <v>857</v>
      </c>
      <c r="F1718" s="188">
        <v>590.52</v>
      </c>
      <c r="G1718" s="188">
        <v>590.99</v>
      </c>
      <c r="H1718" s="188">
        <v>449.72</v>
      </c>
      <c r="I1718" s="188">
        <v>581.57000000000005</v>
      </c>
      <c r="J1718" s="188">
        <v>526</v>
      </c>
      <c r="K1718" s="188">
        <v>607.47</v>
      </c>
      <c r="L1718" s="188">
        <v>880.6</v>
      </c>
      <c r="M1718" s="188">
        <v>479.38</v>
      </c>
      <c r="N1718" s="188">
        <v>492.1</v>
      </c>
      <c r="O1718" s="188">
        <v>469.97</v>
      </c>
      <c r="P1718" s="188">
        <v>635.73</v>
      </c>
      <c r="Q1718" s="188">
        <v>565.09</v>
      </c>
      <c r="R1718" s="188">
        <v>543.42999999999995</v>
      </c>
      <c r="S1718" s="188">
        <v>541.54</v>
      </c>
      <c r="T1718" s="188">
        <v>480.33</v>
      </c>
      <c r="U1718" s="188">
        <v>612.17999999999995</v>
      </c>
      <c r="V1718" s="188">
        <v>518</v>
      </c>
      <c r="W1718" s="188">
        <v>654.55999999999995</v>
      </c>
      <c r="X1718" s="188">
        <v>470.91</v>
      </c>
      <c r="Y1718" s="188">
        <v>514.23</v>
      </c>
      <c r="Z1718" s="188">
        <v>493.04</v>
      </c>
      <c r="AA1718" s="188">
        <v>457.25</v>
      </c>
      <c r="AB1718" s="188">
        <v>468.55</v>
      </c>
      <c r="AC1718" s="188">
        <v>517.05999999999995</v>
      </c>
      <c r="AD1718" s="188">
        <v>525.53</v>
      </c>
      <c r="AE1718" s="188">
        <v>482.21</v>
      </c>
      <c r="AF1718" s="188">
        <v>518</v>
      </c>
    </row>
    <row r="1719" spans="1:32" x14ac:dyDescent="0.3">
      <c r="A1719" s="180" t="s">
        <v>973</v>
      </c>
      <c r="B1719" s="180">
        <v>2393</v>
      </c>
      <c r="C1719" s="182" t="s">
        <v>28168</v>
      </c>
      <c r="D1719" s="180" t="s">
        <v>6</v>
      </c>
      <c r="E1719" s="180" t="s">
        <v>857</v>
      </c>
      <c r="F1719" s="188">
        <v>988.9</v>
      </c>
      <c r="G1719" s="188">
        <v>989.69</v>
      </c>
      <c r="H1719" s="188">
        <v>753.11</v>
      </c>
      <c r="I1719" s="188">
        <v>973.92</v>
      </c>
      <c r="J1719" s="188">
        <v>880.86</v>
      </c>
      <c r="K1719" s="188">
        <v>1017.29</v>
      </c>
      <c r="L1719" s="188">
        <v>1474.68</v>
      </c>
      <c r="M1719" s="188">
        <v>802.79</v>
      </c>
      <c r="N1719" s="188">
        <v>824.08</v>
      </c>
      <c r="O1719" s="188">
        <v>787.02</v>
      </c>
      <c r="P1719" s="188">
        <v>1064.6099999999999</v>
      </c>
      <c r="Q1719" s="188">
        <v>946.32</v>
      </c>
      <c r="R1719" s="188">
        <v>910.04</v>
      </c>
      <c r="S1719" s="188">
        <v>906.89</v>
      </c>
      <c r="T1719" s="188">
        <v>804.37</v>
      </c>
      <c r="U1719" s="188">
        <v>1025.18</v>
      </c>
      <c r="V1719" s="188">
        <v>867.46</v>
      </c>
      <c r="W1719" s="188">
        <v>1096.1500000000001</v>
      </c>
      <c r="X1719" s="188">
        <v>788.6</v>
      </c>
      <c r="Y1719" s="188">
        <v>861.15</v>
      </c>
      <c r="Z1719" s="188">
        <v>825.66</v>
      </c>
      <c r="AA1719" s="188">
        <v>765.73</v>
      </c>
      <c r="AB1719" s="188">
        <v>784.65</v>
      </c>
      <c r="AC1719" s="188">
        <v>865.88</v>
      </c>
      <c r="AD1719" s="188">
        <v>880.07</v>
      </c>
      <c r="AE1719" s="188">
        <v>807.52</v>
      </c>
      <c r="AF1719" s="188">
        <v>867.46</v>
      </c>
    </row>
    <row r="1720" spans="1:32" x14ac:dyDescent="0.3">
      <c r="A1720" s="180" t="s">
        <v>973</v>
      </c>
      <c r="B1720" s="180">
        <v>34705</v>
      </c>
      <c r="C1720" s="182" t="s">
        <v>28169</v>
      </c>
      <c r="D1720" s="180" t="s">
        <v>6</v>
      </c>
      <c r="E1720" s="180" t="s">
        <v>857</v>
      </c>
      <c r="F1720" s="188">
        <v>864.94</v>
      </c>
      <c r="G1720" s="188">
        <v>865.63</v>
      </c>
      <c r="H1720" s="188">
        <v>658.7</v>
      </c>
      <c r="I1720" s="188">
        <v>851.83</v>
      </c>
      <c r="J1720" s="188">
        <v>770.44</v>
      </c>
      <c r="K1720" s="188">
        <v>889.77</v>
      </c>
      <c r="L1720" s="188">
        <v>1289.82</v>
      </c>
      <c r="M1720" s="188">
        <v>702.16</v>
      </c>
      <c r="N1720" s="188">
        <v>720.78</v>
      </c>
      <c r="O1720" s="188">
        <v>688.36</v>
      </c>
      <c r="P1720" s="188">
        <v>931.15</v>
      </c>
      <c r="Q1720" s="188">
        <v>827.69</v>
      </c>
      <c r="R1720" s="188">
        <v>795.96</v>
      </c>
      <c r="S1720" s="188">
        <v>793.2</v>
      </c>
      <c r="T1720" s="188">
        <v>703.54</v>
      </c>
      <c r="U1720" s="188">
        <v>896.67</v>
      </c>
      <c r="V1720" s="188">
        <v>758.72</v>
      </c>
      <c r="W1720" s="188">
        <v>958.74</v>
      </c>
      <c r="X1720" s="188">
        <v>689.74</v>
      </c>
      <c r="Y1720" s="188">
        <v>753.2</v>
      </c>
      <c r="Z1720" s="188">
        <v>722.16</v>
      </c>
      <c r="AA1720" s="188">
        <v>669.74</v>
      </c>
      <c r="AB1720" s="188">
        <v>686.29</v>
      </c>
      <c r="AC1720" s="188">
        <v>757.34</v>
      </c>
      <c r="AD1720" s="188">
        <v>769.75</v>
      </c>
      <c r="AE1720" s="188">
        <v>706.3</v>
      </c>
      <c r="AF1720" s="188">
        <v>758.72</v>
      </c>
    </row>
    <row r="1721" spans="1:32" x14ac:dyDescent="0.3">
      <c r="A1721" s="180" t="s">
        <v>973</v>
      </c>
      <c r="B1721" s="180">
        <v>34707</v>
      </c>
      <c r="C1721" s="182" t="s">
        <v>28170</v>
      </c>
      <c r="D1721" s="180" t="s">
        <v>6</v>
      </c>
      <c r="E1721" s="180" t="s">
        <v>857</v>
      </c>
      <c r="F1721" s="188">
        <v>1602.74</v>
      </c>
      <c r="G1721" s="188">
        <v>1604.02</v>
      </c>
      <c r="H1721" s="188">
        <v>1220.5899999999999</v>
      </c>
      <c r="I1721" s="188">
        <v>1578.46</v>
      </c>
      <c r="J1721" s="188">
        <v>1427.64</v>
      </c>
      <c r="K1721" s="188">
        <v>1648.76</v>
      </c>
      <c r="L1721" s="188">
        <v>2390.06</v>
      </c>
      <c r="M1721" s="188">
        <v>1301.1099999999999</v>
      </c>
      <c r="N1721" s="188">
        <v>1335.62</v>
      </c>
      <c r="O1721" s="188">
        <v>1275.55</v>
      </c>
      <c r="P1721" s="188">
        <v>1725.44</v>
      </c>
      <c r="Q1721" s="188">
        <v>1533.73</v>
      </c>
      <c r="R1721" s="188">
        <v>1474.93</v>
      </c>
      <c r="S1721" s="188">
        <v>1469.82</v>
      </c>
      <c r="T1721" s="188">
        <v>1303.67</v>
      </c>
      <c r="U1721" s="188">
        <v>1661.54</v>
      </c>
      <c r="V1721" s="188">
        <v>1405.92</v>
      </c>
      <c r="W1721" s="188">
        <v>1776.57</v>
      </c>
      <c r="X1721" s="188">
        <v>1278.0999999999999</v>
      </c>
      <c r="Y1721" s="188">
        <v>1395.69</v>
      </c>
      <c r="Z1721" s="188">
        <v>1338.18</v>
      </c>
      <c r="AA1721" s="188">
        <v>1241.04</v>
      </c>
      <c r="AB1721" s="188">
        <v>1271.71</v>
      </c>
      <c r="AC1721" s="188">
        <v>1403.36</v>
      </c>
      <c r="AD1721" s="188">
        <v>1426.36</v>
      </c>
      <c r="AE1721" s="188">
        <v>1308.78</v>
      </c>
      <c r="AF1721" s="188">
        <v>1405.92</v>
      </c>
    </row>
    <row r="1722" spans="1:32" x14ac:dyDescent="0.3">
      <c r="A1722" s="180" t="s">
        <v>973</v>
      </c>
      <c r="B1722" s="180">
        <v>34544</v>
      </c>
      <c r="C1722" s="182" t="s">
        <v>28171</v>
      </c>
      <c r="D1722" s="180" t="s">
        <v>6</v>
      </c>
      <c r="E1722" s="180" t="s">
        <v>857</v>
      </c>
      <c r="F1722" s="188">
        <v>1602.58</v>
      </c>
      <c r="G1722" s="188">
        <v>1603.85</v>
      </c>
      <c r="H1722" s="188">
        <v>1220.46</v>
      </c>
      <c r="I1722" s="188">
        <v>1578.3</v>
      </c>
      <c r="J1722" s="188">
        <v>1427.49</v>
      </c>
      <c r="K1722" s="188">
        <v>1648.58</v>
      </c>
      <c r="L1722" s="188">
        <v>2389.81</v>
      </c>
      <c r="M1722" s="188">
        <v>1300.97</v>
      </c>
      <c r="N1722" s="188">
        <v>1335.48</v>
      </c>
      <c r="O1722" s="188">
        <v>1275.42</v>
      </c>
      <c r="P1722" s="188">
        <v>1725.26</v>
      </c>
      <c r="Q1722" s="188">
        <v>1533.57</v>
      </c>
      <c r="R1722" s="188">
        <v>1474.78</v>
      </c>
      <c r="S1722" s="188">
        <v>1469.67</v>
      </c>
      <c r="T1722" s="188">
        <v>1303.53</v>
      </c>
      <c r="U1722" s="188">
        <v>1661.36</v>
      </c>
      <c r="V1722" s="188">
        <v>1405.77</v>
      </c>
      <c r="W1722" s="188">
        <v>1776.38</v>
      </c>
      <c r="X1722" s="188">
        <v>1277.97</v>
      </c>
      <c r="Y1722" s="188">
        <v>1395.54</v>
      </c>
      <c r="Z1722" s="188">
        <v>1338.04</v>
      </c>
      <c r="AA1722" s="188">
        <v>1240.9100000000001</v>
      </c>
      <c r="AB1722" s="188">
        <v>1271.58</v>
      </c>
      <c r="AC1722" s="188">
        <v>1403.21</v>
      </c>
      <c r="AD1722" s="188">
        <v>1426.22</v>
      </c>
      <c r="AE1722" s="188">
        <v>1308.6400000000001</v>
      </c>
      <c r="AF1722" s="188">
        <v>1405.77</v>
      </c>
    </row>
    <row r="1723" spans="1:32" x14ac:dyDescent="0.3">
      <c r="A1723" s="180" t="s">
        <v>973</v>
      </c>
      <c r="B1723" s="180">
        <v>2378</v>
      </c>
      <c r="C1723" s="182" t="s">
        <v>28172</v>
      </c>
      <c r="D1723" s="180" t="s">
        <v>6</v>
      </c>
      <c r="E1723" s="180" t="s">
        <v>857</v>
      </c>
      <c r="F1723" s="188">
        <v>1358.39</v>
      </c>
      <c r="G1723" s="188">
        <v>1359.47</v>
      </c>
      <c r="H1723" s="188">
        <v>1034.5</v>
      </c>
      <c r="I1723" s="188">
        <v>1337.81</v>
      </c>
      <c r="J1723" s="188">
        <v>1209.98</v>
      </c>
      <c r="K1723" s="188">
        <v>1397.39</v>
      </c>
      <c r="L1723" s="188">
        <v>2025.67</v>
      </c>
      <c r="M1723" s="188">
        <v>1102.74</v>
      </c>
      <c r="N1723" s="188">
        <v>1131.99</v>
      </c>
      <c r="O1723" s="188">
        <v>1081.08</v>
      </c>
      <c r="P1723" s="188">
        <v>1462.38</v>
      </c>
      <c r="Q1723" s="188">
        <v>1299.8900000000001</v>
      </c>
      <c r="R1723" s="188">
        <v>1250.06</v>
      </c>
      <c r="S1723" s="188">
        <v>1245.73</v>
      </c>
      <c r="T1723" s="188">
        <v>1104.9100000000001</v>
      </c>
      <c r="U1723" s="188">
        <v>1408.22</v>
      </c>
      <c r="V1723" s="188">
        <v>1191.57</v>
      </c>
      <c r="W1723" s="188">
        <v>1505.71</v>
      </c>
      <c r="X1723" s="188">
        <v>1083.24</v>
      </c>
      <c r="Y1723" s="188">
        <v>1182.9000000000001</v>
      </c>
      <c r="Z1723" s="188">
        <v>1134.1600000000001</v>
      </c>
      <c r="AA1723" s="188">
        <v>1051.83</v>
      </c>
      <c r="AB1723" s="188">
        <v>1077.83</v>
      </c>
      <c r="AC1723" s="188">
        <v>1189.4000000000001</v>
      </c>
      <c r="AD1723" s="188">
        <v>1208.9000000000001</v>
      </c>
      <c r="AE1723" s="188">
        <v>1109.24</v>
      </c>
      <c r="AF1723" s="188">
        <v>1191.57</v>
      </c>
    </row>
    <row r="1724" spans="1:32" x14ac:dyDescent="0.3">
      <c r="A1724" s="180" t="s">
        <v>973</v>
      </c>
      <c r="B1724" s="180">
        <v>2379</v>
      </c>
      <c r="C1724" s="182" t="s">
        <v>28173</v>
      </c>
      <c r="D1724" s="180" t="s">
        <v>6</v>
      </c>
      <c r="E1724" s="180" t="s">
        <v>857</v>
      </c>
      <c r="F1724" s="188">
        <v>1358.39</v>
      </c>
      <c r="G1724" s="188">
        <v>1359.47</v>
      </c>
      <c r="H1724" s="188">
        <v>1034.5</v>
      </c>
      <c r="I1724" s="188">
        <v>1337.81</v>
      </c>
      <c r="J1724" s="188">
        <v>1209.98</v>
      </c>
      <c r="K1724" s="188">
        <v>1397.39</v>
      </c>
      <c r="L1724" s="188">
        <v>2025.67</v>
      </c>
      <c r="M1724" s="188">
        <v>1102.74</v>
      </c>
      <c r="N1724" s="188">
        <v>1131.99</v>
      </c>
      <c r="O1724" s="188">
        <v>1081.08</v>
      </c>
      <c r="P1724" s="188">
        <v>1462.38</v>
      </c>
      <c r="Q1724" s="188">
        <v>1299.8900000000001</v>
      </c>
      <c r="R1724" s="188">
        <v>1250.06</v>
      </c>
      <c r="S1724" s="188">
        <v>1245.73</v>
      </c>
      <c r="T1724" s="188">
        <v>1104.9100000000001</v>
      </c>
      <c r="U1724" s="188">
        <v>1408.22</v>
      </c>
      <c r="V1724" s="188">
        <v>1191.57</v>
      </c>
      <c r="W1724" s="188">
        <v>1505.71</v>
      </c>
      <c r="X1724" s="188">
        <v>1083.24</v>
      </c>
      <c r="Y1724" s="188">
        <v>1182.9000000000001</v>
      </c>
      <c r="Z1724" s="188">
        <v>1134.1600000000001</v>
      </c>
      <c r="AA1724" s="188">
        <v>1051.83</v>
      </c>
      <c r="AB1724" s="188">
        <v>1077.83</v>
      </c>
      <c r="AC1724" s="188">
        <v>1189.4000000000001</v>
      </c>
      <c r="AD1724" s="188">
        <v>1208.9000000000001</v>
      </c>
      <c r="AE1724" s="188">
        <v>1109.24</v>
      </c>
      <c r="AF1724" s="188">
        <v>1191.57</v>
      </c>
    </row>
    <row r="1725" spans="1:32" x14ac:dyDescent="0.3">
      <c r="A1725" s="180" t="s">
        <v>973</v>
      </c>
      <c r="B1725" s="180">
        <v>2376</v>
      </c>
      <c r="C1725" s="182" t="s">
        <v>28174</v>
      </c>
      <c r="D1725" s="180" t="s">
        <v>6</v>
      </c>
      <c r="E1725" s="180" t="s">
        <v>857</v>
      </c>
      <c r="F1725" s="188">
        <v>2237.2600000000002</v>
      </c>
      <c r="G1725" s="188">
        <v>2239.04</v>
      </c>
      <c r="H1725" s="188">
        <v>1703.81</v>
      </c>
      <c r="I1725" s="188">
        <v>2203.36</v>
      </c>
      <c r="J1725" s="188">
        <v>1992.84</v>
      </c>
      <c r="K1725" s="188">
        <v>2301.4899999999998</v>
      </c>
      <c r="L1725" s="188">
        <v>3336.26</v>
      </c>
      <c r="M1725" s="188">
        <v>1816.21</v>
      </c>
      <c r="N1725" s="188">
        <v>1864.38</v>
      </c>
      <c r="O1725" s="188">
        <v>1780.53</v>
      </c>
      <c r="P1725" s="188">
        <v>2408.5300000000002</v>
      </c>
      <c r="Q1725" s="188">
        <v>2140.92</v>
      </c>
      <c r="R1725" s="188">
        <v>2058.85</v>
      </c>
      <c r="S1725" s="188">
        <v>2051.71</v>
      </c>
      <c r="T1725" s="188">
        <v>1819.78</v>
      </c>
      <c r="U1725" s="188">
        <v>2319.33</v>
      </c>
      <c r="V1725" s="188">
        <v>1962.51</v>
      </c>
      <c r="W1725" s="188">
        <v>2479.9</v>
      </c>
      <c r="X1725" s="188">
        <v>1784.1</v>
      </c>
      <c r="Y1725" s="188">
        <v>1948.23</v>
      </c>
      <c r="Z1725" s="188">
        <v>1867.95</v>
      </c>
      <c r="AA1725" s="188">
        <v>1732.36</v>
      </c>
      <c r="AB1725" s="188">
        <v>1775.18</v>
      </c>
      <c r="AC1725" s="188">
        <v>1958.94</v>
      </c>
      <c r="AD1725" s="188">
        <v>1991.05</v>
      </c>
      <c r="AE1725" s="188">
        <v>1826.91</v>
      </c>
      <c r="AF1725" s="188">
        <v>1962.51</v>
      </c>
    </row>
    <row r="1726" spans="1:32" x14ac:dyDescent="0.3">
      <c r="A1726" s="180" t="s">
        <v>973</v>
      </c>
      <c r="B1726" s="180">
        <v>2394</v>
      </c>
      <c r="C1726" s="182" t="s">
        <v>28175</v>
      </c>
      <c r="D1726" s="180" t="s">
        <v>6</v>
      </c>
      <c r="E1726" s="180" t="s">
        <v>857</v>
      </c>
      <c r="F1726" s="188">
        <v>4782.8500000000004</v>
      </c>
      <c r="G1726" s="188">
        <v>4786.67</v>
      </c>
      <c r="H1726" s="188">
        <v>3642.44</v>
      </c>
      <c r="I1726" s="188">
        <v>4710.3900000000003</v>
      </c>
      <c r="J1726" s="188">
        <v>4260.32</v>
      </c>
      <c r="K1726" s="188">
        <v>4920.16</v>
      </c>
      <c r="L1726" s="188">
        <v>7132.33</v>
      </c>
      <c r="M1726" s="188">
        <v>3882.73</v>
      </c>
      <c r="N1726" s="188">
        <v>3985.71</v>
      </c>
      <c r="O1726" s="188">
        <v>3806.45</v>
      </c>
      <c r="P1726" s="188">
        <v>5149</v>
      </c>
      <c r="Q1726" s="188">
        <v>4576.8900000000003</v>
      </c>
      <c r="R1726" s="188">
        <v>4401.4399999999996</v>
      </c>
      <c r="S1726" s="188">
        <v>4386.1899999999996</v>
      </c>
      <c r="T1726" s="188">
        <v>3890.36</v>
      </c>
      <c r="U1726" s="188">
        <v>4958.3</v>
      </c>
      <c r="V1726" s="188">
        <v>4195.4799999999996</v>
      </c>
      <c r="W1726" s="188">
        <v>5301.57</v>
      </c>
      <c r="X1726" s="188">
        <v>3814.08</v>
      </c>
      <c r="Y1726" s="188">
        <v>4164.97</v>
      </c>
      <c r="Z1726" s="188">
        <v>3993.34</v>
      </c>
      <c r="AA1726" s="188">
        <v>3703.47</v>
      </c>
      <c r="AB1726" s="188">
        <v>3795.01</v>
      </c>
      <c r="AC1726" s="188">
        <v>4187.8599999999997</v>
      </c>
      <c r="AD1726" s="188">
        <v>4256.51</v>
      </c>
      <c r="AE1726" s="188">
        <v>3905.61</v>
      </c>
      <c r="AF1726" s="188">
        <v>4195.4799999999996</v>
      </c>
    </row>
    <row r="1727" spans="1:32" x14ac:dyDescent="0.3">
      <c r="A1727" s="180" t="s">
        <v>973</v>
      </c>
      <c r="B1727" s="180">
        <v>2388</v>
      </c>
      <c r="C1727" s="182" t="s">
        <v>28176</v>
      </c>
      <c r="D1727" s="180" t="s">
        <v>6</v>
      </c>
      <c r="E1727" s="180" t="s">
        <v>857</v>
      </c>
      <c r="F1727" s="188">
        <v>67.489999999999995</v>
      </c>
      <c r="G1727" s="188">
        <v>67.540000000000006</v>
      </c>
      <c r="H1727" s="188">
        <v>51.39</v>
      </c>
      <c r="I1727" s="188">
        <v>66.459999999999994</v>
      </c>
      <c r="J1727" s="188">
        <v>60.11</v>
      </c>
      <c r="K1727" s="188">
        <v>69.42</v>
      </c>
      <c r="L1727" s="188">
        <v>100.64</v>
      </c>
      <c r="M1727" s="188">
        <v>54.79</v>
      </c>
      <c r="N1727" s="188">
        <v>56.24</v>
      </c>
      <c r="O1727" s="188">
        <v>53.71</v>
      </c>
      <c r="P1727" s="188">
        <v>72.650000000000006</v>
      </c>
      <c r="Q1727" s="188">
        <v>64.58</v>
      </c>
      <c r="R1727" s="188">
        <v>62.11</v>
      </c>
      <c r="S1727" s="188">
        <v>61.89</v>
      </c>
      <c r="T1727" s="188">
        <v>54.89</v>
      </c>
      <c r="U1727" s="188">
        <v>69.959999999999994</v>
      </c>
      <c r="V1727" s="188">
        <v>59.2</v>
      </c>
      <c r="W1727" s="188">
        <v>74.81</v>
      </c>
      <c r="X1727" s="188">
        <v>53.82</v>
      </c>
      <c r="Y1727" s="188">
        <v>58.77</v>
      </c>
      <c r="Z1727" s="188">
        <v>56.35</v>
      </c>
      <c r="AA1727" s="188">
        <v>52.26</v>
      </c>
      <c r="AB1727" s="188">
        <v>53.55</v>
      </c>
      <c r="AC1727" s="188">
        <v>59.09</v>
      </c>
      <c r="AD1727" s="188">
        <v>60.06</v>
      </c>
      <c r="AE1727" s="188">
        <v>55.11</v>
      </c>
      <c r="AF1727" s="188">
        <v>59.2</v>
      </c>
    </row>
    <row r="1728" spans="1:32" x14ac:dyDescent="0.3">
      <c r="A1728" s="180" t="s">
        <v>973</v>
      </c>
      <c r="B1728" s="180">
        <v>34606</v>
      </c>
      <c r="C1728" s="182" t="s">
        <v>28177</v>
      </c>
      <c r="D1728" s="180" t="s">
        <v>6</v>
      </c>
      <c r="E1728" s="180" t="s">
        <v>857</v>
      </c>
      <c r="F1728" s="188">
        <v>103.52</v>
      </c>
      <c r="G1728" s="188">
        <v>103.6</v>
      </c>
      <c r="H1728" s="188">
        <v>78.84</v>
      </c>
      <c r="I1728" s="188">
        <v>101.95</v>
      </c>
      <c r="J1728" s="188">
        <v>92.21</v>
      </c>
      <c r="K1728" s="188">
        <v>106.49</v>
      </c>
      <c r="L1728" s="188">
        <v>154.38</v>
      </c>
      <c r="M1728" s="188">
        <v>84.04</v>
      </c>
      <c r="N1728" s="188">
        <v>86.27</v>
      </c>
      <c r="O1728" s="188">
        <v>82.39</v>
      </c>
      <c r="P1728" s="188">
        <v>111.45</v>
      </c>
      <c r="Q1728" s="188">
        <v>99.06</v>
      </c>
      <c r="R1728" s="188">
        <v>95.27</v>
      </c>
      <c r="S1728" s="188">
        <v>94.94</v>
      </c>
      <c r="T1728" s="188">
        <v>84.2</v>
      </c>
      <c r="U1728" s="188">
        <v>107.32</v>
      </c>
      <c r="V1728" s="188">
        <v>90.81</v>
      </c>
      <c r="W1728" s="188">
        <v>114.75</v>
      </c>
      <c r="X1728" s="188">
        <v>82.55</v>
      </c>
      <c r="Y1728" s="188">
        <v>90.15</v>
      </c>
      <c r="Z1728" s="188">
        <v>86.43</v>
      </c>
      <c r="AA1728" s="188">
        <v>80.16</v>
      </c>
      <c r="AB1728" s="188">
        <v>82.14</v>
      </c>
      <c r="AC1728" s="188">
        <v>90.64</v>
      </c>
      <c r="AD1728" s="188">
        <v>92.13</v>
      </c>
      <c r="AE1728" s="188">
        <v>84.53</v>
      </c>
      <c r="AF1728" s="188">
        <v>90.81</v>
      </c>
    </row>
    <row r="1729" spans="1:32" x14ac:dyDescent="0.3">
      <c r="A1729" s="180" t="s">
        <v>973</v>
      </c>
      <c r="B1729" s="180">
        <v>2370</v>
      </c>
      <c r="C1729" s="182" t="s">
        <v>28178</v>
      </c>
      <c r="D1729" s="180" t="s">
        <v>6</v>
      </c>
      <c r="E1729" s="180" t="s">
        <v>26586</v>
      </c>
      <c r="F1729" s="188">
        <v>12.54</v>
      </c>
      <c r="G1729" s="188">
        <v>12.55</v>
      </c>
      <c r="H1729" s="188">
        <v>9.5500000000000007</v>
      </c>
      <c r="I1729" s="188">
        <v>12.35</v>
      </c>
      <c r="J1729" s="188">
        <v>11.17</v>
      </c>
      <c r="K1729" s="188">
        <v>12.9</v>
      </c>
      <c r="L1729" s="188">
        <v>18.7</v>
      </c>
      <c r="M1729" s="188">
        <v>10.18</v>
      </c>
      <c r="N1729" s="188">
        <v>10.45</v>
      </c>
      <c r="O1729" s="188">
        <v>9.98</v>
      </c>
      <c r="P1729" s="188">
        <v>13.5</v>
      </c>
      <c r="Q1729" s="188">
        <v>12</v>
      </c>
      <c r="R1729" s="188">
        <v>11.54</v>
      </c>
      <c r="S1729" s="188">
        <v>11.5</v>
      </c>
      <c r="T1729" s="188">
        <v>10.199999999999999</v>
      </c>
      <c r="U1729" s="188">
        <v>13</v>
      </c>
      <c r="V1729" s="188">
        <v>11</v>
      </c>
      <c r="W1729" s="188">
        <v>13.9</v>
      </c>
      <c r="X1729" s="188">
        <v>10</v>
      </c>
      <c r="Y1729" s="188">
        <v>10.92</v>
      </c>
      <c r="Z1729" s="188">
        <v>10.47</v>
      </c>
      <c r="AA1729" s="188">
        <v>9.7100000000000009</v>
      </c>
      <c r="AB1729" s="188">
        <v>9.9499999999999993</v>
      </c>
      <c r="AC1729" s="188">
        <v>10.98</v>
      </c>
      <c r="AD1729" s="188">
        <v>11.16</v>
      </c>
      <c r="AE1729" s="188">
        <v>10.24</v>
      </c>
      <c r="AF1729" s="188">
        <v>11</v>
      </c>
    </row>
    <row r="1730" spans="1:32" x14ac:dyDescent="0.3">
      <c r="A1730" s="180" t="s">
        <v>973</v>
      </c>
      <c r="B1730" s="180">
        <v>2386</v>
      </c>
      <c r="C1730" s="182" t="s">
        <v>28179</v>
      </c>
      <c r="D1730" s="180" t="s">
        <v>6</v>
      </c>
      <c r="E1730" s="180" t="s">
        <v>857</v>
      </c>
      <c r="F1730" s="188">
        <v>21.03</v>
      </c>
      <c r="G1730" s="188">
        <v>21.05</v>
      </c>
      <c r="H1730" s="188">
        <v>16.02</v>
      </c>
      <c r="I1730" s="188">
        <v>20.72</v>
      </c>
      <c r="J1730" s="188">
        <v>18.739999999999998</v>
      </c>
      <c r="K1730" s="188">
        <v>21.64</v>
      </c>
      <c r="L1730" s="188">
        <v>31.37</v>
      </c>
      <c r="M1730" s="188">
        <v>17.07</v>
      </c>
      <c r="N1730" s="188">
        <v>17.53</v>
      </c>
      <c r="O1730" s="188">
        <v>16.739999999999998</v>
      </c>
      <c r="P1730" s="188">
        <v>22.64</v>
      </c>
      <c r="Q1730" s="188">
        <v>20.13</v>
      </c>
      <c r="R1730" s="188">
        <v>19.36</v>
      </c>
      <c r="S1730" s="188">
        <v>19.29</v>
      </c>
      <c r="T1730" s="188">
        <v>17.11</v>
      </c>
      <c r="U1730" s="188">
        <v>21.81</v>
      </c>
      <c r="V1730" s="188">
        <v>18.45</v>
      </c>
      <c r="W1730" s="188">
        <v>23.32</v>
      </c>
      <c r="X1730" s="188">
        <v>16.77</v>
      </c>
      <c r="Y1730" s="188">
        <v>18.32</v>
      </c>
      <c r="Z1730" s="188">
        <v>17.559999999999999</v>
      </c>
      <c r="AA1730" s="188">
        <v>16.29</v>
      </c>
      <c r="AB1730" s="188">
        <v>16.690000000000001</v>
      </c>
      <c r="AC1730" s="188">
        <v>18.420000000000002</v>
      </c>
      <c r="AD1730" s="188">
        <v>18.72</v>
      </c>
      <c r="AE1730" s="188">
        <v>17.18</v>
      </c>
      <c r="AF1730" s="188">
        <v>18.45</v>
      </c>
    </row>
    <row r="1731" spans="1:32" x14ac:dyDescent="0.3">
      <c r="A1731" s="180" t="s">
        <v>973</v>
      </c>
      <c r="B1731" s="180">
        <v>34689</v>
      </c>
      <c r="C1731" s="182" t="s">
        <v>28180</v>
      </c>
      <c r="D1731" s="180" t="s">
        <v>6</v>
      </c>
      <c r="E1731" s="180" t="s">
        <v>857</v>
      </c>
      <c r="F1731" s="188">
        <v>32.96</v>
      </c>
      <c r="G1731" s="188">
        <v>32.979999999999997</v>
      </c>
      <c r="H1731" s="188">
        <v>25.1</v>
      </c>
      <c r="I1731" s="188">
        <v>32.46</v>
      </c>
      <c r="J1731" s="188">
        <v>29.36</v>
      </c>
      <c r="K1731" s="188">
        <v>33.9</v>
      </c>
      <c r="L1731" s="188">
        <v>49.15</v>
      </c>
      <c r="M1731" s="188">
        <v>26.75</v>
      </c>
      <c r="N1731" s="188">
        <v>27.46</v>
      </c>
      <c r="O1731" s="188">
        <v>26.23</v>
      </c>
      <c r="P1731" s="188">
        <v>35.479999999999997</v>
      </c>
      <c r="Q1731" s="188">
        <v>31.54</v>
      </c>
      <c r="R1731" s="188">
        <v>30.33</v>
      </c>
      <c r="S1731" s="188">
        <v>30.22</v>
      </c>
      <c r="T1731" s="188">
        <v>26.81</v>
      </c>
      <c r="U1731" s="188">
        <v>34.17</v>
      </c>
      <c r="V1731" s="188">
        <v>28.91</v>
      </c>
      <c r="W1731" s="188">
        <v>36.53</v>
      </c>
      <c r="X1731" s="188">
        <v>26.28</v>
      </c>
      <c r="Y1731" s="188">
        <v>28.7</v>
      </c>
      <c r="Z1731" s="188">
        <v>27.52</v>
      </c>
      <c r="AA1731" s="188">
        <v>25.52</v>
      </c>
      <c r="AB1731" s="188">
        <v>26.15</v>
      </c>
      <c r="AC1731" s="188">
        <v>28.86</v>
      </c>
      <c r="AD1731" s="188">
        <v>29.33</v>
      </c>
      <c r="AE1731" s="188">
        <v>26.91</v>
      </c>
      <c r="AF1731" s="188">
        <v>28.91</v>
      </c>
    </row>
    <row r="1732" spans="1:32" x14ac:dyDescent="0.3">
      <c r="A1732" s="180" t="s">
        <v>973</v>
      </c>
      <c r="B1732" s="180">
        <v>2392</v>
      </c>
      <c r="C1732" s="182" t="s">
        <v>28181</v>
      </c>
      <c r="D1732" s="180" t="s">
        <v>6</v>
      </c>
      <c r="E1732" s="180" t="s">
        <v>857</v>
      </c>
      <c r="F1732" s="188">
        <v>84.18</v>
      </c>
      <c r="G1732" s="188">
        <v>84.24</v>
      </c>
      <c r="H1732" s="188">
        <v>64.099999999999994</v>
      </c>
      <c r="I1732" s="188">
        <v>82.9</v>
      </c>
      <c r="J1732" s="188">
        <v>74.98</v>
      </c>
      <c r="K1732" s="188">
        <v>86.59</v>
      </c>
      <c r="L1732" s="188">
        <v>125.53</v>
      </c>
      <c r="M1732" s="188">
        <v>68.33</v>
      </c>
      <c r="N1732" s="188">
        <v>70.150000000000006</v>
      </c>
      <c r="O1732" s="188">
        <v>66.989999999999995</v>
      </c>
      <c r="P1732" s="188">
        <v>90.62</v>
      </c>
      <c r="Q1732" s="188">
        <v>80.55</v>
      </c>
      <c r="R1732" s="188">
        <v>77.459999999999994</v>
      </c>
      <c r="S1732" s="188">
        <v>77.2</v>
      </c>
      <c r="T1732" s="188">
        <v>68.47</v>
      </c>
      <c r="U1732" s="188">
        <v>87.26</v>
      </c>
      <c r="V1732" s="188">
        <v>73.84</v>
      </c>
      <c r="W1732" s="188">
        <v>93.31</v>
      </c>
      <c r="X1732" s="188">
        <v>67.13</v>
      </c>
      <c r="Y1732" s="188">
        <v>73.3</v>
      </c>
      <c r="Z1732" s="188">
        <v>70.28</v>
      </c>
      <c r="AA1732" s="188">
        <v>65.180000000000007</v>
      </c>
      <c r="AB1732" s="188">
        <v>66.790000000000006</v>
      </c>
      <c r="AC1732" s="188">
        <v>73.7</v>
      </c>
      <c r="AD1732" s="188">
        <v>74.91</v>
      </c>
      <c r="AE1732" s="188">
        <v>68.739999999999995</v>
      </c>
      <c r="AF1732" s="188">
        <v>73.84</v>
      </c>
    </row>
    <row r="1733" spans="1:32" x14ac:dyDescent="0.3">
      <c r="A1733" s="180" t="s">
        <v>973</v>
      </c>
      <c r="B1733" s="180">
        <v>2373</v>
      </c>
      <c r="C1733" s="182" t="s">
        <v>28182</v>
      </c>
      <c r="D1733" s="180" t="s">
        <v>6</v>
      </c>
      <c r="E1733" s="180" t="s">
        <v>857</v>
      </c>
      <c r="F1733" s="188">
        <v>118.6</v>
      </c>
      <c r="G1733" s="188">
        <v>118.69</v>
      </c>
      <c r="H1733" s="188">
        <v>90.32</v>
      </c>
      <c r="I1733" s="188">
        <v>116.8</v>
      </c>
      <c r="J1733" s="188">
        <v>105.64</v>
      </c>
      <c r="K1733" s="188">
        <v>122</v>
      </c>
      <c r="L1733" s="188">
        <v>176.86</v>
      </c>
      <c r="M1733" s="188">
        <v>96.28</v>
      </c>
      <c r="N1733" s="188">
        <v>98.83</v>
      </c>
      <c r="O1733" s="188">
        <v>94.39</v>
      </c>
      <c r="P1733" s="188">
        <v>127.68</v>
      </c>
      <c r="Q1733" s="188">
        <v>113.49</v>
      </c>
      <c r="R1733" s="188">
        <v>109.14</v>
      </c>
      <c r="S1733" s="188">
        <v>108.76</v>
      </c>
      <c r="T1733" s="188">
        <v>96.47</v>
      </c>
      <c r="U1733" s="188">
        <v>122.95</v>
      </c>
      <c r="V1733" s="188">
        <v>104.03</v>
      </c>
      <c r="W1733" s="188">
        <v>131.46</v>
      </c>
      <c r="X1733" s="188">
        <v>94.58</v>
      </c>
      <c r="Y1733" s="188">
        <v>103.28</v>
      </c>
      <c r="Z1733" s="188">
        <v>99.02</v>
      </c>
      <c r="AA1733" s="188">
        <v>91.83</v>
      </c>
      <c r="AB1733" s="188">
        <v>94.1</v>
      </c>
      <c r="AC1733" s="188">
        <v>103.84</v>
      </c>
      <c r="AD1733" s="188">
        <v>105.55</v>
      </c>
      <c r="AE1733" s="188">
        <v>96.85</v>
      </c>
      <c r="AF1733" s="188">
        <v>104.03</v>
      </c>
    </row>
    <row r="1734" spans="1:32" x14ac:dyDescent="0.3">
      <c r="A1734" s="180" t="s">
        <v>973</v>
      </c>
      <c r="B1734" s="180">
        <v>39465</v>
      </c>
      <c r="C1734" s="182" t="s">
        <v>28183</v>
      </c>
      <c r="D1734" s="180" t="s">
        <v>6</v>
      </c>
      <c r="E1734" s="180" t="s">
        <v>857</v>
      </c>
      <c r="F1734" s="188">
        <v>72.45</v>
      </c>
      <c r="G1734" s="188">
        <v>72.510000000000005</v>
      </c>
      <c r="H1734" s="188">
        <v>55.17</v>
      </c>
      <c r="I1734" s="188">
        <v>71.349999999999994</v>
      </c>
      <c r="J1734" s="188">
        <v>64.53</v>
      </c>
      <c r="K1734" s="188">
        <v>74.53</v>
      </c>
      <c r="L1734" s="188">
        <v>108.04</v>
      </c>
      <c r="M1734" s="188">
        <v>58.81</v>
      </c>
      <c r="N1734" s="188">
        <v>60.37</v>
      </c>
      <c r="O1734" s="188">
        <v>57.66</v>
      </c>
      <c r="P1734" s="188">
        <v>78</v>
      </c>
      <c r="Q1734" s="188">
        <v>69.33</v>
      </c>
      <c r="R1734" s="188">
        <v>66.67</v>
      </c>
      <c r="S1734" s="188">
        <v>66.44</v>
      </c>
      <c r="T1734" s="188">
        <v>58.93</v>
      </c>
      <c r="U1734" s="188">
        <v>75.11</v>
      </c>
      <c r="V1734" s="188">
        <v>63.55</v>
      </c>
      <c r="W1734" s="188">
        <v>80.31</v>
      </c>
      <c r="X1734" s="188">
        <v>57.77</v>
      </c>
      <c r="Y1734" s="188">
        <v>63.09</v>
      </c>
      <c r="Z1734" s="188">
        <v>60.49</v>
      </c>
      <c r="AA1734" s="188">
        <v>56.1</v>
      </c>
      <c r="AB1734" s="188">
        <v>57.48</v>
      </c>
      <c r="AC1734" s="188">
        <v>63.44</v>
      </c>
      <c r="AD1734" s="188">
        <v>64.48</v>
      </c>
      <c r="AE1734" s="188">
        <v>59.16</v>
      </c>
      <c r="AF1734" s="188">
        <v>63.55</v>
      </c>
    </row>
    <row r="1735" spans="1:32" x14ac:dyDescent="0.3">
      <c r="A1735" s="180" t="s">
        <v>973</v>
      </c>
      <c r="B1735" s="180">
        <v>39466</v>
      </c>
      <c r="C1735" s="182" t="s">
        <v>28184</v>
      </c>
      <c r="D1735" s="180" t="s">
        <v>6</v>
      </c>
      <c r="E1735" s="180" t="s">
        <v>857</v>
      </c>
      <c r="F1735" s="188">
        <v>81.510000000000005</v>
      </c>
      <c r="G1735" s="188">
        <v>81.569999999999993</v>
      </c>
      <c r="H1735" s="188">
        <v>62.07</v>
      </c>
      <c r="I1735" s="188">
        <v>80.27</v>
      </c>
      <c r="J1735" s="188">
        <v>72.599999999999994</v>
      </c>
      <c r="K1735" s="188">
        <v>83.85</v>
      </c>
      <c r="L1735" s="188">
        <v>121.55</v>
      </c>
      <c r="M1735" s="188">
        <v>66.17</v>
      </c>
      <c r="N1735" s="188">
        <v>67.92</v>
      </c>
      <c r="O1735" s="188">
        <v>64.87</v>
      </c>
      <c r="P1735" s="188">
        <v>87.75</v>
      </c>
      <c r="Q1735" s="188">
        <v>78</v>
      </c>
      <c r="R1735" s="188">
        <v>75.010000000000005</v>
      </c>
      <c r="S1735" s="188">
        <v>74.75</v>
      </c>
      <c r="T1735" s="188">
        <v>66.3</v>
      </c>
      <c r="U1735" s="188">
        <v>84.5</v>
      </c>
      <c r="V1735" s="188">
        <v>71.5</v>
      </c>
      <c r="W1735" s="188">
        <v>90.35</v>
      </c>
      <c r="X1735" s="188">
        <v>65</v>
      </c>
      <c r="Y1735" s="188">
        <v>70.98</v>
      </c>
      <c r="Z1735" s="188">
        <v>68.05</v>
      </c>
      <c r="AA1735" s="188">
        <v>63.11</v>
      </c>
      <c r="AB1735" s="188">
        <v>64.67</v>
      </c>
      <c r="AC1735" s="188">
        <v>71.37</v>
      </c>
      <c r="AD1735" s="188">
        <v>72.540000000000006</v>
      </c>
      <c r="AE1735" s="188">
        <v>66.56</v>
      </c>
      <c r="AF1735" s="188">
        <v>71.5</v>
      </c>
    </row>
    <row r="1736" spans="1:32" x14ac:dyDescent="0.3">
      <c r="A1736" s="180" t="s">
        <v>973</v>
      </c>
      <c r="B1736" s="180">
        <v>39467</v>
      </c>
      <c r="C1736" s="182" t="s">
        <v>28185</v>
      </c>
      <c r="D1736" s="180" t="s">
        <v>6</v>
      </c>
      <c r="E1736" s="180" t="s">
        <v>857</v>
      </c>
      <c r="F1736" s="188">
        <v>104.26</v>
      </c>
      <c r="G1736" s="188">
        <v>104.34</v>
      </c>
      <c r="H1736" s="188">
        <v>79.400000000000006</v>
      </c>
      <c r="I1736" s="188">
        <v>102.68</v>
      </c>
      <c r="J1736" s="188">
        <v>92.87</v>
      </c>
      <c r="K1736" s="188">
        <v>107.25</v>
      </c>
      <c r="L1736" s="188">
        <v>155.47999999999999</v>
      </c>
      <c r="M1736" s="188">
        <v>84.64</v>
      </c>
      <c r="N1736" s="188">
        <v>86.88</v>
      </c>
      <c r="O1736" s="188">
        <v>82.97</v>
      </c>
      <c r="P1736" s="188">
        <v>112.24</v>
      </c>
      <c r="Q1736" s="188">
        <v>99.77</v>
      </c>
      <c r="R1736" s="188">
        <v>95.94</v>
      </c>
      <c r="S1736" s="188">
        <v>95.61</v>
      </c>
      <c r="T1736" s="188">
        <v>84.8</v>
      </c>
      <c r="U1736" s="188">
        <v>108.08</v>
      </c>
      <c r="V1736" s="188">
        <v>91.45</v>
      </c>
      <c r="W1736" s="188">
        <v>115.57</v>
      </c>
      <c r="X1736" s="188">
        <v>83.14</v>
      </c>
      <c r="Y1736" s="188">
        <v>90.79</v>
      </c>
      <c r="Z1736" s="188">
        <v>87.05</v>
      </c>
      <c r="AA1736" s="188">
        <v>80.73</v>
      </c>
      <c r="AB1736" s="188">
        <v>82.72</v>
      </c>
      <c r="AC1736" s="188">
        <v>91.29</v>
      </c>
      <c r="AD1736" s="188">
        <v>92.78</v>
      </c>
      <c r="AE1736" s="188">
        <v>85.13</v>
      </c>
      <c r="AF1736" s="188">
        <v>91.45</v>
      </c>
    </row>
    <row r="1737" spans="1:32" x14ac:dyDescent="0.3">
      <c r="A1737" s="180" t="s">
        <v>973</v>
      </c>
      <c r="B1737" s="180">
        <v>39468</v>
      </c>
      <c r="C1737" s="182" t="s">
        <v>28186</v>
      </c>
      <c r="D1737" s="180" t="s">
        <v>6</v>
      </c>
      <c r="E1737" s="180" t="s">
        <v>857</v>
      </c>
      <c r="F1737" s="188">
        <v>185.32</v>
      </c>
      <c r="G1737" s="188">
        <v>185.46</v>
      </c>
      <c r="H1737" s="188">
        <v>141.13</v>
      </c>
      <c r="I1737" s="188">
        <v>182.51</v>
      </c>
      <c r="J1737" s="188">
        <v>165.07</v>
      </c>
      <c r="K1737" s="188">
        <v>190.64</v>
      </c>
      <c r="L1737" s="188">
        <v>276.35000000000002</v>
      </c>
      <c r="M1737" s="188">
        <v>150.44</v>
      </c>
      <c r="N1737" s="188">
        <v>154.43</v>
      </c>
      <c r="O1737" s="188">
        <v>147.47999999999999</v>
      </c>
      <c r="P1737" s="188">
        <v>199.5</v>
      </c>
      <c r="Q1737" s="188">
        <v>177.33</v>
      </c>
      <c r="R1737" s="188">
        <v>170.54</v>
      </c>
      <c r="S1737" s="188">
        <v>169.95</v>
      </c>
      <c r="T1737" s="188">
        <v>150.72999999999999</v>
      </c>
      <c r="U1737" s="188">
        <v>192.11</v>
      </c>
      <c r="V1737" s="188">
        <v>162.56</v>
      </c>
      <c r="W1737" s="188">
        <v>205.41</v>
      </c>
      <c r="X1737" s="188">
        <v>147.78</v>
      </c>
      <c r="Y1737" s="188">
        <v>161.37</v>
      </c>
      <c r="Z1737" s="188">
        <v>154.72</v>
      </c>
      <c r="AA1737" s="188">
        <v>143.49</v>
      </c>
      <c r="AB1737" s="188">
        <v>147.04</v>
      </c>
      <c r="AC1737" s="188">
        <v>162.26</v>
      </c>
      <c r="AD1737" s="188">
        <v>164.92</v>
      </c>
      <c r="AE1737" s="188">
        <v>151.33000000000001</v>
      </c>
      <c r="AF1737" s="188">
        <v>162.56</v>
      </c>
    </row>
    <row r="1738" spans="1:32" x14ac:dyDescent="0.3">
      <c r="A1738" s="180" t="s">
        <v>973</v>
      </c>
      <c r="B1738" s="180">
        <v>39469</v>
      </c>
      <c r="C1738" s="182" t="s">
        <v>28187</v>
      </c>
      <c r="D1738" s="180" t="s">
        <v>6</v>
      </c>
      <c r="E1738" s="180" t="s">
        <v>857</v>
      </c>
      <c r="F1738" s="188">
        <v>75.489999999999995</v>
      </c>
      <c r="G1738" s="188">
        <v>75.55</v>
      </c>
      <c r="H1738" s="188">
        <v>57.49</v>
      </c>
      <c r="I1738" s="188">
        <v>74.34</v>
      </c>
      <c r="J1738" s="188">
        <v>67.239999999999995</v>
      </c>
      <c r="K1738" s="188">
        <v>77.650000000000006</v>
      </c>
      <c r="L1738" s="188">
        <v>112.57</v>
      </c>
      <c r="M1738" s="188">
        <v>61.28</v>
      </c>
      <c r="N1738" s="188">
        <v>62.9</v>
      </c>
      <c r="O1738" s="188">
        <v>60.07</v>
      </c>
      <c r="P1738" s="188">
        <v>81.27</v>
      </c>
      <c r="Q1738" s="188">
        <v>72.239999999999995</v>
      </c>
      <c r="R1738" s="188">
        <v>69.47</v>
      </c>
      <c r="S1738" s="188">
        <v>69.23</v>
      </c>
      <c r="T1738" s="188">
        <v>61.4</v>
      </c>
      <c r="U1738" s="188">
        <v>78.260000000000005</v>
      </c>
      <c r="V1738" s="188">
        <v>66.22</v>
      </c>
      <c r="W1738" s="188">
        <v>83.67</v>
      </c>
      <c r="X1738" s="188">
        <v>60.2</v>
      </c>
      <c r="Y1738" s="188">
        <v>65.73</v>
      </c>
      <c r="Z1738" s="188">
        <v>63.02</v>
      </c>
      <c r="AA1738" s="188">
        <v>58.45</v>
      </c>
      <c r="AB1738" s="188">
        <v>59.89</v>
      </c>
      <c r="AC1738" s="188">
        <v>66.09</v>
      </c>
      <c r="AD1738" s="188">
        <v>67.180000000000007</v>
      </c>
      <c r="AE1738" s="188">
        <v>61.64</v>
      </c>
      <c r="AF1738" s="188">
        <v>66.22</v>
      </c>
    </row>
    <row r="1739" spans="1:32" x14ac:dyDescent="0.3">
      <c r="A1739" s="180" t="s">
        <v>973</v>
      </c>
      <c r="B1739" s="180">
        <v>39470</v>
      </c>
      <c r="C1739" s="182" t="s">
        <v>28188</v>
      </c>
      <c r="D1739" s="180" t="s">
        <v>6</v>
      </c>
      <c r="E1739" s="180" t="s">
        <v>857</v>
      </c>
      <c r="F1739" s="188">
        <v>92.75</v>
      </c>
      <c r="G1739" s="188">
        <v>92.82</v>
      </c>
      <c r="H1739" s="188">
        <v>70.63</v>
      </c>
      <c r="I1739" s="188">
        <v>91.34</v>
      </c>
      <c r="J1739" s="188">
        <v>82.62</v>
      </c>
      <c r="K1739" s="188">
        <v>95.41</v>
      </c>
      <c r="L1739" s="188">
        <v>138.31</v>
      </c>
      <c r="M1739" s="188">
        <v>75.290000000000006</v>
      </c>
      <c r="N1739" s="188">
        <v>77.290000000000006</v>
      </c>
      <c r="O1739" s="188">
        <v>73.81</v>
      </c>
      <c r="P1739" s="188">
        <v>99.85</v>
      </c>
      <c r="Q1739" s="188">
        <v>88.76</v>
      </c>
      <c r="R1739" s="188">
        <v>85.35</v>
      </c>
      <c r="S1739" s="188">
        <v>85.06</v>
      </c>
      <c r="T1739" s="188">
        <v>75.44</v>
      </c>
      <c r="U1739" s="188">
        <v>96.15</v>
      </c>
      <c r="V1739" s="188">
        <v>81.36</v>
      </c>
      <c r="W1739" s="188">
        <v>102.81</v>
      </c>
      <c r="X1739" s="188">
        <v>73.959999999999994</v>
      </c>
      <c r="Y1739" s="188">
        <v>80.77</v>
      </c>
      <c r="Z1739" s="188">
        <v>77.44</v>
      </c>
      <c r="AA1739" s="188">
        <v>71.819999999999993</v>
      </c>
      <c r="AB1739" s="188">
        <v>73.59</v>
      </c>
      <c r="AC1739" s="188">
        <v>81.209999999999994</v>
      </c>
      <c r="AD1739" s="188">
        <v>82.54</v>
      </c>
      <c r="AE1739" s="188">
        <v>75.739999999999995</v>
      </c>
      <c r="AF1739" s="188">
        <v>81.36</v>
      </c>
    </row>
    <row r="1740" spans="1:32" x14ac:dyDescent="0.3">
      <c r="A1740" s="180" t="s">
        <v>973</v>
      </c>
      <c r="B1740" s="180">
        <v>39471</v>
      </c>
      <c r="C1740" s="182" t="s">
        <v>28189</v>
      </c>
      <c r="D1740" s="180" t="s">
        <v>6</v>
      </c>
      <c r="E1740" s="180" t="s">
        <v>857</v>
      </c>
      <c r="F1740" s="188">
        <v>111.46</v>
      </c>
      <c r="G1740" s="188">
        <v>111.55</v>
      </c>
      <c r="H1740" s="188">
        <v>84.88</v>
      </c>
      <c r="I1740" s="188">
        <v>109.77</v>
      </c>
      <c r="J1740" s="188">
        <v>99.28</v>
      </c>
      <c r="K1740" s="188">
        <v>114.66</v>
      </c>
      <c r="L1740" s="188">
        <v>166.22</v>
      </c>
      <c r="M1740" s="188">
        <v>90.48</v>
      </c>
      <c r="N1740" s="188">
        <v>92.88</v>
      </c>
      <c r="O1740" s="188">
        <v>88.71</v>
      </c>
      <c r="P1740" s="188">
        <v>120</v>
      </c>
      <c r="Q1740" s="188">
        <v>106.66</v>
      </c>
      <c r="R1740" s="188">
        <v>102.57</v>
      </c>
      <c r="S1740" s="188">
        <v>102.22</v>
      </c>
      <c r="T1740" s="188">
        <v>90.66</v>
      </c>
      <c r="U1740" s="188">
        <v>115.55</v>
      </c>
      <c r="V1740" s="188">
        <v>97.77</v>
      </c>
      <c r="W1740" s="188">
        <v>123.55</v>
      </c>
      <c r="X1740" s="188">
        <v>88.88</v>
      </c>
      <c r="Y1740" s="188">
        <v>97.06</v>
      </c>
      <c r="Z1740" s="188">
        <v>93.06</v>
      </c>
      <c r="AA1740" s="188">
        <v>86.31</v>
      </c>
      <c r="AB1740" s="188">
        <v>88.44</v>
      </c>
      <c r="AC1740" s="188">
        <v>97.6</v>
      </c>
      <c r="AD1740" s="188">
        <v>99.2</v>
      </c>
      <c r="AE1740" s="188">
        <v>91.02</v>
      </c>
      <c r="AF1740" s="188">
        <v>97.77</v>
      </c>
    </row>
    <row r="1741" spans="1:32" x14ac:dyDescent="0.3">
      <c r="A1741" s="180" t="s">
        <v>973</v>
      </c>
      <c r="B1741" s="180">
        <v>39472</v>
      </c>
      <c r="C1741" s="182" t="s">
        <v>28190</v>
      </c>
      <c r="D1741" s="180" t="s">
        <v>6</v>
      </c>
      <c r="E1741" s="180" t="s">
        <v>857</v>
      </c>
      <c r="F1741" s="188">
        <v>193.67</v>
      </c>
      <c r="G1741" s="188">
        <v>193.82</v>
      </c>
      <c r="H1741" s="188">
        <v>147.49</v>
      </c>
      <c r="I1741" s="188">
        <v>190.73</v>
      </c>
      <c r="J1741" s="188">
        <v>172.51</v>
      </c>
      <c r="K1741" s="188">
        <v>199.23</v>
      </c>
      <c r="L1741" s="188">
        <v>288.81</v>
      </c>
      <c r="M1741" s="188">
        <v>157.22</v>
      </c>
      <c r="N1741" s="188">
        <v>161.38999999999999</v>
      </c>
      <c r="O1741" s="188">
        <v>154.13</v>
      </c>
      <c r="P1741" s="188">
        <v>208.49</v>
      </c>
      <c r="Q1741" s="188">
        <v>185.33</v>
      </c>
      <c r="R1741" s="188">
        <v>178.22</v>
      </c>
      <c r="S1741" s="188">
        <v>177.61</v>
      </c>
      <c r="T1741" s="188">
        <v>157.53</v>
      </c>
      <c r="U1741" s="188">
        <v>200.77</v>
      </c>
      <c r="V1741" s="188">
        <v>169.88</v>
      </c>
      <c r="W1741" s="188">
        <v>214.67</v>
      </c>
      <c r="X1741" s="188">
        <v>154.44</v>
      </c>
      <c r="Y1741" s="188">
        <v>168.65</v>
      </c>
      <c r="Z1741" s="188">
        <v>161.69999999999999</v>
      </c>
      <c r="AA1741" s="188">
        <v>149.96</v>
      </c>
      <c r="AB1741" s="188">
        <v>153.66999999999999</v>
      </c>
      <c r="AC1741" s="188">
        <v>169.57</v>
      </c>
      <c r="AD1741" s="188">
        <v>172.35</v>
      </c>
      <c r="AE1741" s="188">
        <v>158.15</v>
      </c>
      <c r="AF1741" s="188">
        <v>169.88</v>
      </c>
    </row>
    <row r="1742" spans="1:32" x14ac:dyDescent="0.3">
      <c r="A1742" s="180" t="s">
        <v>973</v>
      </c>
      <c r="B1742" s="180">
        <v>39473</v>
      </c>
      <c r="C1742" s="182" t="s">
        <v>28191</v>
      </c>
      <c r="D1742" s="180" t="s">
        <v>6</v>
      </c>
      <c r="E1742" s="180" t="s">
        <v>857</v>
      </c>
      <c r="F1742" s="188">
        <v>125.11</v>
      </c>
      <c r="G1742" s="188">
        <v>125.21</v>
      </c>
      <c r="H1742" s="188">
        <v>95.28</v>
      </c>
      <c r="I1742" s="188">
        <v>123.21</v>
      </c>
      <c r="J1742" s="188">
        <v>111.44</v>
      </c>
      <c r="K1742" s="188">
        <v>128.69999999999999</v>
      </c>
      <c r="L1742" s="188">
        <v>186.57</v>
      </c>
      <c r="M1742" s="188">
        <v>101.56</v>
      </c>
      <c r="N1742" s="188">
        <v>104.26</v>
      </c>
      <c r="O1742" s="188">
        <v>99.57</v>
      </c>
      <c r="P1742" s="188">
        <v>134.69</v>
      </c>
      <c r="Q1742" s="188">
        <v>119.72</v>
      </c>
      <c r="R1742" s="188">
        <v>115.13</v>
      </c>
      <c r="S1742" s="188">
        <v>114.73</v>
      </c>
      <c r="T1742" s="188">
        <v>101.76</v>
      </c>
      <c r="U1742" s="188">
        <v>129.69999999999999</v>
      </c>
      <c r="V1742" s="188">
        <v>109.74</v>
      </c>
      <c r="W1742" s="188">
        <v>138.68</v>
      </c>
      <c r="X1742" s="188">
        <v>99.77</v>
      </c>
      <c r="Y1742" s="188">
        <v>108.95</v>
      </c>
      <c r="Z1742" s="188">
        <v>104.46</v>
      </c>
      <c r="AA1742" s="188">
        <v>96.87</v>
      </c>
      <c r="AB1742" s="188">
        <v>99.27</v>
      </c>
      <c r="AC1742" s="188">
        <v>109.54</v>
      </c>
      <c r="AD1742" s="188">
        <v>111.34</v>
      </c>
      <c r="AE1742" s="188">
        <v>102.16</v>
      </c>
      <c r="AF1742" s="188">
        <v>109.74</v>
      </c>
    </row>
    <row r="1743" spans="1:32" x14ac:dyDescent="0.3">
      <c r="A1743" s="180" t="s">
        <v>973</v>
      </c>
      <c r="B1743" s="180">
        <v>39474</v>
      </c>
      <c r="C1743" s="182" t="s">
        <v>28192</v>
      </c>
      <c r="D1743" s="180" t="s">
        <v>6</v>
      </c>
      <c r="E1743" s="180" t="s">
        <v>857</v>
      </c>
      <c r="F1743" s="188">
        <v>133.37</v>
      </c>
      <c r="G1743" s="188">
        <v>133.47999999999999</v>
      </c>
      <c r="H1743" s="188">
        <v>101.57</v>
      </c>
      <c r="I1743" s="188">
        <v>131.35</v>
      </c>
      <c r="J1743" s="188">
        <v>118.8</v>
      </c>
      <c r="K1743" s="188">
        <v>137.19999999999999</v>
      </c>
      <c r="L1743" s="188">
        <v>198.89</v>
      </c>
      <c r="M1743" s="188">
        <v>108.27</v>
      </c>
      <c r="N1743" s="188">
        <v>111.14</v>
      </c>
      <c r="O1743" s="188">
        <v>106.14</v>
      </c>
      <c r="P1743" s="188">
        <v>143.58000000000001</v>
      </c>
      <c r="Q1743" s="188">
        <v>127.63</v>
      </c>
      <c r="R1743" s="188">
        <v>122.74</v>
      </c>
      <c r="S1743" s="188">
        <v>122.31</v>
      </c>
      <c r="T1743" s="188">
        <v>108.48</v>
      </c>
      <c r="U1743" s="188">
        <v>138.26</v>
      </c>
      <c r="V1743" s="188">
        <v>116.99</v>
      </c>
      <c r="W1743" s="188">
        <v>147.84</v>
      </c>
      <c r="X1743" s="188">
        <v>106.36</v>
      </c>
      <c r="Y1743" s="188">
        <v>116.14</v>
      </c>
      <c r="Z1743" s="188">
        <v>111.36</v>
      </c>
      <c r="AA1743" s="188">
        <v>103.27</v>
      </c>
      <c r="AB1743" s="188">
        <v>105.82</v>
      </c>
      <c r="AC1743" s="188">
        <v>116.78</v>
      </c>
      <c r="AD1743" s="188">
        <v>118.69</v>
      </c>
      <c r="AE1743" s="188">
        <v>108.91</v>
      </c>
      <c r="AF1743" s="188">
        <v>116.99</v>
      </c>
    </row>
    <row r="1744" spans="1:32" x14ac:dyDescent="0.3">
      <c r="A1744" s="180" t="s">
        <v>973</v>
      </c>
      <c r="B1744" s="180">
        <v>39475</v>
      </c>
      <c r="C1744" s="182" t="s">
        <v>28193</v>
      </c>
      <c r="D1744" s="180" t="s">
        <v>6</v>
      </c>
      <c r="E1744" s="180" t="s">
        <v>857</v>
      </c>
      <c r="F1744" s="188">
        <v>151.32</v>
      </c>
      <c r="G1744" s="188">
        <v>151.44999999999999</v>
      </c>
      <c r="H1744" s="188">
        <v>115.24</v>
      </c>
      <c r="I1744" s="188">
        <v>149.03</v>
      </c>
      <c r="J1744" s="188">
        <v>134.79</v>
      </c>
      <c r="K1744" s="188">
        <v>155.66999999999999</v>
      </c>
      <c r="L1744" s="188">
        <v>225.66</v>
      </c>
      <c r="M1744" s="188">
        <v>122.84</v>
      </c>
      <c r="N1744" s="188">
        <v>126.1</v>
      </c>
      <c r="O1744" s="188">
        <v>120.43</v>
      </c>
      <c r="P1744" s="188">
        <v>162.91</v>
      </c>
      <c r="Q1744" s="188">
        <v>144.81</v>
      </c>
      <c r="R1744" s="188">
        <v>139.26</v>
      </c>
      <c r="S1744" s="188">
        <v>138.77000000000001</v>
      </c>
      <c r="T1744" s="188">
        <v>123.09</v>
      </c>
      <c r="U1744" s="188">
        <v>156.88</v>
      </c>
      <c r="V1744" s="188">
        <v>132.74</v>
      </c>
      <c r="W1744" s="188">
        <v>167.74</v>
      </c>
      <c r="X1744" s="188">
        <v>120.67</v>
      </c>
      <c r="Y1744" s="188">
        <v>131.78</v>
      </c>
      <c r="Z1744" s="188">
        <v>126.34</v>
      </c>
      <c r="AA1744" s="188">
        <v>117.17</v>
      </c>
      <c r="AB1744" s="188">
        <v>120.07</v>
      </c>
      <c r="AC1744" s="188">
        <v>132.5</v>
      </c>
      <c r="AD1744" s="188">
        <v>134.66999999999999</v>
      </c>
      <c r="AE1744" s="188">
        <v>123.57</v>
      </c>
      <c r="AF1744" s="188">
        <v>132.74</v>
      </c>
    </row>
    <row r="1745" spans="1:32" x14ac:dyDescent="0.3">
      <c r="A1745" s="180" t="s">
        <v>973</v>
      </c>
      <c r="B1745" s="180">
        <v>39476</v>
      </c>
      <c r="C1745" s="182" t="s">
        <v>28194</v>
      </c>
      <c r="D1745" s="180" t="s">
        <v>6</v>
      </c>
      <c r="E1745" s="180" t="s">
        <v>857</v>
      </c>
      <c r="F1745" s="188">
        <v>284.86</v>
      </c>
      <c r="G1745" s="188">
        <v>285.08999999999997</v>
      </c>
      <c r="H1745" s="188">
        <v>216.94</v>
      </c>
      <c r="I1745" s="188">
        <v>280.55</v>
      </c>
      <c r="J1745" s="188">
        <v>253.74</v>
      </c>
      <c r="K1745" s="188">
        <v>293.04000000000002</v>
      </c>
      <c r="L1745" s="188">
        <v>424.8</v>
      </c>
      <c r="M1745" s="188">
        <v>231.25</v>
      </c>
      <c r="N1745" s="188">
        <v>237.38</v>
      </c>
      <c r="O1745" s="188">
        <v>226.71</v>
      </c>
      <c r="P1745" s="188">
        <v>306.67</v>
      </c>
      <c r="Q1745" s="188">
        <v>272.60000000000002</v>
      </c>
      <c r="R1745" s="188">
        <v>262.14999999999998</v>
      </c>
      <c r="S1745" s="188">
        <v>261.24</v>
      </c>
      <c r="T1745" s="188">
        <v>231.71</v>
      </c>
      <c r="U1745" s="188">
        <v>295.31</v>
      </c>
      <c r="V1745" s="188">
        <v>249.88</v>
      </c>
      <c r="W1745" s="188">
        <v>315.76</v>
      </c>
      <c r="X1745" s="188">
        <v>227.16</v>
      </c>
      <c r="Y1745" s="188">
        <v>248.06</v>
      </c>
      <c r="Z1745" s="188">
        <v>237.84</v>
      </c>
      <c r="AA1745" s="188">
        <v>220.57</v>
      </c>
      <c r="AB1745" s="188">
        <v>226.03</v>
      </c>
      <c r="AC1745" s="188">
        <v>249.42</v>
      </c>
      <c r="AD1745" s="188">
        <v>253.51</v>
      </c>
      <c r="AE1745" s="188">
        <v>232.61</v>
      </c>
      <c r="AF1745" s="188">
        <v>249.88</v>
      </c>
    </row>
    <row r="1746" spans="1:32" x14ac:dyDescent="0.3">
      <c r="A1746" s="180" t="s">
        <v>973</v>
      </c>
      <c r="B1746" s="180">
        <v>39477</v>
      </c>
      <c r="C1746" s="182" t="s">
        <v>28195</v>
      </c>
      <c r="D1746" s="180" t="s">
        <v>6</v>
      </c>
      <c r="E1746" s="180" t="s">
        <v>857</v>
      </c>
      <c r="F1746" s="188">
        <v>139.57</v>
      </c>
      <c r="G1746" s="188">
        <v>139.68</v>
      </c>
      <c r="H1746" s="188">
        <v>106.29</v>
      </c>
      <c r="I1746" s="188">
        <v>137.46</v>
      </c>
      <c r="J1746" s="188">
        <v>124.32</v>
      </c>
      <c r="K1746" s="188">
        <v>143.58000000000001</v>
      </c>
      <c r="L1746" s="188">
        <v>208.14</v>
      </c>
      <c r="M1746" s="188">
        <v>113.3</v>
      </c>
      <c r="N1746" s="188">
        <v>116.31</v>
      </c>
      <c r="O1746" s="188">
        <v>111.08</v>
      </c>
      <c r="P1746" s="188">
        <v>150.26</v>
      </c>
      <c r="Q1746" s="188">
        <v>133.56</v>
      </c>
      <c r="R1746" s="188">
        <v>128.44</v>
      </c>
      <c r="S1746" s="188">
        <v>128</v>
      </c>
      <c r="T1746" s="188">
        <v>113.53</v>
      </c>
      <c r="U1746" s="188">
        <v>144.69</v>
      </c>
      <c r="V1746" s="188">
        <v>122.43</v>
      </c>
      <c r="W1746" s="188">
        <v>154.71</v>
      </c>
      <c r="X1746" s="188">
        <v>111.3</v>
      </c>
      <c r="Y1746" s="188">
        <v>121.54</v>
      </c>
      <c r="Z1746" s="188">
        <v>116.53</v>
      </c>
      <c r="AA1746" s="188">
        <v>108.07</v>
      </c>
      <c r="AB1746" s="188">
        <v>110.74</v>
      </c>
      <c r="AC1746" s="188">
        <v>122.21</v>
      </c>
      <c r="AD1746" s="188">
        <v>124.21</v>
      </c>
      <c r="AE1746" s="188">
        <v>113.97</v>
      </c>
      <c r="AF1746" s="188">
        <v>122.43</v>
      </c>
    </row>
    <row r="1747" spans="1:32" x14ac:dyDescent="0.3">
      <c r="A1747" s="180" t="s">
        <v>973</v>
      </c>
      <c r="B1747" s="180">
        <v>39478</v>
      </c>
      <c r="C1747" s="182" t="s">
        <v>28196</v>
      </c>
      <c r="D1747" s="180" t="s">
        <v>6</v>
      </c>
      <c r="E1747" s="180" t="s">
        <v>857</v>
      </c>
      <c r="F1747" s="188">
        <v>143.88999999999999</v>
      </c>
      <c r="G1747" s="188">
        <v>144.01</v>
      </c>
      <c r="H1747" s="188">
        <v>109.58</v>
      </c>
      <c r="I1747" s="188">
        <v>141.71</v>
      </c>
      <c r="J1747" s="188">
        <v>128.16999999999999</v>
      </c>
      <c r="K1747" s="188">
        <v>148.02000000000001</v>
      </c>
      <c r="L1747" s="188">
        <v>214.58</v>
      </c>
      <c r="M1747" s="188">
        <v>116.81</v>
      </c>
      <c r="N1747" s="188">
        <v>119.91</v>
      </c>
      <c r="O1747" s="188">
        <v>114.52</v>
      </c>
      <c r="P1747" s="188">
        <v>154.91</v>
      </c>
      <c r="Q1747" s="188">
        <v>137.69999999999999</v>
      </c>
      <c r="R1747" s="188">
        <v>132.41999999999999</v>
      </c>
      <c r="S1747" s="188">
        <v>131.96</v>
      </c>
      <c r="T1747" s="188">
        <v>117.04</v>
      </c>
      <c r="U1747" s="188">
        <v>149.16999999999999</v>
      </c>
      <c r="V1747" s="188">
        <v>126.22</v>
      </c>
      <c r="W1747" s="188">
        <v>159.5</v>
      </c>
      <c r="X1747" s="188">
        <v>114.75</v>
      </c>
      <c r="Y1747" s="188">
        <v>125.3</v>
      </c>
      <c r="Z1747" s="188">
        <v>120.14</v>
      </c>
      <c r="AA1747" s="188">
        <v>111.42</v>
      </c>
      <c r="AB1747" s="188">
        <v>114.17</v>
      </c>
      <c r="AC1747" s="188">
        <v>125.99</v>
      </c>
      <c r="AD1747" s="188">
        <v>128.06</v>
      </c>
      <c r="AE1747" s="188">
        <v>117.5</v>
      </c>
      <c r="AF1747" s="188">
        <v>126.22</v>
      </c>
    </row>
    <row r="1748" spans="1:32" x14ac:dyDescent="0.3">
      <c r="A1748" s="180" t="s">
        <v>973</v>
      </c>
      <c r="B1748" s="180">
        <v>39479</v>
      </c>
      <c r="C1748" s="182" t="s">
        <v>28197</v>
      </c>
      <c r="D1748" s="180" t="s">
        <v>6</v>
      </c>
      <c r="E1748" s="180" t="s">
        <v>857</v>
      </c>
      <c r="F1748" s="188">
        <v>169.54</v>
      </c>
      <c r="G1748" s="188">
        <v>169.67</v>
      </c>
      <c r="H1748" s="188">
        <v>129.11000000000001</v>
      </c>
      <c r="I1748" s="188">
        <v>166.97</v>
      </c>
      <c r="J1748" s="188">
        <v>151.01</v>
      </c>
      <c r="K1748" s="188">
        <v>174.4</v>
      </c>
      <c r="L1748" s="188">
        <v>252.82</v>
      </c>
      <c r="M1748" s="188">
        <v>137.63</v>
      </c>
      <c r="N1748" s="188">
        <v>141.28</v>
      </c>
      <c r="O1748" s="188">
        <v>134.91999999999999</v>
      </c>
      <c r="P1748" s="188">
        <v>182.52</v>
      </c>
      <c r="Q1748" s="188">
        <v>162.24</v>
      </c>
      <c r="R1748" s="188">
        <v>156.02000000000001</v>
      </c>
      <c r="S1748" s="188">
        <v>155.47999999999999</v>
      </c>
      <c r="T1748" s="188">
        <v>137.9</v>
      </c>
      <c r="U1748" s="188">
        <v>175.76</v>
      </c>
      <c r="V1748" s="188">
        <v>148.72</v>
      </c>
      <c r="W1748" s="188">
        <v>187.92</v>
      </c>
      <c r="X1748" s="188">
        <v>135.19999999999999</v>
      </c>
      <c r="Y1748" s="188">
        <v>147.63</v>
      </c>
      <c r="Z1748" s="188">
        <v>141.55000000000001</v>
      </c>
      <c r="AA1748" s="188">
        <v>131.27000000000001</v>
      </c>
      <c r="AB1748" s="188">
        <v>134.52000000000001</v>
      </c>
      <c r="AC1748" s="188">
        <v>148.44</v>
      </c>
      <c r="AD1748" s="188">
        <v>150.88</v>
      </c>
      <c r="AE1748" s="188">
        <v>138.44</v>
      </c>
      <c r="AF1748" s="188">
        <v>148.72</v>
      </c>
    </row>
    <row r="1749" spans="1:32" x14ac:dyDescent="0.3">
      <c r="A1749" s="180" t="s">
        <v>973</v>
      </c>
      <c r="B1749" s="180">
        <v>39480</v>
      </c>
      <c r="C1749" s="182" t="s">
        <v>28198</v>
      </c>
      <c r="D1749" s="180" t="s">
        <v>6</v>
      </c>
      <c r="E1749" s="180" t="s">
        <v>857</v>
      </c>
      <c r="F1749" s="188">
        <v>349.83</v>
      </c>
      <c r="G1749" s="188">
        <v>350.11</v>
      </c>
      <c r="H1749" s="188">
        <v>266.42</v>
      </c>
      <c r="I1749" s="188">
        <v>344.53</v>
      </c>
      <c r="J1749" s="188">
        <v>311.61</v>
      </c>
      <c r="K1749" s="188">
        <v>359.88</v>
      </c>
      <c r="L1749" s="188">
        <v>521.67999999999995</v>
      </c>
      <c r="M1749" s="188">
        <v>283.99</v>
      </c>
      <c r="N1749" s="188">
        <v>291.52999999999997</v>
      </c>
      <c r="O1749" s="188">
        <v>278.41000000000003</v>
      </c>
      <c r="P1749" s="188">
        <v>376.62</v>
      </c>
      <c r="Q1749" s="188">
        <v>334.77</v>
      </c>
      <c r="R1749" s="188">
        <v>321.94</v>
      </c>
      <c r="S1749" s="188">
        <v>320.82</v>
      </c>
      <c r="T1749" s="188">
        <v>284.55</v>
      </c>
      <c r="U1749" s="188">
        <v>362.67</v>
      </c>
      <c r="V1749" s="188">
        <v>306.87</v>
      </c>
      <c r="W1749" s="188">
        <v>387.77</v>
      </c>
      <c r="X1749" s="188">
        <v>278.97000000000003</v>
      </c>
      <c r="Y1749" s="188">
        <v>304.64</v>
      </c>
      <c r="Z1749" s="188">
        <v>292.08</v>
      </c>
      <c r="AA1749" s="188">
        <v>270.88</v>
      </c>
      <c r="AB1749" s="188">
        <v>277.58</v>
      </c>
      <c r="AC1749" s="188">
        <v>306.31</v>
      </c>
      <c r="AD1749" s="188">
        <v>311.33</v>
      </c>
      <c r="AE1749" s="188">
        <v>285.67</v>
      </c>
      <c r="AF1749" s="188">
        <v>306.87</v>
      </c>
    </row>
    <row r="1750" spans="1:32" x14ac:dyDescent="0.3">
      <c r="A1750" s="180" t="s">
        <v>973</v>
      </c>
      <c r="B1750" s="180">
        <v>39459</v>
      </c>
      <c r="C1750" s="182" t="s">
        <v>28199</v>
      </c>
      <c r="D1750" s="180" t="s">
        <v>6</v>
      </c>
      <c r="E1750" s="180" t="s">
        <v>857</v>
      </c>
      <c r="F1750" s="188">
        <v>296.92</v>
      </c>
      <c r="G1750" s="188">
        <v>297.16000000000003</v>
      </c>
      <c r="H1750" s="188">
        <v>226.12</v>
      </c>
      <c r="I1750" s="188">
        <v>292.42</v>
      </c>
      <c r="J1750" s="188">
        <v>264.48</v>
      </c>
      <c r="K1750" s="188">
        <v>305.45</v>
      </c>
      <c r="L1750" s="188">
        <v>442.78</v>
      </c>
      <c r="M1750" s="188">
        <v>241.04</v>
      </c>
      <c r="N1750" s="188">
        <v>247.43</v>
      </c>
      <c r="O1750" s="188">
        <v>236.3</v>
      </c>
      <c r="P1750" s="188">
        <v>319.64999999999998</v>
      </c>
      <c r="Q1750" s="188">
        <v>284.13</v>
      </c>
      <c r="R1750" s="188">
        <v>273.24</v>
      </c>
      <c r="S1750" s="188">
        <v>272.3</v>
      </c>
      <c r="T1750" s="188">
        <v>241.51</v>
      </c>
      <c r="U1750" s="188">
        <v>307.81</v>
      </c>
      <c r="V1750" s="188">
        <v>260.45999999999998</v>
      </c>
      <c r="W1750" s="188">
        <v>329.12</v>
      </c>
      <c r="X1750" s="188">
        <v>236.78</v>
      </c>
      <c r="Y1750" s="188">
        <v>258.56</v>
      </c>
      <c r="Z1750" s="188">
        <v>247.91</v>
      </c>
      <c r="AA1750" s="188">
        <v>229.91</v>
      </c>
      <c r="AB1750" s="188">
        <v>235.59</v>
      </c>
      <c r="AC1750" s="188">
        <v>259.98</v>
      </c>
      <c r="AD1750" s="188">
        <v>264.25</v>
      </c>
      <c r="AE1750" s="188">
        <v>242.46</v>
      </c>
      <c r="AF1750" s="188">
        <v>260.45999999999998</v>
      </c>
    </row>
    <row r="1751" spans="1:32" x14ac:dyDescent="0.3">
      <c r="A1751" s="180" t="s">
        <v>973</v>
      </c>
      <c r="B1751" s="180">
        <v>39445</v>
      </c>
      <c r="C1751" s="182" t="s">
        <v>28200</v>
      </c>
      <c r="D1751" s="180" t="s">
        <v>6</v>
      </c>
      <c r="E1751" s="180" t="s">
        <v>857</v>
      </c>
      <c r="F1751" s="188">
        <v>149.08000000000001</v>
      </c>
      <c r="G1751" s="188">
        <v>149.19999999999999</v>
      </c>
      <c r="H1751" s="188">
        <v>113.53</v>
      </c>
      <c r="I1751" s="188">
        <v>146.82</v>
      </c>
      <c r="J1751" s="188">
        <v>132.79</v>
      </c>
      <c r="K1751" s="188">
        <v>153.36000000000001</v>
      </c>
      <c r="L1751" s="188">
        <v>222.32</v>
      </c>
      <c r="M1751" s="188">
        <v>121.02</v>
      </c>
      <c r="N1751" s="188">
        <v>124.23</v>
      </c>
      <c r="O1751" s="188">
        <v>118.65</v>
      </c>
      <c r="P1751" s="188">
        <v>160.5</v>
      </c>
      <c r="Q1751" s="188">
        <v>142.66</v>
      </c>
      <c r="R1751" s="188">
        <v>137.19</v>
      </c>
      <c r="S1751" s="188">
        <v>136.72</v>
      </c>
      <c r="T1751" s="188">
        <v>121.26</v>
      </c>
      <c r="U1751" s="188">
        <v>154.55000000000001</v>
      </c>
      <c r="V1751" s="188">
        <v>130.77000000000001</v>
      </c>
      <c r="W1751" s="188">
        <v>165.25</v>
      </c>
      <c r="X1751" s="188">
        <v>118.88</v>
      </c>
      <c r="Y1751" s="188">
        <v>129.82</v>
      </c>
      <c r="Z1751" s="188">
        <v>124.47</v>
      </c>
      <c r="AA1751" s="188">
        <v>115.44</v>
      </c>
      <c r="AB1751" s="188">
        <v>118.29</v>
      </c>
      <c r="AC1751" s="188">
        <v>130.54</v>
      </c>
      <c r="AD1751" s="188">
        <v>132.68</v>
      </c>
      <c r="AE1751" s="188">
        <v>121.74</v>
      </c>
      <c r="AF1751" s="188">
        <v>130.77000000000001</v>
      </c>
    </row>
    <row r="1752" spans="1:32" x14ac:dyDescent="0.3">
      <c r="A1752" s="180" t="s">
        <v>973</v>
      </c>
      <c r="B1752" s="180">
        <v>39446</v>
      </c>
      <c r="C1752" s="182" t="s">
        <v>28201</v>
      </c>
      <c r="D1752" s="180" t="s">
        <v>6</v>
      </c>
      <c r="E1752" s="180" t="s">
        <v>857</v>
      </c>
      <c r="F1752" s="188">
        <v>151.74</v>
      </c>
      <c r="G1752" s="188">
        <v>151.86000000000001</v>
      </c>
      <c r="H1752" s="188">
        <v>115.56</v>
      </c>
      <c r="I1752" s="188">
        <v>149.44</v>
      </c>
      <c r="J1752" s="188">
        <v>135.16</v>
      </c>
      <c r="K1752" s="188">
        <v>156.09</v>
      </c>
      <c r="L1752" s="188">
        <v>226.28</v>
      </c>
      <c r="M1752" s="188">
        <v>123.18</v>
      </c>
      <c r="N1752" s="188">
        <v>126.45</v>
      </c>
      <c r="O1752" s="188">
        <v>120.76</v>
      </c>
      <c r="P1752" s="188">
        <v>163.35</v>
      </c>
      <c r="Q1752" s="188">
        <v>145.19999999999999</v>
      </c>
      <c r="R1752" s="188">
        <v>139.63999999999999</v>
      </c>
      <c r="S1752" s="188">
        <v>139.15</v>
      </c>
      <c r="T1752" s="188">
        <v>123.42</v>
      </c>
      <c r="U1752" s="188">
        <v>157.30000000000001</v>
      </c>
      <c r="V1752" s="188">
        <v>133.1</v>
      </c>
      <c r="W1752" s="188">
        <v>168.19</v>
      </c>
      <c r="X1752" s="188">
        <v>121</v>
      </c>
      <c r="Y1752" s="188">
        <v>132.13</v>
      </c>
      <c r="Z1752" s="188">
        <v>126.69</v>
      </c>
      <c r="AA1752" s="188">
        <v>117.49</v>
      </c>
      <c r="AB1752" s="188">
        <v>120.4</v>
      </c>
      <c r="AC1752" s="188">
        <v>132.86000000000001</v>
      </c>
      <c r="AD1752" s="188">
        <v>135.04</v>
      </c>
      <c r="AE1752" s="188">
        <v>123.9</v>
      </c>
      <c r="AF1752" s="188">
        <v>133.1</v>
      </c>
    </row>
    <row r="1753" spans="1:32" x14ac:dyDescent="0.3">
      <c r="A1753" s="180" t="s">
        <v>973</v>
      </c>
      <c r="B1753" s="180">
        <v>39447</v>
      </c>
      <c r="C1753" s="182" t="s">
        <v>28202</v>
      </c>
      <c r="D1753" s="180" t="s">
        <v>6</v>
      </c>
      <c r="E1753" s="180" t="s">
        <v>857</v>
      </c>
      <c r="F1753" s="188">
        <v>162.26</v>
      </c>
      <c r="G1753" s="188">
        <v>162.38999999999999</v>
      </c>
      <c r="H1753" s="188">
        <v>123.57</v>
      </c>
      <c r="I1753" s="188">
        <v>159.80000000000001</v>
      </c>
      <c r="J1753" s="188">
        <v>144.53</v>
      </c>
      <c r="K1753" s="188">
        <v>166.92</v>
      </c>
      <c r="L1753" s="188">
        <v>241.97</v>
      </c>
      <c r="M1753" s="188">
        <v>131.72</v>
      </c>
      <c r="N1753" s="188">
        <v>135.22</v>
      </c>
      <c r="O1753" s="188">
        <v>129.13999999999999</v>
      </c>
      <c r="P1753" s="188">
        <v>174.69</v>
      </c>
      <c r="Q1753" s="188">
        <v>155.28</v>
      </c>
      <c r="R1753" s="188">
        <v>149.32</v>
      </c>
      <c r="S1753" s="188">
        <v>148.81</v>
      </c>
      <c r="T1753" s="188">
        <v>131.97999999999999</v>
      </c>
      <c r="U1753" s="188">
        <v>168.22</v>
      </c>
      <c r="V1753" s="188">
        <v>142.34</v>
      </c>
      <c r="W1753" s="188">
        <v>179.86</v>
      </c>
      <c r="X1753" s="188">
        <v>129.4</v>
      </c>
      <c r="Y1753" s="188">
        <v>141.30000000000001</v>
      </c>
      <c r="Z1753" s="188">
        <v>135.47999999999999</v>
      </c>
      <c r="AA1753" s="188">
        <v>125.64</v>
      </c>
      <c r="AB1753" s="188">
        <v>128.75</v>
      </c>
      <c r="AC1753" s="188">
        <v>142.08000000000001</v>
      </c>
      <c r="AD1753" s="188">
        <v>144.41</v>
      </c>
      <c r="AE1753" s="188">
        <v>132.5</v>
      </c>
      <c r="AF1753" s="188">
        <v>142.34</v>
      </c>
    </row>
    <row r="1754" spans="1:32" x14ac:dyDescent="0.3">
      <c r="A1754" s="180" t="s">
        <v>973</v>
      </c>
      <c r="B1754" s="180">
        <v>39448</v>
      </c>
      <c r="C1754" s="182" t="s">
        <v>28203</v>
      </c>
      <c r="D1754" s="180" t="s">
        <v>6</v>
      </c>
      <c r="E1754" s="180" t="s">
        <v>857</v>
      </c>
      <c r="F1754" s="188">
        <v>276.69</v>
      </c>
      <c r="G1754" s="188">
        <v>276.91000000000003</v>
      </c>
      <c r="H1754" s="188">
        <v>210.72</v>
      </c>
      <c r="I1754" s="188">
        <v>272.5</v>
      </c>
      <c r="J1754" s="188">
        <v>246.46</v>
      </c>
      <c r="K1754" s="188">
        <v>284.63</v>
      </c>
      <c r="L1754" s="188">
        <v>412.61</v>
      </c>
      <c r="M1754" s="188">
        <v>224.62</v>
      </c>
      <c r="N1754" s="188">
        <v>230.57</v>
      </c>
      <c r="O1754" s="188">
        <v>220.2</v>
      </c>
      <c r="P1754" s="188">
        <v>297.87</v>
      </c>
      <c r="Q1754" s="188">
        <v>264.77999999999997</v>
      </c>
      <c r="R1754" s="188">
        <v>254.63</v>
      </c>
      <c r="S1754" s="188">
        <v>253.74</v>
      </c>
      <c r="T1754" s="188">
        <v>225.06</v>
      </c>
      <c r="U1754" s="188">
        <v>286.83999999999997</v>
      </c>
      <c r="V1754" s="188">
        <v>242.71</v>
      </c>
      <c r="W1754" s="188">
        <v>306.7</v>
      </c>
      <c r="X1754" s="188">
        <v>220.65</v>
      </c>
      <c r="Y1754" s="188">
        <v>240.94</v>
      </c>
      <c r="Z1754" s="188">
        <v>231.02</v>
      </c>
      <c r="AA1754" s="188">
        <v>214.25</v>
      </c>
      <c r="AB1754" s="188">
        <v>219.54</v>
      </c>
      <c r="AC1754" s="188">
        <v>242.27</v>
      </c>
      <c r="AD1754" s="188">
        <v>246.24</v>
      </c>
      <c r="AE1754" s="188">
        <v>225.94</v>
      </c>
      <c r="AF1754" s="188">
        <v>242.71</v>
      </c>
    </row>
    <row r="1755" spans="1:32" x14ac:dyDescent="0.3">
      <c r="A1755" s="180" t="s">
        <v>973</v>
      </c>
      <c r="B1755" s="180">
        <v>39450</v>
      </c>
      <c r="C1755" s="182" t="s">
        <v>28204</v>
      </c>
      <c r="D1755" s="180" t="s">
        <v>6</v>
      </c>
      <c r="E1755" s="180" t="s">
        <v>857</v>
      </c>
      <c r="F1755" s="188">
        <v>168.81</v>
      </c>
      <c r="G1755" s="188">
        <v>168.95</v>
      </c>
      <c r="H1755" s="188">
        <v>128.56</v>
      </c>
      <c r="I1755" s="188">
        <v>166.25</v>
      </c>
      <c r="J1755" s="188">
        <v>150.37</v>
      </c>
      <c r="K1755" s="188">
        <v>173.66</v>
      </c>
      <c r="L1755" s="188">
        <v>251.74</v>
      </c>
      <c r="M1755" s="188">
        <v>137.04</v>
      </c>
      <c r="N1755" s="188">
        <v>140.68</v>
      </c>
      <c r="O1755" s="188">
        <v>134.35</v>
      </c>
      <c r="P1755" s="188">
        <v>181.73</v>
      </c>
      <c r="Q1755" s="188">
        <v>161.54</v>
      </c>
      <c r="R1755" s="188">
        <v>155.35</v>
      </c>
      <c r="S1755" s="188">
        <v>154.81</v>
      </c>
      <c r="T1755" s="188">
        <v>137.31</v>
      </c>
      <c r="U1755" s="188">
        <v>175</v>
      </c>
      <c r="V1755" s="188">
        <v>148.08000000000001</v>
      </c>
      <c r="W1755" s="188">
        <v>187.12</v>
      </c>
      <c r="X1755" s="188">
        <v>134.62</v>
      </c>
      <c r="Y1755" s="188">
        <v>147</v>
      </c>
      <c r="Z1755" s="188">
        <v>140.94</v>
      </c>
      <c r="AA1755" s="188">
        <v>130.71</v>
      </c>
      <c r="AB1755" s="188">
        <v>133.94</v>
      </c>
      <c r="AC1755" s="188">
        <v>147.81</v>
      </c>
      <c r="AD1755" s="188">
        <v>150.22999999999999</v>
      </c>
      <c r="AE1755" s="188">
        <v>137.85</v>
      </c>
      <c r="AF1755" s="188">
        <v>148.08000000000001</v>
      </c>
    </row>
    <row r="1756" spans="1:32" x14ac:dyDescent="0.3">
      <c r="A1756" s="180" t="s">
        <v>973</v>
      </c>
      <c r="B1756" s="180">
        <v>39451</v>
      </c>
      <c r="C1756" s="182" t="s">
        <v>28205</v>
      </c>
      <c r="D1756" s="180" t="s">
        <v>6</v>
      </c>
      <c r="E1756" s="180" t="s">
        <v>857</v>
      </c>
      <c r="F1756" s="188">
        <v>184.12</v>
      </c>
      <c r="G1756" s="188">
        <v>184.27</v>
      </c>
      <c r="H1756" s="188">
        <v>140.22</v>
      </c>
      <c r="I1756" s="188">
        <v>181.33</v>
      </c>
      <c r="J1756" s="188">
        <v>164.01</v>
      </c>
      <c r="K1756" s="188">
        <v>189.41</v>
      </c>
      <c r="L1756" s="188">
        <v>274.57</v>
      </c>
      <c r="M1756" s="188">
        <v>149.47</v>
      </c>
      <c r="N1756" s="188">
        <v>153.44</v>
      </c>
      <c r="O1756" s="188">
        <v>146.53</v>
      </c>
      <c r="P1756" s="188">
        <v>198.22</v>
      </c>
      <c r="Q1756" s="188">
        <v>176.19</v>
      </c>
      <c r="R1756" s="188">
        <v>169.44</v>
      </c>
      <c r="S1756" s="188">
        <v>168.85</v>
      </c>
      <c r="T1756" s="188">
        <v>149.76</v>
      </c>
      <c r="U1756" s="188">
        <v>190.88</v>
      </c>
      <c r="V1756" s="188">
        <v>161.51</v>
      </c>
      <c r="W1756" s="188">
        <v>204.09</v>
      </c>
      <c r="X1756" s="188">
        <v>146.83000000000001</v>
      </c>
      <c r="Y1756" s="188">
        <v>160.34</v>
      </c>
      <c r="Z1756" s="188">
        <v>153.72999999999999</v>
      </c>
      <c r="AA1756" s="188">
        <v>142.57</v>
      </c>
      <c r="AB1756" s="188">
        <v>146.09</v>
      </c>
      <c r="AC1756" s="188">
        <v>161.22</v>
      </c>
      <c r="AD1756" s="188">
        <v>163.86</v>
      </c>
      <c r="AE1756" s="188">
        <v>150.35</v>
      </c>
      <c r="AF1756" s="188">
        <v>161.51</v>
      </c>
    </row>
    <row r="1757" spans="1:32" x14ac:dyDescent="0.3">
      <c r="A1757" s="180" t="s">
        <v>973</v>
      </c>
      <c r="B1757" s="180">
        <v>39452</v>
      </c>
      <c r="C1757" s="182" t="s">
        <v>28206</v>
      </c>
      <c r="D1757" s="180" t="s">
        <v>6</v>
      </c>
      <c r="E1757" s="180" t="s">
        <v>857</v>
      </c>
      <c r="F1757" s="188">
        <v>185.22</v>
      </c>
      <c r="G1757" s="188">
        <v>185.37</v>
      </c>
      <c r="H1757" s="188">
        <v>141.06</v>
      </c>
      <c r="I1757" s="188">
        <v>182.42</v>
      </c>
      <c r="J1757" s="188">
        <v>164.99</v>
      </c>
      <c r="K1757" s="188">
        <v>190.54</v>
      </c>
      <c r="L1757" s="188">
        <v>276.20999999999998</v>
      </c>
      <c r="M1757" s="188">
        <v>150.36000000000001</v>
      </c>
      <c r="N1757" s="188">
        <v>154.35</v>
      </c>
      <c r="O1757" s="188">
        <v>147.41</v>
      </c>
      <c r="P1757" s="188">
        <v>199.4</v>
      </c>
      <c r="Q1757" s="188">
        <v>177.25</v>
      </c>
      <c r="R1757" s="188">
        <v>170.45</v>
      </c>
      <c r="S1757" s="188">
        <v>169.86</v>
      </c>
      <c r="T1757" s="188">
        <v>150.66</v>
      </c>
      <c r="U1757" s="188">
        <v>192.02</v>
      </c>
      <c r="V1757" s="188">
        <v>162.47999999999999</v>
      </c>
      <c r="W1757" s="188">
        <v>205.31</v>
      </c>
      <c r="X1757" s="188">
        <v>147.71</v>
      </c>
      <c r="Y1757" s="188">
        <v>161.30000000000001</v>
      </c>
      <c r="Z1757" s="188">
        <v>154.65</v>
      </c>
      <c r="AA1757" s="188">
        <v>143.41999999999999</v>
      </c>
      <c r="AB1757" s="188">
        <v>146.97</v>
      </c>
      <c r="AC1757" s="188">
        <v>162.18</v>
      </c>
      <c r="AD1757" s="188">
        <v>164.84</v>
      </c>
      <c r="AE1757" s="188">
        <v>151.25</v>
      </c>
      <c r="AF1757" s="188">
        <v>162.47999999999999</v>
      </c>
    </row>
    <row r="1758" spans="1:32" x14ac:dyDescent="0.3">
      <c r="A1758" s="180" t="s">
        <v>973</v>
      </c>
      <c r="B1758" s="180">
        <v>39523</v>
      </c>
      <c r="C1758" s="182" t="s">
        <v>31455</v>
      </c>
      <c r="D1758" s="180" t="s">
        <v>6</v>
      </c>
      <c r="E1758" s="180" t="s">
        <v>857</v>
      </c>
      <c r="F1758" s="188">
        <v>309.97000000000003</v>
      </c>
      <c r="G1758" s="188">
        <v>310.22000000000003</v>
      </c>
      <c r="H1758" s="188">
        <v>236.06</v>
      </c>
      <c r="I1758" s="188">
        <v>305.27</v>
      </c>
      <c r="J1758" s="188">
        <v>276.10000000000002</v>
      </c>
      <c r="K1758" s="188">
        <v>318.87</v>
      </c>
      <c r="L1758" s="188">
        <v>462.24</v>
      </c>
      <c r="M1758" s="188">
        <v>251.63</v>
      </c>
      <c r="N1758" s="188">
        <v>258.31</v>
      </c>
      <c r="O1758" s="188">
        <v>246.69</v>
      </c>
      <c r="P1758" s="188">
        <v>333.7</v>
      </c>
      <c r="Q1758" s="188">
        <v>296.62</v>
      </c>
      <c r="R1758" s="188">
        <v>285.25</v>
      </c>
      <c r="S1758" s="188">
        <v>284.26</v>
      </c>
      <c r="T1758" s="188">
        <v>252.13</v>
      </c>
      <c r="U1758" s="188">
        <v>321.33999999999997</v>
      </c>
      <c r="V1758" s="188">
        <v>271.89999999999998</v>
      </c>
      <c r="W1758" s="188">
        <v>343.59</v>
      </c>
      <c r="X1758" s="188">
        <v>247.18</v>
      </c>
      <c r="Y1758" s="188">
        <v>269.93</v>
      </c>
      <c r="Z1758" s="188">
        <v>258.8</v>
      </c>
      <c r="AA1758" s="188">
        <v>240.02</v>
      </c>
      <c r="AB1758" s="188">
        <v>245.95</v>
      </c>
      <c r="AC1758" s="188">
        <v>271.41000000000003</v>
      </c>
      <c r="AD1758" s="188">
        <v>275.86</v>
      </c>
      <c r="AE1758" s="188">
        <v>253.12</v>
      </c>
      <c r="AF1758" s="188">
        <v>271.89999999999998</v>
      </c>
    </row>
    <row r="1759" spans="1:32" x14ac:dyDescent="0.3">
      <c r="A1759" s="180" t="s">
        <v>973</v>
      </c>
      <c r="B1759" s="180">
        <v>39449</v>
      </c>
      <c r="C1759" s="182" t="s">
        <v>28207</v>
      </c>
      <c r="D1759" s="180" t="s">
        <v>6</v>
      </c>
      <c r="E1759" s="180" t="s">
        <v>857</v>
      </c>
      <c r="F1759" s="188">
        <v>343.27</v>
      </c>
      <c r="G1759" s="188">
        <v>343.54</v>
      </c>
      <c r="H1759" s="188">
        <v>261.42</v>
      </c>
      <c r="I1759" s="188">
        <v>338.07</v>
      </c>
      <c r="J1759" s="188">
        <v>305.77</v>
      </c>
      <c r="K1759" s="188">
        <v>353.13</v>
      </c>
      <c r="L1759" s="188">
        <v>511.9</v>
      </c>
      <c r="M1759" s="188">
        <v>278.67</v>
      </c>
      <c r="N1759" s="188">
        <v>286.06</v>
      </c>
      <c r="O1759" s="188">
        <v>273.19</v>
      </c>
      <c r="P1759" s="188">
        <v>369.55</v>
      </c>
      <c r="Q1759" s="188">
        <v>328.49</v>
      </c>
      <c r="R1759" s="188">
        <v>315.89999999999998</v>
      </c>
      <c r="S1759" s="188">
        <v>314.8</v>
      </c>
      <c r="T1759" s="188">
        <v>279.20999999999998</v>
      </c>
      <c r="U1759" s="188">
        <v>355.86</v>
      </c>
      <c r="V1759" s="188">
        <v>301.11</v>
      </c>
      <c r="W1759" s="188">
        <v>380.5</v>
      </c>
      <c r="X1759" s="188">
        <v>273.74</v>
      </c>
      <c r="Y1759" s="188">
        <v>298.92</v>
      </c>
      <c r="Z1759" s="188">
        <v>286.61</v>
      </c>
      <c r="AA1759" s="188">
        <v>265.8</v>
      </c>
      <c r="AB1759" s="188">
        <v>272.37</v>
      </c>
      <c r="AC1759" s="188">
        <v>300.57</v>
      </c>
      <c r="AD1759" s="188">
        <v>305.49</v>
      </c>
      <c r="AE1759" s="188">
        <v>280.31</v>
      </c>
      <c r="AF1759" s="188">
        <v>301.11</v>
      </c>
    </row>
    <row r="1760" spans="1:32" x14ac:dyDescent="0.3">
      <c r="A1760" s="180" t="s">
        <v>973</v>
      </c>
      <c r="B1760" s="180">
        <v>39455</v>
      </c>
      <c r="C1760" s="182" t="s">
        <v>28208</v>
      </c>
      <c r="D1760" s="180" t="s">
        <v>6</v>
      </c>
      <c r="E1760" s="180" t="s">
        <v>857</v>
      </c>
      <c r="F1760" s="188">
        <v>169.86</v>
      </c>
      <c r="G1760" s="188">
        <v>169.99</v>
      </c>
      <c r="H1760" s="188">
        <v>129.36000000000001</v>
      </c>
      <c r="I1760" s="188">
        <v>167.28</v>
      </c>
      <c r="J1760" s="188">
        <v>151.30000000000001</v>
      </c>
      <c r="K1760" s="188">
        <v>174.73</v>
      </c>
      <c r="L1760" s="188">
        <v>253.3</v>
      </c>
      <c r="M1760" s="188">
        <v>137.88999999999999</v>
      </c>
      <c r="N1760" s="188">
        <v>141.55000000000001</v>
      </c>
      <c r="O1760" s="188">
        <v>135.18</v>
      </c>
      <c r="P1760" s="188">
        <v>182.86</v>
      </c>
      <c r="Q1760" s="188">
        <v>162.54</v>
      </c>
      <c r="R1760" s="188">
        <v>156.31</v>
      </c>
      <c r="S1760" s="188">
        <v>155.77000000000001</v>
      </c>
      <c r="T1760" s="188">
        <v>138.16</v>
      </c>
      <c r="U1760" s="188">
        <v>176.09</v>
      </c>
      <c r="V1760" s="188">
        <v>149</v>
      </c>
      <c r="W1760" s="188">
        <v>188.28</v>
      </c>
      <c r="X1760" s="188">
        <v>135.44999999999999</v>
      </c>
      <c r="Y1760" s="188">
        <v>147.91</v>
      </c>
      <c r="Z1760" s="188">
        <v>141.82</v>
      </c>
      <c r="AA1760" s="188">
        <v>131.52000000000001</v>
      </c>
      <c r="AB1760" s="188">
        <v>134.77000000000001</v>
      </c>
      <c r="AC1760" s="188">
        <v>148.72999999999999</v>
      </c>
      <c r="AD1760" s="188">
        <v>151.16</v>
      </c>
      <c r="AE1760" s="188">
        <v>138.69999999999999</v>
      </c>
      <c r="AF1760" s="188">
        <v>149</v>
      </c>
    </row>
    <row r="1761" spans="1:32" x14ac:dyDescent="0.3">
      <c r="A1761" s="180" t="s">
        <v>973</v>
      </c>
      <c r="B1761" s="180">
        <v>39456</v>
      </c>
      <c r="C1761" s="182" t="s">
        <v>28209</v>
      </c>
      <c r="D1761" s="180" t="s">
        <v>6</v>
      </c>
      <c r="E1761" s="180" t="s">
        <v>857</v>
      </c>
      <c r="F1761" s="188">
        <v>169.98</v>
      </c>
      <c r="G1761" s="188">
        <v>170.12</v>
      </c>
      <c r="H1761" s="188">
        <v>129.44999999999999</v>
      </c>
      <c r="I1761" s="188">
        <v>167.41</v>
      </c>
      <c r="J1761" s="188">
        <v>151.41</v>
      </c>
      <c r="K1761" s="188">
        <v>174.86</v>
      </c>
      <c r="L1761" s="188">
        <v>253.48</v>
      </c>
      <c r="M1761" s="188">
        <v>137.99</v>
      </c>
      <c r="N1761" s="188">
        <v>141.65</v>
      </c>
      <c r="O1761" s="188">
        <v>135.28</v>
      </c>
      <c r="P1761" s="188">
        <v>183</v>
      </c>
      <c r="Q1761" s="188">
        <v>162.66</v>
      </c>
      <c r="R1761" s="188">
        <v>156.43</v>
      </c>
      <c r="S1761" s="188">
        <v>155.88</v>
      </c>
      <c r="T1761" s="188">
        <v>138.26</v>
      </c>
      <c r="U1761" s="188">
        <v>176.22</v>
      </c>
      <c r="V1761" s="188">
        <v>149.11000000000001</v>
      </c>
      <c r="W1761" s="188">
        <v>188.42</v>
      </c>
      <c r="X1761" s="188">
        <v>135.55000000000001</v>
      </c>
      <c r="Y1761" s="188">
        <v>148.02000000000001</v>
      </c>
      <c r="Z1761" s="188">
        <v>141.91999999999999</v>
      </c>
      <c r="AA1761" s="188">
        <v>131.62</v>
      </c>
      <c r="AB1761" s="188">
        <v>134.87</v>
      </c>
      <c r="AC1761" s="188">
        <v>148.84</v>
      </c>
      <c r="AD1761" s="188">
        <v>151.28</v>
      </c>
      <c r="AE1761" s="188">
        <v>138.80000000000001</v>
      </c>
      <c r="AF1761" s="188">
        <v>149.11000000000001</v>
      </c>
    </row>
    <row r="1762" spans="1:32" x14ac:dyDescent="0.3">
      <c r="A1762" s="180" t="s">
        <v>973</v>
      </c>
      <c r="B1762" s="180">
        <v>39457</v>
      </c>
      <c r="C1762" s="182" t="s">
        <v>28210</v>
      </c>
      <c r="D1762" s="180" t="s">
        <v>6</v>
      </c>
      <c r="E1762" s="180" t="s">
        <v>857</v>
      </c>
      <c r="F1762" s="188">
        <v>185.31</v>
      </c>
      <c r="G1762" s="188">
        <v>185.46</v>
      </c>
      <c r="H1762" s="188">
        <v>141.12</v>
      </c>
      <c r="I1762" s="188">
        <v>182.5</v>
      </c>
      <c r="J1762" s="188">
        <v>165.06</v>
      </c>
      <c r="K1762" s="188">
        <v>190.63</v>
      </c>
      <c r="L1762" s="188">
        <v>276.33999999999997</v>
      </c>
      <c r="M1762" s="188">
        <v>150.43</v>
      </c>
      <c r="N1762" s="188">
        <v>154.41999999999999</v>
      </c>
      <c r="O1762" s="188">
        <v>147.47999999999999</v>
      </c>
      <c r="P1762" s="188">
        <v>199.5</v>
      </c>
      <c r="Q1762" s="188">
        <v>177.33</v>
      </c>
      <c r="R1762" s="188">
        <v>170.53</v>
      </c>
      <c r="S1762" s="188">
        <v>169.94</v>
      </c>
      <c r="T1762" s="188">
        <v>150.72999999999999</v>
      </c>
      <c r="U1762" s="188">
        <v>192.11</v>
      </c>
      <c r="V1762" s="188">
        <v>162.55000000000001</v>
      </c>
      <c r="W1762" s="188">
        <v>205.41</v>
      </c>
      <c r="X1762" s="188">
        <v>147.77000000000001</v>
      </c>
      <c r="Y1762" s="188">
        <v>161.37</v>
      </c>
      <c r="Z1762" s="188">
        <v>154.72</v>
      </c>
      <c r="AA1762" s="188">
        <v>143.49</v>
      </c>
      <c r="AB1762" s="188">
        <v>147.03</v>
      </c>
      <c r="AC1762" s="188">
        <v>162.26</v>
      </c>
      <c r="AD1762" s="188">
        <v>164.92</v>
      </c>
      <c r="AE1762" s="188">
        <v>151.32</v>
      </c>
      <c r="AF1762" s="188">
        <v>162.55000000000001</v>
      </c>
    </row>
    <row r="1763" spans="1:32" x14ac:dyDescent="0.3">
      <c r="A1763" s="180" t="s">
        <v>973</v>
      </c>
      <c r="B1763" s="180">
        <v>39458</v>
      </c>
      <c r="C1763" s="182" t="s">
        <v>28211</v>
      </c>
      <c r="D1763" s="180" t="s">
        <v>6</v>
      </c>
      <c r="E1763" s="180" t="s">
        <v>857</v>
      </c>
      <c r="F1763" s="188">
        <v>345.8</v>
      </c>
      <c r="G1763" s="188">
        <v>346.08</v>
      </c>
      <c r="H1763" s="188">
        <v>263.35000000000002</v>
      </c>
      <c r="I1763" s="188">
        <v>340.56</v>
      </c>
      <c r="J1763" s="188">
        <v>308.02</v>
      </c>
      <c r="K1763" s="188">
        <v>355.73</v>
      </c>
      <c r="L1763" s="188">
        <v>515.66999999999996</v>
      </c>
      <c r="M1763" s="188">
        <v>280.72000000000003</v>
      </c>
      <c r="N1763" s="188">
        <v>288.17</v>
      </c>
      <c r="O1763" s="188">
        <v>275.2</v>
      </c>
      <c r="P1763" s="188">
        <v>372.27</v>
      </c>
      <c r="Q1763" s="188">
        <v>330.91</v>
      </c>
      <c r="R1763" s="188">
        <v>318.22000000000003</v>
      </c>
      <c r="S1763" s="188">
        <v>317.12</v>
      </c>
      <c r="T1763" s="188">
        <v>281.27</v>
      </c>
      <c r="U1763" s="188">
        <v>358.48</v>
      </c>
      <c r="V1763" s="188">
        <v>303.33</v>
      </c>
      <c r="W1763" s="188">
        <v>383.3</v>
      </c>
      <c r="X1763" s="188">
        <v>275.76</v>
      </c>
      <c r="Y1763" s="188">
        <v>301.13</v>
      </c>
      <c r="Z1763" s="188">
        <v>288.72000000000003</v>
      </c>
      <c r="AA1763" s="188">
        <v>267.76</v>
      </c>
      <c r="AB1763" s="188">
        <v>274.38</v>
      </c>
      <c r="AC1763" s="188">
        <v>302.77999999999997</v>
      </c>
      <c r="AD1763" s="188">
        <v>307.74</v>
      </c>
      <c r="AE1763" s="188">
        <v>282.37</v>
      </c>
      <c r="AF1763" s="188">
        <v>303.33</v>
      </c>
    </row>
    <row r="1764" spans="1:32" x14ac:dyDescent="0.3">
      <c r="A1764" s="180" t="s">
        <v>973</v>
      </c>
      <c r="B1764" s="180">
        <v>39464</v>
      </c>
      <c r="C1764" s="182" t="s">
        <v>28212</v>
      </c>
      <c r="D1764" s="180" t="s">
        <v>6</v>
      </c>
      <c r="E1764" s="180" t="s">
        <v>857</v>
      </c>
      <c r="F1764" s="188">
        <v>556.07000000000005</v>
      </c>
      <c r="G1764" s="188">
        <v>556.52</v>
      </c>
      <c r="H1764" s="188">
        <v>423.48</v>
      </c>
      <c r="I1764" s="188">
        <v>547.65</v>
      </c>
      <c r="J1764" s="188">
        <v>495.32</v>
      </c>
      <c r="K1764" s="188">
        <v>572.04</v>
      </c>
      <c r="L1764" s="188">
        <v>829.24</v>
      </c>
      <c r="M1764" s="188">
        <v>451.42</v>
      </c>
      <c r="N1764" s="188">
        <v>463.39</v>
      </c>
      <c r="O1764" s="188">
        <v>442.55</v>
      </c>
      <c r="P1764" s="188">
        <v>598.64</v>
      </c>
      <c r="Q1764" s="188">
        <v>532.13</v>
      </c>
      <c r="R1764" s="188">
        <v>511.73</v>
      </c>
      <c r="S1764" s="188">
        <v>509.96</v>
      </c>
      <c r="T1764" s="188">
        <v>452.31</v>
      </c>
      <c r="U1764" s="188">
        <v>576.47</v>
      </c>
      <c r="V1764" s="188">
        <v>487.78</v>
      </c>
      <c r="W1764" s="188">
        <v>616.38</v>
      </c>
      <c r="X1764" s="188">
        <v>443.44</v>
      </c>
      <c r="Y1764" s="188">
        <v>484.24</v>
      </c>
      <c r="Z1764" s="188">
        <v>464.28</v>
      </c>
      <c r="AA1764" s="188">
        <v>430.58</v>
      </c>
      <c r="AB1764" s="188">
        <v>441.22</v>
      </c>
      <c r="AC1764" s="188">
        <v>486.9</v>
      </c>
      <c r="AD1764" s="188">
        <v>494.88</v>
      </c>
      <c r="AE1764" s="188">
        <v>454.08</v>
      </c>
      <c r="AF1764" s="188">
        <v>487.78</v>
      </c>
    </row>
    <row r="1765" spans="1:32" x14ac:dyDescent="0.3">
      <c r="A1765" s="180" t="s">
        <v>973</v>
      </c>
      <c r="B1765" s="180">
        <v>39460</v>
      </c>
      <c r="C1765" s="182" t="s">
        <v>28213</v>
      </c>
      <c r="D1765" s="180" t="s">
        <v>6</v>
      </c>
      <c r="E1765" s="180" t="s">
        <v>857</v>
      </c>
      <c r="F1765" s="188">
        <v>210.9</v>
      </c>
      <c r="G1765" s="188">
        <v>211.07</v>
      </c>
      <c r="H1765" s="188">
        <v>160.62</v>
      </c>
      <c r="I1765" s="188">
        <v>207.71</v>
      </c>
      <c r="J1765" s="188">
        <v>187.86</v>
      </c>
      <c r="K1765" s="188">
        <v>216.96</v>
      </c>
      <c r="L1765" s="188">
        <v>314.51</v>
      </c>
      <c r="M1765" s="188">
        <v>171.21</v>
      </c>
      <c r="N1765" s="188">
        <v>175.75</v>
      </c>
      <c r="O1765" s="188">
        <v>167.85</v>
      </c>
      <c r="P1765" s="188">
        <v>227.05</v>
      </c>
      <c r="Q1765" s="188">
        <v>201.82</v>
      </c>
      <c r="R1765" s="188">
        <v>194.08</v>
      </c>
      <c r="S1765" s="188">
        <v>193.41</v>
      </c>
      <c r="T1765" s="188">
        <v>171.55</v>
      </c>
      <c r="U1765" s="188">
        <v>218.64</v>
      </c>
      <c r="V1765" s="188">
        <v>185</v>
      </c>
      <c r="W1765" s="188">
        <v>233.78</v>
      </c>
      <c r="X1765" s="188">
        <v>168.18</v>
      </c>
      <c r="Y1765" s="188">
        <v>183.66</v>
      </c>
      <c r="Z1765" s="188">
        <v>176.09</v>
      </c>
      <c r="AA1765" s="188">
        <v>163.31</v>
      </c>
      <c r="AB1765" s="188">
        <v>167.34</v>
      </c>
      <c r="AC1765" s="188">
        <v>184.67</v>
      </c>
      <c r="AD1765" s="188">
        <v>187.69</v>
      </c>
      <c r="AE1765" s="188">
        <v>172.22</v>
      </c>
      <c r="AF1765" s="188">
        <v>185</v>
      </c>
    </row>
    <row r="1766" spans="1:32" x14ac:dyDescent="0.3">
      <c r="A1766" s="180" t="s">
        <v>973</v>
      </c>
      <c r="B1766" s="180">
        <v>39461</v>
      </c>
      <c r="C1766" s="182" t="s">
        <v>28214</v>
      </c>
      <c r="D1766" s="180" t="s">
        <v>6</v>
      </c>
      <c r="E1766" s="180" t="s">
        <v>857</v>
      </c>
      <c r="F1766" s="188">
        <v>247.13</v>
      </c>
      <c r="G1766" s="188">
        <v>247.33</v>
      </c>
      <c r="H1766" s="188">
        <v>188.2</v>
      </c>
      <c r="I1766" s="188">
        <v>243.39</v>
      </c>
      <c r="J1766" s="188">
        <v>220.13</v>
      </c>
      <c r="K1766" s="188">
        <v>254.23</v>
      </c>
      <c r="L1766" s="188">
        <v>368.53</v>
      </c>
      <c r="M1766" s="188">
        <v>200.62</v>
      </c>
      <c r="N1766" s="188">
        <v>205.94</v>
      </c>
      <c r="O1766" s="188">
        <v>196.68</v>
      </c>
      <c r="P1766" s="188">
        <v>266.05</v>
      </c>
      <c r="Q1766" s="188">
        <v>236.49</v>
      </c>
      <c r="R1766" s="188">
        <v>227.42</v>
      </c>
      <c r="S1766" s="188">
        <v>226.63</v>
      </c>
      <c r="T1766" s="188">
        <v>201.01</v>
      </c>
      <c r="U1766" s="188">
        <v>256.2</v>
      </c>
      <c r="V1766" s="188">
        <v>216.78</v>
      </c>
      <c r="W1766" s="188">
        <v>273.93</v>
      </c>
      <c r="X1766" s="188">
        <v>197.07</v>
      </c>
      <c r="Y1766" s="188">
        <v>215.2</v>
      </c>
      <c r="Z1766" s="188">
        <v>206.34</v>
      </c>
      <c r="AA1766" s="188">
        <v>191.36</v>
      </c>
      <c r="AB1766" s="188">
        <v>196.09</v>
      </c>
      <c r="AC1766" s="188">
        <v>216.39</v>
      </c>
      <c r="AD1766" s="188">
        <v>219.93</v>
      </c>
      <c r="AE1766" s="188">
        <v>201.8</v>
      </c>
      <c r="AF1766" s="188">
        <v>216.78</v>
      </c>
    </row>
    <row r="1767" spans="1:32" x14ac:dyDescent="0.3">
      <c r="A1767" s="180" t="s">
        <v>973</v>
      </c>
      <c r="B1767" s="180">
        <v>39462</v>
      </c>
      <c r="C1767" s="182" t="s">
        <v>28215</v>
      </c>
      <c r="D1767" s="180" t="s">
        <v>6</v>
      </c>
      <c r="E1767" s="180" t="s">
        <v>857</v>
      </c>
      <c r="F1767" s="188">
        <v>238.17</v>
      </c>
      <c r="G1767" s="188">
        <v>238.36</v>
      </c>
      <c r="H1767" s="188">
        <v>181.38</v>
      </c>
      <c r="I1767" s="188">
        <v>234.56</v>
      </c>
      <c r="J1767" s="188">
        <v>212.15</v>
      </c>
      <c r="K1767" s="188">
        <v>245.01</v>
      </c>
      <c r="L1767" s="188">
        <v>355.17</v>
      </c>
      <c r="M1767" s="188">
        <v>193.35</v>
      </c>
      <c r="N1767" s="188">
        <v>198.48</v>
      </c>
      <c r="O1767" s="188">
        <v>189.55</v>
      </c>
      <c r="P1767" s="188">
        <v>256.39999999999998</v>
      </c>
      <c r="Q1767" s="188">
        <v>227.91</v>
      </c>
      <c r="R1767" s="188">
        <v>219.18</v>
      </c>
      <c r="S1767" s="188">
        <v>218.42</v>
      </c>
      <c r="T1767" s="188">
        <v>193.73</v>
      </c>
      <c r="U1767" s="188">
        <v>246.91</v>
      </c>
      <c r="V1767" s="188">
        <v>208.92</v>
      </c>
      <c r="W1767" s="188">
        <v>264</v>
      </c>
      <c r="X1767" s="188">
        <v>189.93</v>
      </c>
      <c r="Y1767" s="188">
        <v>207.4</v>
      </c>
      <c r="Z1767" s="188">
        <v>198.86</v>
      </c>
      <c r="AA1767" s="188">
        <v>184.42</v>
      </c>
      <c r="AB1767" s="188">
        <v>188.98</v>
      </c>
      <c r="AC1767" s="188">
        <v>208.54</v>
      </c>
      <c r="AD1767" s="188">
        <v>211.96</v>
      </c>
      <c r="AE1767" s="188">
        <v>194.49</v>
      </c>
      <c r="AF1767" s="188">
        <v>208.92</v>
      </c>
    </row>
    <row r="1768" spans="1:32" x14ac:dyDescent="0.3">
      <c r="A1768" s="180" t="s">
        <v>973</v>
      </c>
      <c r="B1768" s="180">
        <v>39463</v>
      </c>
      <c r="C1768" s="182" t="s">
        <v>28216</v>
      </c>
      <c r="D1768" s="180" t="s">
        <v>6</v>
      </c>
      <c r="E1768" s="180" t="s">
        <v>857</v>
      </c>
      <c r="F1768" s="188">
        <v>551.76</v>
      </c>
      <c r="G1768" s="188">
        <v>552.20000000000005</v>
      </c>
      <c r="H1768" s="188">
        <v>420.2</v>
      </c>
      <c r="I1768" s="188">
        <v>543.4</v>
      </c>
      <c r="J1768" s="188">
        <v>491.48</v>
      </c>
      <c r="K1768" s="188">
        <v>567.6</v>
      </c>
      <c r="L1768" s="188">
        <v>822.8</v>
      </c>
      <c r="M1768" s="188">
        <v>447.92</v>
      </c>
      <c r="N1768" s="188">
        <v>459.8</v>
      </c>
      <c r="O1768" s="188">
        <v>439.12</v>
      </c>
      <c r="P1768" s="188">
        <v>594</v>
      </c>
      <c r="Q1768" s="188">
        <v>528</v>
      </c>
      <c r="R1768" s="188">
        <v>507.76</v>
      </c>
      <c r="S1768" s="188">
        <v>506</v>
      </c>
      <c r="T1768" s="188">
        <v>448.8</v>
      </c>
      <c r="U1768" s="188">
        <v>572</v>
      </c>
      <c r="V1768" s="188">
        <v>484</v>
      </c>
      <c r="W1768" s="188">
        <v>611.6</v>
      </c>
      <c r="X1768" s="188">
        <v>440</v>
      </c>
      <c r="Y1768" s="188">
        <v>480.48</v>
      </c>
      <c r="Z1768" s="188">
        <v>460.68</v>
      </c>
      <c r="AA1768" s="188">
        <v>427.24</v>
      </c>
      <c r="AB1768" s="188">
        <v>437.8</v>
      </c>
      <c r="AC1768" s="188">
        <v>483.12</v>
      </c>
      <c r="AD1768" s="188">
        <v>491.04</v>
      </c>
      <c r="AE1768" s="188">
        <v>450.56</v>
      </c>
      <c r="AF1768" s="188">
        <v>484</v>
      </c>
    </row>
    <row r="1769" spans="1:32" x14ac:dyDescent="0.3">
      <c r="A1769" s="180" t="s">
        <v>26752</v>
      </c>
      <c r="B1769" s="180">
        <v>26039</v>
      </c>
      <c r="C1769" s="182" t="s">
        <v>28217</v>
      </c>
      <c r="D1769" s="180" t="s">
        <v>6</v>
      </c>
      <c r="E1769" s="180" t="s">
        <v>857</v>
      </c>
      <c r="F1769" s="188"/>
      <c r="G1769" s="188"/>
      <c r="H1769" s="188"/>
      <c r="I1769" s="188"/>
      <c r="J1769" s="188"/>
      <c r="K1769" s="188"/>
      <c r="L1769" s="188"/>
      <c r="M1769" s="188"/>
      <c r="N1769" s="188"/>
      <c r="O1769" s="188"/>
      <c r="P1769" s="188"/>
      <c r="Q1769" s="188"/>
      <c r="R1769" s="188"/>
      <c r="S1769" s="188"/>
      <c r="T1769" s="188"/>
      <c r="U1769" s="188"/>
      <c r="V1769" s="188"/>
      <c r="W1769" s="188"/>
      <c r="X1769" s="188"/>
      <c r="Y1769" s="188"/>
      <c r="Z1769" s="188"/>
      <c r="AA1769" s="188"/>
      <c r="AB1769" s="188"/>
      <c r="AC1769" s="188"/>
      <c r="AD1769" s="188"/>
      <c r="AE1769" s="188">
        <v>444469.94</v>
      </c>
      <c r="AF1769" s="188"/>
    </row>
    <row r="1770" spans="1:32" x14ac:dyDescent="0.3">
      <c r="A1770" s="180" t="s">
        <v>26752</v>
      </c>
      <c r="B1770" s="180">
        <v>2401</v>
      </c>
      <c r="C1770" s="182" t="s">
        <v>28218</v>
      </c>
      <c r="D1770" s="180" t="s">
        <v>6</v>
      </c>
      <c r="E1770" s="180" t="s">
        <v>857</v>
      </c>
      <c r="F1770" s="188"/>
      <c r="G1770" s="188"/>
      <c r="H1770" s="188"/>
      <c r="I1770" s="188"/>
      <c r="J1770" s="188"/>
      <c r="K1770" s="188"/>
      <c r="L1770" s="188"/>
      <c r="M1770" s="188"/>
      <c r="N1770" s="188"/>
      <c r="O1770" s="188"/>
      <c r="P1770" s="188"/>
      <c r="Q1770" s="188"/>
      <c r="R1770" s="188"/>
      <c r="S1770" s="188"/>
      <c r="T1770" s="188"/>
      <c r="U1770" s="188"/>
      <c r="V1770" s="188"/>
      <c r="W1770" s="188"/>
      <c r="X1770" s="188"/>
      <c r="Y1770" s="188"/>
      <c r="Z1770" s="188"/>
      <c r="AA1770" s="188"/>
      <c r="AB1770" s="188"/>
      <c r="AC1770" s="188"/>
      <c r="AD1770" s="188"/>
      <c r="AE1770" s="188">
        <v>102233.01</v>
      </c>
      <c r="AF1770" s="188"/>
    </row>
    <row r="1771" spans="1:32" x14ac:dyDescent="0.3">
      <c r="A1771" s="180" t="s">
        <v>973</v>
      </c>
      <c r="B1771" s="180">
        <v>38870</v>
      </c>
      <c r="C1771" s="182" t="s">
        <v>28219</v>
      </c>
      <c r="D1771" s="180" t="s">
        <v>6</v>
      </c>
      <c r="E1771" s="180" t="s">
        <v>857</v>
      </c>
      <c r="F1771" s="188"/>
      <c r="G1771" s="188"/>
      <c r="H1771" s="188"/>
      <c r="I1771" s="188"/>
      <c r="J1771" s="188"/>
      <c r="K1771" s="188"/>
      <c r="L1771" s="188"/>
      <c r="M1771" s="188"/>
      <c r="N1771" s="188"/>
      <c r="O1771" s="188"/>
      <c r="P1771" s="188"/>
      <c r="Q1771" s="188"/>
      <c r="R1771" s="188"/>
      <c r="S1771" s="188"/>
      <c r="T1771" s="188"/>
      <c r="U1771" s="188"/>
      <c r="V1771" s="188"/>
      <c r="W1771" s="188"/>
      <c r="X1771" s="188"/>
      <c r="Y1771" s="188"/>
      <c r="Z1771" s="188"/>
      <c r="AA1771" s="188"/>
      <c r="AB1771" s="188">
        <v>55.18</v>
      </c>
      <c r="AC1771" s="188"/>
      <c r="AD1771" s="188"/>
      <c r="AE1771" s="188">
        <v>34.49</v>
      </c>
      <c r="AF1771" s="188"/>
    </row>
    <row r="1772" spans="1:32" x14ac:dyDescent="0.3">
      <c r="A1772" s="180" t="s">
        <v>973</v>
      </c>
      <c r="B1772" s="180">
        <v>38869</v>
      </c>
      <c r="C1772" s="182" t="s">
        <v>28220</v>
      </c>
      <c r="D1772" s="180" t="s">
        <v>6</v>
      </c>
      <c r="E1772" s="180" t="s">
        <v>857</v>
      </c>
      <c r="F1772" s="188"/>
      <c r="G1772" s="188"/>
      <c r="H1772" s="188"/>
      <c r="I1772" s="188"/>
      <c r="J1772" s="188"/>
      <c r="K1772" s="188"/>
      <c r="L1772" s="188"/>
      <c r="M1772" s="188"/>
      <c r="N1772" s="188"/>
      <c r="O1772" s="188"/>
      <c r="P1772" s="188"/>
      <c r="Q1772" s="188"/>
      <c r="R1772" s="188"/>
      <c r="S1772" s="188"/>
      <c r="T1772" s="188"/>
      <c r="U1772" s="188"/>
      <c r="V1772" s="188"/>
      <c r="W1772" s="188"/>
      <c r="X1772" s="188"/>
      <c r="Y1772" s="188"/>
      <c r="Z1772" s="188"/>
      <c r="AA1772" s="188"/>
      <c r="AB1772" s="188">
        <v>37.24</v>
      </c>
      <c r="AC1772" s="188"/>
      <c r="AD1772" s="188"/>
      <c r="AE1772" s="188">
        <v>23.28</v>
      </c>
      <c r="AF1772" s="188"/>
    </row>
    <row r="1773" spans="1:32" x14ac:dyDescent="0.3">
      <c r="A1773" s="180" t="s">
        <v>973</v>
      </c>
      <c r="B1773" s="180">
        <v>38872</v>
      </c>
      <c r="C1773" s="182" t="s">
        <v>28221</v>
      </c>
      <c r="D1773" s="180" t="s">
        <v>6</v>
      </c>
      <c r="E1773" s="180" t="s">
        <v>857</v>
      </c>
      <c r="F1773" s="188"/>
      <c r="G1773" s="188"/>
      <c r="H1773" s="188"/>
      <c r="I1773" s="188"/>
      <c r="J1773" s="188"/>
      <c r="K1773" s="188"/>
      <c r="L1773" s="188"/>
      <c r="M1773" s="188"/>
      <c r="N1773" s="188"/>
      <c r="O1773" s="188"/>
      <c r="P1773" s="188"/>
      <c r="Q1773" s="188"/>
      <c r="R1773" s="188"/>
      <c r="S1773" s="188"/>
      <c r="T1773" s="188"/>
      <c r="U1773" s="188"/>
      <c r="V1773" s="188"/>
      <c r="W1773" s="188"/>
      <c r="X1773" s="188"/>
      <c r="Y1773" s="188"/>
      <c r="Z1773" s="188"/>
      <c r="AA1773" s="188"/>
      <c r="AB1773" s="188">
        <v>70.31</v>
      </c>
      <c r="AC1773" s="188"/>
      <c r="AD1773" s="188"/>
      <c r="AE1773" s="188">
        <v>43.94</v>
      </c>
      <c r="AF1773" s="188"/>
    </row>
    <row r="1774" spans="1:32" x14ac:dyDescent="0.3">
      <c r="A1774" s="180" t="s">
        <v>973</v>
      </c>
      <c r="B1774" s="180">
        <v>38871</v>
      </c>
      <c r="C1774" s="182" t="s">
        <v>28222</v>
      </c>
      <c r="D1774" s="180" t="s">
        <v>6</v>
      </c>
      <c r="E1774" s="180" t="s">
        <v>857</v>
      </c>
      <c r="F1774" s="188"/>
      <c r="G1774" s="188"/>
      <c r="H1774" s="188"/>
      <c r="I1774" s="188"/>
      <c r="J1774" s="188"/>
      <c r="K1774" s="188"/>
      <c r="L1774" s="188"/>
      <c r="M1774" s="188"/>
      <c r="N1774" s="188"/>
      <c r="O1774" s="188"/>
      <c r="P1774" s="188"/>
      <c r="Q1774" s="188"/>
      <c r="R1774" s="188"/>
      <c r="S1774" s="188"/>
      <c r="T1774" s="188"/>
      <c r="U1774" s="188"/>
      <c r="V1774" s="188"/>
      <c r="W1774" s="188"/>
      <c r="X1774" s="188"/>
      <c r="Y1774" s="188"/>
      <c r="Z1774" s="188"/>
      <c r="AA1774" s="188"/>
      <c r="AB1774" s="188">
        <v>48.6</v>
      </c>
      <c r="AC1774" s="188"/>
      <c r="AD1774" s="188"/>
      <c r="AE1774" s="188">
        <v>30.37</v>
      </c>
      <c r="AF1774" s="188"/>
    </row>
    <row r="1775" spans="1:32" x14ac:dyDescent="0.3">
      <c r="A1775" s="180" t="s">
        <v>973</v>
      </c>
      <c r="B1775" s="180">
        <v>39283</v>
      </c>
      <c r="C1775" s="182" t="s">
        <v>28223</v>
      </c>
      <c r="D1775" s="180" t="s">
        <v>6</v>
      </c>
      <c r="E1775" s="180" t="s">
        <v>857</v>
      </c>
      <c r="F1775" s="188"/>
      <c r="G1775" s="188"/>
      <c r="H1775" s="188"/>
      <c r="I1775" s="188"/>
      <c r="J1775" s="188"/>
      <c r="K1775" s="188"/>
      <c r="L1775" s="188"/>
      <c r="M1775" s="188"/>
      <c r="N1775" s="188"/>
      <c r="O1775" s="188"/>
      <c r="P1775" s="188"/>
      <c r="Q1775" s="188"/>
      <c r="R1775" s="188"/>
      <c r="S1775" s="188"/>
      <c r="T1775" s="188"/>
      <c r="U1775" s="188"/>
      <c r="V1775" s="188"/>
      <c r="W1775" s="188"/>
      <c r="X1775" s="188"/>
      <c r="Y1775" s="188"/>
      <c r="Z1775" s="188"/>
      <c r="AA1775" s="188"/>
      <c r="AB1775" s="188">
        <v>227.72</v>
      </c>
      <c r="AC1775" s="188"/>
      <c r="AD1775" s="188"/>
      <c r="AE1775" s="188">
        <v>142.32</v>
      </c>
      <c r="AF1775" s="188"/>
    </row>
    <row r="1776" spans="1:32" x14ac:dyDescent="0.3">
      <c r="A1776" s="180" t="s">
        <v>973</v>
      </c>
      <c r="B1776" s="180">
        <v>39285</v>
      </c>
      <c r="C1776" s="182" t="s">
        <v>28224</v>
      </c>
      <c r="D1776" s="180" t="s">
        <v>6</v>
      </c>
      <c r="E1776" s="180" t="s">
        <v>857</v>
      </c>
      <c r="F1776" s="188"/>
      <c r="G1776" s="188"/>
      <c r="H1776" s="188"/>
      <c r="I1776" s="188"/>
      <c r="J1776" s="188"/>
      <c r="K1776" s="188"/>
      <c r="L1776" s="188"/>
      <c r="M1776" s="188"/>
      <c r="N1776" s="188"/>
      <c r="O1776" s="188"/>
      <c r="P1776" s="188"/>
      <c r="Q1776" s="188"/>
      <c r="R1776" s="188"/>
      <c r="S1776" s="188"/>
      <c r="T1776" s="188"/>
      <c r="U1776" s="188"/>
      <c r="V1776" s="188"/>
      <c r="W1776" s="188"/>
      <c r="X1776" s="188"/>
      <c r="Y1776" s="188"/>
      <c r="Z1776" s="188"/>
      <c r="AA1776" s="188"/>
      <c r="AB1776" s="188">
        <v>260.25</v>
      </c>
      <c r="AC1776" s="188"/>
      <c r="AD1776" s="188"/>
      <c r="AE1776" s="188">
        <v>162.66</v>
      </c>
      <c r="AF1776" s="188"/>
    </row>
    <row r="1777" spans="1:32" x14ac:dyDescent="0.3">
      <c r="A1777" s="180" t="s">
        <v>973</v>
      </c>
      <c r="B1777" s="180">
        <v>39286</v>
      </c>
      <c r="C1777" s="182" t="s">
        <v>28225</v>
      </c>
      <c r="D1777" s="180" t="s">
        <v>6</v>
      </c>
      <c r="E1777" s="180" t="s">
        <v>857</v>
      </c>
      <c r="F1777" s="188"/>
      <c r="G1777" s="188"/>
      <c r="H1777" s="188"/>
      <c r="I1777" s="188"/>
      <c r="J1777" s="188"/>
      <c r="K1777" s="188"/>
      <c r="L1777" s="188"/>
      <c r="M1777" s="188"/>
      <c r="N1777" s="188"/>
      <c r="O1777" s="188"/>
      <c r="P1777" s="188"/>
      <c r="Q1777" s="188"/>
      <c r="R1777" s="188"/>
      <c r="S1777" s="188"/>
      <c r="T1777" s="188"/>
      <c r="U1777" s="188"/>
      <c r="V1777" s="188"/>
      <c r="W1777" s="188"/>
      <c r="X1777" s="188"/>
      <c r="Y1777" s="188"/>
      <c r="Z1777" s="188"/>
      <c r="AA1777" s="188"/>
      <c r="AB1777" s="188">
        <v>249.43</v>
      </c>
      <c r="AC1777" s="188"/>
      <c r="AD1777" s="188"/>
      <c r="AE1777" s="188">
        <v>155.88999999999999</v>
      </c>
      <c r="AF1777" s="188"/>
    </row>
    <row r="1778" spans="1:32" x14ac:dyDescent="0.3">
      <c r="A1778" s="180" t="s">
        <v>973</v>
      </c>
      <c r="B1778" s="180">
        <v>39288</v>
      </c>
      <c r="C1778" s="182" t="s">
        <v>28226</v>
      </c>
      <c r="D1778" s="180" t="s">
        <v>6</v>
      </c>
      <c r="E1778" s="180" t="s">
        <v>857</v>
      </c>
      <c r="F1778" s="188"/>
      <c r="G1778" s="188"/>
      <c r="H1778" s="188"/>
      <c r="I1778" s="188"/>
      <c r="J1778" s="188"/>
      <c r="K1778" s="188"/>
      <c r="L1778" s="188"/>
      <c r="M1778" s="188"/>
      <c r="N1778" s="188"/>
      <c r="O1778" s="188"/>
      <c r="P1778" s="188"/>
      <c r="Q1778" s="188"/>
      <c r="R1778" s="188"/>
      <c r="S1778" s="188"/>
      <c r="T1778" s="188"/>
      <c r="U1778" s="188"/>
      <c r="V1778" s="188"/>
      <c r="W1778" s="188"/>
      <c r="X1778" s="188"/>
      <c r="Y1778" s="188"/>
      <c r="Z1778" s="188"/>
      <c r="AA1778" s="188"/>
      <c r="AB1778" s="188">
        <v>303.60000000000002</v>
      </c>
      <c r="AC1778" s="188"/>
      <c r="AD1778" s="188"/>
      <c r="AE1778" s="188">
        <v>189.75</v>
      </c>
      <c r="AF1778" s="188"/>
    </row>
    <row r="1779" spans="1:32" x14ac:dyDescent="0.3">
      <c r="A1779" s="180" t="s">
        <v>973</v>
      </c>
      <c r="B1779" s="180">
        <v>44476</v>
      </c>
      <c r="C1779" s="182" t="s">
        <v>28227</v>
      </c>
      <c r="D1779" s="180" t="s">
        <v>47</v>
      </c>
      <c r="E1779" s="180" t="s">
        <v>857</v>
      </c>
      <c r="F1779" s="188">
        <v>1422.01</v>
      </c>
      <c r="G1779" s="188">
        <v>736.1</v>
      </c>
      <c r="H1779" s="188">
        <v>869.93</v>
      </c>
      <c r="I1779" s="188">
        <v>1003.77</v>
      </c>
      <c r="J1779" s="188">
        <v>577.16</v>
      </c>
      <c r="K1779" s="188">
        <v>940.87</v>
      </c>
      <c r="L1779" s="188">
        <v>635.72</v>
      </c>
      <c r="M1779" s="188">
        <v>363.03</v>
      </c>
      <c r="N1779" s="188">
        <v>719.37</v>
      </c>
      <c r="O1779" s="188"/>
      <c r="P1779" s="188">
        <v>530.59</v>
      </c>
      <c r="Q1779" s="188">
        <v>752.83</v>
      </c>
      <c r="R1779" s="188">
        <v>699.29</v>
      </c>
      <c r="S1779" s="188">
        <v>920.12</v>
      </c>
      <c r="T1779" s="188"/>
      <c r="U1779" s="188">
        <v>878.3</v>
      </c>
      <c r="V1779" s="188"/>
      <c r="W1779" s="188">
        <v>786.28</v>
      </c>
      <c r="X1779" s="188">
        <v>836.47</v>
      </c>
      <c r="Y1779" s="188"/>
      <c r="Z1779" s="188">
        <v>869.93</v>
      </c>
      <c r="AA1779" s="188"/>
      <c r="AB1779" s="188">
        <v>752.83</v>
      </c>
      <c r="AC1779" s="188">
        <v>869.93</v>
      </c>
      <c r="AD1779" s="188">
        <v>610.62</v>
      </c>
      <c r="AE1779" s="188">
        <v>744.46</v>
      </c>
      <c r="AF1779" s="188"/>
    </row>
    <row r="1780" spans="1:32" x14ac:dyDescent="0.3">
      <c r="A1780" s="180" t="s">
        <v>973</v>
      </c>
      <c r="B1780" s="180">
        <v>10629</v>
      </c>
      <c r="C1780" s="182" t="s">
        <v>28228</v>
      </c>
      <c r="D1780" s="180" t="s">
        <v>47</v>
      </c>
      <c r="E1780" s="180" t="s">
        <v>857</v>
      </c>
      <c r="F1780" s="188">
        <v>1295.6500000000001</v>
      </c>
      <c r="G1780" s="188">
        <v>838.36</v>
      </c>
      <c r="H1780" s="188">
        <v>899.33</v>
      </c>
      <c r="I1780" s="188">
        <v>817.02</v>
      </c>
      <c r="J1780" s="188">
        <v>525.88</v>
      </c>
      <c r="K1780" s="188"/>
      <c r="L1780" s="188">
        <v>609.72</v>
      </c>
      <c r="M1780" s="188">
        <v>312.48</v>
      </c>
      <c r="N1780" s="188">
        <v>745.62</v>
      </c>
      <c r="O1780" s="188">
        <v>1109.3499999999999</v>
      </c>
      <c r="P1780" s="188">
        <v>499.94</v>
      </c>
      <c r="Q1780" s="188">
        <v>815.5</v>
      </c>
      <c r="R1780" s="188">
        <v>670.69</v>
      </c>
      <c r="S1780" s="188">
        <v>762.15</v>
      </c>
      <c r="T1780" s="188">
        <v>652.05999999999995</v>
      </c>
      <c r="U1780" s="188">
        <v>853.6</v>
      </c>
      <c r="V1780" s="188">
        <v>814.89</v>
      </c>
      <c r="W1780" s="188">
        <v>647.82000000000005</v>
      </c>
      <c r="X1780" s="188">
        <v>685.17</v>
      </c>
      <c r="Y1780" s="188"/>
      <c r="Z1780" s="188">
        <v>990.79</v>
      </c>
      <c r="AA1780" s="188">
        <v>685.93</v>
      </c>
      <c r="AB1780" s="188">
        <v>932.87</v>
      </c>
      <c r="AC1780" s="188">
        <v>990.79</v>
      </c>
      <c r="AD1780" s="188">
        <v>541.98</v>
      </c>
      <c r="AE1780" s="188">
        <v>864.53</v>
      </c>
      <c r="AF1780" s="188"/>
    </row>
    <row r="1781" spans="1:32" x14ac:dyDescent="0.3">
      <c r="A1781" s="180" t="s">
        <v>973</v>
      </c>
      <c r="B1781" s="180">
        <v>10698</v>
      </c>
      <c r="C1781" s="182" t="s">
        <v>28229</v>
      </c>
      <c r="D1781" s="180" t="s">
        <v>47</v>
      </c>
      <c r="E1781" s="180" t="s">
        <v>857</v>
      </c>
      <c r="F1781" s="188"/>
      <c r="G1781" s="188"/>
      <c r="H1781" s="188"/>
      <c r="I1781" s="188"/>
      <c r="J1781" s="188"/>
      <c r="K1781" s="188"/>
      <c r="L1781" s="188"/>
      <c r="M1781" s="188"/>
      <c r="N1781" s="188"/>
      <c r="O1781" s="188"/>
      <c r="P1781" s="188">
        <v>191.3</v>
      </c>
      <c r="Q1781" s="188"/>
      <c r="R1781" s="188"/>
      <c r="S1781" s="188"/>
      <c r="T1781" s="188"/>
      <c r="U1781" s="188"/>
      <c r="V1781" s="188"/>
      <c r="W1781" s="188"/>
      <c r="X1781" s="188"/>
      <c r="Y1781" s="188"/>
      <c r="Z1781" s="188"/>
      <c r="AA1781" s="188"/>
      <c r="AB1781" s="188"/>
      <c r="AC1781" s="188"/>
      <c r="AD1781" s="188"/>
      <c r="AE1781" s="188">
        <v>226.69</v>
      </c>
      <c r="AF1781" s="188"/>
    </row>
    <row r="1782" spans="1:32" x14ac:dyDescent="0.3">
      <c r="A1782" s="180" t="s">
        <v>26752</v>
      </c>
      <c r="B1782" s="180">
        <v>45658</v>
      </c>
      <c r="C1782" s="182" t="s">
        <v>28230</v>
      </c>
      <c r="D1782" s="180" t="s">
        <v>6</v>
      </c>
      <c r="E1782" s="180" t="s">
        <v>857</v>
      </c>
      <c r="F1782" s="188">
        <v>153777.87</v>
      </c>
      <c r="G1782" s="188"/>
      <c r="H1782" s="188">
        <v>189559.2</v>
      </c>
      <c r="I1782" s="188">
        <v>134626.06</v>
      </c>
      <c r="J1782" s="188">
        <v>163949.62</v>
      </c>
      <c r="K1782" s="188">
        <v>210914.17</v>
      </c>
      <c r="L1782" s="188"/>
      <c r="M1782" s="188">
        <v>152633.19</v>
      </c>
      <c r="N1782" s="188">
        <v>143199.54</v>
      </c>
      <c r="O1782" s="188">
        <v>225658.93</v>
      </c>
      <c r="P1782" s="188">
        <v>155845.70000000001</v>
      </c>
      <c r="Q1782" s="188">
        <v>192180.49</v>
      </c>
      <c r="R1782" s="188">
        <v>167211.56</v>
      </c>
      <c r="S1782" s="188">
        <v>148857.96</v>
      </c>
      <c r="T1782" s="188">
        <v>198021.41</v>
      </c>
      <c r="U1782" s="188"/>
      <c r="V1782" s="188">
        <v>148857.96</v>
      </c>
      <c r="W1782" s="188">
        <v>182578.59</v>
      </c>
      <c r="X1782" s="188">
        <v>166665.64000000001</v>
      </c>
      <c r="Y1782" s="188">
        <v>148857.96</v>
      </c>
      <c r="Z1782" s="188">
        <v>146766.20000000001</v>
      </c>
      <c r="AA1782" s="188">
        <v>148857.96</v>
      </c>
      <c r="AB1782" s="188">
        <v>193733.32</v>
      </c>
      <c r="AC1782" s="188">
        <v>142879.85</v>
      </c>
      <c r="AD1782" s="188"/>
      <c r="AE1782" s="188">
        <v>148857.96</v>
      </c>
      <c r="AF1782" s="188">
        <v>227473.6</v>
      </c>
    </row>
    <row r="1783" spans="1:32" x14ac:dyDescent="0.3">
      <c r="A1783" s="180" t="s">
        <v>973</v>
      </c>
      <c r="B1783" s="180">
        <v>2432</v>
      </c>
      <c r="C1783" s="182" t="s">
        <v>28231</v>
      </c>
      <c r="D1783" s="180" t="s">
        <v>6</v>
      </c>
      <c r="E1783" s="180" t="s">
        <v>857</v>
      </c>
      <c r="F1783" s="188">
        <v>26.58</v>
      </c>
      <c r="G1783" s="188">
        <v>16.53</v>
      </c>
      <c r="H1783" s="188"/>
      <c r="I1783" s="188">
        <v>17.95</v>
      </c>
      <c r="J1783" s="188">
        <v>35.659999999999997</v>
      </c>
      <c r="K1783" s="188">
        <v>35.85</v>
      </c>
      <c r="L1783" s="188">
        <v>25.07</v>
      </c>
      <c r="M1783" s="188">
        <v>22.91</v>
      </c>
      <c r="N1783" s="188">
        <v>33.049999999999997</v>
      </c>
      <c r="O1783" s="188">
        <v>29.9</v>
      </c>
      <c r="P1783" s="188">
        <v>22.89</v>
      </c>
      <c r="Q1783" s="188">
        <v>25.87</v>
      </c>
      <c r="R1783" s="188">
        <v>19.940000000000001</v>
      </c>
      <c r="S1783" s="188">
        <v>29.9</v>
      </c>
      <c r="T1783" s="188">
        <v>27.85</v>
      </c>
      <c r="U1783" s="188">
        <v>34.49</v>
      </c>
      <c r="V1783" s="188">
        <v>28.73</v>
      </c>
      <c r="W1783" s="188">
        <v>28.67</v>
      </c>
      <c r="X1783" s="188">
        <v>30.5</v>
      </c>
      <c r="Y1783" s="188">
        <v>18.690000000000001</v>
      </c>
      <c r="Z1783" s="188">
        <v>35.29</v>
      </c>
      <c r="AA1783" s="188">
        <v>21.02</v>
      </c>
      <c r="AB1783" s="188">
        <v>32.270000000000003</v>
      </c>
      <c r="AC1783" s="188">
        <v>38.799999999999997</v>
      </c>
      <c r="AD1783" s="188">
        <v>59.18</v>
      </c>
      <c r="AE1783" s="188">
        <v>28.95</v>
      </c>
      <c r="AF1783" s="188">
        <v>13.3</v>
      </c>
    </row>
    <row r="1784" spans="1:32" x14ac:dyDescent="0.3">
      <c r="A1784" s="180" t="s">
        <v>973</v>
      </c>
      <c r="B1784" s="180">
        <v>2418</v>
      </c>
      <c r="C1784" s="182" t="s">
        <v>28232</v>
      </c>
      <c r="D1784" s="180" t="s">
        <v>6</v>
      </c>
      <c r="E1784" s="180" t="s">
        <v>26586</v>
      </c>
      <c r="F1784" s="188">
        <v>12.33</v>
      </c>
      <c r="G1784" s="188">
        <v>7.67</v>
      </c>
      <c r="H1784" s="188"/>
      <c r="I1784" s="188">
        <v>8.33</v>
      </c>
      <c r="J1784" s="188">
        <v>16.54</v>
      </c>
      <c r="K1784" s="188">
        <v>16.63</v>
      </c>
      <c r="L1784" s="188">
        <v>11.63</v>
      </c>
      <c r="M1784" s="188">
        <v>10.63</v>
      </c>
      <c r="N1784" s="188">
        <v>15.33</v>
      </c>
      <c r="O1784" s="188">
        <v>13.87</v>
      </c>
      <c r="P1784" s="188">
        <v>10.62</v>
      </c>
      <c r="Q1784" s="188">
        <v>12</v>
      </c>
      <c r="R1784" s="188">
        <v>9.25</v>
      </c>
      <c r="S1784" s="188">
        <v>13.87</v>
      </c>
      <c r="T1784" s="188">
        <v>12.92</v>
      </c>
      <c r="U1784" s="188">
        <v>16</v>
      </c>
      <c r="V1784" s="188">
        <v>13.33</v>
      </c>
      <c r="W1784" s="188">
        <v>13.3</v>
      </c>
      <c r="X1784" s="188">
        <v>14.15</v>
      </c>
      <c r="Y1784" s="188">
        <v>8.67</v>
      </c>
      <c r="Z1784" s="188">
        <v>16.37</v>
      </c>
      <c r="AA1784" s="188">
        <v>9.75</v>
      </c>
      <c r="AB1784" s="188">
        <v>14.97</v>
      </c>
      <c r="AC1784" s="188">
        <v>18</v>
      </c>
      <c r="AD1784" s="188">
        <v>27.45</v>
      </c>
      <c r="AE1784" s="188">
        <v>13.43</v>
      </c>
      <c r="AF1784" s="188">
        <v>6.17</v>
      </c>
    </row>
    <row r="1785" spans="1:32" x14ac:dyDescent="0.3">
      <c r="A1785" s="180" t="s">
        <v>973</v>
      </c>
      <c r="B1785" s="180">
        <v>2433</v>
      </c>
      <c r="C1785" s="182" t="s">
        <v>28233</v>
      </c>
      <c r="D1785" s="180" t="s">
        <v>6</v>
      </c>
      <c r="E1785" s="180" t="s">
        <v>857</v>
      </c>
      <c r="F1785" s="188">
        <v>9</v>
      </c>
      <c r="G1785" s="188">
        <v>5.6</v>
      </c>
      <c r="H1785" s="188"/>
      <c r="I1785" s="188">
        <v>6.08</v>
      </c>
      <c r="J1785" s="188">
        <v>12.08</v>
      </c>
      <c r="K1785" s="188">
        <v>12.14</v>
      </c>
      <c r="L1785" s="188">
        <v>8.49</v>
      </c>
      <c r="M1785" s="188">
        <v>7.76</v>
      </c>
      <c r="N1785" s="188">
        <v>11.19</v>
      </c>
      <c r="O1785" s="188">
        <v>10.130000000000001</v>
      </c>
      <c r="P1785" s="188">
        <v>7.75</v>
      </c>
      <c r="Q1785" s="188">
        <v>8.76</v>
      </c>
      <c r="R1785" s="188">
        <v>6.75</v>
      </c>
      <c r="S1785" s="188">
        <v>10.130000000000001</v>
      </c>
      <c r="T1785" s="188">
        <v>9.43</v>
      </c>
      <c r="U1785" s="188">
        <v>11.68</v>
      </c>
      <c r="V1785" s="188">
        <v>9.73</v>
      </c>
      <c r="W1785" s="188">
        <v>9.7100000000000009</v>
      </c>
      <c r="X1785" s="188">
        <v>10.33</v>
      </c>
      <c r="Y1785" s="188">
        <v>6.33</v>
      </c>
      <c r="Z1785" s="188">
        <v>11.95</v>
      </c>
      <c r="AA1785" s="188">
        <v>7.12</v>
      </c>
      <c r="AB1785" s="188">
        <v>10.93</v>
      </c>
      <c r="AC1785" s="188">
        <v>13.14</v>
      </c>
      <c r="AD1785" s="188">
        <v>20.05</v>
      </c>
      <c r="AE1785" s="188">
        <v>9.81</v>
      </c>
      <c r="AF1785" s="188">
        <v>4.5</v>
      </c>
    </row>
    <row r="1786" spans="1:32" x14ac:dyDescent="0.3">
      <c r="A1786" s="180" t="s">
        <v>973</v>
      </c>
      <c r="B1786" s="180">
        <v>2420</v>
      </c>
      <c r="C1786" s="182" t="s">
        <v>28234</v>
      </c>
      <c r="D1786" s="180" t="s">
        <v>6</v>
      </c>
      <c r="E1786" s="180" t="s">
        <v>857</v>
      </c>
      <c r="F1786" s="188">
        <v>15.46</v>
      </c>
      <c r="G1786" s="188">
        <v>9.6199999999999992</v>
      </c>
      <c r="H1786" s="188"/>
      <c r="I1786" s="188">
        <v>10.44</v>
      </c>
      <c r="J1786" s="188">
        <v>20.74</v>
      </c>
      <c r="K1786" s="188">
        <v>20.86</v>
      </c>
      <c r="L1786" s="188">
        <v>14.58</v>
      </c>
      <c r="M1786" s="188">
        <v>13.33</v>
      </c>
      <c r="N1786" s="188">
        <v>19.23</v>
      </c>
      <c r="O1786" s="188">
        <v>17.39</v>
      </c>
      <c r="P1786" s="188">
        <v>13.32</v>
      </c>
      <c r="Q1786" s="188">
        <v>15.05</v>
      </c>
      <c r="R1786" s="188">
        <v>11.6</v>
      </c>
      <c r="S1786" s="188">
        <v>17.39</v>
      </c>
      <c r="T1786" s="188">
        <v>16.2</v>
      </c>
      <c r="U1786" s="188">
        <v>20.07</v>
      </c>
      <c r="V1786" s="188">
        <v>16.72</v>
      </c>
      <c r="W1786" s="188">
        <v>16.68</v>
      </c>
      <c r="X1786" s="188">
        <v>17.75</v>
      </c>
      <c r="Y1786" s="188">
        <v>10.87</v>
      </c>
      <c r="Z1786" s="188">
        <v>20.53</v>
      </c>
      <c r="AA1786" s="188">
        <v>12.23</v>
      </c>
      <c r="AB1786" s="188">
        <v>18.77</v>
      </c>
      <c r="AC1786" s="188">
        <v>22.58</v>
      </c>
      <c r="AD1786" s="188">
        <v>34.43</v>
      </c>
      <c r="AE1786" s="188">
        <v>16.84</v>
      </c>
      <c r="AF1786" s="188">
        <v>7.74</v>
      </c>
    </row>
    <row r="1787" spans="1:32" x14ac:dyDescent="0.3">
      <c r="A1787" s="180" t="s">
        <v>973</v>
      </c>
      <c r="B1787" s="180">
        <v>11447</v>
      </c>
      <c r="C1787" s="182" t="s">
        <v>31456</v>
      </c>
      <c r="D1787" s="180" t="s">
        <v>6</v>
      </c>
      <c r="E1787" s="180" t="s">
        <v>857</v>
      </c>
      <c r="F1787" s="188">
        <v>30.56</v>
      </c>
      <c r="G1787" s="188">
        <v>19.010000000000002</v>
      </c>
      <c r="H1787" s="188"/>
      <c r="I1787" s="188">
        <v>20.64</v>
      </c>
      <c r="J1787" s="188">
        <v>41</v>
      </c>
      <c r="K1787" s="188">
        <v>41.22</v>
      </c>
      <c r="L1787" s="188">
        <v>28.82</v>
      </c>
      <c r="M1787" s="188">
        <v>26.35</v>
      </c>
      <c r="N1787" s="188">
        <v>38</v>
      </c>
      <c r="O1787" s="188">
        <v>34.380000000000003</v>
      </c>
      <c r="P1787" s="188">
        <v>26.32</v>
      </c>
      <c r="Q1787" s="188">
        <v>29.74</v>
      </c>
      <c r="R1787" s="188">
        <v>22.93</v>
      </c>
      <c r="S1787" s="188">
        <v>34.380000000000003</v>
      </c>
      <c r="T1787" s="188">
        <v>32.020000000000003</v>
      </c>
      <c r="U1787" s="188">
        <v>39.659999999999997</v>
      </c>
      <c r="V1787" s="188">
        <v>33.04</v>
      </c>
      <c r="W1787" s="188">
        <v>32.96</v>
      </c>
      <c r="X1787" s="188">
        <v>35.07</v>
      </c>
      <c r="Y1787" s="188">
        <v>21.49</v>
      </c>
      <c r="Z1787" s="188">
        <v>40.58</v>
      </c>
      <c r="AA1787" s="188">
        <v>24.16</v>
      </c>
      <c r="AB1787" s="188">
        <v>37.1</v>
      </c>
      <c r="AC1787" s="188">
        <v>44.62</v>
      </c>
      <c r="AD1787" s="188">
        <v>68.040000000000006</v>
      </c>
      <c r="AE1787" s="188">
        <v>33.29</v>
      </c>
      <c r="AF1787" s="188">
        <v>15.29</v>
      </c>
    </row>
    <row r="1788" spans="1:32" x14ac:dyDescent="0.3">
      <c r="A1788" s="180" t="s">
        <v>973</v>
      </c>
      <c r="B1788" s="180">
        <v>11451</v>
      </c>
      <c r="C1788" s="182" t="s">
        <v>28235</v>
      </c>
      <c r="D1788" s="180" t="s">
        <v>6</v>
      </c>
      <c r="E1788" s="180" t="s">
        <v>857</v>
      </c>
      <c r="F1788" s="188">
        <v>81.93</v>
      </c>
      <c r="G1788" s="188">
        <v>50.96</v>
      </c>
      <c r="H1788" s="188"/>
      <c r="I1788" s="188">
        <v>55.35</v>
      </c>
      <c r="J1788" s="188">
        <v>109.91</v>
      </c>
      <c r="K1788" s="188">
        <v>110.5</v>
      </c>
      <c r="L1788" s="188">
        <v>77.28</v>
      </c>
      <c r="M1788" s="188">
        <v>70.63</v>
      </c>
      <c r="N1788" s="188">
        <v>101.87</v>
      </c>
      <c r="O1788" s="188">
        <v>92.16</v>
      </c>
      <c r="P1788" s="188">
        <v>70.569999999999993</v>
      </c>
      <c r="Q1788" s="188">
        <v>79.739999999999995</v>
      </c>
      <c r="R1788" s="188">
        <v>61.46</v>
      </c>
      <c r="S1788" s="188">
        <v>92.16</v>
      </c>
      <c r="T1788" s="188">
        <v>85.85</v>
      </c>
      <c r="U1788" s="188">
        <v>106.32</v>
      </c>
      <c r="V1788" s="188">
        <v>88.58</v>
      </c>
      <c r="W1788" s="188">
        <v>88.38</v>
      </c>
      <c r="X1788" s="188">
        <v>94.02</v>
      </c>
      <c r="Y1788" s="188">
        <v>57.61</v>
      </c>
      <c r="Z1788" s="188">
        <v>108.78</v>
      </c>
      <c r="AA1788" s="188">
        <v>64.790000000000006</v>
      </c>
      <c r="AB1788" s="188">
        <v>99.47</v>
      </c>
      <c r="AC1788" s="188">
        <v>119.61</v>
      </c>
      <c r="AD1788" s="188">
        <v>182.41</v>
      </c>
      <c r="AE1788" s="188">
        <v>89.24</v>
      </c>
      <c r="AF1788" s="188">
        <v>41</v>
      </c>
    </row>
    <row r="1789" spans="1:32" x14ac:dyDescent="0.3">
      <c r="A1789" s="180" t="s">
        <v>973</v>
      </c>
      <c r="B1789" s="180">
        <v>11116</v>
      </c>
      <c r="C1789" s="182" t="s">
        <v>28236</v>
      </c>
      <c r="D1789" s="180" t="s">
        <v>6</v>
      </c>
      <c r="E1789" s="180" t="s">
        <v>857</v>
      </c>
      <c r="F1789" s="188"/>
      <c r="G1789" s="188"/>
      <c r="H1789" s="188"/>
      <c r="I1789" s="188"/>
      <c r="J1789" s="188">
        <v>1164.8399999999999</v>
      </c>
      <c r="K1789" s="188"/>
      <c r="L1789" s="188"/>
      <c r="M1789" s="188">
        <v>636.17999999999995</v>
      </c>
      <c r="N1789" s="188"/>
      <c r="O1789" s="188"/>
      <c r="P1789" s="188">
        <v>643.51</v>
      </c>
      <c r="Q1789" s="188"/>
      <c r="R1789" s="188"/>
      <c r="S1789" s="188"/>
      <c r="T1789" s="188"/>
      <c r="U1789" s="188"/>
      <c r="V1789" s="188"/>
      <c r="W1789" s="188">
        <v>780.07</v>
      </c>
      <c r="X1789" s="188"/>
      <c r="Y1789" s="188"/>
      <c r="Z1789" s="188">
        <v>807.34</v>
      </c>
      <c r="AA1789" s="188"/>
      <c r="AB1789" s="188">
        <v>848.66</v>
      </c>
      <c r="AC1789" s="188">
        <v>588.32000000000005</v>
      </c>
      <c r="AD1789" s="188"/>
      <c r="AE1789" s="188">
        <v>653.72</v>
      </c>
      <c r="AF1789" s="188"/>
    </row>
    <row r="1790" spans="1:32" x14ac:dyDescent="0.3">
      <c r="A1790" s="180" t="s">
        <v>26752</v>
      </c>
      <c r="B1790" s="180">
        <v>38411</v>
      </c>
      <c r="C1790" s="182" t="s">
        <v>28237</v>
      </c>
      <c r="D1790" s="180" t="s">
        <v>6</v>
      </c>
      <c r="E1790" s="180" t="s">
        <v>857</v>
      </c>
      <c r="F1790" s="188"/>
      <c r="G1790" s="188">
        <v>1656.48</v>
      </c>
      <c r="H1790" s="188"/>
      <c r="I1790" s="188">
        <v>1871.89</v>
      </c>
      <c r="J1790" s="188">
        <v>1795.93</v>
      </c>
      <c r="K1790" s="188">
        <v>1924.61</v>
      </c>
      <c r="L1790" s="188">
        <v>1755.94</v>
      </c>
      <c r="M1790" s="188">
        <v>1714.52</v>
      </c>
      <c r="N1790" s="188">
        <v>1822.2</v>
      </c>
      <c r="O1790" s="188">
        <v>1818.41</v>
      </c>
      <c r="P1790" s="188">
        <v>2062.4</v>
      </c>
      <c r="Q1790" s="188">
        <v>1639.98</v>
      </c>
      <c r="R1790" s="188">
        <v>1809.28</v>
      </c>
      <c r="S1790" s="188">
        <v>1888.44</v>
      </c>
      <c r="T1790" s="188"/>
      <c r="U1790" s="188">
        <v>1772.34</v>
      </c>
      <c r="V1790" s="188">
        <v>2282.77</v>
      </c>
      <c r="W1790" s="188">
        <v>1808.8</v>
      </c>
      <c r="X1790" s="188">
        <v>1878.52</v>
      </c>
      <c r="Y1790" s="188">
        <v>1686.36</v>
      </c>
      <c r="Z1790" s="188">
        <v>1954.72</v>
      </c>
      <c r="AA1790" s="188">
        <v>1968.77</v>
      </c>
      <c r="AB1790" s="188">
        <v>1589.95</v>
      </c>
      <c r="AC1790" s="188">
        <v>1667.97</v>
      </c>
      <c r="AD1790" s="188"/>
      <c r="AE1790" s="188">
        <v>1727.66</v>
      </c>
      <c r="AF1790" s="188">
        <v>1953.07</v>
      </c>
    </row>
    <row r="1791" spans="1:32" x14ac:dyDescent="0.3">
      <c r="A1791" s="180" t="s">
        <v>973</v>
      </c>
      <c r="B1791" s="180">
        <v>38189</v>
      </c>
      <c r="C1791" s="182" t="s">
        <v>28238</v>
      </c>
      <c r="D1791" s="180" t="s">
        <v>6</v>
      </c>
      <c r="E1791" s="180" t="s">
        <v>857</v>
      </c>
      <c r="F1791" s="188">
        <v>137.52000000000001</v>
      </c>
      <c r="G1791" s="188">
        <v>162.27000000000001</v>
      </c>
      <c r="H1791" s="188">
        <v>252.23</v>
      </c>
      <c r="I1791" s="188">
        <v>337.35</v>
      </c>
      <c r="J1791" s="188">
        <v>168.75</v>
      </c>
      <c r="K1791" s="188">
        <v>181.11</v>
      </c>
      <c r="L1791" s="188">
        <v>188.6</v>
      </c>
      <c r="M1791" s="188">
        <v>135.57</v>
      </c>
      <c r="N1791" s="188">
        <v>173.26</v>
      </c>
      <c r="O1791" s="188">
        <v>257.69</v>
      </c>
      <c r="P1791" s="188">
        <v>175.68</v>
      </c>
      <c r="Q1791" s="188">
        <v>199.58</v>
      </c>
      <c r="R1791" s="188">
        <v>207.79</v>
      </c>
      <c r="S1791" s="188">
        <v>89.95</v>
      </c>
      <c r="T1791" s="188">
        <v>169.04</v>
      </c>
      <c r="U1791" s="188">
        <v>199.1</v>
      </c>
      <c r="V1791" s="188">
        <v>185.46</v>
      </c>
      <c r="W1791" s="188">
        <v>144.65</v>
      </c>
      <c r="X1791" s="188">
        <v>200.43</v>
      </c>
      <c r="Y1791" s="188">
        <v>131.03</v>
      </c>
      <c r="Z1791" s="188">
        <v>202.34</v>
      </c>
      <c r="AA1791" s="188">
        <v>167.85</v>
      </c>
      <c r="AB1791" s="188">
        <v>324.67</v>
      </c>
      <c r="AC1791" s="188">
        <v>241.24</v>
      </c>
      <c r="AD1791" s="188">
        <v>177.49</v>
      </c>
      <c r="AE1791" s="188">
        <v>153.34</v>
      </c>
      <c r="AF1791" s="188">
        <v>193.14</v>
      </c>
    </row>
    <row r="1792" spans="1:32" x14ac:dyDescent="0.3">
      <c r="A1792" s="180" t="s">
        <v>973</v>
      </c>
      <c r="B1792" s="180">
        <v>38190</v>
      </c>
      <c r="C1792" s="182" t="s">
        <v>28239</v>
      </c>
      <c r="D1792" s="180" t="s">
        <v>6</v>
      </c>
      <c r="E1792" s="180" t="s">
        <v>857</v>
      </c>
      <c r="F1792" s="188">
        <v>289.72000000000003</v>
      </c>
      <c r="G1792" s="188">
        <v>341.87</v>
      </c>
      <c r="H1792" s="188">
        <v>531.38</v>
      </c>
      <c r="I1792" s="188">
        <v>710.71</v>
      </c>
      <c r="J1792" s="188">
        <v>355.5</v>
      </c>
      <c r="K1792" s="188">
        <v>381.55</v>
      </c>
      <c r="L1792" s="188">
        <v>397.32</v>
      </c>
      <c r="M1792" s="188">
        <v>285.60000000000002</v>
      </c>
      <c r="N1792" s="188">
        <v>365.02</v>
      </c>
      <c r="O1792" s="188">
        <v>542.87</v>
      </c>
      <c r="P1792" s="188">
        <v>370.1</v>
      </c>
      <c r="Q1792" s="188">
        <v>420.47</v>
      </c>
      <c r="R1792" s="188">
        <v>437.77</v>
      </c>
      <c r="S1792" s="188">
        <v>189.5</v>
      </c>
      <c r="T1792" s="188">
        <v>356.11</v>
      </c>
      <c r="U1792" s="188">
        <v>419.45</v>
      </c>
      <c r="V1792" s="188">
        <v>390.71</v>
      </c>
      <c r="W1792" s="188">
        <v>304.73</v>
      </c>
      <c r="X1792" s="188">
        <v>422.25</v>
      </c>
      <c r="Y1792" s="188">
        <v>276.04000000000002</v>
      </c>
      <c r="Z1792" s="188">
        <v>426.27</v>
      </c>
      <c r="AA1792" s="188">
        <v>353.62</v>
      </c>
      <c r="AB1792" s="188">
        <v>684</v>
      </c>
      <c r="AC1792" s="188">
        <v>508.23</v>
      </c>
      <c r="AD1792" s="188">
        <v>373.92</v>
      </c>
      <c r="AE1792" s="188">
        <v>323.05</v>
      </c>
      <c r="AF1792" s="188">
        <v>406.89</v>
      </c>
    </row>
    <row r="1793" spans="1:32" x14ac:dyDescent="0.3">
      <c r="A1793" s="180" t="s">
        <v>973</v>
      </c>
      <c r="B1793" s="180">
        <v>7608</v>
      </c>
      <c r="C1793" s="182" t="s">
        <v>28240</v>
      </c>
      <c r="D1793" s="180" t="s">
        <v>6</v>
      </c>
      <c r="E1793" s="180" t="s">
        <v>857</v>
      </c>
      <c r="F1793" s="188">
        <v>13.07</v>
      </c>
      <c r="G1793" s="188">
        <v>11.49</v>
      </c>
      <c r="H1793" s="188">
        <v>11.53</v>
      </c>
      <c r="I1793" s="188">
        <v>15.8</v>
      </c>
      <c r="J1793" s="188">
        <v>11.22</v>
      </c>
      <c r="K1793" s="188">
        <v>15.14</v>
      </c>
      <c r="L1793" s="188">
        <v>17.489999999999998</v>
      </c>
      <c r="M1793" s="188">
        <v>15.29</v>
      </c>
      <c r="N1793" s="188">
        <v>13.94</v>
      </c>
      <c r="O1793" s="188">
        <v>13.21</v>
      </c>
      <c r="P1793" s="188">
        <v>13.44</v>
      </c>
      <c r="Q1793" s="188">
        <v>13.54</v>
      </c>
      <c r="R1793" s="188">
        <v>13.67</v>
      </c>
      <c r="S1793" s="188">
        <v>13.91</v>
      </c>
      <c r="T1793" s="188">
        <v>10.8</v>
      </c>
      <c r="U1793" s="188">
        <v>13.1</v>
      </c>
      <c r="V1793" s="188">
        <v>10.89</v>
      </c>
      <c r="W1793" s="188">
        <v>12.25</v>
      </c>
      <c r="X1793" s="188">
        <v>16.63</v>
      </c>
      <c r="Y1793" s="188">
        <v>15.68</v>
      </c>
      <c r="Z1793" s="188">
        <v>12.03</v>
      </c>
      <c r="AA1793" s="188">
        <v>10.88</v>
      </c>
      <c r="AB1793" s="188">
        <v>15.66</v>
      </c>
      <c r="AC1793" s="188">
        <v>13.1</v>
      </c>
      <c r="AD1793" s="188">
        <v>9.57</v>
      </c>
      <c r="AE1793" s="188">
        <v>12.97</v>
      </c>
      <c r="AF1793" s="188">
        <v>12.58</v>
      </c>
    </row>
    <row r="1794" spans="1:32" x14ac:dyDescent="0.3">
      <c r="A1794" s="180" t="s">
        <v>973</v>
      </c>
      <c r="B1794" s="180">
        <v>1370</v>
      </c>
      <c r="C1794" s="182" t="s">
        <v>28241</v>
      </c>
      <c r="D1794" s="180" t="s">
        <v>6</v>
      </c>
      <c r="E1794" s="180" t="s">
        <v>857</v>
      </c>
      <c r="F1794" s="188">
        <v>119.02</v>
      </c>
      <c r="G1794" s="188">
        <v>144.34</v>
      </c>
      <c r="H1794" s="188">
        <v>125.65</v>
      </c>
      <c r="I1794" s="188">
        <v>125.28</v>
      </c>
      <c r="J1794" s="188">
        <v>142.97999999999999</v>
      </c>
      <c r="K1794" s="188">
        <v>138.9</v>
      </c>
      <c r="L1794" s="188">
        <v>128.72</v>
      </c>
      <c r="M1794" s="188">
        <v>134.81</v>
      </c>
      <c r="N1794" s="188">
        <v>115.75</v>
      </c>
      <c r="O1794" s="188">
        <v>136.44999999999999</v>
      </c>
      <c r="P1794" s="188">
        <v>127.94</v>
      </c>
      <c r="Q1794" s="188">
        <v>148.18</v>
      </c>
      <c r="R1794" s="188">
        <v>159.32</v>
      </c>
      <c r="S1794" s="188">
        <v>147.07</v>
      </c>
      <c r="T1794" s="188">
        <v>130.71</v>
      </c>
      <c r="U1794" s="188">
        <v>151.56</v>
      </c>
      <c r="V1794" s="188">
        <v>139.5</v>
      </c>
      <c r="W1794" s="188">
        <v>149.66</v>
      </c>
      <c r="X1794" s="188">
        <v>132.09</v>
      </c>
      <c r="Y1794" s="188">
        <v>138.35</v>
      </c>
      <c r="Z1794" s="188">
        <v>130.44999999999999</v>
      </c>
      <c r="AA1794" s="188">
        <v>129.37</v>
      </c>
      <c r="AB1794" s="188">
        <v>126.52</v>
      </c>
      <c r="AC1794" s="188">
        <v>127.87</v>
      </c>
      <c r="AD1794" s="188">
        <v>129.37</v>
      </c>
      <c r="AE1794" s="188">
        <v>160.69</v>
      </c>
      <c r="AF1794" s="188">
        <v>139.51</v>
      </c>
    </row>
    <row r="1795" spans="1:32" x14ac:dyDescent="0.3">
      <c r="A1795" s="180" t="s">
        <v>973</v>
      </c>
      <c r="B1795" s="180">
        <v>11649</v>
      </c>
      <c r="C1795" s="182" t="s">
        <v>31457</v>
      </c>
      <c r="D1795" s="180" t="s">
        <v>6</v>
      </c>
      <c r="E1795" s="180" t="s">
        <v>857</v>
      </c>
      <c r="F1795" s="188">
        <v>566.41</v>
      </c>
      <c r="G1795" s="188">
        <v>416.79</v>
      </c>
      <c r="H1795" s="188">
        <v>480.91</v>
      </c>
      <c r="I1795" s="188"/>
      <c r="J1795" s="188">
        <v>309.92</v>
      </c>
      <c r="K1795" s="188">
        <v>348.34</v>
      </c>
      <c r="L1795" s="188">
        <v>293.89</v>
      </c>
      <c r="M1795" s="188"/>
      <c r="N1795" s="188">
        <v>320.61</v>
      </c>
      <c r="O1795" s="188">
        <v>416.52</v>
      </c>
      <c r="P1795" s="188">
        <v>463.33</v>
      </c>
      <c r="Q1795" s="188">
        <v>387.13</v>
      </c>
      <c r="R1795" s="188">
        <v>448.85</v>
      </c>
      <c r="S1795" s="188">
        <v>320.61</v>
      </c>
      <c r="T1795" s="188">
        <v>277.86</v>
      </c>
      <c r="U1795" s="188"/>
      <c r="V1795" s="188">
        <v>480.91</v>
      </c>
      <c r="W1795" s="188">
        <v>288.01</v>
      </c>
      <c r="X1795" s="188">
        <v>400.76</v>
      </c>
      <c r="Y1795" s="188">
        <v>398.73</v>
      </c>
      <c r="Z1795" s="188">
        <v>416.74</v>
      </c>
      <c r="AA1795" s="188"/>
      <c r="AB1795" s="188"/>
      <c r="AC1795" s="188">
        <v>340.7</v>
      </c>
      <c r="AD1795" s="188">
        <v>304.58</v>
      </c>
      <c r="AE1795" s="188">
        <v>381.52</v>
      </c>
      <c r="AF1795" s="188">
        <v>347.32</v>
      </c>
    </row>
    <row r="1796" spans="1:32" x14ac:dyDescent="0.3">
      <c r="A1796" s="180" t="s">
        <v>973</v>
      </c>
      <c r="B1796" s="180">
        <v>11650</v>
      </c>
      <c r="C1796" s="182" t="s">
        <v>31458</v>
      </c>
      <c r="D1796" s="180" t="s">
        <v>6</v>
      </c>
      <c r="E1796" s="180" t="s">
        <v>857</v>
      </c>
      <c r="F1796" s="188">
        <v>768.02</v>
      </c>
      <c r="G1796" s="188">
        <v>565.14</v>
      </c>
      <c r="H1796" s="188">
        <v>652.09</v>
      </c>
      <c r="I1796" s="188"/>
      <c r="J1796" s="188">
        <v>420.23</v>
      </c>
      <c r="K1796" s="188">
        <v>472.33</v>
      </c>
      <c r="L1796" s="188">
        <v>398.5</v>
      </c>
      <c r="M1796" s="188"/>
      <c r="N1796" s="188">
        <v>434.72</v>
      </c>
      <c r="O1796" s="188">
        <v>564.78</v>
      </c>
      <c r="P1796" s="188">
        <v>628.25</v>
      </c>
      <c r="Q1796" s="188">
        <v>524.92999999999995</v>
      </c>
      <c r="R1796" s="188">
        <v>608.62</v>
      </c>
      <c r="S1796" s="188">
        <v>434.72</v>
      </c>
      <c r="T1796" s="188">
        <v>376.76</v>
      </c>
      <c r="U1796" s="188"/>
      <c r="V1796" s="188">
        <v>652.09</v>
      </c>
      <c r="W1796" s="188">
        <v>390.53</v>
      </c>
      <c r="X1796" s="188">
        <v>543.41</v>
      </c>
      <c r="Y1796" s="188">
        <v>540.65</v>
      </c>
      <c r="Z1796" s="188">
        <v>565.07000000000005</v>
      </c>
      <c r="AA1796" s="188"/>
      <c r="AB1796" s="188"/>
      <c r="AC1796" s="188">
        <v>461.97</v>
      </c>
      <c r="AD1796" s="188">
        <v>412.99</v>
      </c>
      <c r="AE1796" s="188">
        <v>517.32000000000005</v>
      </c>
      <c r="AF1796" s="188">
        <v>470.95</v>
      </c>
    </row>
    <row r="1797" spans="1:32" x14ac:dyDescent="0.3">
      <c r="A1797" s="180" t="s">
        <v>973</v>
      </c>
      <c r="B1797" s="180">
        <v>34777</v>
      </c>
      <c r="C1797" s="182" t="s">
        <v>28242</v>
      </c>
      <c r="D1797" s="180" t="s">
        <v>6</v>
      </c>
      <c r="E1797" s="180" t="s">
        <v>857</v>
      </c>
      <c r="F1797" s="188">
        <v>4.43</v>
      </c>
      <c r="G1797" s="188">
        <v>3.88</v>
      </c>
      <c r="H1797" s="188">
        <v>3.32</v>
      </c>
      <c r="I1797" s="188">
        <v>4.0199999999999996</v>
      </c>
      <c r="J1797" s="188">
        <v>3.54</v>
      </c>
      <c r="K1797" s="188">
        <v>3.21</v>
      </c>
      <c r="L1797" s="188">
        <v>4.43</v>
      </c>
      <c r="M1797" s="188">
        <v>3.14</v>
      </c>
      <c r="N1797" s="188">
        <v>4.76</v>
      </c>
      <c r="O1797" s="188">
        <v>3.69</v>
      </c>
      <c r="P1797" s="188">
        <v>3.32</v>
      </c>
      <c r="Q1797" s="188">
        <v>3.58</v>
      </c>
      <c r="R1797" s="188">
        <v>4.0599999999999996</v>
      </c>
      <c r="S1797" s="188">
        <v>3.47</v>
      </c>
      <c r="T1797" s="188">
        <v>3.32</v>
      </c>
      <c r="U1797" s="188">
        <v>2.36</v>
      </c>
      <c r="V1797" s="188">
        <v>3.77</v>
      </c>
      <c r="W1797" s="188">
        <v>3.03</v>
      </c>
      <c r="X1797" s="188">
        <v>3.17</v>
      </c>
      <c r="Y1797" s="188">
        <v>3.28</v>
      </c>
      <c r="Z1797" s="188">
        <v>3.62</v>
      </c>
      <c r="AA1797" s="188">
        <v>3.43</v>
      </c>
      <c r="AB1797" s="188">
        <v>3.21</v>
      </c>
      <c r="AC1797" s="188">
        <v>4.1399999999999997</v>
      </c>
      <c r="AD1797" s="188">
        <v>2.3199999999999998</v>
      </c>
      <c r="AE1797" s="188">
        <v>3.03</v>
      </c>
      <c r="AF1797" s="188">
        <v>4.0999999999999996</v>
      </c>
    </row>
    <row r="1798" spans="1:32" x14ac:dyDescent="0.3">
      <c r="A1798" s="180" t="s">
        <v>973</v>
      </c>
      <c r="B1798" s="180">
        <v>7272</v>
      </c>
      <c r="C1798" s="182" t="s">
        <v>28243</v>
      </c>
      <c r="D1798" s="180" t="s">
        <v>6</v>
      </c>
      <c r="E1798" s="180" t="s">
        <v>857</v>
      </c>
      <c r="F1798" s="188">
        <v>3.33</v>
      </c>
      <c r="G1798" s="188">
        <v>2.91</v>
      </c>
      <c r="H1798" s="188">
        <v>2.5</v>
      </c>
      <c r="I1798" s="188">
        <v>3.03</v>
      </c>
      <c r="J1798" s="188">
        <v>2.66</v>
      </c>
      <c r="K1798" s="188">
        <v>2.41</v>
      </c>
      <c r="L1798" s="188">
        <v>3.33</v>
      </c>
      <c r="M1798" s="188">
        <v>2.36</v>
      </c>
      <c r="N1798" s="188">
        <v>3.58</v>
      </c>
      <c r="O1798" s="188">
        <v>2.78</v>
      </c>
      <c r="P1798" s="188">
        <v>2.5</v>
      </c>
      <c r="Q1798" s="188">
        <v>2.69</v>
      </c>
      <c r="R1798" s="188">
        <v>3.05</v>
      </c>
      <c r="S1798" s="188">
        <v>2.61</v>
      </c>
      <c r="T1798" s="188">
        <v>2.5</v>
      </c>
      <c r="U1798" s="188">
        <v>1.77</v>
      </c>
      <c r="V1798" s="188">
        <v>2.83</v>
      </c>
      <c r="W1798" s="188">
        <v>2.2799999999999998</v>
      </c>
      <c r="X1798" s="188">
        <v>2.39</v>
      </c>
      <c r="Y1798" s="188">
        <v>2.4700000000000002</v>
      </c>
      <c r="Z1798" s="188">
        <v>2.72</v>
      </c>
      <c r="AA1798" s="188">
        <v>2.58</v>
      </c>
      <c r="AB1798" s="188">
        <v>2.41</v>
      </c>
      <c r="AC1798" s="188">
        <v>3.11</v>
      </c>
      <c r="AD1798" s="188">
        <v>1.75</v>
      </c>
      <c r="AE1798" s="188">
        <v>2.2799999999999998</v>
      </c>
      <c r="AF1798" s="188">
        <v>3.08</v>
      </c>
    </row>
    <row r="1799" spans="1:32" x14ac:dyDescent="0.3">
      <c r="A1799" s="180" t="s">
        <v>973</v>
      </c>
      <c r="B1799" s="180">
        <v>10605</v>
      </c>
      <c r="C1799" s="182" t="s">
        <v>28244</v>
      </c>
      <c r="D1799" s="180" t="s">
        <v>6</v>
      </c>
      <c r="E1799" s="180" t="s">
        <v>857</v>
      </c>
      <c r="F1799" s="188">
        <v>8.35</v>
      </c>
      <c r="G1799" s="188">
        <v>5.07</v>
      </c>
      <c r="H1799" s="188">
        <v>7.18</v>
      </c>
      <c r="I1799" s="188">
        <v>7</v>
      </c>
      <c r="J1799" s="188">
        <v>4.79</v>
      </c>
      <c r="K1799" s="188">
        <v>6.2</v>
      </c>
      <c r="L1799" s="188">
        <v>6.48</v>
      </c>
      <c r="M1799" s="188">
        <v>5.83</v>
      </c>
      <c r="N1799" s="188">
        <v>6.39</v>
      </c>
      <c r="O1799" s="188">
        <v>6.13</v>
      </c>
      <c r="P1799" s="188">
        <v>5.86</v>
      </c>
      <c r="Q1799" s="188">
        <v>6.04</v>
      </c>
      <c r="R1799" s="188">
        <v>6.11</v>
      </c>
      <c r="S1799" s="188">
        <v>5.67</v>
      </c>
      <c r="T1799" s="188">
        <v>6.84</v>
      </c>
      <c r="U1799" s="188">
        <v>5.46</v>
      </c>
      <c r="V1799" s="188">
        <v>4.6399999999999997</v>
      </c>
      <c r="W1799" s="188">
        <v>4.8099999999999996</v>
      </c>
      <c r="X1799" s="188">
        <v>4.72</v>
      </c>
      <c r="Y1799" s="188">
        <v>6.62</v>
      </c>
      <c r="Z1799" s="188">
        <v>7.7</v>
      </c>
      <c r="AA1799" s="188">
        <v>6.23</v>
      </c>
      <c r="AB1799" s="188">
        <v>6.62</v>
      </c>
      <c r="AC1799" s="188">
        <v>6.48</v>
      </c>
      <c r="AD1799" s="188">
        <v>4.8099999999999996</v>
      </c>
      <c r="AE1799" s="188">
        <v>5.53</v>
      </c>
      <c r="AF1799" s="188">
        <v>6</v>
      </c>
    </row>
    <row r="1800" spans="1:32" x14ac:dyDescent="0.3">
      <c r="A1800" s="180" t="s">
        <v>973</v>
      </c>
      <c r="B1800" s="180">
        <v>10604</v>
      </c>
      <c r="C1800" s="182" t="s">
        <v>28245</v>
      </c>
      <c r="D1800" s="180" t="s">
        <v>6</v>
      </c>
      <c r="E1800" s="180" t="s">
        <v>857</v>
      </c>
      <c r="F1800" s="188">
        <v>19.46</v>
      </c>
      <c r="G1800" s="188">
        <v>11.83</v>
      </c>
      <c r="H1800" s="188">
        <v>16.73</v>
      </c>
      <c r="I1800" s="188">
        <v>16.32</v>
      </c>
      <c r="J1800" s="188">
        <v>11.18</v>
      </c>
      <c r="K1800" s="188">
        <v>14.44</v>
      </c>
      <c r="L1800" s="188">
        <v>15.1</v>
      </c>
      <c r="M1800" s="188">
        <v>13.59</v>
      </c>
      <c r="N1800" s="188">
        <v>14.89</v>
      </c>
      <c r="O1800" s="188">
        <v>14.28</v>
      </c>
      <c r="P1800" s="188">
        <v>13.67</v>
      </c>
      <c r="Q1800" s="188">
        <v>14.08</v>
      </c>
      <c r="R1800" s="188">
        <v>14.24</v>
      </c>
      <c r="S1800" s="188">
        <v>13.22</v>
      </c>
      <c r="T1800" s="188">
        <v>15.95</v>
      </c>
      <c r="U1800" s="188">
        <v>12.73</v>
      </c>
      <c r="V1800" s="188">
        <v>10.81</v>
      </c>
      <c r="W1800" s="188">
        <v>11.22</v>
      </c>
      <c r="X1800" s="188">
        <v>11.02</v>
      </c>
      <c r="Y1800" s="188">
        <v>15.42</v>
      </c>
      <c r="Z1800" s="188">
        <v>17.95</v>
      </c>
      <c r="AA1800" s="188">
        <v>14.53</v>
      </c>
      <c r="AB1800" s="188">
        <v>15.42</v>
      </c>
      <c r="AC1800" s="188">
        <v>15.1</v>
      </c>
      <c r="AD1800" s="188">
        <v>11.22</v>
      </c>
      <c r="AE1800" s="188">
        <v>12.89</v>
      </c>
      <c r="AF1800" s="188">
        <v>14</v>
      </c>
    </row>
    <row r="1801" spans="1:32" x14ac:dyDescent="0.3">
      <c r="A1801" s="180" t="s">
        <v>973</v>
      </c>
      <c r="B1801" s="180">
        <v>672</v>
      </c>
      <c r="C1801" s="182" t="s">
        <v>28246</v>
      </c>
      <c r="D1801" s="180" t="s">
        <v>6</v>
      </c>
      <c r="E1801" s="180" t="s">
        <v>857</v>
      </c>
      <c r="F1801" s="188">
        <v>26.77</v>
      </c>
      <c r="G1801" s="188">
        <v>16.27</v>
      </c>
      <c r="H1801" s="188">
        <v>23.01</v>
      </c>
      <c r="I1801" s="188">
        <v>22.44</v>
      </c>
      <c r="J1801" s="188">
        <v>15.37</v>
      </c>
      <c r="K1801" s="188">
        <v>19.86</v>
      </c>
      <c r="L1801" s="188">
        <v>20.76</v>
      </c>
      <c r="M1801" s="188">
        <v>18.68</v>
      </c>
      <c r="N1801" s="188">
        <v>20.48</v>
      </c>
      <c r="O1801" s="188">
        <v>19.64</v>
      </c>
      <c r="P1801" s="188">
        <v>18.8</v>
      </c>
      <c r="Q1801" s="188">
        <v>19.36</v>
      </c>
      <c r="R1801" s="188">
        <v>19.579999999999998</v>
      </c>
      <c r="S1801" s="188">
        <v>18.18</v>
      </c>
      <c r="T1801" s="188">
        <v>21.94</v>
      </c>
      <c r="U1801" s="188">
        <v>17.510000000000002</v>
      </c>
      <c r="V1801" s="188">
        <v>14.87</v>
      </c>
      <c r="W1801" s="188">
        <v>15.43</v>
      </c>
      <c r="X1801" s="188">
        <v>15.15</v>
      </c>
      <c r="Y1801" s="188">
        <v>21.21</v>
      </c>
      <c r="Z1801" s="188">
        <v>24.69</v>
      </c>
      <c r="AA1801" s="188">
        <v>19.97</v>
      </c>
      <c r="AB1801" s="188">
        <v>21.21</v>
      </c>
      <c r="AC1801" s="188">
        <v>20.76</v>
      </c>
      <c r="AD1801" s="188">
        <v>15.43</v>
      </c>
      <c r="AE1801" s="188">
        <v>17.73</v>
      </c>
      <c r="AF1801" s="188">
        <v>19.25</v>
      </c>
    </row>
    <row r="1802" spans="1:32" x14ac:dyDescent="0.3">
      <c r="A1802" s="180" t="s">
        <v>973</v>
      </c>
      <c r="B1802" s="180">
        <v>668</v>
      </c>
      <c r="C1802" s="182" t="s">
        <v>28247</v>
      </c>
      <c r="D1802" s="180" t="s">
        <v>6</v>
      </c>
      <c r="E1802" s="180" t="s">
        <v>857</v>
      </c>
      <c r="F1802" s="188">
        <v>32.31</v>
      </c>
      <c r="G1802" s="188">
        <v>19.64</v>
      </c>
      <c r="H1802" s="188">
        <v>27.77</v>
      </c>
      <c r="I1802" s="188">
        <v>27.1</v>
      </c>
      <c r="J1802" s="188">
        <v>18.559999999999999</v>
      </c>
      <c r="K1802" s="188">
        <v>23.98</v>
      </c>
      <c r="L1802" s="188">
        <v>25.06</v>
      </c>
      <c r="M1802" s="188">
        <v>22.56</v>
      </c>
      <c r="N1802" s="188">
        <v>24.73</v>
      </c>
      <c r="O1802" s="188">
        <v>23.71</v>
      </c>
      <c r="P1802" s="188">
        <v>22.69</v>
      </c>
      <c r="Q1802" s="188">
        <v>23.37</v>
      </c>
      <c r="R1802" s="188">
        <v>23.64</v>
      </c>
      <c r="S1802" s="188">
        <v>21.95</v>
      </c>
      <c r="T1802" s="188">
        <v>26.49</v>
      </c>
      <c r="U1802" s="188">
        <v>21.13</v>
      </c>
      <c r="V1802" s="188">
        <v>17.95</v>
      </c>
      <c r="W1802" s="188">
        <v>18.63</v>
      </c>
      <c r="X1802" s="188">
        <v>18.29</v>
      </c>
      <c r="Y1802" s="188">
        <v>25.61</v>
      </c>
      <c r="Z1802" s="188">
        <v>29.81</v>
      </c>
      <c r="AA1802" s="188">
        <v>24.12</v>
      </c>
      <c r="AB1802" s="188">
        <v>25.61</v>
      </c>
      <c r="AC1802" s="188">
        <v>25.06</v>
      </c>
      <c r="AD1802" s="188">
        <v>18.63</v>
      </c>
      <c r="AE1802" s="188">
        <v>21.41</v>
      </c>
      <c r="AF1802" s="188">
        <v>23.23</v>
      </c>
    </row>
    <row r="1803" spans="1:32" x14ac:dyDescent="0.3">
      <c r="A1803" s="180" t="s">
        <v>973</v>
      </c>
      <c r="B1803" s="180">
        <v>10578</v>
      </c>
      <c r="C1803" s="182" t="s">
        <v>28248</v>
      </c>
      <c r="D1803" s="180" t="s">
        <v>6</v>
      </c>
      <c r="E1803" s="180" t="s">
        <v>857</v>
      </c>
      <c r="F1803" s="188">
        <v>37.64</v>
      </c>
      <c r="G1803" s="188">
        <v>22.88</v>
      </c>
      <c r="H1803" s="188">
        <v>32.35</v>
      </c>
      <c r="I1803" s="188">
        <v>31.56</v>
      </c>
      <c r="J1803" s="188">
        <v>21.62</v>
      </c>
      <c r="K1803" s="188">
        <v>27.93</v>
      </c>
      <c r="L1803" s="188">
        <v>29.19</v>
      </c>
      <c r="M1803" s="188">
        <v>26.27</v>
      </c>
      <c r="N1803" s="188">
        <v>28.8</v>
      </c>
      <c r="O1803" s="188">
        <v>27.61</v>
      </c>
      <c r="P1803" s="188">
        <v>26.43</v>
      </c>
      <c r="Q1803" s="188">
        <v>27.22</v>
      </c>
      <c r="R1803" s="188">
        <v>27.54</v>
      </c>
      <c r="S1803" s="188">
        <v>25.56</v>
      </c>
      <c r="T1803" s="188">
        <v>30.85</v>
      </c>
      <c r="U1803" s="188">
        <v>24.62</v>
      </c>
      <c r="V1803" s="188">
        <v>20.91</v>
      </c>
      <c r="W1803" s="188">
        <v>21.7</v>
      </c>
      <c r="X1803" s="188">
        <v>21.3</v>
      </c>
      <c r="Y1803" s="188">
        <v>29.82</v>
      </c>
      <c r="Z1803" s="188">
        <v>34.72</v>
      </c>
      <c r="AA1803" s="188">
        <v>28.09</v>
      </c>
      <c r="AB1803" s="188">
        <v>29.82</v>
      </c>
      <c r="AC1803" s="188">
        <v>29.19</v>
      </c>
      <c r="AD1803" s="188">
        <v>21.7</v>
      </c>
      <c r="AE1803" s="188">
        <v>24.93</v>
      </c>
      <c r="AF1803" s="188">
        <v>27.06</v>
      </c>
    </row>
    <row r="1804" spans="1:32" x14ac:dyDescent="0.3">
      <c r="A1804" s="180" t="s">
        <v>973</v>
      </c>
      <c r="B1804" s="180">
        <v>666</v>
      </c>
      <c r="C1804" s="182" t="s">
        <v>28249</v>
      </c>
      <c r="D1804" s="180" t="s">
        <v>6</v>
      </c>
      <c r="E1804" s="180" t="s">
        <v>857</v>
      </c>
      <c r="F1804" s="188">
        <v>41.85</v>
      </c>
      <c r="G1804" s="188">
        <v>25.44</v>
      </c>
      <c r="H1804" s="188">
        <v>35.97</v>
      </c>
      <c r="I1804" s="188">
        <v>35.1</v>
      </c>
      <c r="J1804" s="188">
        <v>24.04</v>
      </c>
      <c r="K1804" s="188">
        <v>31.06</v>
      </c>
      <c r="L1804" s="188">
        <v>32.46</v>
      </c>
      <c r="M1804" s="188">
        <v>29.22</v>
      </c>
      <c r="N1804" s="188">
        <v>32.03</v>
      </c>
      <c r="O1804" s="188">
        <v>30.71</v>
      </c>
      <c r="P1804" s="188">
        <v>29.39</v>
      </c>
      <c r="Q1804" s="188">
        <v>30.27</v>
      </c>
      <c r="R1804" s="188">
        <v>30.62</v>
      </c>
      <c r="S1804" s="188">
        <v>28.43</v>
      </c>
      <c r="T1804" s="188">
        <v>34.31</v>
      </c>
      <c r="U1804" s="188">
        <v>27.37</v>
      </c>
      <c r="V1804" s="188">
        <v>23.25</v>
      </c>
      <c r="W1804" s="188">
        <v>24.13</v>
      </c>
      <c r="X1804" s="188">
        <v>23.69</v>
      </c>
      <c r="Y1804" s="188">
        <v>33.17</v>
      </c>
      <c r="Z1804" s="188">
        <v>38.61</v>
      </c>
      <c r="AA1804" s="188">
        <v>31.24</v>
      </c>
      <c r="AB1804" s="188">
        <v>33.17</v>
      </c>
      <c r="AC1804" s="188">
        <v>32.46</v>
      </c>
      <c r="AD1804" s="188">
        <v>24.13</v>
      </c>
      <c r="AE1804" s="188">
        <v>27.73</v>
      </c>
      <c r="AF1804" s="188">
        <v>30.09</v>
      </c>
    </row>
    <row r="1805" spans="1:32" x14ac:dyDescent="0.3">
      <c r="A1805" s="180" t="s">
        <v>973</v>
      </c>
      <c r="B1805" s="180">
        <v>665</v>
      </c>
      <c r="C1805" s="182" t="s">
        <v>28250</v>
      </c>
      <c r="D1805" s="180" t="s">
        <v>6</v>
      </c>
      <c r="E1805" s="180" t="s">
        <v>857</v>
      </c>
      <c r="F1805" s="188">
        <v>55.97</v>
      </c>
      <c r="G1805" s="188">
        <v>34.03</v>
      </c>
      <c r="H1805" s="188">
        <v>48.11</v>
      </c>
      <c r="I1805" s="188">
        <v>46.93</v>
      </c>
      <c r="J1805" s="188">
        <v>32.15</v>
      </c>
      <c r="K1805" s="188">
        <v>41.54</v>
      </c>
      <c r="L1805" s="188">
        <v>43.41</v>
      </c>
      <c r="M1805" s="188">
        <v>39.07</v>
      </c>
      <c r="N1805" s="188">
        <v>42.83</v>
      </c>
      <c r="O1805" s="188">
        <v>41.07</v>
      </c>
      <c r="P1805" s="188">
        <v>39.31</v>
      </c>
      <c r="Q1805" s="188">
        <v>40.479999999999997</v>
      </c>
      <c r="R1805" s="188">
        <v>40.950000000000003</v>
      </c>
      <c r="S1805" s="188">
        <v>38.020000000000003</v>
      </c>
      <c r="T1805" s="188">
        <v>45.88</v>
      </c>
      <c r="U1805" s="188">
        <v>36.61</v>
      </c>
      <c r="V1805" s="188">
        <v>31.09</v>
      </c>
      <c r="W1805" s="188">
        <v>32.270000000000003</v>
      </c>
      <c r="X1805" s="188">
        <v>31.68</v>
      </c>
      <c r="Y1805" s="188">
        <v>44.35</v>
      </c>
      <c r="Z1805" s="188">
        <v>51.63</v>
      </c>
      <c r="AA1805" s="188">
        <v>41.77</v>
      </c>
      <c r="AB1805" s="188">
        <v>44.35</v>
      </c>
      <c r="AC1805" s="188">
        <v>43.41</v>
      </c>
      <c r="AD1805" s="188">
        <v>32.270000000000003</v>
      </c>
      <c r="AE1805" s="188">
        <v>37.08</v>
      </c>
      <c r="AF1805" s="188">
        <v>40.25</v>
      </c>
    </row>
    <row r="1806" spans="1:32" x14ac:dyDescent="0.3">
      <c r="A1806" s="180" t="s">
        <v>973</v>
      </c>
      <c r="B1806" s="180">
        <v>10577</v>
      </c>
      <c r="C1806" s="182" t="s">
        <v>28251</v>
      </c>
      <c r="D1806" s="180" t="s">
        <v>6</v>
      </c>
      <c r="E1806" s="180" t="s">
        <v>857</v>
      </c>
      <c r="F1806" s="188">
        <v>49.64</v>
      </c>
      <c r="G1806" s="188">
        <v>30.18</v>
      </c>
      <c r="H1806" s="188">
        <v>42.67</v>
      </c>
      <c r="I1806" s="188">
        <v>41.63</v>
      </c>
      <c r="J1806" s="188">
        <v>28.51</v>
      </c>
      <c r="K1806" s="188">
        <v>36.840000000000003</v>
      </c>
      <c r="L1806" s="188">
        <v>38.51</v>
      </c>
      <c r="M1806" s="188">
        <v>34.65</v>
      </c>
      <c r="N1806" s="188">
        <v>37.979999999999997</v>
      </c>
      <c r="O1806" s="188">
        <v>36.42</v>
      </c>
      <c r="P1806" s="188">
        <v>34.86</v>
      </c>
      <c r="Q1806" s="188">
        <v>35.9</v>
      </c>
      <c r="R1806" s="188">
        <v>36.32</v>
      </c>
      <c r="S1806" s="188">
        <v>33.72</v>
      </c>
      <c r="T1806" s="188">
        <v>40.69</v>
      </c>
      <c r="U1806" s="188">
        <v>32.47</v>
      </c>
      <c r="V1806" s="188">
        <v>27.58</v>
      </c>
      <c r="W1806" s="188">
        <v>28.62</v>
      </c>
      <c r="X1806" s="188">
        <v>28.1</v>
      </c>
      <c r="Y1806" s="188">
        <v>39.340000000000003</v>
      </c>
      <c r="Z1806" s="188">
        <v>45.79</v>
      </c>
      <c r="AA1806" s="188">
        <v>37.049999999999997</v>
      </c>
      <c r="AB1806" s="188">
        <v>39.340000000000003</v>
      </c>
      <c r="AC1806" s="188">
        <v>38.51</v>
      </c>
      <c r="AD1806" s="188">
        <v>28.62</v>
      </c>
      <c r="AE1806" s="188">
        <v>32.880000000000003</v>
      </c>
      <c r="AF1806" s="188">
        <v>35.700000000000003</v>
      </c>
    </row>
    <row r="1807" spans="1:32" x14ac:dyDescent="0.3">
      <c r="A1807" s="180" t="s">
        <v>973</v>
      </c>
      <c r="B1807" s="180">
        <v>10583</v>
      </c>
      <c r="C1807" s="182" t="s">
        <v>28252</v>
      </c>
      <c r="D1807" s="180" t="s">
        <v>6</v>
      </c>
      <c r="E1807" s="180" t="s">
        <v>857</v>
      </c>
      <c r="F1807" s="188">
        <v>25.79</v>
      </c>
      <c r="G1807" s="188">
        <v>15.68</v>
      </c>
      <c r="H1807" s="188">
        <v>22.17</v>
      </c>
      <c r="I1807" s="188">
        <v>21.63</v>
      </c>
      <c r="J1807" s="188">
        <v>14.81</v>
      </c>
      <c r="K1807" s="188">
        <v>19.14</v>
      </c>
      <c r="L1807" s="188">
        <v>20.010000000000002</v>
      </c>
      <c r="M1807" s="188">
        <v>18</v>
      </c>
      <c r="N1807" s="188">
        <v>19.73</v>
      </c>
      <c r="O1807" s="188">
        <v>18.920000000000002</v>
      </c>
      <c r="P1807" s="188">
        <v>18.11</v>
      </c>
      <c r="Q1807" s="188">
        <v>18.649999999999999</v>
      </c>
      <c r="R1807" s="188">
        <v>18.87</v>
      </c>
      <c r="S1807" s="188">
        <v>17.52</v>
      </c>
      <c r="T1807" s="188">
        <v>21.14</v>
      </c>
      <c r="U1807" s="188">
        <v>16.87</v>
      </c>
      <c r="V1807" s="188">
        <v>14.33</v>
      </c>
      <c r="W1807" s="188">
        <v>14.87</v>
      </c>
      <c r="X1807" s="188">
        <v>14.6</v>
      </c>
      <c r="Y1807" s="188">
        <v>20.440000000000001</v>
      </c>
      <c r="Z1807" s="188">
        <v>23.79</v>
      </c>
      <c r="AA1807" s="188">
        <v>19.25</v>
      </c>
      <c r="AB1807" s="188">
        <v>20.440000000000001</v>
      </c>
      <c r="AC1807" s="188">
        <v>20.010000000000002</v>
      </c>
      <c r="AD1807" s="188">
        <v>14.87</v>
      </c>
      <c r="AE1807" s="188">
        <v>17.079999999999998</v>
      </c>
      <c r="AF1807" s="188">
        <v>18.55</v>
      </c>
    </row>
    <row r="1808" spans="1:32" x14ac:dyDescent="0.3">
      <c r="A1808" s="180" t="s">
        <v>973</v>
      </c>
      <c r="B1808" s="180">
        <v>10579</v>
      </c>
      <c r="C1808" s="182" t="s">
        <v>28253</v>
      </c>
      <c r="D1808" s="180" t="s">
        <v>6</v>
      </c>
      <c r="E1808" s="180" t="s">
        <v>857</v>
      </c>
      <c r="F1808" s="188">
        <v>44.95</v>
      </c>
      <c r="G1808" s="188">
        <v>27.33</v>
      </c>
      <c r="H1808" s="188">
        <v>38.64</v>
      </c>
      <c r="I1808" s="188">
        <v>37.700000000000003</v>
      </c>
      <c r="J1808" s="188">
        <v>25.82</v>
      </c>
      <c r="K1808" s="188">
        <v>33.36</v>
      </c>
      <c r="L1808" s="188">
        <v>34.869999999999997</v>
      </c>
      <c r="M1808" s="188">
        <v>31.38</v>
      </c>
      <c r="N1808" s="188">
        <v>34.4</v>
      </c>
      <c r="O1808" s="188">
        <v>32.979999999999997</v>
      </c>
      <c r="P1808" s="188">
        <v>31.57</v>
      </c>
      <c r="Q1808" s="188">
        <v>32.51</v>
      </c>
      <c r="R1808" s="188">
        <v>32.89</v>
      </c>
      <c r="S1808" s="188">
        <v>30.53</v>
      </c>
      <c r="T1808" s="188">
        <v>36.85</v>
      </c>
      <c r="U1808" s="188">
        <v>29.4</v>
      </c>
      <c r="V1808" s="188">
        <v>24.97</v>
      </c>
      <c r="W1808" s="188">
        <v>25.91</v>
      </c>
      <c r="X1808" s="188">
        <v>25.44</v>
      </c>
      <c r="Y1808" s="188">
        <v>35.619999999999997</v>
      </c>
      <c r="Z1808" s="188">
        <v>41.47</v>
      </c>
      <c r="AA1808" s="188">
        <v>33.549999999999997</v>
      </c>
      <c r="AB1808" s="188">
        <v>35.619999999999997</v>
      </c>
      <c r="AC1808" s="188">
        <v>34.869999999999997</v>
      </c>
      <c r="AD1808" s="188">
        <v>25.91</v>
      </c>
      <c r="AE1808" s="188">
        <v>29.78</v>
      </c>
      <c r="AF1808" s="188">
        <v>32.32</v>
      </c>
    </row>
    <row r="1809" spans="1:32" x14ac:dyDescent="0.3">
      <c r="A1809" s="180" t="s">
        <v>973</v>
      </c>
      <c r="B1809" s="180">
        <v>10582</v>
      </c>
      <c r="C1809" s="182" t="s">
        <v>28254</v>
      </c>
      <c r="D1809" s="180" t="s">
        <v>6</v>
      </c>
      <c r="E1809" s="180" t="s">
        <v>857</v>
      </c>
      <c r="F1809" s="188">
        <v>22.71</v>
      </c>
      <c r="G1809" s="188">
        <v>13.8</v>
      </c>
      <c r="H1809" s="188">
        <v>19.52</v>
      </c>
      <c r="I1809" s="188">
        <v>19.04</v>
      </c>
      <c r="J1809" s="188">
        <v>13.04</v>
      </c>
      <c r="K1809" s="188">
        <v>16.850000000000001</v>
      </c>
      <c r="L1809" s="188">
        <v>17.61</v>
      </c>
      <c r="M1809" s="188">
        <v>15.85</v>
      </c>
      <c r="N1809" s="188">
        <v>17.38</v>
      </c>
      <c r="O1809" s="188">
        <v>16.66</v>
      </c>
      <c r="P1809" s="188">
        <v>15.95</v>
      </c>
      <c r="Q1809" s="188">
        <v>16.420000000000002</v>
      </c>
      <c r="R1809" s="188">
        <v>16.61</v>
      </c>
      <c r="S1809" s="188">
        <v>15.42</v>
      </c>
      <c r="T1809" s="188">
        <v>18.61</v>
      </c>
      <c r="U1809" s="188">
        <v>14.85</v>
      </c>
      <c r="V1809" s="188">
        <v>12.61</v>
      </c>
      <c r="W1809" s="188">
        <v>13.09</v>
      </c>
      <c r="X1809" s="188">
        <v>12.85</v>
      </c>
      <c r="Y1809" s="188">
        <v>18</v>
      </c>
      <c r="Z1809" s="188">
        <v>20.95</v>
      </c>
      <c r="AA1809" s="188">
        <v>16.95</v>
      </c>
      <c r="AB1809" s="188">
        <v>18</v>
      </c>
      <c r="AC1809" s="188">
        <v>17.61</v>
      </c>
      <c r="AD1809" s="188">
        <v>13.09</v>
      </c>
      <c r="AE1809" s="188">
        <v>15.04</v>
      </c>
      <c r="AF1809" s="188">
        <v>16.329999999999998</v>
      </c>
    </row>
    <row r="1810" spans="1:32" x14ac:dyDescent="0.3">
      <c r="A1810" s="180" t="s">
        <v>26723</v>
      </c>
      <c r="B1810" s="180">
        <v>2436</v>
      </c>
      <c r="C1810" s="182" t="s">
        <v>28255</v>
      </c>
      <c r="D1810" s="180" t="s">
        <v>40</v>
      </c>
      <c r="E1810" s="180" t="s">
        <v>26586</v>
      </c>
      <c r="F1810" s="188">
        <v>25.32</v>
      </c>
      <c r="G1810" s="188">
        <v>25.61</v>
      </c>
      <c r="H1810" s="188">
        <v>33.15</v>
      </c>
      <c r="I1810" s="188">
        <v>22.37</v>
      </c>
      <c r="J1810" s="188">
        <v>25.75</v>
      </c>
      <c r="K1810" s="188">
        <v>21.86</v>
      </c>
      <c r="L1810" s="188">
        <v>23.15</v>
      </c>
      <c r="M1810" s="188">
        <v>31.02</v>
      </c>
      <c r="N1810" s="188">
        <v>24.01</v>
      </c>
      <c r="O1810" s="188">
        <v>22.35</v>
      </c>
      <c r="P1810" s="188">
        <v>25.86</v>
      </c>
      <c r="Q1810" s="188">
        <v>23.55</v>
      </c>
      <c r="R1810" s="188">
        <v>23.03</v>
      </c>
      <c r="S1810" s="188">
        <v>21.92</v>
      </c>
      <c r="T1810" s="188">
        <v>23.06</v>
      </c>
      <c r="U1810" s="188">
        <v>22.53</v>
      </c>
      <c r="V1810" s="188">
        <v>21.8</v>
      </c>
      <c r="W1810" s="188">
        <v>28.95</v>
      </c>
      <c r="X1810" s="188">
        <v>30.36</v>
      </c>
      <c r="Y1810" s="188">
        <v>23.24</v>
      </c>
      <c r="Z1810" s="188">
        <v>24.13</v>
      </c>
      <c r="AA1810" s="188">
        <v>26.2</v>
      </c>
      <c r="AB1810" s="188">
        <v>24.35</v>
      </c>
      <c r="AC1810" s="188">
        <v>40.06</v>
      </c>
      <c r="AD1810" s="188">
        <v>20.45</v>
      </c>
      <c r="AE1810" s="188">
        <v>34.93</v>
      </c>
      <c r="AF1810" s="188">
        <v>24.14</v>
      </c>
    </row>
    <row r="1811" spans="1:32" x14ac:dyDescent="0.3">
      <c r="A1811" s="180" t="s">
        <v>26723</v>
      </c>
      <c r="B1811" s="180">
        <v>40918</v>
      </c>
      <c r="C1811" s="182" t="s">
        <v>28256</v>
      </c>
      <c r="D1811" s="180" t="s">
        <v>63</v>
      </c>
      <c r="E1811" s="180" t="s">
        <v>857</v>
      </c>
      <c r="F1811" s="188">
        <v>4428.92</v>
      </c>
      <c r="G1811" s="188">
        <v>4464.4799999999996</v>
      </c>
      <c r="H1811" s="188">
        <v>5816.76</v>
      </c>
      <c r="I1811" s="188">
        <v>3890.97</v>
      </c>
      <c r="J1811" s="188">
        <v>4498.59</v>
      </c>
      <c r="K1811" s="188">
        <v>3847.23</v>
      </c>
      <c r="L1811" s="188">
        <v>4120.0200000000004</v>
      </c>
      <c r="M1811" s="188">
        <v>5434.89</v>
      </c>
      <c r="N1811" s="188">
        <v>4305.12</v>
      </c>
      <c r="O1811" s="188">
        <v>3934.41</v>
      </c>
      <c r="P1811" s="188">
        <v>4573.8100000000004</v>
      </c>
      <c r="Q1811" s="188">
        <v>4121.79</v>
      </c>
      <c r="R1811" s="188">
        <v>4142.71</v>
      </c>
      <c r="S1811" s="188">
        <v>3795.6</v>
      </c>
      <c r="T1811" s="188">
        <v>4015.03</v>
      </c>
      <c r="U1811" s="188">
        <v>3942.47</v>
      </c>
      <c r="V1811" s="188">
        <v>3850.47</v>
      </c>
      <c r="W1811" s="188">
        <v>5079.1400000000003</v>
      </c>
      <c r="X1811" s="188">
        <v>5333.77</v>
      </c>
      <c r="Y1811" s="188">
        <v>4063.28</v>
      </c>
      <c r="Z1811" s="188">
        <v>4201.0600000000004</v>
      </c>
      <c r="AA1811" s="188">
        <v>4572.1899999999996</v>
      </c>
      <c r="AB1811" s="188">
        <v>4279.3100000000004</v>
      </c>
      <c r="AC1811" s="188">
        <v>7028.64</v>
      </c>
      <c r="AD1811" s="188">
        <v>3610.62</v>
      </c>
      <c r="AE1811" s="188">
        <v>6119.68</v>
      </c>
      <c r="AF1811" s="188">
        <v>4245.1499999999996</v>
      </c>
    </row>
    <row r="1812" spans="1:32" x14ac:dyDescent="0.3">
      <c r="A1812" s="180" t="s">
        <v>973</v>
      </c>
      <c r="B1812" s="180">
        <v>44046</v>
      </c>
      <c r="C1812" s="182" t="s">
        <v>31459</v>
      </c>
      <c r="D1812" s="180" t="s">
        <v>37</v>
      </c>
      <c r="E1812" s="180" t="s">
        <v>857</v>
      </c>
      <c r="F1812" s="188"/>
      <c r="G1812" s="188"/>
      <c r="H1812" s="188">
        <v>140.82</v>
      </c>
      <c r="I1812" s="188">
        <v>156.05000000000001</v>
      </c>
      <c r="J1812" s="188"/>
      <c r="K1812" s="188"/>
      <c r="L1812" s="188"/>
      <c r="M1812" s="188">
        <v>166.43</v>
      </c>
      <c r="N1812" s="188"/>
      <c r="O1812" s="188">
        <v>149.57</v>
      </c>
      <c r="P1812" s="188">
        <v>184.09</v>
      </c>
      <c r="Q1812" s="188"/>
      <c r="R1812" s="188"/>
      <c r="S1812" s="188">
        <v>175.91</v>
      </c>
      <c r="T1812" s="188"/>
      <c r="U1812" s="188"/>
      <c r="V1812" s="188"/>
      <c r="W1812" s="188"/>
      <c r="X1812" s="188"/>
      <c r="Y1812" s="188">
        <v>142.36000000000001</v>
      </c>
      <c r="Z1812" s="188">
        <v>162.86000000000001</v>
      </c>
      <c r="AA1812" s="188">
        <v>162.05000000000001</v>
      </c>
      <c r="AB1812" s="188">
        <v>162.05000000000001</v>
      </c>
      <c r="AC1812" s="188"/>
      <c r="AD1812" s="188"/>
      <c r="AE1812" s="188">
        <v>149.72999999999999</v>
      </c>
      <c r="AF1812" s="188">
        <v>182.96</v>
      </c>
    </row>
    <row r="1813" spans="1:32" x14ac:dyDescent="0.3">
      <c r="A1813" s="180" t="s">
        <v>973</v>
      </c>
      <c r="B1813" s="180">
        <v>44047</v>
      </c>
      <c r="C1813" s="182" t="s">
        <v>31460</v>
      </c>
      <c r="D1813" s="180" t="s">
        <v>37</v>
      </c>
      <c r="E1813" s="180" t="s">
        <v>857</v>
      </c>
      <c r="F1813" s="188"/>
      <c r="G1813" s="188"/>
      <c r="H1813" s="188">
        <v>166.32</v>
      </c>
      <c r="I1813" s="188">
        <v>184.32</v>
      </c>
      <c r="J1813" s="188"/>
      <c r="K1813" s="188"/>
      <c r="L1813" s="188"/>
      <c r="M1813" s="188">
        <v>196.57</v>
      </c>
      <c r="N1813" s="188"/>
      <c r="O1813" s="188">
        <v>176.66</v>
      </c>
      <c r="P1813" s="188">
        <v>217.43</v>
      </c>
      <c r="Q1813" s="188"/>
      <c r="R1813" s="188"/>
      <c r="S1813" s="188">
        <v>207.76</v>
      </c>
      <c r="T1813" s="188"/>
      <c r="U1813" s="188"/>
      <c r="V1813" s="188"/>
      <c r="W1813" s="188"/>
      <c r="X1813" s="188"/>
      <c r="Y1813" s="188">
        <v>168.14</v>
      </c>
      <c r="Z1813" s="188">
        <v>192.36</v>
      </c>
      <c r="AA1813" s="188">
        <v>191.4</v>
      </c>
      <c r="AB1813" s="188">
        <v>191.4</v>
      </c>
      <c r="AC1813" s="188"/>
      <c r="AD1813" s="188"/>
      <c r="AE1813" s="188">
        <v>176.85</v>
      </c>
      <c r="AF1813" s="188">
        <v>216.09</v>
      </c>
    </row>
    <row r="1814" spans="1:32" x14ac:dyDescent="0.3">
      <c r="A1814" s="180" t="s">
        <v>973</v>
      </c>
      <c r="B1814" s="180">
        <v>44043</v>
      </c>
      <c r="C1814" s="182" t="s">
        <v>31461</v>
      </c>
      <c r="D1814" s="180" t="s">
        <v>37</v>
      </c>
      <c r="E1814" s="180" t="s">
        <v>857</v>
      </c>
      <c r="F1814" s="188"/>
      <c r="G1814" s="188"/>
      <c r="H1814" s="188">
        <v>86.96</v>
      </c>
      <c r="I1814" s="188">
        <v>96.36</v>
      </c>
      <c r="J1814" s="188"/>
      <c r="K1814" s="188"/>
      <c r="L1814" s="188"/>
      <c r="M1814" s="188">
        <v>102.77</v>
      </c>
      <c r="N1814" s="188"/>
      <c r="O1814" s="188">
        <v>92.36</v>
      </c>
      <c r="P1814" s="188">
        <v>113.68</v>
      </c>
      <c r="Q1814" s="188"/>
      <c r="R1814" s="188"/>
      <c r="S1814" s="188">
        <v>108.62</v>
      </c>
      <c r="T1814" s="188"/>
      <c r="U1814" s="188"/>
      <c r="V1814" s="188"/>
      <c r="W1814" s="188"/>
      <c r="X1814" s="188"/>
      <c r="Y1814" s="188">
        <v>87.91</v>
      </c>
      <c r="Z1814" s="188">
        <v>100.57</v>
      </c>
      <c r="AA1814" s="188">
        <v>100.07</v>
      </c>
      <c r="AB1814" s="188">
        <v>100.07</v>
      </c>
      <c r="AC1814" s="188"/>
      <c r="AD1814" s="188"/>
      <c r="AE1814" s="188">
        <v>92.46</v>
      </c>
      <c r="AF1814" s="188">
        <v>112.98</v>
      </c>
    </row>
    <row r="1815" spans="1:32" x14ac:dyDescent="0.3">
      <c r="A1815" s="180" t="s">
        <v>973</v>
      </c>
      <c r="B1815" s="180">
        <v>44044</v>
      </c>
      <c r="C1815" s="182" t="s">
        <v>31462</v>
      </c>
      <c r="D1815" s="180" t="s">
        <v>37</v>
      </c>
      <c r="E1815" s="180" t="s">
        <v>857</v>
      </c>
      <c r="F1815" s="188"/>
      <c r="G1815" s="188"/>
      <c r="H1815" s="188">
        <v>101.26</v>
      </c>
      <c r="I1815" s="188">
        <v>112.22</v>
      </c>
      <c r="J1815" s="188"/>
      <c r="K1815" s="188"/>
      <c r="L1815" s="188"/>
      <c r="M1815" s="188">
        <v>119.68</v>
      </c>
      <c r="N1815" s="188"/>
      <c r="O1815" s="188">
        <v>107.56</v>
      </c>
      <c r="P1815" s="188">
        <v>132.38</v>
      </c>
      <c r="Q1815" s="188"/>
      <c r="R1815" s="188"/>
      <c r="S1815" s="188">
        <v>126.49</v>
      </c>
      <c r="T1815" s="188"/>
      <c r="U1815" s="188"/>
      <c r="V1815" s="188"/>
      <c r="W1815" s="188"/>
      <c r="X1815" s="188"/>
      <c r="Y1815" s="188">
        <v>102.37</v>
      </c>
      <c r="Z1815" s="188">
        <v>117.11</v>
      </c>
      <c r="AA1815" s="188">
        <v>116.53</v>
      </c>
      <c r="AB1815" s="188">
        <v>116.53</v>
      </c>
      <c r="AC1815" s="188"/>
      <c r="AD1815" s="188"/>
      <c r="AE1815" s="188">
        <v>107.67</v>
      </c>
      <c r="AF1815" s="188">
        <v>131.56</v>
      </c>
    </row>
    <row r="1816" spans="1:32" x14ac:dyDescent="0.3">
      <c r="A1816" s="180" t="s">
        <v>973</v>
      </c>
      <c r="B1816" s="180">
        <v>44041</v>
      </c>
      <c r="C1816" s="182" t="s">
        <v>31463</v>
      </c>
      <c r="D1816" s="180" t="s">
        <v>37</v>
      </c>
      <c r="E1816" s="180" t="s">
        <v>857</v>
      </c>
      <c r="F1816" s="188"/>
      <c r="G1816" s="188"/>
      <c r="H1816" s="188">
        <v>51.37</v>
      </c>
      <c r="I1816" s="188">
        <v>56.93</v>
      </c>
      <c r="J1816" s="188"/>
      <c r="K1816" s="188"/>
      <c r="L1816" s="188"/>
      <c r="M1816" s="188">
        <v>60.71</v>
      </c>
      <c r="N1816" s="188"/>
      <c r="O1816" s="188">
        <v>54.56</v>
      </c>
      <c r="P1816" s="188">
        <v>67.150000000000006</v>
      </c>
      <c r="Q1816" s="188"/>
      <c r="R1816" s="188"/>
      <c r="S1816" s="188">
        <v>64.17</v>
      </c>
      <c r="T1816" s="188"/>
      <c r="U1816" s="188"/>
      <c r="V1816" s="188"/>
      <c r="W1816" s="188"/>
      <c r="X1816" s="188"/>
      <c r="Y1816" s="188">
        <v>51.93</v>
      </c>
      <c r="Z1816" s="188">
        <v>59.41</v>
      </c>
      <c r="AA1816" s="188">
        <v>59.11</v>
      </c>
      <c r="AB1816" s="188">
        <v>59.11</v>
      </c>
      <c r="AC1816" s="188"/>
      <c r="AD1816" s="188"/>
      <c r="AE1816" s="188">
        <v>54.62</v>
      </c>
      <c r="AF1816" s="188">
        <v>66.739999999999995</v>
      </c>
    </row>
    <row r="1817" spans="1:32" x14ac:dyDescent="0.3">
      <c r="A1817" s="180" t="s">
        <v>973</v>
      </c>
      <c r="B1817" s="180">
        <v>44042</v>
      </c>
      <c r="C1817" s="182" t="s">
        <v>31464</v>
      </c>
      <c r="D1817" s="180" t="s">
        <v>37</v>
      </c>
      <c r="E1817" s="180" t="s">
        <v>857</v>
      </c>
      <c r="F1817" s="188"/>
      <c r="G1817" s="188"/>
      <c r="H1817" s="188">
        <v>64</v>
      </c>
      <c r="I1817" s="188">
        <v>70.92</v>
      </c>
      <c r="J1817" s="188"/>
      <c r="K1817" s="188"/>
      <c r="L1817" s="188"/>
      <c r="M1817" s="188">
        <v>75.64</v>
      </c>
      <c r="N1817" s="188"/>
      <c r="O1817" s="188">
        <v>67.98</v>
      </c>
      <c r="P1817" s="188">
        <v>83.67</v>
      </c>
      <c r="Q1817" s="188"/>
      <c r="R1817" s="188"/>
      <c r="S1817" s="188">
        <v>79.95</v>
      </c>
      <c r="T1817" s="188"/>
      <c r="U1817" s="188"/>
      <c r="V1817" s="188"/>
      <c r="W1817" s="188"/>
      <c r="X1817" s="188"/>
      <c r="Y1817" s="188">
        <v>64.7</v>
      </c>
      <c r="Z1817" s="188">
        <v>74.02</v>
      </c>
      <c r="AA1817" s="188">
        <v>73.650000000000006</v>
      </c>
      <c r="AB1817" s="188">
        <v>73.650000000000006</v>
      </c>
      <c r="AC1817" s="188"/>
      <c r="AD1817" s="188"/>
      <c r="AE1817" s="188">
        <v>68.05</v>
      </c>
      <c r="AF1817" s="188">
        <v>83.15</v>
      </c>
    </row>
    <row r="1818" spans="1:32" x14ac:dyDescent="0.3">
      <c r="A1818" s="180" t="s">
        <v>973</v>
      </c>
      <c r="B1818" s="180">
        <v>43961</v>
      </c>
      <c r="C1818" s="182" t="s">
        <v>31465</v>
      </c>
      <c r="D1818" s="180" t="s">
        <v>37</v>
      </c>
      <c r="E1818" s="180" t="s">
        <v>26586</v>
      </c>
      <c r="F1818" s="188"/>
      <c r="G1818" s="188"/>
      <c r="H1818" s="188">
        <v>17.38</v>
      </c>
      <c r="I1818" s="188">
        <v>19.260000000000002</v>
      </c>
      <c r="J1818" s="188"/>
      <c r="K1818" s="188"/>
      <c r="L1818" s="188"/>
      <c r="M1818" s="188">
        <v>20.54</v>
      </c>
      <c r="N1818" s="188"/>
      <c r="O1818" s="188">
        <v>18.46</v>
      </c>
      <c r="P1818" s="188">
        <v>22.72</v>
      </c>
      <c r="Q1818" s="188"/>
      <c r="R1818" s="188"/>
      <c r="S1818" s="188">
        <v>21.71</v>
      </c>
      <c r="T1818" s="188"/>
      <c r="U1818" s="188"/>
      <c r="V1818" s="188"/>
      <c r="W1818" s="188"/>
      <c r="X1818" s="188"/>
      <c r="Y1818" s="188">
        <v>17.57</v>
      </c>
      <c r="Z1818" s="188">
        <v>20.100000000000001</v>
      </c>
      <c r="AA1818" s="188">
        <v>20</v>
      </c>
      <c r="AB1818" s="188">
        <v>20</v>
      </c>
      <c r="AC1818" s="188"/>
      <c r="AD1818" s="188"/>
      <c r="AE1818" s="188">
        <v>18.48</v>
      </c>
      <c r="AF1818" s="188">
        <v>22.58</v>
      </c>
    </row>
    <row r="1819" spans="1:32" x14ac:dyDescent="0.3">
      <c r="A1819" s="180" t="s">
        <v>973</v>
      </c>
      <c r="B1819" s="180">
        <v>43959</v>
      </c>
      <c r="C1819" s="182" t="s">
        <v>31466</v>
      </c>
      <c r="D1819" s="180" t="s">
        <v>37</v>
      </c>
      <c r="E1819" s="180" t="s">
        <v>857</v>
      </c>
      <c r="F1819" s="188"/>
      <c r="G1819" s="188"/>
      <c r="H1819" s="188">
        <v>20.14</v>
      </c>
      <c r="I1819" s="188">
        <v>22.32</v>
      </c>
      <c r="J1819" s="188"/>
      <c r="K1819" s="188"/>
      <c r="L1819" s="188"/>
      <c r="M1819" s="188">
        <v>23.8</v>
      </c>
      <c r="N1819" s="188"/>
      <c r="O1819" s="188">
        <v>21.39</v>
      </c>
      <c r="P1819" s="188">
        <v>26.33</v>
      </c>
      <c r="Q1819" s="188"/>
      <c r="R1819" s="188"/>
      <c r="S1819" s="188">
        <v>25.16</v>
      </c>
      <c r="T1819" s="188"/>
      <c r="U1819" s="188"/>
      <c r="V1819" s="188"/>
      <c r="W1819" s="188"/>
      <c r="X1819" s="188"/>
      <c r="Y1819" s="188">
        <v>20.36</v>
      </c>
      <c r="Z1819" s="188">
        <v>23.29</v>
      </c>
      <c r="AA1819" s="188">
        <v>23.17</v>
      </c>
      <c r="AB1819" s="188">
        <v>23.17</v>
      </c>
      <c r="AC1819" s="188"/>
      <c r="AD1819" s="188"/>
      <c r="AE1819" s="188">
        <v>21.41</v>
      </c>
      <c r="AF1819" s="188">
        <v>26.16</v>
      </c>
    </row>
    <row r="1820" spans="1:32" x14ac:dyDescent="0.3">
      <c r="A1820" s="180" t="s">
        <v>973</v>
      </c>
      <c r="B1820" s="180">
        <v>43962</v>
      </c>
      <c r="C1820" s="182" t="s">
        <v>31467</v>
      </c>
      <c r="D1820" s="180" t="s">
        <v>37</v>
      </c>
      <c r="E1820" s="180" t="s">
        <v>857</v>
      </c>
      <c r="F1820" s="188"/>
      <c r="G1820" s="188"/>
      <c r="H1820" s="188">
        <v>21.72</v>
      </c>
      <c r="I1820" s="188">
        <v>24.07</v>
      </c>
      <c r="J1820" s="188"/>
      <c r="K1820" s="188"/>
      <c r="L1820" s="188"/>
      <c r="M1820" s="188">
        <v>25.67</v>
      </c>
      <c r="N1820" s="188"/>
      <c r="O1820" s="188">
        <v>23.07</v>
      </c>
      <c r="P1820" s="188">
        <v>28.4</v>
      </c>
      <c r="Q1820" s="188"/>
      <c r="R1820" s="188"/>
      <c r="S1820" s="188">
        <v>27.13</v>
      </c>
      <c r="T1820" s="188"/>
      <c r="U1820" s="188"/>
      <c r="V1820" s="188"/>
      <c r="W1820" s="188"/>
      <c r="X1820" s="188"/>
      <c r="Y1820" s="188">
        <v>21.96</v>
      </c>
      <c r="Z1820" s="188">
        <v>25.12</v>
      </c>
      <c r="AA1820" s="188">
        <v>25</v>
      </c>
      <c r="AB1820" s="188">
        <v>25</v>
      </c>
      <c r="AC1820" s="188"/>
      <c r="AD1820" s="188"/>
      <c r="AE1820" s="188">
        <v>23.1</v>
      </c>
      <c r="AF1820" s="188">
        <v>28.22</v>
      </c>
    </row>
    <row r="1821" spans="1:32" x14ac:dyDescent="0.3">
      <c r="A1821" s="180" t="s">
        <v>973</v>
      </c>
      <c r="B1821" s="180">
        <v>43960</v>
      </c>
      <c r="C1821" s="182" t="s">
        <v>31468</v>
      </c>
      <c r="D1821" s="180" t="s">
        <v>37</v>
      </c>
      <c r="E1821" s="180" t="s">
        <v>857</v>
      </c>
      <c r="F1821" s="188"/>
      <c r="G1821" s="188"/>
      <c r="H1821" s="188">
        <v>30.41</v>
      </c>
      <c r="I1821" s="188">
        <v>33.700000000000003</v>
      </c>
      <c r="J1821" s="188"/>
      <c r="K1821" s="188"/>
      <c r="L1821" s="188"/>
      <c r="M1821" s="188">
        <v>35.94</v>
      </c>
      <c r="N1821" s="188"/>
      <c r="O1821" s="188">
        <v>32.299999999999997</v>
      </c>
      <c r="P1821" s="188">
        <v>39.76</v>
      </c>
      <c r="Q1821" s="188"/>
      <c r="R1821" s="188"/>
      <c r="S1821" s="188">
        <v>37.99</v>
      </c>
      <c r="T1821" s="188"/>
      <c r="U1821" s="188"/>
      <c r="V1821" s="188"/>
      <c r="W1821" s="188"/>
      <c r="X1821" s="188"/>
      <c r="Y1821" s="188">
        <v>30.74</v>
      </c>
      <c r="Z1821" s="188">
        <v>35.17</v>
      </c>
      <c r="AA1821" s="188">
        <v>35</v>
      </c>
      <c r="AB1821" s="188">
        <v>35</v>
      </c>
      <c r="AC1821" s="188"/>
      <c r="AD1821" s="188"/>
      <c r="AE1821" s="188">
        <v>32.340000000000003</v>
      </c>
      <c r="AF1821" s="188">
        <v>39.51</v>
      </c>
    </row>
    <row r="1822" spans="1:32" x14ac:dyDescent="0.3">
      <c r="A1822" s="180" t="s">
        <v>973</v>
      </c>
      <c r="B1822" s="180">
        <v>43963</v>
      </c>
      <c r="C1822" s="182" t="s">
        <v>31469</v>
      </c>
      <c r="D1822" s="180" t="s">
        <v>37</v>
      </c>
      <c r="E1822" s="180" t="s">
        <v>857</v>
      </c>
      <c r="F1822" s="188"/>
      <c r="G1822" s="188"/>
      <c r="H1822" s="188">
        <v>15.2</v>
      </c>
      <c r="I1822" s="188">
        <v>16.850000000000001</v>
      </c>
      <c r="J1822" s="188"/>
      <c r="K1822" s="188"/>
      <c r="L1822" s="188"/>
      <c r="M1822" s="188">
        <v>17.97</v>
      </c>
      <c r="N1822" s="188"/>
      <c r="O1822" s="188">
        <v>16.149999999999999</v>
      </c>
      <c r="P1822" s="188">
        <v>19.88</v>
      </c>
      <c r="Q1822" s="188"/>
      <c r="R1822" s="188"/>
      <c r="S1822" s="188">
        <v>18.989999999999998</v>
      </c>
      <c r="T1822" s="188"/>
      <c r="U1822" s="188"/>
      <c r="V1822" s="188"/>
      <c r="W1822" s="188"/>
      <c r="X1822" s="188"/>
      <c r="Y1822" s="188">
        <v>15.37</v>
      </c>
      <c r="Z1822" s="188">
        <v>17.579999999999998</v>
      </c>
      <c r="AA1822" s="188">
        <v>17.5</v>
      </c>
      <c r="AB1822" s="188">
        <v>17.5</v>
      </c>
      <c r="AC1822" s="188"/>
      <c r="AD1822" s="188"/>
      <c r="AE1822" s="188">
        <v>16.170000000000002</v>
      </c>
      <c r="AF1822" s="188">
        <v>19.75</v>
      </c>
    </row>
    <row r="1823" spans="1:32" x14ac:dyDescent="0.3">
      <c r="A1823" s="180" t="s">
        <v>973</v>
      </c>
      <c r="B1823" s="180">
        <v>43958</v>
      </c>
      <c r="C1823" s="182" t="s">
        <v>31470</v>
      </c>
      <c r="D1823" s="180" t="s">
        <v>37</v>
      </c>
      <c r="E1823" s="180" t="s">
        <v>857</v>
      </c>
      <c r="F1823" s="188"/>
      <c r="G1823" s="188"/>
      <c r="H1823" s="188">
        <v>26.07</v>
      </c>
      <c r="I1823" s="188">
        <v>28.89</v>
      </c>
      <c r="J1823" s="188"/>
      <c r="K1823" s="188"/>
      <c r="L1823" s="188"/>
      <c r="M1823" s="188">
        <v>30.81</v>
      </c>
      <c r="N1823" s="188"/>
      <c r="O1823" s="188">
        <v>27.69</v>
      </c>
      <c r="P1823" s="188">
        <v>34.08</v>
      </c>
      <c r="Q1823" s="188"/>
      <c r="R1823" s="188"/>
      <c r="S1823" s="188">
        <v>32.56</v>
      </c>
      <c r="T1823" s="188"/>
      <c r="U1823" s="188"/>
      <c r="V1823" s="188"/>
      <c r="W1823" s="188"/>
      <c r="X1823" s="188"/>
      <c r="Y1823" s="188">
        <v>26.35</v>
      </c>
      <c r="Z1823" s="188">
        <v>30.15</v>
      </c>
      <c r="AA1823" s="188">
        <v>30</v>
      </c>
      <c r="AB1823" s="188">
        <v>30</v>
      </c>
      <c r="AC1823" s="188"/>
      <c r="AD1823" s="188"/>
      <c r="AE1823" s="188">
        <v>27.72</v>
      </c>
      <c r="AF1823" s="188">
        <v>33.869999999999997</v>
      </c>
    </row>
    <row r="1824" spans="1:32" x14ac:dyDescent="0.3">
      <c r="A1824" s="180" t="s">
        <v>973</v>
      </c>
      <c r="B1824" s="180">
        <v>41549</v>
      </c>
      <c r="C1824" s="182" t="s">
        <v>31471</v>
      </c>
      <c r="D1824" s="180" t="s">
        <v>37</v>
      </c>
      <c r="E1824" s="180" t="s">
        <v>857</v>
      </c>
      <c r="F1824" s="188"/>
      <c r="G1824" s="188"/>
      <c r="H1824" s="188">
        <v>13.03</v>
      </c>
      <c r="I1824" s="188">
        <v>14.44</v>
      </c>
      <c r="J1824" s="188"/>
      <c r="K1824" s="188"/>
      <c r="L1824" s="188"/>
      <c r="M1824" s="188">
        <v>15.4</v>
      </c>
      <c r="N1824" s="188"/>
      <c r="O1824" s="188">
        <v>13.84</v>
      </c>
      <c r="P1824" s="188">
        <v>17.04</v>
      </c>
      <c r="Q1824" s="188"/>
      <c r="R1824" s="188"/>
      <c r="S1824" s="188">
        <v>16.28</v>
      </c>
      <c r="T1824" s="188"/>
      <c r="U1824" s="188"/>
      <c r="V1824" s="188"/>
      <c r="W1824" s="188"/>
      <c r="X1824" s="188"/>
      <c r="Y1824" s="188">
        <v>13.17</v>
      </c>
      <c r="Z1824" s="188">
        <v>15.07</v>
      </c>
      <c r="AA1824" s="188">
        <v>15</v>
      </c>
      <c r="AB1824" s="188">
        <v>15</v>
      </c>
      <c r="AC1824" s="188"/>
      <c r="AD1824" s="188"/>
      <c r="AE1824" s="188">
        <v>13.86</v>
      </c>
      <c r="AF1824" s="188">
        <v>16.93</v>
      </c>
    </row>
    <row r="1825" spans="1:32" x14ac:dyDescent="0.3">
      <c r="A1825" s="180" t="s">
        <v>973</v>
      </c>
      <c r="B1825" s="180">
        <v>10998</v>
      </c>
      <c r="C1825" s="182" t="s">
        <v>28257</v>
      </c>
      <c r="D1825" s="180" t="s">
        <v>42</v>
      </c>
      <c r="E1825" s="180" t="s">
        <v>857</v>
      </c>
      <c r="F1825" s="188">
        <v>27.41</v>
      </c>
      <c r="G1825" s="188">
        <v>54.87</v>
      </c>
      <c r="H1825" s="188"/>
      <c r="I1825" s="188">
        <v>25.35</v>
      </c>
      <c r="J1825" s="188">
        <v>33.39</v>
      </c>
      <c r="K1825" s="188">
        <v>60.71</v>
      </c>
      <c r="L1825" s="188">
        <v>46.12</v>
      </c>
      <c r="M1825" s="188">
        <v>27.25</v>
      </c>
      <c r="N1825" s="188">
        <v>26.73</v>
      </c>
      <c r="O1825" s="188">
        <v>22.25</v>
      </c>
      <c r="P1825" s="188">
        <v>65.84</v>
      </c>
      <c r="Q1825" s="188">
        <v>37.01</v>
      </c>
      <c r="R1825" s="188">
        <v>39.729999999999997</v>
      </c>
      <c r="S1825" s="188">
        <v>54.34</v>
      </c>
      <c r="T1825" s="188">
        <v>33.44</v>
      </c>
      <c r="U1825" s="188">
        <v>28.82</v>
      </c>
      <c r="V1825" s="188">
        <v>35.049999999999997</v>
      </c>
      <c r="W1825" s="188">
        <v>45.07</v>
      </c>
      <c r="X1825" s="188">
        <v>43.09</v>
      </c>
      <c r="Y1825" s="188">
        <v>27.65</v>
      </c>
      <c r="Z1825" s="188">
        <v>30.09</v>
      </c>
      <c r="AA1825" s="188">
        <v>51.36</v>
      </c>
      <c r="AB1825" s="188">
        <v>64.540000000000006</v>
      </c>
      <c r="AC1825" s="188">
        <v>30.92</v>
      </c>
      <c r="AD1825" s="188"/>
      <c r="AE1825" s="188">
        <v>49.1</v>
      </c>
      <c r="AF1825" s="188">
        <v>27.39</v>
      </c>
    </row>
    <row r="1826" spans="1:32" x14ac:dyDescent="0.3">
      <c r="A1826" s="180" t="s">
        <v>973</v>
      </c>
      <c r="B1826" s="180">
        <v>11002</v>
      </c>
      <c r="C1826" s="182" t="s">
        <v>28258</v>
      </c>
      <c r="D1826" s="180" t="s">
        <v>42</v>
      </c>
      <c r="E1826" s="180" t="s">
        <v>857</v>
      </c>
      <c r="F1826" s="188">
        <v>25.11</v>
      </c>
      <c r="G1826" s="188">
        <v>50.27</v>
      </c>
      <c r="H1826" s="188"/>
      <c r="I1826" s="188">
        <v>23.23</v>
      </c>
      <c r="J1826" s="188">
        <v>30.59</v>
      </c>
      <c r="K1826" s="188">
        <v>55.62</v>
      </c>
      <c r="L1826" s="188">
        <v>42.25</v>
      </c>
      <c r="M1826" s="188">
        <v>24.96</v>
      </c>
      <c r="N1826" s="188">
        <v>24.48</v>
      </c>
      <c r="O1826" s="188">
        <v>20.38</v>
      </c>
      <c r="P1826" s="188">
        <v>60.32</v>
      </c>
      <c r="Q1826" s="188">
        <v>33.909999999999997</v>
      </c>
      <c r="R1826" s="188">
        <v>36.39</v>
      </c>
      <c r="S1826" s="188">
        <v>49.78</v>
      </c>
      <c r="T1826" s="188">
        <v>30.63</v>
      </c>
      <c r="U1826" s="188">
        <v>26.41</v>
      </c>
      <c r="V1826" s="188">
        <v>32.11</v>
      </c>
      <c r="W1826" s="188">
        <v>41.29</v>
      </c>
      <c r="X1826" s="188">
        <v>39.479999999999997</v>
      </c>
      <c r="Y1826" s="188">
        <v>25.33</v>
      </c>
      <c r="Z1826" s="188">
        <v>27.57</v>
      </c>
      <c r="AA1826" s="188">
        <v>47.05</v>
      </c>
      <c r="AB1826" s="188">
        <v>59.13</v>
      </c>
      <c r="AC1826" s="188">
        <v>28.33</v>
      </c>
      <c r="AD1826" s="188"/>
      <c r="AE1826" s="188">
        <v>44.98</v>
      </c>
      <c r="AF1826" s="188">
        <v>25.09</v>
      </c>
    </row>
    <row r="1827" spans="1:32" x14ac:dyDescent="0.3">
      <c r="A1827" s="180" t="s">
        <v>973</v>
      </c>
      <c r="B1827" s="180">
        <v>10999</v>
      </c>
      <c r="C1827" s="182" t="s">
        <v>28259</v>
      </c>
      <c r="D1827" s="180" t="s">
        <v>42</v>
      </c>
      <c r="E1827" s="180" t="s">
        <v>857</v>
      </c>
      <c r="F1827" s="188">
        <v>24.12</v>
      </c>
      <c r="G1827" s="188">
        <v>48.3</v>
      </c>
      <c r="H1827" s="188"/>
      <c r="I1827" s="188">
        <v>22.32</v>
      </c>
      <c r="J1827" s="188">
        <v>29.39</v>
      </c>
      <c r="K1827" s="188">
        <v>53.44</v>
      </c>
      <c r="L1827" s="188">
        <v>40.590000000000003</v>
      </c>
      <c r="M1827" s="188">
        <v>23.99</v>
      </c>
      <c r="N1827" s="188">
        <v>23.52</v>
      </c>
      <c r="O1827" s="188">
        <v>19.579999999999998</v>
      </c>
      <c r="P1827" s="188">
        <v>57.95</v>
      </c>
      <c r="Q1827" s="188">
        <v>32.58</v>
      </c>
      <c r="R1827" s="188">
        <v>34.97</v>
      </c>
      <c r="S1827" s="188">
        <v>47.83</v>
      </c>
      <c r="T1827" s="188">
        <v>29.43</v>
      </c>
      <c r="U1827" s="188">
        <v>25.37</v>
      </c>
      <c r="V1827" s="188">
        <v>30.85</v>
      </c>
      <c r="W1827" s="188">
        <v>39.67</v>
      </c>
      <c r="X1827" s="188">
        <v>37.93</v>
      </c>
      <c r="Y1827" s="188">
        <v>24.34</v>
      </c>
      <c r="Z1827" s="188">
        <v>26.49</v>
      </c>
      <c r="AA1827" s="188">
        <v>45.21</v>
      </c>
      <c r="AB1827" s="188">
        <v>56.81</v>
      </c>
      <c r="AC1827" s="188">
        <v>27.22</v>
      </c>
      <c r="AD1827" s="188"/>
      <c r="AE1827" s="188">
        <v>43.22</v>
      </c>
      <c r="AF1827" s="188">
        <v>24.11</v>
      </c>
    </row>
    <row r="1828" spans="1:32" x14ac:dyDescent="0.3">
      <c r="A1828" s="180" t="s">
        <v>973</v>
      </c>
      <c r="B1828" s="180">
        <v>10997</v>
      </c>
      <c r="C1828" s="182" t="s">
        <v>28260</v>
      </c>
      <c r="D1828" s="180" t="s">
        <v>42</v>
      </c>
      <c r="E1828" s="180" t="s">
        <v>26586</v>
      </c>
      <c r="F1828" s="188">
        <v>26.15</v>
      </c>
      <c r="G1828" s="188">
        <v>52.35</v>
      </c>
      <c r="H1828" s="188"/>
      <c r="I1828" s="188">
        <v>24.19</v>
      </c>
      <c r="J1828" s="188">
        <v>31.86</v>
      </c>
      <c r="K1828" s="188">
        <v>57.92</v>
      </c>
      <c r="L1828" s="188">
        <v>44</v>
      </c>
      <c r="M1828" s="188">
        <v>26</v>
      </c>
      <c r="N1828" s="188">
        <v>25.5</v>
      </c>
      <c r="O1828" s="188">
        <v>21.23</v>
      </c>
      <c r="P1828" s="188">
        <v>62.81</v>
      </c>
      <c r="Q1828" s="188">
        <v>35.31</v>
      </c>
      <c r="R1828" s="188">
        <v>37.9</v>
      </c>
      <c r="S1828" s="188">
        <v>51.84</v>
      </c>
      <c r="T1828" s="188">
        <v>31.9</v>
      </c>
      <c r="U1828" s="188">
        <v>27.5</v>
      </c>
      <c r="V1828" s="188">
        <v>33.44</v>
      </c>
      <c r="W1828" s="188">
        <v>43</v>
      </c>
      <c r="X1828" s="188">
        <v>41.11</v>
      </c>
      <c r="Y1828" s="188">
        <v>26.38</v>
      </c>
      <c r="Z1828" s="188">
        <v>28.71</v>
      </c>
      <c r="AA1828" s="188">
        <v>49</v>
      </c>
      <c r="AB1828" s="188">
        <v>61.57</v>
      </c>
      <c r="AC1828" s="188">
        <v>29.5</v>
      </c>
      <c r="AD1828" s="188"/>
      <c r="AE1828" s="188">
        <v>46.84</v>
      </c>
      <c r="AF1828" s="188">
        <v>26.13</v>
      </c>
    </row>
    <row r="1829" spans="1:32" x14ac:dyDescent="0.3">
      <c r="A1829" s="180" t="s">
        <v>973</v>
      </c>
      <c r="B1829" s="180">
        <v>2680</v>
      </c>
      <c r="C1829" s="182" t="s">
        <v>31472</v>
      </c>
      <c r="D1829" s="180" t="s">
        <v>37</v>
      </c>
      <c r="E1829" s="180" t="s">
        <v>857</v>
      </c>
      <c r="F1829" s="188">
        <v>15.15</v>
      </c>
      <c r="G1829" s="188">
        <v>14.24</v>
      </c>
      <c r="H1829" s="188">
        <v>12.73</v>
      </c>
      <c r="I1829" s="188">
        <v>14.24</v>
      </c>
      <c r="J1829" s="188">
        <v>11.47</v>
      </c>
      <c r="K1829" s="188">
        <v>10.9</v>
      </c>
      <c r="L1829" s="188">
        <v>13.67</v>
      </c>
      <c r="M1829" s="188">
        <v>10.28</v>
      </c>
      <c r="N1829" s="188">
        <v>8.34</v>
      </c>
      <c r="O1829" s="188">
        <v>12.01</v>
      </c>
      <c r="P1829" s="188">
        <v>11.73</v>
      </c>
      <c r="Q1829" s="188">
        <v>12.24</v>
      </c>
      <c r="R1829" s="188">
        <v>12.53</v>
      </c>
      <c r="S1829" s="188">
        <v>14.27</v>
      </c>
      <c r="T1829" s="188">
        <v>12.33</v>
      </c>
      <c r="U1829" s="188">
        <v>12.24</v>
      </c>
      <c r="V1829" s="188">
        <v>11.84</v>
      </c>
      <c r="W1829" s="188">
        <v>15.49</v>
      </c>
      <c r="X1829" s="188">
        <v>10.62</v>
      </c>
      <c r="Y1829" s="188">
        <v>9.17</v>
      </c>
      <c r="Z1829" s="188">
        <v>12.33</v>
      </c>
      <c r="AA1829" s="188">
        <v>10.85</v>
      </c>
      <c r="AB1829" s="188">
        <v>16.12</v>
      </c>
      <c r="AC1829" s="188">
        <v>10.9</v>
      </c>
      <c r="AD1829" s="188">
        <v>11.16</v>
      </c>
      <c r="AE1829" s="188">
        <v>10.53</v>
      </c>
      <c r="AF1829" s="188">
        <v>10.88</v>
      </c>
    </row>
    <row r="1830" spans="1:32" x14ac:dyDescent="0.3">
      <c r="A1830" s="180" t="s">
        <v>973</v>
      </c>
      <c r="B1830" s="180">
        <v>2684</v>
      </c>
      <c r="C1830" s="182" t="s">
        <v>31473</v>
      </c>
      <c r="D1830" s="180" t="s">
        <v>37</v>
      </c>
      <c r="E1830" s="180" t="s">
        <v>857</v>
      </c>
      <c r="F1830" s="188">
        <v>13.78</v>
      </c>
      <c r="G1830" s="188">
        <v>12.95</v>
      </c>
      <c r="H1830" s="188">
        <v>11.58</v>
      </c>
      <c r="I1830" s="188">
        <v>12.95</v>
      </c>
      <c r="J1830" s="188">
        <v>10.44</v>
      </c>
      <c r="K1830" s="188">
        <v>9.92</v>
      </c>
      <c r="L1830" s="188">
        <v>12.43</v>
      </c>
      <c r="M1830" s="188">
        <v>9.35</v>
      </c>
      <c r="N1830" s="188">
        <v>7.59</v>
      </c>
      <c r="O1830" s="188">
        <v>10.93</v>
      </c>
      <c r="P1830" s="188">
        <v>10.67</v>
      </c>
      <c r="Q1830" s="188">
        <v>11.14</v>
      </c>
      <c r="R1830" s="188">
        <v>11.4</v>
      </c>
      <c r="S1830" s="188">
        <v>12.98</v>
      </c>
      <c r="T1830" s="188">
        <v>11.22</v>
      </c>
      <c r="U1830" s="188">
        <v>11.14</v>
      </c>
      <c r="V1830" s="188">
        <v>10.78</v>
      </c>
      <c r="W1830" s="188">
        <v>14.09</v>
      </c>
      <c r="X1830" s="188">
        <v>9.66</v>
      </c>
      <c r="Y1830" s="188">
        <v>8.34</v>
      </c>
      <c r="Z1830" s="188">
        <v>11.22</v>
      </c>
      <c r="AA1830" s="188">
        <v>9.8699999999999992</v>
      </c>
      <c r="AB1830" s="188">
        <v>14.66</v>
      </c>
      <c r="AC1830" s="188">
        <v>9.92</v>
      </c>
      <c r="AD1830" s="188">
        <v>10.15</v>
      </c>
      <c r="AE1830" s="188">
        <v>9.58</v>
      </c>
      <c r="AF1830" s="188">
        <v>9.89</v>
      </c>
    </row>
    <row r="1831" spans="1:32" x14ac:dyDescent="0.3">
      <c r="A1831" s="180" t="s">
        <v>973</v>
      </c>
      <c r="B1831" s="180">
        <v>2685</v>
      </c>
      <c r="C1831" s="182" t="s">
        <v>31474</v>
      </c>
      <c r="D1831" s="180" t="s">
        <v>37</v>
      </c>
      <c r="E1831" s="180" t="s">
        <v>857</v>
      </c>
      <c r="F1831" s="188">
        <v>10.35</v>
      </c>
      <c r="G1831" s="188">
        <v>9.73</v>
      </c>
      <c r="H1831" s="188">
        <v>8.6999999999999993</v>
      </c>
      <c r="I1831" s="188">
        <v>9.73</v>
      </c>
      <c r="J1831" s="188">
        <v>7.84</v>
      </c>
      <c r="K1831" s="188">
        <v>7.45</v>
      </c>
      <c r="L1831" s="188">
        <v>9.34</v>
      </c>
      <c r="M1831" s="188">
        <v>7.02</v>
      </c>
      <c r="N1831" s="188">
        <v>5.7</v>
      </c>
      <c r="O1831" s="188">
        <v>8.2100000000000009</v>
      </c>
      <c r="P1831" s="188">
        <v>8.02</v>
      </c>
      <c r="Q1831" s="188">
        <v>8.3699999999999992</v>
      </c>
      <c r="R1831" s="188">
        <v>8.56</v>
      </c>
      <c r="S1831" s="188">
        <v>9.75</v>
      </c>
      <c r="T1831" s="188">
        <v>8.42</v>
      </c>
      <c r="U1831" s="188">
        <v>8.3699999999999992</v>
      </c>
      <c r="V1831" s="188">
        <v>8.09</v>
      </c>
      <c r="W1831" s="188">
        <v>10.58</v>
      </c>
      <c r="X1831" s="188">
        <v>7.26</v>
      </c>
      <c r="Y1831" s="188">
        <v>6.26</v>
      </c>
      <c r="Z1831" s="188">
        <v>8.42</v>
      </c>
      <c r="AA1831" s="188">
        <v>7.41</v>
      </c>
      <c r="AB1831" s="188">
        <v>11.01</v>
      </c>
      <c r="AC1831" s="188">
        <v>7.45</v>
      </c>
      <c r="AD1831" s="188">
        <v>7.63</v>
      </c>
      <c r="AE1831" s="188">
        <v>7.2</v>
      </c>
      <c r="AF1831" s="188">
        <v>7.43</v>
      </c>
    </row>
    <row r="1832" spans="1:32" x14ac:dyDescent="0.3">
      <c r="A1832" s="180" t="s">
        <v>973</v>
      </c>
      <c r="B1832" s="180">
        <v>2673</v>
      </c>
      <c r="C1832" s="182" t="s">
        <v>31475</v>
      </c>
      <c r="D1832" s="180" t="s">
        <v>37</v>
      </c>
      <c r="E1832" s="180" t="s">
        <v>26586</v>
      </c>
      <c r="F1832" s="188">
        <v>5.32</v>
      </c>
      <c r="G1832" s="188">
        <v>5</v>
      </c>
      <c r="H1832" s="188">
        <v>4.47</v>
      </c>
      <c r="I1832" s="188">
        <v>5</v>
      </c>
      <c r="J1832" s="188">
        <v>4.03</v>
      </c>
      <c r="K1832" s="188">
        <v>3.83</v>
      </c>
      <c r="L1832" s="188">
        <v>4.8</v>
      </c>
      <c r="M1832" s="188">
        <v>3.61</v>
      </c>
      <c r="N1832" s="188">
        <v>2.93</v>
      </c>
      <c r="O1832" s="188">
        <v>4.22</v>
      </c>
      <c r="P1832" s="188">
        <v>4.12</v>
      </c>
      <c r="Q1832" s="188">
        <v>4.3</v>
      </c>
      <c r="R1832" s="188">
        <v>4.4000000000000004</v>
      </c>
      <c r="S1832" s="188">
        <v>5.01</v>
      </c>
      <c r="T1832" s="188">
        <v>4.33</v>
      </c>
      <c r="U1832" s="188">
        <v>4.3</v>
      </c>
      <c r="V1832" s="188">
        <v>4.16</v>
      </c>
      <c r="W1832" s="188">
        <v>5.44</v>
      </c>
      <c r="X1832" s="188">
        <v>3.73</v>
      </c>
      <c r="Y1832" s="188">
        <v>3.22</v>
      </c>
      <c r="Z1832" s="188">
        <v>4.33</v>
      </c>
      <c r="AA1832" s="188">
        <v>3.81</v>
      </c>
      <c r="AB1832" s="188">
        <v>5.66</v>
      </c>
      <c r="AC1832" s="188">
        <v>3.83</v>
      </c>
      <c r="AD1832" s="188">
        <v>3.92</v>
      </c>
      <c r="AE1832" s="188">
        <v>3.7</v>
      </c>
      <c r="AF1832" s="188">
        <v>3.82</v>
      </c>
    </row>
    <row r="1833" spans="1:32" x14ac:dyDescent="0.3">
      <c r="A1833" s="180" t="s">
        <v>973</v>
      </c>
      <c r="B1833" s="180">
        <v>2682</v>
      </c>
      <c r="C1833" s="182" t="s">
        <v>31476</v>
      </c>
      <c r="D1833" s="180" t="s">
        <v>37</v>
      </c>
      <c r="E1833" s="180" t="s">
        <v>857</v>
      </c>
      <c r="F1833" s="188">
        <v>36.119999999999997</v>
      </c>
      <c r="G1833" s="188">
        <v>33.94</v>
      </c>
      <c r="H1833" s="188">
        <v>30.35</v>
      </c>
      <c r="I1833" s="188">
        <v>33.94</v>
      </c>
      <c r="J1833" s="188">
        <v>27.36</v>
      </c>
      <c r="K1833" s="188">
        <v>26</v>
      </c>
      <c r="L1833" s="188">
        <v>32.590000000000003</v>
      </c>
      <c r="M1833" s="188">
        <v>24.51</v>
      </c>
      <c r="N1833" s="188">
        <v>19.89</v>
      </c>
      <c r="O1833" s="188">
        <v>28.65</v>
      </c>
      <c r="P1833" s="188">
        <v>27.97</v>
      </c>
      <c r="Q1833" s="188">
        <v>29.19</v>
      </c>
      <c r="R1833" s="188">
        <v>29.87</v>
      </c>
      <c r="S1833" s="188">
        <v>34.01</v>
      </c>
      <c r="T1833" s="188">
        <v>29.39</v>
      </c>
      <c r="U1833" s="188">
        <v>29.19</v>
      </c>
      <c r="V1833" s="188">
        <v>28.24</v>
      </c>
      <c r="W1833" s="188">
        <v>36.93</v>
      </c>
      <c r="X1833" s="188">
        <v>25.32</v>
      </c>
      <c r="Y1833" s="188">
        <v>21.86</v>
      </c>
      <c r="Z1833" s="188">
        <v>29.39</v>
      </c>
      <c r="AA1833" s="188">
        <v>25.86</v>
      </c>
      <c r="AB1833" s="188">
        <v>38.43</v>
      </c>
      <c r="AC1833" s="188">
        <v>26</v>
      </c>
      <c r="AD1833" s="188">
        <v>26.61</v>
      </c>
      <c r="AE1833" s="188">
        <v>25.12</v>
      </c>
      <c r="AF1833" s="188">
        <v>25.93</v>
      </c>
    </row>
    <row r="1834" spans="1:32" x14ac:dyDescent="0.3">
      <c r="A1834" s="180" t="s">
        <v>973</v>
      </c>
      <c r="B1834" s="180">
        <v>2681</v>
      </c>
      <c r="C1834" s="182" t="s">
        <v>31477</v>
      </c>
      <c r="D1834" s="180" t="s">
        <v>37</v>
      </c>
      <c r="E1834" s="180" t="s">
        <v>857</v>
      </c>
      <c r="F1834" s="188">
        <v>24.76</v>
      </c>
      <c r="G1834" s="188">
        <v>23.27</v>
      </c>
      <c r="H1834" s="188">
        <v>20.8</v>
      </c>
      <c r="I1834" s="188">
        <v>23.27</v>
      </c>
      <c r="J1834" s="188">
        <v>18.75</v>
      </c>
      <c r="K1834" s="188">
        <v>17.82</v>
      </c>
      <c r="L1834" s="188">
        <v>22.34</v>
      </c>
      <c r="M1834" s="188">
        <v>16.8</v>
      </c>
      <c r="N1834" s="188">
        <v>13.63</v>
      </c>
      <c r="O1834" s="188">
        <v>19.64</v>
      </c>
      <c r="P1834" s="188">
        <v>19.170000000000002</v>
      </c>
      <c r="Q1834" s="188">
        <v>20.010000000000002</v>
      </c>
      <c r="R1834" s="188">
        <v>20.47</v>
      </c>
      <c r="S1834" s="188">
        <v>23.31</v>
      </c>
      <c r="T1834" s="188">
        <v>20.149999999999999</v>
      </c>
      <c r="U1834" s="188">
        <v>20.010000000000002</v>
      </c>
      <c r="V1834" s="188">
        <v>19.36</v>
      </c>
      <c r="W1834" s="188">
        <v>25.31</v>
      </c>
      <c r="X1834" s="188">
        <v>17.36</v>
      </c>
      <c r="Y1834" s="188">
        <v>14.98</v>
      </c>
      <c r="Z1834" s="188">
        <v>20.149999999999999</v>
      </c>
      <c r="AA1834" s="188">
        <v>17.73</v>
      </c>
      <c r="AB1834" s="188">
        <v>26.34</v>
      </c>
      <c r="AC1834" s="188">
        <v>17.82</v>
      </c>
      <c r="AD1834" s="188">
        <v>18.239999999999998</v>
      </c>
      <c r="AE1834" s="188">
        <v>17.22</v>
      </c>
      <c r="AF1834" s="188">
        <v>17.77</v>
      </c>
    </row>
    <row r="1835" spans="1:32" x14ac:dyDescent="0.3">
      <c r="A1835" s="180" t="s">
        <v>973</v>
      </c>
      <c r="B1835" s="180">
        <v>2686</v>
      </c>
      <c r="C1835" s="182" t="s">
        <v>31478</v>
      </c>
      <c r="D1835" s="180" t="s">
        <v>37</v>
      </c>
      <c r="E1835" s="180" t="s">
        <v>857</v>
      </c>
      <c r="F1835" s="188">
        <v>45.29</v>
      </c>
      <c r="G1835" s="188">
        <v>42.57</v>
      </c>
      <c r="H1835" s="188">
        <v>38.049999999999997</v>
      </c>
      <c r="I1835" s="188">
        <v>42.57</v>
      </c>
      <c r="J1835" s="188">
        <v>34.31</v>
      </c>
      <c r="K1835" s="188">
        <v>32.61</v>
      </c>
      <c r="L1835" s="188">
        <v>40.86</v>
      </c>
      <c r="M1835" s="188">
        <v>30.73</v>
      </c>
      <c r="N1835" s="188">
        <v>24.94</v>
      </c>
      <c r="O1835" s="188">
        <v>35.93</v>
      </c>
      <c r="P1835" s="188">
        <v>35.07</v>
      </c>
      <c r="Q1835" s="188">
        <v>36.61</v>
      </c>
      <c r="R1835" s="188">
        <v>37.46</v>
      </c>
      <c r="S1835" s="188">
        <v>42.65</v>
      </c>
      <c r="T1835" s="188">
        <v>36.86</v>
      </c>
      <c r="U1835" s="188">
        <v>36.61</v>
      </c>
      <c r="V1835" s="188">
        <v>35.409999999999997</v>
      </c>
      <c r="W1835" s="188">
        <v>46.31</v>
      </c>
      <c r="X1835" s="188">
        <v>31.75</v>
      </c>
      <c r="Y1835" s="188">
        <v>27.41</v>
      </c>
      <c r="Z1835" s="188">
        <v>36.86</v>
      </c>
      <c r="AA1835" s="188">
        <v>32.43</v>
      </c>
      <c r="AB1835" s="188">
        <v>48.19</v>
      </c>
      <c r="AC1835" s="188">
        <v>32.61</v>
      </c>
      <c r="AD1835" s="188">
        <v>33.369999999999997</v>
      </c>
      <c r="AE1835" s="188">
        <v>31.5</v>
      </c>
      <c r="AF1835" s="188">
        <v>32.520000000000003</v>
      </c>
    </row>
    <row r="1836" spans="1:32" x14ac:dyDescent="0.3">
      <c r="A1836" s="180" t="s">
        <v>973</v>
      </c>
      <c r="B1836" s="180">
        <v>2674</v>
      </c>
      <c r="C1836" s="182" t="s">
        <v>31479</v>
      </c>
      <c r="D1836" s="180" t="s">
        <v>37</v>
      </c>
      <c r="E1836" s="180" t="s">
        <v>857</v>
      </c>
      <c r="F1836" s="188">
        <v>6.62</v>
      </c>
      <c r="G1836" s="188">
        <v>6.22</v>
      </c>
      <c r="H1836" s="188">
        <v>5.56</v>
      </c>
      <c r="I1836" s="188">
        <v>6.22</v>
      </c>
      <c r="J1836" s="188">
        <v>5.0199999999999996</v>
      </c>
      <c r="K1836" s="188">
        <v>4.7699999999999996</v>
      </c>
      <c r="L1836" s="188">
        <v>5.97</v>
      </c>
      <c r="M1836" s="188">
        <v>4.49</v>
      </c>
      <c r="N1836" s="188">
        <v>3.65</v>
      </c>
      <c r="O1836" s="188">
        <v>5.25</v>
      </c>
      <c r="P1836" s="188">
        <v>5.13</v>
      </c>
      <c r="Q1836" s="188">
        <v>5.35</v>
      </c>
      <c r="R1836" s="188">
        <v>5.48</v>
      </c>
      <c r="S1836" s="188">
        <v>6.24</v>
      </c>
      <c r="T1836" s="188">
        <v>5.39</v>
      </c>
      <c r="U1836" s="188">
        <v>5.35</v>
      </c>
      <c r="V1836" s="188">
        <v>5.18</v>
      </c>
      <c r="W1836" s="188">
        <v>6.77</v>
      </c>
      <c r="X1836" s="188">
        <v>4.6399999999999997</v>
      </c>
      <c r="Y1836" s="188">
        <v>4.01</v>
      </c>
      <c r="Z1836" s="188">
        <v>5.39</v>
      </c>
      <c r="AA1836" s="188">
        <v>4.74</v>
      </c>
      <c r="AB1836" s="188">
        <v>7.05</v>
      </c>
      <c r="AC1836" s="188">
        <v>4.7699999999999996</v>
      </c>
      <c r="AD1836" s="188">
        <v>4.88</v>
      </c>
      <c r="AE1836" s="188">
        <v>4.5999999999999996</v>
      </c>
      <c r="AF1836" s="188">
        <v>4.75</v>
      </c>
    </row>
    <row r="1837" spans="1:32" x14ac:dyDescent="0.3">
      <c r="A1837" s="180" t="s">
        <v>973</v>
      </c>
      <c r="B1837" s="180">
        <v>2683</v>
      </c>
      <c r="C1837" s="182" t="s">
        <v>31480</v>
      </c>
      <c r="D1837" s="180" t="s">
        <v>37</v>
      </c>
      <c r="E1837" s="180" t="s">
        <v>857</v>
      </c>
      <c r="F1837" s="188">
        <v>71.37</v>
      </c>
      <c r="G1837" s="188">
        <v>67.08</v>
      </c>
      <c r="H1837" s="188">
        <v>59.96</v>
      </c>
      <c r="I1837" s="188">
        <v>67.08</v>
      </c>
      <c r="J1837" s="188">
        <v>54.06</v>
      </c>
      <c r="K1837" s="188">
        <v>51.38</v>
      </c>
      <c r="L1837" s="188">
        <v>64.39</v>
      </c>
      <c r="M1837" s="188">
        <v>48.43</v>
      </c>
      <c r="N1837" s="188">
        <v>39.299999999999997</v>
      </c>
      <c r="O1837" s="188">
        <v>56.61</v>
      </c>
      <c r="P1837" s="188">
        <v>55.27</v>
      </c>
      <c r="Q1837" s="188">
        <v>57.68</v>
      </c>
      <c r="R1837" s="188">
        <v>59.03</v>
      </c>
      <c r="S1837" s="188">
        <v>67.209999999999994</v>
      </c>
      <c r="T1837" s="188">
        <v>58.09</v>
      </c>
      <c r="U1837" s="188">
        <v>57.68</v>
      </c>
      <c r="V1837" s="188">
        <v>55.81</v>
      </c>
      <c r="W1837" s="188">
        <v>72.98</v>
      </c>
      <c r="X1837" s="188">
        <v>50.04</v>
      </c>
      <c r="Y1837" s="188">
        <v>43.19</v>
      </c>
      <c r="Z1837" s="188">
        <v>58.09</v>
      </c>
      <c r="AA1837" s="188">
        <v>51.11</v>
      </c>
      <c r="AB1837" s="188">
        <v>75.930000000000007</v>
      </c>
      <c r="AC1837" s="188">
        <v>51.38</v>
      </c>
      <c r="AD1837" s="188">
        <v>52.59</v>
      </c>
      <c r="AE1837" s="188">
        <v>49.63</v>
      </c>
      <c r="AF1837" s="188">
        <v>51.24</v>
      </c>
    </row>
    <row r="1838" spans="1:32" x14ac:dyDescent="0.3">
      <c r="A1838" s="180" t="s">
        <v>973</v>
      </c>
      <c r="B1838" s="180">
        <v>2676</v>
      </c>
      <c r="C1838" s="182" t="s">
        <v>28261</v>
      </c>
      <c r="D1838" s="180" t="s">
        <v>37</v>
      </c>
      <c r="E1838" s="180" t="s">
        <v>857</v>
      </c>
      <c r="F1838" s="188">
        <v>3.09</v>
      </c>
      <c r="G1838" s="188">
        <v>2.91</v>
      </c>
      <c r="H1838" s="188">
        <v>2.6</v>
      </c>
      <c r="I1838" s="188">
        <v>2.91</v>
      </c>
      <c r="J1838" s="188">
        <v>2.34</v>
      </c>
      <c r="K1838" s="188">
        <v>2.2200000000000002</v>
      </c>
      <c r="L1838" s="188">
        <v>2.79</v>
      </c>
      <c r="M1838" s="188">
        <v>2.1</v>
      </c>
      <c r="N1838" s="188">
        <v>1.7</v>
      </c>
      <c r="O1838" s="188">
        <v>2.4500000000000002</v>
      </c>
      <c r="P1838" s="188">
        <v>2.39</v>
      </c>
      <c r="Q1838" s="188">
        <v>2.5</v>
      </c>
      <c r="R1838" s="188">
        <v>2.56</v>
      </c>
      <c r="S1838" s="188">
        <v>2.91</v>
      </c>
      <c r="T1838" s="188">
        <v>2.52</v>
      </c>
      <c r="U1838" s="188">
        <v>2.5</v>
      </c>
      <c r="V1838" s="188">
        <v>2.42</v>
      </c>
      <c r="W1838" s="188">
        <v>3.16</v>
      </c>
      <c r="X1838" s="188">
        <v>2.17</v>
      </c>
      <c r="Y1838" s="188">
        <v>1.87</v>
      </c>
      <c r="Z1838" s="188">
        <v>2.52</v>
      </c>
      <c r="AA1838" s="188">
        <v>2.21</v>
      </c>
      <c r="AB1838" s="188">
        <v>3.29</v>
      </c>
      <c r="AC1838" s="188">
        <v>2.2200000000000002</v>
      </c>
      <c r="AD1838" s="188">
        <v>2.2799999999999998</v>
      </c>
      <c r="AE1838" s="188">
        <v>2.15</v>
      </c>
      <c r="AF1838" s="188">
        <v>2.2200000000000002</v>
      </c>
    </row>
    <row r="1839" spans="1:32" x14ac:dyDescent="0.3">
      <c r="A1839" s="180" t="s">
        <v>973</v>
      </c>
      <c r="B1839" s="180">
        <v>2678</v>
      </c>
      <c r="C1839" s="182" t="s">
        <v>28262</v>
      </c>
      <c r="D1839" s="180" t="s">
        <v>37</v>
      </c>
      <c r="E1839" s="180" t="s">
        <v>857</v>
      </c>
      <c r="F1839" s="188">
        <v>3.87</v>
      </c>
      <c r="G1839" s="188">
        <v>3.64</v>
      </c>
      <c r="H1839" s="188">
        <v>3.25</v>
      </c>
      <c r="I1839" s="188">
        <v>3.64</v>
      </c>
      <c r="J1839" s="188">
        <v>2.93</v>
      </c>
      <c r="K1839" s="188">
        <v>2.79</v>
      </c>
      <c r="L1839" s="188">
        <v>3.49</v>
      </c>
      <c r="M1839" s="188">
        <v>2.63</v>
      </c>
      <c r="N1839" s="188">
        <v>2.13</v>
      </c>
      <c r="O1839" s="188">
        <v>3.07</v>
      </c>
      <c r="P1839" s="188">
        <v>3</v>
      </c>
      <c r="Q1839" s="188">
        <v>3.13</v>
      </c>
      <c r="R1839" s="188">
        <v>3.2</v>
      </c>
      <c r="S1839" s="188">
        <v>3.65</v>
      </c>
      <c r="T1839" s="188">
        <v>3.15</v>
      </c>
      <c r="U1839" s="188">
        <v>3.13</v>
      </c>
      <c r="V1839" s="188">
        <v>3.03</v>
      </c>
      <c r="W1839" s="188">
        <v>3.96</v>
      </c>
      <c r="X1839" s="188">
        <v>2.71</v>
      </c>
      <c r="Y1839" s="188">
        <v>2.34</v>
      </c>
      <c r="Z1839" s="188">
        <v>3.15</v>
      </c>
      <c r="AA1839" s="188">
        <v>2.77</v>
      </c>
      <c r="AB1839" s="188">
        <v>4.12</v>
      </c>
      <c r="AC1839" s="188">
        <v>2.79</v>
      </c>
      <c r="AD1839" s="188">
        <v>2.85</v>
      </c>
      <c r="AE1839" s="188">
        <v>2.69</v>
      </c>
      <c r="AF1839" s="188">
        <v>2.78</v>
      </c>
    </row>
    <row r="1840" spans="1:32" x14ac:dyDescent="0.3">
      <c r="A1840" s="180" t="s">
        <v>973</v>
      </c>
      <c r="B1840" s="180">
        <v>2679</v>
      </c>
      <c r="C1840" s="182" t="s">
        <v>28263</v>
      </c>
      <c r="D1840" s="180" t="s">
        <v>37</v>
      </c>
      <c r="E1840" s="180" t="s">
        <v>857</v>
      </c>
      <c r="F1840" s="188">
        <v>5.97</v>
      </c>
      <c r="G1840" s="188">
        <v>5.61</v>
      </c>
      <c r="H1840" s="188">
        <v>5.0199999999999996</v>
      </c>
      <c r="I1840" s="188">
        <v>5.61</v>
      </c>
      <c r="J1840" s="188">
        <v>4.5199999999999996</v>
      </c>
      <c r="K1840" s="188">
        <v>4.3</v>
      </c>
      <c r="L1840" s="188">
        <v>5.39</v>
      </c>
      <c r="M1840" s="188">
        <v>4.05</v>
      </c>
      <c r="N1840" s="188">
        <v>3.29</v>
      </c>
      <c r="O1840" s="188">
        <v>4.74</v>
      </c>
      <c r="P1840" s="188">
        <v>4.62</v>
      </c>
      <c r="Q1840" s="188">
        <v>4.83</v>
      </c>
      <c r="R1840" s="188">
        <v>4.9400000000000004</v>
      </c>
      <c r="S1840" s="188">
        <v>5.62</v>
      </c>
      <c r="T1840" s="188">
        <v>4.8600000000000003</v>
      </c>
      <c r="U1840" s="188">
        <v>4.83</v>
      </c>
      <c r="V1840" s="188">
        <v>4.67</v>
      </c>
      <c r="W1840" s="188">
        <v>6.11</v>
      </c>
      <c r="X1840" s="188">
        <v>4.1900000000000004</v>
      </c>
      <c r="Y1840" s="188">
        <v>3.61</v>
      </c>
      <c r="Z1840" s="188">
        <v>4.8600000000000003</v>
      </c>
      <c r="AA1840" s="188">
        <v>4.28</v>
      </c>
      <c r="AB1840" s="188">
        <v>6.36</v>
      </c>
      <c r="AC1840" s="188">
        <v>4.3</v>
      </c>
      <c r="AD1840" s="188">
        <v>4.4000000000000004</v>
      </c>
      <c r="AE1840" s="188">
        <v>4.1500000000000004</v>
      </c>
      <c r="AF1840" s="188">
        <v>4.29</v>
      </c>
    </row>
    <row r="1841" spans="1:32" x14ac:dyDescent="0.3">
      <c r="A1841" s="180" t="s">
        <v>973</v>
      </c>
      <c r="B1841" s="180">
        <v>12070</v>
      </c>
      <c r="C1841" s="182" t="s">
        <v>28264</v>
      </c>
      <c r="D1841" s="180" t="s">
        <v>37</v>
      </c>
      <c r="E1841" s="180" t="s">
        <v>857</v>
      </c>
      <c r="F1841" s="188">
        <v>8.31</v>
      </c>
      <c r="G1841" s="188">
        <v>7.81</v>
      </c>
      <c r="H1841" s="188">
        <v>6.98</v>
      </c>
      <c r="I1841" s="188">
        <v>7.81</v>
      </c>
      <c r="J1841" s="188">
        <v>6.3</v>
      </c>
      <c r="K1841" s="188">
        <v>5.98</v>
      </c>
      <c r="L1841" s="188">
        <v>7.5</v>
      </c>
      <c r="M1841" s="188">
        <v>5.64</v>
      </c>
      <c r="N1841" s="188">
        <v>4.58</v>
      </c>
      <c r="O1841" s="188">
        <v>6.59</v>
      </c>
      <c r="P1841" s="188">
        <v>6.44</v>
      </c>
      <c r="Q1841" s="188">
        <v>6.72</v>
      </c>
      <c r="R1841" s="188">
        <v>6.87</v>
      </c>
      <c r="S1841" s="188">
        <v>7.83</v>
      </c>
      <c r="T1841" s="188">
        <v>6.77</v>
      </c>
      <c r="U1841" s="188">
        <v>6.72</v>
      </c>
      <c r="V1841" s="188">
        <v>6.5</v>
      </c>
      <c r="W1841" s="188">
        <v>8.5</v>
      </c>
      <c r="X1841" s="188">
        <v>5.83</v>
      </c>
      <c r="Y1841" s="188">
        <v>5.03</v>
      </c>
      <c r="Z1841" s="188">
        <v>6.77</v>
      </c>
      <c r="AA1841" s="188">
        <v>5.95</v>
      </c>
      <c r="AB1841" s="188">
        <v>8.84</v>
      </c>
      <c r="AC1841" s="188">
        <v>5.98</v>
      </c>
      <c r="AD1841" s="188">
        <v>6.12</v>
      </c>
      <c r="AE1841" s="188">
        <v>5.78</v>
      </c>
      <c r="AF1841" s="188">
        <v>5.97</v>
      </c>
    </row>
    <row r="1842" spans="1:32" x14ac:dyDescent="0.3">
      <c r="A1842" s="180" t="s">
        <v>973</v>
      </c>
      <c r="B1842" s="180">
        <v>2675</v>
      </c>
      <c r="C1842" s="182" t="s">
        <v>28265</v>
      </c>
      <c r="D1842" s="180" t="s">
        <v>37</v>
      </c>
      <c r="E1842" s="180" t="s">
        <v>857</v>
      </c>
      <c r="F1842" s="188">
        <v>10.81</v>
      </c>
      <c r="G1842" s="188">
        <v>10.16</v>
      </c>
      <c r="H1842" s="188">
        <v>9.08</v>
      </c>
      <c r="I1842" s="188">
        <v>10.16</v>
      </c>
      <c r="J1842" s="188">
        <v>8.18</v>
      </c>
      <c r="K1842" s="188">
        <v>7.78</v>
      </c>
      <c r="L1842" s="188">
        <v>9.75</v>
      </c>
      <c r="M1842" s="188">
        <v>7.33</v>
      </c>
      <c r="N1842" s="188">
        <v>5.95</v>
      </c>
      <c r="O1842" s="188">
        <v>8.57</v>
      </c>
      <c r="P1842" s="188">
        <v>8.3699999999999992</v>
      </c>
      <c r="Q1842" s="188">
        <v>8.73</v>
      </c>
      <c r="R1842" s="188">
        <v>8.94</v>
      </c>
      <c r="S1842" s="188">
        <v>10.18</v>
      </c>
      <c r="T1842" s="188">
        <v>8.7899999999999991</v>
      </c>
      <c r="U1842" s="188">
        <v>8.73</v>
      </c>
      <c r="V1842" s="188">
        <v>8.4499999999999993</v>
      </c>
      <c r="W1842" s="188">
        <v>11.05</v>
      </c>
      <c r="X1842" s="188">
        <v>7.58</v>
      </c>
      <c r="Y1842" s="188">
        <v>6.54</v>
      </c>
      <c r="Z1842" s="188">
        <v>8.7899999999999991</v>
      </c>
      <c r="AA1842" s="188">
        <v>7.74</v>
      </c>
      <c r="AB1842" s="188">
        <v>11.5</v>
      </c>
      <c r="AC1842" s="188">
        <v>7.78</v>
      </c>
      <c r="AD1842" s="188">
        <v>7.96</v>
      </c>
      <c r="AE1842" s="188">
        <v>7.51</v>
      </c>
      <c r="AF1842" s="188">
        <v>7.76</v>
      </c>
    </row>
    <row r="1843" spans="1:32" x14ac:dyDescent="0.3">
      <c r="A1843" s="180" t="s">
        <v>973</v>
      </c>
      <c r="B1843" s="180">
        <v>12067</v>
      </c>
      <c r="C1843" s="182" t="s">
        <v>28266</v>
      </c>
      <c r="D1843" s="180" t="s">
        <v>37</v>
      </c>
      <c r="E1843" s="180" t="s">
        <v>857</v>
      </c>
      <c r="F1843" s="188">
        <v>14.66</v>
      </c>
      <c r="G1843" s="188">
        <v>13.78</v>
      </c>
      <c r="H1843" s="188">
        <v>12.32</v>
      </c>
      <c r="I1843" s="188">
        <v>13.78</v>
      </c>
      <c r="J1843" s="188">
        <v>11.1</v>
      </c>
      <c r="K1843" s="188">
        <v>10.55</v>
      </c>
      <c r="L1843" s="188">
        <v>13.23</v>
      </c>
      <c r="M1843" s="188">
        <v>9.9499999999999993</v>
      </c>
      <c r="N1843" s="188">
        <v>8.07</v>
      </c>
      <c r="O1843" s="188">
        <v>11.63</v>
      </c>
      <c r="P1843" s="188">
        <v>11.35</v>
      </c>
      <c r="Q1843" s="188">
        <v>11.85</v>
      </c>
      <c r="R1843" s="188">
        <v>12.12</v>
      </c>
      <c r="S1843" s="188">
        <v>13.81</v>
      </c>
      <c r="T1843" s="188">
        <v>11.93</v>
      </c>
      <c r="U1843" s="188">
        <v>11.85</v>
      </c>
      <c r="V1843" s="188">
        <v>11.46</v>
      </c>
      <c r="W1843" s="188">
        <v>14.99</v>
      </c>
      <c r="X1843" s="188">
        <v>10.28</v>
      </c>
      <c r="Y1843" s="188">
        <v>8.8699999999999992</v>
      </c>
      <c r="Z1843" s="188">
        <v>11.93</v>
      </c>
      <c r="AA1843" s="188">
        <v>10.5</v>
      </c>
      <c r="AB1843" s="188">
        <v>15.6</v>
      </c>
      <c r="AC1843" s="188">
        <v>10.55</v>
      </c>
      <c r="AD1843" s="188">
        <v>10.8</v>
      </c>
      <c r="AE1843" s="188">
        <v>10.199999999999999</v>
      </c>
      <c r="AF1843" s="188">
        <v>10.53</v>
      </c>
    </row>
    <row r="1844" spans="1:32" x14ac:dyDescent="0.3">
      <c r="A1844" s="180" t="s">
        <v>973</v>
      </c>
      <c r="B1844" s="180">
        <v>21128</v>
      </c>
      <c r="C1844" s="182" t="s">
        <v>28267</v>
      </c>
      <c r="D1844" s="180" t="s">
        <v>37</v>
      </c>
      <c r="E1844" s="180" t="s">
        <v>26586</v>
      </c>
      <c r="F1844" s="188"/>
      <c r="G1844" s="188">
        <v>10</v>
      </c>
      <c r="H1844" s="188"/>
      <c r="I1844" s="188">
        <v>9</v>
      </c>
      <c r="J1844" s="188">
        <v>7.33</v>
      </c>
      <c r="K1844" s="188"/>
      <c r="L1844" s="188">
        <v>7.96</v>
      </c>
      <c r="M1844" s="188">
        <v>7.53</v>
      </c>
      <c r="N1844" s="188">
        <v>8.99</v>
      </c>
      <c r="O1844" s="188">
        <v>8.94</v>
      </c>
      <c r="P1844" s="188">
        <v>12.66</v>
      </c>
      <c r="Q1844" s="188">
        <v>7.72</v>
      </c>
      <c r="R1844" s="188">
        <v>10.36</v>
      </c>
      <c r="S1844" s="188">
        <v>8.68</v>
      </c>
      <c r="T1844" s="188">
        <v>9.32</v>
      </c>
      <c r="U1844" s="188"/>
      <c r="V1844" s="188"/>
      <c r="W1844" s="188">
        <v>10.97</v>
      </c>
      <c r="X1844" s="188">
        <v>9.16</v>
      </c>
      <c r="Y1844" s="188">
        <v>7.79</v>
      </c>
      <c r="Z1844" s="188">
        <v>9.1300000000000008</v>
      </c>
      <c r="AA1844" s="188"/>
      <c r="AB1844" s="188">
        <v>12.39</v>
      </c>
      <c r="AC1844" s="188">
        <v>16.440000000000001</v>
      </c>
      <c r="AD1844" s="188">
        <v>5.76</v>
      </c>
      <c r="AE1844" s="188">
        <v>9.52</v>
      </c>
      <c r="AF1844" s="188">
        <v>6.4</v>
      </c>
    </row>
    <row r="1845" spans="1:32" x14ac:dyDescent="0.3">
      <c r="A1845" s="180" t="s">
        <v>973</v>
      </c>
      <c r="B1845" s="180">
        <v>40400</v>
      </c>
      <c r="C1845" s="182" t="s">
        <v>28268</v>
      </c>
      <c r="D1845" s="180" t="s">
        <v>37</v>
      </c>
      <c r="E1845" s="180" t="s">
        <v>857</v>
      </c>
      <c r="F1845" s="188"/>
      <c r="G1845" s="188">
        <v>2.2599999999999998</v>
      </c>
      <c r="H1845" s="188"/>
      <c r="I1845" s="188">
        <v>1.83</v>
      </c>
      <c r="J1845" s="188">
        <v>1.9</v>
      </c>
      <c r="K1845" s="188">
        <v>1.91</v>
      </c>
      <c r="L1845" s="188">
        <v>1.69</v>
      </c>
      <c r="M1845" s="188">
        <v>2.14</v>
      </c>
      <c r="N1845" s="188">
        <v>1.39</v>
      </c>
      <c r="O1845" s="188">
        <v>1.99</v>
      </c>
      <c r="P1845" s="188">
        <v>1.75</v>
      </c>
      <c r="Q1845" s="188">
        <v>1.86</v>
      </c>
      <c r="R1845" s="188">
        <v>1.61</v>
      </c>
      <c r="S1845" s="188">
        <v>2.09</v>
      </c>
      <c r="T1845" s="188">
        <v>2.23</v>
      </c>
      <c r="U1845" s="188">
        <v>1.91</v>
      </c>
      <c r="V1845" s="188">
        <v>2.79</v>
      </c>
      <c r="W1845" s="188">
        <v>2.13</v>
      </c>
      <c r="X1845" s="188">
        <v>1.81</v>
      </c>
      <c r="Y1845" s="188">
        <v>4.28</v>
      </c>
      <c r="Z1845" s="188">
        <v>2.4900000000000002</v>
      </c>
      <c r="AA1845" s="188"/>
      <c r="AB1845" s="188">
        <v>2.71</v>
      </c>
      <c r="AC1845" s="188">
        <v>1.33</v>
      </c>
      <c r="AD1845" s="188">
        <v>1.76</v>
      </c>
      <c r="AE1845" s="188">
        <v>1.9</v>
      </c>
      <c r="AF1845" s="188">
        <v>1.78</v>
      </c>
    </row>
    <row r="1846" spans="1:32" x14ac:dyDescent="0.3">
      <c r="A1846" s="180" t="s">
        <v>973</v>
      </c>
      <c r="B1846" s="180">
        <v>40401</v>
      </c>
      <c r="C1846" s="182" t="s">
        <v>28269</v>
      </c>
      <c r="D1846" s="180" t="s">
        <v>37</v>
      </c>
      <c r="E1846" s="180" t="s">
        <v>857</v>
      </c>
      <c r="F1846" s="188"/>
      <c r="G1846" s="188">
        <v>3.33</v>
      </c>
      <c r="H1846" s="188"/>
      <c r="I1846" s="188">
        <v>2.69</v>
      </c>
      <c r="J1846" s="188">
        <v>2.8</v>
      </c>
      <c r="K1846" s="188">
        <v>2.82</v>
      </c>
      <c r="L1846" s="188">
        <v>2.5</v>
      </c>
      <c r="M1846" s="188">
        <v>3.15</v>
      </c>
      <c r="N1846" s="188">
        <v>2.0499999999999998</v>
      </c>
      <c r="O1846" s="188">
        <v>2.93</v>
      </c>
      <c r="P1846" s="188">
        <v>2.58</v>
      </c>
      <c r="Q1846" s="188">
        <v>2.74</v>
      </c>
      <c r="R1846" s="188">
        <v>2.37</v>
      </c>
      <c r="S1846" s="188">
        <v>3.09</v>
      </c>
      <c r="T1846" s="188">
        <v>3.29</v>
      </c>
      <c r="U1846" s="188">
        <v>2.82</v>
      </c>
      <c r="V1846" s="188">
        <v>4.1100000000000003</v>
      </c>
      <c r="W1846" s="188">
        <v>3.13</v>
      </c>
      <c r="X1846" s="188">
        <v>2.66</v>
      </c>
      <c r="Y1846" s="188">
        <v>6.3</v>
      </c>
      <c r="Z1846" s="188">
        <v>3.67</v>
      </c>
      <c r="AA1846" s="188"/>
      <c r="AB1846" s="188">
        <v>3.99</v>
      </c>
      <c r="AC1846" s="188">
        <v>1.96</v>
      </c>
      <c r="AD1846" s="188">
        <v>2.6</v>
      </c>
      <c r="AE1846" s="188">
        <v>2.8</v>
      </c>
      <c r="AF1846" s="188">
        <v>2.62</v>
      </c>
    </row>
    <row r="1847" spans="1:32" x14ac:dyDescent="0.3">
      <c r="A1847" s="180" t="s">
        <v>973</v>
      </c>
      <c r="B1847" s="180">
        <v>40402</v>
      </c>
      <c r="C1847" s="182" t="s">
        <v>28270</v>
      </c>
      <c r="D1847" s="180" t="s">
        <v>37</v>
      </c>
      <c r="E1847" s="180" t="s">
        <v>857</v>
      </c>
      <c r="F1847" s="188"/>
      <c r="G1847" s="188">
        <v>4.2699999999999996</v>
      </c>
      <c r="H1847" s="188"/>
      <c r="I1847" s="188">
        <v>3.45</v>
      </c>
      <c r="J1847" s="188">
        <v>3.6</v>
      </c>
      <c r="K1847" s="188">
        <v>3.62</v>
      </c>
      <c r="L1847" s="188">
        <v>3.2</v>
      </c>
      <c r="M1847" s="188">
        <v>4.04</v>
      </c>
      <c r="N1847" s="188">
        <v>2.64</v>
      </c>
      <c r="O1847" s="188">
        <v>3.75</v>
      </c>
      <c r="P1847" s="188">
        <v>3.31</v>
      </c>
      <c r="Q1847" s="188">
        <v>3.52</v>
      </c>
      <c r="R1847" s="188">
        <v>3.04</v>
      </c>
      <c r="S1847" s="188">
        <v>3.96</v>
      </c>
      <c r="T1847" s="188">
        <v>4.22</v>
      </c>
      <c r="U1847" s="188">
        <v>3.62</v>
      </c>
      <c r="V1847" s="188">
        <v>5.28</v>
      </c>
      <c r="W1847" s="188">
        <v>4.0199999999999996</v>
      </c>
      <c r="X1847" s="188">
        <v>3.42</v>
      </c>
      <c r="Y1847" s="188">
        <v>8.08</v>
      </c>
      <c r="Z1847" s="188">
        <v>4.71</v>
      </c>
      <c r="AA1847" s="188"/>
      <c r="AB1847" s="188">
        <v>5.12</v>
      </c>
      <c r="AC1847" s="188">
        <v>2.52</v>
      </c>
      <c r="AD1847" s="188">
        <v>3.33</v>
      </c>
      <c r="AE1847" s="188">
        <v>3.59</v>
      </c>
      <c r="AF1847" s="188">
        <v>3.36</v>
      </c>
    </row>
    <row r="1848" spans="1:32" x14ac:dyDescent="0.3">
      <c r="A1848" s="180" t="s">
        <v>973</v>
      </c>
      <c r="B1848" s="180">
        <v>21137</v>
      </c>
      <c r="C1848" s="182" t="s">
        <v>28271</v>
      </c>
      <c r="D1848" s="180" t="s">
        <v>37</v>
      </c>
      <c r="E1848" s="180" t="s">
        <v>857</v>
      </c>
      <c r="F1848" s="188"/>
      <c r="G1848" s="188">
        <v>10.23</v>
      </c>
      <c r="H1848" s="188"/>
      <c r="I1848" s="188">
        <v>9.2100000000000009</v>
      </c>
      <c r="J1848" s="188">
        <v>7.5</v>
      </c>
      <c r="K1848" s="188"/>
      <c r="L1848" s="188">
        <v>8.15</v>
      </c>
      <c r="M1848" s="188">
        <v>7.7</v>
      </c>
      <c r="N1848" s="188">
        <v>9.1999999999999993</v>
      </c>
      <c r="O1848" s="188">
        <v>9.15</v>
      </c>
      <c r="P1848" s="188">
        <v>12.96</v>
      </c>
      <c r="Q1848" s="188">
        <v>7.9</v>
      </c>
      <c r="R1848" s="188">
        <v>10.6</v>
      </c>
      <c r="S1848" s="188">
        <v>8.8800000000000008</v>
      </c>
      <c r="T1848" s="188">
        <v>9.5399999999999991</v>
      </c>
      <c r="U1848" s="188"/>
      <c r="V1848" s="188"/>
      <c r="W1848" s="188">
        <v>11.23</v>
      </c>
      <c r="X1848" s="188">
        <v>9.3699999999999992</v>
      </c>
      <c r="Y1848" s="188">
        <v>7.97</v>
      </c>
      <c r="Z1848" s="188">
        <v>9.34</v>
      </c>
      <c r="AA1848" s="188"/>
      <c r="AB1848" s="188">
        <v>12.68</v>
      </c>
      <c r="AC1848" s="188">
        <v>16.829999999999998</v>
      </c>
      <c r="AD1848" s="188">
        <v>5.89</v>
      </c>
      <c r="AE1848" s="188">
        <v>9.74</v>
      </c>
      <c r="AF1848" s="188">
        <v>6.55</v>
      </c>
    </row>
    <row r="1849" spans="1:32" x14ac:dyDescent="0.3">
      <c r="A1849" s="180" t="s">
        <v>973</v>
      </c>
      <c r="B1849" s="180">
        <v>2504</v>
      </c>
      <c r="C1849" s="182" t="s">
        <v>28272</v>
      </c>
      <c r="D1849" s="180" t="s">
        <v>37</v>
      </c>
      <c r="E1849" s="180" t="s">
        <v>857</v>
      </c>
      <c r="F1849" s="188"/>
      <c r="G1849" s="188">
        <v>11.09</v>
      </c>
      <c r="H1849" s="188"/>
      <c r="I1849" s="188">
        <v>9.98</v>
      </c>
      <c r="J1849" s="188">
        <v>8.1300000000000008</v>
      </c>
      <c r="K1849" s="188"/>
      <c r="L1849" s="188">
        <v>8.83</v>
      </c>
      <c r="M1849" s="188">
        <v>8.35</v>
      </c>
      <c r="N1849" s="188">
        <v>9.9700000000000006</v>
      </c>
      <c r="O1849" s="188">
        <v>9.92</v>
      </c>
      <c r="P1849" s="188">
        <v>14.05</v>
      </c>
      <c r="Q1849" s="188">
        <v>8.56</v>
      </c>
      <c r="R1849" s="188">
        <v>11.49</v>
      </c>
      <c r="S1849" s="188">
        <v>9.6300000000000008</v>
      </c>
      <c r="T1849" s="188">
        <v>10.34</v>
      </c>
      <c r="U1849" s="188"/>
      <c r="V1849" s="188"/>
      <c r="W1849" s="188">
        <v>12.17</v>
      </c>
      <c r="X1849" s="188">
        <v>10.16</v>
      </c>
      <c r="Y1849" s="188">
        <v>8.64</v>
      </c>
      <c r="Z1849" s="188">
        <v>10.130000000000001</v>
      </c>
      <c r="AA1849" s="188"/>
      <c r="AB1849" s="188">
        <v>13.75</v>
      </c>
      <c r="AC1849" s="188">
        <v>18.239999999999998</v>
      </c>
      <c r="AD1849" s="188">
        <v>6.39</v>
      </c>
      <c r="AE1849" s="188">
        <v>10.56</v>
      </c>
      <c r="AF1849" s="188">
        <v>7.1</v>
      </c>
    </row>
    <row r="1850" spans="1:32" x14ac:dyDescent="0.3">
      <c r="A1850" s="180" t="s">
        <v>973</v>
      </c>
      <c r="B1850" s="180">
        <v>2501</v>
      </c>
      <c r="C1850" s="182" t="s">
        <v>28273</v>
      </c>
      <c r="D1850" s="180" t="s">
        <v>37</v>
      </c>
      <c r="E1850" s="180" t="s">
        <v>857</v>
      </c>
      <c r="F1850" s="188"/>
      <c r="G1850" s="188">
        <v>14.55</v>
      </c>
      <c r="H1850" s="188"/>
      <c r="I1850" s="188">
        <v>13.09</v>
      </c>
      <c r="J1850" s="188">
        <v>10.66</v>
      </c>
      <c r="K1850" s="188"/>
      <c r="L1850" s="188">
        <v>11.58</v>
      </c>
      <c r="M1850" s="188">
        <v>10.95</v>
      </c>
      <c r="N1850" s="188">
        <v>13.08</v>
      </c>
      <c r="O1850" s="188">
        <v>13.01</v>
      </c>
      <c r="P1850" s="188">
        <v>18.420000000000002</v>
      </c>
      <c r="Q1850" s="188">
        <v>11.23</v>
      </c>
      <c r="R1850" s="188">
        <v>15.07</v>
      </c>
      <c r="S1850" s="188">
        <v>12.63</v>
      </c>
      <c r="T1850" s="188">
        <v>13.56</v>
      </c>
      <c r="U1850" s="188"/>
      <c r="V1850" s="188"/>
      <c r="W1850" s="188">
        <v>15.96</v>
      </c>
      <c r="X1850" s="188">
        <v>13.33</v>
      </c>
      <c r="Y1850" s="188">
        <v>11.33</v>
      </c>
      <c r="Z1850" s="188">
        <v>13.28</v>
      </c>
      <c r="AA1850" s="188"/>
      <c r="AB1850" s="188">
        <v>18.03</v>
      </c>
      <c r="AC1850" s="188">
        <v>23.92</v>
      </c>
      <c r="AD1850" s="188">
        <v>8.3800000000000008</v>
      </c>
      <c r="AE1850" s="188">
        <v>13.85</v>
      </c>
      <c r="AF1850" s="188">
        <v>9.31</v>
      </c>
    </row>
    <row r="1851" spans="1:32" x14ac:dyDescent="0.3">
      <c r="A1851" s="180" t="s">
        <v>973</v>
      </c>
      <c r="B1851" s="180">
        <v>2502</v>
      </c>
      <c r="C1851" s="182" t="s">
        <v>28274</v>
      </c>
      <c r="D1851" s="180" t="s">
        <v>37</v>
      </c>
      <c r="E1851" s="180" t="s">
        <v>857</v>
      </c>
      <c r="F1851" s="188"/>
      <c r="G1851" s="188">
        <v>21.95</v>
      </c>
      <c r="H1851" s="188"/>
      <c r="I1851" s="188">
        <v>19.760000000000002</v>
      </c>
      <c r="J1851" s="188">
        <v>16.09</v>
      </c>
      <c r="K1851" s="188"/>
      <c r="L1851" s="188">
        <v>17.47</v>
      </c>
      <c r="M1851" s="188">
        <v>16.53</v>
      </c>
      <c r="N1851" s="188">
        <v>19.739999999999998</v>
      </c>
      <c r="O1851" s="188">
        <v>19.63</v>
      </c>
      <c r="P1851" s="188">
        <v>27.8</v>
      </c>
      <c r="Q1851" s="188">
        <v>16.95</v>
      </c>
      <c r="R1851" s="188">
        <v>22.74</v>
      </c>
      <c r="S1851" s="188">
        <v>19.059999999999999</v>
      </c>
      <c r="T1851" s="188">
        <v>20.46</v>
      </c>
      <c r="U1851" s="188"/>
      <c r="V1851" s="188"/>
      <c r="W1851" s="188">
        <v>24.08</v>
      </c>
      <c r="X1851" s="188">
        <v>20.11</v>
      </c>
      <c r="Y1851" s="188">
        <v>17.100000000000001</v>
      </c>
      <c r="Z1851" s="188">
        <v>20.04</v>
      </c>
      <c r="AA1851" s="188"/>
      <c r="AB1851" s="188">
        <v>27.2</v>
      </c>
      <c r="AC1851" s="188">
        <v>36.1</v>
      </c>
      <c r="AD1851" s="188">
        <v>12.64</v>
      </c>
      <c r="AE1851" s="188">
        <v>20.9</v>
      </c>
      <c r="AF1851" s="188">
        <v>14.05</v>
      </c>
    </row>
    <row r="1852" spans="1:32" x14ac:dyDescent="0.3">
      <c r="A1852" s="180" t="s">
        <v>973</v>
      </c>
      <c r="B1852" s="180">
        <v>2503</v>
      </c>
      <c r="C1852" s="182" t="s">
        <v>28275</v>
      </c>
      <c r="D1852" s="180" t="s">
        <v>37</v>
      </c>
      <c r="E1852" s="180" t="s">
        <v>857</v>
      </c>
      <c r="F1852" s="188"/>
      <c r="G1852" s="188">
        <v>28.26</v>
      </c>
      <c r="H1852" s="188"/>
      <c r="I1852" s="188">
        <v>25.43</v>
      </c>
      <c r="J1852" s="188">
        <v>20.71</v>
      </c>
      <c r="K1852" s="188"/>
      <c r="L1852" s="188">
        <v>22.49</v>
      </c>
      <c r="M1852" s="188">
        <v>21.28</v>
      </c>
      <c r="N1852" s="188">
        <v>25.4</v>
      </c>
      <c r="O1852" s="188">
        <v>25.26</v>
      </c>
      <c r="P1852" s="188">
        <v>35.770000000000003</v>
      </c>
      <c r="Q1852" s="188">
        <v>21.81</v>
      </c>
      <c r="R1852" s="188">
        <v>29.27</v>
      </c>
      <c r="S1852" s="188">
        <v>24.53</v>
      </c>
      <c r="T1852" s="188">
        <v>26.33</v>
      </c>
      <c r="U1852" s="188"/>
      <c r="V1852" s="188"/>
      <c r="W1852" s="188">
        <v>31</v>
      </c>
      <c r="X1852" s="188">
        <v>25.88</v>
      </c>
      <c r="Y1852" s="188">
        <v>22.01</v>
      </c>
      <c r="Z1852" s="188">
        <v>25.8</v>
      </c>
      <c r="AA1852" s="188"/>
      <c r="AB1852" s="188">
        <v>35.01</v>
      </c>
      <c r="AC1852" s="188">
        <v>46.46</v>
      </c>
      <c r="AD1852" s="188">
        <v>16.27</v>
      </c>
      <c r="AE1852" s="188">
        <v>26.9</v>
      </c>
      <c r="AF1852" s="188">
        <v>18.079999999999998</v>
      </c>
    </row>
    <row r="1853" spans="1:32" x14ac:dyDescent="0.3">
      <c r="A1853" s="180" t="s">
        <v>973</v>
      </c>
      <c r="B1853" s="180">
        <v>2500</v>
      </c>
      <c r="C1853" s="182" t="s">
        <v>28276</v>
      </c>
      <c r="D1853" s="180" t="s">
        <v>37</v>
      </c>
      <c r="E1853" s="180" t="s">
        <v>857</v>
      </c>
      <c r="F1853" s="188"/>
      <c r="G1853" s="188">
        <v>37.64</v>
      </c>
      <c r="H1853" s="188"/>
      <c r="I1853" s="188">
        <v>33.869999999999997</v>
      </c>
      <c r="J1853" s="188">
        <v>27.59</v>
      </c>
      <c r="K1853" s="188"/>
      <c r="L1853" s="188">
        <v>29.96</v>
      </c>
      <c r="M1853" s="188">
        <v>28.34</v>
      </c>
      <c r="N1853" s="188">
        <v>33.840000000000003</v>
      </c>
      <c r="O1853" s="188">
        <v>33.65</v>
      </c>
      <c r="P1853" s="188">
        <v>47.65</v>
      </c>
      <c r="Q1853" s="188">
        <v>29.05</v>
      </c>
      <c r="R1853" s="188">
        <v>38.99</v>
      </c>
      <c r="S1853" s="188">
        <v>32.67</v>
      </c>
      <c r="T1853" s="188">
        <v>35.08</v>
      </c>
      <c r="U1853" s="188"/>
      <c r="V1853" s="188"/>
      <c r="W1853" s="188">
        <v>41.29</v>
      </c>
      <c r="X1853" s="188">
        <v>34.479999999999997</v>
      </c>
      <c r="Y1853" s="188">
        <v>29.32</v>
      </c>
      <c r="Z1853" s="188">
        <v>34.36</v>
      </c>
      <c r="AA1853" s="188"/>
      <c r="AB1853" s="188">
        <v>46.63</v>
      </c>
      <c r="AC1853" s="188">
        <v>61.88</v>
      </c>
      <c r="AD1853" s="188">
        <v>21.68</v>
      </c>
      <c r="AE1853" s="188">
        <v>35.83</v>
      </c>
      <c r="AF1853" s="188">
        <v>24.09</v>
      </c>
    </row>
    <row r="1854" spans="1:32" x14ac:dyDescent="0.3">
      <c r="A1854" s="180" t="s">
        <v>973</v>
      </c>
      <c r="B1854" s="180">
        <v>2505</v>
      </c>
      <c r="C1854" s="182" t="s">
        <v>28277</v>
      </c>
      <c r="D1854" s="180" t="s">
        <v>37</v>
      </c>
      <c r="E1854" s="180" t="s">
        <v>857</v>
      </c>
      <c r="F1854" s="188"/>
      <c r="G1854" s="188">
        <v>58.66</v>
      </c>
      <c r="H1854" s="188"/>
      <c r="I1854" s="188">
        <v>52.79</v>
      </c>
      <c r="J1854" s="188">
        <v>42.99</v>
      </c>
      <c r="K1854" s="188"/>
      <c r="L1854" s="188">
        <v>46.69</v>
      </c>
      <c r="M1854" s="188">
        <v>44.17</v>
      </c>
      <c r="N1854" s="188">
        <v>52.73</v>
      </c>
      <c r="O1854" s="188">
        <v>52.44</v>
      </c>
      <c r="P1854" s="188">
        <v>74.260000000000005</v>
      </c>
      <c r="Q1854" s="188">
        <v>45.28</v>
      </c>
      <c r="R1854" s="188">
        <v>60.77</v>
      </c>
      <c r="S1854" s="188">
        <v>50.91</v>
      </c>
      <c r="T1854" s="188">
        <v>54.67</v>
      </c>
      <c r="U1854" s="188"/>
      <c r="V1854" s="188"/>
      <c r="W1854" s="188">
        <v>64.349999999999994</v>
      </c>
      <c r="X1854" s="188">
        <v>53.73</v>
      </c>
      <c r="Y1854" s="188">
        <v>45.69</v>
      </c>
      <c r="Z1854" s="188">
        <v>53.55</v>
      </c>
      <c r="AA1854" s="188"/>
      <c r="AB1854" s="188">
        <v>72.680000000000007</v>
      </c>
      <c r="AC1854" s="188">
        <v>96.43</v>
      </c>
      <c r="AD1854" s="188">
        <v>33.78</v>
      </c>
      <c r="AE1854" s="188">
        <v>55.84</v>
      </c>
      <c r="AF1854" s="188">
        <v>37.54</v>
      </c>
    </row>
    <row r="1855" spans="1:32" x14ac:dyDescent="0.3">
      <c r="A1855" s="180" t="s">
        <v>973</v>
      </c>
      <c r="B1855" s="180">
        <v>12056</v>
      </c>
      <c r="C1855" s="182" t="s">
        <v>28278</v>
      </c>
      <c r="D1855" s="180" t="s">
        <v>37</v>
      </c>
      <c r="E1855" s="180" t="s">
        <v>857</v>
      </c>
      <c r="F1855" s="188"/>
      <c r="G1855" s="188">
        <v>23.7</v>
      </c>
      <c r="H1855" s="188"/>
      <c r="I1855" s="188">
        <v>21.33</v>
      </c>
      <c r="J1855" s="188">
        <v>17.37</v>
      </c>
      <c r="K1855" s="188"/>
      <c r="L1855" s="188">
        <v>18.86</v>
      </c>
      <c r="M1855" s="188">
        <v>17.84</v>
      </c>
      <c r="N1855" s="188">
        <v>21.31</v>
      </c>
      <c r="O1855" s="188">
        <v>21.19</v>
      </c>
      <c r="P1855" s="188">
        <v>30</v>
      </c>
      <c r="Q1855" s="188">
        <v>18.29</v>
      </c>
      <c r="R1855" s="188">
        <v>24.55</v>
      </c>
      <c r="S1855" s="188">
        <v>20.57</v>
      </c>
      <c r="T1855" s="188">
        <v>22.09</v>
      </c>
      <c r="U1855" s="188"/>
      <c r="V1855" s="188"/>
      <c r="W1855" s="188">
        <v>26</v>
      </c>
      <c r="X1855" s="188">
        <v>21.71</v>
      </c>
      <c r="Y1855" s="188">
        <v>18.46</v>
      </c>
      <c r="Z1855" s="188">
        <v>21.64</v>
      </c>
      <c r="AA1855" s="188"/>
      <c r="AB1855" s="188">
        <v>29.36</v>
      </c>
      <c r="AC1855" s="188">
        <v>38.97</v>
      </c>
      <c r="AD1855" s="188">
        <v>13.65</v>
      </c>
      <c r="AE1855" s="188">
        <v>22.56</v>
      </c>
      <c r="AF1855" s="188">
        <v>15.17</v>
      </c>
    </row>
    <row r="1856" spans="1:32" x14ac:dyDescent="0.3">
      <c r="A1856" s="180" t="s">
        <v>973</v>
      </c>
      <c r="B1856" s="180">
        <v>12057</v>
      </c>
      <c r="C1856" s="182" t="s">
        <v>28279</v>
      </c>
      <c r="D1856" s="180" t="s">
        <v>37</v>
      </c>
      <c r="E1856" s="180" t="s">
        <v>857</v>
      </c>
      <c r="F1856" s="188"/>
      <c r="G1856" s="188">
        <v>20.13</v>
      </c>
      <c r="H1856" s="188"/>
      <c r="I1856" s="188">
        <v>18.12</v>
      </c>
      <c r="J1856" s="188">
        <v>14.75</v>
      </c>
      <c r="K1856" s="188"/>
      <c r="L1856" s="188">
        <v>16.02</v>
      </c>
      <c r="M1856" s="188">
        <v>15.16</v>
      </c>
      <c r="N1856" s="188">
        <v>18.100000000000001</v>
      </c>
      <c r="O1856" s="188">
        <v>18</v>
      </c>
      <c r="P1856" s="188">
        <v>25.49</v>
      </c>
      <c r="Q1856" s="188">
        <v>15.54</v>
      </c>
      <c r="R1856" s="188">
        <v>20.86</v>
      </c>
      <c r="S1856" s="188">
        <v>17.47</v>
      </c>
      <c r="T1856" s="188">
        <v>18.760000000000002</v>
      </c>
      <c r="U1856" s="188"/>
      <c r="V1856" s="188"/>
      <c r="W1856" s="188">
        <v>22.08</v>
      </c>
      <c r="X1856" s="188">
        <v>18.440000000000001</v>
      </c>
      <c r="Y1856" s="188">
        <v>15.68</v>
      </c>
      <c r="Z1856" s="188">
        <v>18.38</v>
      </c>
      <c r="AA1856" s="188"/>
      <c r="AB1856" s="188">
        <v>24.94</v>
      </c>
      <c r="AC1856" s="188">
        <v>33.1</v>
      </c>
      <c r="AD1856" s="188">
        <v>11.59</v>
      </c>
      <c r="AE1856" s="188">
        <v>19.16</v>
      </c>
      <c r="AF1856" s="188">
        <v>12.88</v>
      </c>
    </row>
    <row r="1857" spans="1:32" x14ac:dyDescent="0.3">
      <c r="A1857" s="180" t="s">
        <v>973</v>
      </c>
      <c r="B1857" s="180">
        <v>12058</v>
      </c>
      <c r="C1857" s="182" t="s">
        <v>28280</v>
      </c>
      <c r="D1857" s="180" t="s">
        <v>37</v>
      </c>
      <c r="E1857" s="180" t="s">
        <v>857</v>
      </c>
      <c r="F1857" s="188"/>
      <c r="G1857" s="188">
        <v>12.55</v>
      </c>
      <c r="H1857" s="188"/>
      <c r="I1857" s="188">
        <v>11.29</v>
      </c>
      <c r="J1857" s="188">
        <v>9.1999999999999993</v>
      </c>
      <c r="K1857" s="188"/>
      <c r="L1857" s="188">
        <v>9.99</v>
      </c>
      <c r="M1857" s="188">
        <v>9.4499999999999993</v>
      </c>
      <c r="N1857" s="188">
        <v>11.28</v>
      </c>
      <c r="O1857" s="188">
        <v>11.22</v>
      </c>
      <c r="P1857" s="188">
        <v>15.89</v>
      </c>
      <c r="Q1857" s="188">
        <v>9.69</v>
      </c>
      <c r="R1857" s="188">
        <v>13</v>
      </c>
      <c r="S1857" s="188">
        <v>10.89</v>
      </c>
      <c r="T1857" s="188">
        <v>11.69</v>
      </c>
      <c r="U1857" s="188"/>
      <c r="V1857" s="188"/>
      <c r="W1857" s="188">
        <v>13.76</v>
      </c>
      <c r="X1857" s="188">
        <v>11.49</v>
      </c>
      <c r="Y1857" s="188">
        <v>9.77</v>
      </c>
      <c r="Z1857" s="188">
        <v>11.46</v>
      </c>
      <c r="AA1857" s="188"/>
      <c r="AB1857" s="188">
        <v>15.55</v>
      </c>
      <c r="AC1857" s="188">
        <v>20.63</v>
      </c>
      <c r="AD1857" s="188">
        <v>7.23</v>
      </c>
      <c r="AE1857" s="188">
        <v>11.94</v>
      </c>
      <c r="AF1857" s="188">
        <v>8.0299999999999994</v>
      </c>
    </row>
    <row r="1858" spans="1:32" x14ac:dyDescent="0.3">
      <c r="A1858" s="180" t="s">
        <v>973</v>
      </c>
      <c r="B1858" s="180">
        <v>12059</v>
      </c>
      <c r="C1858" s="182" t="s">
        <v>28281</v>
      </c>
      <c r="D1858" s="180" t="s">
        <v>37</v>
      </c>
      <c r="E1858" s="180" t="s">
        <v>857</v>
      </c>
      <c r="F1858" s="188"/>
      <c r="G1858" s="188">
        <v>7.06</v>
      </c>
      <c r="H1858" s="188"/>
      <c r="I1858" s="188">
        <v>6.35</v>
      </c>
      <c r="J1858" s="188">
        <v>5.17</v>
      </c>
      <c r="K1858" s="188"/>
      <c r="L1858" s="188">
        <v>5.62</v>
      </c>
      <c r="M1858" s="188">
        <v>5.32</v>
      </c>
      <c r="N1858" s="188">
        <v>6.35</v>
      </c>
      <c r="O1858" s="188">
        <v>6.31</v>
      </c>
      <c r="P1858" s="188">
        <v>8.94</v>
      </c>
      <c r="Q1858" s="188">
        <v>5.45</v>
      </c>
      <c r="R1858" s="188">
        <v>7.32</v>
      </c>
      <c r="S1858" s="188">
        <v>6.13</v>
      </c>
      <c r="T1858" s="188">
        <v>6.58</v>
      </c>
      <c r="U1858" s="188"/>
      <c r="V1858" s="188"/>
      <c r="W1858" s="188">
        <v>7.75</v>
      </c>
      <c r="X1858" s="188">
        <v>6.47</v>
      </c>
      <c r="Y1858" s="188">
        <v>5.5</v>
      </c>
      <c r="Z1858" s="188">
        <v>6.45</v>
      </c>
      <c r="AA1858" s="188"/>
      <c r="AB1858" s="188">
        <v>8.75</v>
      </c>
      <c r="AC1858" s="188">
        <v>11.61</v>
      </c>
      <c r="AD1858" s="188">
        <v>4.07</v>
      </c>
      <c r="AE1858" s="188">
        <v>6.72</v>
      </c>
      <c r="AF1858" s="188">
        <v>4.5199999999999996</v>
      </c>
    </row>
    <row r="1859" spans="1:32" x14ac:dyDescent="0.3">
      <c r="A1859" s="180" t="s">
        <v>973</v>
      </c>
      <c r="B1859" s="180">
        <v>12060</v>
      </c>
      <c r="C1859" s="182" t="s">
        <v>28282</v>
      </c>
      <c r="D1859" s="180" t="s">
        <v>37</v>
      </c>
      <c r="E1859" s="180" t="s">
        <v>857</v>
      </c>
      <c r="F1859" s="188"/>
      <c r="G1859" s="188">
        <v>52.3</v>
      </c>
      <c r="H1859" s="188"/>
      <c r="I1859" s="188">
        <v>47.07</v>
      </c>
      <c r="J1859" s="188">
        <v>38.340000000000003</v>
      </c>
      <c r="K1859" s="188"/>
      <c r="L1859" s="188">
        <v>41.63</v>
      </c>
      <c r="M1859" s="188">
        <v>39.380000000000003</v>
      </c>
      <c r="N1859" s="188">
        <v>47.02</v>
      </c>
      <c r="O1859" s="188">
        <v>46.76</v>
      </c>
      <c r="P1859" s="188">
        <v>66.22</v>
      </c>
      <c r="Q1859" s="188">
        <v>40.380000000000003</v>
      </c>
      <c r="R1859" s="188">
        <v>54.19</v>
      </c>
      <c r="S1859" s="188">
        <v>45.4</v>
      </c>
      <c r="T1859" s="188">
        <v>48.75</v>
      </c>
      <c r="U1859" s="188"/>
      <c r="V1859" s="188"/>
      <c r="W1859" s="188">
        <v>57.38</v>
      </c>
      <c r="X1859" s="188">
        <v>47.91</v>
      </c>
      <c r="Y1859" s="188">
        <v>40.74</v>
      </c>
      <c r="Z1859" s="188">
        <v>47.75</v>
      </c>
      <c r="AA1859" s="188"/>
      <c r="AB1859" s="188">
        <v>64.81</v>
      </c>
      <c r="AC1859" s="188">
        <v>85.99</v>
      </c>
      <c r="AD1859" s="188">
        <v>30.12</v>
      </c>
      <c r="AE1859" s="188">
        <v>49.79</v>
      </c>
      <c r="AF1859" s="188">
        <v>33.47</v>
      </c>
    </row>
    <row r="1860" spans="1:32" x14ac:dyDescent="0.3">
      <c r="A1860" s="180" t="s">
        <v>973</v>
      </c>
      <c r="B1860" s="180">
        <v>12061</v>
      </c>
      <c r="C1860" s="182" t="s">
        <v>28283</v>
      </c>
      <c r="D1860" s="180" t="s">
        <v>37</v>
      </c>
      <c r="E1860" s="180" t="s">
        <v>857</v>
      </c>
      <c r="F1860" s="188"/>
      <c r="G1860" s="188">
        <v>31.94</v>
      </c>
      <c r="H1860" s="188"/>
      <c r="I1860" s="188">
        <v>28.74</v>
      </c>
      <c r="J1860" s="188">
        <v>23.41</v>
      </c>
      <c r="K1860" s="188"/>
      <c r="L1860" s="188">
        <v>25.42</v>
      </c>
      <c r="M1860" s="188">
        <v>24.05</v>
      </c>
      <c r="N1860" s="188">
        <v>28.71</v>
      </c>
      <c r="O1860" s="188">
        <v>28.55</v>
      </c>
      <c r="P1860" s="188">
        <v>40.43</v>
      </c>
      <c r="Q1860" s="188">
        <v>24.65</v>
      </c>
      <c r="R1860" s="188">
        <v>33.090000000000003</v>
      </c>
      <c r="S1860" s="188">
        <v>27.72</v>
      </c>
      <c r="T1860" s="188">
        <v>29.76</v>
      </c>
      <c r="U1860" s="188"/>
      <c r="V1860" s="188"/>
      <c r="W1860" s="188">
        <v>35.03</v>
      </c>
      <c r="X1860" s="188">
        <v>29.25</v>
      </c>
      <c r="Y1860" s="188">
        <v>24.88</v>
      </c>
      <c r="Z1860" s="188">
        <v>29.16</v>
      </c>
      <c r="AA1860" s="188"/>
      <c r="AB1860" s="188">
        <v>39.57</v>
      </c>
      <c r="AC1860" s="188">
        <v>52.51</v>
      </c>
      <c r="AD1860" s="188">
        <v>18.39</v>
      </c>
      <c r="AE1860" s="188">
        <v>30.4</v>
      </c>
      <c r="AF1860" s="188">
        <v>20.440000000000001</v>
      </c>
    </row>
    <row r="1861" spans="1:32" x14ac:dyDescent="0.3">
      <c r="A1861" s="180" t="s">
        <v>973</v>
      </c>
      <c r="B1861" s="180">
        <v>12062</v>
      </c>
      <c r="C1861" s="182" t="s">
        <v>28284</v>
      </c>
      <c r="D1861" s="180" t="s">
        <v>37</v>
      </c>
      <c r="E1861" s="180" t="s">
        <v>857</v>
      </c>
      <c r="F1861" s="188"/>
      <c r="G1861" s="188">
        <v>58.9</v>
      </c>
      <c r="H1861" s="188"/>
      <c r="I1861" s="188">
        <v>53.01</v>
      </c>
      <c r="J1861" s="188">
        <v>43.17</v>
      </c>
      <c r="K1861" s="188"/>
      <c r="L1861" s="188">
        <v>46.88</v>
      </c>
      <c r="M1861" s="188">
        <v>44.35</v>
      </c>
      <c r="N1861" s="188">
        <v>52.95</v>
      </c>
      <c r="O1861" s="188">
        <v>52.65</v>
      </c>
      <c r="P1861" s="188">
        <v>74.56</v>
      </c>
      <c r="Q1861" s="188">
        <v>45.47</v>
      </c>
      <c r="R1861" s="188">
        <v>61.02</v>
      </c>
      <c r="S1861" s="188">
        <v>51.12</v>
      </c>
      <c r="T1861" s="188">
        <v>54.89</v>
      </c>
      <c r="U1861" s="188"/>
      <c r="V1861" s="188"/>
      <c r="W1861" s="188">
        <v>64.61</v>
      </c>
      <c r="X1861" s="188">
        <v>53.95</v>
      </c>
      <c r="Y1861" s="188">
        <v>45.88</v>
      </c>
      <c r="Z1861" s="188">
        <v>53.77</v>
      </c>
      <c r="AA1861" s="188"/>
      <c r="AB1861" s="188">
        <v>72.97</v>
      </c>
      <c r="AC1861" s="188">
        <v>96.83</v>
      </c>
      <c r="AD1861" s="188">
        <v>33.92</v>
      </c>
      <c r="AE1861" s="188">
        <v>56.07</v>
      </c>
      <c r="AF1861" s="188">
        <v>37.69</v>
      </c>
    </row>
    <row r="1862" spans="1:32" x14ac:dyDescent="0.3">
      <c r="A1862" s="180" t="s">
        <v>973</v>
      </c>
      <c r="B1862" s="180">
        <v>2687</v>
      </c>
      <c r="C1862" s="182" t="s">
        <v>28285</v>
      </c>
      <c r="D1862" s="180" t="s">
        <v>37</v>
      </c>
      <c r="E1862" s="180" t="s">
        <v>857</v>
      </c>
      <c r="F1862" s="188">
        <v>2.7</v>
      </c>
      <c r="G1862" s="188">
        <v>2.54</v>
      </c>
      <c r="H1862" s="188">
        <v>2.27</v>
      </c>
      <c r="I1862" s="188">
        <v>2.54</v>
      </c>
      <c r="J1862" s="188">
        <v>2.04</v>
      </c>
      <c r="K1862" s="188">
        <v>1.94</v>
      </c>
      <c r="L1862" s="188">
        <v>2.44</v>
      </c>
      <c r="M1862" s="188">
        <v>1.83</v>
      </c>
      <c r="N1862" s="188">
        <v>1.48</v>
      </c>
      <c r="O1862" s="188">
        <v>2.14</v>
      </c>
      <c r="P1862" s="188">
        <v>2.09</v>
      </c>
      <c r="Q1862" s="188">
        <v>2.1800000000000002</v>
      </c>
      <c r="R1862" s="188">
        <v>2.23</v>
      </c>
      <c r="S1862" s="188">
        <v>2.54</v>
      </c>
      <c r="T1862" s="188">
        <v>2.2000000000000002</v>
      </c>
      <c r="U1862" s="188">
        <v>2.1800000000000002</v>
      </c>
      <c r="V1862" s="188">
        <v>2.11</v>
      </c>
      <c r="W1862" s="188">
        <v>2.76</v>
      </c>
      <c r="X1862" s="188">
        <v>1.89</v>
      </c>
      <c r="Y1862" s="188">
        <v>1.63</v>
      </c>
      <c r="Z1862" s="188">
        <v>2.2000000000000002</v>
      </c>
      <c r="AA1862" s="188">
        <v>1.93</v>
      </c>
      <c r="AB1862" s="188">
        <v>2.87</v>
      </c>
      <c r="AC1862" s="188">
        <v>1.94</v>
      </c>
      <c r="AD1862" s="188">
        <v>1.99</v>
      </c>
      <c r="AE1862" s="188">
        <v>1.88</v>
      </c>
      <c r="AF1862" s="188">
        <v>1.94</v>
      </c>
    </row>
    <row r="1863" spans="1:32" x14ac:dyDescent="0.3">
      <c r="A1863" s="180" t="s">
        <v>973</v>
      </c>
      <c r="B1863" s="180">
        <v>2689</v>
      </c>
      <c r="C1863" s="182" t="s">
        <v>28286</v>
      </c>
      <c r="D1863" s="180" t="s">
        <v>37</v>
      </c>
      <c r="E1863" s="180" t="s">
        <v>857</v>
      </c>
      <c r="F1863" s="188">
        <v>3.21</v>
      </c>
      <c r="G1863" s="188">
        <v>3.02</v>
      </c>
      <c r="H1863" s="188">
        <v>2.7</v>
      </c>
      <c r="I1863" s="188">
        <v>3.02</v>
      </c>
      <c r="J1863" s="188">
        <v>2.4300000000000002</v>
      </c>
      <c r="K1863" s="188">
        <v>2.31</v>
      </c>
      <c r="L1863" s="188">
        <v>2.9</v>
      </c>
      <c r="M1863" s="188">
        <v>2.1800000000000002</v>
      </c>
      <c r="N1863" s="188">
        <v>1.77</v>
      </c>
      <c r="O1863" s="188">
        <v>2.5499999999999998</v>
      </c>
      <c r="P1863" s="188">
        <v>2.4900000000000002</v>
      </c>
      <c r="Q1863" s="188">
        <v>2.6</v>
      </c>
      <c r="R1863" s="188">
        <v>2.66</v>
      </c>
      <c r="S1863" s="188">
        <v>3.03</v>
      </c>
      <c r="T1863" s="188">
        <v>2.62</v>
      </c>
      <c r="U1863" s="188">
        <v>2.6</v>
      </c>
      <c r="V1863" s="188">
        <v>2.5099999999999998</v>
      </c>
      <c r="W1863" s="188">
        <v>3.29</v>
      </c>
      <c r="X1863" s="188">
        <v>2.25</v>
      </c>
      <c r="Y1863" s="188">
        <v>1.94</v>
      </c>
      <c r="Z1863" s="188">
        <v>2.62</v>
      </c>
      <c r="AA1863" s="188">
        <v>2.2999999999999998</v>
      </c>
      <c r="AB1863" s="188">
        <v>3.42</v>
      </c>
      <c r="AC1863" s="188">
        <v>2.31</v>
      </c>
      <c r="AD1863" s="188">
        <v>2.37</v>
      </c>
      <c r="AE1863" s="188">
        <v>2.23</v>
      </c>
      <c r="AF1863" s="188">
        <v>2.31</v>
      </c>
    </row>
    <row r="1864" spans="1:32" x14ac:dyDescent="0.3">
      <c r="A1864" s="180" t="s">
        <v>973</v>
      </c>
      <c r="B1864" s="180">
        <v>2688</v>
      </c>
      <c r="C1864" s="182" t="s">
        <v>28287</v>
      </c>
      <c r="D1864" s="180" t="s">
        <v>37</v>
      </c>
      <c r="E1864" s="180" t="s">
        <v>857</v>
      </c>
      <c r="F1864" s="188">
        <v>3.48</v>
      </c>
      <c r="G1864" s="188">
        <v>3.27</v>
      </c>
      <c r="H1864" s="188">
        <v>2.92</v>
      </c>
      <c r="I1864" s="188">
        <v>3.27</v>
      </c>
      <c r="J1864" s="188">
        <v>2.64</v>
      </c>
      <c r="K1864" s="188">
        <v>2.5099999999999998</v>
      </c>
      <c r="L1864" s="188">
        <v>3.14</v>
      </c>
      <c r="M1864" s="188">
        <v>2.36</v>
      </c>
      <c r="N1864" s="188">
        <v>1.92</v>
      </c>
      <c r="O1864" s="188">
        <v>2.76</v>
      </c>
      <c r="P1864" s="188">
        <v>2.7</v>
      </c>
      <c r="Q1864" s="188">
        <v>2.81</v>
      </c>
      <c r="R1864" s="188">
        <v>2.88</v>
      </c>
      <c r="S1864" s="188">
        <v>3.28</v>
      </c>
      <c r="T1864" s="188">
        <v>2.83</v>
      </c>
      <c r="U1864" s="188">
        <v>2.81</v>
      </c>
      <c r="V1864" s="188">
        <v>2.72</v>
      </c>
      <c r="W1864" s="188">
        <v>3.56</v>
      </c>
      <c r="X1864" s="188">
        <v>2.44</v>
      </c>
      <c r="Y1864" s="188">
        <v>2.11</v>
      </c>
      <c r="Z1864" s="188">
        <v>2.83</v>
      </c>
      <c r="AA1864" s="188">
        <v>2.4900000000000002</v>
      </c>
      <c r="AB1864" s="188">
        <v>3.7</v>
      </c>
      <c r="AC1864" s="188">
        <v>2.5099999999999998</v>
      </c>
      <c r="AD1864" s="188">
        <v>2.56</v>
      </c>
      <c r="AE1864" s="188">
        <v>2.42</v>
      </c>
      <c r="AF1864" s="188">
        <v>2.5</v>
      </c>
    </row>
    <row r="1865" spans="1:32" x14ac:dyDescent="0.3">
      <c r="A1865" s="180" t="s">
        <v>973</v>
      </c>
      <c r="B1865" s="180">
        <v>2690</v>
      </c>
      <c r="C1865" s="182" t="s">
        <v>28288</v>
      </c>
      <c r="D1865" s="180" t="s">
        <v>37</v>
      </c>
      <c r="E1865" s="180" t="s">
        <v>857</v>
      </c>
      <c r="F1865" s="188">
        <v>5.96</v>
      </c>
      <c r="G1865" s="188">
        <v>5.6</v>
      </c>
      <c r="H1865" s="188">
        <v>5.01</v>
      </c>
      <c r="I1865" s="188">
        <v>5.6</v>
      </c>
      <c r="J1865" s="188">
        <v>4.51</v>
      </c>
      <c r="K1865" s="188">
        <v>4.29</v>
      </c>
      <c r="L1865" s="188">
        <v>5.38</v>
      </c>
      <c r="M1865" s="188">
        <v>4.04</v>
      </c>
      <c r="N1865" s="188">
        <v>3.28</v>
      </c>
      <c r="O1865" s="188">
        <v>4.7300000000000004</v>
      </c>
      <c r="P1865" s="188">
        <v>4.6100000000000003</v>
      </c>
      <c r="Q1865" s="188">
        <v>4.82</v>
      </c>
      <c r="R1865" s="188">
        <v>4.93</v>
      </c>
      <c r="S1865" s="188">
        <v>5.61</v>
      </c>
      <c r="T1865" s="188">
        <v>4.8499999999999996</v>
      </c>
      <c r="U1865" s="188">
        <v>4.82</v>
      </c>
      <c r="V1865" s="188">
        <v>4.66</v>
      </c>
      <c r="W1865" s="188">
        <v>6.09</v>
      </c>
      <c r="X1865" s="188">
        <v>4.18</v>
      </c>
      <c r="Y1865" s="188">
        <v>3.61</v>
      </c>
      <c r="Z1865" s="188">
        <v>4.8499999999999996</v>
      </c>
      <c r="AA1865" s="188">
        <v>4.2699999999999996</v>
      </c>
      <c r="AB1865" s="188">
        <v>6.34</v>
      </c>
      <c r="AC1865" s="188">
        <v>4.29</v>
      </c>
      <c r="AD1865" s="188">
        <v>4.3899999999999997</v>
      </c>
      <c r="AE1865" s="188">
        <v>4.1399999999999997</v>
      </c>
      <c r="AF1865" s="188">
        <v>4.28</v>
      </c>
    </row>
    <row r="1866" spans="1:32" x14ac:dyDescent="0.3">
      <c r="A1866" s="180" t="s">
        <v>973</v>
      </c>
      <c r="B1866" s="180">
        <v>39243</v>
      </c>
      <c r="C1866" s="182" t="s">
        <v>28289</v>
      </c>
      <c r="D1866" s="180" t="s">
        <v>37</v>
      </c>
      <c r="E1866" s="180" t="s">
        <v>857</v>
      </c>
      <c r="F1866" s="188">
        <v>3.93</v>
      </c>
      <c r="G1866" s="188">
        <v>3.69</v>
      </c>
      <c r="H1866" s="188">
        <v>3.3</v>
      </c>
      <c r="I1866" s="188">
        <v>3.69</v>
      </c>
      <c r="J1866" s="188">
        <v>2.97</v>
      </c>
      <c r="K1866" s="188">
        <v>2.83</v>
      </c>
      <c r="L1866" s="188">
        <v>3.54</v>
      </c>
      <c r="M1866" s="188">
        <v>2.66</v>
      </c>
      <c r="N1866" s="188">
        <v>2.16</v>
      </c>
      <c r="O1866" s="188">
        <v>3.11</v>
      </c>
      <c r="P1866" s="188">
        <v>3.04</v>
      </c>
      <c r="Q1866" s="188">
        <v>3.17</v>
      </c>
      <c r="R1866" s="188">
        <v>3.25</v>
      </c>
      <c r="S1866" s="188">
        <v>3.7</v>
      </c>
      <c r="T1866" s="188">
        <v>3.2</v>
      </c>
      <c r="U1866" s="188">
        <v>3.17</v>
      </c>
      <c r="V1866" s="188">
        <v>3.07</v>
      </c>
      <c r="W1866" s="188">
        <v>4.0199999999999996</v>
      </c>
      <c r="X1866" s="188">
        <v>2.75</v>
      </c>
      <c r="Y1866" s="188">
        <v>2.37</v>
      </c>
      <c r="Z1866" s="188">
        <v>3.2</v>
      </c>
      <c r="AA1866" s="188">
        <v>2.81</v>
      </c>
      <c r="AB1866" s="188">
        <v>4.18</v>
      </c>
      <c r="AC1866" s="188">
        <v>2.83</v>
      </c>
      <c r="AD1866" s="188">
        <v>2.89</v>
      </c>
      <c r="AE1866" s="188">
        <v>2.73</v>
      </c>
      <c r="AF1866" s="188">
        <v>2.82</v>
      </c>
    </row>
    <row r="1867" spans="1:32" x14ac:dyDescent="0.3">
      <c r="A1867" s="180" t="s">
        <v>973</v>
      </c>
      <c r="B1867" s="180">
        <v>39244</v>
      </c>
      <c r="C1867" s="182" t="s">
        <v>28290</v>
      </c>
      <c r="D1867" s="180" t="s">
        <v>37</v>
      </c>
      <c r="E1867" s="180" t="s">
        <v>857</v>
      </c>
      <c r="F1867" s="188">
        <v>5.31</v>
      </c>
      <c r="G1867" s="188">
        <v>4.99</v>
      </c>
      <c r="H1867" s="188">
        <v>4.46</v>
      </c>
      <c r="I1867" s="188">
        <v>4.99</v>
      </c>
      <c r="J1867" s="188">
        <v>4.0199999999999996</v>
      </c>
      <c r="K1867" s="188">
        <v>3.82</v>
      </c>
      <c r="L1867" s="188">
        <v>4.79</v>
      </c>
      <c r="M1867" s="188">
        <v>3.6</v>
      </c>
      <c r="N1867" s="188">
        <v>2.92</v>
      </c>
      <c r="O1867" s="188">
        <v>4.21</v>
      </c>
      <c r="P1867" s="188">
        <v>4.1100000000000003</v>
      </c>
      <c r="Q1867" s="188">
        <v>4.29</v>
      </c>
      <c r="R1867" s="188">
        <v>4.3899999999999997</v>
      </c>
      <c r="S1867" s="188">
        <v>5</v>
      </c>
      <c r="T1867" s="188">
        <v>4.32</v>
      </c>
      <c r="U1867" s="188">
        <v>4.29</v>
      </c>
      <c r="V1867" s="188">
        <v>4.1500000000000004</v>
      </c>
      <c r="W1867" s="188">
        <v>5.43</v>
      </c>
      <c r="X1867" s="188">
        <v>3.72</v>
      </c>
      <c r="Y1867" s="188">
        <v>3.21</v>
      </c>
      <c r="Z1867" s="188">
        <v>4.32</v>
      </c>
      <c r="AA1867" s="188">
        <v>3.8</v>
      </c>
      <c r="AB1867" s="188">
        <v>5.65</v>
      </c>
      <c r="AC1867" s="188">
        <v>3.82</v>
      </c>
      <c r="AD1867" s="188">
        <v>3.91</v>
      </c>
      <c r="AE1867" s="188">
        <v>3.69</v>
      </c>
      <c r="AF1867" s="188">
        <v>3.81</v>
      </c>
    </row>
    <row r="1868" spans="1:32" x14ac:dyDescent="0.3">
      <c r="A1868" s="180" t="s">
        <v>973</v>
      </c>
      <c r="B1868" s="180">
        <v>39245</v>
      </c>
      <c r="C1868" s="182" t="s">
        <v>28291</v>
      </c>
      <c r="D1868" s="180" t="s">
        <v>37</v>
      </c>
      <c r="E1868" s="180" t="s">
        <v>857</v>
      </c>
      <c r="F1868" s="188">
        <v>10.210000000000001</v>
      </c>
      <c r="G1868" s="188">
        <v>9.6</v>
      </c>
      <c r="H1868" s="188">
        <v>8.58</v>
      </c>
      <c r="I1868" s="188">
        <v>9.6</v>
      </c>
      <c r="J1868" s="188">
        <v>7.74</v>
      </c>
      <c r="K1868" s="188">
        <v>7.35</v>
      </c>
      <c r="L1868" s="188">
        <v>9.2200000000000006</v>
      </c>
      <c r="M1868" s="188">
        <v>6.93</v>
      </c>
      <c r="N1868" s="188">
        <v>5.62</v>
      </c>
      <c r="O1868" s="188">
        <v>8.1</v>
      </c>
      <c r="P1868" s="188">
        <v>7.91</v>
      </c>
      <c r="Q1868" s="188">
        <v>8.26</v>
      </c>
      <c r="R1868" s="188">
        <v>8.4499999999999993</v>
      </c>
      <c r="S1868" s="188">
        <v>9.6199999999999992</v>
      </c>
      <c r="T1868" s="188">
        <v>8.31</v>
      </c>
      <c r="U1868" s="188">
        <v>8.26</v>
      </c>
      <c r="V1868" s="188">
        <v>7.99</v>
      </c>
      <c r="W1868" s="188">
        <v>10.45</v>
      </c>
      <c r="X1868" s="188">
        <v>7.16</v>
      </c>
      <c r="Y1868" s="188">
        <v>6.18</v>
      </c>
      <c r="Z1868" s="188">
        <v>8.31</v>
      </c>
      <c r="AA1868" s="188">
        <v>7.31</v>
      </c>
      <c r="AB1868" s="188">
        <v>10.87</v>
      </c>
      <c r="AC1868" s="188">
        <v>7.35</v>
      </c>
      <c r="AD1868" s="188">
        <v>7.53</v>
      </c>
      <c r="AE1868" s="188">
        <v>7.1</v>
      </c>
      <c r="AF1868" s="188">
        <v>7.33</v>
      </c>
    </row>
    <row r="1869" spans="1:32" x14ac:dyDescent="0.3">
      <c r="A1869" s="180" t="s">
        <v>973</v>
      </c>
      <c r="B1869" s="180">
        <v>39255</v>
      </c>
      <c r="C1869" s="182" t="s">
        <v>28292</v>
      </c>
      <c r="D1869" s="180" t="s">
        <v>37</v>
      </c>
      <c r="E1869" s="180" t="s">
        <v>857</v>
      </c>
      <c r="F1869" s="188">
        <v>28.27</v>
      </c>
      <c r="G1869" s="188">
        <v>26.57</v>
      </c>
      <c r="H1869" s="188">
        <v>23.75</v>
      </c>
      <c r="I1869" s="188">
        <v>26.57</v>
      </c>
      <c r="J1869" s="188">
        <v>21.42</v>
      </c>
      <c r="K1869" s="188">
        <v>20.350000000000001</v>
      </c>
      <c r="L1869" s="188">
        <v>25.51</v>
      </c>
      <c r="M1869" s="188">
        <v>19.18</v>
      </c>
      <c r="N1869" s="188">
        <v>15.57</v>
      </c>
      <c r="O1869" s="188">
        <v>22.43</v>
      </c>
      <c r="P1869" s="188">
        <v>21.89</v>
      </c>
      <c r="Q1869" s="188">
        <v>22.85</v>
      </c>
      <c r="R1869" s="188">
        <v>23.38</v>
      </c>
      <c r="S1869" s="188">
        <v>26.62</v>
      </c>
      <c r="T1869" s="188">
        <v>23.01</v>
      </c>
      <c r="U1869" s="188">
        <v>22.85</v>
      </c>
      <c r="V1869" s="188">
        <v>22.11</v>
      </c>
      <c r="W1869" s="188">
        <v>28.91</v>
      </c>
      <c r="X1869" s="188">
        <v>19.82</v>
      </c>
      <c r="Y1869" s="188">
        <v>17.11</v>
      </c>
      <c r="Z1869" s="188">
        <v>23.01</v>
      </c>
      <c r="AA1869" s="188">
        <v>20.25</v>
      </c>
      <c r="AB1869" s="188">
        <v>30.08</v>
      </c>
      <c r="AC1869" s="188">
        <v>20.350000000000001</v>
      </c>
      <c r="AD1869" s="188">
        <v>20.83</v>
      </c>
      <c r="AE1869" s="188">
        <v>19.66</v>
      </c>
      <c r="AF1869" s="188">
        <v>20.3</v>
      </c>
    </row>
    <row r="1870" spans="1:32" x14ac:dyDescent="0.3">
      <c r="A1870" s="180" t="s">
        <v>973</v>
      </c>
      <c r="B1870" s="180">
        <v>39254</v>
      </c>
      <c r="C1870" s="182" t="s">
        <v>28293</v>
      </c>
      <c r="D1870" s="180" t="s">
        <v>37</v>
      </c>
      <c r="E1870" s="180" t="s">
        <v>857</v>
      </c>
      <c r="F1870" s="188">
        <v>15.28</v>
      </c>
      <c r="G1870" s="188">
        <v>14.36</v>
      </c>
      <c r="H1870" s="188">
        <v>12.84</v>
      </c>
      <c r="I1870" s="188">
        <v>14.36</v>
      </c>
      <c r="J1870" s="188">
        <v>11.57</v>
      </c>
      <c r="K1870" s="188">
        <v>11</v>
      </c>
      <c r="L1870" s="188">
        <v>13.78</v>
      </c>
      <c r="M1870" s="188">
        <v>10.37</v>
      </c>
      <c r="N1870" s="188">
        <v>8.41</v>
      </c>
      <c r="O1870" s="188">
        <v>12.12</v>
      </c>
      <c r="P1870" s="188">
        <v>11.83</v>
      </c>
      <c r="Q1870" s="188">
        <v>12.35</v>
      </c>
      <c r="R1870" s="188">
        <v>12.64</v>
      </c>
      <c r="S1870" s="188">
        <v>14.39</v>
      </c>
      <c r="T1870" s="188">
        <v>12.43</v>
      </c>
      <c r="U1870" s="188">
        <v>12.35</v>
      </c>
      <c r="V1870" s="188">
        <v>11.95</v>
      </c>
      <c r="W1870" s="188">
        <v>15.62</v>
      </c>
      <c r="X1870" s="188">
        <v>10.71</v>
      </c>
      <c r="Y1870" s="188">
        <v>9.25</v>
      </c>
      <c r="Z1870" s="188">
        <v>12.43</v>
      </c>
      <c r="AA1870" s="188">
        <v>10.94</v>
      </c>
      <c r="AB1870" s="188">
        <v>16.260000000000002</v>
      </c>
      <c r="AC1870" s="188">
        <v>11</v>
      </c>
      <c r="AD1870" s="188">
        <v>11.26</v>
      </c>
      <c r="AE1870" s="188">
        <v>10.62</v>
      </c>
      <c r="AF1870" s="188">
        <v>10.97</v>
      </c>
    </row>
    <row r="1871" spans="1:32" x14ac:dyDescent="0.3">
      <c r="A1871" s="180" t="s">
        <v>973</v>
      </c>
      <c r="B1871" s="180">
        <v>39253</v>
      </c>
      <c r="C1871" s="182" t="s">
        <v>28294</v>
      </c>
      <c r="D1871" s="180" t="s">
        <v>37</v>
      </c>
      <c r="E1871" s="180" t="s">
        <v>857</v>
      </c>
      <c r="F1871" s="188">
        <v>19.47</v>
      </c>
      <c r="G1871" s="188">
        <v>18.3</v>
      </c>
      <c r="H1871" s="188">
        <v>16.36</v>
      </c>
      <c r="I1871" s="188">
        <v>18.3</v>
      </c>
      <c r="J1871" s="188">
        <v>14.75</v>
      </c>
      <c r="K1871" s="188">
        <v>14.02</v>
      </c>
      <c r="L1871" s="188">
        <v>17.57</v>
      </c>
      <c r="M1871" s="188">
        <v>13.21</v>
      </c>
      <c r="N1871" s="188">
        <v>10.72</v>
      </c>
      <c r="O1871" s="188">
        <v>15.44</v>
      </c>
      <c r="P1871" s="188">
        <v>15.08</v>
      </c>
      <c r="Q1871" s="188">
        <v>15.74</v>
      </c>
      <c r="R1871" s="188">
        <v>16.100000000000001</v>
      </c>
      <c r="S1871" s="188">
        <v>18.34</v>
      </c>
      <c r="T1871" s="188">
        <v>15.85</v>
      </c>
      <c r="U1871" s="188">
        <v>15.74</v>
      </c>
      <c r="V1871" s="188">
        <v>15.22</v>
      </c>
      <c r="W1871" s="188">
        <v>19.91</v>
      </c>
      <c r="X1871" s="188">
        <v>13.65</v>
      </c>
      <c r="Y1871" s="188">
        <v>11.78</v>
      </c>
      <c r="Z1871" s="188">
        <v>15.85</v>
      </c>
      <c r="AA1871" s="188">
        <v>13.94</v>
      </c>
      <c r="AB1871" s="188">
        <v>20.72</v>
      </c>
      <c r="AC1871" s="188">
        <v>14.02</v>
      </c>
      <c r="AD1871" s="188">
        <v>14.35</v>
      </c>
      <c r="AE1871" s="188">
        <v>13.54</v>
      </c>
      <c r="AF1871" s="188">
        <v>13.98</v>
      </c>
    </row>
    <row r="1872" spans="1:32" x14ac:dyDescent="0.3">
      <c r="A1872" s="180" t="s">
        <v>973</v>
      </c>
      <c r="B1872" s="180">
        <v>39246</v>
      </c>
      <c r="C1872" s="182" t="s">
        <v>28295</v>
      </c>
      <c r="D1872" s="180" t="s">
        <v>37</v>
      </c>
      <c r="E1872" s="180" t="s">
        <v>857</v>
      </c>
      <c r="F1872" s="188"/>
      <c r="G1872" s="188">
        <v>5.79</v>
      </c>
      <c r="H1872" s="188"/>
      <c r="I1872" s="188">
        <v>4.68</v>
      </c>
      <c r="J1872" s="188">
        <v>4.87</v>
      </c>
      <c r="K1872" s="188">
        <v>4.9000000000000004</v>
      </c>
      <c r="L1872" s="188">
        <v>4.34</v>
      </c>
      <c r="M1872" s="188">
        <v>5.47</v>
      </c>
      <c r="N1872" s="188">
        <v>3.57</v>
      </c>
      <c r="O1872" s="188">
        <v>5.08</v>
      </c>
      <c r="P1872" s="188">
        <v>4.4800000000000004</v>
      </c>
      <c r="Q1872" s="188">
        <v>4.7699999999999996</v>
      </c>
      <c r="R1872" s="188">
        <v>4.12</v>
      </c>
      <c r="S1872" s="188">
        <v>5.36</v>
      </c>
      <c r="T1872" s="188">
        <v>5.71</v>
      </c>
      <c r="U1872" s="188">
        <v>4.9000000000000004</v>
      </c>
      <c r="V1872" s="188">
        <v>7.15</v>
      </c>
      <c r="W1872" s="188">
        <v>5.44</v>
      </c>
      <c r="X1872" s="188">
        <v>4.63</v>
      </c>
      <c r="Y1872" s="188">
        <v>10.94</v>
      </c>
      <c r="Z1872" s="188">
        <v>6.38</v>
      </c>
      <c r="AA1872" s="188"/>
      <c r="AB1872" s="188">
        <v>6.93</v>
      </c>
      <c r="AC1872" s="188">
        <v>3.41</v>
      </c>
      <c r="AD1872" s="188">
        <v>4.51</v>
      </c>
      <c r="AE1872" s="188">
        <v>4.87</v>
      </c>
      <c r="AF1872" s="188">
        <v>4.55</v>
      </c>
    </row>
    <row r="1873" spans="1:32" x14ac:dyDescent="0.3">
      <c r="A1873" s="180" t="s">
        <v>973</v>
      </c>
      <c r="B1873" s="180">
        <v>39247</v>
      </c>
      <c r="C1873" s="182" t="s">
        <v>28296</v>
      </c>
      <c r="D1873" s="180" t="s">
        <v>37</v>
      </c>
      <c r="E1873" s="180" t="s">
        <v>857</v>
      </c>
      <c r="F1873" s="188"/>
      <c r="G1873" s="188">
        <v>5.04</v>
      </c>
      <c r="H1873" s="188"/>
      <c r="I1873" s="188">
        <v>4.08</v>
      </c>
      <c r="J1873" s="188">
        <v>4.25</v>
      </c>
      <c r="K1873" s="188">
        <v>4.2699999999999996</v>
      </c>
      <c r="L1873" s="188">
        <v>3.78</v>
      </c>
      <c r="M1873" s="188">
        <v>4.76</v>
      </c>
      <c r="N1873" s="188">
        <v>3.11</v>
      </c>
      <c r="O1873" s="188">
        <v>4.43</v>
      </c>
      <c r="P1873" s="188">
        <v>3.91</v>
      </c>
      <c r="Q1873" s="188">
        <v>4.16</v>
      </c>
      <c r="R1873" s="188">
        <v>3.59</v>
      </c>
      <c r="S1873" s="188">
        <v>4.67</v>
      </c>
      <c r="T1873" s="188">
        <v>4.9800000000000004</v>
      </c>
      <c r="U1873" s="188">
        <v>4.2699999999999996</v>
      </c>
      <c r="V1873" s="188">
        <v>6.23</v>
      </c>
      <c r="W1873" s="188">
        <v>4.75</v>
      </c>
      <c r="X1873" s="188">
        <v>4.04</v>
      </c>
      <c r="Y1873" s="188">
        <v>9.5299999999999994</v>
      </c>
      <c r="Z1873" s="188">
        <v>5.56</v>
      </c>
      <c r="AA1873" s="188"/>
      <c r="AB1873" s="188">
        <v>6.04</v>
      </c>
      <c r="AC1873" s="188">
        <v>2.97</v>
      </c>
      <c r="AD1873" s="188">
        <v>3.93</v>
      </c>
      <c r="AE1873" s="188">
        <v>4.24</v>
      </c>
      <c r="AF1873" s="188">
        <v>3.96</v>
      </c>
    </row>
    <row r="1874" spans="1:32" x14ac:dyDescent="0.3">
      <c r="A1874" s="180" t="s">
        <v>973</v>
      </c>
      <c r="B1874" s="180">
        <v>2446</v>
      </c>
      <c r="C1874" s="182" t="s">
        <v>28297</v>
      </c>
      <c r="D1874" s="180" t="s">
        <v>37</v>
      </c>
      <c r="E1874" s="180" t="s">
        <v>26586</v>
      </c>
      <c r="F1874" s="188"/>
      <c r="G1874" s="188">
        <v>8.31</v>
      </c>
      <c r="H1874" s="188"/>
      <c r="I1874" s="188">
        <v>6.72</v>
      </c>
      <c r="J1874" s="188">
        <v>7</v>
      </c>
      <c r="K1874" s="188">
        <v>7.04</v>
      </c>
      <c r="L1874" s="188">
        <v>6.23</v>
      </c>
      <c r="M1874" s="188">
        <v>7.85</v>
      </c>
      <c r="N1874" s="188">
        <v>5.13</v>
      </c>
      <c r="O1874" s="188">
        <v>7.3</v>
      </c>
      <c r="P1874" s="188">
        <v>6.44</v>
      </c>
      <c r="Q1874" s="188">
        <v>6.85</v>
      </c>
      <c r="R1874" s="188">
        <v>5.92</v>
      </c>
      <c r="S1874" s="188">
        <v>7.7</v>
      </c>
      <c r="T1874" s="188">
        <v>8.1999999999999993</v>
      </c>
      <c r="U1874" s="188">
        <v>7.04</v>
      </c>
      <c r="V1874" s="188">
        <v>10.26</v>
      </c>
      <c r="W1874" s="188">
        <v>7.82</v>
      </c>
      <c r="X1874" s="188">
        <v>6.65</v>
      </c>
      <c r="Y1874" s="188">
        <v>15.7</v>
      </c>
      <c r="Z1874" s="188">
        <v>9.16</v>
      </c>
      <c r="AA1874" s="188"/>
      <c r="AB1874" s="188">
        <v>9.9499999999999993</v>
      </c>
      <c r="AC1874" s="188">
        <v>4.9000000000000004</v>
      </c>
      <c r="AD1874" s="188">
        <v>6.48</v>
      </c>
      <c r="AE1874" s="188">
        <v>6.99</v>
      </c>
      <c r="AF1874" s="188">
        <v>6.53</v>
      </c>
    </row>
    <row r="1875" spans="1:32" x14ac:dyDescent="0.3">
      <c r="A1875" s="180" t="s">
        <v>973</v>
      </c>
      <c r="B1875" s="180">
        <v>2442</v>
      </c>
      <c r="C1875" s="182" t="s">
        <v>28298</v>
      </c>
      <c r="D1875" s="180" t="s">
        <v>37</v>
      </c>
      <c r="E1875" s="180" t="s">
        <v>857</v>
      </c>
      <c r="F1875" s="188"/>
      <c r="G1875" s="188">
        <v>11.64</v>
      </c>
      <c r="H1875" s="188"/>
      <c r="I1875" s="188">
        <v>9.41</v>
      </c>
      <c r="J1875" s="188">
        <v>9.8000000000000007</v>
      </c>
      <c r="K1875" s="188">
        <v>9.86</v>
      </c>
      <c r="L1875" s="188">
        <v>8.73</v>
      </c>
      <c r="M1875" s="188">
        <v>11</v>
      </c>
      <c r="N1875" s="188">
        <v>7.18</v>
      </c>
      <c r="O1875" s="188">
        <v>10.23</v>
      </c>
      <c r="P1875" s="188">
        <v>9.02</v>
      </c>
      <c r="Q1875" s="188">
        <v>9.59</v>
      </c>
      <c r="R1875" s="188">
        <v>8.2899999999999991</v>
      </c>
      <c r="S1875" s="188">
        <v>10.79</v>
      </c>
      <c r="T1875" s="188">
        <v>11.49</v>
      </c>
      <c r="U1875" s="188">
        <v>9.86</v>
      </c>
      <c r="V1875" s="188">
        <v>14.37</v>
      </c>
      <c r="W1875" s="188">
        <v>10.95</v>
      </c>
      <c r="X1875" s="188">
        <v>9.31</v>
      </c>
      <c r="Y1875" s="188">
        <v>22</v>
      </c>
      <c r="Z1875" s="188">
        <v>12.83</v>
      </c>
      <c r="AA1875" s="188"/>
      <c r="AB1875" s="188">
        <v>13.94</v>
      </c>
      <c r="AC1875" s="188">
        <v>6.86</v>
      </c>
      <c r="AD1875" s="188">
        <v>9.08</v>
      </c>
      <c r="AE1875" s="188">
        <v>9.7899999999999991</v>
      </c>
      <c r="AF1875" s="188">
        <v>9.15</v>
      </c>
    </row>
    <row r="1876" spans="1:32" x14ac:dyDescent="0.3">
      <c r="A1876" s="180" t="s">
        <v>973</v>
      </c>
      <c r="B1876" s="180">
        <v>39248</v>
      </c>
      <c r="C1876" s="182" t="s">
        <v>28299</v>
      </c>
      <c r="D1876" s="180" t="s">
        <v>37</v>
      </c>
      <c r="E1876" s="180" t="s">
        <v>857</v>
      </c>
      <c r="F1876" s="188"/>
      <c r="G1876" s="188">
        <v>16.22</v>
      </c>
      <c r="H1876" s="188"/>
      <c r="I1876" s="188">
        <v>13.12</v>
      </c>
      <c r="J1876" s="188">
        <v>13.67</v>
      </c>
      <c r="K1876" s="188">
        <v>13.74</v>
      </c>
      <c r="L1876" s="188">
        <v>12.16</v>
      </c>
      <c r="M1876" s="188">
        <v>15.33</v>
      </c>
      <c r="N1876" s="188">
        <v>10.01</v>
      </c>
      <c r="O1876" s="188">
        <v>14.25</v>
      </c>
      <c r="P1876" s="188">
        <v>12.57</v>
      </c>
      <c r="Q1876" s="188">
        <v>13.37</v>
      </c>
      <c r="R1876" s="188">
        <v>11.56</v>
      </c>
      <c r="S1876" s="188">
        <v>15.03</v>
      </c>
      <c r="T1876" s="188">
        <v>16.010000000000002</v>
      </c>
      <c r="U1876" s="188">
        <v>13.74</v>
      </c>
      <c r="V1876" s="188">
        <v>20.03</v>
      </c>
      <c r="W1876" s="188">
        <v>15.27</v>
      </c>
      <c r="X1876" s="188">
        <v>12.98</v>
      </c>
      <c r="Y1876" s="188">
        <v>30.66</v>
      </c>
      <c r="Z1876" s="188">
        <v>17.88</v>
      </c>
      <c r="AA1876" s="188"/>
      <c r="AB1876" s="188">
        <v>19.43</v>
      </c>
      <c r="AC1876" s="188">
        <v>9.56</v>
      </c>
      <c r="AD1876" s="188">
        <v>12.65</v>
      </c>
      <c r="AE1876" s="188">
        <v>13.65</v>
      </c>
      <c r="AF1876" s="188">
        <v>12.75</v>
      </c>
    </row>
    <row r="1877" spans="1:32" x14ac:dyDescent="0.3">
      <c r="A1877" s="180" t="s">
        <v>26723</v>
      </c>
      <c r="B1877" s="180">
        <v>2438</v>
      </c>
      <c r="C1877" s="182" t="s">
        <v>28300</v>
      </c>
      <c r="D1877" s="180" t="s">
        <v>40</v>
      </c>
      <c r="E1877" s="180" t="s">
        <v>857</v>
      </c>
      <c r="F1877" s="188">
        <v>29.08</v>
      </c>
      <c r="G1877" s="188">
        <v>28.83</v>
      </c>
      <c r="H1877" s="188">
        <v>43.92</v>
      </c>
      <c r="I1877" s="188">
        <v>25.69</v>
      </c>
      <c r="J1877" s="188">
        <v>33.39</v>
      </c>
      <c r="K1877" s="188">
        <v>33</v>
      </c>
      <c r="L1877" s="188">
        <v>30.04</v>
      </c>
      <c r="M1877" s="188">
        <v>35.64</v>
      </c>
      <c r="N1877" s="188">
        <v>28.74</v>
      </c>
      <c r="O1877" s="188">
        <v>26.27</v>
      </c>
      <c r="P1877" s="188">
        <v>40.409999999999997</v>
      </c>
      <c r="Q1877" s="188">
        <v>26.42</v>
      </c>
      <c r="R1877" s="188">
        <v>29.89</v>
      </c>
      <c r="S1877" s="188">
        <v>25.16</v>
      </c>
      <c r="T1877" s="188">
        <v>25.96</v>
      </c>
      <c r="U1877" s="188">
        <v>23.9</v>
      </c>
      <c r="V1877" s="188">
        <v>30.35</v>
      </c>
      <c r="W1877" s="188">
        <v>36.42</v>
      </c>
      <c r="X1877" s="188">
        <v>34.909999999999997</v>
      </c>
      <c r="Y1877" s="188">
        <v>26.9</v>
      </c>
      <c r="Z1877" s="188">
        <v>27.71</v>
      </c>
      <c r="AA1877" s="188">
        <v>30.09</v>
      </c>
      <c r="AB1877" s="188">
        <v>30.79</v>
      </c>
      <c r="AC1877" s="188">
        <v>44.97</v>
      </c>
      <c r="AD1877" s="188">
        <v>29.23</v>
      </c>
      <c r="AE1877" s="188">
        <v>41.1</v>
      </c>
      <c r="AF1877" s="188">
        <v>27.59</v>
      </c>
    </row>
    <row r="1878" spans="1:32" x14ac:dyDescent="0.3">
      <c r="A1878" s="180" t="s">
        <v>26723</v>
      </c>
      <c r="B1878" s="180">
        <v>40922</v>
      </c>
      <c r="C1878" s="182" t="s">
        <v>28301</v>
      </c>
      <c r="D1878" s="180" t="s">
        <v>63</v>
      </c>
      <c r="E1878" s="180" t="s">
        <v>857</v>
      </c>
      <c r="F1878" s="188">
        <v>5088.91</v>
      </c>
      <c r="G1878" s="188">
        <v>5028.01</v>
      </c>
      <c r="H1878" s="188">
        <v>7708.88</v>
      </c>
      <c r="I1878" s="188">
        <v>4470.79</v>
      </c>
      <c r="J1878" s="188">
        <v>5836.55</v>
      </c>
      <c r="K1878" s="188">
        <v>5809.19</v>
      </c>
      <c r="L1878" s="188">
        <v>5348.55</v>
      </c>
      <c r="M1878" s="188">
        <v>6249.47</v>
      </c>
      <c r="N1878" s="188">
        <v>5156.45</v>
      </c>
      <c r="O1878" s="188">
        <v>4626.76</v>
      </c>
      <c r="P1878" s="188">
        <v>7147.8</v>
      </c>
      <c r="Q1878" s="188">
        <v>4627.3100000000004</v>
      </c>
      <c r="R1878" s="188">
        <v>5378.01</v>
      </c>
      <c r="S1878" s="188">
        <v>4361.21</v>
      </c>
      <c r="T1878" s="188">
        <v>4521.82</v>
      </c>
      <c r="U1878" s="188">
        <v>4184.76</v>
      </c>
      <c r="V1878" s="188">
        <v>5361</v>
      </c>
      <c r="W1878" s="188">
        <v>6390.47</v>
      </c>
      <c r="X1878" s="188">
        <v>6135.75</v>
      </c>
      <c r="Y1878" s="188">
        <v>4705.49</v>
      </c>
      <c r="Z1878" s="188">
        <v>4827.09</v>
      </c>
      <c r="AA1878" s="188">
        <v>5253.52</v>
      </c>
      <c r="AB1878" s="188">
        <v>5414.57</v>
      </c>
      <c r="AC1878" s="188">
        <v>7890.67</v>
      </c>
      <c r="AD1878" s="188">
        <v>5162.2700000000004</v>
      </c>
      <c r="AE1878" s="188">
        <v>7201.13</v>
      </c>
      <c r="AF1878" s="188">
        <v>4854.01</v>
      </c>
    </row>
    <row r="1879" spans="1:32" x14ac:dyDescent="0.3">
      <c r="A1879" s="180" t="s">
        <v>973</v>
      </c>
      <c r="B1879" s="180">
        <v>44342</v>
      </c>
      <c r="C1879" s="182" t="s">
        <v>31481</v>
      </c>
      <c r="D1879" s="180" t="s">
        <v>6</v>
      </c>
      <c r="E1879" s="180" t="s">
        <v>857</v>
      </c>
      <c r="F1879" s="188"/>
      <c r="G1879" s="188"/>
      <c r="H1879" s="188">
        <v>20.84</v>
      </c>
      <c r="I1879" s="188">
        <v>23.09</v>
      </c>
      <c r="J1879" s="188"/>
      <c r="K1879" s="188"/>
      <c r="L1879" s="188"/>
      <c r="M1879" s="188">
        <v>24.63</v>
      </c>
      <c r="N1879" s="188"/>
      <c r="O1879" s="188">
        <v>22.13</v>
      </c>
      <c r="P1879" s="188">
        <v>27.24</v>
      </c>
      <c r="Q1879" s="188"/>
      <c r="R1879" s="188"/>
      <c r="S1879" s="188">
        <v>26.03</v>
      </c>
      <c r="T1879" s="188"/>
      <c r="U1879" s="188"/>
      <c r="V1879" s="188"/>
      <c r="W1879" s="188"/>
      <c r="X1879" s="188"/>
      <c r="Y1879" s="188">
        <v>21.06</v>
      </c>
      <c r="Z1879" s="188">
        <v>24.1</v>
      </c>
      <c r="AA1879" s="188">
        <v>23.98</v>
      </c>
      <c r="AB1879" s="188">
        <v>23.98</v>
      </c>
      <c r="AC1879" s="188"/>
      <c r="AD1879" s="188"/>
      <c r="AE1879" s="188">
        <v>22.15</v>
      </c>
      <c r="AF1879" s="188">
        <v>27.07</v>
      </c>
    </row>
    <row r="1880" spans="1:32" x14ac:dyDescent="0.3">
      <c r="A1880" s="180" t="s">
        <v>973</v>
      </c>
      <c r="B1880" s="180">
        <v>44343</v>
      </c>
      <c r="C1880" s="182" t="s">
        <v>31482</v>
      </c>
      <c r="D1880" s="180" t="s">
        <v>6</v>
      </c>
      <c r="E1880" s="180" t="s">
        <v>857</v>
      </c>
      <c r="F1880" s="188"/>
      <c r="G1880" s="188"/>
      <c r="H1880" s="188">
        <v>22.57</v>
      </c>
      <c r="I1880" s="188">
        <v>25.02</v>
      </c>
      <c r="J1880" s="188"/>
      <c r="K1880" s="188"/>
      <c r="L1880" s="188"/>
      <c r="M1880" s="188">
        <v>26.68</v>
      </c>
      <c r="N1880" s="188"/>
      <c r="O1880" s="188">
        <v>23.98</v>
      </c>
      <c r="P1880" s="188">
        <v>29.51</v>
      </c>
      <c r="Q1880" s="188"/>
      <c r="R1880" s="188"/>
      <c r="S1880" s="188">
        <v>28.2</v>
      </c>
      <c r="T1880" s="188"/>
      <c r="U1880" s="188"/>
      <c r="V1880" s="188"/>
      <c r="W1880" s="188"/>
      <c r="X1880" s="188"/>
      <c r="Y1880" s="188">
        <v>22.82</v>
      </c>
      <c r="Z1880" s="188">
        <v>26.11</v>
      </c>
      <c r="AA1880" s="188">
        <v>25.98</v>
      </c>
      <c r="AB1880" s="188">
        <v>25.98</v>
      </c>
      <c r="AC1880" s="188"/>
      <c r="AD1880" s="188"/>
      <c r="AE1880" s="188">
        <v>24</v>
      </c>
      <c r="AF1880" s="188">
        <v>29.33</v>
      </c>
    </row>
    <row r="1881" spans="1:32" x14ac:dyDescent="0.3">
      <c r="A1881" s="180" t="s">
        <v>973</v>
      </c>
      <c r="B1881" s="180">
        <v>44340</v>
      </c>
      <c r="C1881" s="182" t="s">
        <v>31483</v>
      </c>
      <c r="D1881" s="180" t="s">
        <v>6</v>
      </c>
      <c r="E1881" s="180" t="s">
        <v>857</v>
      </c>
      <c r="F1881" s="188"/>
      <c r="G1881" s="188"/>
      <c r="H1881" s="188">
        <v>14.72</v>
      </c>
      <c r="I1881" s="188">
        <v>16.32</v>
      </c>
      <c r="J1881" s="188"/>
      <c r="K1881" s="188"/>
      <c r="L1881" s="188"/>
      <c r="M1881" s="188">
        <v>17.399999999999999</v>
      </c>
      <c r="N1881" s="188"/>
      <c r="O1881" s="188">
        <v>15.64</v>
      </c>
      <c r="P1881" s="188">
        <v>19.25</v>
      </c>
      <c r="Q1881" s="188"/>
      <c r="R1881" s="188"/>
      <c r="S1881" s="188">
        <v>18.39</v>
      </c>
      <c r="T1881" s="188"/>
      <c r="U1881" s="188"/>
      <c r="V1881" s="188"/>
      <c r="W1881" s="188"/>
      <c r="X1881" s="188"/>
      <c r="Y1881" s="188">
        <v>14.88</v>
      </c>
      <c r="Z1881" s="188">
        <v>17.03</v>
      </c>
      <c r="AA1881" s="188">
        <v>16.940000000000001</v>
      </c>
      <c r="AB1881" s="188">
        <v>16.940000000000001</v>
      </c>
      <c r="AC1881" s="188"/>
      <c r="AD1881" s="188"/>
      <c r="AE1881" s="188">
        <v>15.65</v>
      </c>
      <c r="AF1881" s="188">
        <v>19.13</v>
      </c>
    </row>
    <row r="1882" spans="1:32" x14ac:dyDescent="0.3">
      <c r="A1882" s="180" t="s">
        <v>973</v>
      </c>
      <c r="B1882" s="180">
        <v>44341</v>
      </c>
      <c r="C1882" s="182" t="s">
        <v>31484</v>
      </c>
      <c r="D1882" s="180" t="s">
        <v>6</v>
      </c>
      <c r="E1882" s="180" t="s">
        <v>857</v>
      </c>
      <c r="F1882" s="188"/>
      <c r="G1882" s="188"/>
      <c r="H1882" s="188">
        <v>17.04</v>
      </c>
      <c r="I1882" s="188">
        <v>18.88</v>
      </c>
      <c r="J1882" s="188"/>
      <c r="K1882" s="188"/>
      <c r="L1882" s="188"/>
      <c r="M1882" s="188">
        <v>20.14</v>
      </c>
      <c r="N1882" s="188"/>
      <c r="O1882" s="188">
        <v>18.100000000000001</v>
      </c>
      <c r="P1882" s="188">
        <v>22.28</v>
      </c>
      <c r="Q1882" s="188"/>
      <c r="R1882" s="188"/>
      <c r="S1882" s="188">
        <v>21.29</v>
      </c>
      <c r="T1882" s="188"/>
      <c r="U1882" s="188"/>
      <c r="V1882" s="188"/>
      <c r="W1882" s="188"/>
      <c r="X1882" s="188"/>
      <c r="Y1882" s="188">
        <v>17.23</v>
      </c>
      <c r="Z1882" s="188">
        <v>19.71</v>
      </c>
      <c r="AA1882" s="188">
        <v>19.61</v>
      </c>
      <c r="AB1882" s="188">
        <v>19.61</v>
      </c>
      <c r="AC1882" s="188"/>
      <c r="AD1882" s="188"/>
      <c r="AE1882" s="188">
        <v>18.12</v>
      </c>
      <c r="AF1882" s="188">
        <v>22.14</v>
      </c>
    </row>
    <row r="1883" spans="1:32" x14ac:dyDescent="0.3">
      <c r="A1883" s="180" t="s">
        <v>973</v>
      </c>
      <c r="B1883" s="180">
        <v>44338</v>
      </c>
      <c r="C1883" s="182" t="s">
        <v>31485</v>
      </c>
      <c r="D1883" s="180" t="s">
        <v>6</v>
      </c>
      <c r="E1883" s="180" t="s">
        <v>857</v>
      </c>
      <c r="F1883" s="188"/>
      <c r="G1883" s="188"/>
      <c r="H1883" s="188">
        <v>8.43</v>
      </c>
      <c r="I1883" s="188">
        <v>9.34</v>
      </c>
      <c r="J1883" s="188"/>
      <c r="K1883" s="188"/>
      <c r="L1883" s="188"/>
      <c r="M1883" s="188">
        <v>9.9600000000000009</v>
      </c>
      <c r="N1883" s="188"/>
      <c r="O1883" s="188">
        <v>8.9499999999999993</v>
      </c>
      <c r="P1883" s="188">
        <v>11.02</v>
      </c>
      <c r="Q1883" s="188"/>
      <c r="R1883" s="188"/>
      <c r="S1883" s="188">
        <v>10.53</v>
      </c>
      <c r="T1883" s="188"/>
      <c r="U1883" s="188"/>
      <c r="V1883" s="188"/>
      <c r="W1883" s="188"/>
      <c r="X1883" s="188"/>
      <c r="Y1883" s="188">
        <v>8.52</v>
      </c>
      <c r="Z1883" s="188">
        <v>9.75</v>
      </c>
      <c r="AA1883" s="188">
        <v>9.6999999999999993</v>
      </c>
      <c r="AB1883" s="188">
        <v>9.6999999999999993</v>
      </c>
      <c r="AC1883" s="188"/>
      <c r="AD1883" s="188"/>
      <c r="AE1883" s="188">
        <v>8.9600000000000009</v>
      </c>
      <c r="AF1883" s="188">
        <v>10.95</v>
      </c>
    </row>
    <row r="1884" spans="1:32" x14ac:dyDescent="0.3">
      <c r="A1884" s="180" t="s">
        <v>973</v>
      </c>
      <c r="B1884" s="180">
        <v>44339</v>
      </c>
      <c r="C1884" s="182" t="s">
        <v>31486</v>
      </c>
      <c r="D1884" s="180" t="s">
        <v>6</v>
      </c>
      <c r="E1884" s="180" t="s">
        <v>857</v>
      </c>
      <c r="F1884" s="188"/>
      <c r="G1884" s="188"/>
      <c r="H1884" s="188">
        <v>9.86</v>
      </c>
      <c r="I1884" s="188">
        <v>10.93</v>
      </c>
      <c r="J1884" s="188"/>
      <c r="K1884" s="188"/>
      <c r="L1884" s="188"/>
      <c r="M1884" s="188">
        <v>11.65</v>
      </c>
      <c r="N1884" s="188"/>
      <c r="O1884" s="188">
        <v>10.47</v>
      </c>
      <c r="P1884" s="188">
        <v>12.89</v>
      </c>
      <c r="Q1884" s="188"/>
      <c r="R1884" s="188"/>
      <c r="S1884" s="188">
        <v>12.32</v>
      </c>
      <c r="T1884" s="188"/>
      <c r="U1884" s="188"/>
      <c r="V1884" s="188"/>
      <c r="W1884" s="188"/>
      <c r="X1884" s="188"/>
      <c r="Y1884" s="188">
        <v>9.9700000000000006</v>
      </c>
      <c r="Z1884" s="188">
        <v>11.4</v>
      </c>
      <c r="AA1884" s="188">
        <v>11.35</v>
      </c>
      <c r="AB1884" s="188">
        <v>11.35</v>
      </c>
      <c r="AC1884" s="188"/>
      <c r="AD1884" s="188"/>
      <c r="AE1884" s="188">
        <v>10.48</v>
      </c>
      <c r="AF1884" s="188">
        <v>12.81</v>
      </c>
    </row>
    <row r="1885" spans="1:32" x14ac:dyDescent="0.3">
      <c r="A1885" s="180" t="s">
        <v>973</v>
      </c>
      <c r="B1885" s="180">
        <v>44336</v>
      </c>
      <c r="C1885" s="182" t="s">
        <v>31487</v>
      </c>
      <c r="D1885" s="180" t="s">
        <v>6</v>
      </c>
      <c r="E1885" s="180" t="s">
        <v>857</v>
      </c>
      <c r="F1885" s="188"/>
      <c r="G1885" s="188"/>
      <c r="H1885" s="188">
        <v>2.87</v>
      </c>
      <c r="I1885" s="188">
        <v>3.18</v>
      </c>
      <c r="J1885" s="188"/>
      <c r="K1885" s="188"/>
      <c r="L1885" s="188"/>
      <c r="M1885" s="188">
        <v>3.39</v>
      </c>
      <c r="N1885" s="188"/>
      <c r="O1885" s="188">
        <v>3.05</v>
      </c>
      <c r="P1885" s="188">
        <v>3.75</v>
      </c>
      <c r="Q1885" s="188"/>
      <c r="R1885" s="188"/>
      <c r="S1885" s="188">
        <v>3.58</v>
      </c>
      <c r="T1885" s="188"/>
      <c r="U1885" s="188"/>
      <c r="V1885" s="188"/>
      <c r="W1885" s="188"/>
      <c r="X1885" s="188"/>
      <c r="Y1885" s="188">
        <v>2.9</v>
      </c>
      <c r="Z1885" s="188">
        <v>3.32</v>
      </c>
      <c r="AA1885" s="188">
        <v>3.3</v>
      </c>
      <c r="AB1885" s="188">
        <v>3.3</v>
      </c>
      <c r="AC1885" s="188"/>
      <c r="AD1885" s="188"/>
      <c r="AE1885" s="188">
        <v>3.05</v>
      </c>
      <c r="AF1885" s="188">
        <v>3.73</v>
      </c>
    </row>
    <row r="1886" spans="1:32" x14ac:dyDescent="0.3">
      <c r="A1886" s="180" t="s">
        <v>973</v>
      </c>
      <c r="B1886" s="180">
        <v>41834</v>
      </c>
      <c r="C1886" s="182" t="s">
        <v>31488</v>
      </c>
      <c r="D1886" s="180" t="s">
        <v>6</v>
      </c>
      <c r="E1886" s="180" t="s">
        <v>857</v>
      </c>
      <c r="F1886" s="188"/>
      <c r="G1886" s="188"/>
      <c r="H1886" s="188">
        <v>3.62</v>
      </c>
      <c r="I1886" s="188">
        <v>4.01</v>
      </c>
      <c r="J1886" s="188"/>
      <c r="K1886" s="188"/>
      <c r="L1886" s="188"/>
      <c r="M1886" s="188">
        <v>4.2699999999999996</v>
      </c>
      <c r="N1886" s="188"/>
      <c r="O1886" s="188">
        <v>3.84</v>
      </c>
      <c r="P1886" s="188">
        <v>4.7300000000000004</v>
      </c>
      <c r="Q1886" s="188"/>
      <c r="R1886" s="188"/>
      <c r="S1886" s="188">
        <v>4.5199999999999996</v>
      </c>
      <c r="T1886" s="188"/>
      <c r="U1886" s="188"/>
      <c r="V1886" s="188"/>
      <c r="W1886" s="188"/>
      <c r="X1886" s="188"/>
      <c r="Y1886" s="188">
        <v>3.66</v>
      </c>
      <c r="Z1886" s="188">
        <v>4.18</v>
      </c>
      <c r="AA1886" s="188">
        <v>4.16</v>
      </c>
      <c r="AB1886" s="188">
        <v>4.16</v>
      </c>
      <c r="AC1886" s="188"/>
      <c r="AD1886" s="188"/>
      <c r="AE1886" s="188">
        <v>3.85</v>
      </c>
      <c r="AF1886" s="188">
        <v>4.7</v>
      </c>
    </row>
    <row r="1887" spans="1:32" x14ac:dyDescent="0.3">
      <c r="A1887" s="180" t="s">
        <v>973</v>
      </c>
      <c r="B1887" s="180">
        <v>44337</v>
      </c>
      <c r="C1887" s="182" t="s">
        <v>31489</v>
      </c>
      <c r="D1887" s="180" t="s">
        <v>6</v>
      </c>
      <c r="E1887" s="180" t="s">
        <v>857</v>
      </c>
      <c r="F1887" s="188"/>
      <c r="G1887" s="188"/>
      <c r="H1887" s="188">
        <v>3.62</v>
      </c>
      <c r="I1887" s="188">
        <v>4.01</v>
      </c>
      <c r="J1887" s="188"/>
      <c r="K1887" s="188"/>
      <c r="L1887" s="188"/>
      <c r="M1887" s="188">
        <v>4.2699999999999996</v>
      </c>
      <c r="N1887" s="188"/>
      <c r="O1887" s="188">
        <v>3.84</v>
      </c>
      <c r="P1887" s="188">
        <v>4.7300000000000004</v>
      </c>
      <c r="Q1887" s="188"/>
      <c r="R1887" s="188"/>
      <c r="S1887" s="188">
        <v>4.5199999999999996</v>
      </c>
      <c r="T1887" s="188"/>
      <c r="U1887" s="188"/>
      <c r="V1887" s="188"/>
      <c r="W1887" s="188"/>
      <c r="X1887" s="188"/>
      <c r="Y1887" s="188">
        <v>3.66</v>
      </c>
      <c r="Z1887" s="188">
        <v>4.18</v>
      </c>
      <c r="AA1887" s="188">
        <v>4.16</v>
      </c>
      <c r="AB1887" s="188">
        <v>4.16</v>
      </c>
      <c r="AC1887" s="188"/>
      <c r="AD1887" s="188"/>
      <c r="AE1887" s="188">
        <v>3.85</v>
      </c>
      <c r="AF1887" s="188">
        <v>4.7</v>
      </c>
    </row>
    <row r="1888" spans="1:32" x14ac:dyDescent="0.3">
      <c r="A1888" s="180" t="s">
        <v>973</v>
      </c>
      <c r="B1888" s="180">
        <v>43964</v>
      </c>
      <c r="C1888" s="182" t="s">
        <v>31490</v>
      </c>
      <c r="D1888" s="180" t="s">
        <v>6</v>
      </c>
      <c r="E1888" s="180" t="s">
        <v>857</v>
      </c>
      <c r="F1888" s="188"/>
      <c r="G1888" s="188"/>
      <c r="H1888" s="188">
        <v>3.81</v>
      </c>
      <c r="I1888" s="188">
        <v>4.2300000000000004</v>
      </c>
      <c r="J1888" s="188"/>
      <c r="K1888" s="188"/>
      <c r="L1888" s="188"/>
      <c r="M1888" s="188">
        <v>4.51</v>
      </c>
      <c r="N1888" s="188"/>
      <c r="O1888" s="188">
        <v>4.05</v>
      </c>
      <c r="P1888" s="188">
        <v>4.99</v>
      </c>
      <c r="Q1888" s="188"/>
      <c r="R1888" s="188"/>
      <c r="S1888" s="188">
        <v>4.7699999999999996</v>
      </c>
      <c r="T1888" s="188"/>
      <c r="U1888" s="188"/>
      <c r="V1888" s="188"/>
      <c r="W1888" s="188"/>
      <c r="X1888" s="188"/>
      <c r="Y1888" s="188">
        <v>3.86</v>
      </c>
      <c r="Z1888" s="188">
        <v>4.41</v>
      </c>
      <c r="AA1888" s="188">
        <v>4.3899999999999997</v>
      </c>
      <c r="AB1888" s="188">
        <v>4.3899999999999997</v>
      </c>
      <c r="AC1888" s="188"/>
      <c r="AD1888" s="188"/>
      <c r="AE1888" s="188">
        <v>4.0599999999999996</v>
      </c>
      <c r="AF1888" s="188">
        <v>4.96</v>
      </c>
    </row>
    <row r="1889" spans="1:32" x14ac:dyDescent="0.3">
      <c r="A1889" s="180" t="s">
        <v>973</v>
      </c>
      <c r="B1889" s="180">
        <v>44334</v>
      </c>
      <c r="C1889" s="182" t="s">
        <v>31491</v>
      </c>
      <c r="D1889" s="180" t="s">
        <v>6</v>
      </c>
      <c r="E1889" s="180" t="s">
        <v>857</v>
      </c>
      <c r="F1889" s="188"/>
      <c r="G1889" s="188"/>
      <c r="H1889" s="188">
        <v>4.82</v>
      </c>
      <c r="I1889" s="188">
        <v>5.34</v>
      </c>
      <c r="J1889" s="188"/>
      <c r="K1889" s="188"/>
      <c r="L1889" s="188"/>
      <c r="M1889" s="188">
        <v>5.7</v>
      </c>
      <c r="N1889" s="188"/>
      <c r="O1889" s="188">
        <v>5.12</v>
      </c>
      <c r="P1889" s="188">
        <v>6.31</v>
      </c>
      <c r="Q1889" s="188"/>
      <c r="R1889" s="188"/>
      <c r="S1889" s="188">
        <v>6.03</v>
      </c>
      <c r="T1889" s="188"/>
      <c r="U1889" s="188"/>
      <c r="V1889" s="188"/>
      <c r="W1889" s="188"/>
      <c r="X1889" s="188"/>
      <c r="Y1889" s="188">
        <v>4.88</v>
      </c>
      <c r="Z1889" s="188">
        <v>5.58</v>
      </c>
      <c r="AA1889" s="188">
        <v>5.55</v>
      </c>
      <c r="AB1889" s="188">
        <v>5.55</v>
      </c>
      <c r="AC1889" s="188"/>
      <c r="AD1889" s="188"/>
      <c r="AE1889" s="188">
        <v>5.13</v>
      </c>
      <c r="AF1889" s="188">
        <v>6.27</v>
      </c>
    </row>
    <row r="1890" spans="1:32" x14ac:dyDescent="0.3">
      <c r="A1890" s="180" t="s">
        <v>973</v>
      </c>
      <c r="B1890" s="180">
        <v>44344</v>
      </c>
      <c r="C1890" s="182" t="s">
        <v>31492</v>
      </c>
      <c r="D1890" s="180" t="s">
        <v>6</v>
      </c>
      <c r="E1890" s="180" t="s">
        <v>857</v>
      </c>
      <c r="F1890" s="188"/>
      <c r="G1890" s="188"/>
      <c r="H1890" s="188">
        <v>2.58</v>
      </c>
      <c r="I1890" s="188">
        <v>2.86</v>
      </c>
      <c r="J1890" s="188"/>
      <c r="K1890" s="188"/>
      <c r="L1890" s="188"/>
      <c r="M1890" s="188">
        <v>3.05</v>
      </c>
      <c r="N1890" s="188"/>
      <c r="O1890" s="188">
        <v>2.74</v>
      </c>
      <c r="P1890" s="188">
        <v>3.37</v>
      </c>
      <c r="Q1890" s="188"/>
      <c r="R1890" s="188"/>
      <c r="S1890" s="188">
        <v>3.22</v>
      </c>
      <c r="T1890" s="188"/>
      <c r="U1890" s="188"/>
      <c r="V1890" s="188"/>
      <c r="W1890" s="188"/>
      <c r="X1890" s="188"/>
      <c r="Y1890" s="188">
        <v>2.61</v>
      </c>
      <c r="Z1890" s="188">
        <v>2.98</v>
      </c>
      <c r="AA1890" s="188">
        <v>2.97</v>
      </c>
      <c r="AB1890" s="188">
        <v>2.97</v>
      </c>
      <c r="AC1890" s="188"/>
      <c r="AD1890" s="188"/>
      <c r="AE1890" s="188">
        <v>2.74</v>
      </c>
      <c r="AF1890" s="188">
        <v>3.35</v>
      </c>
    </row>
    <row r="1891" spans="1:32" x14ac:dyDescent="0.3">
      <c r="A1891" s="180" t="s">
        <v>973</v>
      </c>
      <c r="B1891" s="180">
        <v>44335</v>
      </c>
      <c r="C1891" s="182" t="s">
        <v>31493</v>
      </c>
      <c r="D1891" s="180" t="s">
        <v>6</v>
      </c>
      <c r="E1891" s="180" t="s">
        <v>857</v>
      </c>
      <c r="F1891" s="188"/>
      <c r="G1891" s="188"/>
      <c r="H1891" s="188">
        <v>2.78</v>
      </c>
      <c r="I1891" s="188">
        <v>3.08</v>
      </c>
      <c r="J1891" s="188"/>
      <c r="K1891" s="188"/>
      <c r="L1891" s="188"/>
      <c r="M1891" s="188">
        <v>3.29</v>
      </c>
      <c r="N1891" s="188"/>
      <c r="O1891" s="188">
        <v>2.95</v>
      </c>
      <c r="P1891" s="188">
        <v>3.64</v>
      </c>
      <c r="Q1891" s="188"/>
      <c r="R1891" s="188"/>
      <c r="S1891" s="188">
        <v>3.48</v>
      </c>
      <c r="T1891" s="188"/>
      <c r="U1891" s="188"/>
      <c r="V1891" s="188"/>
      <c r="W1891" s="188"/>
      <c r="X1891" s="188"/>
      <c r="Y1891" s="188">
        <v>2.81</v>
      </c>
      <c r="Z1891" s="188">
        <v>3.22</v>
      </c>
      <c r="AA1891" s="188">
        <v>3.2</v>
      </c>
      <c r="AB1891" s="188">
        <v>3.2</v>
      </c>
      <c r="AC1891" s="188"/>
      <c r="AD1891" s="188"/>
      <c r="AE1891" s="188">
        <v>2.96</v>
      </c>
      <c r="AF1891" s="188">
        <v>3.62</v>
      </c>
    </row>
    <row r="1892" spans="1:32" x14ac:dyDescent="0.3">
      <c r="A1892" s="180" t="s">
        <v>973</v>
      </c>
      <c r="B1892" s="180">
        <v>12624</v>
      </c>
      <c r="C1892" s="182" t="s">
        <v>28302</v>
      </c>
      <c r="D1892" s="180" t="s">
        <v>6</v>
      </c>
      <c r="E1892" s="180" t="s">
        <v>857</v>
      </c>
      <c r="F1892" s="188">
        <v>37.630000000000003</v>
      </c>
      <c r="G1892" s="188">
        <v>30.85</v>
      </c>
      <c r="H1892" s="188">
        <v>23.66</v>
      </c>
      <c r="I1892" s="188">
        <v>25.1</v>
      </c>
      <c r="J1892" s="188">
        <v>29.02</v>
      </c>
      <c r="K1892" s="188">
        <v>32.590000000000003</v>
      </c>
      <c r="L1892" s="188">
        <v>30.48</v>
      </c>
      <c r="M1892" s="188">
        <v>48.17</v>
      </c>
      <c r="N1892" s="188">
        <v>38.01</v>
      </c>
      <c r="O1892" s="188">
        <v>28.83</v>
      </c>
      <c r="P1892" s="188">
        <v>34.94</v>
      </c>
      <c r="Q1892" s="188">
        <v>34.94</v>
      </c>
      <c r="R1892" s="188">
        <v>35.54</v>
      </c>
      <c r="S1892" s="188">
        <v>34.79</v>
      </c>
      <c r="T1892" s="188">
        <v>30.44</v>
      </c>
      <c r="U1892" s="188">
        <v>27.88</v>
      </c>
      <c r="V1892" s="188">
        <v>31.06</v>
      </c>
      <c r="W1892" s="188">
        <v>28.57</v>
      </c>
      <c r="X1892" s="188">
        <v>34.18</v>
      </c>
      <c r="Y1892" s="188">
        <v>34.229999999999997</v>
      </c>
      <c r="Z1892" s="188">
        <v>35.950000000000003</v>
      </c>
      <c r="AA1892" s="188">
        <v>30.83</v>
      </c>
      <c r="AB1892" s="188">
        <v>39.409999999999997</v>
      </c>
      <c r="AC1892" s="188">
        <v>32.590000000000003</v>
      </c>
      <c r="AD1892" s="188">
        <v>30.48</v>
      </c>
      <c r="AE1892" s="188">
        <v>38.549999999999997</v>
      </c>
      <c r="AF1892" s="188">
        <v>32.270000000000003</v>
      </c>
    </row>
    <row r="1893" spans="1:32" x14ac:dyDescent="0.3">
      <c r="A1893" s="180" t="s">
        <v>973</v>
      </c>
      <c r="B1893" s="180">
        <v>517</v>
      </c>
      <c r="C1893" s="182" t="s">
        <v>28303</v>
      </c>
      <c r="D1893" s="180" t="s">
        <v>57</v>
      </c>
      <c r="E1893" s="180" t="s">
        <v>857</v>
      </c>
      <c r="F1893" s="188">
        <v>13.29</v>
      </c>
      <c r="G1893" s="188"/>
      <c r="H1893" s="188"/>
      <c r="I1893" s="188">
        <v>13.72</v>
      </c>
      <c r="J1893" s="188">
        <v>10.02</v>
      </c>
      <c r="K1893" s="188"/>
      <c r="L1893" s="188">
        <v>9.09</v>
      </c>
      <c r="M1893" s="188"/>
      <c r="N1893" s="188">
        <v>9.1199999999999992</v>
      </c>
      <c r="O1893" s="188">
        <v>8.39</v>
      </c>
      <c r="P1893" s="188">
        <v>8.94</v>
      </c>
      <c r="Q1893" s="188">
        <v>11.08</v>
      </c>
      <c r="R1893" s="188">
        <v>13.74</v>
      </c>
      <c r="S1893" s="188">
        <v>10.66</v>
      </c>
      <c r="T1893" s="188">
        <v>9.5500000000000007</v>
      </c>
      <c r="U1893" s="188">
        <v>11.08</v>
      </c>
      <c r="V1893" s="188"/>
      <c r="W1893" s="188">
        <v>8.7200000000000006</v>
      </c>
      <c r="X1893" s="188">
        <v>11.55</v>
      </c>
      <c r="Y1893" s="188">
        <v>7.26</v>
      </c>
      <c r="Z1893" s="188">
        <v>12.97</v>
      </c>
      <c r="AA1893" s="188">
        <v>10.3</v>
      </c>
      <c r="AB1893" s="188">
        <v>10.19</v>
      </c>
      <c r="AC1893" s="188">
        <v>9.25</v>
      </c>
      <c r="AD1893" s="188">
        <v>8.36</v>
      </c>
      <c r="AE1893" s="188">
        <v>8.7200000000000006</v>
      </c>
      <c r="AF1893" s="188"/>
    </row>
    <row r="1894" spans="1:32" x14ac:dyDescent="0.3">
      <c r="A1894" s="180" t="s">
        <v>973</v>
      </c>
      <c r="B1894" s="180">
        <v>37534</v>
      </c>
      <c r="C1894" s="182" t="s">
        <v>28304</v>
      </c>
      <c r="D1894" s="180" t="s">
        <v>42</v>
      </c>
      <c r="E1894" s="180" t="s">
        <v>857</v>
      </c>
      <c r="F1894" s="188"/>
      <c r="G1894" s="188"/>
      <c r="H1894" s="188"/>
      <c r="I1894" s="188"/>
      <c r="J1894" s="188"/>
      <c r="K1894" s="188"/>
      <c r="L1894" s="188"/>
      <c r="M1894" s="188"/>
      <c r="N1894" s="188"/>
      <c r="O1894" s="188"/>
      <c r="P1894" s="188"/>
      <c r="Q1894" s="188"/>
      <c r="R1894" s="188"/>
      <c r="S1894" s="188"/>
      <c r="T1894" s="188"/>
      <c r="U1894" s="188"/>
      <c r="V1894" s="188"/>
      <c r="W1894" s="188"/>
      <c r="X1894" s="188"/>
      <c r="Y1894" s="188"/>
      <c r="Z1894" s="188"/>
      <c r="AA1894" s="188"/>
      <c r="AB1894" s="188"/>
      <c r="AC1894" s="188"/>
      <c r="AD1894" s="188"/>
      <c r="AE1894" s="188">
        <v>21.64</v>
      </c>
      <c r="AF1894" s="188"/>
    </row>
    <row r="1895" spans="1:32" x14ac:dyDescent="0.3">
      <c r="A1895" s="180" t="s">
        <v>973</v>
      </c>
      <c r="B1895" s="180">
        <v>37535</v>
      </c>
      <c r="C1895" s="182" t="s">
        <v>28305</v>
      </c>
      <c r="D1895" s="180" t="s">
        <v>42</v>
      </c>
      <c r="E1895" s="180" t="s">
        <v>857</v>
      </c>
      <c r="F1895" s="188"/>
      <c r="G1895" s="188"/>
      <c r="H1895" s="188"/>
      <c r="I1895" s="188"/>
      <c r="J1895" s="188"/>
      <c r="K1895" s="188"/>
      <c r="L1895" s="188"/>
      <c r="M1895" s="188"/>
      <c r="N1895" s="188"/>
      <c r="O1895" s="188"/>
      <c r="P1895" s="188"/>
      <c r="Q1895" s="188"/>
      <c r="R1895" s="188"/>
      <c r="S1895" s="188"/>
      <c r="T1895" s="188"/>
      <c r="U1895" s="188"/>
      <c r="V1895" s="188"/>
      <c r="W1895" s="188"/>
      <c r="X1895" s="188"/>
      <c r="Y1895" s="188"/>
      <c r="Z1895" s="188"/>
      <c r="AA1895" s="188"/>
      <c r="AB1895" s="188"/>
      <c r="AC1895" s="188"/>
      <c r="AD1895" s="188"/>
      <c r="AE1895" s="188">
        <v>21.64</v>
      </c>
      <c r="AF1895" s="188"/>
    </row>
    <row r="1896" spans="1:32" x14ac:dyDescent="0.3">
      <c r="A1896" s="180" t="s">
        <v>973</v>
      </c>
      <c r="B1896" s="180">
        <v>37533</v>
      </c>
      <c r="C1896" s="182" t="s">
        <v>28306</v>
      </c>
      <c r="D1896" s="180" t="s">
        <v>42</v>
      </c>
      <c r="E1896" s="180" t="s">
        <v>857</v>
      </c>
      <c r="F1896" s="188"/>
      <c r="G1896" s="188"/>
      <c r="H1896" s="188"/>
      <c r="I1896" s="188"/>
      <c r="J1896" s="188"/>
      <c r="K1896" s="188"/>
      <c r="L1896" s="188"/>
      <c r="M1896" s="188"/>
      <c r="N1896" s="188"/>
      <c r="O1896" s="188"/>
      <c r="P1896" s="188"/>
      <c r="Q1896" s="188"/>
      <c r="R1896" s="188"/>
      <c r="S1896" s="188"/>
      <c r="T1896" s="188"/>
      <c r="U1896" s="188"/>
      <c r="V1896" s="188"/>
      <c r="W1896" s="188"/>
      <c r="X1896" s="188"/>
      <c r="Y1896" s="188"/>
      <c r="Z1896" s="188"/>
      <c r="AA1896" s="188"/>
      <c r="AB1896" s="188"/>
      <c r="AC1896" s="188"/>
      <c r="AD1896" s="188"/>
      <c r="AE1896" s="188">
        <v>21.64</v>
      </c>
      <c r="AF1896" s="188"/>
    </row>
    <row r="1897" spans="1:32" x14ac:dyDescent="0.3">
      <c r="A1897" s="180" t="s">
        <v>973</v>
      </c>
      <c r="B1897" s="180">
        <v>37537</v>
      </c>
      <c r="C1897" s="182" t="s">
        <v>28307</v>
      </c>
      <c r="D1897" s="180" t="s">
        <v>42</v>
      </c>
      <c r="E1897" s="180" t="s">
        <v>857</v>
      </c>
      <c r="F1897" s="188"/>
      <c r="G1897" s="188"/>
      <c r="H1897" s="188"/>
      <c r="I1897" s="188"/>
      <c r="J1897" s="188"/>
      <c r="K1897" s="188"/>
      <c r="L1897" s="188"/>
      <c r="M1897" s="188"/>
      <c r="N1897" s="188"/>
      <c r="O1897" s="188"/>
      <c r="P1897" s="188"/>
      <c r="Q1897" s="188"/>
      <c r="R1897" s="188"/>
      <c r="S1897" s="188"/>
      <c r="T1897" s="188"/>
      <c r="U1897" s="188"/>
      <c r="V1897" s="188"/>
      <c r="W1897" s="188"/>
      <c r="X1897" s="188"/>
      <c r="Y1897" s="188"/>
      <c r="Z1897" s="188"/>
      <c r="AA1897" s="188"/>
      <c r="AB1897" s="188"/>
      <c r="AC1897" s="188"/>
      <c r="AD1897" s="188"/>
      <c r="AE1897" s="188">
        <v>16.38</v>
      </c>
      <c r="AF1897" s="188"/>
    </row>
    <row r="1898" spans="1:32" x14ac:dyDescent="0.3">
      <c r="A1898" s="180" t="s">
        <v>973</v>
      </c>
      <c r="B1898" s="180">
        <v>37536</v>
      </c>
      <c r="C1898" s="182" t="s">
        <v>28308</v>
      </c>
      <c r="D1898" s="180" t="s">
        <v>42</v>
      </c>
      <c r="E1898" s="180" t="s">
        <v>857</v>
      </c>
      <c r="F1898" s="188"/>
      <c r="G1898" s="188"/>
      <c r="H1898" s="188"/>
      <c r="I1898" s="188"/>
      <c r="J1898" s="188"/>
      <c r="K1898" s="188"/>
      <c r="L1898" s="188"/>
      <c r="M1898" s="188"/>
      <c r="N1898" s="188"/>
      <c r="O1898" s="188"/>
      <c r="P1898" s="188"/>
      <c r="Q1898" s="188"/>
      <c r="R1898" s="188"/>
      <c r="S1898" s="188"/>
      <c r="T1898" s="188"/>
      <c r="U1898" s="188"/>
      <c r="V1898" s="188"/>
      <c r="W1898" s="188"/>
      <c r="X1898" s="188"/>
      <c r="Y1898" s="188"/>
      <c r="Z1898" s="188"/>
      <c r="AA1898" s="188"/>
      <c r="AB1898" s="188"/>
      <c r="AC1898" s="188"/>
      <c r="AD1898" s="188"/>
      <c r="AE1898" s="188">
        <v>16.38</v>
      </c>
      <c r="AF1898" s="188"/>
    </row>
    <row r="1899" spans="1:32" x14ac:dyDescent="0.3">
      <c r="A1899" s="180" t="s">
        <v>973</v>
      </c>
      <c r="B1899" s="180">
        <v>37532</v>
      </c>
      <c r="C1899" s="182" t="s">
        <v>28309</v>
      </c>
      <c r="D1899" s="180" t="s">
        <v>42</v>
      </c>
      <c r="E1899" s="180" t="s">
        <v>26586</v>
      </c>
      <c r="F1899" s="188"/>
      <c r="G1899" s="188"/>
      <c r="H1899" s="188"/>
      <c r="I1899" s="188"/>
      <c r="J1899" s="188"/>
      <c r="K1899" s="188"/>
      <c r="L1899" s="188"/>
      <c r="M1899" s="188"/>
      <c r="N1899" s="188"/>
      <c r="O1899" s="188"/>
      <c r="P1899" s="188"/>
      <c r="Q1899" s="188"/>
      <c r="R1899" s="188"/>
      <c r="S1899" s="188"/>
      <c r="T1899" s="188"/>
      <c r="U1899" s="188"/>
      <c r="V1899" s="188"/>
      <c r="W1899" s="188"/>
      <c r="X1899" s="188"/>
      <c r="Y1899" s="188"/>
      <c r="Z1899" s="188"/>
      <c r="AA1899" s="188"/>
      <c r="AB1899" s="188"/>
      <c r="AC1899" s="188"/>
      <c r="AD1899" s="188"/>
      <c r="AE1899" s="188">
        <v>16.38</v>
      </c>
      <c r="AF1899" s="188"/>
    </row>
    <row r="1900" spans="1:32" x14ac:dyDescent="0.3">
      <c r="A1900" s="180" t="s">
        <v>26723</v>
      </c>
      <c r="B1900" s="180">
        <v>2696</v>
      </c>
      <c r="C1900" s="182" t="s">
        <v>28310</v>
      </c>
      <c r="D1900" s="180" t="s">
        <v>40</v>
      </c>
      <c r="E1900" s="180" t="s">
        <v>26586</v>
      </c>
      <c r="F1900" s="188">
        <v>25.32</v>
      </c>
      <c r="G1900" s="188">
        <v>25.61</v>
      </c>
      <c r="H1900" s="188">
        <v>21.67</v>
      </c>
      <c r="I1900" s="188">
        <v>22.37</v>
      </c>
      <c r="J1900" s="188">
        <v>25.75</v>
      </c>
      <c r="K1900" s="188">
        <v>21.86</v>
      </c>
      <c r="L1900" s="188">
        <v>23.15</v>
      </c>
      <c r="M1900" s="188">
        <v>21.39</v>
      </c>
      <c r="N1900" s="188">
        <v>24.01</v>
      </c>
      <c r="O1900" s="188">
        <v>22.35</v>
      </c>
      <c r="P1900" s="188">
        <v>25.86</v>
      </c>
      <c r="Q1900" s="188">
        <v>21.26</v>
      </c>
      <c r="R1900" s="188">
        <v>23.03</v>
      </c>
      <c r="S1900" s="188">
        <v>21.92</v>
      </c>
      <c r="T1900" s="188">
        <v>23.06</v>
      </c>
      <c r="U1900" s="188">
        <v>22.53</v>
      </c>
      <c r="V1900" s="188">
        <v>21.8</v>
      </c>
      <c r="W1900" s="188">
        <v>28.95</v>
      </c>
      <c r="X1900" s="188">
        <v>30.04</v>
      </c>
      <c r="Y1900" s="188">
        <v>19.53</v>
      </c>
      <c r="Z1900" s="188">
        <v>22.99</v>
      </c>
      <c r="AA1900" s="188">
        <v>25.53</v>
      </c>
      <c r="AB1900" s="188">
        <v>23.35</v>
      </c>
      <c r="AC1900" s="188">
        <v>32.1</v>
      </c>
      <c r="AD1900" s="188">
        <v>20.45</v>
      </c>
      <c r="AE1900" s="188">
        <v>30.89</v>
      </c>
      <c r="AF1900" s="188">
        <v>24.14</v>
      </c>
    </row>
    <row r="1901" spans="1:32" x14ac:dyDescent="0.3">
      <c r="A1901" s="180" t="s">
        <v>26723</v>
      </c>
      <c r="B1901" s="180">
        <v>40928</v>
      </c>
      <c r="C1901" s="182" t="s">
        <v>28311</v>
      </c>
      <c r="D1901" s="180" t="s">
        <v>63</v>
      </c>
      <c r="E1901" s="180" t="s">
        <v>857</v>
      </c>
      <c r="F1901" s="188">
        <v>4428.92</v>
      </c>
      <c r="G1901" s="188">
        <v>4464.4799999999996</v>
      </c>
      <c r="H1901" s="188">
        <v>3802.69</v>
      </c>
      <c r="I1901" s="188">
        <v>3890.97</v>
      </c>
      <c r="J1901" s="188">
        <v>4498.59</v>
      </c>
      <c r="K1901" s="188">
        <v>3847.23</v>
      </c>
      <c r="L1901" s="188">
        <v>4120.0200000000004</v>
      </c>
      <c r="M1901" s="188">
        <v>3748.2</v>
      </c>
      <c r="N1901" s="188">
        <v>4305.12</v>
      </c>
      <c r="O1901" s="188">
        <v>3934.41</v>
      </c>
      <c r="P1901" s="188">
        <v>4573.8100000000004</v>
      </c>
      <c r="Q1901" s="188">
        <v>3721.69</v>
      </c>
      <c r="R1901" s="188">
        <v>4142.71</v>
      </c>
      <c r="S1901" s="188">
        <v>3795.6</v>
      </c>
      <c r="T1901" s="188">
        <v>4015.03</v>
      </c>
      <c r="U1901" s="188">
        <v>3942.47</v>
      </c>
      <c r="V1901" s="188">
        <v>3850.47</v>
      </c>
      <c r="W1901" s="188">
        <v>5079.1400000000003</v>
      </c>
      <c r="X1901" s="188">
        <v>5277.78</v>
      </c>
      <c r="Y1901" s="188">
        <v>3415.13</v>
      </c>
      <c r="Z1901" s="188">
        <v>4002.08</v>
      </c>
      <c r="AA1901" s="188">
        <v>4456.01</v>
      </c>
      <c r="AB1901" s="188">
        <v>4104.26</v>
      </c>
      <c r="AC1901" s="188">
        <v>5632.7</v>
      </c>
      <c r="AD1901" s="188">
        <v>3610.62</v>
      </c>
      <c r="AE1901" s="188">
        <v>5411.68</v>
      </c>
      <c r="AF1901" s="188">
        <v>4245.1499999999996</v>
      </c>
    </row>
    <row r="1902" spans="1:32" x14ac:dyDescent="0.3">
      <c r="A1902" s="180" t="s">
        <v>26723</v>
      </c>
      <c r="B1902" s="180">
        <v>4083</v>
      </c>
      <c r="C1902" s="182" t="s">
        <v>28312</v>
      </c>
      <c r="D1902" s="180" t="s">
        <v>40</v>
      </c>
      <c r="E1902" s="180" t="s">
        <v>26586</v>
      </c>
      <c r="F1902" s="188">
        <v>36.22</v>
      </c>
      <c r="G1902" s="188">
        <v>25.61</v>
      </c>
      <c r="H1902" s="188">
        <v>40.43</v>
      </c>
      <c r="I1902" s="188">
        <v>25.97</v>
      </c>
      <c r="J1902" s="188">
        <v>39.299999999999997</v>
      </c>
      <c r="K1902" s="188">
        <v>25.67</v>
      </c>
      <c r="L1902" s="188">
        <v>23.15</v>
      </c>
      <c r="M1902" s="188">
        <v>42.76</v>
      </c>
      <c r="N1902" s="188">
        <v>33.44</v>
      </c>
      <c r="O1902" s="188">
        <v>30.93</v>
      </c>
      <c r="P1902" s="188">
        <v>52.82</v>
      </c>
      <c r="Q1902" s="188">
        <v>28.94</v>
      </c>
      <c r="R1902" s="188">
        <v>29.81</v>
      </c>
      <c r="S1902" s="188">
        <v>24.28</v>
      </c>
      <c r="T1902" s="188">
        <v>24.63</v>
      </c>
      <c r="U1902" s="188">
        <v>36.65</v>
      </c>
      <c r="V1902" s="188">
        <v>34.159999999999997</v>
      </c>
      <c r="W1902" s="188">
        <v>40.92</v>
      </c>
      <c r="X1902" s="188">
        <v>48.78</v>
      </c>
      <c r="Y1902" s="188">
        <v>38.090000000000003</v>
      </c>
      <c r="Z1902" s="188">
        <v>26.16</v>
      </c>
      <c r="AA1902" s="188">
        <v>35.89</v>
      </c>
      <c r="AB1902" s="188">
        <v>70.739999999999995</v>
      </c>
      <c r="AC1902" s="188">
        <v>36.450000000000003</v>
      </c>
      <c r="AD1902" s="188">
        <v>30.05</v>
      </c>
      <c r="AE1902" s="188">
        <v>46.01</v>
      </c>
      <c r="AF1902" s="188">
        <v>28.43</v>
      </c>
    </row>
    <row r="1903" spans="1:32" x14ac:dyDescent="0.3">
      <c r="A1903" s="180" t="s">
        <v>26723</v>
      </c>
      <c r="B1903" s="180">
        <v>40818</v>
      </c>
      <c r="C1903" s="182" t="s">
        <v>28313</v>
      </c>
      <c r="D1903" s="180" t="s">
        <v>63</v>
      </c>
      <c r="E1903" s="180" t="s">
        <v>857</v>
      </c>
      <c r="F1903" s="188">
        <v>6336.59</v>
      </c>
      <c r="G1903" s="188">
        <v>4464.4799999999996</v>
      </c>
      <c r="H1903" s="188">
        <v>7094.34</v>
      </c>
      <c r="I1903" s="188">
        <v>4515.7700000000004</v>
      </c>
      <c r="J1903" s="188">
        <v>6863.87</v>
      </c>
      <c r="K1903" s="188">
        <v>4518.79</v>
      </c>
      <c r="L1903" s="188">
        <v>4120.0200000000004</v>
      </c>
      <c r="M1903" s="188">
        <v>7492.58</v>
      </c>
      <c r="N1903" s="188">
        <v>5995.89</v>
      </c>
      <c r="O1903" s="188">
        <v>5445.62</v>
      </c>
      <c r="P1903" s="188">
        <v>9342.66</v>
      </c>
      <c r="Q1903" s="188">
        <v>5065.43</v>
      </c>
      <c r="R1903" s="188">
        <v>5361.16</v>
      </c>
      <c r="S1903" s="188">
        <v>4205.93</v>
      </c>
      <c r="T1903" s="188">
        <v>4288.5200000000004</v>
      </c>
      <c r="U1903" s="188">
        <v>6413.09</v>
      </c>
      <c r="V1903" s="188">
        <v>6032.41</v>
      </c>
      <c r="W1903" s="188">
        <v>7176.81</v>
      </c>
      <c r="X1903" s="188">
        <v>8569.86</v>
      </c>
      <c r="Y1903" s="188">
        <v>6659.69</v>
      </c>
      <c r="Z1903" s="188">
        <v>4553.96</v>
      </c>
      <c r="AA1903" s="188">
        <v>6262.4</v>
      </c>
      <c r="AB1903" s="188">
        <v>12431.98</v>
      </c>
      <c r="AC1903" s="188">
        <v>6396.52</v>
      </c>
      <c r="AD1903" s="188">
        <v>5305.78</v>
      </c>
      <c r="AE1903" s="188">
        <v>8059.15</v>
      </c>
      <c r="AF1903" s="188">
        <v>4998.08</v>
      </c>
    </row>
    <row r="1904" spans="1:32" x14ac:dyDescent="0.3">
      <c r="A1904" s="180" t="s">
        <v>973</v>
      </c>
      <c r="B1904" s="180">
        <v>43146</v>
      </c>
      <c r="C1904" s="182" t="s">
        <v>28314</v>
      </c>
      <c r="D1904" s="180" t="s">
        <v>42</v>
      </c>
      <c r="E1904" s="180" t="s">
        <v>857</v>
      </c>
      <c r="F1904" s="188">
        <v>13.23</v>
      </c>
      <c r="G1904" s="188">
        <v>11.53</v>
      </c>
      <c r="H1904" s="188"/>
      <c r="I1904" s="188">
        <v>9.82</v>
      </c>
      <c r="J1904" s="188">
        <v>9.3000000000000007</v>
      </c>
      <c r="K1904" s="188">
        <v>10.34</v>
      </c>
      <c r="L1904" s="188">
        <v>11.01</v>
      </c>
      <c r="M1904" s="188">
        <v>7.64</v>
      </c>
      <c r="N1904" s="188">
        <v>8.44</v>
      </c>
      <c r="O1904" s="188">
        <v>13.77</v>
      </c>
      <c r="P1904" s="188">
        <v>8.17</v>
      </c>
      <c r="Q1904" s="188">
        <v>9.2899999999999991</v>
      </c>
      <c r="R1904" s="188">
        <v>10.67</v>
      </c>
      <c r="S1904" s="188">
        <v>10.15</v>
      </c>
      <c r="T1904" s="188">
        <v>12.37</v>
      </c>
      <c r="U1904" s="188">
        <v>10.93</v>
      </c>
      <c r="V1904" s="188">
        <v>12.65</v>
      </c>
      <c r="W1904" s="188">
        <v>8.32</v>
      </c>
      <c r="X1904" s="188">
        <v>8.32</v>
      </c>
      <c r="Y1904" s="188">
        <v>9.1300000000000008</v>
      </c>
      <c r="Z1904" s="188">
        <v>11.36</v>
      </c>
      <c r="AA1904" s="188">
        <v>11.04</v>
      </c>
      <c r="AB1904" s="188">
        <v>8.9499999999999993</v>
      </c>
      <c r="AC1904" s="188">
        <v>6.82</v>
      </c>
      <c r="AD1904" s="188">
        <v>11.51</v>
      </c>
      <c r="AE1904" s="188">
        <v>8.75</v>
      </c>
      <c r="AF1904" s="188">
        <v>12.37</v>
      </c>
    </row>
    <row r="1905" spans="1:32" x14ac:dyDescent="0.3">
      <c r="A1905" s="180" t="s">
        <v>28315</v>
      </c>
      <c r="B1905" s="180">
        <v>2705</v>
      </c>
      <c r="C1905" s="182" t="s">
        <v>28316</v>
      </c>
      <c r="D1905" s="180" t="s">
        <v>28317</v>
      </c>
      <c r="E1905" s="180" t="s">
        <v>857</v>
      </c>
      <c r="F1905" s="188">
        <v>1.18</v>
      </c>
      <c r="G1905" s="188">
        <v>1.02</v>
      </c>
      <c r="H1905" s="188">
        <v>0.98</v>
      </c>
      <c r="I1905" s="188">
        <v>1.0900000000000001</v>
      </c>
      <c r="J1905" s="188">
        <v>1.1000000000000001</v>
      </c>
      <c r="K1905" s="188">
        <v>0.92</v>
      </c>
      <c r="L1905" s="188">
        <v>0.71</v>
      </c>
      <c r="M1905" s="188">
        <v>0.96</v>
      </c>
      <c r="N1905" s="188">
        <v>1.1100000000000001</v>
      </c>
      <c r="O1905" s="188">
        <v>0.96</v>
      </c>
      <c r="P1905" s="188">
        <v>1.1000000000000001</v>
      </c>
      <c r="Q1905" s="188">
        <v>1.06</v>
      </c>
      <c r="R1905" s="188">
        <v>1.02</v>
      </c>
      <c r="S1905" s="188">
        <v>1.17</v>
      </c>
      <c r="T1905" s="188">
        <v>0.86</v>
      </c>
      <c r="U1905" s="188">
        <v>1.01</v>
      </c>
      <c r="V1905" s="188">
        <v>1.1000000000000001</v>
      </c>
      <c r="W1905" s="188">
        <v>0.83</v>
      </c>
      <c r="X1905" s="188">
        <v>1.27</v>
      </c>
      <c r="Y1905" s="188">
        <v>0.96</v>
      </c>
      <c r="Z1905" s="188">
        <v>1.58</v>
      </c>
      <c r="AA1905" s="188">
        <v>0.96</v>
      </c>
      <c r="AB1905" s="188">
        <v>1.03</v>
      </c>
      <c r="AC1905" s="188">
        <v>0.84</v>
      </c>
      <c r="AD1905" s="188">
        <v>0.88</v>
      </c>
      <c r="AE1905" s="188">
        <v>0.86</v>
      </c>
      <c r="AF1905" s="188">
        <v>1.21</v>
      </c>
    </row>
    <row r="1906" spans="1:32" x14ac:dyDescent="0.3">
      <c r="A1906" s="180" t="s">
        <v>28315</v>
      </c>
      <c r="B1906" s="180">
        <v>14250</v>
      </c>
      <c r="C1906" s="182" t="s">
        <v>28318</v>
      </c>
      <c r="D1906" s="180" t="s">
        <v>28317</v>
      </c>
      <c r="E1906" s="180" t="s">
        <v>26586</v>
      </c>
      <c r="F1906" s="188">
        <v>1.2</v>
      </c>
      <c r="G1906" s="188">
        <v>1.04</v>
      </c>
      <c r="H1906" s="188">
        <v>1</v>
      </c>
      <c r="I1906" s="188">
        <v>1.1100000000000001</v>
      </c>
      <c r="J1906" s="188">
        <v>1.1200000000000001</v>
      </c>
      <c r="K1906" s="188">
        <v>0.94</v>
      </c>
      <c r="L1906" s="188">
        <v>0.73</v>
      </c>
      <c r="M1906" s="188">
        <v>0.98</v>
      </c>
      <c r="N1906" s="188">
        <v>1.1299999999999999</v>
      </c>
      <c r="O1906" s="188">
        <v>0.98</v>
      </c>
      <c r="P1906" s="188">
        <v>1.1200000000000001</v>
      </c>
      <c r="Q1906" s="188">
        <v>1.08</v>
      </c>
      <c r="R1906" s="188">
        <v>1.04</v>
      </c>
      <c r="S1906" s="188">
        <v>1.19</v>
      </c>
      <c r="T1906" s="188">
        <v>0.88</v>
      </c>
      <c r="U1906" s="188">
        <v>1.03</v>
      </c>
      <c r="V1906" s="188">
        <v>1.1200000000000001</v>
      </c>
      <c r="W1906" s="188">
        <v>0.85</v>
      </c>
      <c r="X1906" s="188">
        <v>1.29</v>
      </c>
      <c r="Y1906" s="188">
        <v>0.98</v>
      </c>
      <c r="Z1906" s="188">
        <v>1.61</v>
      </c>
      <c r="AA1906" s="188">
        <v>0.98</v>
      </c>
      <c r="AB1906" s="188">
        <v>1.05</v>
      </c>
      <c r="AC1906" s="188">
        <v>0.86</v>
      </c>
      <c r="AD1906" s="188">
        <v>0.9</v>
      </c>
      <c r="AE1906" s="188">
        <v>0.88</v>
      </c>
      <c r="AF1906" s="188">
        <v>1.23</v>
      </c>
    </row>
    <row r="1907" spans="1:32" x14ac:dyDescent="0.3">
      <c r="A1907" s="180" t="s">
        <v>973</v>
      </c>
      <c r="B1907" s="180">
        <v>11683</v>
      </c>
      <c r="C1907" s="182" t="s">
        <v>28319</v>
      </c>
      <c r="D1907" s="180" t="s">
        <v>6</v>
      </c>
      <c r="E1907" s="180" t="s">
        <v>857</v>
      </c>
      <c r="F1907" s="188">
        <v>33.89</v>
      </c>
      <c r="G1907" s="188"/>
      <c r="H1907" s="188"/>
      <c r="I1907" s="188">
        <v>50.45</v>
      </c>
      <c r="J1907" s="188">
        <v>41.82</v>
      </c>
      <c r="K1907" s="188">
        <v>55.53</v>
      </c>
      <c r="L1907" s="188">
        <v>35.33</v>
      </c>
      <c r="M1907" s="188">
        <v>50.11</v>
      </c>
      <c r="N1907" s="188">
        <v>56.59</v>
      </c>
      <c r="O1907" s="188">
        <v>59.37</v>
      </c>
      <c r="P1907" s="188">
        <v>50.45</v>
      </c>
      <c r="Q1907" s="188">
        <v>85.08</v>
      </c>
      <c r="R1907" s="188">
        <v>47.12</v>
      </c>
      <c r="S1907" s="188">
        <v>41.39</v>
      </c>
      <c r="T1907" s="188"/>
      <c r="U1907" s="188">
        <v>62.6</v>
      </c>
      <c r="V1907" s="188">
        <v>51.32</v>
      </c>
      <c r="W1907" s="188">
        <v>68.78</v>
      </c>
      <c r="X1907" s="188">
        <v>49.92</v>
      </c>
      <c r="Y1907" s="188">
        <v>63.94</v>
      </c>
      <c r="Z1907" s="188">
        <v>47.24</v>
      </c>
      <c r="AA1907" s="188">
        <v>51.56</v>
      </c>
      <c r="AB1907" s="188">
        <v>69.209999999999994</v>
      </c>
      <c r="AC1907" s="188">
        <v>46.78</v>
      </c>
      <c r="AD1907" s="188">
        <v>51.47</v>
      </c>
      <c r="AE1907" s="188">
        <v>41.98</v>
      </c>
      <c r="AF1907" s="188"/>
    </row>
    <row r="1908" spans="1:32" x14ac:dyDescent="0.3">
      <c r="A1908" s="180" t="s">
        <v>973</v>
      </c>
      <c r="B1908" s="180">
        <v>11684</v>
      </c>
      <c r="C1908" s="182" t="s">
        <v>28320</v>
      </c>
      <c r="D1908" s="180" t="s">
        <v>6</v>
      </c>
      <c r="E1908" s="180" t="s">
        <v>857</v>
      </c>
      <c r="F1908" s="188">
        <v>37.1</v>
      </c>
      <c r="G1908" s="188"/>
      <c r="H1908" s="188"/>
      <c r="I1908" s="188">
        <v>55.22</v>
      </c>
      <c r="J1908" s="188">
        <v>45.77</v>
      </c>
      <c r="K1908" s="188">
        <v>60.78</v>
      </c>
      <c r="L1908" s="188">
        <v>38.68</v>
      </c>
      <c r="M1908" s="188">
        <v>54.84</v>
      </c>
      <c r="N1908" s="188">
        <v>61.94</v>
      </c>
      <c r="O1908" s="188">
        <v>64.989999999999995</v>
      </c>
      <c r="P1908" s="188">
        <v>55.22</v>
      </c>
      <c r="Q1908" s="188">
        <v>93.13</v>
      </c>
      <c r="R1908" s="188">
        <v>51.58</v>
      </c>
      <c r="S1908" s="188">
        <v>45.3</v>
      </c>
      <c r="T1908" s="188"/>
      <c r="U1908" s="188">
        <v>68.52</v>
      </c>
      <c r="V1908" s="188">
        <v>56.17</v>
      </c>
      <c r="W1908" s="188">
        <v>75.28</v>
      </c>
      <c r="X1908" s="188">
        <v>54.64</v>
      </c>
      <c r="Y1908" s="188">
        <v>69.989999999999995</v>
      </c>
      <c r="Z1908" s="188">
        <v>51.71</v>
      </c>
      <c r="AA1908" s="188">
        <v>56.44</v>
      </c>
      <c r="AB1908" s="188">
        <v>75.760000000000005</v>
      </c>
      <c r="AC1908" s="188">
        <v>51.2</v>
      </c>
      <c r="AD1908" s="188">
        <v>56.34</v>
      </c>
      <c r="AE1908" s="188">
        <v>45.95</v>
      </c>
      <c r="AF1908" s="188"/>
    </row>
    <row r="1909" spans="1:32" x14ac:dyDescent="0.3">
      <c r="A1909" s="180" t="s">
        <v>973</v>
      </c>
      <c r="B1909" s="180">
        <v>6141</v>
      </c>
      <c r="C1909" s="182" t="s">
        <v>28321</v>
      </c>
      <c r="D1909" s="180" t="s">
        <v>6</v>
      </c>
      <c r="E1909" s="180" t="s">
        <v>857</v>
      </c>
      <c r="F1909" s="188">
        <v>5.0199999999999996</v>
      </c>
      <c r="G1909" s="188">
        <v>4.84</v>
      </c>
      <c r="H1909" s="188">
        <v>5.81</v>
      </c>
      <c r="I1909" s="188">
        <v>6.35</v>
      </c>
      <c r="J1909" s="188">
        <v>4.91</v>
      </c>
      <c r="K1909" s="188">
        <v>5.96</v>
      </c>
      <c r="L1909" s="188">
        <v>5.1100000000000003</v>
      </c>
      <c r="M1909" s="188">
        <v>4.84</v>
      </c>
      <c r="N1909" s="188">
        <v>5.1100000000000003</v>
      </c>
      <c r="O1909" s="188">
        <v>5.81</v>
      </c>
      <c r="P1909" s="188">
        <v>6.65</v>
      </c>
      <c r="Q1909" s="188">
        <v>6.04</v>
      </c>
      <c r="R1909" s="188">
        <v>8.16</v>
      </c>
      <c r="S1909" s="188">
        <v>5.44</v>
      </c>
      <c r="T1909" s="188">
        <v>5.44</v>
      </c>
      <c r="U1909" s="188">
        <v>5.0199999999999996</v>
      </c>
      <c r="V1909" s="188">
        <v>4.9800000000000004</v>
      </c>
      <c r="W1909" s="188">
        <v>5.14</v>
      </c>
      <c r="X1909" s="188">
        <v>7.02</v>
      </c>
      <c r="Y1909" s="188">
        <v>4.67</v>
      </c>
      <c r="Z1909" s="188">
        <v>5.75</v>
      </c>
      <c r="AA1909" s="188">
        <v>5.14</v>
      </c>
      <c r="AB1909" s="188">
        <v>6.47</v>
      </c>
      <c r="AC1909" s="188">
        <v>5.6</v>
      </c>
      <c r="AD1909" s="188">
        <v>5.38</v>
      </c>
      <c r="AE1909" s="188">
        <v>6.05</v>
      </c>
      <c r="AF1909" s="188">
        <v>4.88</v>
      </c>
    </row>
    <row r="1910" spans="1:32" x14ac:dyDescent="0.3">
      <c r="A1910" s="180" t="s">
        <v>973</v>
      </c>
      <c r="B1910" s="180">
        <v>11681</v>
      </c>
      <c r="C1910" s="182" t="s">
        <v>28322</v>
      </c>
      <c r="D1910" s="180" t="s">
        <v>6</v>
      </c>
      <c r="E1910" s="180" t="s">
        <v>857</v>
      </c>
      <c r="F1910" s="188">
        <v>6.33</v>
      </c>
      <c r="G1910" s="188">
        <v>6.1</v>
      </c>
      <c r="H1910" s="188">
        <v>7.32</v>
      </c>
      <c r="I1910" s="188">
        <v>8.01</v>
      </c>
      <c r="J1910" s="188">
        <v>6.19</v>
      </c>
      <c r="K1910" s="188">
        <v>7.51</v>
      </c>
      <c r="L1910" s="188">
        <v>6.44</v>
      </c>
      <c r="M1910" s="188">
        <v>6.1</v>
      </c>
      <c r="N1910" s="188">
        <v>6.44</v>
      </c>
      <c r="O1910" s="188">
        <v>7.32</v>
      </c>
      <c r="P1910" s="188">
        <v>8.39</v>
      </c>
      <c r="Q1910" s="188">
        <v>7.61</v>
      </c>
      <c r="R1910" s="188">
        <v>10.29</v>
      </c>
      <c r="S1910" s="188">
        <v>6.86</v>
      </c>
      <c r="T1910" s="188">
        <v>6.86</v>
      </c>
      <c r="U1910" s="188">
        <v>6.33</v>
      </c>
      <c r="V1910" s="188">
        <v>6.28</v>
      </c>
      <c r="W1910" s="188">
        <v>6.48</v>
      </c>
      <c r="X1910" s="188">
        <v>8.85</v>
      </c>
      <c r="Y1910" s="188">
        <v>5.9</v>
      </c>
      <c r="Z1910" s="188">
        <v>7.25</v>
      </c>
      <c r="AA1910" s="188">
        <v>6.48</v>
      </c>
      <c r="AB1910" s="188">
        <v>8.16</v>
      </c>
      <c r="AC1910" s="188">
        <v>7.06</v>
      </c>
      <c r="AD1910" s="188">
        <v>6.79</v>
      </c>
      <c r="AE1910" s="188">
        <v>7.63</v>
      </c>
      <c r="AF1910" s="188">
        <v>6.15</v>
      </c>
    </row>
    <row r="1911" spans="1:32" x14ac:dyDescent="0.3">
      <c r="A1911" s="180" t="s">
        <v>26723</v>
      </c>
      <c r="B1911" s="180">
        <v>2706</v>
      </c>
      <c r="C1911" s="182" t="s">
        <v>28323</v>
      </c>
      <c r="D1911" s="180" t="s">
        <v>40</v>
      </c>
      <c r="E1911" s="180" t="s">
        <v>26586</v>
      </c>
      <c r="F1911" s="188">
        <v>133.15</v>
      </c>
      <c r="G1911" s="188">
        <v>139.33000000000001</v>
      </c>
      <c r="H1911" s="188">
        <v>134.12</v>
      </c>
      <c r="I1911" s="188">
        <v>134.76</v>
      </c>
      <c r="J1911" s="188">
        <v>136.36000000000001</v>
      </c>
      <c r="K1911" s="188">
        <v>135.03</v>
      </c>
      <c r="L1911" s="188">
        <v>131.57</v>
      </c>
      <c r="M1911" s="188">
        <v>136.72</v>
      </c>
      <c r="N1911" s="188">
        <v>130.09</v>
      </c>
      <c r="O1911" s="188">
        <v>134.09</v>
      </c>
      <c r="P1911" s="188">
        <v>135.41999999999999</v>
      </c>
      <c r="Q1911" s="188">
        <v>135.09</v>
      </c>
      <c r="R1911" s="188">
        <v>128.59</v>
      </c>
      <c r="S1911" s="188">
        <v>137.41999999999999</v>
      </c>
      <c r="T1911" s="188">
        <v>136.65</v>
      </c>
      <c r="U1911" s="188">
        <v>134.41999999999999</v>
      </c>
      <c r="V1911" s="188">
        <v>133.88999999999999</v>
      </c>
      <c r="W1911" s="188">
        <v>135.44999999999999</v>
      </c>
      <c r="X1911" s="188">
        <v>140.9</v>
      </c>
      <c r="Y1911" s="188">
        <v>135.80000000000001</v>
      </c>
      <c r="Z1911" s="188">
        <v>135.09</v>
      </c>
      <c r="AA1911" s="188">
        <v>134.52000000000001</v>
      </c>
      <c r="AB1911" s="188">
        <v>132.74</v>
      </c>
      <c r="AC1911" s="188">
        <v>134.32</v>
      </c>
      <c r="AD1911" s="188">
        <v>132.46</v>
      </c>
      <c r="AE1911" s="188">
        <v>134.66</v>
      </c>
      <c r="AF1911" s="188">
        <v>134.79</v>
      </c>
    </row>
    <row r="1912" spans="1:32" x14ac:dyDescent="0.3">
      <c r="A1912" s="180" t="s">
        <v>26723</v>
      </c>
      <c r="B1912" s="180">
        <v>40811</v>
      </c>
      <c r="C1912" s="182" t="s">
        <v>28324</v>
      </c>
      <c r="D1912" s="180" t="s">
        <v>63</v>
      </c>
      <c r="E1912" s="180" t="s">
        <v>857</v>
      </c>
      <c r="F1912" s="188">
        <v>23289.96</v>
      </c>
      <c r="G1912" s="188">
        <v>24289.07</v>
      </c>
      <c r="H1912" s="188">
        <v>23533.84</v>
      </c>
      <c r="I1912" s="188">
        <v>23431.88</v>
      </c>
      <c r="J1912" s="188">
        <v>23816.31</v>
      </c>
      <c r="K1912" s="188">
        <v>23762.57</v>
      </c>
      <c r="L1912" s="188">
        <v>23415.35</v>
      </c>
      <c r="M1912" s="188">
        <v>23954.09</v>
      </c>
      <c r="N1912" s="188">
        <v>23324.41</v>
      </c>
      <c r="O1912" s="188">
        <v>23602.74</v>
      </c>
      <c r="P1912" s="188">
        <v>23951.34</v>
      </c>
      <c r="Q1912" s="188">
        <v>23639.94</v>
      </c>
      <c r="R1912" s="188">
        <v>23124.62</v>
      </c>
      <c r="S1912" s="188">
        <v>23795.64</v>
      </c>
      <c r="T1912" s="188">
        <v>23790.13</v>
      </c>
      <c r="U1912" s="188">
        <v>23515.93</v>
      </c>
      <c r="V1912" s="188">
        <v>23642.69</v>
      </c>
      <c r="W1912" s="188">
        <v>23757.06</v>
      </c>
      <c r="X1912" s="188">
        <v>24750.34</v>
      </c>
      <c r="Y1912" s="188">
        <v>23739.14</v>
      </c>
      <c r="Z1912" s="188">
        <v>23513.18</v>
      </c>
      <c r="AA1912" s="188">
        <v>23471.84</v>
      </c>
      <c r="AB1912" s="188">
        <v>23325.79</v>
      </c>
      <c r="AC1912" s="188">
        <v>23565.53</v>
      </c>
      <c r="AD1912" s="188">
        <v>23385.03</v>
      </c>
      <c r="AE1912" s="188">
        <v>23586.2</v>
      </c>
      <c r="AF1912" s="188">
        <v>23696.43</v>
      </c>
    </row>
    <row r="1913" spans="1:32" x14ac:dyDescent="0.3">
      <c r="A1913" s="180" t="s">
        <v>26723</v>
      </c>
      <c r="B1913" s="180">
        <v>2707</v>
      </c>
      <c r="C1913" s="182" t="s">
        <v>28325</v>
      </c>
      <c r="D1913" s="180" t="s">
        <v>40</v>
      </c>
      <c r="E1913" s="180" t="s">
        <v>857</v>
      </c>
      <c r="F1913" s="188">
        <v>139.76</v>
      </c>
      <c r="G1913" s="188">
        <v>146.24</v>
      </c>
      <c r="H1913" s="188">
        <v>140.78</v>
      </c>
      <c r="I1913" s="188">
        <v>141.44999999999999</v>
      </c>
      <c r="J1913" s="188">
        <v>141.13</v>
      </c>
      <c r="K1913" s="188">
        <v>146.88999999999999</v>
      </c>
      <c r="L1913" s="188">
        <v>155.71</v>
      </c>
      <c r="M1913" s="188">
        <v>146.87</v>
      </c>
      <c r="N1913" s="188">
        <v>137.34</v>
      </c>
      <c r="O1913" s="188">
        <v>134.35</v>
      </c>
      <c r="P1913" s="188">
        <v>140.07</v>
      </c>
      <c r="Q1913" s="188">
        <v>142.62</v>
      </c>
      <c r="R1913" s="188">
        <v>135.76</v>
      </c>
      <c r="S1913" s="188">
        <v>144.24</v>
      </c>
      <c r="T1913" s="188">
        <v>143.43</v>
      </c>
      <c r="U1913" s="188">
        <v>141.09</v>
      </c>
      <c r="V1913" s="188">
        <v>134.13999999999999</v>
      </c>
      <c r="W1913" s="188">
        <v>151.11000000000001</v>
      </c>
      <c r="X1913" s="188">
        <v>156.83000000000001</v>
      </c>
      <c r="Y1913" s="188">
        <v>165.63</v>
      </c>
      <c r="Z1913" s="188">
        <v>141.80000000000001</v>
      </c>
      <c r="AA1913" s="188">
        <v>141.19999999999999</v>
      </c>
      <c r="AB1913" s="188">
        <v>139.9</v>
      </c>
      <c r="AC1913" s="188">
        <v>151.56</v>
      </c>
      <c r="AD1913" s="188">
        <v>139.04</v>
      </c>
      <c r="AE1913" s="188">
        <v>136.97999999999999</v>
      </c>
      <c r="AF1913" s="188">
        <v>141.49</v>
      </c>
    </row>
    <row r="1914" spans="1:32" x14ac:dyDescent="0.3">
      <c r="A1914" s="180" t="s">
        <v>26723</v>
      </c>
      <c r="B1914" s="180">
        <v>40813</v>
      </c>
      <c r="C1914" s="182" t="s">
        <v>28326</v>
      </c>
      <c r="D1914" s="180" t="s">
        <v>63</v>
      </c>
      <c r="E1914" s="180" t="s">
        <v>857</v>
      </c>
      <c r="F1914" s="188">
        <v>24448.05</v>
      </c>
      <c r="G1914" s="188">
        <v>25496.83</v>
      </c>
      <c r="H1914" s="188">
        <v>24704.06</v>
      </c>
      <c r="I1914" s="188">
        <v>24597.03</v>
      </c>
      <c r="J1914" s="188">
        <v>24652.52</v>
      </c>
      <c r="K1914" s="188">
        <v>25852.2</v>
      </c>
      <c r="L1914" s="188">
        <v>27711.53</v>
      </c>
      <c r="M1914" s="188">
        <v>25735.200000000001</v>
      </c>
      <c r="N1914" s="188">
        <v>24625.38</v>
      </c>
      <c r="O1914" s="188">
        <v>23649.93</v>
      </c>
      <c r="P1914" s="188">
        <v>24776.7</v>
      </c>
      <c r="Q1914" s="188">
        <v>24958.51</v>
      </c>
      <c r="R1914" s="188">
        <v>24414.44</v>
      </c>
      <c r="S1914" s="188">
        <v>24978.87</v>
      </c>
      <c r="T1914" s="188">
        <v>24973.09</v>
      </c>
      <c r="U1914" s="188">
        <v>24685.26</v>
      </c>
      <c r="V1914" s="188">
        <v>23689.97</v>
      </c>
      <c r="W1914" s="188">
        <v>26504.09</v>
      </c>
      <c r="X1914" s="188">
        <v>27549.86</v>
      </c>
      <c r="Y1914" s="188">
        <v>28956.48</v>
      </c>
      <c r="Z1914" s="188">
        <v>24682.37</v>
      </c>
      <c r="AA1914" s="188">
        <v>24638.98</v>
      </c>
      <c r="AB1914" s="188">
        <v>24586.78</v>
      </c>
      <c r="AC1914" s="188">
        <v>26592.39</v>
      </c>
      <c r="AD1914" s="188">
        <v>24547.85</v>
      </c>
      <c r="AE1914" s="188">
        <v>23993.37</v>
      </c>
      <c r="AF1914" s="188">
        <v>24874.74</v>
      </c>
    </row>
    <row r="1915" spans="1:32" x14ac:dyDescent="0.3">
      <c r="A1915" s="180" t="s">
        <v>26723</v>
      </c>
      <c r="B1915" s="180">
        <v>2708</v>
      </c>
      <c r="C1915" s="182" t="s">
        <v>28327</v>
      </c>
      <c r="D1915" s="180" t="s">
        <v>40</v>
      </c>
      <c r="E1915" s="180" t="s">
        <v>857</v>
      </c>
      <c r="F1915" s="188">
        <v>166.87</v>
      </c>
      <c r="G1915" s="188">
        <v>174.6</v>
      </c>
      <c r="H1915" s="188">
        <v>144.6</v>
      </c>
      <c r="I1915" s="188">
        <v>168.89</v>
      </c>
      <c r="J1915" s="188">
        <v>156.02000000000001</v>
      </c>
      <c r="K1915" s="188">
        <v>171.47</v>
      </c>
      <c r="L1915" s="188">
        <v>219.07</v>
      </c>
      <c r="M1915" s="188">
        <v>171.73</v>
      </c>
      <c r="N1915" s="188">
        <v>163.78</v>
      </c>
      <c r="O1915" s="188">
        <v>181.41</v>
      </c>
      <c r="P1915" s="188">
        <v>175.23</v>
      </c>
      <c r="Q1915" s="188">
        <v>170.08</v>
      </c>
      <c r="R1915" s="188">
        <v>161.9</v>
      </c>
      <c r="S1915" s="188">
        <v>172.22</v>
      </c>
      <c r="T1915" s="188">
        <v>171.25</v>
      </c>
      <c r="U1915" s="188">
        <v>168.46</v>
      </c>
      <c r="V1915" s="188">
        <v>157.94</v>
      </c>
      <c r="W1915" s="188">
        <v>166.92</v>
      </c>
      <c r="X1915" s="188">
        <v>174.98</v>
      </c>
      <c r="Y1915" s="188">
        <v>177.58</v>
      </c>
      <c r="Z1915" s="188">
        <v>169.31</v>
      </c>
      <c r="AA1915" s="188">
        <v>168.58</v>
      </c>
      <c r="AB1915" s="188">
        <v>153.97999999999999</v>
      </c>
      <c r="AC1915" s="188">
        <v>153.68</v>
      </c>
      <c r="AD1915" s="188">
        <v>166.01</v>
      </c>
      <c r="AE1915" s="188">
        <v>191.87</v>
      </c>
      <c r="AF1915" s="188">
        <v>168.93</v>
      </c>
    </row>
    <row r="1916" spans="1:32" x14ac:dyDescent="0.3">
      <c r="A1916" s="180" t="s">
        <v>26723</v>
      </c>
      <c r="B1916" s="180">
        <v>40814</v>
      </c>
      <c r="C1916" s="182" t="s">
        <v>28328</v>
      </c>
      <c r="D1916" s="180" t="s">
        <v>63</v>
      </c>
      <c r="E1916" s="180" t="s">
        <v>857</v>
      </c>
      <c r="F1916" s="188">
        <v>29188.03</v>
      </c>
      <c r="G1916" s="188">
        <v>30440.14</v>
      </c>
      <c r="H1916" s="188">
        <v>25374.71</v>
      </c>
      <c r="I1916" s="188">
        <v>29365.89</v>
      </c>
      <c r="J1916" s="188">
        <v>27251.15</v>
      </c>
      <c r="K1916" s="188">
        <v>30176.720000000001</v>
      </c>
      <c r="L1916" s="188">
        <v>38989.040000000001</v>
      </c>
      <c r="M1916" s="188">
        <v>30091.88</v>
      </c>
      <c r="N1916" s="188">
        <v>29368.01</v>
      </c>
      <c r="O1916" s="188">
        <v>31931.86</v>
      </c>
      <c r="P1916" s="188">
        <v>30995.54</v>
      </c>
      <c r="Q1916" s="188">
        <v>29765.3</v>
      </c>
      <c r="R1916" s="188">
        <v>29116.45</v>
      </c>
      <c r="S1916" s="188">
        <v>29821.759999999998</v>
      </c>
      <c r="T1916" s="188">
        <v>29814.85</v>
      </c>
      <c r="U1916" s="188">
        <v>29471.22</v>
      </c>
      <c r="V1916" s="188">
        <v>27893.119999999999</v>
      </c>
      <c r="W1916" s="188">
        <v>29276.41</v>
      </c>
      <c r="X1916" s="188">
        <v>30739.91</v>
      </c>
      <c r="Y1916" s="188">
        <v>31045.52</v>
      </c>
      <c r="Z1916" s="188">
        <v>29467.77</v>
      </c>
      <c r="AA1916" s="188">
        <v>29415.96</v>
      </c>
      <c r="AB1916" s="188">
        <v>27059.65</v>
      </c>
      <c r="AC1916" s="188">
        <v>26963.37</v>
      </c>
      <c r="AD1916" s="188">
        <v>29307.18</v>
      </c>
      <c r="AE1916" s="188">
        <v>33609.839999999997</v>
      </c>
      <c r="AF1916" s="188">
        <v>29697.43</v>
      </c>
    </row>
    <row r="1917" spans="1:32" x14ac:dyDescent="0.3">
      <c r="A1917" s="180" t="s">
        <v>973</v>
      </c>
      <c r="B1917" s="180">
        <v>38403</v>
      </c>
      <c r="C1917" s="182" t="s">
        <v>28329</v>
      </c>
      <c r="D1917" s="180" t="s">
        <v>6</v>
      </c>
      <c r="E1917" s="180" t="s">
        <v>857</v>
      </c>
      <c r="F1917" s="188">
        <v>74.48</v>
      </c>
      <c r="G1917" s="188">
        <v>54.9</v>
      </c>
      <c r="H1917" s="188"/>
      <c r="I1917" s="188">
        <v>75.45</v>
      </c>
      <c r="J1917" s="188">
        <v>51.37</v>
      </c>
      <c r="K1917" s="188">
        <v>84.19</v>
      </c>
      <c r="L1917" s="188">
        <v>68.83</v>
      </c>
      <c r="M1917" s="188">
        <v>65.91</v>
      </c>
      <c r="N1917" s="188">
        <v>76.7</v>
      </c>
      <c r="O1917" s="188">
        <v>83.09</v>
      </c>
      <c r="P1917" s="188">
        <v>82.75</v>
      </c>
      <c r="Q1917" s="188">
        <v>57.79</v>
      </c>
      <c r="R1917" s="188">
        <v>78.819999999999993</v>
      </c>
      <c r="S1917" s="188">
        <v>62.6</v>
      </c>
      <c r="T1917" s="188">
        <v>74.319999999999993</v>
      </c>
      <c r="U1917" s="188">
        <v>54.58</v>
      </c>
      <c r="V1917" s="188">
        <v>108.43</v>
      </c>
      <c r="W1917" s="188">
        <v>48.12</v>
      </c>
      <c r="X1917" s="188"/>
      <c r="Y1917" s="188">
        <v>61</v>
      </c>
      <c r="Z1917" s="188">
        <v>80.260000000000005</v>
      </c>
      <c r="AA1917" s="188">
        <v>69.02</v>
      </c>
      <c r="AB1917" s="188">
        <v>65.16</v>
      </c>
      <c r="AC1917" s="188">
        <v>72.510000000000005</v>
      </c>
      <c r="AD1917" s="188">
        <v>56.33</v>
      </c>
      <c r="AE1917" s="188">
        <v>73.98</v>
      </c>
      <c r="AF1917" s="188">
        <v>73.84</v>
      </c>
    </row>
    <row r="1918" spans="1:32" x14ac:dyDescent="0.3">
      <c r="A1918" s="180" t="s">
        <v>31339</v>
      </c>
      <c r="B1918" s="180">
        <v>43482</v>
      </c>
      <c r="C1918" s="182" t="s">
        <v>28330</v>
      </c>
      <c r="D1918" s="180" t="s">
        <v>40</v>
      </c>
      <c r="E1918" s="180" t="s">
        <v>26586</v>
      </c>
      <c r="F1918" s="188">
        <v>0.74</v>
      </c>
      <c r="G1918" s="188">
        <v>0.74</v>
      </c>
      <c r="H1918" s="188">
        <v>0.74</v>
      </c>
      <c r="I1918" s="188">
        <v>0.88</v>
      </c>
      <c r="J1918" s="188">
        <v>0.72</v>
      </c>
      <c r="K1918" s="188">
        <v>0.76</v>
      </c>
      <c r="L1918" s="188">
        <v>0.64</v>
      </c>
      <c r="M1918" s="188">
        <v>0.65</v>
      </c>
      <c r="N1918" s="188">
        <v>0.56999999999999995</v>
      </c>
      <c r="O1918" s="188">
        <v>0.67</v>
      </c>
      <c r="P1918" s="188">
        <v>0.72</v>
      </c>
      <c r="Q1918" s="188">
        <v>0.72</v>
      </c>
      <c r="R1918" s="188">
        <v>0.87</v>
      </c>
      <c r="S1918" s="188">
        <v>0.89</v>
      </c>
      <c r="T1918" s="188">
        <v>0.85</v>
      </c>
      <c r="U1918" s="188">
        <v>0.74</v>
      </c>
      <c r="V1918" s="188">
        <v>0.92</v>
      </c>
      <c r="W1918" s="188">
        <v>0.83</v>
      </c>
      <c r="X1918" s="188">
        <v>0.87</v>
      </c>
      <c r="Y1918" s="188">
        <v>0.63</v>
      </c>
      <c r="Z1918" s="188">
        <v>0.79</v>
      </c>
      <c r="AA1918" s="188">
        <v>0.94</v>
      </c>
      <c r="AB1918" s="188">
        <v>0.82</v>
      </c>
      <c r="AC1918" s="188">
        <v>0.78</v>
      </c>
      <c r="AD1918" s="188">
        <v>0.65</v>
      </c>
      <c r="AE1918" s="188">
        <v>0.75</v>
      </c>
      <c r="AF1918" s="188">
        <v>0.81</v>
      </c>
    </row>
    <row r="1919" spans="1:32" x14ac:dyDescent="0.3">
      <c r="A1919" s="180" t="s">
        <v>31339</v>
      </c>
      <c r="B1919" s="180">
        <v>43494</v>
      </c>
      <c r="C1919" s="182" t="s">
        <v>28331</v>
      </c>
      <c r="D1919" s="180" t="s">
        <v>63</v>
      </c>
      <c r="E1919" s="180" t="s">
        <v>26586</v>
      </c>
      <c r="F1919" s="188">
        <v>124.57</v>
      </c>
      <c r="G1919" s="188">
        <v>122.46</v>
      </c>
      <c r="H1919" s="188">
        <v>124.49</v>
      </c>
      <c r="I1919" s="188">
        <v>146.94999999999999</v>
      </c>
      <c r="J1919" s="188">
        <v>119.19</v>
      </c>
      <c r="K1919" s="188">
        <v>127.6</v>
      </c>
      <c r="L1919" s="188">
        <v>109.63</v>
      </c>
      <c r="M1919" s="188">
        <v>107.76</v>
      </c>
      <c r="N1919" s="188">
        <v>103.02</v>
      </c>
      <c r="O1919" s="188">
        <v>112.41</v>
      </c>
      <c r="P1919" s="188">
        <v>121.64</v>
      </c>
      <c r="Q1919" s="188">
        <v>120</v>
      </c>
      <c r="R1919" s="188">
        <v>157.81</v>
      </c>
      <c r="S1919" s="188">
        <v>147.19</v>
      </c>
      <c r="T1919" s="188">
        <v>140.41999999999999</v>
      </c>
      <c r="U1919" s="188">
        <v>124.9</v>
      </c>
      <c r="V1919" s="188">
        <v>154.13</v>
      </c>
      <c r="W1919" s="188">
        <v>137.97</v>
      </c>
      <c r="X1919" s="188">
        <v>146.94999999999999</v>
      </c>
      <c r="Y1919" s="188">
        <v>105.31</v>
      </c>
      <c r="Z1919" s="188">
        <v>130.62</v>
      </c>
      <c r="AA1919" s="188">
        <v>156.66999999999999</v>
      </c>
      <c r="AB1919" s="188">
        <v>137.97</v>
      </c>
      <c r="AC1919" s="188">
        <v>129.96</v>
      </c>
      <c r="AD1919" s="188">
        <v>110.2</v>
      </c>
      <c r="AE1919" s="188">
        <v>124.49</v>
      </c>
      <c r="AF1919" s="188">
        <v>134.94</v>
      </c>
    </row>
    <row r="1920" spans="1:32" x14ac:dyDescent="0.3">
      <c r="A1920" s="180" t="s">
        <v>31339</v>
      </c>
      <c r="B1920" s="180">
        <v>43483</v>
      </c>
      <c r="C1920" s="182" t="s">
        <v>28332</v>
      </c>
      <c r="D1920" s="180" t="s">
        <v>40</v>
      </c>
      <c r="E1920" s="180" t="s">
        <v>26586</v>
      </c>
      <c r="F1920" s="188">
        <v>1.43</v>
      </c>
      <c r="G1920" s="188">
        <v>1.43</v>
      </c>
      <c r="H1920" s="188">
        <v>1.44</v>
      </c>
      <c r="I1920" s="188">
        <v>1.71</v>
      </c>
      <c r="J1920" s="188">
        <v>1.39</v>
      </c>
      <c r="K1920" s="188">
        <v>1.48</v>
      </c>
      <c r="L1920" s="188">
        <v>1.24</v>
      </c>
      <c r="M1920" s="188">
        <v>1.26</v>
      </c>
      <c r="N1920" s="188">
        <v>1.1100000000000001</v>
      </c>
      <c r="O1920" s="188">
        <v>1.3</v>
      </c>
      <c r="P1920" s="188">
        <v>1.41</v>
      </c>
      <c r="Q1920" s="188">
        <v>1.41</v>
      </c>
      <c r="R1920" s="188">
        <v>1.69</v>
      </c>
      <c r="S1920" s="188">
        <v>1.73</v>
      </c>
      <c r="T1920" s="188">
        <v>1.65</v>
      </c>
      <c r="U1920" s="188">
        <v>1.44</v>
      </c>
      <c r="V1920" s="188">
        <v>1.78</v>
      </c>
      <c r="W1920" s="188">
        <v>1.61</v>
      </c>
      <c r="X1920" s="188">
        <v>1.68</v>
      </c>
      <c r="Y1920" s="188">
        <v>1.23</v>
      </c>
      <c r="Z1920" s="188">
        <v>1.53</v>
      </c>
      <c r="AA1920" s="188">
        <v>1.82</v>
      </c>
      <c r="AB1920" s="188">
        <v>1.6</v>
      </c>
      <c r="AC1920" s="188">
        <v>1.52</v>
      </c>
      <c r="AD1920" s="188">
        <v>1.26</v>
      </c>
      <c r="AE1920" s="188">
        <v>1.45</v>
      </c>
      <c r="AF1920" s="188">
        <v>1.57</v>
      </c>
    </row>
    <row r="1921" spans="1:32" x14ac:dyDescent="0.3">
      <c r="A1921" s="180" t="s">
        <v>31339</v>
      </c>
      <c r="B1921" s="180">
        <v>43495</v>
      </c>
      <c r="C1921" s="182" t="s">
        <v>28333</v>
      </c>
      <c r="D1921" s="180" t="s">
        <v>63</v>
      </c>
      <c r="E1921" s="180" t="s">
        <v>26586</v>
      </c>
      <c r="F1921" s="188">
        <v>241.21</v>
      </c>
      <c r="G1921" s="188">
        <v>237.1</v>
      </c>
      <c r="H1921" s="188">
        <v>240.95</v>
      </c>
      <c r="I1921" s="188">
        <v>284.5</v>
      </c>
      <c r="J1921" s="188">
        <v>230.75</v>
      </c>
      <c r="K1921" s="188">
        <v>247.02</v>
      </c>
      <c r="L1921" s="188">
        <v>212.22</v>
      </c>
      <c r="M1921" s="188">
        <v>208.55</v>
      </c>
      <c r="N1921" s="188">
        <v>199.47</v>
      </c>
      <c r="O1921" s="188">
        <v>217.6</v>
      </c>
      <c r="P1921" s="188">
        <v>235.43</v>
      </c>
      <c r="Q1921" s="188">
        <v>232.31</v>
      </c>
      <c r="R1921" s="188">
        <v>305.47000000000003</v>
      </c>
      <c r="S1921" s="188">
        <v>284.94</v>
      </c>
      <c r="T1921" s="188">
        <v>271.8</v>
      </c>
      <c r="U1921" s="188">
        <v>241.78</v>
      </c>
      <c r="V1921" s="188">
        <v>298.39</v>
      </c>
      <c r="W1921" s="188">
        <v>267.11</v>
      </c>
      <c r="X1921" s="188">
        <v>284.5</v>
      </c>
      <c r="Y1921" s="188">
        <v>203.86</v>
      </c>
      <c r="Z1921" s="188">
        <v>252.83</v>
      </c>
      <c r="AA1921" s="188">
        <v>303.32</v>
      </c>
      <c r="AB1921" s="188">
        <v>267.11</v>
      </c>
      <c r="AC1921" s="188">
        <v>251.55</v>
      </c>
      <c r="AD1921" s="188">
        <v>213.34</v>
      </c>
      <c r="AE1921" s="188">
        <v>240.95</v>
      </c>
      <c r="AF1921" s="188">
        <v>261.19</v>
      </c>
    </row>
    <row r="1922" spans="1:32" x14ac:dyDescent="0.3">
      <c r="A1922" s="180" t="s">
        <v>31339</v>
      </c>
      <c r="B1922" s="180">
        <v>43484</v>
      </c>
      <c r="C1922" s="182" t="s">
        <v>28334</v>
      </c>
      <c r="D1922" s="180" t="s">
        <v>40</v>
      </c>
      <c r="E1922" s="180" t="s">
        <v>26586</v>
      </c>
      <c r="F1922" s="188">
        <v>1.37</v>
      </c>
      <c r="G1922" s="188">
        <v>1.36</v>
      </c>
      <c r="H1922" s="188">
        <v>1.37</v>
      </c>
      <c r="I1922" s="188">
        <v>1.63</v>
      </c>
      <c r="J1922" s="188">
        <v>1.33</v>
      </c>
      <c r="K1922" s="188">
        <v>1.41</v>
      </c>
      <c r="L1922" s="188">
        <v>1.18</v>
      </c>
      <c r="M1922" s="188">
        <v>1.2</v>
      </c>
      <c r="N1922" s="188">
        <v>1.06</v>
      </c>
      <c r="O1922" s="188">
        <v>1.24</v>
      </c>
      <c r="P1922" s="188">
        <v>1.34</v>
      </c>
      <c r="Q1922" s="188">
        <v>1.34</v>
      </c>
      <c r="R1922" s="188">
        <v>1.61</v>
      </c>
      <c r="S1922" s="188">
        <v>1.65</v>
      </c>
      <c r="T1922" s="188">
        <v>1.57</v>
      </c>
      <c r="U1922" s="188">
        <v>1.38</v>
      </c>
      <c r="V1922" s="188">
        <v>1.69</v>
      </c>
      <c r="W1922" s="188">
        <v>1.54</v>
      </c>
      <c r="X1922" s="188">
        <v>1.6</v>
      </c>
      <c r="Y1922" s="188">
        <v>1.17</v>
      </c>
      <c r="Z1922" s="188">
        <v>1.46</v>
      </c>
      <c r="AA1922" s="188">
        <v>1.74</v>
      </c>
      <c r="AB1922" s="188">
        <v>1.52</v>
      </c>
      <c r="AC1922" s="188">
        <v>1.45</v>
      </c>
      <c r="AD1922" s="188">
        <v>1.2</v>
      </c>
      <c r="AE1922" s="188">
        <v>1.38</v>
      </c>
      <c r="AF1922" s="188">
        <v>1.5</v>
      </c>
    </row>
    <row r="1923" spans="1:32" x14ac:dyDescent="0.3">
      <c r="A1923" s="180" t="s">
        <v>31339</v>
      </c>
      <c r="B1923" s="180">
        <v>43496</v>
      </c>
      <c r="C1923" s="182" t="s">
        <v>28335</v>
      </c>
      <c r="D1923" s="180" t="s">
        <v>63</v>
      </c>
      <c r="E1923" s="180" t="s">
        <v>26586</v>
      </c>
      <c r="F1923" s="188">
        <v>229.98</v>
      </c>
      <c r="G1923" s="188">
        <v>226.13</v>
      </c>
      <c r="H1923" s="188">
        <v>229.76</v>
      </c>
      <c r="I1923" s="188">
        <v>271.33</v>
      </c>
      <c r="J1923" s="188">
        <v>220.02</v>
      </c>
      <c r="K1923" s="188">
        <v>235.54</v>
      </c>
      <c r="L1923" s="188">
        <v>202.34</v>
      </c>
      <c r="M1923" s="188">
        <v>198.84</v>
      </c>
      <c r="N1923" s="188">
        <v>190.21</v>
      </c>
      <c r="O1923" s="188">
        <v>207.44</v>
      </c>
      <c r="P1923" s="188">
        <v>224.45</v>
      </c>
      <c r="Q1923" s="188">
        <v>221.49</v>
      </c>
      <c r="R1923" s="188">
        <v>291.29000000000002</v>
      </c>
      <c r="S1923" s="188">
        <v>271.68</v>
      </c>
      <c r="T1923" s="188">
        <v>259.12</v>
      </c>
      <c r="U1923" s="188">
        <v>230.55</v>
      </c>
      <c r="V1923" s="188">
        <v>284.49</v>
      </c>
      <c r="W1923" s="188">
        <v>254.69</v>
      </c>
      <c r="X1923" s="188">
        <v>271.33</v>
      </c>
      <c r="Y1923" s="188">
        <v>194.41</v>
      </c>
      <c r="Z1923" s="188">
        <v>241.09</v>
      </c>
      <c r="AA1923" s="188">
        <v>289.24</v>
      </c>
      <c r="AB1923" s="188">
        <v>254.69</v>
      </c>
      <c r="AC1923" s="188">
        <v>239.85</v>
      </c>
      <c r="AD1923" s="188">
        <v>203.46</v>
      </c>
      <c r="AE1923" s="188">
        <v>229.76</v>
      </c>
      <c r="AF1923" s="188">
        <v>249.03</v>
      </c>
    </row>
    <row r="1924" spans="1:32" x14ac:dyDescent="0.3">
      <c r="A1924" s="180" t="s">
        <v>31339</v>
      </c>
      <c r="B1924" s="180">
        <v>43485</v>
      </c>
      <c r="C1924" s="182" t="s">
        <v>28336</v>
      </c>
      <c r="D1924" s="180" t="s">
        <v>40</v>
      </c>
      <c r="E1924" s="180" t="s">
        <v>26586</v>
      </c>
      <c r="F1924" s="188">
        <v>1.22</v>
      </c>
      <c r="G1924" s="188">
        <v>1.22</v>
      </c>
      <c r="H1924" s="188">
        <v>1.23</v>
      </c>
      <c r="I1924" s="188">
        <v>1.46</v>
      </c>
      <c r="J1924" s="188">
        <v>1.19</v>
      </c>
      <c r="K1924" s="188">
        <v>1.26</v>
      </c>
      <c r="L1924" s="188">
        <v>1.06</v>
      </c>
      <c r="M1924" s="188">
        <v>1.07</v>
      </c>
      <c r="N1924" s="188">
        <v>0.94</v>
      </c>
      <c r="O1924" s="188">
        <v>1.1100000000000001</v>
      </c>
      <c r="P1924" s="188">
        <v>1.2</v>
      </c>
      <c r="Q1924" s="188">
        <v>1.2</v>
      </c>
      <c r="R1924" s="188">
        <v>1.44</v>
      </c>
      <c r="S1924" s="188">
        <v>1.48</v>
      </c>
      <c r="T1924" s="188">
        <v>1.41</v>
      </c>
      <c r="U1924" s="188">
        <v>1.23</v>
      </c>
      <c r="V1924" s="188">
        <v>1.52</v>
      </c>
      <c r="W1924" s="188">
        <v>1.37</v>
      </c>
      <c r="X1924" s="188">
        <v>1.43</v>
      </c>
      <c r="Y1924" s="188">
        <v>1.05</v>
      </c>
      <c r="Z1924" s="188">
        <v>1.31</v>
      </c>
      <c r="AA1924" s="188">
        <v>1.56</v>
      </c>
      <c r="AB1924" s="188">
        <v>1.36</v>
      </c>
      <c r="AC1924" s="188">
        <v>1.3</v>
      </c>
      <c r="AD1924" s="188">
        <v>1.07</v>
      </c>
      <c r="AE1924" s="188">
        <v>1.23</v>
      </c>
      <c r="AF1924" s="188">
        <v>1.34</v>
      </c>
    </row>
    <row r="1925" spans="1:32" x14ac:dyDescent="0.3">
      <c r="A1925" s="180" t="s">
        <v>31339</v>
      </c>
      <c r="B1925" s="180">
        <v>43497</v>
      </c>
      <c r="C1925" s="182" t="s">
        <v>28337</v>
      </c>
      <c r="D1925" s="180" t="s">
        <v>63</v>
      </c>
      <c r="E1925" s="180" t="s">
        <v>26586</v>
      </c>
      <c r="F1925" s="188">
        <v>205.74</v>
      </c>
      <c r="G1925" s="188">
        <v>202.29</v>
      </c>
      <c r="H1925" s="188">
        <v>205.62</v>
      </c>
      <c r="I1925" s="188">
        <v>242.75</v>
      </c>
      <c r="J1925" s="188">
        <v>196.85</v>
      </c>
      <c r="K1925" s="188">
        <v>210.75</v>
      </c>
      <c r="L1925" s="188">
        <v>181.06</v>
      </c>
      <c r="M1925" s="188">
        <v>177.95</v>
      </c>
      <c r="N1925" s="188">
        <v>170.16</v>
      </c>
      <c r="O1925" s="188">
        <v>185.62</v>
      </c>
      <c r="P1925" s="188">
        <v>200.85</v>
      </c>
      <c r="Q1925" s="188">
        <v>198.18</v>
      </c>
      <c r="R1925" s="188">
        <v>260.64999999999998</v>
      </c>
      <c r="S1925" s="188">
        <v>243.09</v>
      </c>
      <c r="T1925" s="188">
        <v>231.87</v>
      </c>
      <c r="U1925" s="188">
        <v>206.29</v>
      </c>
      <c r="V1925" s="188">
        <v>254.55</v>
      </c>
      <c r="W1925" s="188">
        <v>227.86</v>
      </c>
      <c r="X1925" s="188">
        <v>242.75</v>
      </c>
      <c r="Y1925" s="188">
        <v>173.95</v>
      </c>
      <c r="Z1925" s="188">
        <v>215.74</v>
      </c>
      <c r="AA1925" s="188">
        <v>258.77</v>
      </c>
      <c r="AB1925" s="188">
        <v>227.86</v>
      </c>
      <c r="AC1925" s="188">
        <v>214.63</v>
      </c>
      <c r="AD1925" s="188">
        <v>182.05</v>
      </c>
      <c r="AE1925" s="188">
        <v>205.62</v>
      </c>
      <c r="AF1925" s="188">
        <v>222.86</v>
      </c>
    </row>
    <row r="1926" spans="1:32" x14ac:dyDescent="0.3">
      <c r="A1926" s="180" t="s">
        <v>31339</v>
      </c>
      <c r="B1926" s="180">
        <v>43487</v>
      </c>
      <c r="C1926" s="182" t="s">
        <v>28338</v>
      </c>
      <c r="D1926" s="180" t="s">
        <v>40</v>
      </c>
      <c r="E1926" s="180" t="s">
        <v>26586</v>
      </c>
      <c r="F1926" s="188">
        <v>1.26</v>
      </c>
      <c r="G1926" s="188">
        <v>1.26</v>
      </c>
      <c r="H1926" s="188">
        <v>1.27</v>
      </c>
      <c r="I1926" s="188">
        <v>1.51</v>
      </c>
      <c r="J1926" s="188">
        <v>1.23</v>
      </c>
      <c r="K1926" s="188">
        <v>1.3</v>
      </c>
      <c r="L1926" s="188">
        <v>1.0900000000000001</v>
      </c>
      <c r="M1926" s="188">
        <v>1.1100000000000001</v>
      </c>
      <c r="N1926" s="188">
        <v>0.98</v>
      </c>
      <c r="O1926" s="188">
        <v>1.1399999999999999</v>
      </c>
      <c r="P1926" s="188">
        <v>1.24</v>
      </c>
      <c r="Q1926" s="188">
        <v>1.24</v>
      </c>
      <c r="R1926" s="188">
        <v>1.49</v>
      </c>
      <c r="S1926" s="188">
        <v>1.53</v>
      </c>
      <c r="T1926" s="188">
        <v>1.45</v>
      </c>
      <c r="U1926" s="188">
        <v>1.27</v>
      </c>
      <c r="V1926" s="188">
        <v>1.57</v>
      </c>
      <c r="W1926" s="188">
        <v>1.42</v>
      </c>
      <c r="X1926" s="188">
        <v>1.48</v>
      </c>
      <c r="Y1926" s="188">
        <v>1.08</v>
      </c>
      <c r="Z1926" s="188">
        <v>1.35</v>
      </c>
      <c r="AA1926" s="188">
        <v>1.61</v>
      </c>
      <c r="AB1926" s="188">
        <v>1.41</v>
      </c>
      <c r="AC1926" s="188">
        <v>1.34</v>
      </c>
      <c r="AD1926" s="188">
        <v>1.1100000000000001</v>
      </c>
      <c r="AE1926" s="188">
        <v>1.27</v>
      </c>
      <c r="AF1926" s="188">
        <v>1.38</v>
      </c>
    </row>
    <row r="1927" spans="1:32" x14ac:dyDescent="0.3">
      <c r="A1927" s="180" t="s">
        <v>31339</v>
      </c>
      <c r="B1927" s="180">
        <v>43499</v>
      </c>
      <c r="C1927" s="182" t="s">
        <v>28339</v>
      </c>
      <c r="D1927" s="180" t="s">
        <v>63</v>
      </c>
      <c r="E1927" s="180" t="s">
        <v>26586</v>
      </c>
      <c r="F1927" s="188">
        <v>212.6</v>
      </c>
      <c r="G1927" s="188">
        <v>208.98</v>
      </c>
      <c r="H1927" s="188">
        <v>212.36</v>
      </c>
      <c r="I1927" s="188">
        <v>250.76</v>
      </c>
      <c r="J1927" s="188">
        <v>203.38</v>
      </c>
      <c r="K1927" s="188">
        <v>217.73</v>
      </c>
      <c r="L1927" s="188">
        <v>187.04</v>
      </c>
      <c r="M1927" s="188">
        <v>183.81</v>
      </c>
      <c r="N1927" s="188">
        <v>175.8</v>
      </c>
      <c r="O1927" s="188">
        <v>191.78</v>
      </c>
      <c r="P1927" s="188">
        <v>207.5</v>
      </c>
      <c r="Q1927" s="188">
        <v>204.75</v>
      </c>
      <c r="R1927" s="188">
        <v>269.23</v>
      </c>
      <c r="S1927" s="188">
        <v>251.14</v>
      </c>
      <c r="T1927" s="188">
        <v>239.56</v>
      </c>
      <c r="U1927" s="188">
        <v>213.1</v>
      </c>
      <c r="V1927" s="188">
        <v>263</v>
      </c>
      <c r="W1927" s="188">
        <v>235.42</v>
      </c>
      <c r="X1927" s="188">
        <v>250.76</v>
      </c>
      <c r="Y1927" s="188">
        <v>179.69</v>
      </c>
      <c r="Z1927" s="188">
        <v>222.84</v>
      </c>
      <c r="AA1927" s="188">
        <v>267.36</v>
      </c>
      <c r="AB1927" s="188">
        <v>235.42</v>
      </c>
      <c r="AC1927" s="188">
        <v>221.72</v>
      </c>
      <c r="AD1927" s="188">
        <v>188.03</v>
      </c>
      <c r="AE1927" s="188">
        <v>212.36</v>
      </c>
      <c r="AF1927" s="188">
        <v>230.2</v>
      </c>
    </row>
    <row r="1928" spans="1:32" x14ac:dyDescent="0.3">
      <c r="A1928" s="180" t="s">
        <v>31339</v>
      </c>
      <c r="B1928" s="180">
        <v>43486</v>
      </c>
      <c r="C1928" s="182" t="s">
        <v>28340</v>
      </c>
      <c r="D1928" s="180" t="s">
        <v>40</v>
      </c>
      <c r="E1928" s="180" t="s">
        <v>26586</v>
      </c>
      <c r="F1928" s="188">
        <v>0.91</v>
      </c>
      <c r="G1928" s="188">
        <v>0.9</v>
      </c>
      <c r="H1928" s="188">
        <v>0.91</v>
      </c>
      <c r="I1928" s="188">
        <v>1.0900000000000001</v>
      </c>
      <c r="J1928" s="188">
        <v>0.88</v>
      </c>
      <c r="K1928" s="188">
        <v>0.94</v>
      </c>
      <c r="L1928" s="188">
        <v>0.78</v>
      </c>
      <c r="M1928" s="188">
        <v>0.8</v>
      </c>
      <c r="N1928" s="188">
        <v>0.7</v>
      </c>
      <c r="O1928" s="188">
        <v>0.82</v>
      </c>
      <c r="P1928" s="188">
        <v>0.89</v>
      </c>
      <c r="Q1928" s="188">
        <v>0.89</v>
      </c>
      <c r="R1928" s="188">
        <v>1.07</v>
      </c>
      <c r="S1928" s="188">
        <v>1.1000000000000001</v>
      </c>
      <c r="T1928" s="188">
        <v>1.04</v>
      </c>
      <c r="U1928" s="188">
        <v>0.91</v>
      </c>
      <c r="V1928" s="188">
        <v>1.1299999999999999</v>
      </c>
      <c r="W1928" s="188">
        <v>1.02</v>
      </c>
      <c r="X1928" s="188">
        <v>1.07</v>
      </c>
      <c r="Y1928" s="188">
        <v>0.78</v>
      </c>
      <c r="Z1928" s="188">
        <v>0.97</v>
      </c>
      <c r="AA1928" s="188">
        <v>1.1599999999999999</v>
      </c>
      <c r="AB1928" s="188">
        <v>1.01</v>
      </c>
      <c r="AC1928" s="188">
        <v>0.96</v>
      </c>
      <c r="AD1928" s="188">
        <v>0.8</v>
      </c>
      <c r="AE1928" s="188">
        <v>0.92</v>
      </c>
      <c r="AF1928" s="188">
        <v>1</v>
      </c>
    </row>
    <row r="1929" spans="1:32" x14ac:dyDescent="0.3">
      <c r="A1929" s="180" t="s">
        <v>31339</v>
      </c>
      <c r="B1929" s="180">
        <v>43498</v>
      </c>
      <c r="C1929" s="182" t="s">
        <v>28341</v>
      </c>
      <c r="D1929" s="180" t="s">
        <v>63</v>
      </c>
      <c r="E1929" s="180" t="s">
        <v>26586</v>
      </c>
      <c r="F1929" s="188">
        <v>153.04</v>
      </c>
      <c r="G1929" s="188">
        <v>150.44</v>
      </c>
      <c r="H1929" s="188">
        <v>152.93</v>
      </c>
      <c r="I1929" s="188">
        <v>180.52</v>
      </c>
      <c r="J1929" s="188">
        <v>146.41999999999999</v>
      </c>
      <c r="K1929" s="188">
        <v>156.75</v>
      </c>
      <c r="L1929" s="188">
        <v>134.68</v>
      </c>
      <c r="M1929" s="188">
        <v>132.38</v>
      </c>
      <c r="N1929" s="188">
        <v>126.56</v>
      </c>
      <c r="O1929" s="188">
        <v>138.09</v>
      </c>
      <c r="P1929" s="188">
        <v>149.43</v>
      </c>
      <c r="Q1929" s="188">
        <v>147.41999999999999</v>
      </c>
      <c r="R1929" s="188">
        <v>193.86</v>
      </c>
      <c r="S1929" s="188">
        <v>180.82</v>
      </c>
      <c r="T1929" s="188">
        <v>172.49</v>
      </c>
      <c r="U1929" s="188">
        <v>153.44</v>
      </c>
      <c r="V1929" s="188">
        <v>189.35</v>
      </c>
      <c r="W1929" s="188">
        <v>169.49</v>
      </c>
      <c r="X1929" s="188">
        <v>180.52</v>
      </c>
      <c r="Y1929" s="188">
        <v>129.37</v>
      </c>
      <c r="Z1929" s="188">
        <v>160.46</v>
      </c>
      <c r="AA1929" s="188">
        <v>192.45</v>
      </c>
      <c r="AB1929" s="188">
        <v>169.49</v>
      </c>
      <c r="AC1929" s="188">
        <v>159.66</v>
      </c>
      <c r="AD1929" s="188">
        <v>135.38</v>
      </c>
      <c r="AE1929" s="188">
        <v>152.93</v>
      </c>
      <c r="AF1929" s="188">
        <v>165.77</v>
      </c>
    </row>
    <row r="1930" spans="1:32" x14ac:dyDescent="0.3">
      <c r="A1930" s="180" t="s">
        <v>31339</v>
      </c>
      <c r="B1930" s="180">
        <v>43488</v>
      </c>
      <c r="C1930" s="182" t="s">
        <v>28342</v>
      </c>
      <c r="D1930" s="180" t="s">
        <v>40</v>
      </c>
      <c r="E1930" s="180" t="s">
        <v>26586</v>
      </c>
      <c r="F1930" s="188">
        <v>0.91</v>
      </c>
      <c r="G1930" s="188">
        <v>0.91</v>
      </c>
      <c r="H1930" s="188">
        <v>0.92</v>
      </c>
      <c r="I1930" s="188">
        <v>1.0900000000000001</v>
      </c>
      <c r="J1930" s="188">
        <v>0.89</v>
      </c>
      <c r="K1930" s="188">
        <v>0.94</v>
      </c>
      <c r="L1930" s="188">
        <v>0.79</v>
      </c>
      <c r="M1930" s="188">
        <v>0.8</v>
      </c>
      <c r="N1930" s="188">
        <v>0.71</v>
      </c>
      <c r="O1930" s="188">
        <v>0.83</v>
      </c>
      <c r="P1930" s="188">
        <v>0.9</v>
      </c>
      <c r="Q1930" s="188">
        <v>0.9</v>
      </c>
      <c r="R1930" s="188">
        <v>1.08</v>
      </c>
      <c r="S1930" s="188">
        <v>1.1100000000000001</v>
      </c>
      <c r="T1930" s="188">
        <v>1.05</v>
      </c>
      <c r="U1930" s="188">
        <v>0.92</v>
      </c>
      <c r="V1930" s="188">
        <v>1.1299999999999999</v>
      </c>
      <c r="W1930" s="188">
        <v>1.03</v>
      </c>
      <c r="X1930" s="188">
        <v>1.07</v>
      </c>
      <c r="Y1930" s="188">
        <v>0.78</v>
      </c>
      <c r="Z1930" s="188">
        <v>0.98</v>
      </c>
      <c r="AA1930" s="188">
        <v>1.1599999999999999</v>
      </c>
      <c r="AB1930" s="188">
        <v>1.02</v>
      </c>
      <c r="AC1930" s="188">
        <v>0.97</v>
      </c>
      <c r="AD1930" s="188">
        <v>0.8</v>
      </c>
      <c r="AE1930" s="188">
        <v>0.92</v>
      </c>
      <c r="AF1930" s="188">
        <v>1</v>
      </c>
    </row>
    <row r="1931" spans="1:32" x14ac:dyDescent="0.3">
      <c r="A1931" s="180" t="s">
        <v>31339</v>
      </c>
      <c r="B1931" s="180">
        <v>43500</v>
      </c>
      <c r="C1931" s="182" t="s">
        <v>28343</v>
      </c>
      <c r="D1931" s="180" t="s">
        <v>63</v>
      </c>
      <c r="E1931" s="180" t="s">
        <v>26586</v>
      </c>
      <c r="F1931" s="188">
        <v>153.99</v>
      </c>
      <c r="G1931" s="188">
        <v>151.38</v>
      </c>
      <c r="H1931" s="188">
        <v>153.80000000000001</v>
      </c>
      <c r="I1931" s="188">
        <v>181.64</v>
      </c>
      <c r="J1931" s="188">
        <v>147.31</v>
      </c>
      <c r="K1931" s="188">
        <v>157.69999999999999</v>
      </c>
      <c r="L1931" s="188">
        <v>135.47</v>
      </c>
      <c r="M1931" s="188">
        <v>133.12</v>
      </c>
      <c r="N1931" s="188">
        <v>127.35</v>
      </c>
      <c r="O1931" s="188">
        <v>138.9</v>
      </c>
      <c r="P1931" s="188">
        <v>150.29</v>
      </c>
      <c r="Q1931" s="188">
        <v>148.30000000000001</v>
      </c>
      <c r="R1931" s="188">
        <v>195</v>
      </c>
      <c r="S1931" s="188">
        <v>181.9</v>
      </c>
      <c r="T1931" s="188">
        <v>173.5</v>
      </c>
      <c r="U1931" s="188">
        <v>154.35</v>
      </c>
      <c r="V1931" s="188">
        <v>190.49</v>
      </c>
      <c r="W1931" s="188">
        <v>170.53</v>
      </c>
      <c r="X1931" s="188">
        <v>181.64</v>
      </c>
      <c r="Y1931" s="188">
        <v>130.15</v>
      </c>
      <c r="Z1931" s="188">
        <v>161.4</v>
      </c>
      <c r="AA1931" s="188">
        <v>193.65</v>
      </c>
      <c r="AB1931" s="188">
        <v>170.53</v>
      </c>
      <c r="AC1931" s="188">
        <v>160.58000000000001</v>
      </c>
      <c r="AD1931" s="188">
        <v>136.19</v>
      </c>
      <c r="AE1931" s="188">
        <v>153.80000000000001</v>
      </c>
      <c r="AF1931" s="188">
        <v>166.73</v>
      </c>
    </row>
    <row r="1932" spans="1:32" x14ac:dyDescent="0.3">
      <c r="A1932" s="180" t="s">
        <v>31339</v>
      </c>
      <c r="B1932" s="180">
        <v>43489</v>
      </c>
      <c r="C1932" s="182" t="s">
        <v>28344</v>
      </c>
      <c r="D1932" s="180" t="s">
        <v>40</v>
      </c>
      <c r="E1932" s="180" t="s">
        <v>26586</v>
      </c>
      <c r="F1932" s="188">
        <v>1.46</v>
      </c>
      <c r="G1932" s="188">
        <v>1.45</v>
      </c>
      <c r="H1932" s="188">
        <v>1.46</v>
      </c>
      <c r="I1932" s="188">
        <v>1.74</v>
      </c>
      <c r="J1932" s="188">
        <v>1.41</v>
      </c>
      <c r="K1932" s="188">
        <v>1.5</v>
      </c>
      <c r="L1932" s="188">
        <v>1.26</v>
      </c>
      <c r="M1932" s="188">
        <v>1.28</v>
      </c>
      <c r="N1932" s="188">
        <v>1.1299999999999999</v>
      </c>
      <c r="O1932" s="188">
        <v>1.32</v>
      </c>
      <c r="P1932" s="188">
        <v>1.43</v>
      </c>
      <c r="Q1932" s="188">
        <v>1.43</v>
      </c>
      <c r="R1932" s="188">
        <v>1.72</v>
      </c>
      <c r="S1932" s="188">
        <v>1.76</v>
      </c>
      <c r="T1932" s="188">
        <v>1.68</v>
      </c>
      <c r="U1932" s="188">
        <v>1.47</v>
      </c>
      <c r="V1932" s="188">
        <v>1.81</v>
      </c>
      <c r="W1932" s="188">
        <v>1.64</v>
      </c>
      <c r="X1932" s="188">
        <v>1.71</v>
      </c>
      <c r="Y1932" s="188">
        <v>1.25</v>
      </c>
      <c r="Z1932" s="188">
        <v>1.56</v>
      </c>
      <c r="AA1932" s="188">
        <v>1.85</v>
      </c>
      <c r="AB1932" s="188">
        <v>1.62</v>
      </c>
      <c r="AC1932" s="188">
        <v>1.55</v>
      </c>
      <c r="AD1932" s="188">
        <v>1.28</v>
      </c>
      <c r="AE1932" s="188">
        <v>1.47</v>
      </c>
      <c r="AF1932" s="188">
        <v>1.6</v>
      </c>
    </row>
    <row r="1933" spans="1:32" x14ac:dyDescent="0.3">
      <c r="A1933" s="180" t="s">
        <v>31339</v>
      </c>
      <c r="B1933" s="180">
        <v>43501</v>
      </c>
      <c r="C1933" s="182" t="s">
        <v>28345</v>
      </c>
      <c r="D1933" s="180" t="s">
        <v>63</v>
      </c>
      <c r="E1933" s="180" t="s">
        <v>26586</v>
      </c>
      <c r="F1933" s="188">
        <v>245.1</v>
      </c>
      <c r="G1933" s="188">
        <v>240.98</v>
      </c>
      <c r="H1933" s="188">
        <v>244.86</v>
      </c>
      <c r="I1933" s="188">
        <v>289.16000000000003</v>
      </c>
      <c r="J1933" s="188">
        <v>234.48</v>
      </c>
      <c r="K1933" s="188">
        <v>251.03</v>
      </c>
      <c r="L1933" s="188">
        <v>215.64</v>
      </c>
      <c r="M1933" s="188">
        <v>211.91</v>
      </c>
      <c r="N1933" s="188">
        <v>202.7</v>
      </c>
      <c r="O1933" s="188">
        <v>221.08</v>
      </c>
      <c r="P1933" s="188">
        <v>239.2</v>
      </c>
      <c r="Q1933" s="188">
        <v>236.05</v>
      </c>
      <c r="R1933" s="188">
        <v>310.43</v>
      </c>
      <c r="S1933" s="188">
        <v>289.54000000000002</v>
      </c>
      <c r="T1933" s="188">
        <v>276.16000000000003</v>
      </c>
      <c r="U1933" s="188">
        <v>245.7</v>
      </c>
      <c r="V1933" s="188">
        <v>303.2</v>
      </c>
      <c r="W1933" s="188">
        <v>271.42</v>
      </c>
      <c r="X1933" s="188">
        <v>289.16000000000003</v>
      </c>
      <c r="Y1933" s="188">
        <v>207.19</v>
      </c>
      <c r="Z1933" s="188">
        <v>256.94</v>
      </c>
      <c r="AA1933" s="188">
        <v>308.26</v>
      </c>
      <c r="AB1933" s="188">
        <v>271.42</v>
      </c>
      <c r="AC1933" s="188">
        <v>255.62</v>
      </c>
      <c r="AD1933" s="188">
        <v>216.83</v>
      </c>
      <c r="AE1933" s="188">
        <v>244.86</v>
      </c>
      <c r="AF1933" s="188">
        <v>265.39999999999998</v>
      </c>
    </row>
    <row r="1934" spans="1:32" x14ac:dyDescent="0.3">
      <c r="A1934" s="180" t="s">
        <v>31339</v>
      </c>
      <c r="B1934" s="180">
        <v>43490</v>
      </c>
      <c r="C1934" s="182" t="s">
        <v>28346</v>
      </c>
      <c r="D1934" s="180" t="s">
        <v>40</v>
      </c>
      <c r="E1934" s="180" t="s">
        <v>26586</v>
      </c>
      <c r="F1934" s="188">
        <v>1.85</v>
      </c>
      <c r="G1934" s="188">
        <v>1.85</v>
      </c>
      <c r="H1934" s="188">
        <v>1.86</v>
      </c>
      <c r="I1934" s="188">
        <v>2.21</v>
      </c>
      <c r="J1934" s="188">
        <v>1.8</v>
      </c>
      <c r="K1934" s="188">
        <v>1.91</v>
      </c>
      <c r="L1934" s="188">
        <v>1.6</v>
      </c>
      <c r="M1934" s="188">
        <v>1.63</v>
      </c>
      <c r="N1934" s="188">
        <v>1.43</v>
      </c>
      <c r="O1934" s="188">
        <v>1.68</v>
      </c>
      <c r="P1934" s="188">
        <v>1.82</v>
      </c>
      <c r="Q1934" s="188">
        <v>1.82</v>
      </c>
      <c r="R1934" s="188">
        <v>2.19</v>
      </c>
      <c r="S1934" s="188">
        <v>2.2400000000000002</v>
      </c>
      <c r="T1934" s="188">
        <v>2.13</v>
      </c>
      <c r="U1934" s="188">
        <v>1.87</v>
      </c>
      <c r="V1934" s="188">
        <v>2.2999999999999998</v>
      </c>
      <c r="W1934" s="188">
        <v>2.08</v>
      </c>
      <c r="X1934" s="188">
        <v>2.17</v>
      </c>
      <c r="Y1934" s="188">
        <v>1.59</v>
      </c>
      <c r="Z1934" s="188">
        <v>1.98</v>
      </c>
      <c r="AA1934" s="188">
        <v>2.36</v>
      </c>
      <c r="AB1934" s="188">
        <v>2.06</v>
      </c>
      <c r="AC1934" s="188">
        <v>1.97</v>
      </c>
      <c r="AD1934" s="188">
        <v>1.63</v>
      </c>
      <c r="AE1934" s="188">
        <v>1.87</v>
      </c>
      <c r="AF1934" s="188">
        <v>2.0299999999999998</v>
      </c>
    </row>
    <row r="1935" spans="1:32" x14ac:dyDescent="0.3">
      <c r="A1935" s="180" t="s">
        <v>31339</v>
      </c>
      <c r="B1935" s="180">
        <v>43502</v>
      </c>
      <c r="C1935" s="182" t="s">
        <v>28347</v>
      </c>
      <c r="D1935" s="180" t="s">
        <v>63</v>
      </c>
      <c r="E1935" s="180" t="s">
        <v>26586</v>
      </c>
      <c r="F1935" s="188">
        <v>311.52</v>
      </c>
      <c r="G1935" s="188">
        <v>306.26</v>
      </c>
      <c r="H1935" s="188">
        <v>311.25</v>
      </c>
      <c r="I1935" s="188">
        <v>367.51</v>
      </c>
      <c r="J1935" s="188">
        <v>298.02999999999997</v>
      </c>
      <c r="K1935" s="188">
        <v>319.05</v>
      </c>
      <c r="L1935" s="188">
        <v>274.08999999999997</v>
      </c>
      <c r="M1935" s="188">
        <v>269.33999999999997</v>
      </c>
      <c r="N1935" s="188">
        <v>257.63</v>
      </c>
      <c r="O1935" s="188">
        <v>280.99</v>
      </c>
      <c r="P1935" s="188">
        <v>304.05</v>
      </c>
      <c r="Q1935" s="188">
        <v>300.02999999999997</v>
      </c>
      <c r="R1935" s="188">
        <v>394.55</v>
      </c>
      <c r="S1935" s="188">
        <v>368.04</v>
      </c>
      <c r="T1935" s="188">
        <v>351</v>
      </c>
      <c r="U1935" s="188">
        <v>312.31</v>
      </c>
      <c r="V1935" s="188">
        <v>385.35</v>
      </c>
      <c r="W1935" s="188">
        <v>344.99</v>
      </c>
      <c r="X1935" s="188">
        <v>367.51</v>
      </c>
      <c r="Y1935" s="188">
        <v>263.32</v>
      </c>
      <c r="Z1935" s="188">
        <v>326.58</v>
      </c>
      <c r="AA1935" s="188">
        <v>391.77</v>
      </c>
      <c r="AB1935" s="188">
        <v>344.99</v>
      </c>
      <c r="AC1935" s="188">
        <v>324.89999999999998</v>
      </c>
      <c r="AD1935" s="188">
        <v>275.60000000000002</v>
      </c>
      <c r="AE1935" s="188">
        <v>311.25</v>
      </c>
      <c r="AF1935" s="188">
        <v>337.35</v>
      </c>
    </row>
    <row r="1936" spans="1:32" x14ac:dyDescent="0.3">
      <c r="A1936" s="180" t="s">
        <v>31339</v>
      </c>
      <c r="B1936" s="180">
        <v>43491</v>
      </c>
      <c r="C1936" s="182" t="s">
        <v>28348</v>
      </c>
      <c r="D1936" s="180" t="s">
        <v>40</v>
      </c>
      <c r="E1936" s="180" t="s">
        <v>26586</v>
      </c>
      <c r="F1936" s="188">
        <v>1.53</v>
      </c>
      <c r="G1936" s="188">
        <v>1.52</v>
      </c>
      <c r="H1936" s="188">
        <v>1.53</v>
      </c>
      <c r="I1936" s="188">
        <v>1.82</v>
      </c>
      <c r="J1936" s="188">
        <v>1.48</v>
      </c>
      <c r="K1936" s="188">
        <v>1.57</v>
      </c>
      <c r="L1936" s="188">
        <v>1.32</v>
      </c>
      <c r="M1936" s="188">
        <v>1.34</v>
      </c>
      <c r="N1936" s="188">
        <v>1.18</v>
      </c>
      <c r="O1936" s="188">
        <v>1.38</v>
      </c>
      <c r="P1936" s="188">
        <v>1.5</v>
      </c>
      <c r="Q1936" s="188">
        <v>1.5</v>
      </c>
      <c r="R1936" s="188">
        <v>1.8</v>
      </c>
      <c r="S1936" s="188">
        <v>1.85</v>
      </c>
      <c r="T1936" s="188">
        <v>1.75</v>
      </c>
      <c r="U1936" s="188">
        <v>1.54</v>
      </c>
      <c r="V1936" s="188">
        <v>1.89</v>
      </c>
      <c r="W1936" s="188">
        <v>1.71</v>
      </c>
      <c r="X1936" s="188">
        <v>1.79</v>
      </c>
      <c r="Y1936" s="188">
        <v>1.31</v>
      </c>
      <c r="Z1936" s="188">
        <v>1.63</v>
      </c>
      <c r="AA1936" s="188">
        <v>1.94</v>
      </c>
      <c r="AB1936" s="188">
        <v>1.7</v>
      </c>
      <c r="AC1936" s="188">
        <v>1.62</v>
      </c>
      <c r="AD1936" s="188">
        <v>1.34</v>
      </c>
      <c r="AE1936" s="188">
        <v>1.54</v>
      </c>
      <c r="AF1936" s="188">
        <v>1.67</v>
      </c>
    </row>
    <row r="1937" spans="1:32" x14ac:dyDescent="0.3">
      <c r="A1937" s="180" t="s">
        <v>31339</v>
      </c>
      <c r="B1937" s="180">
        <v>43503</v>
      </c>
      <c r="C1937" s="182" t="s">
        <v>28349</v>
      </c>
      <c r="D1937" s="180" t="s">
        <v>63</v>
      </c>
      <c r="E1937" s="180" t="s">
        <v>26586</v>
      </c>
      <c r="F1937" s="188">
        <v>256.62</v>
      </c>
      <c r="G1937" s="188">
        <v>252.31</v>
      </c>
      <c r="H1937" s="188">
        <v>256.38</v>
      </c>
      <c r="I1937" s="188">
        <v>302.75</v>
      </c>
      <c r="J1937" s="188">
        <v>245.51</v>
      </c>
      <c r="K1937" s="188">
        <v>262.83</v>
      </c>
      <c r="L1937" s="188">
        <v>225.78</v>
      </c>
      <c r="M1937" s="188">
        <v>221.88</v>
      </c>
      <c r="N1937" s="188">
        <v>212.23</v>
      </c>
      <c r="O1937" s="188">
        <v>231.48</v>
      </c>
      <c r="P1937" s="188">
        <v>250.45</v>
      </c>
      <c r="Q1937" s="188">
        <v>247.15</v>
      </c>
      <c r="R1937" s="188">
        <v>325.02999999999997</v>
      </c>
      <c r="S1937" s="188">
        <v>303.16000000000003</v>
      </c>
      <c r="T1937" s="188">
        <v>289.14999999999998</v>
      </c>
      <c r="U1937" s="188">
        <v>257.25</v>
      </c>
      <c r="V1937" s="188">
        <v>317.45</v>
      </c>
      <c r="W1937" s="188">
        <v>284.18</v>
      </c>
      <c r="X1937" s="188">
        <v>302.75</v>
      </c>
      <c r="Y1937" s="188">
        <v>216.93</v>
      </c>
      <c r="Z1937" s="188">
        <v>269.02</v>
      </c>
      <c r="AA1937" s="188">
        <v>322.75</v>
      </c>
      <c r="AB1937" s="188">
        <v>284.18</v>
      </c>
      <c r="AC1937" s="188">
        <v>267.64</v>
      </c>
      <c r="AD1937" s="188">
        <v>227.03</v>
      </c>
      <c r="AE1937" s="188">
        <v>256.38</v>
      </c>
      <c r="AF1937" s="188">
        <v>277.88</v>
      </c>
    </row>
    <row r="1938" spans="1:32" x14ac:dyDescent="0.3">
      <c r="A1938" s="180" t="s">
        <v>31339</v>
      </c>
      <c r="B1938" s="180">
        <v>43492</v>
      </c>
      <c r="C1938" s="182" t="s">
        <v>28350</v>
      </c>
      <c r="D1938" s="180" t="s">
        <v>40</v>
      </c>
      <c r="E1938" s="180" t="s">
        <v>26586</v>
      </c>
      <c r="F1938" s="188">
        <v>2.2200000000000002</v>
      </c>
      <c r="G1938" s="188">
        <v>2.21</v>
      </c>
      <c r="H1938" s="188">
        <v>2.23</v>
      </c>
      <c r="I1938" s="188">
        <v>2.65</v>
      </c>
      <c r="J1938" s="188">
        <v>2.16</v>
      </c>
      <c r="K1938" s="188">
        <v>2.29</v>
      </c>
      <c r="L1938" s="188">
        <v>1.92</v>
      </c>
      <c r="M1938" s="188">
        <v>1.95</v>
      </c>
      <c r="N1938" s="188">
        <v>1.72</v>
      </c>
      <c r="O1938" s="188">
        <v>2.0099999999999998</v>
      </c>
      <c r="P1938" s="188">
        <v>2.1800000000000002</v>
      </c>
      <c r="Q1938" s="188">
        <v>2.1800000000000002</v>
      </c>
      <c r="R1938" s="188">
        <v>2.62</v>
      </c>
      <c r="S1938" s="188">
        <v>2.69</v>
      </c>
      <c r="T1938" s="188">
        <v>2.56</v>
      </c>
      <c r="U1938" s="188">
        <v>2.2400000000000002</v>
      </c>
      <c r="V1938" s="188">
        <v>2.76</v>
      </c>
      <c r="W1938" s="188">
        <v>2.5</v>
      </c>
      <c r="X1938" s="188">
        <v>2.61</v>
      </c>
      <c r="Y1938" s="188">
        <v>1.91</v>
      </c>
      <c r="Z1938" s="188">
        <v>2.38</v>
      </c>
      <c r="AA1938" s="188">
        <v>2.83</v>
      </c>
      <c r="AB1938" s="188">
        <v>2.4700000000000002</v>
      </c>
      <c r="AC1938" s="188">
        <v>2.36</v>
      </c>
      <c r="AD1938" s="188">
        <v>1.95</v>
      </c>
      <c r="AE1938" s="188">
        <v>2.2400000000000002</v>
      </c>
      <c r="AF1938" s="188">
        <v>2.44</v>
      </c>
    </row>
    <row r="1939" spans="1:32" x14ac:dyDescent="0.3">
      <c r="A1939" s="180" t="s">
        <v>31339</v>
      </c>
      <c r="B1939" s="180">
        <v>43504</v>
      </c>
      <c r="C1939" s="182" t="s">
        <v>28351</v>
      </c>
      <c r="D1939" s="180" t="s">
        <v>63</v>
      </c>
      <c r="E1939" s="180" t="s">
        <v>26586</v>
      </c>
      <c r="F1939" s="188">
        <v>373.43</v>
      </c>
      <c r="G1939" s="188">
        <v>367.05</v>
      </c>
      <c r="H1939" s="188">
        <v>373.09</v>
      </c>
      <c r="I1939" s="188">
        <v>440.46</v>
      </c>
      <c r="J1939" s="188">
        <v>357.26</v>
      </c>
      <c r="K1939" s="188">
        <v>382.44</v>
      </c>
      <c r="L1939" s="188">
        <v>328.57</v>
      </c>
      <c r="M1939" s="188">
        <v>322.89999999999998</v>
      </c>
      <c r="N1939" s="188">
        <v>308.79000000000002</v>
      </c>
      <c r="O1939" s="188">
        <v>336.89</v>
      </c>
      <c r="P1939" s="188">
        <v>364.53</v>
      </c>
      <c r="Q1939" s="188">
        <v>359.66</v>
      </c>
      <c r="R1939" s="188">
        <v>472.94</v>
      </c>
      <c r="S1939" s="188">
        <v>441.18</v>
      </c>
      <c r="T1939" s="188">
        <v>420.81</v>
      </c>
      <c r="U1939" s="188">
        <v>374.35</v>
      </c>
      <c r="V1939" s="188">
        <v>461.95</v>
      </c>
      <c r="W1939" s="188">
        <v>413.53</v>
      </c>
      <c r="X1939" s="188">
        <v>440.46</v>
      </c>
      <c r="Y1939" s="188">
        <v>315.62</v>
      </c>
      <c r="Z1939" s="188">
        <v>391.45</v>
      </c>
      <c r="AA1939" s="188">
        <v>469.6</v>
      </c>
      <c r="AB1939" s="188">
        <v>413.53</v>
      </c>
      <c r="AC1939" s="188">
        <v>389.48</v>
      </c>
      <c r="AD1939" s="188">
        <v>330.3</v>
      </c>
      <c r="AE1939" s="188">
        <v>373.09</v>
      </c>
      <c r="AF1939" s="188">
        <v>404.41</v>
      </c>
    </row>
    <row r="1940" spans="1:32" x14ac:dyDescent="0.3">
      <c r="A1940" s="180" t="s">
        <v>31339</v>
      </c>
      <c r="B1940" s="180">
        <v>43493</v>
      </c>
      <c r="C1940" s="182" t="s">
        <v>28352</v>
      </c>
      <c r="D1940" s="180" t="s">
        <v>40</v>
      </c>
      <c r="E1940" s="180" t="s">
        <v>26586</v>
      </c>
      <c r="F1940" s="188">
        <v>0.74</v>
      </c>
      <c r="G1940" s="188">
        <v>0.74</v>
      </c>
      <c r="H1940" s="188">
        <v>0.74</v>
      </c>
      <c r="I1940" s="188">
        <v>0.88</v>
      </c>
      <c r="J1940" s="188">
        <v>0.72</v>
      </c>
      <c r="K1940" s="188">
        <v>0.76</v>
      </c>
      <c r="L1940" s="188">
        <v>0.64</v>
      </c>
      <c r="M1940" s="188">
        <v>0.65</v>
      </c>
      <c r="N1940" s="188">
        <v>0.56999999999999995</v>
      </c>
      <c r="O1940" s="188">
        <v>0.67</v>
      </c>
      <c r="P1940" s="188">
        <v>0.72</v>
      </c>
      <c r="Q1940" s="188">
        <v>0.72</v>
      </c>
      <c r="R1940" s="188">
        <v>0.87</v>
      </c>
      <c r="S1940" s="188">
        <v>0.89</v>
      </c>
      <c r="T1940" s="188">
        <v>0.85</v>
      </c>
      <c r="U1940" s="188">
        <v>0.74</v>
      </c>
      <c r="V1940" s="188">
        <v>0.92</v>
      </c>
      <c r="W1940" s="188">
        <v>0.83</v>
      </c>
      <c r="X1940" s="188">
        <v>0.87</v>
      </c>
      <c r="Y1940" s="188">
        <v>0.63</v>
      </c>
      <c r="Z1940" s="188">
        <v>0.79</v>
      </c>
      <c r="AA1940" s="188">
        <v>0.94</v>
      </c>
      <c r="AB1940" s="188">
        <v>0.82</v>
      </c>
      <c r="AC1940" s="188">
        <v>0.78</v>
      </c>
      <c r="AD1940" s="188">
        <v>0.65</v>
      </c>
      <c r="AE1940" s="188">
        <v>0.75</v>
      </c>
      <c r="AF1940" s="188">
        <v>0.81</v>
      </c>
    </row>
    <row r="1941" spans="1:32" x14ac:dyDescent="0.3">
      <c r="A1941" s="180" t="s">
        <v>31339</v>
      </c>
      <c r="B1941" s="180">
        <v>43505</v>
      </c>
      <c r="C1941" s="182" t="s">
        <v>28353</v>
      </c>
      <c r="D1941" s="180" t="s">
        <v>63</v>
      </c>
      <c r="E1941" s="180" t="s">
        <v>26586</v>
      </c>
      <c r="F1941" s="188">
        <v>124.57</v>
      </c>
      <c r="G1941" s="188">
        <v>122.46</v>
      </c>
      <c r="H1941" s="188">
        <v>124.49</v>
      </c>
      <c r="I1941" s="188">
        <v>146.94999999999999</v>
      </c>
      <c r="J1941" s="188">
        <v>119.19</v>
      </c>
      <c r="K1941" s="188">
        <v>127.6</v>
      </c>
      <c r="L1941" s="188">
        <v>109.63</v>
      </c>
      <c r="M1941" s="188">
        <v>107.76</v>
      </c>
      <c r="N1941" s="188">
        <v>103.02</v>
      </c>
      <c r="O1941" s="188">
        <v>112.41</v>
      </c>
      <c r="P1941" s="188">
        <v>121.64</v>
      </c>
      <c r="Q1941" s="188">
        <v>120</v>
      </c>
      <c r="R1941" s="188">
        <v>157.81</v>
      </c>
      <c r="S1941" s="188">
        <v>147.19</v>
      </c>
      <c r="T1941" s="188">
        <v>140.41999999999999</v>
      </c>
      <c r="U1941" s="188">
        <v>124.9</v>
      </c>
      <c r="V1941" s="188">
        <v>154.13</v>
      </c>
      <c r="W1941" s="188">
        <v>137.97</v>
      </c>
      <c r="X1941" s="188">
        <v>146.94999999999999</v>
      </c>
      <c r="Y1941" s="188">
        <v>105.31</v>
      </c>
      <c r="Z1941" s="188">
        <v>130.62</v>
      </c>
      <c r="AA1941" s="188">
        <v>156.66999999999999</v>
      </c>
      <c r="AB1941" s="188">
        <v>137.97</v>
      </c>
      <c r="AC1941" s="188">
        <v>129.96</v>
      </c>
      <c r="AD1941" s="188">
        <v>110.2</v>
      </c>
      <c r="AE1941" s="188">
        <v>124.49</v>
      </c>
      <c r="AF1941" s="188">
        <v>134.94</v>
      </c>
    </row>
    <row r="1942" spans="1:32" x14ac:dyDescent="0.3">
      <c r="A1942" s="180" t="s">
        <v>973</v>
      </c>
      <c r="B1942" s="180">
        <v>38476</v>
      </c>
      <c r="C1942" s="182" t="s">
        <v>28354</v>
      </c>
      <c r="D1942" s="180" t="s">
        <v>6</v>
      </c>
      <c r="E1942" s="180" t="s">
        <v>857</v>
      </c>
      <c r="F1942" s="188">
        <v>285.06</v>
      </c>
      <c r="G1942" s="188">
        <v>210.11</v>
      </c>
      <c r="H1942" s="188"/>
      <c r="I1942" s="188">
        <v>288.74</v>
      </c>
      <c r="J1942" s="188">
        <v>196.59</v>
      </c>
      <c r="K1942" s="188">
        <v>322.22000000000003</v>
      </c>
      <c r="L1942" s="188">
        <v>263.43</v>
      </c>
      <c r="M1942" s="188">
        <v>252.26</v>
      </c>
      <c r="N1942" s="188">
        <v>293.54000000000002</v>
      </c>
      <c r="O1942" s="188">
        <v>318.01</v>
      </c>
      <c r="P1942" s="188">
        <v>316.70999999999998</v>
      </c>
      <c r="Q1942" s="188">
        <v>221.17</v>
      </c>
      <c r="R1942" s="188">
        <v>301.66000000000003</v>
      </c>
      <c r="S1942" s="188">
        <v>239.6</v>
      </c>
      <c r="T1942" s="188">
        <v>284.44</v>
      </c>
      <c r="U1942" s="188">
        <v>208.88</v>
      </c>
      <c r="V1942" s="188">
        <v>414.96</v>
      </c>
      <c r="W1942" s="188">
        <v>184.18</v>
      </c>
      <c r="X1942" s="188"/>
      <c r="Y1942" s="188">
        <v>233.45</v>
      </c>
      <c r="Z1942" s="188">
        <v>307.18</v>
      </c>
      <c r="AA1942" s="188">
        <v>264.17</v>
      </c>
      <c r="AB1942" s="188">
        <v>249.36</v>
      </c>
      <c r="AC1942" s="188">
        <v>277.5</v>
      </c>
      <c r="AD1942" s="188">
        <v>215.57</v>
      </c>
      <c r="AE1942" s="188">
        <v>283.14999999999998</v>
      </c>
      <c r="AF1942" s="188">
        <v>282.60000000000002</v>
      </c>
    </row>
    <row r="1943" spans="1:32" x14ac:dyDescent="0.3">
      <c r="A1943" s="180" t="s">
        <v>973</v>
      </c>
      <c r="B1943" s="180">
        <v>38477</v>
      </c>
      <c r="C1943" s="182" t="s">
        <v>28355</v>
      </c>
      <c r="D1943" s="180" t="s">
        <v>6</v>
      </c>
      <c r="E1943" s="180" t="s">
        <v>857</v>
      </c>
      <c r="F1943" s="188">
        <v>755.86</v>
      </c>
      <c r="G1943" s="188">
        <v>557.12</v>
      </c>
      <c r="H1943" s="188"/>
      <c r="I1943" s="188">
        <v>765.63</v>
      </c>
      <c r="J1943" s="188">
        <v>521.28</v>
      </c>
      <c r="K1943" s="188">
        <v>854.38</v>
      </c>
      <c r="L1943" s="188">
        <v>698.52</v>
      </c>
      <c r="M1943" s="188">
        <v>668.9</v>
      </c>
      <c r="N1943" s="188">
        <v>778.34</v>
      </c>
      <c r="O1943" s="188">
        <v>843.24</v>
      </c>
      <c r="P1943" s="188">
        <v>839.79</v>
      </c>
      <c r="Q1943" s="188">
        <v>586.44000000000005</v>
      </c>
      <c r="R1943" s="188">
        <v>799.88</v>
      </c>
      <c r="S1943" s="188">
        <v>635.30999999999995</v>
      </c>
      <c r="T1943" s="188">
        <v>754.23</v>
      </c>
      <c r="U1943" s="188">
        <v>553.86</v>
      </c>
      <c r="V1943" s="188">
        <v>1100.3</v>
      </c>
      <c r="W1943" s="188">
        <v>488.38</v>
      </c>
      <c r="X1943" s="188"/>
      <c r="Y1943" s="188">
        <v>619.02</v>
      </c>
      <c r="Z1943" s="188">
        <v>814.5</v>
      </c>
      <c r="AA1943" s="188">
        <v>700.47</v>
      </c>
      <c r="AB1943" s="188">
        <v>661.21</v>
      </c>
      <c r="AC1943" s="188">
        <v>735.82</v>
      </c>
      <c r="AD1943" s="188">
        <v>571.62</v>
      </c>
      <c r="AE1943" s="188">
        <v>750.81</v>
      </c>
      <c r="AF1943" s="188">
        <v>749.34</v>
      </c>
    </row>
    <row r="1944" spans="1:32" x14ac:dyDescent="0.3">
      <c r="A1944" s="180" t="s">
        <v>26752</v>
      </c>
      <c r="B1944" s="180">
        <v>45112</v>
      </c>
      <c r="C1944" s="182" t="s">
        <v>28356</v>
      </c>
      <c r="D1944" s="180" t="s">
        <v>6</v>
      </c>
      <c r="E1944" s="180" t="s">
        <v>857</v>
      </c>
      <c r="F1944" s="188">
        <v>1171351.3500000001</v>
      </c>
      <c r="G1944" s="188"/>
      <c r="H1944" s="188"/>
      <c r="I1944" s="188"/>
      <c r="J1944" s="188">
        <v>976126.12</v>
      </c>
      <c r="K1944" s="188"/>
      <c r="L1944" s="188"/>
      <c r="M1944" s="188">
        <v>1099118.01</v>
      </c>
      <c r="N1944" s="188"/>
      <c r="O1944" s="188"/>
      <c r="P1944" s="188">
        <v>994997.89</v>
      </c>
      <c r="Q1944" s="188">
        <v>1054216.21</v>
      </c>
      <c r="R1944" s="188"/>
      <c r="S1944" s="188">
        <v>1002156.15</v>
      </c>
      <c r="T1944" s="188"/>
      <c r="U1944" s="188"/>
      <c r="V1944" s="188"/>
      <c r="W1944" s="188">
        <v>1100419.51</v>
      </c>
      <c r="X1944" s="188">
        <v>1168097.5900000001</v>
      </c>
      <c r="Y1944" s="188"/>
      <c r="Z1944" s="188">
        <v>1178509.6000000001</v>
      </c>
      <c r="AA1944" s="188"/>
      <c r="AB1944" s="188">
        <v>1060723.72</v>
      </c>
      <c r="AC1944" s="188">
        <v>1137447.23</v>
      </c>
      <c r="AD1944" s="188"/>
      <c r="AE1944" s="188">
        <v>1106276.27</v>
      </c>
      <c r="AF1944" s="188"/>
    </row>
    <row r="1945" spans="1:32" x14ac:dyDescent="0.3">
      <c r="A1945" s="180" t="s">
        <v>26752</v>
      </c>
      <c r="B1945" s="180">
        <v>14525</v>
      </c>
      <c r="C1945" s="182" t="s">
        <v>28357</v>
      </c>
      <c r="D1945" s="180" t="s">
        <v>6</v>
      </c>
      <c r="E1945" s="180" t="s">
        <v>857</v>
      </c>
      <c r="F1945" s="188">
        <v>1018378.35</v>
      </c>
      <c r="G1945" s="188"/>
      <c r="H1945" s="188"/>
      <c r="I1945" s="188"/>
      <c r="J1945" s="188">
        <v>848648.62</v>
      </c>
      <c r="K1945" s="188"/>
      <c r="L1945" s="188"/>
      <c r="M1945" s="188">
        <v>955578.35</v>
      </c>
      <c r="N1945" s="188"/>
      <c r="O1945" s="188"/>
      <c r="P1945" s="188">
        <v>865055.83</v>
      </c>
      <c r="Q1945" s="188">
        <v>916540.51</v>
      </c>
      <c r="R1945" s="188"/>
      <c r="S1945" s="188">
        <v>871279.25</v>
      </c>
      <c r="T1945" s="188"/>
      <c r="U1945" s="188"/>
      <c r="V1945" s="188"/>
      <c r="W1945" s="188">
        <v>956709.88</v>
      </c>
      <c r="X1945" s="188">
        <v>1015549.52</v>
      </c>
      <c r="Y1945" s="188"/>
      <c r="Z1945" s="188">
        <v>1024601.77</v>
      </c>
      <c r="AA1945" s="188"/>
      <c r="AB1945" s="188">
        <v>922198.17</v>
      </c>
      <c r="AC1945" s="188">
        <v>988901.95</v>
      </c>
      <c r="AD1945" s="188"/>
      <c r="AE1945" s="188">
        <v>961801.77</v>
      </c>
      <c r="AF1945" s="188"/>
    </row>
    <row r="1946" spans="1:32" x14ac:dyDescent="0.3">
      <c r="A1946" s="180" t="s">
        <v>26752</v>
      </c>
      <c r="B1946" s="180">
        <v>10685</v>
      </c>
      <c r="C1946" s="182" t="s">
        <v>28358</v>
      </c>
      <c r="D1946" s="180" t="s">
        <v>6</v>
      </c>
      <c r="E1946" s="180" t="s">
        <v>26586</v>
      </c>
      <c r="F1946" s="188">
        <v>900000</v>
      </c>
      <c r="G1946" s="188"/>
      <c r="H1946" s="188"/>
      <c r="I1946" s="188"/>
      <c r="J1946" s="188">
        <v>750000</v>
      </c>
      <c r="K1946" s="188"/>
      <c r="L1946" s="188"/>
      <c r="M1946" s="188">
        <v>844500</v>
      </c>
      <c r="N1946" s="188"/>
      <c r="O1946" s="188"/>
      <c r="P1946" s="188">
        <v>764500</v>
      </c>
      <c r="Q1946" s="188">
        <v>810000</v>
      </c>
      <c r="R1946" s="188"/>
      <c r="S1946" s="188">
        <v>770000</v>
      </c>
      <c r="T1946" s="188"/>
      <c r="U1946" s="188"/>
      <c r="V1946" s="188"/>
      <c r="W1946" s="188">
        <v>845500</v>
      </c>
      <c r="X1946" s="188">
        <v>897500</v>
      </c>
      <c r="Y1946" s="188"/>
      <c r="Z1946" s="188">
        <v>905500</v>
      </c>
      <c r="AA1946" s="188"/>
      <c r="AB1946" s="188">
        <v>815000</v>
      </c>
      <c r="AC1946" s="188">
        <v>873950</v>
      </c>
      <c r="AD1946" s="188"/>
      <c r="AE1946" s="188">
        <v>850000</v>
      </c>
      <c r="AF1946" s="188"/>
    </row>
    <row r="1947" spans="1:32" x14ac:dyDescent="0.3">
      <c r="A1947" s="180" t="s">
        <v>26752</v>
      </c>
      <c r="B1947" s="180">
        <v>40636</v>
      </c>
      <c r="C1947" s="182" t="s">
        <v>28359</v>
      </c>
      <c r="D1947" s="180" t="s">
        <v>6</v>
      </c>
      <c r="E1947" s="180" t="s">
        <v>857</v>
      </c>
      <c r="F1947" s="188">
        <v>1246273.83</v>
      </c>
      <c r="G1947" s="188"/>
      <c r="H1947" s="188"/>
      <c r="I1947" s="188"/>
      <c r="J1947" s="188">
        <v>1038561.52</v>
      </c>
      <c r="K1947" s="188"/>
      <c r="L1947" s="188"/>
      <c r="M1947" s="188">
        <v>1169420.27</v>
      </c>
      <c r="N1947" s="188"/>
      <c r="O1947" s="188"/>
      <c r="P1947" s="188">
        <v>1058640.3799999999</v>
      </c>
      <c r="Q1947" s="188">
        <v>1121646.44</v>
      </c>
      <c r="R1947" s="188"/>
      <c r="S1947" s="188">
        <v>1066256.49</v>
      </c>
      <c r="T1947" s="188"/>
      <c r="U1947" s="188"/>
      <c r="V1947" s="188"/>
      <c r="W1947" s="188">
        <v>1170805.02</v>
      </c>
      <c r="X1947" s="188">
        <v>1242811.95</v>
      </c>
      <c r="Y1947" s="188"/>
      <c r="Z1947" s="188">
        <v>1253889.94</v>
      </c>
      <c r="AA1947" s="188"/>
      <c r="AB1947" s="188">
        <v>1128570.19</v>
      </c>
      <c r="AC1947" s="188">
        <v>1210201.1200000001</v>
      </c>
      <c r="AD1947" s="188"/>
      <c r="AE1947" s="188">
        <v>1177036.3899999999</v>
      </c>
      <c r="AF1947" s="188"/>
    </row>
    <row r="1948" spans="1:32" x14ac:dyDescent="0.3">
      <c r="A1948" s="180" t="s">
        <v>973</v>
      </c>
      <c r="B1948" s="180">
        <v>4111</v>
      </c>
      <c r="C1948" s="182" t="s">
        <v>28360</v>
      </c>
      <c r="D1948" s="180" t="s">
        <v>6</v>
      </c>
      <c r="E1948" s="180" t="s">
        <v>857</v>
      </c>
      <c r="F1948" s="188">
        <v>77.34</v>
      </c>
      <c r="G1948" s="188">
        <v>68.739999999999995</v>
      </c>
      <c r="H1948" s="188">
        <v>48.12</v>
      </c>
      <c r="I1948" s="188">
        <v>74.930000000000007</v>
      </c>
      <c r="J1948" s="188">
        <v>45.02</v>
      </c>
      <c r="K1948" s="188">
        <v>48.26</v>
      </c>
      <c r="L1948" s="188">
        <v>57.49</v>
      </c>
      <c r="M1948" s="188">
        <v>70</v>
      </c>
      <c r="N1948" s="188">
        <v>65.3</v>
      </c>
      <c r="O1948" s="188">
        <v>69.260000000000005</v>
      </c>
      <c r="P1948" s="188">
        <v>84.43</v>
      </c>
      <c r="Q1948" s="188">
        <v>49.49</v>
      </c>
      <c r="R1948" s="188">
        <v>72.180000000000007</v>
      </c>
      <c r="S1948" s="188">
        <v>59.72</v>
      </c>
      <c r="T1948" s="188">
        <v>51.73</v>
      </c>
      <c r="U1948" s="188">
        <v>55.68</v>
      </c>
      <c r="V1948" s="188">
        <v>49.84</v>
      </c>
      <c r="W1948" s="188">
        <v>53.96</v>
      </c>
      <c r="X1948" s="188">
        <v>64.62</v>
      </c>
      <c r="Y1948" s="188">
        <v>51.12</v>
      </c>
      <c r="Z1948" s="188">
        <v>68.739999999999995</v>
      </c>
      <c r="AA1948" s="188">
        <v>74.06</v>
      </c>
      <c r="AB1948" s="188">
        <v>61.87</v>
      </c>
      <c r="AC1948" s="188">
        <v>54.31</v>
      </c>
      <c r="AD1948" s="188">
        <v>46.19</v>
      </c>
      <c r="AE1948" s="188">
        <v>47.59</v>
      </c>
      <c r="AF1948" s="188">
        <v>67.05</v>
      </c>
    </row>
    <row r="1949" spans="1:32" x14ac:dyDescent="0.3">
      <c r="A1949" s="180" t="s">
        <v>973</v>
      </c>
      <c r="B1949" s="180">
        <v>44538</v>
      </c>
      <c r="C1949" s="182" t="s">
        <v>31494</v>
      </c>
      <c r="D1949" s="180" t="s">
        <v>6</v>
      </c>
      <c r="E1949" s="180" t="s">
        <v>857</v>
      </c>
      <c r="F1949" s="188">
        <v>62.71</v>
      </c>
      <c r="G1949" s="188">
        <v>46.22</v>
      </c>
      <c r="H1949" s="188"/>
      <c r="I1949" s="188">
        <v>63.52</v>
      </c>
      <c r="J1949" s="188">
        <v>43.25</v>
      </c>
      <c r="K1949" s="188">
        <v>70.89</v>
      </c>
      <c r="L1949" s="188">
        <v>57.96</v>
      </c>
      <c r="M1949" s="188">
        <v>55.5</v>
      </c>
      <c r="N1949" s="188">
        <v>64.58</v>
      </c>
      <c r="O1949" s="188">
        <v>69.959999999999994</v>
      </c>
      <c r="P1949" s="188">
        <v>69.680000000000007</v>
      </c>
      <c r="Q1949" s="188">
        <v>48.66</v>
      </c>
      <c r="R1949" s="188">
        <v>66.37</v>
      </c>
      <c r="S1949" s="188">
        <v>52.71</v>
      </c>
      <c r="T1949" s="188">
        <v>62.58</v>
      </c>
      <c r="U1949" s="188">
        <v>45.95</v>
      </c>
      <c r="V1949" s="188">
        <v>91.29</v>
      </c>
      <c r="W1949" s="188">
        <v>40.520000000000003</v>
      </c>
      <c r="X1949" s="188"/>
      <c r="Y1949" s="188">
        <v>51.36</v>
      </c>
      <c r="Z1949" s="188">
        <v>67.58</v>
      </c>
      <c r="AA1949" s="188">
        <v>58.12</v>
      </c>
      <c r="AB1949" s="188">
        <v>54.86</v>
      </c>
      <c r="AC1949" s="188">
        <v>61.05</v>
      </c>
      <c r="AD1949" s="188">
        <v>47.43</v>
      </c>
      <c r="AE1949" s="188">
        <v>62.29</v>
      </c>
      <c r="AF1949" s="188">
        <v>62.17</v>
      </c>
    </row>
    <row r="1950" spans="1:32" x14ac:dyDescent="0.3">
      <c r="A1950" s="180" t="s">
        <v>973</v>
      </c>
      <c r="B1950" s="180">
        <v>12</v>
      </c>
      <c r="C1950" s="182" t="s">
        <v>28361</v>
      </c>
      <c r="D1950" s="180" t="s">
        <v>6</v>
      </c>
      <c r="E1950" s="180" t="s">
        <v>857</v>
      </c>
      <c r="F1950" s="188">
        <v>7.9</v>
      </c>
      <c r="G1950" s="188">
        <v>5.82</v>
      </c>
      <c r="H1950" s="188"/>
      <c r="I1950" s="188">
        <v>8</v>
      </c>
      <c r="J1950" s="188">
        <v>5.45</v>
      </c>
      <c r="K1950" s="188">
        <v>8.93</v>
      </c>
      <c r="L1950" s="188">
        <v>7.3</v>
      </c>
      <c r="M1950" s="188">
        <v>6.99</v>
      </c>
      <c r="N1950" s="188">
        <v>8.14</v>
      </c>
      <c r="O1950" s="188">
        <v>8.82</v>
      </c>
      <c r="P1950" s="188">
        <v>8.7799999999999994</v>
      </c>
      <c r="Q1950" s="188">
        <v>6.13</v>
      </c>
      <c r="R1950" s="188">
        <v>8.36</v>
      </c>
      <c r="S1950" s="188">
        <v>6.64</v>
      </c>
      <c r="T1950" s="188">
        <v>7.89</v>
      </c>
      <c r="U1950" s="188">
        <v>5.79</v>
      </c>
      <c r="V1950" s="188">
        <v>11.51</v>
      </c>
      <c r="W1950" s="188">
        <v>5.0999999999999996</v>
      </c>
      <c r="X1950" s="188"/>
      <c r="Y1950" s="188">
        <v>6.47</v>
      </c>
      <c r="Z1950" s="188">
        <v>8.52</v>
      </c>
      <c r="AA1950" s="188">
        <v>7.32</v>
      </c>
      <c r="AB1950" s="188">
        <v>6.91</v>
      </c>
      <c r="AC1950" s="188">
        <v>7.69</v>
      </c>
      <c r="AD1950" s="188">
        <v>5.97</v>
      </c>
      <c r="AE1950" s="188">
        <v>7.85</v>
      </c>
      <c r="AF1950" s="188">
        <v>7.83</v>
      </c>
    </row>
    <row r="1951" spans="1:32" x14ac:dyDescent="0.3">
      <c r="A1951" s="180" t="s">
        <v>973</v>
      </c>
      <c r="B1951" s="180">
        <v>37554</v>
      </c>
      <c r="C1951" s="182" t="s">
        <v>28362</v>
      </c>
      <c r="D1951" s="180" t="s">
        <v>6</v>
      </c>
      <c r="E1951" s="180" t="s">
        <v>857</v>
      </c>
      <c r="F1951" s="188">
        <v>176.15</v>
      </c>
      <c r="G1951" s="188">
        <v>305.33</v>
      </c>
      <c r="H1951" s="188">
        <v>252.49</v>
      </c>
      <c r="I1951" s="188"/>
      <c r="J1951" s="188">
        <v>339.39</v>
      </c>
      <c r="K1951" s="188">
        <v>237.81</v>
      </c>
      <c r="L1951" s="188">
        <v>211.38</v>
      </c>
      <c r="M1951" s="188">
        <v>223.13</v>
      </c>
      <c r="N1951" s="188">
        <v>371.45</v>
      </c>
      <c r="O1951" s="188">
        <v>335.87</v>
      </c>
      <c r="P1951" s="188">
        <v>174.98</v>
      </c>
      <c r="Q1951" s="188">
        <v>211.38</v>
      </c>
      <c r="R1951" s="188">
        <v>160.81</v>
      </c>
      <c r="S1951" s="188">
        <v>241.68</v>
      </c>
      <c r="T1951" s="188">
        <v>234.87</v>
      </c>
      <c r="U1951" s="188">
        <v>274.20999999999998</v>
      </c>
      <c r="V1951" s="188">
        <v>221.6</v>
      </c>
      <c r="W1951" s="188">
        <v>338.22</v>
      </c>
      <c r="X1951" s="188">
        <v>246.61</v>
      </c>
      <c r="Y1951" s="188"/>
      <c r="Z1951" s="188">
        <v>220.78</v>
      </c>
      <c r="AA1951" s="188"/>
      <c r="AB1951" s="188">
        <v>215.85</v>
      </c>
      <c r="AC1951" s="188">
        <v>138.57</v>
      </c>
      <c r="AD1951" s="188"/>
      <c r="AE1951" s="188">
        <v>407.51</v>
      </c>
      <c r="AF1951" s="188"/>
    </row>
    <row r="1952" spans="1:32" x14ac:dyDescent="0.3">
      <c r="A1952" s="180" t="s">
        <v>973</v>
      </c>
      <c r="B1952" s="180">
        <v>37555</v>
      </c>
      <c r="C1952" s="182" t="s">
        <v>28363</v>
      </c>
      <c r="D1952" s="180" t="s">
        <v>6</v>
      </c>
      <c r="E1952" s="180" t="s">
        <v>857</v>
      </c>
      <c r="F1952" s="188">
        <v>214.28</v>
      </c>
      <c r="G1952" s="188">
        <v>371.42</v>
      </c>
      <c r="H1952" s="188">
        <v>307.14</v>
      </c>
      <c r="I1952" s="188"/>
      <c r="J1952" s="188">
        <v>412.85</v>
      </c>
      <c r="K1952" s="188">
        <v>289.27999999999997</v>
      </c>
      <c r="L1952" s="188">
        <v>257.14</v>
      </c>
      <c r="M1952" s="188">
        <v>271.42</v>
      </c>
      <c r="N1952" s="188">
        <v>451.85</v>
      </c>
      <c r="O1952" s="188">
        <v>408.57</v>
      </c>
      <c r="P1952" s="188">
        <v>212.85</v>
      </c>
      <c r="Q1952" s="188">
        <v>257.14</v>
      </c>
      <c r="R1952" s="188">
        <v>195.62</v>
      </c>
      <c r="S1952" s="188">
        <v>293.99</v>
      </c>
      <c r="T1952" s="188">
        <v>285.70999999999998</v>
      </c>
      <c r="U1952" s="188">
        <v>333.57</v>
      </c>
      <c r="V1952" s="188">
        <v>269.57</v>
      </c>
      <c r="W1952" s="188">
        <v>411.42</v>
      </c>
      <c r="X1952" s="188">
        <v>299.99</v>
      </c>
      <c r="Y1952" s="188"/>
      <c r="Z1952" s="188">
        <v>268.57</v>
      </c>
      <c r="AA1952" s="188"/>
      <c r="AB1952" s="188">
        <v>262.57</v>
      </c>
      <c r="AC1952" s="188">
        <v>168.57</v>
      </c>
      <c r="AD1952" s="188"/>
      <c r="AE1952" s="188">
        <v>495.71</v>
      </c>
      <c r="AF1952" s="188"/>
    </row>
    <row r="1953" spans="1:32" x14ac:dyDescent="0.3">
      <c r="A1953" s="180" t="s">
        <v>973</v>
      </c>
      <c r="B1953" s="180">
        <v>10902</v>
      </c>
      <c r="C1953" s="182" t="s">
        <v>28364</v>
      </c>
      <c r="D1953" s="180" t="s">
        <v>6</v>
      </c>
      <c r="E1953" s="180" t="s">
        <v>857</v>
      </c>
      <c r="F1953" s="188">
        <v>53.77</v>
      </c>
      <c r="G1953" s="188">
        <v>93.2</v>
      </c>
      <c r="H1953" s="188">
        <v>77.069999999999993</v>
      </c>
      <c r="I1953" s="188"/>
      <c r="J1953" s="188">
        <v>103.59</v>
      </c>
      <c r="K1953" s="188">
        <v>72.59</v>
      </c>
      <c r="L1953" s="188">
        <v>64.52</v>
      </c>
      <c r="M1953" s="188">
        <v>68.11</v>
      </c>
      <c r="N1953" s="188">
        <v>113.38</v>
      </c>
      <c r="O1953" s="188">
        <v>102.52</v>
      </c>
      <c r="P1953" s="188">
        <v>53.41</v>
      </c>
      <c r="Q1953" s="188">
        <v>64.52</v>
      </c>
      <c r="R1953" s="188">
        <v>49.08</v>
      </c>
      <c r="S1953" s="188">
        <v>73.77</v>
      </c>
      <c r="T1953" s="188">
        <v>71.69</v>
      </c>
      <c r="U1953" s="188">
        <v>83.7</v>
      </c>
      <c r="V1953" s="188">
        <v>67.64</v>
      </c>
      <c r="W1953" s="188">
        <v>103.24</v>
      </c>
      <c r="X1953" s="188">
        <v>75.27</v>
      </c>
      <c r="Y1953" s="188"/>
      <c r="Z1953" s="188">
        <v>67.39</v>
      </c>
      <c r="AA1953" s="188"/>
      <c r="AB1953" s="188">
        <v>65.88</v>
      </c>
      <c r="AC1953" s="188">
        <v>42.3</v>
      </c>
      <c r="AD1953" s="188"/>
      <c r="AE1953" s="188">
        <v>124.39</v>
      </c>
      <c r="AF1953" s="188"/>
    </row>
    <row r="1954" spans="1:32" x14ac:dyDescent="0.3">
      <c r="A1954" s="180" t="s">
        <v>973</v>
      </c>
      <c r="B1954" s="180">
        <v>20965</v>
      </c>
      <c r="C1954" s="182" t="s">
        <v>28365</v>
      </c>
      <c r="D1954" s="180" t="s">
        <v>6</v>
      </c>
      <c r="E1954" s="180" t="s">
        <v>857</v>
      </c>
      <c r="F1954" s="188">
        <v>54.27</v>
      </c>
      <c r="G1954" s="188">
        <v>94.07</v>
      </c>
      <c r="H1954" s="188">
        <v>77.78</v>
      </c>
      <c r="I1954" s="188"/>
      <c r="J1954" s="188">
        <v>104.56</v>
      </c>
      <c r="K1954" s="188">
        <v>73.260000000000005</v>
      </c>
      <c r="L1954" s="188">
        <v>65.12</v>
      </c>
      <c r="M1954" s="188">
        <v>68.739999999999995</v>
      </c>
      <c r="N1954" s="188">
        <v>114.44</v>
      </c>
      <c r="O1954" s="188">
        <v>103.47</v>
      </c>
      <c r="P1954" s="188">
        <v>53.9</v>
      </c>
      <c r="Q1954" s="188">
        <v>65.12</v>
      </c>
      <c r="R1954" s="188">
        <v>49.54</v>
      </c>
      <c r="S1954" s="188">
        <v>74.459999999999994</v>
      </c>
      <c r="T1954" s="188">
        <v>72.36</v>
      </c>
      <c r="U1954" s="188">
        <v>84.48</v>
      </c>
      <c r="V1954" s="188">
        <v>68.27</v>
      </c>
      <c r="W1954" s="188">
        <v>104.2</v>
      </c>
      <c r="X1954" s="188">
        <v>75.97</v>
      </c>
      <c r="Y1954" s="188"/>
      <c r="Z1954" s="188">
        <v>68.02</v>
      </c>
      <c r="AA1954" s="188"/>
      <c r="AB1954" s="188">
        <v>66.5</v>
      </c>
      <c r="AC1954" s="188">
        <v>42.69</v>
      </c>
      <c r="AD1954" s="188"/>
      <c r="AE1954" s="188">
        <v>125.54</v>
      </c>
      <c r="AF1954" s="188"/>
    </row>
    <row r="1955" spans="1:32" x14ac:dyDescent="0.3">
      <c r="A1955" s="180" t="s">
        <v>973</v>
      </c>
      <c r="B1955" s="180">
        <v>20966</v>
      </c>
      <c r="C1955" s="182" t="s">
        <v>28366</v>
      </c>
      <c r="D1955" s="180" t="s">
        <v>6</v>
      </c>
      <c r="E1955" s="180" t="s">
        <v>857</v>
      </c>
      <c r="F1955" s="188">
        <v>58.43</v>
      </c>
      <c r="G1955" s="188">
        <v>101.28</v>
      </c>
      <c r="H1955" s="188">
        <v>83.75</v>
      </c>
      <c r="I1955" s="188"/>
      <c r="J1955" s="188">
        <v>112.58</v>
      </c>
      <c r="K1955" s="188">
        <v>78.88</v>
      </c>
      <c r="L1955" s="188">
        <v>70.12</v>
      </c>
      <c r="M1955" s="188">
        <v>74.010000000000005</v>
      </c>
      <c r="N1955" s="188">
        <v>123.22</v>
      </c>
      <c r="O1955" s="188">
        <v>111.41</v>
      </c>
      <c r="P1955" s="188">
        <v>58.04</v>
      </c>
      <c r="Q1955" s="188">
        <v>70.12</v>
      </c>
      <c r="R1955" s="188">
        <v>53.34</v>
      </c>
      <c r="S1955" s="188">
        <v>80.17</v>
      </c>
      <c r="T1955" s="188">
        <v>77.91</v>
      </c>
      <c r="U1955" s="188">
        <v>90.96</v>
      </c>
      <c r="V1955" s="188">
        <v>73.510000000000005</v>
      </c>
      <c r="W1955" s="188">
        <v>112.19</v>
      </c>
      <c r="X1955" s="188">
        <v>81.8</v>
      </c>
      <c r="Y1955" s="188"/>
      <c r="Z1955" s="188">
        <v>73.23</v>
      </c>
      <c r="AA1955" s="188"/>
      <c r="AB1955" s="188">
        <v>71.599999999999994</v>
      </c>
      <c r="AC1955" s="188">
        <v>45.96</v>
      </c>
      <c r="AD1955" s="188"/>
      <c r="AE1955" s="188">
        <v>135.18</v>
      </c>
      <c r="AF1955" s="188"/>
    </row>
    <row r="1956" spans="1:32" x14ac:dyDescent="0.3">
      <c r="A1956" s="180" t="s">
        <v>973</v>
      </c>
      <c r="B1956" s="180">
        <v>10903</v>
      </c>
      <c r="C1956" s="182" t="s">
        <v>28367</v>
      </c>
      <c r="D1956" s="180" t="s">
        <v>6</v>
      </c>
      <c r="E1956" s="180" t="s">
        <v>857</v>
      </c>
      <c r="F1956" s="188">
        <v>88.57</v>
      </c>
      <c r="G1956" s="188">
        <v>153.52000000000001</v>
      </c>
      <c r="H1956" s="188">
        <v>126.95</v>
      </c>
      <c r="I1956" s="188"/>
      <c r="J1956" s="188">
        <v>170.64</v>
      </c>
      <c r="K1956" s="188">
        <v>119.57</v>
      </c>
      <c r="L1956" s="188">
        <v>106.28</v>
      </c>
      <c r="M1956" s="188">
        <v>112.19</v>
      </c>
      <c r="N1956" s="188">
        <v>186.76</v>
      </c>
      <c r="O1956" s="188">
        <v>168.87</v>
      </c>
      <c r="P1956" s="188">
        <v>87.98</v>
      </c>
      <c r="Q1956" s="188">
        <v>106.28</v>
      </c>
      <c r="R1956" s="188">
        <v>80.849999999999994</v>
      </c>
      <c r="S1956" s="188">
        <v>121.51</v>
      </c>
      <c r="T1956" s="188">
        <v>118.09</v>
      </c>
      <c r="U1956" s="188">
        <v>137.87</v>
      </c>
      <c r="V1956" s="188">
        <v>111.42</v>
      </c>
      <c r="W1956" s="188">
        <v>170.05</v>
      </c>
      <c r="X1956" s="188">
        <v>123.99</v>
      </c>
      <c r="Y1956" s="188"/>
      <c r="Z1956" s="188">
        <v>111</v>
      </c>
      <c r="AA1956" s="188"/>
      <c r="AB1956" s="188">
        <v>108.52</v>
      </c>
      <c r="AC1956" s="188">
        <v>69.67</v>
      </c>
      <c r="AD1956" s="188"/>
      <c r="AE1956" s="188">
        <v>204.89</v>
      </c>
      <c r="AF1956" s="188"/>
    </row>
    <row r="1957" spans="1:32" x14ac:dyDescent="0.3">
      <c r="A1957" s="180" t="s">
        <v>973</v>
      </c>
      <c r="B1957" s="180">
        <v>20967</v>
      </c>
      <c r="C1957" s="182" t="s">
        <v>28368</v>
      </c>
      <c r="D1957" s="180" t="s">
        <v>6</v>
      </c>
      <c r="E1957" s="180" t="s">
        <v>857</v>
      </c>
      <c r="F1957" s="188">
        <v>88.57</v>
      </c>
      <c r="G1957" s="188">
        <v>153.52000000000001</v>
      </c>
      <c r="H1957" s="188">
        <v>126.95</v>
      </c>
      <c r="I1957" s="188"/>
      <c r="J1957" s="188">
        <v>170.64</v>
      </c>
      <c r="K1957" s="188">
        <v>119.57</v>
      </c>
      <c r="L1957" s="188">
        <v>106.28</v>
      </c>
      <c r="M1957" s="188">
        <v>112.19</v>
      </c>
      <c r="N1957" s="188">
        <v>186.76</v>
      </c>
      <c r="O1957" s="188">
        <v>168.87</v>
      </c>
      <c r="P1957" s="188">
        <v>87.98</v>
      </c>
      <c r="Q1957" s="188">
        <v>106.28</v>
      </c>
      <c r="R1957" s="188">
        <v>80.849999999999994</v>
      </c>
      <c r="S1957" s="188">
        <v>121.51</v>
      </c>
      <c r="T1957" s="188">
        <v>118.09</v>
      </c>
      <c r="U1957" s="188">
        <v>137.87</v>
      </c>
      <c r="V1957" s="188">
        <v>111.42</v>
      </c>
      <c r="W1957" s="188">
        <v>170.05</v>
      </c>
      <c r="X1957" s="188">
        <v>123.99</v>
      </c>
      <c r="Y1957" s="188"/>
      <c r="Z1957" s="188">
        <v>111</v>
      </c>
      <c r="AA1957" s="188"/>
      <c r="AB1957" s="188">
        <v>108.52</v>
      </c>
      <c r="AC1957" s="188">
        <v>69.67</v>
      </c>
      <c r="AD1957" s="188"/>
      <c r="AE1957" s="188">
        <v>204.89</v>
      </c>
      <c r="AF1957" s="188"/>
    </row>
    <row r="1958" spans="1:32" x14ac:dyDescent="0.3">
      <c r="A1958" s="180" t="s">
        <v>973</v>
      </c>
      <c r="B1958" s="180">
        <v>20968</v>
      </c>
      <c r="C1958" s="182" t="s">
        <v>28369</v>
      </c>
      <c r="D1958" s="180" t="s">
        <v>6</v>
      </c>
      <c r="E1958" s="180" t="s">
        <v>857</v>
      </c>
      <c r="F1958" s="188">
        <v>97.14</v>
      </c>
      <c r="G1958" s="188">
        <v>168.38</v>
      </c>
      <c r="H1958" s="188">
        <v>139.22999999999999</v>
      </c>
      <c r="I1958" s="188"/>
      <c r="J1958" s="188">
        <v>187.16</v>
      </c>
      <c r="K1958" s="188">
        <v>131.13999999999999</v>
      </c>
      <c r="L1958" s="188">
        <v>116.57</v>
      </c>
      <c r="M1958" s="188">
        <v>123.04</v>
      </c>
      <c r="N1958" s="188">
        <v>204.84</v>
      </c>
      <c r="O1958" s="188">
        <v>185.21</v>
      </c>
      <c r="P1958" s="188">
        <v>96.49</v>
      </c>
      <c r="Q1958" s="188">
        <v>116.57</v>
      </c>
      <c r="R1958" s="188">
        <v>88.68</v>
      </c>
      <c r="S1958" s="188">
        <v>133.27000000000001</v>
      </c>
      <c r="T1958" s="188">
        <v>129.52000000000001</v>
      </c>
      <c r="U1958" s="188">
        <v>151.21</v>
      </c>
      <c r="V1958" s="188">
        <v>122.2</v>
      </c>
      <c r="W1958" s="188">
        <v>186.51</v>
      </c>
      <c r="X1958" s="188">
        <v>135.99</v>
      </c>
      <c r="Y1958" s="188"/>
      <c r="Z1958" s="188">
        <v>121.75</v>
      </c>
      <c r="AA1958" s="188"/>
      <c r="AB1958" s="188">
        <v>119.03</v>
      </c>
      <c r="AC1958" s="188">
        <v>76.41</v>
      </c>
      <c r="AD1958" s="188"/>
      <c r="AE1958" s="188">
        <v>224.72</v>
      </c>
      <c r="AF1958" s="188"/>
    </row>
    <row r="1959" spans="1:32" x14ac:dyDescent="0.3">
      <c r="A1959" s="180" t="s">
        <v>973</v>
      </c>
      <c r="B1959" s="180">
        <v>39017</v>
      </c>
      <c r="C1959" s="182" t="s">
        <v>28370</v>
      </c>
      <c r="D1959" s="180" t="s">
        <v>6</v>
      </c>
      <c r="E1959" s="180" t="s">
        <v>857</v>
      </c>
      <c r="F1959" s="188"/>
      <c r="G1959" s="188"/>
      <c r="H1959" s="188"/>
      <c r="I1959" s="188"/>
      <c r="J1959" s="188">
        <v>0.22</v>
      </c>
      <c r="K1959" s="188"/>
      <c r="L1959" s="188"/>
      <c r="M1959" s="188">
        <v>0.19</v>
      </c>
      <c r="N1959" s="188"/>
      <c r="O1959" s="188"/>
      <c r="P1959" s="188">
        <v>0.22</v>
      </c>
      <c r="Q1959" s="188"/>
      <c r="R1959" s="188"/>
      <c r="S1959" s="188"/>
      <c r="T1959" s="188"/>
      <c r="U1959" s="188"/>
      <c r="V1959" s="188"/>
      <c r="W1959" s="188"/>
      <c r="X1959" s="188"/>
      <c r="Y1959" s="188">
        <v>0.3</v>
      </c>
      <c r="Z1959" s="188"/>
      <c r="AA1959" s="188"/>
      <c r="AB1959" s="188">
        <v>0.14000000000000001</v>
      </c>
      <c r="AC1959" s="188">
        <v>0.22</v>
      </c>
      <c r="AD1959" s="188"/>
      <c r="AE1959" s="188">
        <v>0.22</v>
      </c>
      <c r="AF1959" s="188"/>
    </row>
    <row r="1960" spans="1:32" x14ac:dyDescent="0.3">
      <c r="A1960" s="180" t="s">
        <v>973</v>
      </c>
      <c r="B1960" s="180">
        <v>39315</v>
      </c>
      <c r="C1960" s="182" t="s">
        <v>28371</v>
      </c>
      <c r="D1960" s="180" t="s">
        <v>6</v>
      </c>
      <c r="E1960" s="180" t="s">
        <v>857</v>
      </c>
      <c r="F1960" s="188"/>
      <c r="G1960" s="188"/>
      <c r="H1960" s="188"/>
      <c r="I1960" s="188"/>
      <c r="J1960" s="188">
        <v>0.36</v>
      </c>
      <c r="K1960" s="188"/>
      <c r="L1960" s="188"/>
      <c r="M1960" s="188">
        <v>0.31</v>
      </c>
      <c r="N1960" s="188"/>
      <c r="O1960" s="188"/>
      <c r="P1960" s="188">
        <v>0.36</v>
      </c>
      <c r="Q1960" s="188"/>
      <c r="R1960" s="188"/>
      <c r="S1960" s="188"/>
      <c r="T1960" s="188"/>
      <c r="U1960" s="188"/>
      <c r="V1960" s="188"/>
      <c r="W1960" s="188"/>
      <c r="X1960" s="188"/>
      <c r="Y1960" s="188">
        <v>0.49</v>
      </c>
      <c r="Z1960" s="188"/>
      <c r="AA1960" s="188"/>
      <c r="AB1960" s="188">
        <v>0.23</v>
      </c>
      <c r="AC1960" s="188">
        <v>0.36</v>
      </c>
      <c r="AD1960" s="188"/>
      <c r="AE1960" s="188">
        <v>0.36</v>
      </c>
      <c r="AF1960" s="188"/>
    </row>
    <row r="1961" spans="1:32" x14ac:dyDescent="0.3">
      <c r="A1961" s="180" t="s">
        <v>973</v>
      </c>
      <c r="B1961" s="180">
        <v>39016</v>
      </c>
      <c r="C1961" s="182" t="s">
        <v>28372</v>
      </c>
      <c r="D1961" s="180" t="s">
        <v>6</v>
      </c>
      <c r="E1961" s="180" t="s">
        <v>857</v>
      </c>
      <c r="F1961" s="188"/>
      <c r="G1961" s="188"/>
      <c r="H1961" s="188"/>
      <c r="I1961" s="188"/>
      <c r="J1961" s="188">
        <v>0.37</v>
      </c>
      <c r="K1961" s="188"/>
      <c r="L1961" s="188"/>
      <c r="M1961" s="188">
        <v>0.31</v>
      </c>
      <c r="N1961" s="188"/>
      <c r="O1961" s="188"/>
      <c r="P1961" s="188">
        <v>0.37</v>
      </c>
      <c r="Q1961" s="188"/>
      <c r="R1961" s="188"/>
      <c r="S1961" s="188"/>
      <c r="T1961" s="188"/>
      <c r="U1961" s="188"/>
      <c r="V1961" s="188"/>
      <c r="W1961" s="188"/>
      <c r="X1961" s="188"/>
      <c r="Y1961" s="188">
        <v>0.5</v>
      </c>
      <c r="Z1961" s="188"/>
      <c r="AA1961" s="188"/>
      <c r="AB1961" s="188">
        <v>0.23</v>
      </c>
      <c r="AC1961" s="188">
        <v>0.36</v>
      </c>
      <c r="AD1961" s="188"/>
      <c r="AE1961" s="188">
        <v>0.36</v>
      </c>
      <c r="AF1961" s="188"/>
    </row>
    <row r="1962" spans="1:32" x14ac:dyDescent="0.3">
      <c r="A1962" s="180" t="s">
        <v>973</v>
      </c>
      <c r="B1962" s="180">
        <v>39481</v>
      </c>
      <c r="C1962" s="182" t="s">
        <v>28373</v>
      </c>
      <c r="D1962" s="180" t="s">
        <v>6</v>
      </c>
      <c r="E1962" s="180" t="s">
        <v>857</v>
      </c>
      <c r="F1962" s="188"/>
      <c r="G1962" s="188"/>
      <c r="H1962" s="188"/>
      <c r="I1962" s="188"/>
      <c r="J1962" s="188">
        <v>1.79</v>
      </c>
      <c r="K1962" s="188"/>
      <c r="L1962" s="188"/>
      <c r="M1962" s="188">
        <v>1.52</v>
      </c>
      <c r="N1962" s="188"/>
      <c r="O1962" s="188"/>
      <c r="P1962" s="188">
        <v>1.79</v>
      </c>
      <c r="Q1962" s="188"/>
      <c r="R1962" s="188"/>
      <c r="S1962" s="188"/>
      <c r="T1962" s="188"/>
      <c r="U1962" s="188"/>
      <c r="V1962" s="188"/>
      <c r="W1962" s="188"/>
      <c r="X1962" s="188"/>
      <c r="Y1962" s="188">
        <v>2.42</v>
      </c>
      <c r="Z1962" s="188"/>
      <c r="AA1962" s="188"/>
      <c r="AB1962" s="188">
        <v>1.1299999999999999</v>
      </c>
      <c r="AC1962" s="188">
        <v>1.77</v>
      </c>
      <c r="AD1962" s="188"/>
      <c r="AE1962" s="188">
        <v>1.76</v>
      </c>
      <c r="AF1962" s="188"/>
    </row>
    <row r="1963" spans="1:32" x14ac:dyDescent="0.3">
      <c r="A1963" s="180" t="s">
        <v>973</v>
      </c>
      <c r="B1963" s="180">
        <v>39013</v>
      </c>
      <c r="C1963" s="182" t="s">
        <v>28374</v>
      </c>
      <c r="D1963" s="180" t="s">
        <v>6</v>
      </c>
      <c r="E1963" s="180" t="s">
        <v>857</v>
      </c>
      <c r="F1963" s="188"/>
      <c r="G1963" s="188"/>
      <c r="H1963" s="188"/>
      <c r="I1963" s="188"/>
      <c r="J1963" s="188">
        <v>1.53</v>
      </c>
      <c r="K1963" s="188"/>
      <c r="L1963" s="188"/>
      <c r="M1963" s="188">
        <v>1.3</v>
      </c>
      <c r="N1963" s="188"/>
      <c r="O1963" s="188"/>
      <c r="P1963" s="188">
        <v>1.53</v>
      </c>
      <c r="Q1963" s="188"/>
      <c r="R1963" s="188"/>
      <c r="S1963" s="188"/>
      <c r="T1963" s="188"/>
      <c r="U1963" s="188"/>
      <c r="V1963" s="188"/>
      <c r="W1963" s="188"/>
      <c r="X1963" s="188"/>
      <c r="Y1963" s="188">
        <v>2.06</v>
      </c>
      <c r="Z1963" s="188"/>
      <c r="AA1963" s="188"/>
      <c r="AB1963" s="188">
        <v>0.96</v>
      </c>
      <c r="AC1963" s="188">
        <v>1.51</v>
      </c>
      <c r="AD1963" s="188"/>
      <c r="AE1963" s="188">
        <v>1.5</v>
      </c>
      <c r="AF1963" s="188"/>
    </row>
    <row r="1964" spans="1:32" x14ac:dyDescent="0.3">
      <c r="A1964" s="180" t="s">
        <v>973</v>
      </c>
      <c r="B1964" s="180">
        <v>44919</v>
      </c>
      <c r="C1964" s="182" t="s">
        <v>28375</v>
      </c>
      <c r="D1964" s="180" t="s">
        <v>6</v>
      </c>
      <c r="E1964" s="180" t="s">
        <v>857</v>
      </c>
      <c r="F1964" s="188"/>
      <c r="G1964" s="188"/>
      <c r="H1964" s="188"/>
      <c r="I1964" s="188"/>
      <c r="J1964" s="188">
        <v>2.85</v>
      </c>
      <c r="K1964" s="188"/>
      <c r="L1964" s="188"/>
      <c r="M1964" s="188">
        <v>2.42</v>
      </c>
      <c r="N1964" s="188"/>
      <c r="O1964" s="188"/>
      <c r="P1964" s="188">
        <v>2.85</v>
      </c>
      <c r="Q1964" s="188"/>
      <c r="R1964" s="188"/>
      <c r="S1964" s="188"/>
      <c r="T1964" s="188"/>
      <c r="U1964" s="188"/>
      <c r="V1964" s="188"/>
      <c r="W1964" s="188"/>
      <c r="X1964" s="188"/>
      <c r="Y1964" s="188">
        <v>3.85</v>
      </c>
      <c r="Z1964" s="188"/>
      <c r="AA1964" s="188"/>
      <c r="AB1964" s="188">
        <v>1.8</v>
      </c>
      <c r="AC1964" s="188">
        <v>2.82</v>
      </c>
      <c r="AD1964" s="188"/>
      <c r="AE1964" s="188">
        <v>2.8</v>
      </c>
      <c r="AF1964" s="188"/>
    </row>
    <row r="1965" spans="1:32" x14ac:dyDescent="0.3">
      <c r="A1965" s="180" t="s">
        <v>973</v>
      </c>
      <c r="B1965" s="180">
        <v>40433</v>
      </c>
      <c r="C1965" s="182" t="s">
        <v>28376</v>
      </c>
      <c r="D1965" s="180" t="s">
        <v>6</v>
      </c>
      <c r="E1965" s="180" t="s">
        <v>857</v>
      </c>
      <c r="F1965" s="188"/>
      <c r="G1965" s="188"/>
      <c r="H1965" s="188"/>
      <c r="I1965" s="188"/>
      <c r="J1965" s="188">
        <v>1.58</v>
      </c>
      <c r="K1965" s="188"/>
      <c r="L1965" s="188"/>
      <c r="M1965" s="188">
        <v>1.34</v>
      </c>
      <c r="N1965" s="188"/>
      <c r="O1965" s="188"/>
      <c r="P1965" s="188">
        <v>1.58</v>
      </c>
      <c r="Q1965" s="188"/>
      <c r="R1965" s="188"/>
      <c r="S1965" s="188"/>
      <c r="T1965" s="188"/>
      <c r="U1965" s="188"/>
      <c r="V1965" s="188"/>
      <c r="W1965" s="188"/>
      <c r="X1965" s="188"/>
      <c r="Y1965" s="188">
        <v>2.14</v>
      </c>
      <c r="Z1965" s="188"/>
      <c r="AA1965" s="188"/>
      <c r="AB1965" s="188">
        <v>1</v>
      </c>
      <c r="AC1965" s="188">
        <v>1.57</v>
      </c>
      <c r="AD1965" s="188"/>
      <c r="AE1965" s="188">
        <v>1.55</v>
      </c>
      <c r="AF1965" s="188"/>
    </row>
    <row r="1966" spans="1:32" x14ac:dyDescent="0.3">
      <c r="A1966" s="180" t="s">
        <v>26752</v>
      </c>
      <c r="B1966" s="180">
        <v>20219</v>
      </c>
      <c r="C1966" s="182" t="s">
        <v>28377</v>
      </c>
      <c r="D1966" s="180" t="s">
        <v>6</v>
      </c>
      <c r="E1966" s="180" t="s">
        <v>26586</v>
      </c>
      <c r="F1966" s="188"/>
      <c r="G1966" s="188"/>
      <c r="H1966" s="188"/>
      <c r="I1966" s="188"/>
      <c r="J1966" s="188"/>
      <c r="K1966" s="188"/>
      <c r="L1966" s="188"/>
      <c r="M1966" s="188"/>
      <c r="N1966" s="188"/>
      <c r="O1966" s="188"/>
      <c r="P1966" s="188"/>
      <c r="Q1966" s="188"/>
      <c r="R1966" s="188"/>
      <c r="S1966" s="188"/>
      <c r="T1966" s="188"/>
      <c r="U1966" s="188"/>
      <c r="V1966" s="188"/>
      <c r="W1966" s="188"/>
      <c r="X1966" s="188"/>
      <c r="Y1966" s="188"/>
      <c r="Z1966" s="188"/>
      <c r="AA1966" s="188"/>
      <c r="AB1966" s="188"/>
      <c r="AC1966" s="188"/>
      <c r="AD1966" s="188"/>
      <c r="AE1966" s="188">
        <v>131780</v>
      </c>
      <c r="AF1966" s="188"/>
    </row>
    <row r="1967" spans="1:32" x14ac:dyDescent="0.3">
      <c r="A1967" s="180" t="s">
        <v>26752</v>
      </c>
      <c r="B1967" s="180">
        <v>36484</v>
      </c>
      <c r="C1967" s="182" t="s">
        <v>28378</v>
      </c>
      <c r="D1967" s="180" t="s">
        <v>6</v>
      </c>
      <c r="E1967" s="180" t="s">
        <v>857</v>
      </c>
      <c r="F1967" s="188"/>
      <c r="G1967" s="188"/>
      <c r="H1967" s="188"/>
      <c r="I1967" s="188"/>
      <c r="J1967" s="188"/>
      <c r="K1967" s="188"/>
      <c r="L1967" s="188"/>
      <c r="M1967" s="188"/>
      <c r="N1967" s="188"/>
      <c r="O1967" s="188"/>
      <c r="P1967" s="188"/>
      <c r="Q1967" s="188"/>
      <c r="R1967" s="188"/>
      <c r="S1967" s="188"/>
      <c r="T1967" s="188"/>
      <c r="U1967" s="188"/>
      <c r="V1967" s="188"/>
      <c r="W1967" s="188"/>
      <c r="X1967" s="188"/>
      <c r="Y1967" s="188"/>
      <c r="Z1967" s="188"/>
      <c r="AA1967" s="188"/>
      <c r="AB1967" s="188"/>
      <c r="AC1967" s="188"/>
      <c r="AD1967" s="188"/>
      <c r="AE1967" s="188">
        <v>279744.94</v>
      </c>
      <c r="AF1967" s="188"/>
    </row>
    <row r="1968" spans="1:32" x14ac:dyDescent="0.3">
      <c r="A1968" s="180" t="s">
        <v>973</v>
      </c>
      <c r="B1968" s="180">
        <v>38368</v>
      </c>
      <c r="C1968" s="182" t="s">
        <v>28379</v>
      </c>
      <c r="D1968" s="180" t="s">
        <v>6</v>
      </c>
      <c r="E1968" s="180" t="s">
        <v>857</v>
      </c>
      <c r="F1968" s="188">
        <v>5.86</v>
      </c>
      <c r="G1968" s="188">
        <v>5.57</v>
      </c>
      <c r="H1968" s="188"/>
      <c r="I1968" s="188">
        <v>5.58</v>
      </c>
      <c r="J1968" s="188">
        <v>6.82</v>
      </c>
      <c r="K1968" s="188"/>
      <c r="L1968" s="188">
        <v>7.55</v>
      </c>
      <c r="M1968" s="188">
        <v>8.02</v>
      </c>
      <c r="N1968" s="188">
        <v>7.69</v>
      </c>
      <c r="O1968" s="188">
        <v>7</v>
      </c>
      <c r="P1968" s="188">
        <v>6.74</v>
      </c>
      <c r="Q1968" s="188"/>
      <c r="R1968" s="188">
        <v>7.2</v>
      </c>
      <c r="S1968" s="188">
        <v>5.39</v>
      </c>
      <c r="T1968" s="188"/>
      <c r="U1968" s="188">
        <v>6.01</v>
      </c>
      <c r="V1968" s="188"/>
      <c r="W1968" s="188">
        <v>8.1999999999999993</v>
      </c>
      <c r="X1968" s="188">
        <v>6.61</v>
      </c>
      <c r="Y1968" s="188">
        <v>6.4</v>
      </c>
      <c r="Z1968" s="188">
        <v>6.78</v>
      </c>
      <c r="AA1968" s="188"/>
      <c r="AB1968" s="188">
        <v>6.94</v>
      </c>
      <c r="AC1968" s="188">
        <v>5.62</v>
      </c>
      <c r="AD1968" s="188"/>
      <c r="AE1968" s="188">
        <v>7.23</v>
      </c>
      <c r="AF1968" s="188"/>
    </row>
    <row r="1969" spans="1:32" x14ac:dyDescent="0.3">
      <c r="A1969" s="180" t="s">
        <v>973</v>
      </c>
      <c r="B1969" s="180">
        <v>38367</v>
      </c>
      <c r="C1969" s="182" t="s">
        <v>28380</v>
      </c>
      <c r="D1969" s="180" t="s">
        <v>6</v>
      </c>
      <c r="E1969" s="180" t="s">
        <v>857</v>
      </c>
      <c r="F1969" s="188">
        <v>14.11</v>
      </c>
      <c r="G1969" s="188">
        <v>10.4</v>
      </c>
      <c r="H1969" s="188"/>
      <c r="I1969" s="188">
        <v>14.3</v>
      </c>
      <c r="J1969" s="188">
        <v>9.73</v>
      </c>
      <c r="K1969" s="188">
        <v>15.95</v>
      </c>
      <c r="L1969" s="188">
        <v>13.04</v>
      </c>
      <c r="M1969" s="188">
        <v>12.49</v>
      </c>
      <c r="N1969" s="188">
        <v>14.53</v>
      </c>
      <c r="O1969" s="188">
        <v>15.75</v>
      </c>
      <c r="P1969" s="188">
        <v>15.68</v>
      </c>
      <c r="Q1969" s="188">
        <v>10.95</v>
      </c>
      <c r="R1969" s="188">
        <v>14.94</v>
      </c>
      <c r="S1969" s="188">
        <v>11.86</v>
      </c>
      <c r="T1969" s="188">
        <v>14.08</v>
      </c>
      <c r="U1969" s="188">
        <v>10.34</v>
      </c>
      <c r="V1969" s="188">
        <v>20.55</v>
      </c>
      <c r="W1969" s="188">
        <v>9.1199999999999992</v>
      </c>
      <c r="X1969" s="188"/>
      <c r="Y1969" s="188">
        <v>11.56</v>
      </c>
      <c r="Z1969" s="188">
        <v>15.21</v>
      </c>
      <c r="AA1969" s="188">
        <v>13.08</v>
      </c>
      <c r="AB1969" s="188">
        <v>12.35</v>
      </c>
      <c r="AC1969" s="188">
        <v>13.74</v>
      </c>
      <c r="AD1969" s="188">
        <v>10.67</v>
      </c>
      <c r="AE1969" s="188">
        <v>14.02</v>
      </c>
      <c r="AF1969" s="188">
        <v>13.99</v>
      </c>
    </row>
    <row r="1970" spans="1:32" x14ac:dyDescent="0.3">
      <c r="A1970" s="180" t="s">
        <v>973</v>
      </c>
      <c r="B1970" s="180">
        <v>38091</v>
      </c>
      <c r="C1970" s="182" t="s">
        <v>28381</v>
      </c>
      <c r="D1970" s="180" t="s">
        <v>6</v>
      </c>
      <c r="E1970" s="180" t="s">
        <v>857</v>
      </c>
      <c r="F1970" s="188">
        <v>3.69</v>
      </c>
      <c r="G1970" s="188">
        <v>3.17</v>
      </c>
      <c r="H1970" s="188">
        <v>2.6</v>
      </c>
      <c r="I1970" s="188">
        <v>3.31</v>
      </c>
      <c r="J1970" s="188">
        <v>1.83</v>
      </c>
      <c r="K1970" s="188">
        <v>2.61</v>
      </c>
      <c r="L1970" s="188">
        <v>3.96</v>
      </c>
      <c r="M1970" s="188">
        <v>2.98</v>
      </c>
      <c r="N1970" s="188">
        <v>2.35</v>
      </c>
      <c r="O1970" s="188">
        <v>2.23</v>
      </c>
      <c r="P1970" s="188">
        <v>2.2400000000000002</v>
      </c>
      <c r="Q1970" s="188">
        <v>2.06</v>
      </c>
      <c r="R1970" s="188">
        <v>2.37</v>
      </c>
      <c r="S1970" s="188">
        <v>2.25</v>
      </c>
      <c r="T1970" s="188">
        <v>2.37</v>
      </c>
      <c r="U1970" s="188">
        <v>2</v>
      </c>
      <c r="V1970" s="188">
        <v>2.85</v>
      </c>
      <c r="W1970" s="188">
        <v>2.35</v>
      </c>
      <c r="X1970" s="188">
        <v>2</v>
      </c>
      <c r="Y1970" s="188">
        <v>2.19</v>
      </c>
      <c r="Z1970" s="188">
        <v>2.5</v>
      </c>
      <c r="AA1970" s="188">
        <v>2.23</v>
      </c>
      <c r="AB1970" s="188">
        <v>2.85</v>
      </c>
      <c r="AC1970" s="188">
        <v>2.5299999999999998</v>
      </c>
      <c r="AD1970" s="188">
        <v>1.94</v>
      </c>
      <c r="AE1970" s="188">
        <v>2.7</v>
      </c>
      <c r="AF1970" s="188">
        <v>2.2400000000000002</v>
      </c>
    </row>
    <row r="1971" spans="1:32" x14ac:dyDescent="0.3">
      <c r="A1971" s="180" t="s">
        <v>973</v>
      </c>
      <c r="B1971" s="180">
        <v>38095</v>
      </c>
      <c r="C1971" s="182" t="s">
        <v>28382</v>
      </c>
      <c r="D1971" s="180" t="s">
        <v>6</v>
      </c>
      <c r="E1971" s="180" t="s">
        <v>857</v>
      </c>
      <c r="F1971" s="188">
        <v>7.82</v>
      </c>
      <c r="G1971" s="188">
        <v>6.7</v>
      </c>
      <c r="H1971" s="188">
        <v>5.5</v>
      </c>
      <c r="I1971" s="188">
        <v>7</v>
      </c>
      <c r="J1971" s="188">
        <v>3.88</v>
      </c>
      <c r="K1971" s="188">
        <v>5.53</v>
      </c>
      <c r="L1971" s="188">
        <v>8.3699999999999992</v>
      </c>
      <c r="M1971" s="188">
        <v>6.31</v>
      </c>
      <c r="N1971" s="188">
        <v>4.97</v>
      </c>
      <c r="O1971" s="188">
        <v>4.72</v>
      </c>
      <c r="P1971" s="188">
        <v>4.74</v>
      </c>
      <c r="Q1971" s="188">
        <v>4.3600000000000003</v>
      </c>
      <c r="R1971" s="188">
        <v>5.0199999999999996</v>
      </c>
      <c r="S1971" s="188">
        <v>4.7699999999999996</v>
      </c>
      <c r="T1971" s="188">
        <v>5.0199999999999996</v>
      </c>
      <c r="U1971" s="188">
        <v>4.24</v>
      </c>
      <c r="V1971" s="188">
        <v>6.03</v>
      </c>
      <c r="W1971" s="188">
        <v>4.97</v>
      </c>
      <c r="X1971" s="188">
        <v>4.24</v>
      </c>
      <c r="Y1971" s="188">
        <v>4.63</v>
      </c>
      <c r="Z1971" s="188">
        <v>5.3</v>
      </c>
      <c r="AA1971" s="188">
        <v>4.72</v>
      </c>
      <c r="AB1971" s="188">
        <v>6.02</v>
      </c>
      <c r="AC1971" s="188">
        <v>5.35</v>
      </c>
      <c r="AD1971" s="188">
        <v>4.12</v>
      </c>
      <c r="AE1971" s="188">
        <v>5.72</v>
      </c>
      <c r="AF1971" s="188">
        <v>4.74</v>
      </c>
    </row>
    <row r="1972" spans="1:32" x14ac:dyDescent="0.3">
      <c r="A1972" s="180" t="s">
        <v>973</v>
      </c>
      <c r="B1972" s="180">
        <v>38092</v>
      </c>
      <c r="C1972" s="182" t="s">
        <v>28383</v>
      </c>
      <c r="D1972" s="180" t="s">
        <v>6</v>
      </c>
      <c r="E1972" s="180" t="s">
        <v>857</v>
      </c>
      <c r="F1972" s="188">
        <v>3.5</v>
      </c>
      <c r="G1972" s="188">
        <v>3</v>
      </c>
      <c r="H1972" s="188">
        <v>2.46</v>
      </c>
      <c r="I1972" s="188">
        <v>3.13</v>
      </c>
      <c r="J1972" s="188">
        <v>1.74</v>
      </c>
      <c r="K1972" s="188">
        <v>2.4700000000000002</v>
      </c>
      <c r="L1972" s="188">
        <v>3.75</v>
      </c>
      <c r="M1972" s="188">
        <v>2.83</v>
      </c>
      <c r="N1972" s="188">
        <v>2.2200000000000002</v>
      </c>
      <c r="O1972" s="188">
        <v>2.11</v>
      </c>
      <c r="P1972" s="188">
        <v>2.12</v>
      </c>
      <c r="Q1972" s="188">
        <v>1.95</v>
      </c>
      <c r="R1972" s="188">
        <v>2.25</v>
      </c>
      <c r="S1972" s="188">
        <v>2.14</v>
      </c>
      <c r="T1972" s="188">
        <v>2.25</v>
      </c>
      <c r="U1972" s="188">
        <v>1.9</v>
      </c>
      <c r="V1972" s="188">
        <v>2.7</v>
      </c>
      <c r="W1972" s="188">
        <v>2.2200000000000002</v>
      </c>
      <c r="X1972" s="188">
        <v>1.9</v>
      </c>
      <c r="Y1972" s="188">
        <v>2.0699999999999998</v>
      </c>
      <c r="Z1972" s="188">
        <v>2.37</v>
      </c>
      <c r="AA1972" s="188">
        <v>2.11</v>
      </c>
      <c r="AB1972" s="188">
        <v>2.7</v>
      </c>
      <c r="AC1972" s="188">
        <v>2.4</v>
      </c>
      <c r="AD1972" s="188">
        <v>1.84</v>
      </c>
      <c r="AE1972" s="188">
        <v>2.56</v>
      </c>
      <c r="AF1972" s="188">
        <v>2.12</v>
      </c>
    </row>
    <row r="1973" spans="1:32" x14ac:dyDescent="0.3">
      <c r="A1973" s="180" t="s">
        <v>973</v>
      </c>
      <c r="B1973" s="180">
        <v>38093</v>
      </c>
      <c r="C1973" s="182" t="s">
        <v>28384</v>
      </c>
      <c r="D1973" s="180" t="s">
        <v>6</v>
      </c>
      <c r="E1973" s="180" t="s">
        <v>857</v>
      </c>
      <c r="F1973" s="188">
        <v>3.62</v>
      </c>
      <c r="G1973" s="188">
        <v>3.1</v>
      </c>
      <c r="H1973" s="188">
        <v>2.5499999999999998</v>
      </c>
      <c r="I1973" s="188">
        <v>3.24</v>
      </c>
      <c r="J1973" s="188">
        <v>1.8</v>
      </c>
      <c r="K1973" s="188">
        <v>2.56</v>
      </c>
      <c r="L1973" s="188">
        <v>3.88</v>
      </c>
      <c r="M1973" s="188">
        <v>2.92</v>
      </c>
      <c r="N1973" s="188">
        <v>2.2999999999999998</v>
      </c>
      <c r="O1973" s="188">
        <v>2.1800000000000002</v>
      </c>
      <c r="P1973" s="188">
        <v>2.2000000000000002</v>
      </c>
      <c r="Q1973" s="188">
        <v>2.02</v>
      </c>
      <c r="R1973" s="188">
        <v>2.3199999999999998</v>
      </c>
      <c r="S1973" s="188">
        <v>2.21</v>
      </c>
      <c r="T1973" s="188">
        <v>2.33</v>
      </c>
      <c r="U1973" s="188">
        <v>1.96</v>
      </c>
      <c r="V1973" s="188">
        <v>2.79</v>
      </c>
      <c r="W1973" s="188">
        <v>2.2999999999999998</v>
      </c>
      <c r="X1973" s="188">
        <v>1.96</v>
      </c>
      <c r="Y1973" s="188">
        <v>2.14</v>
      </c>
      <c r="Z1973" s="188">
        <v>2.46</v>
      </c>
      <c r="AA1973" s="188">
        <v>2.1800000000000002</v>
      </c>
      <c r="AB1973" s="188">
        <v>2.79</v>
      </c>
      <c r="AC1973" s="188">
        <v>2.48</v>
      </c>
      <c r="AD1973" s="188">
        <v>1.91</v>
      </c>
      <c r="AE1973" s="188">
        <v>2.65</v>
      </c>
      <c r="AF1973" s="188">
        <v>2.2000000000000002</v>
      </c>
    </row>
    <row r="1974" spans="1:32" x14ac:dyDescent="0.3">
      <c r="A1974" s="180" t="s">
        <v>973</v>
      </c>
      <c r="B1974" s="180">
        <v>38096</v>
      </c>
      <c r="C1974" s="182" t="s">
        <v>28385</v>
      </c>
      <c r="D1974" s="180" t="s">
        <v>6</v>
      </c>
      <c r="E1974" s="180" t="s">
        <v>857</v>
      </c>
      <c r="F1974" s="188">
        <v>8.41</v>
      </c>
      <c r="G1974" s="188">
        <v>7.21</v>
      </c>
      <c r="H1974" s="188">
        <v>5.91</v>
      </c>
      <c r="I1974" s="188">
        <v>7.52</v>
      </c>
      <c r="J1974" s="188">
        <v>4.17</v>
      </c>
      <c r="K1974" s="188">
        <v>5.94</v>
      </c>
      <c r="L1974" s="188">
        <v>9</v>
      </c>
      <c r="M1974" s="188">
        <v>6.78</v>
      </c>
      <c r="N1974" s="188">
        <v>5.34</v>
      </c>
      <c r="O1974" s="188">
        <v>5.07</v>
      </c>
      <c r="P1974" s="188">
        <v>5.0999999999999996</v>
      </c>
      <c r="Q1974" s="188">
        <v>4.6900000000000004</v>
      </c>
      <c r="R1974" s="188">
        <v>5.4</v>
      </c>
      <c r="S1974" s="188">
        <v>5.13</v>
      </c>
      <c r="T1974" s="188">
        <v>5.4</v>
      </c>
      <c r="U1974" s="188">
        <v>4.5599999999999996</v>
      </c>
      <c r="V1974" s="188">
        <v>6.48</v>
      </c>
      <c r="W1974" s="188">
        <v>5.34</v>
      </c>
      <c r="X1974" s="188">
        <v>4.5599999999999996</v>
      </c>
      <c r="Y1974" s="188">
        <v>4.9800000000000004</v>
      </c>
      <c r="Z1974" s="188">
        <v>5.7</v>
      </c>
      <c r="AA1974" s="188">
        <v>5.07</v>
      </c>
      <c r="AB1974" s="188">
        <v>6.48</v>
      </c>
      <c r="AC1974" s="188">
        <v>5.76</v>
      </c>
      <c r="AD1974" s="188">
        <v>4.43</v>
      </c>
      <c r="AE1974" s="188">
        <v>6.15</v>
      </c>
      <c r="AF1974" s="188">
        <v>5.0999999999999996</v>
      </c>
    </row>
    <row r="1975" spans="1:32" x14ac:dyDescent="0.3">
      <c r="A1975" s="180" t="s">
        <v>973</v>
      </c>
      <c r="B1975" s="180">
        <v>38094</v>
      </c>
      <c r="C1975" s="182" t="s">
        <v>28386</v>
      </c>
      <c r="D1975" s="180" t="s">
        <v>6</v>
      </c>
      <c r="E1975" s="180" t="s">
        <v>857</v>
      </c>
      <c r="F1975" s="188">
        <v>4.4400000000000004</v>
      </c>
      <c r="G1975" s="188">
        <v>3.8</v>
      </c>
      <c r="H1975" s="188">
        <v>3.12</v>
      </c>
      <c r="I1975" s="188">
        <v>3.97</v>
      </c>
      <c r="J1975" s="188">
        <v>2.2000000000000002</v>
      </c>
      <c r="K1975" s="188">
        <v>3.14</v>
      </c>
      <c r="L1975" s="188">
        <v>4.75</v>
      </c>
      <c r="M1975" s="188">
        <v>3.58</v>
      </c>
      <c r="N1975" s="188">
        <v>2.82</v>
      </c>
      <c r="O1975" s="188">
        <v>2.68</v>
      </c>
      <c r="P1975" s="188">
        <v>2.69</v>
      </c>
      <c r="Q1975" s="188">
        <v>2.48</v>
      </c>
      <c r="R1975" s="188">
        <v>2.85</v>
      </c>
      <c r="S1975" s="188">
        <v>2.71</v>
      </c>
      <c r="T1975" s="188">
        <v>2.85</v>
      </c>
      <c r="U1975" s="188">
        <v>2.41</v>
      </c>
      <c r="V1975" s="188">
        <v>3.42</v>
      </c>
      <c r="W1975" s="188">
        <v>2.82</v>
      </c>
      <c r="X1975" s="188">
        <v>2.41</v>
      </c>
      <c r="Y1975" s="188">
        <v>2.63</v>
      </c>
      <c r="Z1975" s="188">
        <v>3.01</v>
      </c>
      <c r="AA1975" s="188">
        <v>2.68</v>
      </c>
      <c r="AB1975" s="188">
        <v>3.42</v>
      </c>
      <c r="AC1975" s="188">
        <v>3.04</v>
      </c>
      <c r="AD1975" s="188">
        <v>2.34</v>
      </c>
      <c r="AE1975" s="188">
        <v>3.25</v>
      </c>
      <c r="AF1975" s="188">
        <v>2.69</v>
      </c>
    </row>
    <row r="1976" spans="1:32" x14ac:dyDescent="0.3">
      <c r="A1976" s="180" t="s">
        <v>973</v>
      </c>
      <c r="B1976" s="180">
        <v>38097</v>
      </c>
      <c r="C1976" s="182" t="s">
        <v>28387</v>
      </c>
      <c r="D1976" s="180" t="s">
        <v>6</v>
      </c>
      <c r="E1976" s="180" t="s">
        <v>857</v>
      </c>
      <c r="F1976" s="188">
        <v>9.01</v>
      </c>
      <c r="G1976" s="188">
        <v>7.72</v>
      </c>
      <c r="H1976" s="188">
        <v>6.34</v>
      </c>
      <c r="I1976" s="188">
        <v>8.06</v>
      </c>
      <c r="J1976" s="188">
        <v>4.47</v>
      </c>
      <c r="K1976" s="188">
        <v>6.37</v>
      </c>
      <c r="L1976" s="188">
        <v>9.65</v>
      </c>
      <c r="M1976" s="188">
        <v>7.27</v>
      </c>
      <c r="N1976" s="188">
        <v>5.73</v>
      </c>
      <c r="O1976" s="188">
        <v>5.44</v>
      </c>
      <c r="P1976" s="188">
        <v>5.47</v>
      </c>
      <c r="Q1976" s="188">
        <v>5.03</v>
      </c>
      <c r="R1976" s="188">
        <v>5.78</v>
      </c>
      <c r="S1976" s="188">
        <v>5.5</v>
      </c>
      <c r="T1976" s="188">
        <v>5.79</v>
      </c>
      <c r="U1976" s="188">
        <v>4.8899999999999997</v>
      </c>
      <c r="V1976" s="188">
        <v>6.95</v>
      </c>
      <c r="W1976" s="188">
        <v>5.73</v>
      </c>
      <c r="X1976" s="188">
        <v>4.8899999999999997</v>
      </c>
      <c r="Y1976" s="188">
        <v>5.34</v>
      </c>
      <c r="Z1976" s="188">
        <v>6.11</v>
      </c>
      <c r="AA1976" s="188">
        <v>5.44</v>
      </c>
      <c r="AB1976" s="188">
        <v>6.94</v>
      </c>
      <c r="AC1976" s="188">
        <v>6.17</v>
      </c>
      <c r="AD1976" s="188">
        <v>4.75</v>
      </c>
      <c r="AE1976" s="188">
        <v>6.6</v>
      </c>
      <c r="AF1976" s="188">
        <v>5.47</v>
      </c>
    </row>
    <row r="1977" spans="1:32" x14ac:dyDescent="0.3">
      <c r="A1977" s="180" t="s">
        <v>973</v>
      </c>
      <c r="B1977" s="180">
        <v>38098</v>
      </c>
      <c r="C1977" s="182" t="s">
        <v>28388</v>
      </c>
      <c r="D1977" s="180" t="s">
        <v>6</v>
      </c>
      <c r="E1977" s="180" t="s">
        <v>857</v>
      </c>
      <c r="F1977" s="188">
        <v>9.01</v>
      </c>
      <c r="G1977" s="188">
        <v>7.72</v>
      </c>
      <c r="H1977" s="188">
        <v>6.34</v>
      </c>
      <c r="I1977" s="188">
        <v>8.06</v>
      </c>
      <c r="J1977" s="188">
        <v>4.47</v>
      </c>
      <c r="K1977" s="188">
        <v>6.37</v>
      </c>
      <c r="L1977" s="188">
        <v>9.65</v>
      </c>
      <c r="M1977" s="188">
        <v>7.27</v>
      </c>
      <c r="N1977" s="188">
        <v>5.73</v>
      </c>
      <c r="O1977" s="188">
        <v>5.44</v>
      </c>
      <c r="P1977" s="188">
        <v>5.47</v>
      </c>
      <c r="Q1977" s="188">
        <v>5.03</v>
      </c>
      <c r="R1977" s="188">
        <v>5.78</v>
      </c>
      <c r="S1977" s="188">
        <v>5.5</v>
      </c>
      <c r="T1977" s="188">
        <v>5.79</v>
      </c>
      <c r="U1977" s="188">
        <v>4.8899999999999997</v>
      </c>
      <c r="V1977" s="188">
        <v>6.95</v>
      </c>
      <c r="W1977" s="188">
        <v>5.73</v>
      </c>
      <c r="X1977" s="188">
        <v>4.8899999999999997</v>
      </c>
      <c r="Y1977" s="188">
        <v>5.34</v>
      </c>
      <c r="Z1977" s="188">
        <v>6.11</v>
      </c>
      <c r="AA1977" s="188">
        <v>5.44</v>
      </c>
      <c r="AB1977" s="188">
        <v>6.94</v>
      </c>
      <c r="AC1977" s="188">
        <v>6.17</v>
      </c>
      <c r="AD1977" s="188">
        <v>4.75</v>
      </c>
      <c r="AE1977" s="188">
        <v>6.6</v>
      </c>
      <c r="AF1977" s="188">
        <v>5.47</v>
      </c>
    </row>
    <row r="1978" spans="1:32" x14ac:dyDescent="0.3">
      <c r="A1978" s="180" t="s">
        <v>973</v>
      </c>
      <c r="B1978" s="180">
        <v>11186</v>
      </c>
      <c r="C1978" s="182" t="s">
        <v>28389</v>
      </c>
      <c r="D1978" s="180" t="s">
        <v>47</v>
      </c>
      <c r="E1978" s="180" t="s">
        <v>857</v>
      </c>
      <c r="F1978" s="188">
        <v>573.33000000000004</v>
      </c>
      <c r="G1978" s="188">
        <v>516</v>
      </c>
      <c r="H1978" s="188">
        <v>584.08000000000004</v>
      </c>
      <c r="I1978" s="188">
        <v>774</v>
      </c>
      <c r="J1978" s="188">
        <v>573.33000000000004</v>
      </c>
      <c r="K1978" s="188"/>
      <c r="L1978" s="188">
        <v>395.6</v>
      </c>
      <c r="M1978" s="188">
        <v>409.47</v>
      </c>
      <c r="N1978" s="188">
        <v>379.83</v>
      </c>
      <c r="O1978" s="188">
        <v>458.66</v>
      </c>
      <c r="P1978" s="188">
        <v>298.13</v>
      </c>
      <c r="Q1978" s="188">
        <v>516</v>
      </c>
      <c r="R1978" s="188">
        <v>722.4</v>
      </c>
      <c r="S1978" s="188">
        <v>555.55999999999995</v>
      </c>
      <c r="T1978" s="188">
        <v>558.85</v>
      </c>
      <c r="U1978" s="188">
        <v>412.8</v>
      </c>
      <c r="V1978" s="188">
        <v>516</v>
      </c>
      <c r="W1978" s="188">
        <v>408.5</v>
      </c>
      <c r="X1978" s="188">
        <v>399.9</v>
      </c>
      <c r="Y1978" s="188">
        <v>458.66</v>
      </c>
      <c r="Z1978" s="188">
        <v>1003.33</v>
      </c>
      <c r="AA1978" s="188">
        <v>458.66</v>
      </c>
      <c r="AB1978" s="188">
        <v>314.47000000000003</v>
      </c>
      <c r="AC1978" s="188">
        <v>329.66</v>
      </c>
      <c r="AD1978" s="188">
        <v>501.66</v>
      </c>
      <c r="AE1978" s="188">
        <v>516</v>
      </c>
      <c r="AF1978" s="188">
        <v>544.66</v>
      </c>
    </row>
    <row r="1979" spans="1:32" x14ac:dyDescent="0.3">
      <c r="A1979" s="180" t="s">
        <v>973</v>
      </c>
      <c r="B1979" s="180">
        <v>11558</v>
      </c>
      <c r="C1979" s="182" t="s">
        <v>28390</v>
      </c>
      <c r="D1979" s="180" t="s">
        <v>58</v>
      </c>
      <c r="E1979" s="180" t="s">
        <v>857</v>
      </c>
      <c r="F1979" s="188">
        <v>16.489999999999998</v>
      </c>
      <c r="G1979" s="188">
        <v>15.7</v>
      </c>
      <c r="H1979" s="188">
        <v>16.13</v>
      </c>
      <c r="I1979" s="188">
        <v>13.98</v>
      </c>
      <c r="J1979" s="188">
        <v>15.45</v>
      </c>
      <c r="K1979" s="188">
        <v>17.13</v>
      </c>
      <c r="L1979" s="188">
        <v>15.39</v>
      </c>
      <c r="M1979" s="188">
        <v>15.05</v>
      </c>
      <c r="N1979" s="188">
        <v>17.45</v>
      </c>
      <c r="O1979" s="188">
        <v>14.34</v>
      </c>
      <c r="P1979" s="188">
        <v>15.59</v>
      </c>
      <c r="Q1979" s="188">
        <v>17.02</v>
      </c>
      <c r="R1979" s="188">
        <v>19.399999999999999</v>
      </c>
      <c r="S1979" s="188">
        <v>16.27</v>
      </c>
      <c r="T1979" s="188">
        <v>16.13</v>
      </c>
      <c r="U1979" s="188">
        <v>17.13</v>
      </c>
      <c r="V1979" s="188">
        <v>15.77</v>
      </c>
      <c r="W1979" s="188">
        <v>15.05</v>
      </c>
      <c r="X1979" s="188">
        <v>15.73</v>
      </c>
      <c r="Y1979" s="188">
        <v>15.05</v>
      </c>
      <c r="Z1979" s="188">
        <v>18.28</v>
      </c>
      <c r="AA1979" s="188">
        <v>14.34</v>
      </c>
      <c r="AB1979" s="188">
        <v>16.18</v>
      </c>
      <c r="AC1979" s="188">
        <v>17.68</v>
      </c>
      <c r="AD1979" s="188">
        <v>16.13</v>
      </c>
      <c r="AE1979" s="188">
        <v>14.34</v>
      </c>
      <c r="AF1979" s="188">
        <v>17.2</v>
      </c>
    </row>
    <row r="1980" spans="1:32" x14ac:dyDescent="0.3">
      <c r="A1980" s="180" t="s">
        <v>973</v>
      </c>
      <c r="B1980" s="180">
        <v>11557</v>
      </c>
      <c r="C1980" s="182" t="s">
        <v>28391</v>
      </c>
      <c r="D1980" s="180" t="s">
        <v>58</v>
      </c>
      <c r="E1980" s="180" t="s">
        <v>857</v>
      </c>
      <c r="F1980" s="188">
        <v>41.74</v>
      </c>
      <c r="G1980" s="188">
        <v>39.74</v>
      </c>
      <c r="H1980" s="188">
        <v>40.83</v>
      </c>
      <c r="I1980" s="188">
        <v>35.39</v>
      </c>
      <c r="J1980" s="188">
        <v>39.119999999999997</v>
      </c>
      <c r="K1980" s="188">
        <v>43.37</v>
      </c>
      <c r="L1980" s="188">
        <v>38.96</v>
      </c>
      <c r="M1980" s="188">
        <v>38.090000000000003</v>
      </c>
      <c r="N1980" s="188">
        <v>44.17</v>
      </c>
      <c r="O1980" s="188">
        <v>36.29</v>
      </c>
      <c r="P1980" s="188">
        <v>39.47</v>
      </c>
      <c r="Q1980" s="188">
        <v>43.1</v>
      </c>
      <c r="R1980" s="188">
        <v>49.11</v>
      </c>
      <c r="S1980" s="188">
        <v>41.19</v>
      </c>
      <c r="T1980" s="188">
        <v>40.83</v>
      </c>
      <c r="U1980" s="188">
        <v>43.37</v>
      </c>
      <c r="V1980" s="188">
        <v>39.92</v>
      </c>
      <c r="W1980" s="188">
        <v>38.11</v>
      </c>
      <c r="X1980" s="188">
        <v>39.83</v>
      </c>
      <c r="Y1980" s="188">
        <v>38.11</v>
      </c>
      <c r="Z1980" s="188">
        <v>46.27</v>
      </c>
      <c r="AA1980" s="188">
        <v>36.29</v>
      </c>
      <c r="AB1980" s="188">
        <v>40.96</v>
      </c>
      <c r="AC1980" s="188">
        <v>44.75</v>
      </c>
      <c r="AD1980" s="188">
        <v>40.83</v>
      </c>
      <c r="AE1980" s="188">
        <v>36.29</v>
      </c>
      <c r="AF1980" s="188">
        <v>43.55</v>
      </c>
    </row>
    <row r="1981" spans="1:32" x14ac:dyDescent="0.3">
      <c r="A1981" s="180" t="s">
        <v>973</v>
      </c>
      <c r="B1981" s="180">
        <v>2759</v>
      </c>
      <c r="C1981" s="182" t="s">
        <v>28392</v>
      </c>
      <c r="D1981" s="180" t="s">
        <v>6</v>
      </c>
      <c r="E1981" s="180" t="s">
        <v>26586</v>
      </c>
      <c r="F1981" s="188"/>
      <c r="G1981" s="188"/>
      <c r="H1981" s="188"/>
      <c r="I1981" s="188"/>
      <c r="J1981" s="188"/>
      <c r="K1981" s="188"/>
      <c r="L1981" s="188"/>
      <c r="M1981" s="188"/>
      <c r="N1981" s="188"/>
      <c r="O1981" s="188"/>
      <c r="P1981" s="188"/>
      <c r="Q1981" s="188"/>
      <c r="R1981" s="188"/>
      <c r="S1981" s="188"/>
      <c r="T1981" s="188"/>
      <c r="U1981" s="188"/>
      <c r="V1981" s="188"/>
      <c r="W1981" s="188"/>
      <c r="X1981" s="188"/>
      <c r="Y1981" s="188"/>
      <c r="Z1981" s="188"/>
      <c r="AA1981" s="188"/>
      <c r="AB1981" s="188"/>
      <c r="AC1981" s="188"/>
      <c r="AD1981" s="188"/>
      <c r="AE1981" s="188">
        <v>11.37</v>
      </c>
      <c r="AF1981" s="188"/>
    </row>
    <row r="1982" spans="1:32" x14ac:dyDescent="0.3">
      <c r="A1982" s="180" t="s">
        <v>973</v>
      </c>
      <c r="B1982" s="180">
        <v>38124</v>
      </c>
      <c r="C1982" s="182" t="s">
        <v>28393</v>
      </c>
      <c r="D1982" s="180" t="s">
        <v>6</v>
      </c>
      <c r="E1982" s="180" t="s">
        <v>26586</v>
      </c>
      <c r="F1982" s="188">
        <v>28</v>
      </c>
      <c r="G1982" s="188">
        <v>26.48</v>
      </c>
      <c r="H1982" s="188">
        <v>26.9</v>
      </c>
      <c r="I1982" s="188">
        <v>32.450000000000003</v>
      </c>
      <c r="J1982" s="188">
        <v>34.979999999999997</v>
      </c>
      <c r="K1982" s="188">
        <v>31</v>
      </c>
      <c r="L1982" s="188">
        <v>24</v>
      </c>
      <c r="M1982" s="188">
        <v>27.55</v>
      </c>
      <c r="N1982" s="188">
        <v>23.87</v>
      </c>
      <c r="O1982" s="188">
        <v>31.9</v>
      </c>
      <c r="P1982" s="188">
        <v>26</v>
      </c>
      <c r="Q1982" s="188">
        <v>29.95</v>
      </c>
      <c r="R1982" s="188">
        <v>32.11</v>
      </c>
      <c r="S1982" s="188">
        <v>27</v>
      </c>
      <c r="T1982" s="188">
        <v>26</v>
      </c>
      <c r="U1982" s="188">
        <v>27.9</v>
      </c>
      <c r="V1982" s="188">
        <v>39.9</v>
      </c>
      <c r="W1982" s="188">
        <v>21.89</v>
      </c>
      <c r="X1982" s="188">
        <v>29.9</v>
      </c>
      <c r="Y1982" s="188">
        <v>24</v>
      </c>
      <c r="Z1982" s="188">
        <v>28.45</v>
      </c>
      <c r="AA1982" s="188">
        <v>27.5</v>
      </c>
      <c r="AB1982" s="188">
        <v>27.49</v>
      </c>
      <c r="AC1982" s="188">
        <v>26.9</v>
      </c>
      <c r="AD1982" s="188">
        <v>26.91</v>
      </c>
      <c r="AE1982" s="188">
        <v>27</v>
      </c>
      <c r="AF1982" s="188">
        <v>25</v>
      </c>
    </row>
    <row r="1983" spans="1:32" x14ac:dyDescent="0.3">
      <c r="A1983" s="180" t="s">
        <v>973</v>
      </c>
      <c r="B1983" s="180">
        <v>38380</v>
      </c>
      <c r="C1983" s="182" t="s">
        <v>28394</v>
      </c>
      <c r="D1983" s="180" t="s">
        <v>6</v>
      </c>
      <c r="E1983" s="180" t="s">
        <v>857</v>
      </c>
      <c r="F1983" s="188">
        <v>23.48</v>
      </c>
      <c r="G1983" s="188">
        <v>17.309999999999999</v>
      </c>
      <c r="H1983" s="188"/>
      <c r="I1983" s="188">
        <v>23.79</v>
      </c>
      <c r="J1983" s="188">
        <v>16.190000000000001</v>
      </c>
      <c r="K1983" s="188">
        <v>26.54</v>
      </c>
      <c r="L1983" s="188">
        <v>21.7</v>
      </c>
      <c r="M1983" s="188">
        <v>20.78</v>
      </c>
      <c r="N1983" s="188">
        <v>24.18</v>
      </c>
      <c r="O1983" s="188">
        <v>26.2</v>
      </c>
      <c r="P1983" s="188">
        <v>26.09</v>
      </c>
      <c r="Q1983" s="188">
        <v>18.22</v>
      </c>
      <c r="R1983" s="188">
        <v>24.85</v>
      </c>
      <c r="S1983" s="188">
        <v>19.739999999999998</v>
      </c>
      <c r="T1983" s="188">
        <v>23.43</v>
      </c>
      <c r="U1983" s="188">
        <v>17.2</v>
      </c>
      <c r="V1983" s="188">
        <v>34.18</v>
      </c>
      <c r="W1983" s="188">
        <v>15.17</v>
      </c>
      <c r="X1983" s="188"/>
      <c r="Y1983" s="188">
        <v>19.23</v>
      </c>
      <c r="Z1983" s="188">
        <v>25.3</v>
      </c>
      <c r="AA1983" s="188">
        <v>21.76</v>
      </c>
      <c r="AB1983" s="188">
        <v>20.54</v>
      </c>
      <c r="AC1983" s="188">
        <v>22.86</v>
      </c>
      <c r="AD1983" s="188">
        <v>17.760000000000002</v>
      </c>
      <c r="AE1983" s="188">
        <v>23.32</v>
      </c>
      <c r="AF1983" s="188">
        <v>23.28</v>
      </c>
    </row>
    <row r="1984" spans="1:32" x14ac:dyDescent="0.3">
      <c r="A1984" s="180" t="s">
        <v>973</v>
      </c>
      <c r="B1984" s="180">
        <v>45278</v>
      </c>
      <c r="C1984" s="182" t="s">
        <v>31495</v>
      </c>
      <c r="D1984" s="180" t="s">
        <v>6</v>
      </c>
      <c r="E1984" s="180" t="s">
        <v>857</v>
      </c>
      <c r="F1984" s="188"/>
      <c r="G1984" s="188">
        <v>124.99</v>
      </c>
      <c r="H1984" s="188"/>
      <c r="I1984" s="188">
        <v>134.62</v>
      </c>
      <c r="J1984" s="188">
        <v>175.76</v>
      </c>
      <c r="K1984" s="188">
        <v>127.66</v>
      </c>
      <c r="L1984" s="188">
        <v>98.23</v>
      </c>
      <c r="M1984" s="188">
        <v>116.26</v>
      </c>
      <c r="N1984" s="188">
        <v>141.01</v>
      </c>
      <c r="O1984" s="188">
        <v>230</v>
      </c>
      <c r="P1984" s="188">
        <v>117.15</v>
      </c>
      <c r="Q1984" s="188">
        <v>149.35</v>
      </c>
      <c r="R1984" s="188">
        <v>153.55000000000001</v>
      </c>
      <c r="S1984" s="188">
        <v>113.16</v>
      </c>
      <c r="T1984" s="188">
        <v>81.08</v>
      </c>
      <c r="U1984" s="188"/>
      <c r="V1984" s="188">
        <v>115.54</v>
      </c>
      <c r="W1984" s="188">
        <v>116.13</v>
      </c>
      <c r="X1984" s="188">
        <v>156.04</v>
      </c>
      <c r="Y1984" s="188">
        <v>93.53</v>
      </c>
      <c r="Z1984" s="188">
        <v>142.77000000000001</v>
      </c>
      <c r="AA1984" s="188">
        <v>103.68</v>
      </c>
      <c r="AB1984" s="188">
        <v>125.98</v>
      </c>
      <c r="AC1984" s="188">
        <v>206.02</v>
      </c>
      <c r="AD1984" s="188"/>
      <c r="AE1984" s="188">
        <v>109.81</v>
      </c>
      <c r="AF1984" s="188">
        <v>135.61000000000001</v>
      </c>
    </row>
    <row r="1985" spans="1:32" x14ac:dyDescent="0.3">
      <c r="A1985" s="180" t="s">
        <v>973</v>
      </c>
      <c r="B1985" s="180">
        <v>42429</v>
      </c>
      <c r="C1985" s="182" t="s">
        <v>28395</v>
      </c>
      <c r="D1985" s="180" t="s">
        <v>6</v>
      </c>
      <c r="E1985" s="180" t="s">
        <v>857</v>
      </c>
      <c r="F1985" s="188"/>
      <c r="G1985" s="188"/>
      <c r="H1985" s="188"/>
      <c r="I1985" s="188"/>
      <c r="J1985" s="188"/>
      <c r="K1985" s="188"/>
      <c r="L1985" s="188"/>
      <c r="M1985" s="188"/>
      <c r="N1985" s="188"/>
      <c r="O1985" s="188"/>
      <c r="P1985" s="188"/>
      <c r="Q1985" s="188"/>
      <c r="R1985" s="188"/>
      <c r="S1985" s="188"/>
      <c r="T1985" s="188"/>
      <c r="U1985" s="188"/>
      <c r="V1985" s="188"/>
      <c r="W1985" s="188"/>
      <c r="X1985" s="188"/>
      <c r="Y1985" s="188"/>
      <c r="Z1985" s="188"/>
      <c r="AA1985" s="188"/>
      <c r="AB1985" s="188"/>
      <c r="AC1985" s="188"/>
      <c r="AD1985" s="188"/>
      <c r="AE1985" s="188">
        <v>6025.1</v>
      </c>
      <c r="AF1985" s="188"/>
    </row>
    <row r="1986" spans="1:32" x14ac:dyDescent="0.3">
      <c r="A1986" s="180" t="s">
        <v>973</v>
      </c>
      <c r="B1986" s="180">
        <v>38538</v>
      </c>
      <c r="C1986" s="182" t="s">
        <v>28396</v>
      </c>
      <c r="D1986" s="180" t="s">
        <v>37</v>
      </c>
      <c r="E1986" s="180" t="s">
        <v>26586</v>
      </c>
      <c r="F1986" s="188"/>
      <c r="G1986" s="188"/>
      <c r="H1986" s="188"/>
      <c r="I1986" s="188"/>
      <c r="J1986" s="188"/>
      <c r="K1986" s="188"/>
      <c r="L1986" s="188"/>
      <c r="M1986" s="188"/>
      <c r="N1986" s="188"/>
      <c r="O1986" s="188"/>
      <c r="P1986" s="188"/>
      <c r="Q1986" s="188"/>
      <c r="R1986" s="188"/>
      <c r="S1986" s="188"/>
      <c r="T1986" s="188"/>
      <c r="U1986" s="188"/>
      <c r="V1986" s="188"/>
      <c r="W1986" s="188"/>
      <c r="X1986" s="188"/>
      <c r="Y1986" s="188"/>
      <c r="Z1986" s="188"/>
      <c r="AA1986" s="188"/>
      <c r="AB1986" s="188"/>
      <c r="AC1986" s="188"/>
      <c r="AD1986" s="188"/>
      <c r="AE1986" s="188">
        <v>86</v>
      </c>
      <c r="AF1986" s="188"/>
    </row>
    <row r="1987" spans="1:32" x14ac:dyDescent="0.3">
      <c r="A1987" s="180" t="s">
        <v>973</v>
      </c>
      <c r="B1987" s="180">
        <v>38539</v>
      </c>
      <c r="C1987" s="182" t="s">
        <v>28397</v>
      </c>
      <c r="D1987" s="180" t="s">
        <v>37</v>
      </c>
      <c r="E1987" s="180" t="s">
        <v>857</v>
      </c>
      <c r="F1987" s="188"/>
      <c r="G1987" s="188"/>
      <c r="H1987" s="188"/>
      <c r="I1987" s="188"/>
      <c r="J1987" s="188"/>
      <c r="K1987" s="188"/>
      <c r="L1987" s="188"/>
      <c r="M1987" s="188"/>
      <c r="N1987" s="188"/>
      <c r="O1987" s="188"/>
      <c r="P1987" s="188"/>
      <c r="Q1987" s="188"/>
      <c r="R1987" s="188"/>
      <c r="S1987" s="188"/>
      <c r="T1987" s="188"/>
      <c r="U1987" s="188"/>
      <c r="V1987" s="188"/>
      <c r="W1987" s="188"/>
      <c r="X1987" s="188"/>
      <c r="Y1987" s="188"/>
      <c r="Z1987" s="188"/>
      <c r="AA1987" s="188"/>
      <c r="AB1987" s="188"/>
      <c r="AC1987" s="188"/>
      <c r="AD1987" s="188"/>
      <c r="AE1987" s="188">
        <v>116.95</v>
      </c>
      <c r="AF1987" s="188"/>
    </row>
    <row r="1988" spans="1:32" x14ac:dyDescent="0.3">
      <c r="A1988" s="180" t="s">
        <v>973</v>
      </c>
      <c r="B1988" s="180">
        <v>38540</v>
      </c>
      <c r="C1988" s="182" t="s">
        <v>28398</v>
      </c>
      <c r="D1988" s="180" t="s">
        <v>37</v>
      </c>
      <c r="E1988" s="180" t="s">
        <v>857</v>
      </c>
      <c r="F1988" s="188"/>
      <c r="G1988" s="188"/>
      <c r="H1988" s="188"/>
      <c r="I1988" s="188"/>
      <c r="J1988" s="188"/>
      <c r="K1988" s="188"/>
      <c r="L1988" s="188"/>
      <c r="M1988" s="188"/>
      <c r="N1988" s="188"/>
      <c r="O1988" s="188"/>
      <c r="P1988" s="188"/>
      <c r="Q1988" s="188"/>
      <c r="R1988" s="188"/>
      <c r="S1988" s="188"/>
      <c r="T1988" s="188"/>
      <c r="U1988" s="188"/>
      <c r="V1988" s="188"/>
      <c r="W1988" s="188"/>
      <c r="X1988" s="188"/>
      <c r="Y1988" s="188"/>
      <c r="Z1988" s="188"/>
      <c r="AA1988" s="188"/>
      <c r="AB1988" s="188"/>
      <c r="AC1988" s="188"/>
      <c r="AD1988" s="188"/>
      <c r="AE1988" s="188">
        <v>299.70999999999998</v>
      </c>
      <c r="AF1988" s="188"/>
    </row>
    <row r="1989" spans="1:32" x14ac:dyDescent="0.3">
      <c r="A1989" s="180" t="s">
        <v>973</v>
      </c>
      <c r="B1989" s="180">
        <v>38384</v>
      </c>
      <c r="C1989" s="182" t="s">
        <v>28399</v>
      </c>
      <c r="D1989" s="180" t="s">
        <v>6</v>
      </c>
      <c r="E1989" s="180" t="s">
        <v>857</v>
      </c>
      <c r="F1989" s="188">
        <v>16.91</v>
      </c>
      <c r="G1989" s="188">
        <v>12.46</v>
      </c>
      <c r="H1989" s="188"/>
      <c r="I1989" s="188">
        <v>17.13</v>
      </c>
      <c r="J1989" s="188">
        <v>11.66</v>
      </c>
      <c r="K1989" s="188">
        <v>19.11</v>
      </c>
      <c r="L1989" s="188">
        <v>15.63</v>
      </c>
      <c r="M1989" s="188">
        <v>14.96</v>
      </c>
      <c r="N1989" s="188">
        <v>17.41</v>
      </c>
      <c r="O1989" s="188">
        <v>18.86</v>
      </c>
      <c r="P1989" s="188">
        <v>18.79</v>
      </c>
      <c r="Q1989" s="188">
        <v>13.12</v>
      </c>
      <c r="R1989" s="188">
        <v>17.89</v>
      </c>
      <c r="S1989" s="188">
        <v>14.21</v>
      </c>
      <c r="T1989" s="188">
        <v>16.87</v>
      </c>
      <c r="U1989" s="188">
        <v>12.39</v>
      </c>
      <c r="V1989" s="188">
        <v>24.62</v>
      </c>
      <c r="W1989" s="188">
        <v>10.92</v>
      </c>
      <c r="X1989" s="188"/>
      <c r="Y1989" s="188">
        <v>13.85</v>
      </c>
      <c r="Z1989" s="188">
        <v>18.22</v>
      </c>
      <c r="AA1989" s="188">
        <v>15.67</v>
      </c>
      <c r="AB1989" s="188">
        <v>14.79</v>
      </c>
      <c r="AC1989" s="188">
        <v>16.46</v>
      </c>
      <c r="AD1989" s="188">
        <v>12.79</v>
      </c>
      <c r="AE1989" s="188">
        <v>16.8</v>
      </c>
      <c r="AF1989" s="188">
        <v>16.760000000000002</v>
      </c>
    </row>
    <row r="1990" spans="1:32" x14ac:dyDescent="0.3">
      <c r="A1990" s="180" t="s">
        <v>973</v>
      </c>
      <c r="B1990" s="180">
        <v>13</v>
      </c>
      <c r="C1990" s="182" t="s">
        <v>28400</v>
      </c>
      <c r="D1990" s="180" t="s">
        <v>42</v>
      </c>
      <c r="E1990" s="180" t="s">
        <v>857</v>
      </c>
      <c r="F1990" s="188">
        <v>19.93</v>
      </c>
      <c r="G1990" s="188">
        <v>16.940000000000001</v>
      </c>
      <c r="H1990" s="188">
        <v>13.75</v>
      </c>
      <c r="I1990" s="188">
        <v>15.93</v>
      </c>
      <c r="J1990" s="188">
        <v>17.84</v>
      </c>
      <c r="K1990" s="188">
        <v>14.2</v>
      </c>
      <c r="L1990" s="188">
        <v>20.100000000000001</v>
      </c>
      <c r="M1990" s="188">
        <v>17.86</v>
      </c>
      <c r="N1990" s="188">
        <v>16.940000000000001</v>
      </c>
      <c r="O1990" s="188">
        <v>20.43</v>
      </c>
      <c r="P1990" s="188">
        <v>24.57</v>
      </c>
      <c r="Q1990" s="188">
        <v>23.92</v>
      </c>
      <c r="R1990" s="188">
        <v>22.27</v>
      </c>
      <c r="S1990" s="188">
        <v>16.670000000000002</v>
      </c>
      <c r="T1990" s="188">
        <v>15.45</v>
      </c>
      <c r="U1990" s="188">
        <v>18.920000000000002</v>
      </c>
      <c r="V1990" s="188">
        <v>17.37</v>
      </c>
      <c r="W1990" s="188">
        <v>18.93</v>
      </c>
      <c r="X1990" s="188">
        <v>17.940000000000001</v>
      </c>
      <c r="Y1990" s="188">
        <v>15.84</v>
      </c>
      <c r="Z1990" s="188">
        <v>19.93</v>
      </c>
      <c r="AA1990" s="188">
        <v>14.95</v>
      </c>
      <c r="AB1990" s="188">
        <v>19.600000000000001</v>
      </c>
      <c r="AC1990" s="188">
        <v>19.829999999999998</v>
      </c>
      <c r="AD1990" s="188">
        <v>17.940000000000001</v>
      </c>
      <c r="AE1990" s="188">
        <v>20.92</v>
      </c>
      <c r="AF1990" s="188">
        <v>19.829999999999998</v>
      </c>
    </row>
    <row r="1991" spans="1:32" x14ac:dyDescent="0.3">
      <c r="A1991" s="180" t="s">
        <v>973</v>
      </c>
      <c r="B1991" s="180">
        <v>2762</v>
      </c>
      <c r="C1991" s="182" t="s">
        <v>28401</v>
      </c>
      <c r="D1991" s="180" t="s">
        <v>37</v>
      </c>
      <c r="E1991" s="180" t="s">
        <v>857</v>
      </c>
      <c r="F1991" s="188"/>
      <c r="G1991" s="188"/>
      <c r="H1991" s="188"/>
      <c r="I1991" s="188"/>
      <c r="J1991" s="188"/>
      <c r="K1991" s="188"/>
      <c r="L1991" s="188"/>
      <c r="M1991" s="188"/>
      <c r="N1991" s="188"/>
      <c r="O1991" s="188"/>
      <c r="P1991" s="188"/>
      <c r="Q1991" s="188"/>
      <c r="R1991" s="188"/>
      <c r="S1991" s="188"/>
      <c r="T1991" s="188"/>
      <c r="U1991" s="188"/>
      <c r="V1991" s="188"/>
      <c r="W1991" s="188"/>
      <c r="X1991" s="188"/>
      <c r="Y1991" s="188"/>
      <c r="Z1991" s="188"/>
      <c r="AA1991" s="188"/>
      <c r="AB1991" s="188"/>
      <c r="AC1991" s="188"/>
      <c r="AD1991" s="188"/>
      <c r="AE1991" s="188">
        <v>14.21</v>
      </c>
      <c r="AF1991" s="188"/>
    </row>
    <row r="1992" spans="1:32" x14ac:dyDescent="0.3">
      <c r="A1992" s="180" t="s">
        <v>973</v>
      </c>
      <c r="B1992" s="180">
        <v>21142</v>
      </c>
      <c r="C1992" s="182" t="s">
        <v>28402</v>
      </c>
      <c r="D1992" s="180" t="s">
        <v>6</v>
      </c>
      <c r="E1992" s="180" t="s">
        <v>857</v>
      </c>
      <c r="F1992" s="188">
        <v>26.63</v>
      </c>
      <c r="G1992" s="188">
        <v>38.18</v>
      </c>
      <c r="H1992" s="188"/>
      <c r="I1992" s="188">
        <v>47.14</v>
      </c>
      <c r="J1992" s="188">
        <v>30.64</v>
      </c>
      <c r="K1992" s="188">
        <v>27.57</v>
      </c>
      <c r="L1992" s="188"/>
      <c r="M1992" s="188">
        <v>40.07</v>
      </c>
      <c r="N1992" s="188">
        <v>24.04</v>
      </c>
      <c r="O1992" s="188">
        <v>47.14</v>
      </c>
      <c r="P1992" s="188">
        <v>29.7</v>
      </c>
      <c r="Q1992" s="188">
        <v>22.15</v>
      </c>
      <c r="R1992" s="188">
        <v>28.28</v>
      </c>
      <c r="S1992" s="188">
        <v>38.65</v>
      </c>
      <c r="T1992" s="188">
        <v>38.89</v>
      </c>
      <c r="U1992" s="188">
        <v>21.21</v>
      </c>
      <c r="V1992" s="188">
        <v>44.55</v>
      </c>
      <c r="W1992" s="188">
        <v>23.57</v>
      </c>
      <c r="X1992" s="188">
        <v>40.07</v>
      </c>
      <c r="Y1992" s="188">
        <v>31.82</v>
      </c>
      <c r="Z1992" s="188">
        <v>27.1</v>
      </c>
      <c r="AA1992" s="188">
        <v>29.46</v>
      </c>
      <c r="AB1992" s="188">
        <v>31.35</v>
      </c>
      <c r="AC1992" s="188">
        <v>30.64</v>
      </c>
      <c r="AD1992" s="188">
        <v>36.06</v>
      </c>
      <c r="AE1992" s="188">
        <v>30.64</v>
      </c>
      <c r="AF1992" s="188">
        <v>30.87</v>
      </c>
    </row>
    <row r="1993" spans="1:32" x14ac:dyDescent="0.3">
      <c r="A1993" s="180" t="s">
        <v>31339</v>
      </c>
      <c r="B1993" s="180">
        <v>37372</v>
      </c>
      <c r="C1993" s="182" t="s">
        <v>28403</v>
      </c>
      <c r="D1993" s="180" t="s">
        <v>40</v>
      </c>
      <c r="E1993" s="180" t="s">
        <v>26586</v>
      </c>
      <c r="F1993" s="188">
        <v>1.32</v>
      </c>
      <c r="G1993" s="188">
        <v>1.4</v>
      </c>
      <c r="H1993" s="188">
        <v>1.29</v>
      </c>
      <c r="I1993" s="188">
        <v>1.3</v>
      </c>
      <c r="J1993" s="188">
        <v>1.49</v>
      </c>
      <c r="K1993" s="188">
        <v>1.48</v>
      </c>
      <c r="L1993" s="188">
        <v>1.31</v>
      </c>
      <c r="M1993" s="188">
        <v>1.62</v>
      </c>
      <c r="N1993" s="188">
        <v>1.58</v>
      </c>
      <c r="O1993" s="188">
        <v>1.36</v>
      </c>
      <c r="P1993" s="188">
        <v>1.57</v>
      </c>
      <c r="Q1993" s="188">
        <v>1.67</v>
      </c>
      <c r="R1993" s="188">
        <v>1.62</v>
      </c>
      <c r="S1993" s="188">
        <v>1.51</v>
      </c>
      <c r="T1993" s="188">
        <v>1.56</v>
      </c>
      <c r="U1993" s="188">
        <v>1.24</v>
      </c>
      <c r="V1993" s="188">
        <v>1.42</v>
      </c>
      <c r="W1993" s="188">
        <v>1.58</v>
      </c>
      <c r="X1993" s="188">
        <v>1.25</v>
      </c>
      <c r="Y1993" s="188">
        <v>1.55</v>
      </c>
      <c r="Z1993" s="188">
        <v>1.52</v>
      </c>
      <c r="AA1993" s="188">
        <v>1.36</v>
      </c>
      <c r="AB1993" s="188">
        <v>1.36</v>
      </c>
      <c r="AC1993" s="188">
        <v>1.65</v>
      </c>
      <c r="AD1993" s="188">
        <v>1.39</v>
      </c>
      <c r="AE1993" s="188">
        <v>1.43</v>
      </c>
      <c r="AF1993" s="188">
        <v>1.59</v>
      </c>
    </row>
    <row r="1994" spans="1:32" x14ac:dyDescent="0.3">
      <c r="A1994" s="180" t="s">
        <v>31339</v>
      </c>
      <c r="B1994" s="180">
        <v>40863</v>
      </c>
      <c r="C1994" s="182" t="s">
        <v>28404</v>
      </c>
      <c r="D1994" s="180" t="s">
        <v>63</v>
      </c>
      <c r="E1994" s="180" t="s">
        <v>26586</v>
      </c>
      <c r="F1994" s="188">
        <v>220.7</v>
      </c>
      <c r="G1994" s="188">
        <v>231.86</v>
      </c>
      <c r="H1994" s="188">
        <v>215.3</v>
      </c>
      <c r="I1994" s="188">
        <v>215.81</v>
      </c>
      <c r="J1994" s="188">
        <v>246.06</v>
      </c>
      <c r="K1994" s="188">
        <v>247.07</v>
      </c>
      <c r="L1994" s="188">
        <v>222.54</v>
      </c>
      <c r="M1994" s="188">
        <v>267.33</v>
      </c>
      <c r="N1994" s="188">
        <v>283.69</v>
      </c>
      <c r="O1994" s="188">
        <v>227.2</v>
      </c>
      <c r="P1994" s="188">
        <v>262.29000000000002</v>
      </c>
      <c r="Q1994" s="188">
        <v>275.27</v>
      </c>
      <c r="R1994" s="188">
        <v>290.99</v>
      </c>
      <c r="S1994" s="188">
        <v>247.23</v>
      </c>
      <c r="T1994" s="188">
        <v>256.70999999999998</v>
      </c>
      <c r="U1994" s="188">
        <v>206.69</v>
      </c>
      <c r="V1994" s="188">
        <v>237.81</v>
      </c>
      <c r="W1994" s="188">
        <v>260.97000000000003</v>
      </c>
      <c r="X1994" s="188">
        <v>210.14</v>
      </c>
      <c r="Y1994" s="188">
        <v>255.26</v>
      </c>
      <c r="Z1994" s="188">
        <v>250.14</v>
      </c>
      <c r="AA1994" s="188">
        <v>224.8</v>
      </c>
      <c r="AB1994" s="188">
        <v>227.2</v>
      </c>
      <c r="AC1994" s="188">
        <v>271.75</v>
      </c>
      <c r="AD1994" s="188">
        <v>235.07</v>
      </c>
      <c r="AE1994" s="188">
        <v>237.03</v>
      </c>
      <c r="AF1994" s="188">
        <v>263.25</v>
      </c>
    </row>
    <row r="1995" spans="1:32" x14ac:dyDescent="0.3">
      <c r="A1995" s="180" t="s">
        <v>973</v>
      </c>
      <c r="B1995" s="180">
        <v>38475</v>
      </c>
      <c r="C1995" s="182" t="s">
        <v>31496</v>
      </c>
      <c r="D1995" s="180" t="s">
        <v>6</v>
      </c>
      <c r="E1995" s="180" t="s">
        <v>857</v>
      </c>
      <c r="F1995" s="188"/>
      <c r="G1995" s="188">
        <v>66.010000000000005</v>
      </c>
      <c r="H1995" s="188"/>
      <c r="I1995" s="188">
        <v>71.09</v>
      </c>
      <c r="J1995" s="188">
        <v>92.82</v>
      </c>
      <c r="K1995" s="188">
        <v>67.42</v>
      </c>
      <c r="L1995" s="188">
        <v>51.88</v>
      </c>
      <c r="M1995" s="188">
        <v>61.4</v>
      </c>
      <c r="N1995" s="188">
        <v>74.47</v>
      </c>
      <c r="O1995" s="188">
        <v>121.46</v>
      </c>
      <c r="P1995" s="188">
        <v>61.86</v>
      </c>
      <c r="Q1995" s="188">
        <v>78.87</v>
      </c>
      <c r="R1995" s="188">
        <v>81.09</v>
      </c>
      <c r="S1995" s="188">
        <v>59.76</v>
      </c>
      <c r="T1995" s="188">
        <v>42.82</v>
      </c>
      <c r="U1995" s="188"/>
      <c r="V1995" s="188">
        <v>61.01</v>
      </c>
      <c r="W1995" s="188">
        <v>61.33</v>
      </c>
      <c r="X1995" s="188">
        <v>82.4</v>
      </c>
      <c r="Y1995" s="188">
        <v>49.39</v>
      </c>
      <c r="Z1995" s="188">
        <v>75.39</v>
      </c>
      <c r="AA1995" s="188">
        <v>54.75</v>
      </c>
      <c r="AB1995" s="188">
        <v>66.53</v>
      </c>
      <c r="AC1995" s="188">
        <v>108.8</v>
      </c>
      <c r="AD1995" s="188"/>
      <c r="AE1995" s="188">
        <v>57.99</v>
      </c>
      <c r="AF1995" s="188">
        <v>71.61</v>
      </c>
    </row>
    <row r="1996" spans="1:32" x14ac:dyDescent="0.3">
      <c r="A1996" s="180" t="s">
        <v>973</v>
      </c>
      <c r="B1996" s="180">
        <v>38474</v>
      </c>
      <c r="C1996" s="182" t="s">
        <v>31497</v>
      </c>
      <c r="D1996" s="180" t="s">
        <v>6</v>
      </c>
      <c r="E1996" s="180" t="s">
        <v>857</v>
      </c>
      <c r="F1996" s="188"/>
      <c r="G1996" s="188">
        <v>66.92</v>
      </c>
      <c r="H1996" s="188"/>
      <c r="I1996" s="188">
        <v>72.08</v>
      </c>
      <c r="J1996" s="188">
        <v>94.11</v>
      </c>
      <c r="K1996" s="188">
        <v>68.349999999999994</v>
      </c>
      <c r="L1996" s="188">
        <v>52.6</v>
      </c>
      <c r="M1996" s="188">
        <v>62.25</v>
      </c>
      <c r="N1996" s="188">
        <v>75.5</v>
      </c>
      <c r="O1996" s="188">
        <v>123.15</v>
      </c>
      <c r="P1996" s="188">
        <v>62.72</v>
      </c>
      <c r="Q1996" s="188">
        <v>79.959999999999994</v>
      </c>
      <c r="R1996" s="188">
        <v>82.21</v>
      </c>
      <c r="S1996" s="188">
        <v>60.59</v>
      </c>
      <c r="T1996" s="188">
        <v>43.41</v>
      </c>
      <c r="U1996" s="188"/>
      <c r="V1996" s="188">
        <v>61.86</v>
      </c>
      <c r="W1996" s="188">
        <v>62.18</v>
      </c>
      <c r="X1996" s="188">
        <v>83.55</v>
      </c>
      <c r="Y1996" s="188">
        <v>50.08</v>
      </c>
      <c r="Z1996" s="188">
        <v>76.44</v>
      </c>
      <c r="AA1996" s="188">
        <v>55.51</v>
      </c>
      <c r="AB1996" s="188">
        <v>67.45</v>
      </c>
      <c r="AC1996" s="188">
        <v>110.31</v>
      </c>
      <c r="AD1996" s="188"/>
      <c r="AE1996" s="188">
        <v>58.79</v>
      </c>
      <c r="AF1996" s="188">
        <v>72.61</v>
      </c>
    </row>
    <row r="1997" spans="1:32" x14ac:dyDescent="0.3">
      <c r="A1997" s="180" t="s">
        <v>973</v>
      </c>
      <c r="B1997" s="180">
        <v>10886</v>
      </c>
      <c r="C1997" s="182" t="s">
        <v>28405</v>
      </c>
      <c r="D1997" s="180" t="s">
        <v>6</v>
      </c>
      <c r="E1997" s="180" t="s">
        <v>857</v>
      </c>
      <c r="F1997" s="188"/>
      <c r="G1997" s="188">
        <v>227.5</v>
      </c>
      <c r="H1997" s="188">
        <v>210</v>
      </c>
      <c r="I1997" s="188">
        <v>415.62</v>
      </c>
      <c r="J1997" s="188">
        <v>249.37</v>
      </c>
      <c r="K1997" s="188">
        <v>249.37</v>
      </c>
      <c r="L1997" s="188">
        <v>183.75</v>
      </c>
      <c r="M1997" s="188">
        <v>210.87</v>
      </c>
      <c r="N1997" s="188">
        <v>210</v>
      </c>
      <c r="O1997" s="188">
        <v>183.75</v>
      </c>
      <c r="P1997" s="188">
        <v>155.31</v>
      </c>
      <c r="Q1997" s="188">
        <v>227.14</v>
      </c>
      <c r="R1997" s="188">
        <v>201.25</v>
      </c>
      <c r="S1997" s="188">
        <v>210</v>
      </c>
      <c r="T1997" s="188">
        <v>262.5</v>
      </c>
      <c r="U1997" s="188">
        <v>253.75</v>
      </c>
      <c r="V1997" s="188">
        <v>236.25</v>
      </c>
      <c r="W1997" s="188">
        <v>197.75</v>
      </c>
      <c r="X1997" s="188">
        <v>249.37</v>
      </c>
      <c r="Y1997" s="188"/>
      <c r="Z1997" s="188">
        <v>227.5</v>
      </c>
      <c r="AA1997" s="188">
        <v>258.12</v>
      </c>
      <c r="AB1997" s="188">
        <v>203.74</v>
      </c>
      <c r="AC1997" s="188">
        <v>171.41</v>
      </c>
      <c r="AD1997" s="188">
        <v>188.12</v>
      </c>
      <c r="AE1997" s="188">
        <v>201.25</v>
      </c>
      <c r="AF1997" s="188">
        <v>202.56</v>
      </c>
    </row>
    <row r="1998" spans="1:32" x14ac:dyDescent="0.3">
      <c r="A1998" s="180" t="s">
        <v>973</v>
      </c>
      <c r="B1998" s="180">
        <v>10888</v>
      </c>
      <c r="C1998" s="182" t="s">
        <v>28406</v>
      </c>
      <c r="D1998" s="180" t="s">
        <v>6</v>
      </c>
      <c r="E1998" s="180" t="s">
        <v>857</v>
      </c>
      <c r="F1998" s="188"/>
      <c r="G1998" s="188">
        <v>719.99</v>
      </c>
      <c r="H1998" s="188">
        <v>664.61</v>
      </c>
      <c r="I1998" s="188">
        <v>1315.38</v>
      </c>
      <c r="J1998" s="188">
        <v>789.23</v>
      </c>
      <c r="K1998" s="188">
        <v>789.23</v>
      </c>
      <c r="L1998" s="188">
        <v>581.53</v>
      </c>
      <c r="M1998" s="188">
        <v>667.38</v>
      </c>
      <c r="N1998" s="188">
        <v>664.61</v>
      </c>
      <c r="O1998" s="188">
        <v>581.53</v>
      </c>
      <c r="P1998" s="188">
        <v>491.53</v>
      </c>
      <c r="Q1998" s="188">
        <v>718.86</v>
      </c>
      <c r="R1998" s="188">
        <v>636.91999999999996</v>
      </c>
      <c r="S1998" s="188">
        <v>664.61</v>
      </c>
      <c r="T1998" s="188">
        <v>830.76</v>
      </c>
      <c r="U1998" s="188">
        <v>803.07</v>
      </c>
      <c r="V1998" s="188">
        <v>747.69</v>
      </c>
      <c r="W1998" s="188">
        <v>625.84</v>
      </c>
      <c r="X1998" s="188">
        <v>789.23</v>
      </c>
      <c r="Y1998" s="188"/>
      <c r="Z1998" s="188">
        <v>719.99</v>
      </c>
      <c r="AA1998" s="188">
        <v>816.92</v>
      </c>
      <c r="AB1998" s="188">
        <v>644.80999999999995</v>
      </c>
      <c r="AC1998" s="188">
        <v>542.49</v>
      </c>
      <c r="AD1998" s="188">
        <v>595.38</v>
      </c>
      <c r="AE1998" s="188">
        <v>636.91999999999996</v>
      </c>
      <c r="AF1998" s="188">
        <v>641.07000000000005</v>
      </c>
    </row>
    <row r="1999" spans="1:32" x14ac:dyDescent="0.3">
      <c r="A1999" s="180" t="s">
        <v>973</v>
      </c>
      <c r="B1999" s="180">
        <v>10889</v>
      </c>
      <c r="C1999" s="182" t="s">
        <v>28407</v>
      </c>
      <c r="D1999" s="180" t="s">
        <v>6</v>
      </c>
      <c r="E1999" s="180" t="s">
        <v>857</v>
      </c>
      <c r="F1999" s="188"/>
      <c r="G1999" s="188">
        <v>780</v>
      </c>
      <c r="H1999" s="188">
        <v>720</v>
      </c>
      <c r="I1999" s="188">
        <v>1425</v>
      </c>
      <c r="J1999" s="188">
        <v>855</v>
      </c>
      <c r="K1999" s="188">
        <v>855</v>
      </c>
      <c r="L1999" s="188">
        <v>630</v>
      </c>
      <c r="M1999" s="188">
        <v>723</v>
      </c>
      <c r="N1999" s="188">
        <v>720</v>
      </c>
      <c r="O1999" s="188">
        <v>630</v>
      </c>
      <c r="P1999" s="188">
        <v>532.5</v>
      </c>
      <c r="Q1999" s="188">
        <v>778.77</v>
      </c>
      <c r="R1999" s="188">
        <v>690</v>
      </c>
      <c r="S1999" s="188">
        <v>720</v>
      </c>
      <c r="T1999" s="188">
        <v>900</v>
      </c>
      <c r="U1999" s="188">
        <v>870</v>
      </c>
      <c r="V1999" s="188">
        <v>810</v>
      </c>
      <c r="W1999" s="188">
        <v>678</v>
      </c>
      <c r="X1999" s="188">
        <v>855</v>
      </c>
      <c r="Y1999" s="188"/>
      <c r="Z1999" s="188">
        <v>780</v>
      </c>
      <c r="AA1999" s="188">
        <v>885</v>
      </c>
      <c r="AB1999" s="188">
        <v>698.55</v>
      </c>
      <c r="AC1999" s="188">
        <v>587.70000000000005</v>
      </c>
      <c r="AD1999" s="188">
        <v>645</v>
      </c>
      <c r="AE1999" s="188">
        <v>690</v>
      </c>
      <c r="AF1999" s="188">
        <v>694.5</v>
      </c>
    </row>
    <row r="2000" spans="1:32" x14ac:dyDescent="0.3">
      <c r="A2000" s="180" t="s">
        <v>973</v>
      </c>
      <c r="B2000" s="180">
        <v>10890</v>
      </c>
      <c r="C2000" s="182" t="s">
        <v>28408</v>
      </c>
      <c r="D2000" s="180" t="s">
        <v>6</v>
      </c>
      <c r="E2000" s="180" t="s">
        <v>857</v>
      </c>
      <c r="F2000" s="188"/>
      <c r="G2000" s="188">
        <v>359.99</v>
      </c>
      <c r="H2000" s="188">
        <v>332.3</v>
      </c>
      <c r="I2000" s="188">
        <v>657.69</v>
      </c>
      <c r="J2000" s="188">
        <v>394.61</v>
      </c>
      <c r="K2000" s="188">
        <v>394.61</v>
      </c>
      <c r="L2000" s="188">
        <v>290.76</v>
      </c>
      <c r="M2000" s="188">
        <v>333.69</v>
      </c>
      <c r="N2000" s="188">
        <v>332.3</v>
      </c>
      <c r="O2000" s="188">
        <v>290.76</v>
      </c>
      <c r="P2000" s="188">
        <v>245.76</v>
      </c>
      <c r="Q2000" s="188">
        <v>359.43</v>
      </c>
      <c r="R2000" s="188">
        <v>318.45999999999998</v>
      </c>
      <c r="S2000" s="188">
        <v>332.3</v>
      </c>
      <c r="T2000" s="188">
        <v>415.38</v>
      </c>
      <c r="U2000" s="188">
        <v>401.53</v>
      </c>
      <c r="V2000" s="188">
        <v>373.84</v>
      </c>
      <c r="W2000" s="188">
        <v>312.92</v>
      </c>
      <c r="X2000" s="188">
        <v>394.61</v>
      </c>
      <c r="Y2000" s="188"/>
      <c r="Z2000" s="188">
        <v>359.99</v>
      </c>
      <c r="AA2000" s="188">
        <v>408.46</v>
      </c>
      <c r="AB2000" s="188">
        <v>322.39999999999998</v>
      </c>
      <c r="AC2000" s="188">
        <v>271.24</v>
      </c>
      <c r="AD2000" s="188">
        <v>297.69</v>
      </c>
      <c r="AE2000" s="188">
        <v>318.45999999999998</v>
      </c>
      <c r="AF2000" s="188">
        <v>320.52999999999997</v>
      </c>
    </row>
    <row r="2001" spans="1:32" x14ac:dyDescent="0.3">
      <c r="A2001" s="180" t="s">
        <v>973</v>
      </c>
      <c r="B2001" s="180">
        <v>10891</v>
      </c>
      <c r="C2001" s="182" t="s">
        <v>28409</v>
      </c>
      <c r="D2001" s="180" t="s">
        <v>6</v>
      </c>
      <c r="E2001" s="180" t="s">
        <v>857</v>
      </c>
      <c r="F2001" s="188"/>
      <c r="G2001" s="188">
        <v>219.99</v>
      </c>
      <c r="H2001" s="188">
        <v>203.07</v>
      </c>
      <c r="I2001" s="188">
        <v>401.92</v>
      </c>
      <c r="J2001" s="188">
        <v>241.15</v>
      </c>
      <c r="K2001" s="188">
        <v>241.15</v>
      </c>
      <c r="L2001" s="188">
        <v>177.69</v>
      </c>
      <c r="M2001" s="188">
        <v>203.92</v>
      </c>
      <c r="N2001" s="188">
        <v>203.07</v>
      </c>
      <c r="O2001" s="188">
        <v>177.69</v>
      </c>
      <c r="P2001" s="188">
        <v>150.19</v>
      </c>
      <c r="Q2001" s="188">
        <v>219.65</v>
      </c>
      <c r="R2001" s="188">
        <v>194.61</v>
      </c>
      <c r="S2001" s="188">
        <v>203.07</v>
      </c>
      <c r="T2001" s="188">
        <v>253.84</v>
      </c>
      <c r="U2001" s="188">
        <v>245.38</v>
      </c>
      <c r="V2001" s="188">
        <v>228.46</v>
      </c>
      <c r="W2001" s="188">
        <v>191.23</v>
      </c>
      <c r="X2001" s="188">
        <v>241.15</v>
      </c>
      <c r="Y2001" s="188"/>
      <c r="Z2001" s="188">
        <v>219.99</v>
      </c>
      <c r="AA2001" s="188">
        <v>249.61</v>
      </c>
      <c r="AB2001" s="188">
        <v>197.02</v>
      </c>
      <c r="AC2001" s="188">
        <v>165.76</v>
      </c>
      <c r="AD2001" s="188">
        <v>181.92</v>
      </c>
      <c r="AE2001" s="188">
        <v>194.61</v>
      </c>
      <c r="AF2001" s="188">
        <v>195.88</v>
      </c>
    </row>
    <row r="2002" spans="1:32" x14ac:dyDescent="0.3">
      <c r="A2002" s="180" t="s">
        <v>973</v>
      </c>
      <c r="B2002" s="180">
        <v>10892</v>
      </c>
      <c r="C2002" s="182" t="s">
        <v>28410</v>
      </c>
      <c r="D2002" s="180" t="s">
        <v>6</v>
      </c>
      <c r="E2002" s="180" t="s">
        <v>26586</v>
      </c>
      <c r="F2002" s="188"/>
      <c r="G2002" s="188">
        <v>260</v>
      </c>
      <c r="H2002" s="188">
        <v>240</v>
      </c>
      <c r="I2002" s="188">
        <v>475</v>
      </c>
      <c r="J2002" s="188">
        <v>285</v>
      </c>
      <c r="K2002" s="188">
        <v>285</v>
      </c>
      <c r="L2002" s="188">
        <v>210</v>
      </c>
      <c r="M2002" s="188">
        <v>241</v>
      </c>
      <c r="N2002" s="188">
        <v>240</v>
      </c>
      <c r="O2002" s="188">
        <v>210</v>
      </c>
      <c r="P2002" s="188">
        <v>177.5</v>
      </c>
      <c r="Q2002" s="188">
        <v>259.58999999999997</v>
      </c>
      <c r="R2002" s="188">
        <v>230</v>
      </c>
      <c r="S2002" s="188">
        <v>240</v>
      </c>
      <c r="T2002" s="188">
        <v>300</v>
      </c>
      <c r="U2002" s="188">
        <v>290</v>
      </c>
      <c r="V2002" s="188">
        <v>270</v>
      </c>
      <c r="W2002" s="188">
        <v>226</v>
      </c>
      <c r="X2002" s="188">
        <v>285</v>
      </c>
      <c r="Y2002" s="188"/>
      <c r="Z2002" s="188">
        <v>260</v>
      </c>
      <c r="AA2002" s="188">
        <v>295</v>
      </c>
      <c r="AB2002" s="188">
        <v>232.85</v>
      </c>
      <c r="AC2002" s="188">
        <v>195.9</v>
      </c>
      <c r="AD2002" s="188">
        <v>215</v>
      </c>
      <c r="AE2002" s="188">
        <v>230</v>
      </c>
      <c r="AF2002" s="188">
        <v>231.5</v>
      </c>
    </row>
    <row r="2003" spans="1:32" x14ac:dyDescent="0.3">
      <c r="A2003" s="180" t="s">
        <v>973</v>
      </c>
      <c r="B2003" s="180">
        <v>20977</v>
      </c>
      <c r="C2003" s="182" t="s">
        <v>28411</v>
      </c>
      <c r="D2003" s="180" t="s">
        <v>6</v>
      </c>
      <c r="E2003" s="180" t="s">
        <v>857</v>
      </c>
      <c r="F2003" s="188"/>
      <c r="G2003" s="188">
        <v>309.99</v>
      </c>
      <c r="H2003" s="188">
        <v>286.14999999999998</v>
      </c>
      <c r="I2003" s="188">
        <v>566.34</v>
      </c>
      <c r="J2003" s="188">
        <v>339.8</v>
      </c>
      <c r="K2003" s="188">
        <v>339.8</v>
      </c>
      <c r="L2003" s="188">
        <v>250.38</v>
      </c>
      <c r="M2003" s="188">
        <v>287.33999999999997</v>
      </c>
      <c r="N2003" s="188">
        <v>286.14999999999998</v>
      </c>
      <c r="O2003" s="188">
        <v>250.38</v>
      </c>
      <c r="P2003" s="188">
        <v>211.63</v>
      </c>
      <c r="Q2003" s="188">
        <v>309.51</v>
      </c>
      <c r="R2003" s="188">
        <v>274.23</v>
      </c>
      <c r="S2003" s="188">
        <v>286.14999999999998</v>
      </c>
      <c r="T2003" s="188">
        <v>357.69</v>
      </c>
      <c r="U2003" s="188">
        <v>345.76</v>
      </c>
      <c r="V2003" s="188">
        <v>321.92</v>
      </c>
      <c r="W2003" s="188">
        <v>269.45999999999998</v>
      </c>
      <c r="X2003" s="188">
        <v>339.8</v>
      </c>
      <c r="Y2003" s="188"/>
      <c r="Z2003" s="188">
        <v>309.99</v>
      </c>
      <c r="AA2003" s="188">
        <v>351.73</v>
      </c>
      <c r="AB2003" s="188">
        <v>277.62</v>
      </c>
      <c r="AC2003" s="188">
        <v>233.57</v>
      </c>
      <c r="AD2003" s="188">
        <v>256.33999999999997</v>
      </c>
      <c r="AE2003" s="188">
        <v>274.23</v>
      </c>
      <c r="AF2003" s="188">
        <v>276.01</v>
      </c>
    </row>
    <row r="2004" spans="1:32" x14ac:dyDescent="0.3">
      <c r="A2004" s="180" t="s">
        <v>973</v>
      </c>
      <c r="B2004" s="180">
        <v>3073</v>
      </c>
      <c r="C2004" s="182" t="s">
        <v>28412</v>
      </c>
      <c r="D2004" s="180" t="s">
        <v>6</v>
      </c>
      <c r="E2004" s="180" t="s">
        <v>857</v>
      </c>
      <c r="F2004" s="188">
        <v>209.93</v>
      </c>
      <c r="G2004" s="188">
        <v>194.94</v>
      </c>
      <c r="H2004" s="188"/>
      <c r="I2004" s="188"/>
      <c r="J2004" s="188">
        <v>161.83000000000001</v>
      </c>
      <c r="K2004" s="188"/>
      <c r="L2004" s="188"/>
      <c r="M2004" s="188">
        <v>189.78</v>
      </c>
      <c r="N2004" s="188">
        <v>194.22</v>
      </c>
      <c r="O2004" s="188"/>
      <c r="P2004" s="188">
        <v>237.53</v>
      </c>
      <c r="Q2004" s="188">
        <v>164.83</v>
      </c>
      <c r="R2004" s="188">
        <v>197.94</v>
      </c>
      <c r="S2004" s="188">
        <v>220.01</v>
      </c>
      <c r="T2004" s="188"/>
      <c r="U2004" s="188"/>
      <c r="V2004" s="188">
        <v>279.99</v>
      </c>
      <c r="W2004" s="188"/>
      <c r="X2004" s="188"/>
      <c r="Y2004" s="188">
        <v>194.58</v>
      </c>
      <c r="Z2004" s="188">
        <v>215.93</v>
      </c>
      <c r="AA2004" s="188"/>
      <c r="AB2004" s="188"/>
      <c r="AC2004" s="188"/>
      <c r="AD2004" s="188"/>
      <c r="AE2004" s="188">
        <v>245.92</v>
      </c>
      <c r="AF2004" s="188"/>
    </row>
    <row r="2005" spans="1:32" x14ac:dyDescent="0.3">
      <c r="A2005" s="180" t="s">
        <v>973</v>
      </c>
      <c r="B2005" s="180">
        <v>3074</v>
      </c>
      <c r="C2005" s="182" t="s">
        <v>28413</v>
      </c>
      <c r="D2005" s="180" t="s">
        <v>6</v>
      </c>
      <c r="E2005" s="180" t="s">
        <v>857</v>
      </c>
      <c r="F2005" s="188">
        <v>132.54</v>
      </c>
      <c r="G2005" s="188">
        <v>123.07</v>
      </c>
      <c r="H2005" s="188"/>
      <c r="I2005" s="188"/>
      <c r="J2005" s="188">
        <v>102.16</v>
      </c>
      <c r="K2005" s="188"/>
      <c r="L2005" s="188"/>
      <c r="M2005" s="188">
        <v>119.81</v>
      </c>
      <c r="N2005" s="188">
        <v>122.61</v>
      </c>
      <c r="O2005" s="188"/>
      <c r="P2005" s="188">
        <v>149.96</v>
      </c>
      <c r="Q2005" s="188">
        <v>104.06</v>
      </c>
      <c r="R2005" s="188">
        <v>124.96</v>
      </c>
      <c r="S2005" s="188">
        <v>138.9</v>
      </c>
      <c r="T2005" s="188"/>
      <c r="U2005" s="188"/>
      <c r="V2005" s="188">
        <v>176.77</v>
      </c>
      <c r="W2005" s="188"/>
      <c r="X2005" s="188"/>
      <c r="Y2005" s="188">
        <v>122.84</v>
      </c>
      <c r="Z2005" s="188">
        <v>136.32</v>
      </c>
      <c r="AA2005" s="188"/>
      <c r="AB2005" s="188"/>
      <c r="AC2005" s="188"/>
      <c r="AD2005" s="188"/>
      <c r="AE2005" s="188">
        <v>155.26</v>
      </c>
      <c r="AF2005" s="188"/>
    </row>
    <row r="2006" spans="1:32" x14ac:dyDescent="0.3">
      <c r="A2006" s="180" t="s">
        <v>973</v>
      </c>
      <c r="B2006" s="180">
        <v>3076</v>
      </c>
      <c r="C2006" s="182" t="s">
        <v>28414</v>
      </c>
      <c r="D2006" s="180" t="s">
        <v>6</v>
      </c>
      <c r="E2006" s="180" t="s">
        <v>857</v>
      </c>
      <c r="F2006" s="188">
        <v>172.59</v>
      </c>
      <c r="G2006" s="188">
        <v>160.26</v>
      </c>
      <c r="H2006" s="188"/>
      <c r="I2006" s="188"/>
      <c r="J2006" s="188">
        <v>133.04</v>
      </c>
      <c r="K2006" s="188"/>
      <c r="L2006" s="188"/>
      <c r="M2006" s="188">
        <v>156.02000000000001</v>
      </c>
      <c r="N2006" s="188">
        <v>159.66999999999999</v>
      </c>
      <c r="O2006" s="188"/>
      <c r="P2006" s="188">
        <v>195.27</v>
      </c>
      <c r="Q2006" s="188">
        <v>135.5</v>
      </c>
      <c r="R2006" s="188">
        <v>162.72</v>
      </c>
      <c r="S2006" s="188">
        <v>180.87</v>
      </c>
      <c r="T2006" s="188"/>
      <c r="U2006" s="188"/>
      <c r="V2006" s="188">
        <v>230.18</v>
      </c>
      <c r="W2006" s="188"/>
      <c r="X2006" s="188"/>
      <c r="Y2006" s="188">
        <v>159.96</v>
      </c>
      <c r="Z2006" s="188">
        <v>177.52</v>
      </c>
      <c r="AA2006" s="188"/>
      <c r="AB2006" s="188"/>
      <c r="AC2006" s="188"/>
      <c r="AD2006" s="188"/>
      <c r="AE2006" s="188">
        <v>202.17</v>
      </c>
      <c r="AF2006" s="188"/>
    </row>
    <row r="2007" spans="1:32" x14ac:dyDescent="0.3">
      <c r="A2007" s="180" t="s">
        <v>973</v>
      </c>
      <c r="B2007" s="180">
        <v>3075</v>
      </c>
      <c r="C2007" s="182" t="s">
        <v>28415</v>
      </c>
      <c r="D2007" s="180" t="s">
        <v>6</v>
      </c>
      <c r="E2007" s="180" t="s">
        <v>857</v>
      </c>
      <c r="F2007" s="188">
        <v>109.06</v>
      </c>
      <c r="G2007" s="188">
        <v>101.27</v>
      </c>
      <c r="H2007" s="188"/>
      <c r="I2007" s="188"/>
      <c r="J2007" s="188">
        <v>84.07</v>
      </c>
      <c r="K2007" s="188"/>
      <c r="L2007" s="188"/>
      <c r="M2007" s="188">
        <v>98.59</v>
      </c>
      <c r="N2007" s="188">
        <v>100.9</v>
      </c>
      <c r="O2007" s="188"/>
      <c r="P2007" s="188">
        <v>123.4</v>
      </c>
      <c r="Q2007" s="188">
        <v>85.63</v>
      </c>
      <c r="R2007" s="188">
        <v>102.83</v>
      </c>
      <c r="S2007" s="188">
        <v>114.3</v>
      </c>
      <c r="T2007" s="188"/>
      <c r="U2007" s="188"/>
      <c r="V2007" s="188">
        <v>145.46</v>
      </c>
      <c r="W2007" s="188"/>
      <c r="X2007" s="188"/>
      <c r="Y2007" s="188">
        <v>101.09</v>
      </c>
      <c r="Z2007" s="188">
        <v>112.18</v>
      </c>
      <c r="AA2007" s="188"/>
      <c r="AB2007" s="188"/>
      <c r="AC2007" s="188"/>
      <c r="AD2007" s="188"/>
      <c r="AE2007" s="188">
        <v>127.76</v>
      </c>
      <c r="AF2007" s="188"/>
    </row>
    <row r="2008" spans="1:32" x14ac:dyDescent="0.3">
      <c r="A2008" s="180" t="s">
        <v>973</v>
      </c>
      <c r="B2008" s="180">
        <v>10781</v>
      </c>
      <c r="C2008" s="182" t="s">
        <v>28416</v>
      </c>
      <c r="D2008" s="180" t="s">
        <v>6</v>
      </c>
      <c r="E2008" s="180" t="s">
        <v>857</v>
      </c>
      <c r="F2008" s="188">
        <v>14.79</v>
      </c>
      <c r="G2008" s="188">
        <v>13.73</v>
      </c>
      <c r="H2008" s="188"/>
      <c r="I2008" s="188"/>
      <c r="J2008" s="188">
        <v>11.4</v>
      </c>
      <c r="K2008" s="188"/>
      <c r="L2008" s="188"/>
      <c r="M2008" s="188">
        <v>13.37</v>
      </c>
      <c r="N2008" s="188">
        <v>13.68</v>
      </c>
      <c r="O2008" s="188"/>
      <c r="P2008" s="188">
        <v>16.73</v>
      </c>
      <c r="Q2008" s="188">
        <v>11.61</v>
      </c>
      <c r="R2008" s="188">
        <v>13.94</v>
      </c>
      <c r="S2008" s="188">
        <v>15.5</v>
      </c>
      <c r="T2008" s="188"/>
      <c r="U2008" s="188"/>
      <c r="V2008" s="188">
        <v>19.72</v>
      </c>
      <c r="W2008" s="188"/>
      <c r="X2008" s="188"/>
      <c r="Y2008" s="188">
        <v>13.71</v>
      </c>
      <c r="Z2008" s="188">
        <v>15.21</v>
      </c>
      <c r="AA2008" s="188"/>
      <c r="AB2008" s="188"/>
      <c r="AC2008" s="188"/>
      <c r="AD2008" s="188"/>
      <c r="AE2008" s="188">
        <v>17.32</v>
      </c>
      <c r="AF2008" s="188"/>
    </row>
    <row r="2009" spans="1:32" x14ac:dyDescent="0.3">
      <c r="A2009" s="180" t="s">
        <v>973</v>
      </c>
      <c r="B2009" s="180">
        <v>11480</v>
      </c>
      <c r="C2009" s="182" t="s">
        <v>28417</v>
      </c>
      <c r="D2009" s="180" t="s">
        <v>48</v>
      </c>
      <c r="E2009" s="180" t="s">
        <v>857</v>
      </c>
      <c r="F2009" s="188">
        <v>99.69</v>
      </c>
      <c r="G2009" s="188">
        <v>128.55000000000001</v>
      </c>
      <c r="H2009" s="188">
        <v>133</v>
      </c>
      <c r="I2009" s="188">
        <v>151.66999999999999</v>
      </c>
      <c r="J2009" s="188">
        <v>155.18</v>
      </c>
      <c r="K2009" s="188">
        <v>118.37</v>
      </c>
      <c r="L2009" s="188">
        <v>158.97</v>
      </c>
      <c r="M2009" s="188">
        <v>127.62</v>
      </c>
      <c r="N2009" s="188">
        <v>157.21</v>
      </c>
      <c r="O2009" s="188">
        <v>134.93</v>
      </c>
      <c r="P2009" s="188">
        <v>120.04</v>
      </c>
      <c r="Q2009" s="188">
        <v>135.85</v>
      </c>
      <c r="R2009" s="188">
        <v>145.16999999999999</v>
      </c>
      <c r="S2009" s="188">
        <v>145.19</v>
      </c>
      <c r="T2009" s="188">
        <v>115.97</v>
      </c>
      <c r="U2009" s="188">
        <v>163.22999999999999</v>
      </c>
      <c r="V2009" s="188">
        <v>128.55000000000001</v>
      </c>
      <c r="W2009" s="188">
        <v>126.21</v>
      </c>
      <c r="X2009" s="188">
        <v>157.03</v>
      </c>
      <c r="Y2009" s="188">
        <v>120.22</v>
      </c>
      <c r="Z2009" s="188">
        <v>117.61</v>
      </c>
      <c r="AA2009" s="188">
        <v>120.22</v>
      </c>
      <c r="AB2009" s="188">
        <v>174.32</v>
      </c>
      <c r="AC2009" s="188">
        <v>144.69</v>
      </c>
      <c r="AD2009" s="188">
        <v>134.83000000000001</v>
      </c>
      <c r="AE2009" s="188">
        <v>148.88999999999999</v>
      </c>
      <c r="AF2009" s="188">
        <v>135.04</v>
      </c>
    </row>
    <row r="2010" spans="1:32" x14ac:dyDescent="0.3">
      <c r="A2010" s="180" t="s">
        <v>973</v>
      </c>
      <c r="B2010" s="180">
        <v>43612</v>
      </c>
      <c r="C2010" s="182" t="s">
        <v>28418</v>
      </c>
      <c r="D2010" s="180" t="s">
        <v>48</v>
      </c>
      <c r="E2010" s="180" t="s">
        <v>857</v>
      </c>
      <c r="F2010" s="188">
        <v>78.47</v>
      </c>
      <c r="G2010" s="188">
        <v>101.18</v>
      </c>
      <c r="H2010" s="188">
        <v>104.68</v>
      </c>
      <c r="I2010" s="188">
        <v>119.37</v>
      </c>
      <c r="J2010" s="188">
        <v>122.14</v>
      </c>
      <c r="K2010" s="188">
        <v>93.17</v>
      </c>
      <c r="L2010" s="188">
        <v>125.13</v>
      </c>
      <c r="M2010" s="188">
        <v>100.45</v>
      </c>
      <c r="N2010" s="188">
        <v>123.74</v>
      </c>
      <c r="O2010" s="188">
        <v>106.2</v>
      </c>
      <c r="P2010" s="188">
        <v>94.48</v>
      </c>
      <c r="Q2010" s="188">
        <v>106.93</v>
      </c>
      <c r="R2010" s="188">
        <v>114.26</v>
      </c>
      <c r="S2010" s="188">
        <v>114.28</v>
      </c>
      <c r="T2010" s="188">
        <v>91.28</v>
      </c>
      <c r="U2010" s="188">
        <v>128.47</v>
      </c>
      <c r="V2010" s="188">
        <v>101.18</v>
      </c>
      <c r="W2010" s="188">
        <v>99.34</v>
      </c>
      <c r="X2010" s="188">
        <v>123.6</v>
      </c>
      <c r="Y2010" s="188">
        <v>94.63</v>
      </c>
      <c r="Z2010" s="188">
        <v>92.57</v>
      </c>
      <c r="AA2010" s="188">
        <v>94.63</v>
      </c>
      <c r="AB2010" s="188">
        <v>137.21</v>
      </c>
      <c r="AC2010" s="188">
        <v>113.89</v>
      </c>
      <c r="AD2010" s="188">
        <v>106.13</v>
      </c>
      <c r="AE2010" s="188">
        <v>117.19</v>
      </c>
      <c r="AF2010" s="188">
        <v>106.29</v>
      </c>
    </row>
    <row r="2011" spans="1:32" x14ac:dyDescent="0.3">
      <c r="A2011" s="180" t="s">
        <v>973</v>
      </c>
      <c r="B2011" s="180">
        <v>43613</v>
      </c>
      <c r="C2011" s="182" t="s">
        <v>28419</v>
      </c>
      <c r="D2011" s="180" t="s">
        <v>48</v>
      </c>
      <c r="E2011" s="180" t="s">
        <v>857</v>
      </c>
      <c r="F2011" s="188">
        <v>64.959999999999994</v>
      </c>
      <c r="G2011" s="188">
        <v>83.76</v>
      </c>
      <c r="H2011" s="188">
        <v>86.66</v>
      </c>
      <c r="I2011" s="188">
        <v>98.83</v>
      </c>
      <c r="J2011" s="188">
        <v>101.12</v>
      </c>
      <c r="K2011" s="188">
        <v>77.13</v>
      </c>
      <c r="L2011" s="188">
        <v>103.59</v>
      </c>
      <c r="M2011" s="188">
        <v>83.16</v>
      </c>
      <c r="N2011" s="188">
        <v>102.44</v>
      </c>
      <c r="O2011" s="188">
        <v>87.92</v>
      </c>
      <c r="P2011" s="188">
        <v>78.22</v>
      </c>
      <c r="Q2011" s="188">
        <v>88.52</v>
      </c>
      <c r="R2011" s="188">
        <v>94.6</v>
      </c>
      <c r="S2011" s="188">
        <v>94.61</v>
      </c>
      <c r="T2011" s="188">
        <v>75.56</v>
      </c>
      <c r="U2011" s="188">
        <v>106.36</v>
      </c>
      <c r="V2011" s="188">
        <v>83.76</v>
      </c>
      <c r="W2011" s="188">
        <v>82.24</v>
      </c>
      <c r="X2011" s="188">
        <v>102.32</v>
      </c>
      <c r="Y2011" s="188">
        <v>78.34</v>
      </c>
      <c r="Z2011" s="188">
        <v>76.64</v>
      </c>
      <c r="AA2011" s="188">
        <v>78.34</v>
      </c>
      <c r="AB2011" s="188">
        <v>113.59</v>
      </c>
      <c r="AC2011" s="188">
        <v>94.28</v>
      </c>
      <c r="AD2011" s="188">
        <v>87.86</v>
      </c>
      <c r="AE2011" s="188">
        <v>97.02</v>
      </c>
      <c r="AF2011" s="188">
        <v>87.99</v>
      </c>
    </row>
    <row r="2012" spans="1:32" x14ac:dyDescent="0.3">
      <c r="A2012" s="180" t="s">
        <v>973</v>
      </c>
      <c r="B2012" s="180">
        <v>11469</v>
      </c>
      <c r="C2012" s="182" t="s">
        <v>28420</v>
      </c>
      <c r="D2012" s="180" t="s">
        <v>6</v>
      </c>
      <c r="E2012" s="180" t="s">
        <v>857</v>
      </c>
      <c r="F2012" s="188">
        <v>10.64</v>
      </c>
      <c r="G2012" s="188">
        <v>13.72</v>
      </c>
      <c r="H2012" s="188">
        <v>14.2</v>
      </c>
      <c r="I2012" s="188">
        <v>16.190000000000001</v>
      </c>
      <c r="J2012" s="188">
        <v>16.559999999999999</v>
      </c>
      <c r="K2012" s="188">
        <v>12.63</v>
      </c>
      <c r="L2012" s="188">
        <v>16.97</v>
      </c>
      <c r="M2012" s="188">
        <v>13.62</v>
      </c>
      <c r="N2012" s="188">
        <v>16.78</v>
      </c>
      <c r="O2012" s="188">
        <v>14.4</v>
      </c>
      <c r="P2012" s="188">
        <v>12.81</v>
      </c>
      <c r="Q2012" s="188">
        <v>14.5</v>
      </c>
      <c r="R2012" s="188">
        <v>15.5</v>
      </c>
      <c r="S2012" s="188">
        <v>15.5</v>
      </c>
      <c r="T2012" s="188">
        <v>12.38</v>
      </c>
      <c r="U2012" s="188">
        <v>17.420000000000002</v>
      </c>
      <c r="V2012" s="188">
        <v>13.72</v>
      </c>
      <c r="W2012" s="188">
        <v>13.47</v>
      </c>
      <c r="X2012" s="188">
        <v>16.760000000000002</v>
      </c>
      <c r="Y2012" s="188">
        <v>12.83</v>
      </c>
      <c r="Z2012" s="188">
        <v>12.55</v>
      </c>
      <c r="AA2012" s="188">
        <v>12.83</v>
      </c>
      <c r="AB2012" s="188">
        <v>18.61</v>
      </c>
      <c r="AC2012" s="188">
        <v>15.44</v>
      </c>
      <c r="AD2012" s="188">
        <v>14.39</v>
      </c>
      <c r="AE2012" s="188">
        <v>15.89</v>
      </c>
      <c r="AF2012" s="188">
        <v>14.41</v>
      </c>
    </row>
    <row r="2013" spans="1:32" x14ac:dyDescent="0.3">
      <c r="A2013" s="180" t="s">
        <v>973</v>
      </c>
      <c r="B2013" s="180">
        <v>11468</v>
      </c>
      <c r="C2013" s="182" t="s">
        <v>28421</v>
      </c>
      <c r="D2013" s="180" t="s">
        <v>6</v>
      </c>
      <c r="E2013" s="180" t="s">
        <v>857</v>
      </c>
      <c r="F2013" s="188">
        <v>10.65</v>
      </c>
      <c r="G2013" s="188">
        <v>13.73</v>
      </c>
      <c r="H2013" s="188">
        <v>14.21</v>
      </c>
      <c r="I2013" s="188">
        <v>16.2</v>
      </c>
      <c r="J2013" s="188">
        <v>16.57</v>
      </c>
      <c r="K2013" s="188">
        <v>12.64</v>
      </c>
      <c r="L2013" s="188">
        <v>16.98</v>
      </c>
      <c r="M2013" s="188">
        <v>13.63</v>
      </c>
      <c r="N2013" s="188">
        <v>16.79</v>
      </c>
      <c r="O2013" s="188">
        <v>14.41</v>
      </c>
      <c r="P2013" s="188">
        <v>12.82</v>
      </c>
      <c r="Q2013" s="188">
        <v>14.51</v>
      </c>
      <c r="R2013" s="188">
        <v>15.51</v>
      </c>
      <c r="S2013" s="188">
        <v>15.51</v>
      </c>
      <c r="T2013" s="188">
        <v>12.39</v>
      </c>
      <c r="U2013" s="188">
        <v>17.43</v>
      </c>
      <c r="V2013" s="188">
        <v>13.73</v>
      </c>
      <c r="W2013" s="188">
        <v>13.48</v>
      </c>
      <c r="X2013" s="188">
        <v>16.77</v>
      </c>
      <c r="Y2013" s="188">
        <v>12.84</v>
      </c>
      <c r="Z2013" s="188">
        <v>12.56</v>
      </c>
      <c r="AA2013" s="188">
        <v>12.84</v>
      </c>
      <c r="AB2013" s="188">
        <v>18.62</v>
      </c>
      <c r="AC2013" s="188">
        <v>15.45</v>
      </c>
      <c r="AD2013" s="188">
        <v>14.4</v>
      </c>
      <c r="AE2013" s="188">
        <v>15.9</v>
      </c>
      <c r="AF2013" s="188">
        <v>14.42</v>
      </c>
    </row>
    <row r="2014" spans="1:32" x14ac:dyDescent="0.3">
      <c r="A2014" s="180" t="s">
        <v>973</v>
      </c>
      <c r="B2014" s="180">
        <v>11484</v>
      </c>
      <c r="C2014" s="182" t="s">
        <v>28422</v>
      </c>
      <c r="D2014" s="180" t="s">
        <v>6</v>
      </c>
      <c r="E2014" s="180" t="s">
        <v>857</v>
      </c>
      <c r="F2014" s="188">
        <v>46.77</v>
      </c>
      <c r="G2014" s="188">
        <v>60.31</v>
      </c>
      <c r="H2014" s="188">
        <v>62.4</v>
      </c>
      <c r="I2014" s="188">
        <v>71.150000000000006</v>
      </c>
      <c r="J2014" s="188">
        <v>72.8</v>
      </c>
      <c r="K2014" s="188">
        <v>55.53</v>
      </c>
      <c r="L2014" s="188">
        <v>74.58</v>
      </c>
      <c r="M2014" s="188">
        <v>59.87</v>
      </c>
      <c r="N2014" s="188">
        <v>73.760000000000005</v>
      </c>
      <c r="O2014" s="188">
        <v>63.3</v>
      </c>
      <c r="P2014" s="188">
        <v>56.31</v>
      </c>
      <c r="Q2014" s="188">
        <v>63.73</v>
      </c>
      <c r="R2014" s="188">
        <v>68.11</v>
      </c>
      <c r="S2014" s="188">
        <v>68.12</v>
      </c>
      <c r="T2014" s="188">
        <v>54.4</v>
      </c>
      <c r="U2014" s="188">
        <v>76.58</v>
      </c>
      <c r="V2014" s="188">
        <v>60.31</v>
      </c>
      <c r="W2014" s="188">
        <v>59.21</v>
      </c>
      <c r="X2014" s="188">
        <v>73.67</v>
      </c>
      <c r="Y2014" s="188">
        <v>56.4</v>
      </c>
      <c r="Z2014" s="188">
        <v>55.18</v>
      </c>
      <c r="AA2014" s="188">
        <v>56.4</v>
      </c>
      <c r="AB2014" s="188">
        <v>81.78</v>
      </c>
      <c r="AC2014" s="188">
        <v>67.88</v>
      </c>
      <c r="AD2014" s="188">
        <v>63.26</v>
      </c>
      <c r="AE2014" s="188">
        <v>69.849999999999994</v>
      </c>
      <c r="AF2014" s="188">
        <v>63.35</v>
      </c>
    </row>
    <row r="2015" spans="1:32" x14ac:dyDescent="0.3">
      <c r="A2015" s="180" t="s">
        <v>973</v>
      </c>
      <c r="B2015" s="180">
        <v>38155</v>
      </c>
      <c r="C2015" s="182" t="s">
        <v>28423</v>
      </c>
      <c r="D2015" s="180" t="s">
        <v>6</v>
      </c>
      <c r="E2015" s="180" t="s">
        <v>857</v>
      </c>
      <c r="F2015" s="188">
        <v>72.61</v>
      </c>
      <c r="G2015" s="188">
        <v>93.63</v>
      </c>
      <c r="H2015" s="188">
        <v>96.88</v>
      </c>
      <c r="I2015" s="188">
        <v>110.47</v>
      </c>
      <c r="J2015" s="188">
        <v>113.03</v>
      </c>
      <c r="K2015" s="188">
        <v>86.22</v>
      </c>
      <c r="L2015" s="188">
        <v>115.79</v>
      </c>
      <c r="M2015" s="188">
        <v>92.96</v>
      </c>
      <c r="N2015" s="188">
        <v>114.51</v>
      </c>
      <c r="O2015" s="188">
        <v>98.28</v>
      </c>
      <c r="P2015" s="188">
        <v>87.43</v>
      </c>
      <c r="Q2015" s="188">
        <v>98.95</v>
      </c>
      <c r="R2015" s="188">
        <v>105.74</v>
      </c>
      <c r="S2015" s="188">
        <v>105.75</v>
      </c>
      <c r="T2015" s="188">
        <v>84.47</v>
      </c>
      <c r="U2015" s="188">
        <v>118.89</v>
      </c>
      <c r="V2015" s="188">
        <v>93.63</v>
      </c>
      <c r="W2015" s="188">
        <v>91.93</v>
      </c>
      <c r="X2015" s="188">
        <v>114.38</v>
      </c>
      <c r="Y2015" s="188">
        <v>87.57</v>
      </c>
      <c r="Z2015" s="188">
        <v>85.67</v>
      </c>
      <c r="AA2015" s="188">
        <v>87.57</v>
      </c>
      <c r="AB2015" s="188">
        <v>126.97</v>
      </c>
      <c r="AC2015" s="188">
        <v>105.39</v>
      </c>
      <c r="AD2015" s="188">
        <v>98.21</v>
      </c>
      <c r="AE2015" s="188">
        <v>108.45</v>
      </c>
      <c r="AF2015" s="188">
        <v>98.36</v>
      </c>
    </row>
    <row r="2016" spans="1:32" x14ac:dyDescent="0.3">
      <c r="A2016" s="180" t="s">
        <v>973</v>
      </c>
      <c r="B2016" s="180">
        <v>11467</v>
      </c>
      <c r="C2016" s="182" t="s">
        <v>28424</v>
      </c>
      <c r="D2016" s="180" t="s">
        <v>6</v>
      </c>
      <c r="E2016" s="180" t="s">
        <v>857</v>
      </c>
      <c r="F2016" s="188">
        <v>16.59</v>
      </c>
      <c r="G2016" s="188">
        <v>21.39</v>
      </c>
      <c r="H2016" s="188">
        <v>22.13</v>
      </c>
      <c r="I2016" s="188">
        <v>25.24</v>
      </c>
      <c r="J2016" s="188">
        <v>25.83</v>
      </c>
      <c r="K2016" s="188">
        <v>19.7</v>
      </c>
      <c r="L2016" s="188">
        <v>26.46</v>
      </c>
      <c r="M2016" s="188">
        <v>21.24</v>
      </c>
      <c r="N2016" s="188">
        <v>26.16</v>
      </c>
      <c r="O2016" s="188">
        <v>22.45</v>
      </c>
      <c r="P2016" s="188">
        <v>19.98</v>
      </c>
      <c r="Q2016" s="188">
        <v>22.61</v>
      </c>
      <c r="R2016" s="188">
        <v>24.16</v>
      </c>
      <c r="S2016" s="188">
        <v>24.16</v>
      </c>
      <c r="T2016" s="188">
        <v>19.3</v>
      </c>
      <c r="U2016" s="188">
        <v>27.17</v>
      </c>
      <c r="V2016" s="188">
        <v>21.39</v>
      </c>
      <c r="W2016" s="188">
        <v>21</v>
      </c>
      <c r="X2016" s="188">
        <v>26.13</v>
      </c>
      <c r="Y2016" s="188">
        <v>20.010000000000002</v>
      </c>
      <c r="Z2016" s="188">
        <v>19.57</v>
      </c>
      <c r="AA2016" s="188">
        <v>20.010000000000002</v>
      </c>
      <c r="AB2016" s="188">
        <v>29.01</v>
      </c>
      <c r="AC2016" s="188">
        <v>24.08</v>
      </c>
      <c r="AD2016" s="188">
        <v>22.44</v>
      </c>
      <c r="AE2016" s="188">
        <v>24.78</v>
      </c>
      <c r="AF2016" s="188">
        <v>22.47</v>
      </c>
    </row>
    <row r="2017" spans="1:32" x14ac:dyDescent="0.3">
      <c r="A2017" s="180" t="s">
        <v>973</v>
      </c>
      <c r="B2017" s="180">
        <v>38153</v>
      </c>
      <c r="C2017" s="182" t="s">
        <v>28425</v>
      </c>
      <c r="D2017" s="180" t="s">
        <v>48</v>
      </c>
      <c r="E2017" s="180" t="s">
        <v>857</v>
      </c>
      <c r="F2017" s="188">
        <v>42.38</v>
      </c>
      <c r="G2017" s="188">
        <v>54.65</v>
      </c>
      <c r="H2017" s="188">
        <v>56.54</v>
      </c>
      <c r="I2017" s="188">
        <v>64.48</v>
      </c>
      <c r="J2017" s="188">
        <v>65.97</v>
      </c>
      <c r="K2017" s="188">
        <v>50.32</v>
      </c>
      <c r="L2017" s="188">
        <v>67.59</v>
      </c>
      <c r="M2017" s="188">
        <v>54.26</v>
      </c>
      <c r="N2017" s="188">
        <v>66.84</v>
      </c>
      <c r="O2017" s="188">
        <v>57.36</v>
      </c>
      <c r="P2017" s="188">
        <v>51.03</v>
      </c>
      <c r="Q2017" s="188">
        <v>57.76</v>
      </c>
      <c r="R2017" s="188">
        <v>61.72</v>
      </c>
      <c r="S2017" s="188">
        <v>61.73</v>
      </c>
      <c r="T2017" s="188">
        <v>49.3</v>
      </c>
      <c r="U2017" s="188">
        <v>69.39</v>
      </c>
      <c r="V2017" s="188">
        <v>54.65</v>
      </c>
      <c r="W2017" s="188">
        <v>53.66</v>
      </c>
      <c r="X2017" s="188">
        <v>66.760000000000005</v>
      </c>
      <c r="Y2017" s="188">
        <v>51.11</v>
      </c>
      <c r="Z2017" s="188">
        <v>50</v>
      </c>
      <c r="AA2017" s="188">
        <v>51.11</v>
      </c>
      <c r="AB2017" s="188">
        <v>74.11</v>
      </c>
      <c r="AC2017" s="188">
        <v>61.51</v>
      </c>
      <c r="AD2017" s="188">
        <v>57.32</v>
      </c>
      <c r="AE2017" s="188">
        <v>63.3</v>
      </c>
      <c r="AF2017" s="188">
        <v>57.41</v>
      </c>
    </row>
    <row r="2018" spans="1:32" x14ac:dyDescent="0.3">
      <c r="A2018" s="180" t="s">
        <v>973</v>
      </c>
      <c r="B2018" s="180">
        <v>43607</v>
      </c>
      <c r="C2018" s="182" t="s">
        <v>28426</v>
      </c>
      <c r="D2018" s="180" t="s">
        <v>48</v>
      </c>
      <c r="E2018" s="180" t="s">
        <v>857</v>
      </c>
      <c r="F2018" s="188">
        <v>80.16</v>
      </c>
      <c r="G2018" s="188">
        <v>103.37</v>
      </c>
      <c r="H2018" s="188">
        <v>106.95</v>
      </c>
      <c r="I2018" s="188">
        <v>121.96</v>
      </c>
      <c r="J2018" s="188">
        <v>124.78</v>
      </c>
      <c r="K2018" s="188">
        <v>95.19</v>
      </c>
      <c r="L2018" s="188">
        <v>127.83</v>
      </c>
      <c r="M2018" s="188">
        <v>102.62</v>
      </c>
      <c r="N2018" s="188">
        <v>126.42</v>
      </c>
      <c r="O2018" s="188">
        <v>108.5</v>
      </c>
      <c r="P2018" s="188">
        <v>96.52</v>
      </c>
      <c r="Q2018" s="188">
        <v>109.24</v>
      </c>
      <c r="R2018" s="188">
        <v>116.74</v>
      </c>
      <c r="S2018" s="188">
        <v>116.75</v>
      </c>
      <c r="T2018" s="188">
        <v>93.25</v>
      </c>
      <c r="U2018" s="188">
        <v>131.25</v>
      </c>
      <c r="V2018" s="188">
        <v>103.37</v>
      </c>
      <c r="W2018" s="188">
        <v>101.49</v>
      </c>
      <c r="X2018" s="188">
        <v>126.27</v>
      </c>
      <c r="Y2018" s="188">
        <v>96.67</v>
      </c>
      <c r="Z2018" s="188">
        <v>94.58</v>
      </c>
      <c r="AA2018" s="188">
        <v>96.67</v>
      </c>
      <c r="AB2018" s="188">
        <v>140.18</v>
      </c>
      <c r="AC2018" s="188">
        <v>116.35</v>
      </c>
      <c r="AD2018" s="188">
        <v>108.42</v>
      </c>
      <c r="AE2018" s="188">
        <v>119.73</v>
      </c>
      <c r="AF2018" s="188">
        <v>108.59</v>
      </c>
    </row>
    <row r="2019" spans="1:32" x14ac:dyDescent="0.3">
      <c r="A2019" s="180" t="s">
        <v>973</v>
      </c>
      <c r="B2019" s="180">
        <v>3080</v>
      </c>
      <c r="C2019" s="182" t="s">
        <v>28427</v>
      </c>
      <c r="D2019" s="180" t="s">
        <v>48</v>
      </c>
      <c r="E2019" s="180" t="s">
        <v>26586</v>
      </c>
      <c r="F2019" s="188">
        <v>53.9</v>
      </c>
      <c r="G2019" s="188">
        <v>69.5</v>
      </c>
      <c r="H2019" s="188">
        <v>71.91</v>
      </c>
      <c r="I2019" s="188">
        <v>82</v>
      </c>
      <c r="J2019" s="188">
        <v>83.9</v>
      </c>
      <c r="K2019" s="188">
        <v>64</v>
      </c>
      <c r="L2019" s="188">
        <v>85.95</v>
      </c>
      <c r="M2019" s="188">
        <v>69</v>
      </c>
      <c r="N2019" s="188">
        <v>85</v>
      </c>
      <c r="O2019" s="188">
        <v>72.95</v>
      </c>
      <c r="P2019" s="188">
        <v>64.900000000000006</v>
      </c>
      <c r="Q2019" s="188">
        <v>73.45</v>
      </c>
      <c r="R2019" s="188">
        <v>78.489999999999995</v>
      </c>
      <c r="S2019" s="188">
        <v>78.5</v>
      </c>
      <c r="T2019" s="188">
        <v>62.7</v>
      </c>
      <c r="U2019" s="188">
        <v>88.25</v>
      </c>
      <c r="V2019" s="188">
        <v>69.5</v>
      </c>
      <c r="W2019" s="188">
        <v>68.239999999999995</v>
      </c>
      <c r="X2019" s="188">
        <v>84.9</v>
      </c>
      <c r="Y2019" s="188">
        <v>65</v>
      </c>
      <c r="Z2019" s="188">
        <v>63.59</v>
      </c>
      <c r="AA2019" s="188">
        <v>65</v>
      </c>
      <c r="AB2019" s="188">
        <v>94.25</v>
      </c>
      <c r="AC2019" s="188">
        <v>78.23</v>
      </c>
      <c r="AD2019" s="188">
        <v>72.900000000000006</v>
      </c>
      <c r="AE2019" s="188">
        <v>80.5</v>
      </c>
      <c r="AF2019" s="188">
        <v>73.010000000000005</v>
      </c>
    </row>
    <row r="2020" spans="1:32" x14ac:dyDescent="0.3">
      <c r="A2020" s="180" t="s">
        <v>973</v>
      </c>
      <c r="B2020" s="180">
        <v>3081</v>
      </c>
      <c r="C2020" s="182" t="s">
        <v>28428</v>
      </c>
      <c r="D2020" s="180" t="s">
        <v>48</v>
      </c>
      <c r="E2020" s="180" t="s">
        <v>857</v>
      </c>
      <c r="F2020" s="188">
        <v>106.64</v>
      </c>
      <c r="G2020" s="188">
        <v>137.5</v>
      </c>
      <c r="H2020" s="188">
        <v>142.27000000000001</v>
      </c>
      <c r="I2020" s="188">
        <v>162.22999999999999</v>
      </c>
      <c r="J2020" s="188">
        <v>165.99</v>
      </c>
      <c r="K2020" s="188">
        <v>126.62</v>
      </c>
      <c r="L2020" s="188">
        <v>170.05</v>
      </c>
      <c r="M2020" s="188">
        <v>136.51</v>
      </c>
      <c r="N2020" s="188">
        <v>168.17</v>
      </c>
      <c r="O2020" s="188">
        <v>144.33000000000001</v>
      </c>
      <c r="P2020" s="188">
        <v>128.4</v>
      </c>
      <c r="Q2020" s="188">
        <v>145.32</v>
      </c>
      <c r="R2020" s="188">
        <v>155.29</v>
      </c>
      <c r="S2020" s="188">
        <v>155.31</v>
      </c>
      <c r="T2020" s="188">
        <v>124.05</v>
      </c>
      <c r="U2020" s="188">
        <v>174.6</v>
      </c>
      <c r="V2020" s="188">
        <v>137.5</v>
      </c>
      <c r="W2020" s="188">
        <v>135.01</v>
      </c>
      <c r="X2020" s="188">
        <v>167.97</v>
      </c>
      <c r="Y2020" s="188">
        <v>128.6</v>
      </c>
      <c r="Z2020" s="188">
        <v>125.81</v>
      </c>
      <c r="AA2020" s="188">
        <v>128.6</v>
      </c>
      <c r="AB2020" s="188">
        <v>186.47</v>
      </c>
      <c r="AC2020" s="188">
        <v>154.77000000000001</v>
      </c>
      <c r="AD2020" s="188">
        <v>144.22999999999999</v>
      </c>
      <c r="AE2020" s="188">
        <v>159.27000000000001</v>
      </c>
      <c r="AF2020" s="188">
        <v>144.44999999999999</v>
      </c>
    </row>
    <row r="2021" spans="1:32" x14ac:dyDescent="0.3">
      <c r="A2021" s="180" t="s">
        <v>973</v>
      </c>
      <c r="B2021" s="180">
        <v>3090</v>
      </c>
      <c r="C2021" s="182" t="s">
        <v>28429</v>
      </c>
      <c r="D2021" s="180" t="s">
        <v>48</v>
      </c>
      <c r="E2021" s="180" t="s">
        <v>857</v>
      </c>
      <c r="F2021" s="188">
        <v>48.11</v>
      </c>
      <c r="G2021" s="188">
        <v>62.03</v>
      </c>
      <c r="H2021" s="188">
        <v>64.180000000000007</v>
      </c>
      <c r="I2021" s="188">
        <v>73.19</v>
      </c>
      <c r="J2021" s="188">
        <v>74.88</v>
      </c>
      <c r="K2021" s="188">
        <v>57.12</v>
      </c>
      <c r="L2021" s="188">
        <v>76.709999999999994</v>
      </c>
      <c r="M2021" s="188">
        <v>61.58</v>
      </c>
      <c r="N2021" s="188">
        <v>75.87</v>
      </c>
      <c r="O2021" s="188">
        <v>65.11</v>
      </c>
      <c r="P2021" s="188">
        <v>57.92</v>
      </c>
      <c r="Q2021" s="188">
        <v>65.56</v>
      </c>
      <c r="R2021" s="188">
        <v>70.06</v>
      </c>
      <c r="S2021" s="188">
        <v>70.06</v>
      </c>
      <c r="T2021" s="188">
        <v>55.96</v>
      </c>
      <c r="U2021" s="188">
        <v>78.77</v>
      </c>
      <c r="V2021" s="188">
        <v>62.03</v>
      </c>
      <c r="W2021" s="188">
        <v>60.91</v>
      </c>
      <c r="X2021" s="188">
        <v>75.78</v>
      </c>
      <c r="Y2021" s="188">
        <v>58.01</v>
      </c>
      <c r="Z2021" s="188">
        <v>56.76</v>
      </c>
      <c r="AA2021" s="188">
        <v>58.01</v>
      </c>
      <c r="AB2021" s="188">
        <v>84.12</v>
      </c>
      <c r="AC2021" s="188">
        <v>69.819999999999993</v>
      </c>
      <c r="AD2021" s="188">
        <v>65.069999999999993</v>
      </c>
      <c r="AE2021" s="188">
        <v>71.849999999999994</v>
      </c>
      <c r="AF2021" s="188">
        <v>65.16</v>
      </c>
    </row>
    <row r="2022" spans="1:32" x14ac:dyDescent="0.3">
      <c r="A2022" s="180" t="s">
        <v>973</v>
      </c>
      <c r="B2022" s="180">
        <v>43611</v>
      </c>
      <c r="C2022" s="182" t="s">
        <v>28430</v>
      </c>
      <c r="D2022" s="180" t="s">
        <v>48</v>
      </c>
      <c r="E2022" s="180" t="s">
        <v>857</v>
      </c>
      <c r="F2022" s="188">
        <v>79.83</v>
      </c>
      <c r="G2022" s="188">
        <v>102.93</v>
      </c>
      <c r="H2022" s="188">
        <v>106.5</v>
      </c>
      <c r="I2022" s="188">
        <v>121.45</v>
      </c>
      <c r="J2022" s="188">
        <v>124.26</v>
      </c>
      <c r="K2022" s="188">
        <v>94.79</v>
      </c>
      <c r="L2022" s="188">
        <v>127.3</v>
      </c>
      <c r="M2022" s="188">
        <v>102.19</v>
      </c>
      <c r="N2022" s="188">
        <v>125.89</v>
      </c>
      <c r="O2022" s="188">
        <v>108.04</v>
      </c>
      <c r="P2022" s="188">
        <v>96.12</v>
      </c>
      <c r="Q2022" s="188">
        <v>108.79</v>
      </c>
      <c r="R2022" s="188">
        <v>116.25</v>
      </c>
      <c r="S2022" s="188">
        <v>116.26</v>
      </c>
      <c r="T2022" s="188">
        <v>92.86</v>
      </c>
      <c r="U2022" s="188">
        <v>130.71</v>
      </c>
      <c r="V2022" s="188">
        <v>102.93</v>
      </c>
      <c r="W2022" s="188">
        <v>101.07</v>
      </c>
      <c r="X2022" s="188">
        <v>125.74</v>
      </c>
      <c r="Y2022" s="188">
        <v>96.27</v>
      </c>
      <c r="Z2022" s="188">
        <v>94.18</v>
      </c>
      <c r="AA2022" s="188">
        <v>96.27</v>
      </c>
      <c r="AB2022" s="188">
        <v>139.59</v>
      </c>
      <c r="AC2022" s="188">
        <v>115.87</v>
      </c>
      <c r="AD2022" s="188">
        <v>107.97</v>
      </c>
      <c r="AE2022" s="188">
        <v>119.23</v>
      </c>
      <c r="AF2022" s="188">
        <v>108.13</v>
      </c>
    </row>
    <row r="2023" spans="1:32" x14ac:dyDescent="0.3">
      <c r="A2023" s="180" t="s">
        <v>973</v>
      </c>
      <c r="B2023" s="180">
        <v>3103</v>
      </c>
      <c r="C2023" s="182" t="s">
        <v>28431</v>
      </c>
      <c r="D2023" s="180" t="s">
        <v>6</v>
      </c>
      <c r="E2023" s="180" t="s">
        <v>857</v>
      </c>
      <c r="F2023" s="188">
        <v>39.89</v>
      </c>
      <c r="G2023" s="188">
        <v>51.43</v>
      </c>
      <c r="H2023" s="188">
        <v>53.22</v>
      </c>
      <c r="I2023" s="188">
        <v>60.68</v>
      </c>
      <c r="J2023" s="188">
        <v>62.09</v>
      </c>
      <c r="K2023" s="188">
        <v>47.36</v>
      </c>
      <c r="L2023" s="188">
        <v>63.61</v>
      </c>
      <c r="M2023" s="188">
        <v>51.06</v>
      </c>
      <c r="N2023" s="188">
        <v>62.9</v>
      </c>
      <c r="O2023" s="188">
        <v>53.98</v>
      </c>
      <c r="P2023" s="188">
        <v>48.03</v>
      </c>
      <c r="Q2023" s="188">
        <v>54.36</v>
      </c>
      <c r="R2023" s="188">
        <v>58.09</v>
      </c>
      <c r="S2023" s="188">
        <v>58.09</v>
      </c>
      <c r="T2023" s="188">
        <v>46.4</v>
      </c>
      <c r="U2023" s="188">
        <v>65.31</v>
      </c>
      <c r="V2023" s="188">
        <v>51.43</v>
      </c>
      <c r="W2023" s="188">
        <v>50.5</v>
      </c>
      <c r="X2023" s="188">
        <v>62.83</v>
      </c>
      <c r="Y2023" s="188">
        <v>48.1</v>
      </c>
      <c r="Z2023" s="188">
        <v>47.06</v>
      </c>
      <c r="AA2023" s="188">
        <v>48.1</v>
      </c>
      <c r="AB2023" s="188">
        <v>69.75</v>
      </c>
      <c r="AC2023" s="188">
        <v>57.89</v>
      </c>
      <c r="AD2023" s="188">
        <v>53.95</v>
      </c>
      <c r="AE2023" s="188">
        <v>59.57</v>
      </c>
      <c r="AF2023" s="188">
        <v>54.03</v>
      </c>
    </row>
    <row r="2024" spans="1:32" x14ac:dyDescent="0.3">
      <c r="A2024" s="180" t="s">
        <v>973</v>
      </c>
      <c r="B2024" s="180">
        <v>3097</v>
      </c>
      <c r="C2024" s="182" t="s">
        <v>28432</v>
      </c>
      <c r="D2024" s="180" t="s">
        <v>48</v>
      </c>
      <c r="E2024" s="180" t="s">
        <v>857</v>
      </c>
      <c r="F2024" s="188">
        <v>60.35</v>
      </c>
      <c r="G2024" s="188">
        <v>77.81</v>
      </c>
      <c r="H2024" s="188">
        <v>80.510000000000005</v>
      </c>
      <c r="I2024" s="188">
        <v>91.81</v>
      </c>
      <c r="J2024" s="188">
        <v>93.94</v>
      </c>
      <c r="K2024" s="188">
        <v>71.66</v>
      </c>
      <c r="L2024" s="188">
        <v>96.23</v>
      </c>
      <c r="M2024" s="188">
        <v>77.25</v>
      </c>
      <c r="N2024" s="188">
        <v>95.17</v>
      </c>
      <c r="O2024" s="188">
        <v>81.680000000000007</v>
      </c>
      <c r="P2024" s="188">
        <v>72.66</v>
      </c>
      <c r="Q2024" s="188">
        <v>82.24</v>
      </c>
      <c r="R2024" s="188">
        <v>87.88</v>
      </c>
      <c r="S2024" s="188">
        <v>87.89</v>
      </c>
      <c r="T2024" s="188">
        <v>70.2</v>
      </c>
      <c r="U2024" s="188">
        <v>98.81</v>
      </c>
      <c r="V2024" s="188">
        <v>77.81</v>
      </c>
      <c r="W2024" s="188">
        <v>76.400000000000006</v>
      </c>
      <c r="X2024" s="188">
        <v>95.06</v>
      </c>
      <c r="Y2024" s="188">
        <v>72.77</v>
      </c>
      <c r="Z2024" s="188">
        <v>71.2</v>
      </c>
      <c r="AA2024" s="188">
        <v>72.77</v>
      </c>
      <c r="AB2024" s="188">
        <v>105.53</v>
      </c>
      <c r="AC2024" s="188">
        <v>87.59</v>
      </c>
      <c r="AD2024" s="188">
        <v>81.62</v>
      </c>
      <c r="AE2024" s="188">
        <v>90.13</v>
      </c>
      <c r="AF2024" s="188">
        <v>81.739999999999995</v>
      </c>
    </row>
    <row r="2025" spans="1:32" x14ac:dyDescent="0.3">
      <c r="A2025" s="180" t="s">
        <v>973</v>
      </c>
      <c r="B2025" s="180">
        <v>3099</v>
      </c>
      <c r="C2025" s="182" t="s">
        <v>28433</v>
      </c>
      <c r="D2025" s="180" t="s">
        <v>48</v>
      </c>
      <c r="E2025" s="180" t="s">
        <v>857</v>
      </c>
      <c r="F2025" s="188">
        <v>96.63</v>
      </c>
      <c r="G2025" s="188">
        <v>124.6</v>
      </c>
      <c r="H2025" s="188">
        <v>128.91999999999999</v>
      </c>
      <c r="I2025" s="188">
        <v>147.01</v>
      </c>
      <c r="J2025" s="188">
        <v>150.41</v>
      </c>
      <c r="K2025" s="188">
        <v>114.74</v>
      </c>
      <c r="L2025" s="188">
        <v>154.09</v>
      </c>
      <c r="M2025" s="188">
        <v>123.7</v>
      </c>
      <c r="N2025" s="188">
        <v>152.38999999999999</v>
      </c>
      <c r="O2025" s="188">
        <v>130.78</v>
      </c>
      <c r="P2025" s="188">
        <v>116.35</v>
      </c>
      <c r="Q2025" s="188">
        <v>131.68</v>
      </c>
      <c r="R2025" s="188">
        <v>140.72</v>
      </c>
      <c r="S2025" s="188">
        <v>140.72999999999999</v>
      </c>
      <c r="T2025" s="188">
        <v>112.41</v>
      </c>
      <c r="U2025" s="188">
        <v>158.21</v>
      </c>
      <c r="V2025" s="188">
        <v>124.6</v>
      </c>
      <c r="W2025" s="188">
        <v>122.34</v>
      </c>
      <c r="X2025" s="188">
        <v>152.21</v>
      </c>
      <c r="Y2025" s="188">
        <v>116.53</v>
      </c>
      <c r="Z2025" s="188">
        <v>114</v>
      </c>
      <c r="AA2025" s="188">
        <v>116.53</v>
      </c>
      <c r="AB2025" s="188">
        <v>168.97</v>
      </c>
      <c r="AC2025" s="188">
        <v>140.25</v>
      </c>
      <c r="AD2025" s="188">
        <v>130.69</v>
      </c>
      <c r="AE2025" s="188">
        <v>144.32</v>
      </c>
      <c r="AF2025" s="188">
        <v>130.88999999999999</v>
      </c>
    </row>
    <row r="2026" spans="1:32" x14ac:dyDescent="0.3">
      <c r="A2026" s="180" t="s">
        <v>973</v>
      </c>
      <c r="B2026" s="180">
        <v>38151</v>
      </c>
      <c r="C2026" s="182" t="s">
        <v>28434</v>
      </c>
      <c r="D2026" s="180" t="s">
        <v>48</v>
      </c>
      <c r="E2026" s="180" t="s">
        <v>857</v>
      </c>
      <c r="F2026" s="188">
        <v>70.05</v>
      </c>
      <c r="G2026" s="188">
        <v>90.33</v>
      </c>
      <c r="H2026" s="188">
        <v>93.46</v>
      </c>
      <c r="I2026" s="188">
        <v>106.58</v>
      </c>
      <c r="J2026" s="188">
        <v>109.04</v>
      </c>
      <c r="K2026" s="188">
        <v>83.18</v>
      </c>
      <c r="L2026" s="188">
        <v>111.71</v>
      </c>
      <c r="M2026" s="188">
        <v>89.68</v>
      </c>
      <c r="N2026" s="188">
        <v>110.47</v>
      </c>
      <c r="O2026" s="188">
        <v>94.81</v>
      </c>
      <c r="P2026" s="188">
        <v>84.35</v>
      </c>
      <c r="Q2026" s="188">
        <v>95.46</v>
      </c>
      <c r="R2026" s="188">
        <v>102.01</v>
      </c>
      <c r="S2026" s="188">
        <v>102.03</v>
      </c>
      <c r="T2026" s="188">
        <v>81.489999999999995</v>
      </c>
      <c r="U2026" s="188">
        <v>114.7</v>
      </c>
      <c r="V2026" s="188">
        <v>90.33</v>
      </c>
      <c r="W2026" s="188">
        <v>88.69</v>
      </c>
      <c r="X2026" s="188">
        <v>110.34</v>
      </c>
      <c r="Y2026" s="188">
        <v>84.48</v>
      </c>
      <c r="Z2026" s="188">
        <v>82.65</v>
      </c>
      <c r="AA2026" s="188">
        <v>84.48</v>
      </c>
      <c r="AB2026" s="188">
        <v>122.5</v>
      </c>
      <c r="AC2026" s="188">
        <v>101.68</v>
      </c>
      <c r="AD2026" s="188">
        <v>94.75</v>
      </c>
      <c r="AE2026" s="188">
        <v>104.63</v>
      </c>
      <c r="AF2026" s="188">
        <v>94.89</v>
      </c>
    </row>
    <row r="2027" spans="1:32" x14ac:dyDescent="0.3">
      <c r="A2027" s="180" t="s">
        <v>973</v>
      </c>
      <c r="B2027" s="180">
        <v>38152</v>
      </c>
      <c r="C2027" s="182" t="s">
        <v>28435</v>
      </c>
      <c r="D2027" s="180" t="s">
        <v>48</v>
      </c>
      <c r="E2027" s="180" t="s">
        <v>857</v>
      </c>
      <c r="F2027" s="188">
        <v>113</v>
      </c>
      <c r="G2027" s="188">
        <v>145.71</v>
      </c>
      <c r="H2027" s="188">
        <v>150.77000000000001</v>
      </c>
      <c r="I2027" s="188">
        <v>171.92</v>
      </c>
      <c r="J2027" s="188">
        <v>175.9</v>
      </c>
      <c r="K2027" s="188">
        <v>134.18</v>
      </c>
      <c r="L2027" s="188">
        <v>180.2</v>
      </c>
      <c r="M2027" s="188">
        <v>144.66</v>
      </c>
      <c r="N2027" s="188">
        <v>178.21</v>
      </c>
      <c r="O2027" s="188">
        <v>152.94999999999999</v>
      </c>
      <c r="P2027" s="188">
        <v>136.07</v>
      </c>
      <c r="Q2027" s="188">
        <v>153.99</v>
      </c>
      <c r="R2027" s="188">
        <v>164.56</v>
      </c>
      <c r="S2027" s="188">
        <v>164.58</v>
      </c>
      <c r="T2027" s="188">
        <v>131.46</v>
      </c>
      <c r="U2027" s="188">
        <v>185.03</v>
      </c>
      <c r="V2027" s="188">
        <v>145.71</v>
      </c>
      <c r="W2027" s="188">
        <v>143.07</v>
      </c>
      <c r="X2027" s="188">
        <v>178</v>
      </c>
      <c r="Y2027" s="188">
        <v>136.28</v>
      </c>
      <c r="Z2027" s="188">
        <v>133.32</v>
      </c>
      <c r="AA2027" s="188">
        <v>136.28</v>
      </c>
      <c r="AB2027" s="188">
        <v>197.61</v>
      </c>
      <c r="AC2027" s="188">
        <v>164.02</v>
      </c>
      <c r="AD2027" s="188">
        <v>152.84</v>
      </c>
      <c r="AE2027" s="188">
        <v>168.78</v>
      </c>
      <c r="AF2027" s="188">
        <v>153.07</v>
      </c>
    </row>
    <row r="2028" spans="1:32" x14ac:dyDescent="0.3">
      <c r="A2028" s="180" t="s">
        <v>973</v>
      </c>
      <c r="B2028" s="180">
        <v>43610</v>
      </c>
      <c r="C2028" s="182" t="s">
        <v>28436</v>
      </c>
      <c r="D2028" s="180" t="s">
        <v>48</v>
      </c>
      <c r="E2028" s="180" t="s">
        <v>857</v>
      </c>
      <c r="F2028" s="188">
        <v>59.88</v>
      </c>
      <c r="G2028" s="188">
        <v>77.209999999999994</v>
      </c>
      <c r="H2028" s="188">
        <v>79.89</v>
      </c>
      <c r="I2028" s="188">
        <v>91.1</v>
      </c>
      <c r="J2028" s="188">
        <v>93.21</v>
      </c>
      <c r="K2028" s="188">
        <v>71.099999999999994</v>
      </c>
      <c r="L2028" s="188">
        <v>95.48</v>
      </c>
      <c r="M2028" s="188">
        <v>76.650000000000006</v>
      </c>
      <c r="N2028" s="188">
        <v>94.43</v>
      </c>
      <c r="O2028" s="188">
        <v>81.040000000000006</v>
      </c>
      <c r="P2028" s="188">
        <v>72.099999999999994</v>
      </c>
      <c r="Q2028" s="188">
        <v>81.599999999999994</v>
      </c>
      <c r="R2028" s="188">
        <v>87.2</v>
      </c>
      <c r="S2028" s="188">
        <v>87.21</v>
      </c>
      <c r="T2028" s="188">
        <v>69.650000000000006</v>
      </c>
      <c r="U2028" s="188">
        <v>98.04</v>
      </c>
      <c r="V2028" s="188">
        <v>77.209999999999994</v>
      </c>
      <c r="W2028" s="188">
        <v>75.81</v>
      </c>
      <c r="X2028" s="188">
        <v>94.32</v>
      </c>
      <c r="Y2028" s="188">
        <v>72.209999999999994</v>
      </c>
      <c r="Z2028" s="188">
        <v>70.64</v>
      </c>
      <c r="AA2028" s="188">
        <v>72.209999999999994</v>
      </c>
      <c r="AB2028" s="188">
        <v>104.7</v>
      </c>
      <c r="AC2028" s="188">
        <v>86.91</v>
      </c>
      <c r="AD2028" s="188">
        <v>80.989999999999995</v>
      </c>
      <c r="AE2028" s="188">
        <v>89.43</v>
      </c>
      <c r="AF2028" s="188">
        <v>81.11</v>
      </c>
    </row>
    <row r="2029" spans="1:32" x14ac:dyDescent="0.3">
      <c r="A2029" s="180" t="s">
        <v>973</v>
      </c>
      <c r="B2029" s="180">
        <v>3093</v>
      </c>
      <c r="C2029" s="182" t="s">
        <v>28437</v>
      </c>
      <c r="D2029" s="180" t="s">
        <v>48</v>
      </c>
      <c r="E2029" s="180" t="s">
        <v>857</v>
      </c>
      <c r="F2029" s="188">
        <v>96.63</v>
      </c>
      <c r="G2029" s="188">
        <v>124.6</v>
      </c>
      <c r="H2029" s="188">
        <v>128.91999999999999</v>
      </c>
      <c r="I2029" s="188">
        <v>147.01</v>
      </c>
      <c r="J2029" s="188">
        <v>150.41</v>
      </c>
      <c r="K2029" s="188">
        <v>114.74</v>
      </c>
      <c r="L2029" s="188">
        <v>154.09</v>
      </c>
      <c r="M2029" s="188">
        <v>123.7</v>
      </c>
      <c r="N2029" s="188">
        <v>152.38999999999999</v>
      </c>
      <c r="O2029" s="188">
        <v>130.78</v>
      </c>
      <c r="P2029" s="188">
        <v>116.35</v>
      </c>
      <c r="Q2029" s="188">
        <v>131.68</v>
      </c>
      <c r="R2029" s="188">
        <v>140.72</v>
      </c>
      <c r="S2029" s="188">
        <v>140.72999999999999</v>
      </c>
      <c r="T2029" s="188">
        <v>112.41</v>
      </c>
      <c r="U2029" s="188">
        <v>158.21</v>
      </c>
      <c r="V2029" s="188">
        <v>124.6</v>
      </c>
      <c r="W2029" s="188">
        <v>122.34</v>
      </c>
      <c r="X2029" s="188">
        <v>152.21</v>
      </c>
      <c r="Y2029" s="188">
        <v>116.53</v>
      </c>
      <c r="Z2029" s="188">
        <v>114</v>
      </c>
      <c r="AA2029" s="188">
        <v>116.53</v>
      </c>
      <c r="AB2029" s="188">
        <v>168.97</v>
      </c>
      <c r="AC2029" s="188">
        <v>140.25</v>
      </c>
      <c r="AD2029" s="188">
        <v>130.69</v>
      </c>
      <c r="AE2029" s="188">
        <v>144.32</v>
      </c>
      <c r="AF2029" s="188">
        <v>130.88999999999999</v>
      </c>
    </row>
    <row r="2030" spans="1:32" x14ac:dyDescent="0.3">
      <c r="A2030" s="180" t="s">
        <v>973</v>
      </c>
      <c r="B2030" s="180">
        <v>38165</v>
      </c>
      <c r="C2030" s="182" t="s">
        <v>28438</v>
      </c>
      <c r="D2030" s="180" t="s">
        <v>48</v>
      </c>
      <c r="E2030" s="180" t="s">
        <v>857</v>
      </c>
      <c r="F2030" s="188">
        <v>79.31</v>
      </c>
      <c r="G2030" s="188">
        <v>75.52</v>
      </c>
      <c r="H2030" s="188">
        <v>77.59</v>
      </c>
      <c r="I2030" s="188">
        <v>67.239999999999995</v>
      </c>
      <c r="J2030" s="188">
        <v>74.349999999999994</v>
      </c>
      <c r="K2030" s="188">
        <v>82.42</v>
      </c>
      <c r="L2030" s="188">
        <v>74.040000000000006</v>
      </c>
      <c r="M2030" s="188">
        <v>72.38</v>
      </c>
      <c r="N2030" s="188">
        <v>83.94</v>
      </c>
      <c r="O2030" s="188">
        <v>68.97</v>
      </c>
      <c r="P2030" s="188">
        <v>75</v>
      </c>
      <c r="Q2030" s="188">
        <v>81.900000000000006</v>
      </c>
      <c r="R2030" s="188">
        <v>93.32</v>
      </c>
      <c r="S2030" s="188">
        <v>78.28</v>
      </c>
      <c r="T2030" s="188">
        <v>77.59</v>
      </c>
      <c r="U2030" s="188">
        <v>82.42</v>
      </c>
      <c r="V2030" s="188">
        <v>75.87</v>
      </c>
      <c r="W2030" s="188">
        <v>72.42</v>
      </c>
      <c r="X2030" s="188">
        <v>75.69</v>
      </c>
      <c r="Y2030" s="188">
        <v>72.42</v>
      </c>
      <c r="Z2030" s="188">
        <v>87.94</v>
      </c>
      <c r="AA2030" s="188">
        <v>68.97</v>
      </c>
      <c r="AB2030" s="188">
        <v>77.83</v>
      </c>
      <c r="AC2030" s="188">
        <v>85.04</v>
      </c>
      <c r="AD2030" s="188">
        <v>77.59</v>
      </c>
      <c r="AE2030" s="188">
        <v>68.97</v>
      </c>
      <c r="AF2030" s="188">
        <v>82.76</v>
      </c>
    </row>
    <row r="2031" spans="1:32" x14ac:dyDescent="0.3">
      <c r="A2031" s="180" t="s">
        <v>973</v>
      </c>
      <c r="B2031" s="180">
        <v>38177</v>
      </c>
      <c r="C2031" s="182" t="s">
        <v>28439</v>
      </c>
      <c r="D2031" s="180" t="s">
        <v>6</v>
      </c>
      <c r="E2031" s="180" t="s">
        <v>857</v>
      </c>
      <c r="F2031" s="188">
        <v>23.57</v>
      </c>
      <c r="G2031" s="188">
        <v>22.44</v>
      </c>
      <c r="H2031" s="188">
        <v>23.05</v>
      </c>
      <c r="I2031" s="188">
        <v>19.98</v>
      </c>
      <c r="J2031" s="188">
        <v>22.09</v>
      </c>
      <c r="K2031" s="188">
        <v>24.49</v>
      </c>
      <c r="L2031" s="188">
        <v>22</v>
      </c>
      <c r="M2031" s="188">
        <v>21.51</v>
      </c>
      <c r="N2031" s="188">
        <v>24.94</v>
      </c>
      <c r="O2031" s="188">
        <v>20.49</v>
      </c>
      <c r="P2031" s="188">
        <v>22.29</v>
      </c>
      <c r="Q2031" s="188">
        <v>24.34</v>
      </c>
      <c r="R2031" s="188">
        <v>27.73</v>
      </c>
      <c r="S2031" s="188">
        <v>23.26</v>
      </c>
      <c r="T2031" s="188">
        <v>23.05</v>
      </c>
      <c r="U2031" s="188">
        <v>24.49</v>
      </c>
      <c r="V2031" s="188">
        <v>22.54</v>
      </c>
      <c r="W2031" s="188">
        <v>21.52</v>
      </c>
      <c r="X2031" s="188">
        <v>22.49</v>
      </c>
      <c r="Y2031" s="188">
        <v>21.52</v>
      </c>
      <c r="Z2031" s="188">
        <v>26.13</v>
      </c>
      <c r="AA2031" s="188">
        <v>20.49</v>
      </c>
      <c r="AB2031" s="188">
        <v>23.13</v>
      </c>
      <c r="AC2031" s="188">
        <v>25.27</v>
      </c>
      <c r="AD2031" s="188">
        <v>23.05</v>
      </c>
      <c r="AE2031" s="188">
        <v>20.49</v>
      </c>
      <c r="AF2031" s="188">
        <v>24.59</v>
      </c>
    </row>
    <row r="2032" spans="1:32" x14ac:dyDescent="0.3">
      <c r="A2032" s="180" t="s">
        <v>973</v>
      </c>
      <c r="B2032" s="180">
        <v>11458</v>
      </c>
      <c r="C2032" s="182" t="s">
        <v>28440</v>
      </c>
      <c r="D2032" s="180" t="s">
        <v>6</v>
      </c>
      <c r="E2032" s="180" t="s">
        <v>857</v>
      </c>
      <c r="F2032" s="188">
        <v>28.14</v>
      </c>
      <c r="G2032" s="188">
        <v>26.79</v>
      </c>
      <c r="H2032" s="188">
        <v>27.53</v>
      </c>
      <c r="I2032" s="188">
        <v>23.86</v>
      </c>
      <c r="J2032" s="188">
        <v>26.38</v>
      </c>
      <c r="K2032" s="188">
        <v>29.24</v>
      </c>
      <c r="L2032" s="188">
        <v>26.27</v>
      </c>
      <c r="M2032" s="188">
        <v>25.68</v>
      </c>
      <c r="N2032" s="188">
        <v>29.78</v>
      </c>
      <c r="O2032" s="188">
        <v>24.47</v>
      </c>
      <c r="P2032" s="188">
        <v>26.61</v>
      </c>
      <c r="Q2032" s="188">
        <v>29.06</v>
      </c>
      <c r="R2032" s="188">
        <v>33.11</v>
      </c>
      <c r="S2032" s="188">
        <v>27.77</v>
      </c>
      <c r="T2032" s="188">
        <v>27.53</v>
      </c>
      <c r="U2032" s="188">
        <v>29.24</v>
      </c>
      <c r="V2032" s="188">
        <v>26.91</v>
      </c>
      <c r="W2032" s="188">
        <v>25.69</v>
      </c>
      <c r="X2032" s="188">
        <v>26.85</v>
      </c>
      <c r="Y2032" s="188">
        <v>25.69</v>
      </c>
      <c r="Z2032" s="188">
        <v>31.2</v>
      </c>
      <c r="AA2032" s="188">
        <v>24.47</v>
      </c>
      <c r="AB2032" s="188">
        <v>27.61</v>
      </c>
      <c r="AC2032" s="188">
        <v>30.17</v>
      </c>
      <c r="AD2032" s="188">
        <v>27.53</v>
      </c>
      <c r="AE2032" s="188">
        <v>24.47</v>
      </c>
      <c r="AF2032" s="188">
        <v>29.36</v>
      </c>
    </row>
    <row r="2033" spans="1:32" x14ac:dyDescent="0.3">
      <c r="A2033" s="180" t="s">
        <v>973</v>
      </c>
      <c r="B2033" s="180">
        <v>3108</v>
      </c>
      <c r="C2033" s="182" t="s">
        <v>28441</v>
      </c>
      <c r="D2033" s="180" t="s">
        <v>6</v>
      </c>
      <c r="E2033" s="180" t="s">
        <v>857</v>
      </c>
      <c r="F2033" s="188">
        <v>119.62</v>
      </c>
      <c r="G2033" s="188">
        <v>113.9</v>
      </c>
      <c r="H2033" s="188">
        <v>117.02</v>
      </c>
      <c r="I2033" s="188">
        <v>101.41</v>
      </c>
      <c r="J2033" s="188">
        <v>112.13</v>
      </c>
      <c r="K2033" s="188">
        <v>124.3</v>
      </c>
      <c r="L2033" s="188">
        <v>111.66</v>
      </c>
      <c r="M2033" s="188">
        <v>109.16</v>
      </c>
      <c r="N2033" s="188">
        <v>126.59</v>
      </c>
      <c r="O2033" s="188">
        <v>104.01</v>
      </c>
      <c r="P2033" s="188">
        <v>113.11</v>
      </c>
      <c r="Q2033" s="188">
        <v>123.52</v>
      </c>
      <c r="R2033" s="188">
        <v>140.72999999999999</v>
      </c>
      <c r="S2033" s="188">
        <v>118.06</v>
      </c>
      <c r="T2033" s="188">
        <v>117.02</v>
      </c>
      <c r="U2033" s="188">
        <v>124.3</v>
      </c>
      <c r="V2033" s="188">
        <v>114.42</v>
      </c>
      <c r="W2033" s="188">
        <v>109.21</v>
      </c>
      <c r="X2033" s="188">
        <v>114.16</v>
      </c>
      <c r="Y2033" s="188">
        <v>109.21</v>
      </c>
      <c r="Z2033" s="188">
        <v>132.62</v>
      </c>
      <c r="AA2033" s="188">
        <v>104.01</v>
      </c>
      <c r="AB2033" s="188">
        <v>117.38</v>
      </c>
      <c r="AC2033" s="188">
        <v>128.25</v>
      </c>
      <c r="AD2033" s="188">
        <v>117.02</v>
      </c>
      <c r="AE2033" s="188">
        <v>104.01</v>
      </c>
      <c r="AF2033" s="188">
        <v>124.82</v>
      </c>
    </row>
    <row r="2034" spans="1:32" x14ac:dyDescent="0.3">
      <c r="A2034" s="180" t="s">
        <v>973</v>
      </c>
      <c r="B2034" s="180">
        <v>3105</v>
      </c>
      <c r="C2034" s="182" t="s">
        <v>28442</v>
      </c>
      <c r="D2034" s="180" t="s">
        <v>6</v>
      </c>
      <c r="E2034" s="180" t="s">
        <v>857</v>
      </c>
      <c r="F2034" s="188">
        <v>156.44999999999999</v>
      </c>
      <c r="G2034" s="188">
        <v>148.97</v>
      </c>
      <c r="H2034" s="188">
        <v>153.05000000000001</v>
      </c>
      <c r="I2034" s="188">
        <v>132.63999999999999</v>
      </c>
      <c r="J2034" s="188">
        <v>146.65</v>
      </c>
      <c r="K2034" s="188">
        <v>162.57</v>
      </c>
      <c r="L2034" s="188">
        <v>146.04</v>
      </c>
      <c r="M2034" s="188">
        <v>142.78</v>
      </c>
      <c r="N2034" s="188">
        <v>165.56</v>
      </c>
      <c r="O2034" s="188">
        <v>136.04</v>
      </c>
      <c r="P2034" s="188">
        <v>147.94999999999999</v>
      </c>
      <c r="Q2034" s="188">
        <v>161.55000000000001</v>
      </c>
      <c r="R2034" s="188">
        <v>184.07</v>
      </c>
      <c r="S2034" s="188">
        <v>154.41</v>
      </c>
      <c r="T2034" s="188">
        <v>153.05000000000001</v>
      </c>
      <c r="U2034" s="188">
        <v>162.57</v>
      </c>
      <c r="V2034" s="188">
        <v>149.65</v>
      </c>
      <c r="W2034" s="188">
        <v>142.84</v>
      </c>
      <c r="X2034" s="188">
        <v>149.31</v>
      </c>
      <c r="Y2034" s="188">
        <v>142.84</v>
      </c>
      <c r="Z2034" s="188">
        <v>173.46</v>
      </c>
      <c r="AA2034" s="188">
        <v>136.04</v>
      </c>
      <c r="AB2034" s="188">
        <v>153.52000000000001</v>
      </c>
      <c r="AC2034" s="188">
        <v>167.74</v>
      </c>
      <c r="AD2034" s="188">
        <v>153.05000000000001</v>
      </c>
      <c r="AE2034" s="188">
        <v>136.04</v>
      </c>
      <c r="AF2034" s="188">
        <v>163.25</v>
      </c>
    </row>
    <row r="2035" spans="1:32" x14ac:dyDescent="0.3">
      <c r="A2035" s="180" t="s">
        <v>973</v>
      </c>
      <c r="B2035" s="180">
        <v>38178</v>
      </c>
      <c r="C2035" s="182" t="s">
        <v>28443</v>
      </c>
      <c r="D2035" s="180" t="s">
        <v>6</v>
      </c>
      <c r="E2035" s="180" t="s">
        <v>857</v>
      </c>
      <c r="F2035" s="188">
        <v>25.93</v>
      </c>
      <c r="G2035" s="188">
        <v>24.69</v>
      </c>
      <c r="H2035" s="188">
        <v>25.37</v>
      </c>
      <c r="I2035" s="188">
        <v>21.98</v>
      </c>
      <c r="J2035" s="188">
        <v>24.31</v>
      </c>
      <c r="K2035" s="188">
        <v>26.95</v>
      </c>
      <c r="L2035" s="188">
        <v>24.2</v>
      </c>
      <c r="M2035" s="188">
        <v>23.66</v>
      </c>
      <c r="N2035" s="188">
        <v>27.44</v>
      </c>
      <c r="O2035" s="188">
        <v>22.55</v>
      </c>
      <c r="P2035" s="188">
        <v>24.52</v>
      </c>
      <c r="Q2035" s="188">
        <v>26.78</v>
      </c>
      <c r="R2035" s="188">
        <v>30.51</v>
      </c>
      <c r="S2035" s="188">
        <v>25.59</v>
      </c>
      <c r="T2035" s="188">
        <v>25.37</v>
      </c>
      <c r="U2035" s="188">
        <v>26.95</v>
      </c>
      <c r="V2035" s="188">
        <v>24.8</v>
      </c>
      <c r="W2035" s="188">
        <v>23.67</v>
      </c>
      <c r="X2035" s="188">
        <v>24.75</v>
      </c>
      <c r="Y2035" s="188">
        <v>23.67</v>
      </c>
      <c r="Z2035" s="188">
        <v>28.75</v>
      </c>
      <c r="AA2035" s="188">
        <v>22.55</v>
      </c>
      <c r="AB2035" s="188">
        <v>25.45</v>
      </c>
      <c r="AC2035" s="188">
        <v>27.8</v>
      </c>
      <c r="AD2035" s="188">
        <v>25.37</v>
      </c>
      <c r="AE2035" s="188">
        <v>22.55</v>
      </c>
      <c r="AF2035" s="188">
        <v>27.06</v>
      </c>
    </row>
    <row r="2036" spans="1:32" x14ac:dyDescent="0.3">
      <c r="A2036" s="180" t="s">
        <v>973</v>
      </c>
      <c r="B2036" s="180">
        <v>43575</v>
      </c>
      <c r="C2036" s="182" t="s">
        <v>28444</v>
      </c>
      <c r="D2036" s="180" t="s">
        <v>6</v>
      </c>
      <c r="E2036" s="180" t="s">
        <v>857</v>
      </c>
      <c r="F2036" s="188">
        <v>56.19</v>
      </c>
      <c r="G2036" s="188">
        <v>53.5</v>
      </c>
      <c r="H2036" s="188">
        <v>54.96</v>
      </c>
      <c r="I2036" s="188">
        <v>47.63</v>
      </c>
      <c r="J2036" s="188">
        <v>52.67</v>
      </c>
      <c r="K2036" s="188">
        <v>58.38</v>
      </c>
      <c r="L2036" s="188">
        <v>52.45</v>
      </c>
      <c r="M2036" s="188">
        <v>51.27</v>
      </c>
      <c r="N2036" s="188">
        <v>59.46</v>
      </c>
      <c r="O2036" s="188">
        <v>48.86</v>
      </c>
      <c r="P2036" s="188">
        <v>53.13</v>
      </c>
      <c r="Q2036" s="188">
        <v>58.02</v>
      </c>
      <c r="R2036" s="188">
        <v>66.099999999999994</v>
      </c>
      <c r="S2036" s="188">
        <v>55.45</v>
      </c>
      <c r="T2036" s="188">
        <v>54.96</v>
      </c>
      <c r="U2036" s="188">
        <v>58.38</v>
      </c>
      <c r="V2036" s="188">
        <v>53.74</v>
      </c>
      <c r="W2036" s="188">
        <v>51.3</v>
      </c>
      <c r="X2036" s="188">
        <v>53.62</v>
      </c>
      <c r="Y2036" s="188">
        <v>51.3</v>
      </c>
      <c r="Z2036" s="188">
        <v>62.29</v>
      </c>
      <c r="AA2036" s="188">
        <v>48.86</v>
      </c>
      <c r="AB2036" s="188">
        <v>55.13</v>
      </c>
      <c r="AC2036" s="188">
        <v>60.24</v>
      </c>
      <c r="AD2036" s="188">
        <v>54.96</v>
      </c>
      <c r="AE2036" s="188">
        <v>48.86</v>
      </c>
      <c r="AF2036" s="188">
        <v>58.63</v>
      </c>
    </row>
    <row r="2037" spans="1:32" x14ac:dyDescent="0.3">
      <c r="A2037" s="180" t="s">
        <v>973</v>
      </c>
      <c r="B2037" s="180">
        <v>43577</v>
      </c>
      <c r="C2037" s="182" t="s">
        <v>28445</v>
      </c>
      <c r="D2037" s="180" t="s">
        <v>6</v>
      </c>
      <c r="E2037" s="180" t="s">
        <v>857</v>
      </c>
      <c r="F2037" s="188">
        <v>97.68</v>
      </c>
      <c r="G2037" s="188">
        <v>93.01</v>
      </c>
      <c r="H2037" s="188">
        <v>95.56</v>
      </c>
      <c r="I2037" s="188">
        <v>82.82</v>
      </c>
      <c r="J2037" s="188">
        <v>91.57</v>
      </c>
      <c r="K2037" s="188">
        <v>101.51</v>
      </c>
      <c r="L2037" s="188">
        <v>91.19</v>
      </c>
      <c r="M2037" s="188">
        <v>89.15</v>
      </c>
      <c r="N2037" s="188">
        <v>103.38</v>
      </c>
      <c r="O2037" s="188">
        <v>84.94</v>
      </c>
      <c r="P2037" s="188">
        <v>92.38</v>
      </c>
      <c r="Q2037" s="188">
        <v>100.87</v>
      </c>
      <c r="R2037" s="188">
        <v>114.93</v>
      </c>
      <c r="S2037" s="188">
        <v>96.41</v>
      </c>
      <c r="T2037" s="188">
        <v>95.56</v>
      </c>
      <c r="U2037" s="188">
        <v>101.51</v>
      </c>
      <c r="V2037" s="188">
        <v>93.44</v>
      </c>
      <c r="W2037" s="188">
        <v>89.19</v>
      </c>
      <c r="X2037" s="188">
        <v>93.23</v>
      </c>
      <c r="Y2037" s="188">
        <v>89.19</v>
      </c>
      <c r="Z2037" s="188">
        <v>108.3</v>
      </c>
      <c r="AA2037" s="188">
        <v>84.94</v>
      </c>
      <c r="AB2037" s="188">
        <v>95.86</v>
      </c>
      <c r="AC2037" s="188">
        <v>104.74</v>
      </c>
      <c r="AD2037" s="188">
        <v>95.56</v>
      </c>
      <c r="AE2037" s="188">
        <v>84.94</v>
      </c>
      <c r="AF2037" s="188">
        <v>101.93</v>
      </c>
    </row>
    <row r="2038" spans="1:32" x14ac:dyDescent="0.3">
      <c r="A2038" s="180" t="s">
        <v>31339</v>
      </c>
      <c r="B2038" s="180">
        <v>43458</v>
      </c>
      <c r="C2038" s="182" t="s">
        <v>28446</v>
      </c>
      <c r="D2038" s="180" t="s">
        <v>40</v>
      </c>
      <c r="E2038" s="180" t="s">
        <v>26586</v>
      </c>
      <c r="F2038" s="188">
        <v>0.06</v>
      </c>
      <c r="G2038" s="188">
        <v>0.04</v>
      </c>
      <c r="H2038" s="188">
        <v>0.05</v>
      </c>
      <c r="I2038" s="188">
        <v>0.06</v>
      </c>
      <c r="J2038" s="188">
        <v>0.04</v>
      </c>
      <c r="K2038" s="188">
        <v>0.05</v>
      </c>
      <c r="L2038" s="188">
        <v>0.05</v>
      </c>
      <c r="M2038" s="188">
        <v>0.05</v>
      </c>
      <c r="N2038" s="188">
        <v>0.05</v>
      </c>
      <c r="O2038" s="188">
        <v>0.05</v>
      </c>
      <c r="P2038" s="188">
        <v>0.06</v>
      </c>
      <c r="Q2038" s="188">
        <v>0.04</v>
      </c>
      <c r="R2038" s="188">
        <v>0.06</v>
      </c>
      <c r="S2038" s="188">
        <v>0.05</v>
      </c>
      <c r="T2038" s="188">
        <v>0.05</v>
      </c>
      <c r="U2038" s="188">
        <v>0.05</v>
      </c>
      <c r="V2038" s="188">
        <v>0.1</v>
      </c>
      <c r="W2038" s="188">
        <v>0.04</v>
      </c>
      <c r="X2038" s="188">
        <v>0.05</v>
      </c>
      <c r="Y2038" s="188">
        <v>0.06</v>
      </c>
      <c r="Z2038" s="188">
        <v>0.06</v>
      </c>
      <c r="AA2038" s="188">
        <v>0.06</v>
      </c>
      <c r="AB2038" s="188">
        <v>0.05</v>
      </c>
      <c r="AC2038" s="188">
        <v>0.06</v>
      </c>
      <c r="AD2038" s="188">
        <v>0.04</v>
      </c>
      <c r="AE2038" s="188">
        <v>0.05</v>
      </c>
      <c r="AF2038" s="188">
        <v>0.06</v>
      </c>
    </row>
    <row r="2039" spans="1:32" x14ac:dyDescent="0.3">
      <c r="A2039" s="180" t="s">
        <v>31339</v>
      </c>
      <c r="B2039" s="180">
        <v>43470</v>
      </c>
      <c r="C2039" s="182" t="s">
        <v>28447</v>
      </c>
      <c r="D2039" s="180" t="s">
        <v>63</v>
      </c>
      <c r="E2039" s="180" t="s">
        <v>26586</v>
      </c>
      <c r="F2039" s="188">
        <v>10.33</v>
      </c>
      <c r="G2039" s="188">
        <v>8.01</v>
      </c>
      <c r="H2039" s="188">
        <v>9.52</v>
      </c>
      <c r="I2039" s="188">
        <v>10.37</v>
      </c>
      <c r="J2039" s="188">
        <v>7.91</v>
      </c>
      <c r="K2039" s="188">
        <v>9.52</v>
      </c>
      <c r="L2039" s="188">
        <v>9.92</v>
      </c>
      <c r="M2039" s="188">
        <v>9.1199999999999992</v>
      </c>
      <c r="N2039" s="188">
        <v>10.17</v>
      </c>
      <c r="O2039" s="188">
        <v>9.7899999999999991</v>
      </c>
      <c r="P2039" s="188">
        <v>11.25</v>
      </c>
      <c r="Q2039" s="188">
        <v>8.01</v>
      </c>
      <c r="R2039" s="188">
        <v>10.94</v>
      </c>
      <c r="S2039" s="188">
        <v>9.52</v>
      </c>
      <c r="T2039" s="188">
        <v>9.52</v>
      </c>
      <c r="U2039" s="188">
        <v>8.41</v>
      </c>
      <c r="V2039" s="188">
        <v>17.37</v>
      </c>
      <c r="W2039" s="188">
        <v>6.67</v>
      </c>
      <c r="X2039" s="188">
        <v>9.52</v>
      </c>
      <c r="Y2039" s="188">
        <v>10.199999999999999</v>
      </c>
      <c r="Z2039" s="188">
        <v>10.71</v>
      </c>
      <c r="AA2039" s="188">
        <v>10.84</v>
      </c>
      <c r="AB2039" s="188">
        <v>9.7100000000000009</v>
      </c>
      <c r="AC2039" s="188">
        <v>10.18</v>
      </c>
      <c r="AD2039" s="188">
        <v>8.25</v>
      </c>
      <c r="AE2039" s="188">
        <v>9.52</v>
      </c>
      <c r="AF2039" s="188">
        <v>11.57</v>
      </c>
    </row>
    <row r="2040" spans="1:32" x14ac:dyDescent="0.3">
      <c r="A2040" s="180" t="s">
        <v>31339</v>
      </c>
      <c r="B2040" s="180">
        <v>43459</v>
      </c>
      <c r="C2040" s="182" t="s">
        <v>28448</v>
      </c>
      <c r="D2040" s="180" t="s">
        <v>40</v>
      </c>
      <c r="E2040" s="180" t="s">
        <v>26586</v>
      </c>
      <c r="F2040" s="188">
        <v>0.3</v>
      </c>
      <c r="G2040" s="188">
        <v>0.25</v>
      </c>
      <c r="H2040" s="188">
        <v>0.27</v>
      </c>
      <c r="I2040" s="188">
        <v>0.3</v>
      </c>
      <c r="J2040" s="188">
        <v>0.24</v>
      </c>
      <c r="K2040" s="188">
        <v>0.28000000000000003</v>
      </c>
      <c r="L2040" s="188">
        <v>0.28999999999999998</v>
      </c>
      <c r="M2040" s="188">
        <v>0.28000000000000003</v>
      </c>
      <c r="N2040" s="188">
        <v>0.27</v>
      </c>
      <c r="O2040" s="188">
        <v>0.31</v>
      </c>
      <c r="P2040" s="188">
        <v>0.34</v>
      </c>
      <c r="Q2040" s="188">
        <v>0.28000000000000003</v>
      </c>
      <c r="R2040" s="188">
        <v>0.3</v>
      </c>
      <c r="S2040" s="188">
        <v>0.28000000000000003</v>
      </c>
      <c r="T2040" s="188">
        <v>0.28000000000000003</v>
      </c>
      <c r="U2040" s="188">
        <v>0.25</v>
      </c>
      <c r="V2040" s="188">
        <v>0.45</v>
      </c>
      <c r="W2040" s="188">
        <v>0.22</v>
      </c>
      <c r="X2040" s="188">
        <v>0.28000000000000003</v>
      </c>
      <c r="Y2040" s="188">
        <v>0.28999999999999998</v>
      </c>
      <c r="Z2040" s="188">
        <v>0.32</v>
      </c>
      <c r="AA2040" s="188">
        <v>0.3</v>
      </c>
      <c r="AB2040" s="188">
        <v>0.3</v>
      </c>
      <c r="AC2040" s="188">
        <v>0.3</v>
      </c>
      <c r="AD2040" s="188">
        <v>0.25</v>
      </c>
      <c r="AE2040" s="188">
        <v>0.28999999999999998</v>
      </c>
      <c r="AF2040" s="188">
        <v>0.36</v>
      </c>
    </row>
    <row r="2041" spans="1:32" x14ac:dyDescent="0.3">
      <c r="A2041" s="180" t="s">
        <v>31339</v>
      </c>
      <c r="B2041" s="180">
        <v>43471</v>
      </c>
      <c r="C2041" s="182" t="s">
        <v>28449</v>
      </c>
      <c r="D2041" s="180" t="s">
        <v>63</v>
      </c>
      <c r="E2041" s="180" t="s">
        <v>26586</v>
      </c>
      <c r="F2041" s="188">
        <v>51.36</v>
      </c>
      <c r="G2041" s="188">
        <v>41.58</v>
      </c>
      <c r="H2041" s="188">
        <v>45.23</v>
      </c>
      <c r="I2041" s="188">
        <v>49.92</v>
      </c>
      <c r="J2041" s="188">
        <v>41.29</v>
      </c>
      <c r="K2041" s="188">
        <v>46.64</v>
      </c>
      <c r="L2041" s="188">
        <v>50.25</v>
      </c>
      <c r="M2041" s="188">
        <v>46.43</v>
      </c>
      <c r="N2041" s="188">
        <v>49.74</v>
      </c>
      <c r="O2041" s="188">
        <v>52.35</v>
      </c>
      <c r="P2041" s="188">
        <v>56.71</v>
      </c>
      <c r="Q2041" s="188">
        <v>47.45</v>
      </c>
      <c r="R2041" s="188">
        <v>55.74</v>
      </c>
      <c r="S2041" s="188">
        <v>47.47</v>
      </c>
      <c r="T2041" s="188">
        <v>47.52</v>
      </c>
      <c r="U2041" s="188">
        <v>42.89</v>
      </c>
      <c r="V2041" s="188">
        <v>76.97</v>
      </c>
      <c r="W2041" s="188">
        <v>37.729999999999997</v>
      </c>
      <c r="X2041" s="188">
        <v>47.57</v>
      </c>
      <c r="Y2041" s="188">
        <v>49.18</v>
      </c>
      <c r="Z2041" s="188">
        <v>52.64</v>
      </c>
      <c r="AA2041" s="188">
        <v>50.59</v>
      </c>
      <c r="AB2041" s="188">
        <v>50.36</v>
      </c>
      <c r="AC2041" s="188">
        <v>50.91</v>
      </c>
      <c r="AD2041" s="188">
        <v>42.56</v>
      </c>
      <c r="AE2041" s="188">
        <v>49.31</v>
      </c>
      <c r="AF2041" s="188">
        <v>59.97</v>
      </c>
    </row>
    <row r="2042" spans="1:32" x14ac:dyDescent="0.3">
      <c r="A2042" s="180" t="s">
        <v>31339</v>
      </c>
      <c r="B2042" s="180">
        <v>43460</v>
      </c>
      <c r="C2042" s="182" t="s">
        <v>28450</v>
      </c>
      <c r="D2042" s="180" t="s">
        <v>40</v>
      </c>
      <c r="E2042" s="180" t="s">
        <v>26586</v>
      </c>
      <c r="F2042" s="188">
        <v>0.87</v>
      </c>
      <c r="G2042" s="188">
        <v>0.75</v>
      </c>
      <c r="H2042" s="188">
        <v>0.83</v>
      </c>
      <c r="I2042" s="188">
        <v>0.88</v>
      </c>
      <c r="J2042" s="188">
        <v>0.78</v>
      </c>
      <c r="K2042" s="188">
        <v>0.88</v>
      </c>
      <c r="L2042" s="188">
        <v>0.83</v>
      </c>
      <c r="M2042" s="188">
        <v>0.81</v>
      </c>
      <c r="N2042" s="188">
        <v>0.81</v>
      </c>
      <c r="O2042" s="188">
        <v>1.02</v>
      </c>
      <c r="P2042" s="188">
        <v>0.96</v>
      </c>
      <c r="Q2042" s="188">
        <v>0.83</v>
      </c>
      <c r="R2042" s="188">
        <v>0.89</v>
      </c>
      <c r="S2042" s="188">
        <v>0.86</v>
      </c>
      <c r="T2042" s="188">
        <v>0.89</v>
      </c>
      <c r="U2042" s="188">
        <v>0.76</v>
      </c>
      <c r="V2042" s="188">
        <v>1.29</v>
      </c>
      <c r="W2042" s="188">
        <v>0.71</v>
      </c>
      <c r="X2042" s="188">
        <v>0.86</v>
      </c>
      <c r="Y2042" s="188">
        <v>0.88</v>
      </c>
      <c r="Z2042" s="188">
        <v>0.9</v>
      </c>
      <c r="AA2042" s="188">
        <v>0.91</v>
      </c>
      <c r="AB2042" s="188">
        <v>0.91</v>
      </c>
      <c r="AC2042" s="188">
        <v>0.9</v>
      </c>
      <c r="AD2042" s="188">
        <v>0.75</v>
      </c>
      <c r="AE2042" s="188">
        <v>0.83</v>
      </c>
      <c r="AF2042" s="188">
        <v>1.1000000000000001</v>
      </c>
    </row>
    <row r="2043" spans="1:32" x14ac:dyDescent="0.3">
      <c r="A2043" s="180" t="s">
        <v>31339</v>
      </c>
      <c r="B2043" s="180">
        <v>43472</v>
      </c>
      <c r="C2043" s="182" t="s">
        <v>28451</v>
      </c>
      <c r="D2043" s="180" t="s">
        <v>63</v>
      </c>
      <c r="E2043" s="180" t="s">
        <v>26586</v>
      </c>
      <c r="F2043" s="188">
        <v>147.30000000000001</v>
      </c>
      <c r="G2043" s="188">
        <v>125.15</v>
      </c>
      <c r="H2043" s="188">
        <v>139.51</v>
      </c>
      <c r="I2043" s="188">
        <v>145.86000000000001</v>
      </c>
      <c r="J2043" s="188">
        <v>129.65</v>
      </c>
      <c r="K2043" s="188">
        <v>147.81</v>
      </c>
      <c r="L2043" s="188">
        <v>142.47999999999999</v>
      </c>
      <c r="M2043" s="188">
        <v>134.93</v>
      </c>
      <c r="N2043" s="188">
        <v>146.87</v>
      </c>
      <c r="O2043" s="188">
        <v>170.96</v>
      </c>
      <c r="P2043" s="188">
        <v>160.66999999999999</v>
      </c>
      <c r="Q2043" s="188">
        <v>137.06</v>
      </c>
      <c r="R2043" s="188">
        <v>161.44</v>
      </c>
      <c r="S2043" s="188">
        <v>141.74</v>
      </c>
      <c r="T2043" s="188">
        <v>147.41999999999999</v>
      </c>
      <c r="U2043" s="188">
        <v>128.47</v>
      </c>
      <c r="V2043" s="188">
        <v>216.41</v>
      </c>
      <c r="W2043" s="188">
        <v>118.34</v>
      </c>
      <c r="X2043" s="188">
        <v>145.41</v>
      </c>
      <c r="Y2043" s="188">
        <v>145.4</v>
      </c>
      <c r="Z2043" s="188">
        <v>149.4</v>
      </c>
      <c r="AA2043" s="188">
        <v>151.69999999999999</v>
      </c>
      <c r="AB2043" s="188">
        <v>152.44</v>
      </c>
      <c r="AC2043" s="188">
        <v>148.59</v>
      </c>
      <c r="AD2043" s="188">
        <v>126.82</v>
      </c>
      <c r="AE2043" s="188">
        <v>139.4</v>
      </c>
      <c r="AF2043" s="188">
        <v>182.91</v>
      </c>
    </row>
    <row r="2044" spans="1:32" x14ac:dyDescent="0.3">
      <c r="A2044" s="180" t="s">
        <v>31339</v>
      </c>
      <c r="B2044" s="180">
        <v>43461</v>
      </c>
      <c r="C2044" s="182" t="s">
        <v>28452</v>
      </c>
      <c r="D2044" s="180" t="s">
        <v>40</v>
      </c>
      <c r="E2044" s="180" t="s">
        <v>26586</v>
      </c>
      <c r="F2044" s="188">
        <v>0.43</v>
      </c>
      <c r="G2044" s="188">
        <v>0.39</v>
      </c>
      <c r="H2044" s="188">
        <v>0.41</v>
      </c>
      <c r="I2044" s="188">
        <v>0.43</v>
      </c>
      <c r="J2044" s="188">
        <v>0.41</v>
      </c>
      <c r="K2044" s="188">
        <v>0.46</v>
      </c>
      <c r="L2044" s="188">
        <v>0.42</v>
      </c>
      <c r="M2044" s="188">
        <v>0.41</v>
      </c>
      <c r="N2044" s="188">
        <v>0.4</v>
      </c>
      <c r="O2044" s="188">
        <v>0.55000000000000004</v>
      </c>
      <c r="P2044" s="188">
        <v>0.48</v>
      </c>
      <c r="Q2044" s="188">
        <v>0.45</v>
      </c>
      <c r="R2044" s="188">
        <v>0.45</v>
      </c>
      <c r="S2044" s="188">
        <v>0.44</v>
      </c>
      <c r="T2044" s="188">
        <v>0.47</v>
      </c>
      <c r="U2044" s="188">
        <v>0.39</v>
      </c>
      <c r="V2044" s="188">
        <v>0.57999999999999996</v>
      </c>
      <c r="W2044" s="188">
        <v>0.39</v>
      </c>
      <c r="X2044" s="188">
        <v>0.43</v>
      </c>
      <c r="Y2044" s="188">
        <v>0.43</v>
      </c>
      <c r="Z2044" s="188">
        <v>0.44</v>
      </c>
      <c r="AA2044" s="188">
        <v>0.44</v>
      </c>
      <c r="AB2044" s="188">
        <v>0.47</v>
      </c>
      <c r="AC2044" s="188">
        <v>0.44</v>
      </c>
      <c r="AD2044" s="188">
        <v>0.38</v>
      </c>
      <c r="AE2044" s="188">
        <v>0.42</v>
      </c>
      <c r="AF2044" s="188">
        <v>0.57999999999999996</v>
      </c>
    </row>
    <row r="2045" spans="1:32" x14ac:dyDescent="0.3">
      <c r="A2045" s="180" t="s">
        <v>31339</v>
      </c>
      <c r="B2045" s="180">
        <v>43473</v>
      </c>
      <c r="C2045" s="182" t="s">
        <v>28453</v>
      </c>
      <c r="D2045" s="180" t="s">
        <v>63</v>
      </c>
      <c r="E2045" s="180" t="s">
        <v>26586</v>
      </c>
      <c r="F2045" s="188">
        <v>73.41</v>
      </c>
      <c r="G2045" s="188">
        <v>65.06</v>
      </c>
      <c r="H2045" s="188">
        <v>69.819999999999993</v>
      </c>
      <c r="I2045" s="188">
        <v>71.36</v>
      </c>
      <c r="J2045" s="188">
        <v>68.16</v>
      </c>
      <c r="K2045" s="188">
        <v>76.81</v>
      </c>
      <c r="L2045" s="188">
        <v>71.75</v>
      </c>
      <c r="M2045" s="188">
        <v>68.67</v>
      </c>
      <c r="N2045" s="188">
        <v>73.03</v>
      </c>
      <c r="O2045" s="188">
        <v>92.73</v>
      </c>
      <c r="P2045" s="188">
        <v>80.59</v>
      </c>
      <c r="Q2045" s="188">
        <v>75.12</v>
      </c>
      <c r="R2045" s="188">
        <v>81.2</v>
      </c>
      <c r="S2045" s="188">
        <v>72.11</v>
      </c>
      <c r="T2045" s="188">
        <v>77.98</v>
      </c>
      <c r="U2045" s="188">
        <v>66.23</v>
      </c>
      <c r="V2045" s="188">
        <v>98.49</v>
      </c>
      <c r="W2045" s="188">
        <v>65.94</v>
      </c>
      <c r="X2045" s="188">
        <v>73.959999999999994</v>
      </c>
      <c r="Y2045" s="188">
        <v>72.31</v>
      </c>
      <c r="Z2045" s="188">
        <v>72.510000000000005</v>
      </c>
      <c r="AA2045" s="188">
        <v>74.37</v>
      </c>
      <c r="AB2045" s="188">
        <v>79.92</v>
      </c>
      <c r="AC2045" s="188">
        <v>72.739999999999995</v>
      </c>
      <c r="AD2045" s="188">
        <v>65.69</v>
      </c>
      <c r="AE2045" s="188">
        <v>70.760000000000005</v>
      </c>
      <c r="AF2045" s="188">
        <v>97.17</v>
      </c>
    </row>
    <row r="2046" spans="1:32" x14ac:dyDescent="0.3">
      <c r="A2046" s="180" t="s">
        <v>31339</v>
      </c>
      <c r="B2046" s="180">
        <v>43463</v>
      </c>
      <c r="C2046" s="182" t="s">
        <v>28454</v>
      </c>
      <c r="D2046" s="180" t="s">
        <v>40</v>
      </c>
      <c r="E2046" s="180" t="s">
        <v>26586</v>
      </c>
      <c r="F2046" s="188">
        <v>0.12</v>
      </c>
      <c r="G2046" s="188">
        <v>0.1</v>
      </c>
      <c r="H2046" s="188">
        <v>0.1</v>
      </c>
      <c r="I2046" s="188">
        <v>0.12</v>
      </c>
      <c r="J2046" s="188">
        <v>0.1</v>
      </c>
      <c r="K2046" s="188">
        <v>0.1</v>
      </c>
      <c r="L2046" s="188">
        <v>0.12</v>
      </c>
      <c r="M2046" s="188">
        <v>0.11</v>
      </c>
      <c r="N2046" s="188">
        <v>0.11</v>
      </c>
      <c r="O2046" s="188">
        <v>0.12</v>
      </c>
      <c r="P2046" s="188">
        <v>0.14000000000000001</v>
      </c>
      <c r="Q2046" s="188">
        <v>0.13</v>
      </c>
      <c r="R2046" s="188">
        <v>0.13</v>
      </c>
      <c r="S2046" s="188">
        <v>0.11</v>
      </c>
      <c r="T2046" s="188">
        <v>0.11</v>
      </c>
      <c r="U2046" s="188">
        <v>0.1</v>
      </c>
      <c r="V2046" s="188">
        <v>0.17</v>
      </c>
      <c r="W2046" s="188">
        <v>0.09</v>
      </c>
      <c r="X2046" s="188">
        <v>0.11</v>
      </c>
      <c r="Y2046" s="188">
        <v>0.11</v>
      </c>
      <c r="Z2046" s="188">
        <v>0.13</v>
      </c>
      <c r="AA2046" s="188">
        <v>0.11</v>
      </c>
      <c r="AB2046" s="188">
        <v>0.12</v>
      </c>
      <c r="AC2046" s="188">
        <v>0.13</v>
      </c>
      <c r="AD2046" s="188">
        <v>0.1</v>
      </c>
      <c r="AE2046" s="188">
        <v>0.12</v>
      </c>
      <c r="AF2046" s="188">
        <v>0.14000000000000001</v>
      </c>
    </row>
    <row r="2047" spans="1:32" x14ac:dyDescent="0.3">
      <c r="A2047" s="180" t="s">
        <v>31339</v>
      </c>
      <c r="B2047" s="180">
        <v>43475</v>
      </c>
      <c r="C2047" s="182" t="s">
        <v>28455</v>
      </c>
      <c r="D2047" s="180" t="s">
        <v>63</v>
      </c>
      <c r="E2047" s="180" t="s">
        <v>26586</v>
      </c>
      <c r="F2047" s="188">
        <v>21.31</v>
      </c>
      <c r="G2047" s="188">
        <v>17.48</v>
      </c>
      <c r="H2047" s="188">
        <v>17.25</v>
      </c>
      <c r="I2047" s="188">
        <v>20</v>
      </c>
      <c r="J2047" s="188">
        <v>17.16</v>
      </c>
      <c r="K2047" s="188">
        <v>17.89</v>
      </c>
      <c r="L2047" s="188">
        <v>21.25</v>
      </c>
      <c r="M2047" s="188">
        <v>19.52</v>
      </c>
      <c r="N2047" s="188">
        <v>20.13</v>
      </c>
      <c r="O2047" s="188">
        <v>21.59</v>
      </c>
      <c r="P2047" s="188">
        <v>23.9</v>
      </c>
      <c r="Q2047" s="188">
        <v>22.44</v>
      </c>
      <c r="R2047" s="188">
        <v>23.68</v>
      </c>
      <c r="S2047" s="188">
        <v>19.29</v>
      </c>
      <c r="T2047" s="188">
        <v>18.53</v>
      </c>
      <c r="U2047" s="188">
        <v>17.77</v>
      </c>
      <c r="V2047" s="188">
        <v>28.86</v>
      </c>
      <c r="W2047" s="188">
        <v>16.420000000000002</v>
      </c>
      <c r="X2047" s="188">
        <v>19.29</v>
      </c>
      <c r="Y2047" s="188">
        <v>19.48</v>
      </c>
      <c r="Z2047" s="188">
        <v>21.98</v>
      </c>
      <c r="AA2047" s="188">
        <v>19.239999999999998</v>
      </c>
      <c r="AB2047" s="188">
        <v>21.01</v>
      </c>
      <c r="AC2047" s="188">
        <v>21.51</v>
      </c>
      <c r="AD2047" s="188">
        <v>17.86</v>
      </c>
      <c r="AE2047" s="188">
        <v>21.33</v>
      </c>
      <c r="AF2047" s="188">
        <v>24.66</v>
      </c>
    </row>
    <row r="2048" spans="1:32" x14ac:dyDescent="0.3">
      <c r="A2048" s="180" t="s">
        <v>31339</v>
      </c>
      <c r="B2048" s="180">
        <v>43462</v>
      </c>
      <c r="C2048" s="182" t="s">
        <v>28456</v>
      </c>
      <c r="D2048" s="180" t="s">
        <v>40</v>
      </c>
      <c r="E2048" s="180" t="s">
        <v>26586</v>
      </c>
      <c r="F2048" s="188">
        <v>0.02</v>
      </c>
      <c r="G2048" s="188">
        <v>0.02</v>
      </c>
      <c r="H2048" s="188">
        <v>0.02</v>
      </c>
      <c r="I2048" s="188">
        <v>0.02</v>
      </c>
      <c r="J2048" s="188">
        <v>0.02</v>
      </c>
      <c r="K2048" s="188">
        <v>0.02</v>
      </c>
      <c r="L2048" s="188">
        <v>0.02</v>
      </c>
      <c r="M2048" s="188">
        <v>0.02</v>
      </c>
      <c r="N2048" s="188">
        <v>0.02</v>
      </c>
      <c r="O2048" s="188">
        <v>0.02</v>
      </c>
      <c r="P2048" s="188">
        <v>0.03</v>
      </c>
      <c r="Q2048" s="188">
        <v>0.02</v>
      </c>
      <c r="R2048" s="188">
        <v>0.02</v>
      </c>
      <c r="S2048" s="188">
        <v>0.02</v>
      </c>
      <c r="T2048" s="188">
        <v>0.02</v>
      </c>
      <c r="U2048" s="188">
        <v>0.02</v>
      </c>
      <c r="V2048" s="188">
        <v>0.04</v>
      </c>
      <c r="W2048" s="188">
        <v>0.01</v>
      </c>
      <c r="X2048" s="188">
        <v>0.02</v>
      </c>
      <c r="Y2048" s="188">
        <v>0.02</v>
      </c>
      <c r="Z2048" s="188">
        <v>0.02</v>
      </c>
      <c r="AA2048" s="188">
        <v>0.02</v>
      </c>
      <c r="AB2048" s="188">
        <v>0.02</v>
      </c>
      <c r="AC2048" s="188">
        <v>0.02</v>
      </c>
      <c r="AD2048" s="188">
        <v>0.02</v>
      </c>
      <c r="AE2048" s="188">
        <v>0.02</v>
      </c>
      <c r="AF2048" s="188">
        <v>0.03</v>
      </c>
    </row>
    <row r="2049" spans="1:32" x14ac:dyDescent="0.3">
      <c r="A2049" s="180" t="s">
        <v>31339</v>
      </c>
      <c r="B2049" s="180">
        <v>43474</v>
      </c>
      <c r="C2049" s="182" t="s">
        <v>28457</v>
      </c>
      <c r="D2049" s="180" t="s">
        <v>63</v>
      </c>
      <c r="E2049" s="180" t="s">
        <v>26586</v>
      </c>
      <c r="F2049" s="188">
        <v>4.6900000000000004</v>
      </c>
      <c r="G2049" s="188">
        <v>3.64</v>
      </c>
      <c r="H2049" s="188">
        <v>4.33</v>
      </c>
      <c r="I2049" s="188">
        <v>4.71</v>
      </c>
      <c r="J2049" s="188">
        <v>3.59</v>
      </c>
      <c r="K2049" s="188">
        <v>4.33</v>
      </c>
      <c r="L2049" s="188">
        <v>4.51</v>
      </c>
      <c r="M2049" s="188">
        <v>4.1399999999999997</v>
      </c>
      <c r="N2049" s="188">
        <v>4.62</v>
      </c>
      <c r="O2049" s="188">
        <v>4.45</v>
      </c>
      <c r="P2049" s="188">
        <v>5.1100000000000003</v>
      </c>
      <c r="Q2049" s="188">
        <v>3.64</v>
      </c>
      <c r="R2049" s="188">
        <v>4.97</v>
      </c>
      <c r="S2049" s="188">
        <v>4.33</v>
      </c>
      <c r="T2049" s="188">
        <v>4.33</v>
      </c>
      <c r="U2049" s="188">
        <v>3.82</v>
      </c>
      <c r="V2049" s="188">
        <v>7.89</v>
      </c>
      <c r="W2049" s="188">
        <v>3.03</v>
      </c>
      <c r="X2049" s="188">
        <v>4.33</v>
      </c>
      <c r="Y2049" s="188">
        <v>4.63</v>
      </c>
      <c r="Z2049" s="188">
        <v>4.87</v>
      </c>
      <c r="AA2049" s="188">
        <v>4.93</v>
      </c>
      <c r="AB2049" s="188">
        <v>4.41</v>
      </c>
      <c r="AC2049" s="188">
        <v>4.63</v>
      </c>
      <c r="AD2049" s="188">
        <v>3.75</v>
      </c>
      <c r="AE2049" s="188">
        <v>4.33</v>
      </c>
      <c r="AF2049" s="188">
        <v>5.26</v>
      </c>
    </row>
    <row r="2050" spans="1:32" x14ac:dyDescent="0.3">
      <c r="A2050" s="180" t="s">
        <v>31339</v>
      </c>
      <c r="B2050" s="180">
        <v>43464</v>
      </c>
      <c r="C2050" s="182" t="s">
        <v>28458</v>
      </c>
      <c r="D2050" s="180" t="s">
        <v>40</v>
      </c>
      <c r="E2050" s="180" t="s">
        <v>26586</v>
      </c>
      <c r="F2050" s="188">
        <v>0.03</v>
      </c>
      <c r="G2050" s="188">
        <v>0.02</v>
      </c>
      <c r="H2050" s="188">
        <v>0.02</v>
      </c>
      <c r="I2050" s="188">
        <v>0.03</v>
      </c>
      <c r="J2050" s="188">
        <v>0.02</v>
      </c>
      <c r="K2050" s="188">
        <v>0.02</v>
      </c>
      <c r="L2050" s="188">
        <v>0.03</v>
      </c>
      <c r="M2050" s="188">
        <v>0.02</v>
      </c>
      <c r="N2050" s="188">
        <v>0.02</v>
      </c>
      <c r="O2050" s="188">
        <v>0.03</v>
      </c>
      <c r="P2050" s="188">
        <v>0.03</v>
      </c>
      <c r="Q2050" s="188">
        <v>0.02</v>
      </c>
      <c r="R2050" s="188">
        <v>0.03</v>
      </c>
      <c r="S2050" s="188">
        <v>0.03</v>
      </c>
      <c r="T2050" s="188">
        <v>0.03</v>
      </c>
      <c r="U2050" s="188">
        <v>0.02</v>
      </c>
      <c r="V2050" s="188">
        <v>0.05</v>
      </c>
      <c r="W2050" s="188">
        <v>0.02</v>
      </c>
      <c r="X2050" s="188">
        <v>0.02</v>
      </c>
      <c r="Y2050" s="188">
        <v>0.03</v>
      </c>
      <c r="Z2050" s="188">
        <v>0.03</v>
      </c>
      <c r="AA2050" s="188">
        <v>0.03</v>
      </c>
      <c r="AB2050" s="188">
        <v>0.03</v>
      </c>
      <c r="AC2050" s="188">
        <v>0.03</v>
      </c>
      <c r="AD2050" s="188">
        <v>0.02</v>
      </c>
      <c r="AE2050" s="188">
        <v>0.02</v>
      </c>
      <c r="AF2050" s="188">
        <v>0.03</v>
      </c>
    </row>
    <row r="2051" spans="1:32" x14ac:dyDescent="0.3">
      <c r="A2051" s="180" t="s">
        <v>31339</v>
      </c>
      <c r="B2051" s="180">
        <v>43476</v>
      </c>
      <c r="C2051" s="182" t="s">
        <v>28459</v>
      </c>
      <c r="D2051" s="180" t="s">
        <v>63</v>
      </c>
      <c r="E2051" s="180" t="s">
        <v>26586</v>
      </c>
      <c r="F2051" s="188">
        <v>5.36</v>
      </c>
      <c r="G2051" s="188">
        <v>4.16</v>
      </c>
      <c r="H2051" s="188">
        <v>4.95</v>
      </c>
      <c r="I2051" s="188">
        <v>5.39</v>
      </c>
      <c r="J2051" s="188">
        <v>4.0999999999999996</v>
      </c>
      <c r="K2051" s="188">
        <v>4.95</v>
      </c>
      <c r="L2051" s="188">
        <v>5.15</v>
      </c>
      <c r="M2051" s="188">
        <v>4.7300000000000004</v>
      </c>
      <c r="N2051" s="188">
        <v>5.28</v>
      </c>
      <c r="O2051" s="188">
        <v>5.08</v>
      </c>
      <c r="P2051" s="188">
        <v>5.84</v>
      </c>
      <c r="Q2051" s="188">
        <v>4.16</v>
      </c>
      <c r="R2051" s="188">
        <v>5.68</v>
      </c>
      <c r="S2051" s="188">
        <v>4.95</v>
      </c>
      <c r="T2051" s="188">
        <v>4.95</v>
      </c>
      <c r="U2051" s="188">
        <v>4.37</v>
      </c>
      <c r="V2051" s="188">
        <v>9.02</v>
      </c>
      <c r="W2051" s="188">
        <v>3.46</v>
      </c>
      <c r="X2051" s="188">
        <v>4.95</v>
      </c>
      <c r="Y2051" s="188">
        <v>5.29</v>
      </c>
      <c r="Z2051" s="188">
        <v>5.56</v>
      </c>
      <c r="AA2051" s="188">
        <v>5.63</v>
      </c>
      <c r="AB2051" s="188">
        <v>5.04</v>
      </c>
      <c r="AC2051" s="188">
        <v>5.29</v>
      </c>
      <c r="AD2051" s="188">
        <v>4.28</v>
      </c>
      <c r="AE2051" s="188">
        <v>4.95</v>
      </c>
      <c r="AF2051" s="188">
        <v>6.01</v>
      </c>
    </row>
    <row r="2052" spans="1:32" x14ac:dyDescent="0.3">
      <c r="A2052" s="180" t="s">
        <v>31339</v>
      </c>
      <c r="B2052" s="180">
        <v>43465</v>
      </c>
      <c r="C2052" s="182" t="s">
        <v>28460</v>
      </c>
      <c r="D2052" s="180" t="s">
        <v>40</v>
      </c>
      <c r="E2052" s="180" t="s">
        <v>26586</v>
      </c>
      <c r="F2052" s="188">
        <v>0.7</v>
      </c>
      <c r="G2052" s="188">
        <v>0.6</v>
      </c>
      <c r="H2052" s="188">
        <v>0.56999999999999995</v>
      </c>
      <c r="I2052" s="188">
        <v>0.65</v>
      </c>
      <c r="J2052" s="188">
        <v>0.59</v>
      </c>
      <c r="K2052" s="188">
        <v>0.6</v>
      </c>
      <c r="L2052" s="188">
        <v>0.71</v>
      </c>
      <c r="M2052" s="188">
        <v>0.68</v>
      </c>
      <c r="N2052" s="188">
        <v>0.62</v>
      </c>
      <c r="O2052" s="188">
        <v>0.73</v>
      </c>
      <c r="P2052" s="188">
        <v>0.8</v>
      </c>
      <c r="Q2052" s="188">
        <v>0.81</v>
      </c>
      <c r="R2052" s="188">
        <v>0.74</v>
      </c>
      <c r="S2052" s="188">
        <v>0.65</v>
      </c>
      <c r="T2052" s="188">
        <v>0.63</v>
      </c>
      <c r="U2052" s="188">
        <v>0.6</v>
      </c>
      <c r="V2052" s="188">
        <v>0.9</v>
      </c>
      <c r="W2052" s="188">
        <v>0.6</v>
      </c>
      <c r="X2052" s="188">
        <v>0.64</v>
      </c>
      <c r="Y2052" s="188">
        <v>0.66</v>
      </c>
      <c r="Z2052" s="188">
        <v>0.74</v>
      </c>
      <c r="AA2052" s="188">
        <v>0.63</v>
      </c>
      <c r="AB2052" s="188">
        <v>0.71</v>
      </c>
      <c r="AC2052" s="188">
        <v>0.72</v>
      </c>
      <c r="AD2052" s="188">
        <v>0.61</v>
      </c>
      <c r="AE2052" s="188">
        <v>0.73</v>
      </c>
      <c r="AF2052" s="188">
        <v>0.83</v>
      </c>
    </row>
    <row r="2053" spans="1:32" x14ac:dyDescent="0.3">
      <c r="A2053" s="180" t="s">
        <v>31339</v>
      </c>
      <c r="B2053" s="180">
        <v>43477</v>
      </c>
      <c r="C2053" s="182" t="s">
        <v>28461</v>
      </c>
      <c r="D2053" s="180" t="s">
        <v>63</v>
      </c>
      <c r="E2053" s="180" t="s">
        <v>26586</v>
      </c>
      <c r="F2053" s="188">
        <v>118.05</v>
      </c>
      <c r="G2053" s="188">
        <v>99.8</v>
      </c>
      <c r="H2053" s="188">
        <v>96.1</v>
      </c>
      <c r="I2053" s="188">
        <v>109.05</v>
      </c>
      <c r="J2053" s="188">
        <v>97.94</v>
      </c>
      <c r="K2053" s="188">
        <v>100.22</v>
      </c>
      <c r="L2053" s="188">
        <v>122.18</v>
      </c>
      <c r="M2053" s="188">
        <v>113.82</v>
      </c>
      <c r="N2053" s="188">
        <v>112.71</v>
      </c>
      <c r="O2053" s="188">
        <v>123.31</v>
      </c>
      <c r="P2053" s="188">
        <v>134.84</v>
      </c>
      <c r="Q2053" s="188">
        <v>133.37</v>
      </c>
      <c r="R2053" s="188">
        <v>133.56</v>
      </c>
      <c r="S2053" s="188">
        <v>106.68</v>
      </c>
      <c r="T2053" s="188">
        <v>104.29</v>
      </c>
      <c r="U2053" s="188">
        <v>100.42</v>
      </c>
      <c r="V2053" s="188">
        <v>151.02000000000001</v>
      </c>
      <c r="W2053" s="188">
        <v>99.28</v>
      </c>
      <c r="X2053" s="188">
        <v>108.27</v>
      </c>
      <c r="Y2053" s="188">
        <v>110.16</v>
      </c>
      <c r="Z2053" s="188">
        <v>121.68</v>
      </c>
      <c r="AA2053" s="188">
        <v>105.52</v>
      </c>
      <c r="AB2053" s="188">
        <v>118.86</v>
      </c>
      <c r="AC2053" s="188">
        <v>119.14</v>
      </c>
      <c r="AD2053" s="188">
        <v>103.24</v>
      </c>
      <c r="AE2053" s="188">
        <v>122.35</v>
      </c>
      <c r="AF2053" s="188">
        <v>138.61000000000001</v>
      </c>
    </row>
    <row r="2054" spans="1:32" x14ac:dyDescent="0.3">
      <c r="A2054" s="180" t="s">
        <v>31339</v>
      </c>
      <c r="B2054" s="180">
        <v>43466</v>
      </c>
      <c r="C2054" s="182" t="s">
        <v>28462</v>
      </c>
      <c r="D2054" s="180" t="s">
        <v>40</v>
      </c>
      <c r="E2054" s="180" t="s">
        <v>26586</v>
      </c>
      <c r="F2054" s="188">
        <v>2.04</v>
      </c>
      <c r="G2054" s="188">
        <v>1.78</v>
      </c>
      <c r="H2054" s="188">
        <v>1.72</v>
      </c>
      <c r="I2054" s="188">
        <v>1.91</v>
      </c>
      <c r="J2054" s="188">
        <v>1.77</v>
      </c>
      <c r="K2054" s="188">
        <v>1.86</v>
      </c>
      <c r="L2054" s="188">
        <v>1.99</v>
      </c>
      <c r="M2054" s="188">
        <v>1.95</v>
      </c>
      <c r="N2054" s="188">
        <v>1.81</v>
      </c>
      <c r="O2054" s="188">
        <v>2.23</v>
      </c>
      <c r="P2054" s="188">
        <v>2.31</v>
      </c>
      <c r="Q2054" s="188">
        <v>2.27</v>
      </c>
      <c r="R2054" s="188">
        <v>2.11</v>
      </c>
      <c r="S2054" s="188">
        <v>1.94</v>
      </c>
      <c r="T2054" s="188">
        <v>1.93</v>
      </c>
      <c r="U2054" s="188">
        <v>1.86</v>
      </c>
      <c r="V2054" s="188">
        <v>2.58</v>
      </c>
      <c r="W2054" s="188">
        <v>1.81</v>
      </c>
      <c r="X2054" s="188">
        <v>1.9</v>
      </c>
      <c r="Y2054" s="188">
        <v>1.94</v>
      </c>
      <c r="Z2054" s="188">
        <v>2.09</v>
      </c>
      <c r="AA2054" s="188">
        <v>1.9</v>
      </c>
      <c r="AB2054" s="188">
        <v>2.13</v>
      </c>
      <c r="AC2054" s="188">
        <v>2.0499999999999998</v>
      </c>
      <c r="AD2054" s="188">
        <v>1.82</v>
      </c>
      <c r="AE2054" s="188">
        <v>2.08</v>
      </c>
      <c r="AF2054" s="188">
        <v>2.4900000000000002</v>
      </c>
    </row>
    <row r="2055" spans="1:32" x14ac:dyDescent="0.3">
      <c r="A2055" s="180" t="s">
        <v>31339</v>
      </c>
      <c r="B2055" s="180">
        <v>43478</v>
      </c>
      <c r="C2055" s="182" t="s">
        <v>28463</v>
      </c>
      <c r="D2055" s="180" t="s">
        <v>63</v>
      </c>
      <c r="E2055" s="180" t="s">
        <v>26586</v>
      </c>
      <c r="F2055" s="188">
        <v>342.3</v>
      </c>
      <c r="G2055" s="188">
        <v>295.57</v>
      </c>
      <c r="H2055" s="188">
        <v>287.38</v>
      </c>
      <c r="I2055" s="188">
        <v>317.70999999999998</v>
      </c>
      <c r="J2055" s="188">
        <v>293.33</v>
      </c>
      <c r="K2055" s="188">
        <v>309.94</v>
      </c>
      <c r="L2055" s="188">
        <v>340.78</v>
      </c>
      <c r="M2055" s="188">
        <v>322.67</v>
      </c>
      <c r="N2055" s="188">
        <v>325.5</v>
      </c>
      <c r="O2055" s="188">
        <v>373.82</v>
      </c>
      <c r="P2055" s="188">
        <v>385.81</v>
      </c>
      <c r="Q2055" s="188">
        <v>374.73</v>
      </c>
      <c r="R2055" s="188">
        <v>380.17</v>
      </c>
      <c r="S2055" s="188">
        <v>317.95</v>
      </c>
      <c r="T2055" s="188">
        <v>318.14999999999998</v>
      </c>
      <c r="U2055" s="188">
        <v>310.83</v>
      </c>
      <c r="V2055" s="188">
        <v>433.26</v>
      </c>
      <c r="W2055" s="188">
        <v>300.55</v>
      </c>
      <c r="X2055" s="188">
        <v>321.7</v>
      </c>
      <c r="Y2055" s="188">
        <v>321.64</v>
      </c>
      <c r="Z2055" s="188">
        <v>343.72</v>
      </c>
      <c r="AA2055" s="188">
        <v>315.43</v>
      </c>
      <c r="AB2055" s="188">
        <v>356.54</v>
      </c>
      <c r="AC2055" s="188">
        <v>339.1</v>
      </c>
      <c r="AD2055" s="188">
        <v>307.48</v>
      </c>
      <c r="AE2055" s="188">
        <v>346.31</v>
      </c>
      <c r="AF2055" s="188">
        <v>413.18</v>
      </c>
    </row>
    <row r="2056" spans="1:32" x14ac:dyDescent="0.3">
      <c r="A2056" s="180" t="s">
        <v>31339</v>
      </c>
      <c r="B2056" s="180">
        <v>43467</v>
      </c>
      <c r="C2056" s="182" t="s">
        <v>28464</v>
      </c>
      <c r="D2056" s="180" t="s">
        <v>40</v>
      </c>
      <c r="E2056" s="180" t="s">
        <v>26586</v>
      </c>
      <c r="F2056" s="188">
        <v>0.6</v>
      </c>
      <c r="G2056" s="188">
        <v>0.48</v>
      </c>
      <c r="H2056" s="188">
        <v>0.56999999999999995</v>
      </c>
      <c r="I2056" s="188">
        <v>0.61</v>
      </c>
      <c r="J2056" s="188">
        <v>0.47</v>
      </c>
      <c r="K2056" s="188">
        <v>0.56999999999999995</v>
      </c>
      <c r="L2056" s="188">
        <v>0.57999999999999996</v>
      </c>
      <c r="M2056" s="188">
        <v>0.56999999999999995</v>
      </c>
      <c r="N2056" s="188">
        <v>0.56000000000000005</v>
      </c>
      <c r="O2056" s="188">
        <v>0.57999999999999996</v>
      </c>
      <c r="P2056" s="188">
        <v>0.67</v>
      </c>
      <c r="Q2056" s="188">
        <v>0.49</v>
      </c>
      <c r="R2056" s="188">
        <v>0.6</v>
      </c>
      <c r="S2056" s="188">
        <v>0.56000000000000005</v>
      </c>
      <c r="T2056" s="188">
        <v>0.57999999999999996</v>
      </c>
      <c r="U2056" s="188">
        <v>0.5</v>
      </c>
      <c r="V2056" s="188">
        <v>1</v>
      </c>
      <c r="W2056" s="188">
        <v>0.42</v>
      </c>
      <c r="X2056" s="188">
        <v>0.56000000000000005</v>
      </c>
      <c r="Y2056" s="188">
        <v>0.62</v>
      </c>
      <c r="Z2056" s="188">
        <v>0.63</v>
      </c>
      <c r="AA2056" s="188">
        <v>0.64</v>
      </c>
      <c r="AB2056" s="188">
        <v>0.56999999999999995</v>
      </c>
      <c r="AC2056" s="188">
        <v>0.6</v>
      </c>
      <c r="AD2056" s="188">
        <v>0.49</v>
      </c>
      <c r="AE2056" s="188">
        <v>0.56999999999999995</v>
      </c>
      <c r="AF2056" s="188">
        <v>0.69</v>
      </c>
    </row>
    <row r="2057" spans="1:32" x14ac:dyDescent="0.3">
      <c r="A2057" s="180" t="s">
        <v>31339</v>
      </c>
      <c r="B2057" s="180">
        <v>43479</v>
      </c>
      <c r="C2057" s="182" t="s">
        <v>28465</v>
      </c>
      <c r="D2057" s="180" t="s">
        <v>63</v>
      </c>
      <c r="E2057" s="180" t="s">
        <v>26586</v>
      </c>
      <c r="F2057" s="188">
        <v>100.96</v>
      </c>
      <c r="G2057" s="188">
        <v>80.37</v>
      </c>
      <c r="H2057" s="188">
        <v>95.69</v>
      </c>
      <c r="I2057" s="188">
        <v>101.02</v>
      </c>
      <c r="J2057" s="188">
        <v>79.209999999999994</v>
      </c>
      <c r="K2057" s="188">
        <v>95.69</v>
      </c>
      <c r="L2057" s="188">
        <v>100.51</v>
      </c>
      <c r="M2057" s="188">
        <v>94.08</v>
      </c>
      <c r="N2057" s="188">
        <v>101.21</v>
      </c>
      <c r="O2057" s="188">
        <v>98.11</v>
      </c>
      <c r="P2057" s="188">
        <v>111.76</v>
      </c>
      <c r="Q2057" s="188">
        <v>81.849999999999994</v>
      </c>
      <c r="R2057" s="188">
        <v>108.25</v>
      </c>
      <c r="S2057" s="188">
        <v>93.26</v>
      </c>
      <c r="T2057" s="188">
        <v>95.69</v>
      </c>
      <c r="U2057" s="188">
        <v>83.79</v>
      </c>
      <c r="V2057" s="188">
        <v>167.39</v>
      </c>
      <c r="W2057" s="188">
        <v>70.95</v>
      </c>
      <c r="X2057" s="188">
        <v>94.78</v>
      </c>
      <c r="Y2057" s="188">
        <v>103.18</v>
      </c>
      <c r="Z2057" s="188">
        <v>104.72</v>
      </c>
      <c r="AA2057" s="188">
        <v>107.68</v>
      </c>
      <c r="AB2057" s="188">
        <v>96.38</v>
      </c>
      <c r="AC2057" s="188">
        <v>99.1</v>
      </c>
      <c r="AD2057" s="188">
        <v>83.98</v>
      </c>
      <c r="AE2057" s="188">
        <v>95.69</v>
      </c>
      <c r="AF2057" s="188">
        <v>114.39</v>
      </c>
    </row>
    <row r="2058" spans="1:32" x14ac:dyDescent="0.3">
      <c r="A2058" s="180" t="s">
        <v>31339</v>
      </c>
      <c r="B2058" s="180">
        <v>43468</v>
      </c>
      <c r="C2058" s="182" t="s">
        <v>28466</v>
      </c>
      <c r="D2058" s="180" t="s">
        <v>40</v>
      </c>
      <c r="E2058" s="180" t="s">
        <v>26586</v>
      </c>
      <c r="F2058" s="188">
        <v>1.27</v>
      </c>
      <c r="G2058" s="188">
        <v>1.1399999999999999</v>
      </c>
      <c r="H2058" s="188">
        <v>1.18</v>
      </c>
      <c r="I2058" s="188">
        <v>1.28</v>
      </c>
      <c r="J2058" s="188">
        <v>1.23</v>
      </c>
      <c r="K2058" s="188">
        <v>1.23</v>
      </c>
      <c r="L2058" s="188">
        <v>1.19</v>
      </c>
      <c r="M2058" s="188">
        <v>1.19</v>
      </c>
      <c r="N2058" s="188">
        <v>1.2</v>
      </c>
      <c r="O2058" s="188">
        <v>1.59</v>
      </c>
      <c r="P2058" s="188">
        <v>1.38</v>
      </c>
      <c r="Q2058" s="188">
        <v>1.33</v>
      </c>
      <c r="R2058" s="188">
        <v>1.37</v>
      </c>
      <c r="S2058" s="188">
        <v>1.25</v>
      </c>
      <c r="T2058" s="188">
        <v>1.1599999999999999</v>
      </c>
      <c r="U2058" s="188">
        <v>1.1299999999999999</v>
      </c>
      <c r="V2058" s="188">
        <v>1.73</v>
      </c>
      <c r="W2058" s="188">
        <v>1.06</v>
      </c>
      <c r="X2058" s="188">
        <v>1.31</v>
      </c>
      <c r="Y2058" s="188">
        <v>1.23</v>
      </c>
      <c r="Z2058" s="188">
        <v>1.39</v>
      </c>
      <c r="AA2058" s="188">
        <v>1.26</v>
      </c>
      <c r="AB2058" s="188">
        <v>1.34</v>
      </c>
      <c r="AC2058" s="188">
        <v>1.48</v>
      </c>
      <c r="AD2058" s="188">
        <v>1.1100000000000001</v>
      </c>
      <c r="AE2058" s="188">
        <v>1.24</v>
      </c>
      <c r="AF2058" s="188">
        <v>1.53</v>
      </c>
    </row>
    <row r="2059" spans="1:32" x14ac:dyDescent="0.3">
      <c r="A2059" s="180" t="s">
        <v>31339</v>
      </c>
      <c r="B2059" s="180">
        <v>43480</v>
      </c>
      <c r="C2059" s="182" t="s">
        <v>28467</v>
      </c>
      <c r="D2059" s="180" t="s">
        <v>63</v>
      </c>
      <c r="E2059" s="180" t="s">
        <v>26586</v>
      </c>
      <c r="F2059" s="188">
        <v>213.14</v>
      </c>
      <c r="G2059" s="188">
        <v>188.92</v>
      </c>
      <c r="H2059" s="188">
        <v>198.54</v>
      </c>
      <c r="I2059" s="188">
        <v>213.49</v>
      </c>
      <c r="J2059" s="188">
        <v>204.55</v>
      </c>
      <c r="K2059" s="188">
        <v>206.33</v>
      </c>
      <c r="L2059" s="188">
        <v>204.46</v>
      </c>
      <c r="M2059" s="188">
        <v>197.38</v>
      </c>
      <c r="N2059" s="188">
        <v>216.82</v>
      </c>
      <c r="O2059" s="188">
        <v>266.16000000000003</v>
      </c>
      <c r="P2059" s="188">
        <v>230.18</v>
      </c>
      <c r="Q2059" s="188">
        <v>219.91</v>
      </c>
      <c r="R2059" s="188">
        <v>248.02</v>
      </c>
      <c r="S2059" s="188">
        <v>204.9</v>
      </c>
      <c r="T2059" s="188">
        <v>190.94</v>
      </c>
      <c r="U2059" s="188">
        <v>189.16</v>
      </c>
      <c r="V2059" s="188">
        <v>289.81</v>
      </c>
      <c r="W2059" s="188">
        <v>176.04</v>
      </c>
      <c r="X2059" s="188">
        <v>222.27</v>
      </c>
      <c r="Y2059" s="188">
        <v>204.52</v>
      </c>
      <c r="Z2059" s="188">
        <v>228.6</v>
      </c>
      <c r="AA2059" s="188">
        <v>209.6</v>
      </c>
      <c r="AB2059" s="188">
        <v>223.82</v>
      </c>
      <c r="AC2059" s="188">
        <v>244.87</v>
      </c>
      <c r="AD2059" s="188">
        <v>187.87</v>
      </c>
      <c r="AE2059" s="188">
        <v>206.14</v>
      </c>
      <c r="AF2059" s="188">
        <v>254.39</v>
      </c>
    </row>
    <row r="2060" spans="1:32" x14ac:dyDescent="0.3">
      <c r="A2060" s="180" t="s">
        <v>31339</v>
      </c>
      <c r="B2060" s="180">
        <v>43469</v>
      </c>
      <c r="C2060" s="182" t="s">
        <v>28468</v>
      </c>
      <c r="D2060" s="180" t="s">
        <v>40</v>
      </c>
      <c r="E2060" s="180" t="s">
        <v>26586</v>
      </c>
      <c r="F2060" s="188">
        <v>0.08</v>
      </c>
      <c r="G2060" s="188">
        <v>0.06</v>
      </c>
      <c r="H2060" s="188">
        <v>0.06</v>
      </c>
      <c r="I2060" s="188">
        <v>7.0000000000000007E-2</v>
      </c>
      <c r="J2060" s="188">
        <v>0.06</v>
      </c>
      <c r="K2060" s="188">
        <v>0.06</v>
      </c>
      <c r="L2060" s="188">
        <v>0.08</v>
      </c>
      <c r="M2060" s="188">
        <v>7.0000000000000007E-2</v>
      </c>
      <c r="N2060" s="188">
        <v>7.0000000000000007E-2</v>
      </c>
      <c r="O2060" s="188">
        <v>0.08</v>
      </c>
      <c r="P2060" s="188">
        <v>0.09</v>
      </c>
      <c r="Q2060" s="188">
        <v>0.1</v>
      </c>
      <c r="R2060" s="188">
        <v>0.08</v>
      </c>
      <c r="S2060" s="188">
        <v>7.0000000000000007E-2</v>
      </c>
      <c r="T2060" s="188">
        <v>0.06</v>
      </c>
      <c r="U2060" s="188">
        <v>0.06</v>
      </c>
      <c r="V2060" s="188">
        <v>0.09</v>
      </c>
      <c r="W2060" s="188">
        <v>7.0000000000000007E-2</v>
      </c>
      <c r="X2060" s="188">
        <v>7.0000000000000007E-2</v>
      </c>
      <c r="Y2060" s="188">
        <v>7.0000000000000007E-2</v>
      </c>
      <c r="Z2060" s="188">
        <v>0.08</v>
      </c>
      <c r="AA2060" s="188">
        <v>0.06</v>
      </c>
      <c r="AB2060" s="188">
        <v>0.08</v>
      </c>
      <c r="AC2060" s="188">
        <v>0.08</v>
      </c>
      <c r="AD2060" s="188">
        <v>0.06</v>
      </c>
      <c r="AE2060" s="188">
        <v>0.08</v>
      </c>
      <c r="AF2060" s="188">
        <v>0.09</v>
      </c>
    </row>
    <row r="2061" spans="1:32" x14ac:dyDescent="0.3">
      <c r="A2061" s="180" t="s">
        <v>31339</v>
      </c>
      <c r="B2061" s="180">
        <v>43481</v>
      </c>
      <c r="C2061" s="182" t="s">
        <v>28469</v>
      </c>
      <c r="D2061" s="180" t="s">
        <v>63</v>
      </c>
      <c r="E2061" s="180" t="s">
        <v>26586</v>
      </c>
      <c r="F2061" s="188">
        <v>13.53</v>
      </c>
      <c r="G2061" s="188">
        <v>11.53</v>
      </c>
      <c r="H2061" s="188">
        <v>10.19</v>
      </c>
      <c r="I2061" s="188">
        <v>12.17</v>
      </c>
      <c r="J2061" s="188">
        <v>11.29</v>
      </c>
      <c r="K2061" s="188">
        <v>10.83</v>
      </c>
      <c r="L2061" s="188">
        <v>13.94</v>
      </c>
      <c r="M2061" s="188">
        <v>12.86</v>
      </c>
      <c r="N2061" s="188">
        <v>12.55</v>
      </c>
      <c r="O2061" s="188">
        <v>14.32</v>
      </c>
      <c r="P2061" s="188">
        <v>15.51</v>
      </c>
      <c r="Q2061" s="188">
        <v>16.559999999999999</v>
      </c>
      <c r="R2061" s="188">
        <v>15.49</v>
      </c>
      <c r="S2061" s="188">
        <v>12.12</v>
      </c>
      <c r="T2061" s="188">
        <v>11.47</v>
      </c>
      <c r="U2061" s="188">
        <v>11.5</v>
      </c>
      <c r="V2061" s="188">
        <v>15.68</v>
      </c>
      <c r="W2061" s="188">
        <v>11.64</v>
      </c>
      <c r="X2061" s="188">
        <v>12.19</v>
      </c>
      <c r="Y2061" s="188">
        <v>11.96</v>
      </c>
      <c r="Z2061" s="188">
        <v>13.91</v>
      </c>
      <c r="AA2061" s="188">
        <v>11.15</v>
      </c>
      <c r="AB2061" s="188">
        <v>13.77</v>
      </c>
      <c r="AC2061" s="188">
        <v>13.82</v>
      </c>
      <c r="AD2061" s="188">
        <v>11.8</v>
      </c>
      <c r="AE2061" s="188">
        <v>14.27</v>
      </c>
      <c r="AF2061" s="188">
        <v>16</v>
      </c>
    </row>
    <row r="2062" spans="1:32" x14ac:dyDescent="0.3">
      <c r="A2062" s="180" t="s">
        <v>973</v>
      </c>
      <c r="B2062" s="180">
        <v>45204</v>
      </c>
      <c r="C2062" s="182" t="s">
        <v>31498</v>
      </c>
      <c r="D2062" s="180" t="s">
        <v>6</v>
      </c>
      <c r="E2062" s="180" t="s">
        <v>857</v>
      </c>
      <c r="F2062" s="188"/>
      <c r="G2062" s="188">
        <v>48.84</v>
      </c>
      <c r="H2062" s="188"/>
      <c r="I2062" s="188">
        <v>52.6</v>
      </c>
      <c r="J2062" s="188">
        <v>68.67</v>
      </c>
      <c r="K2062" s="188">
        <v>49.88</v>
      </c>
      <c r="L2062" s="188">
        <v>38.380000000000003</v>
      </c>
      <c r="M2062" s="188">
        <v>45.43</v>
      </c>
      <c r="N2062" s="188">
        <v>55.1</v>
      </c>
      <c r="O2062" s="188">
        <v>89.86</v>
      </c>
      <c r="P2062" s="188">
        <v>45.77</v>
      </c>
      <c r="Q2062" s="188">
        <v>58.35</v>
      </c>
      <c r="R2062" s="188">
        <v>59.99</v>
      </c>
      <c r="S2062" s="188">
        <v>44.21</v>
      </c>
      <c r="T2062" s="188">
        <v>31.68</v>
      </c>
      <c r="U2062" s="188"/>
      <c r="V2062" s="188">
        <v>45.14</v>
      </c>
      <c r="W2062" s="188">
        <v>45.37</v>
      </c>
      <c r="X2062" s="188">
        <v>60.97</v>
      </c>
      <c r="Y2062" s="188">
        <v>36.54</v>
      </c>
      <c r="Z2062" s="188">
        <v>55.78</v>
      </c>
      <c r="AA2062" s="188">
        <v>40.51</v>
      </c>
      <c r="AB2062" s="188">
        <v>49.22</v>
      </c>
      <c r="AC2062" s="188">
        <v>80.5</v>
      </c>
      <c r="AD2062" s="188"/>
      <c r="AE2062" s="188">
        <v>42.9</v>
      </c>
      <c r="AF2062" s="188">
        <v>52.98</v>
      </c>
    </row>
    <row r="2063" spans="1:32" x14ac:dyDescent="0.3">
      <c r="A2063" s="180" t="s">
        <v>973</v>
      </c>
      <c r="B2063" s="180">
        <v>3119</v>
      </c>
      <c r="C2063" s="182" t="s">
        <v>28470</v>
      </c>
      <c r="D2063" s="180" t="s">
        <v>6</v>
      </c>
      <c r="E2063" s="180" t="s">
        <v>857</v>
      </c>
      <c r="F2063" s="188">
        <v>3.04</v>
      </c>
      <c r="G2063" s="188">
        <v>2.9</v>
      </c>
      <c r="H2063" s="188">
        <v>2.98</v>
      </c>
      <c r="I2063" s="188">
        <v>2.58</v>
      </c>
      <c r="J2063" s="188">
        <v>2.85</v>
      </c>
      <c r="K2063" s="188">
        <v>3.16</v>
      </c>
      <c r="L2063" s="188">
        <v>2.84</v>
      </c>
      <c r="M2063" s="188">
        <v>2.78</v>
      </c>
      <c r="N2063" s="188">
        <v>3.22</v>
      </c>
      <c r="O2063" s="188">
        <v>2.65</v>
      </c>
      <c r="P2063" s="188">
        <v>2.88</v>
      </c>
      <c r="Q2063" s="188">
        <v>3.14</v>
      </c>
      <c r="R2063" s="188">
        <v>3.58</v>
      </c>
      <c r="S2063" s="188">
        <v>3</v>
      </c>
      <c r="T2063" s="188">
        <v>2.98</v>
      </c>
      <c r="U2063" s="188">
        <v>3.16</v>
      </c>
      <c r="V2063" s="188">
        <v>2.91</v>
      </c>
      <c r="W2063" s="188">
        <v>2.78</v>
      </c>
      <c r="X2063" s="188">
        <v>2.9</v>
      </c>
      <c r="Y2063" s="188">
        <v>2.78</v>
      </c>
      <c r="Z2063" s="188">
        <v>3.37</v>
      </c>
      <c r="AA2063" s="188">
        <v>2.65</v>
      </c>
      <c r="AB2063" s="188">
        <v>2.99</v>
      </c>
      <c r="AC2063" s="188">
        <v>3.26</v>
      </c>
      <c r="AD2063" s="188">
        <v>2.98</v>
      </c>
      <c r="AE2063" s="188">
        <v>2.65</v>
      </c>
      <c r="AF2063" s="188">
        <v>3.18</v>
      </c>
    </row>
    <row r="2064" spans="1:32" x14ac:dyDescent="0.3">
      <c r="A2064" s="180" t="s">
        <v>973</v>
      </c>
      <c r="B2064" s="180">
        <v>3122</v>
      </c>
      <c r="C2064" s="182" t="s">
        <v>28471</v>
      </c>
      <c r="D2064" s="180" t="s">
        <v>6</v>
      </c>
      <c r="E2064" s="180" t="s">
        <v>857</v>
      </c>
      <c r="F2064" s="188">
        <v>6.2</v>
      </c>
      <c r="G2064" s="188">
        <v>5.9</v>
      </c>
      <c r="H2064" s="188">
        <v>6.06</v>
      </c>
      <c r="I2064" s="188">
        <v>5.25</v>
      </c>
      <c r="J2064" s="188">
        <v>5.81</v>
      </c>
      <c r="K2064" s="188">
        <v>6.44</v>
      </c>
      <c r="L2064" s="188">
        <v>5.78</v>
      </c>
      <c r="M2064" s="188">
        <v>5.65</v>
      </c>
      <c r="N2064" s="188">
        <v>6.56</v>
      </c>
      <c r="O2064" s="188">
        <v>5.39</v>
      </c>
      <c r="P2064" s="188">
        <v>5.86</v>
      </c>
      <c r="Q2064" s="188">
        <v>6.4</v>
      </c>
      <c r="R2064" s="188">
        <v>7.29</v>
      </c>
      <c r="S2064" s="188">
        <v>6.12</v>
      </c>
      <c r="T2064" s="188">
        <v>6.06</v>
      </c>
      <c r="U2064" s="188">
        <v>6.44</v>
      </c>
      <c r="V2064" s="188">
        <v>5.93</v>
      </c>
      <c r="W2064" s="188">
        <v>5.66</v>
      </c>
      <c r="X2064" s="188">
        <v>5.91</v>
      </c>
      <c r="Y2064" s="188">
        <v>5.66</v>
      </c>
      <c r="Z2064" s="188">
        <v>6.87</v>
      </c>
      <c r="AA2064" s="188">
        <v>5.39</v>
      </c>
      <c r="AB2064" s="188">
        <v>6.08</v>
      </c>
      <c r="AC2064" s="188">
        <v>6.64</v>
      </c>
      <c r="AD2064" s="188">
        <v>6.06</v>
      </c>
      <c r="AE2064" s="188">
        <v>5.39</v>
      </c>
      <c r="AF2064" s="188">
        <v>6.47</v>
      </c>
    </row>
    <row r="2065" spans="1:32" x14ac:dyDescent="0.3">
      <c r="A2065" s="180" t="s">
        <v>973</v>
      </c>
      <c r="B2065" s="180">
        <v>3121</v>
      </c>
      <c r="C2065" s="182" t="s">
        <v>28472</v>
      </c>
      <c r="D2065" s="180" t="s">
        <v>6</v>
      </c>
      <c r="E2065" s="180" t="s">
        <v>857</v>
      </c>
      <c r="F2065" s="188">
        <v>7.02</v>
      </c>
      <c r="G2065" s="188">
        <v>6.69</v>
      </c>
      <c r="H2065" s="188">
        <v>6.87</v>
      </c>
      <c r="I2065" s="188">
        <v>5.95</v>
      </c>
      <c r="J2065" s="188">
        <v>6.58</v>
      </c>
      <c r="K2065" s="188">
        <v>7.3</v>
      </c>
      <c r="L2065" s="188">
        <v>6.56</v>
      </c>
      <c r="M2065" s="188">
        <v>6.41</v>
      </c>
      <c r="N2065" s="188">
        <v>7.43</v>
      </c>
      <c r="O2065" s="188">
        <v>6.11</v>
      </c>
      <c r="P2065" s="188">
        <v>6.64</v>
      </c>
      <c r="Q2065" s="188">
        <v>7.25</v>
      </c>
      <c r="R2065" s="188">
        <v>8.27</v>
      </c>
      <c r="S2065" s="188">
        <v>6.93</v>
      </c>
      <c r="T2065" s="188">
        <v>6.87</v>
      </c>
      <c r="U2065" s="188">
        <v>7.3</v>
      </c>
      <c r="V2065" s="188">
        <v>6.72</v>
      </c>
      <c r="W2065" s="188">
        <v>6.41</v>
      </c>
      <c r="X2065" s="188">
        <v>6.7</v>
      </c>
      <c r="Y2065" s="188">
        <v>6.41</v>
      </c>
      <c r="Z2065" s="188">
        <v>7.79</v>
      </c>
      <c r="AA2065" s="188">
        <v>6.11</v>
      </c>
      <c r="AB2065" s="188">
        <v>6.89</v>
      </c>
      <c r="AC2065" s="188">
        <v>7.53</v>
      </c>
      <c r="AD2065" s="188">
        <v>6.87</v>
      </c>
      <c r="AE2065" s="188">
        <v>6.11</v>
      </c>
      <c r="AF2065" s="188">
        <v>7.33</v>
      </c>
    </row>
    <row r="2066" spans="1:32" x14ac:dyDescent="0.3">
      <c r="A2066" s="180" t="s">
        <v>973</v>
      </c>
      <c r="B2066" s="180">
        <v>3120</v>
      </c>
      <c r="C2066" s="182" t="s">
        <v>28473</v>
      </c>
      <c r="D2066" s="180" t="s">
        <v>6</v>
      </c>
      <c r="E2066" s="180" t="s">
        <v>857</v>
      </c>
      <c r="F2066" s="188">
        <v>13.32</v>
      </c>
      <c r="G2066" s="188">
        <v>12.68</v>
      </c>
      <c r="H2066" s="188">
        <v>13.03</v>
      </c>
      <c r="I2066" s="188">
        <v>11.29</v>
      </c>
      <c r="J2066" s="188">
        <v>12.48</v>
      </c>
      <c r="K2066" s="188">
        <v>13.84</v>
      </c>
      <c r="L2066" s="188">
        <v>12.43</v>
      </c>
      <c r="M2066" s="188">
        <v>12.15</v>
      </c>
      <c r="N2066" s="188">
        <v>14.09</v>
      </c>
      <c r="O2066" s="188">
        <v>11.58</v>
      </c>
      <c r="P2066" s="188">
        <v>12.59</v>
      </c>
      <c r="Q2066" s="188">
        <v>13.75</v>
      </c>
      <c r="R2066" s="188">
        <v>15.67</v>
      </c>
      <c r="S2066" s="188">
        <v>13.14</v>
      </c>
      <c r="T2066" s="188">
        <v>13.03</v>
      </c>
      <c r="U2066" s="188">
        <v>13.84</v>
      </c>
      <c r="V2066" s="188">
        <v>12.74</v>
      </c>
      <c r="W2066" s="188">
        <v>12.16</v>
      </c>
      <c r="X2066" s="188">
        <v>12.71</v>
      </c>
      <c r="Y2066" s="188">
        <v>12.16</v>
      </c>
      <c r="Z2066" s="188">
        <v>14.76</v>
      </c>
      <c r="AA2066" s="188">
        <v>11.58</v>
      </c>
      <c r="AB2066" s="188">
        <v>13.07</v>
      </c>
      <c r="AC2066" s="188">
        <v>14.28</v>
      </c>
      <c r="AD2066" s="188">
        <v>13.03</v>
      </c>
      <c r="AE2066" s="188">
        <v>11.58</v>
      </c>
      <c r="AF2066" s="188">
        <v>13.9</v>
      </c>
    </row>
    <row r="2067" spans="1:32" x14ac:dyDescent="0.3">
      <c r="A2067" s="180" t="s">
        <v>973</v>
      </c>
      <c r="B2067" s="180">
        <v>11455</v>
      </c>
      <c r="C2067" s="182" t="s">
        <v>28474</v>
      </c>
      <c r="D2067" s="180" t="s">
        <v>6</v>
      </c>
      <c r="E2067" s="180" t="s">
        <v>857</v>
      </c>
      <c r="F2067" s="188">
        <v>19.260000000000002</v>
      </c>
      <c r="G2067" s="188">
        <v>18.34</v>
      </c>
      <c r="H2067" s="188">
        <v>18.84</v>
      </c>
      <c r="I2067" s="188">
        <v>16.329999999999998</v>
      </c>
      <c r="J2067" s="188">
        <v>18.059999999999999</v>
      </c>
      <c r="K2067" s="188">
        <v>20.02</v>
      </c>
      <c r="L2067" s="188">
        <v>17.98</v>
      </c>
      <c r="M2067" s="188">
        <v>17.579999999999998</v>
      </c>
      <c r="N2067" s="188">
        <v>20.38</v>
      </c>
      <c r="O2067" s="188">
        <v>16.75</v>
      </c>
      <c r="P2067" s="188">
        <v>18.21</v>
      </c>
      <c r="Q2067" s="188">
        <v>19.89</v>
      </c>
      <c r="R2067" s="188">
        <v>22.66</v>
      </c>
      <c r="S2067" s="188">
        <v>19.010000000000002</v>
      </c>
      <c r="T2067" s="188">
        <v>18.84</v>
      </c>
      <c r="U2067" s="188">
        <v>20.02</v>
      </c>
      <c r="V2067" s="188">
        <v>18.420000000000002</v>
      </c>
      <c r="W2067" s="188">
        <v>17.59</v>
      </c>
      <c r="X2067" s="188">
        <v>18.38</v>
      </c>
      <c r="Y2067" s="188">
        <v>17.59</v>
      </c>
      <c r="Z2067" s="188">
        <v>21.36</v>
      </c>
      <c r="AA2067" s="188">
        <v>16.75</v>
      </c>
      <c r="AB2067" s="188">
        <v>18.899999999999999</v>
      </c>
      <c r="AC2067" s="188">
        <v>20.65</v>
      </c>
      <c r="AD2067" s="188">
        <v>18.84</v>
      </c>
      <c r="AE2067" s="188">
        <v>16.75</v>
      </c>
      <c r="AF2067" s="188">
        <v>20.100000000000001</v>
      </c>
    </row>
    <row r="2068" spans="1:32" x14ac:dyDescent="0.3">
      <c r="A2068" s="180" t="s">
        <v>973</v>
      </c>
      <c r="B2068" s="180">
        <v>11456</v>
      </c>
      <c r="C2068" s="182" t="s">
        <v>28475</v>
      </c>
      <c r="D2068" s="180" t="s">
        <v>6</v>
      </c>
      <c r="E2068" s="180" t="s">
        <v>857</v>
      </c>
      <c r="F2068" s="188">
        <v>23.03</v>
      </c>
      <c r="G2068" s="188">
        <v>21.92</v>
      </c>
      <c r="H2068" s="188">
        <v>22.52</v>
      </c>
      <c r="I2068" s="188">
        <v>19.52</v>
      </c>
      <c r="J2068" s="188">
        <v>21.58</v>
      </c>
      <c r="K2068" s="188">
        <v>23.93</v>
      </c>
      <c r="L2068" s="188">
        <v>21.49</v>
      </c>
      <c r="M2068" s="188">
        <v>21.01</v>
      </c>
      <c r="N2068" s="188">
        <v>24.37</v>
      </c>
      <c r="O2068" s="188">
        <v>20.02</v>
      </c>
      <c r="P2068" s="188">
        <v>21.77</v>
      </c>
      <c r="Q2068" s="188">
        <v>23.78</v>
      </c>
      <c r="R2068" s="188">
        <v>27.09</v>
      </c>
      <c r="S2068" s="188">
        <v>22.72</v>
      </c>
      <c r="T2068" s="188">
        <v>22.52</v>
      </c>
      <c r="U2068" s="188">
        <v>23.93</v>
      </c>
      <c r="V2068" s="188">
        <v>22.02</v>
      </c>
      <c r="W2068" s="188">
        <v>21.02</v>
      </c>
      <c r="X2068" s="188">
        <v>21.97</v>
      </c>
      <c r="Y2068" s="188">
        <v>21.02</v>
      </c>
      <c r="Z2068" s="188">
        <v>25.53</v>
      </c>
      <c r="AA2068" s="188">
        <v>20.02</v>
      </c>
      <c r="AB2068" s="188">
        <v>22.59</v>
      </c>
      <c r="AC2068" s="188">
        <v>24.69</v>
      </c>
      <c r="AD2068" s="188">
        <v>22.52</v>
      </c>
      <c r="AE2068" s="188">
        <v>20.02</v>
      </c>
      <c r="AF2068" s="188">
        <v>24.03</v>
      </c>
    </row>
    <row r="2069" spans="1:32" x14ac:dyDescent="0.3">
      <c r="A2069" s="180" t="s">
        <v>973</v>
      </c>
      <c r="B2069" s="180">
        <v>3107</v>
      </c>
      <c r="C2069" s="182" t="s">
        <v>28476</v>
      </c>
      <c r="D2069" s="180" t="s">
        <v>6</v>
      </c>
      <c r="E2069" s="180" t="s">
        <v>857</v>
      </c>
      <c r="F2069" s="188">
        <v>9.7100000000000009</v>
      </c>
      <c r="G2069" s="188">
        <v>9.25</v>
      </c>
      <c r="H2069" s="188">
        <v>9.5</v>
      </c>
      <c r="I2069" s="188">
        <v>8.23</v>
      </c>
      <c r="J2069" s="188">
        <v>9.1</v>
      </c>
      <c r="K2069" s="188">
        <v>10.09</v>
      </c>
      <c r="L2069" s="188">
        <v>9.06</v>
      </c>
      <c r="M2069" s="188">
        <v>8.86</v>
      </c>
      <c r="N2069" s="188">
        <v>10.28</v>
      </c>
      <c r="O2069" s="188">
        <v>8.44</v>
      </c>
      <c r="P2069" s="188">
        <v>9.18</v>
      </c>
      <c r="Q2069" s="188">
        <v>10.029999999999999</v>
      </c>
      <c r="R2069" s="188">
        <v>11.43</v>
      </c>
      <c r="S2069" s="188">
        <v>9.58</v>
      </c>
      <c r="T2069" s="188">
        <v>9.5</v>
      </c>
      <c r="U2069" s="188">
        <v>10.09</v>
      </c>
      <c r="V2069" s="188">
        <v>9.2899999999999991</v>
      </c>
      <c r="W2069" s="188">
        <v>8.8699999999999992</v>
      </c>
      <c r="X2069" s="188">
        <v>9.27</v>
      </c>
      <c r="Y2069" s="188">
        <v>8.8699999999999992</v>
      </c>
      <c r="Z2069" s="188">
        <v>10.77</v>
      </c>
      <c r="AA2069" s="188">
        <v>8.44</v>
      </c>
      <c r="AB2069" s="188">
        <v>9.5299999999999994</v>
      </c>
      <c r="AC2069" s="188">
        <v>10.41</v>
      </c>
      <c r="AD2069" s="188">
        <v>9.5</v>
      </c>
      <c r="AE2069" s="188">
        <v>8.44</v>
      </c>
      <c r="AF2069" s="188">
        <v>10.130000000000001</v>
      </c>
    </row>
    <row r="2070" spans="1:32" x14ac:dyDescent="0.3">
      <c r="A2070" s="180" t="s">
        <v>973</v>
      </c>
      <c r="B2070" s="180">
        <v>43583</v>
      </c>
      <c r="C2070" s="182" t="s">
        <v>28477</v>
      </c>
      <c r="D2070" s="180" t="s">
        <v>6</v>
      </c>
      <c r="E2070" s="180" t="s">
        <v>857</v>
      </c>
      <c r="F2070" s="188">
        <v>10.95</v>
      </c>
      <c r="G2070" s="188">
        <v>10.43</v>
      </c>
      <c r="H2070" s="188">
        <v>10.71</v>
      </c>
      <c r="I2070" s="188">
        <v>9.2899999999999991</v>
      </c>
      <c r="J2070" s="188">
        <v>10.27</v>
      </c>
      <c r="K2070" s="188">
        <v>11.38</v>
      </c>
      <c r="L2070" s="188">
        <v>10.220000000000001</v>
      </c>
      <c r="M2070" s="188">
        <v>10</v>
      </c>
      <c r="N2070" s="188">
        <v>11.59</v>
      </c>
      <c r="O2070" s="188">
        <v>9.52</v>
      </c>
      <c r="P2070" s="188">
        <v>10.36</v>
      </c>
      <c r="Q2070" s="188">
        <v>11.31</v>
      </c>
      <c r="R2070" s="188">
        <v>12.89</v>
      </c>
      <c r="S2070" s="188">
        <v>10.81</v>
      </c>
      <c r="T2070" s="188">
        <v>10.71</v>
      </c>
      <c r="U2070" s="188">
        <v>11.38</v>
      </c>
      <c r="V2070" s="188">
        <v>10.48</v>
      </c>
      <c r="W2070" s="188">
        <v>10</v>
      </c>
      <c r="X2070" s="188">
        <v>10.45</v>
      </c>
      <c r="Y2070" s="188">
        <v>10</v>
      </c>
      <c r="Z2070" s="188">
        <v>12.14</v>
      </c>
      <c r="AA2070" s="188">
        <v>9.52</v>
      </c>
      <c r="AB2070" s="188">
        <v>10.75</v>
      </c>
      <c r="AC2070" s="188">
        <v>11.74</v>
      </c>
      <c r="AD2070" s="188">
        <v>10.71</v>
      </c>
      <c r="AE2070" s="188">
        <v>9.52</v>
      </c>
      <c r="AF2070" s="188">
        <v>11.43</v>
      </c>
    </row>
    <row r="2071" spans="1:32" x14ac:dyDescent="0.3">
      <c r="A2071" s="180" t="s">
        <v>973</v>
      </c>
      <c r="B2071" s="180">
        <v>43586</v>
      </c>
      <c r="C2071" s="182" t="s">
        <v>28478</v>
      </c>
      <c r="D2071" s="180" t="s">
        <v>6</v>
      </c>
      <c r="E2071" s="180" t="s">
        <v>857</v>
      </c>
      <c r="F2071" s="188">
        <v>11.22</v>
      </c>
      <c r="G2071" s="188">
        <v>10.69</v>
      </c>
      <c r="H2071" s="188">
        <v>10.98</v>
      </c>
      <c r="I2071" s="188">
        <v>9.52</v>
      </c>
      <c r="J2071" s="188">
        <v>10.52</v>
      </c>
      <c r="K2071" s="188">
        <v>11.66</v>
      </c>
      <c r="L2071" s="188">
        <v>10.48</v>
      </c>
      <c r="M2071" s="188">
        <v>10.24</v>
      </c>
      <c r="N2071" s="188">
        <v>11.88</v>
      </c>
      <c r="O2071" s="188">
        <v>9.76</v>
      </c>
      <c r="P2071" s="188">
        <v>10.61</v>
      </c>
      <c r="Q2071" s="188">
        <v>11.59</v>
      </c>
      <c r="R2071" s="188">
        <v>13.21</v>
      </c>
      <c r="S2071" s="188">
        <v>11.08</v>
      </c>
      <c r="T2071" s="188">
        <v>10.98</v>
      </c>
      <c r="U2071" s="188">
        <v>11.66</v>
      </c>
      <c r="V2071" s="188">
        <v>10.74</v>
      </c>
      <c r="W2071" s="188">
        <v>10.25</v>
      </c>
      <c r="X2071" s="188">
        <v>10.71</v>
      </c>
      <c r="Y2071" s="188">
        <v>10.25</v>
      </c>
      <c r="Z2071" s="188">
        <v>12.44</v>
      </c>
      <c r="AA2071" s="188">
        <v>9.76</v>
      </c>
      <c r="AB2071" s="188">
        <v>11.01</v>
      </c>
      <c r="AC2071" s="188">
        <v>12.03</v>
      </c>
      <c r="AD2071" s="188">
        <v>10.98</v>
      </c>
      <c r="AE2071" s="188">
        <v>9.76</v>
      </c>
      <c r="AF2071" s="188">
        <v>11.71</v>
      </c>
    </row>
    <row r="2072" spans="1:32" x14ac:dyDescent="0.3">
      <c r="A2072" s="180" t="s">
        <v>973</v>
      </c>
      <c r="B2072" s="180">
        <v>11461</v>
      </c>
      <c r="C2072" s="182" t="s">
        <v>28479</v>
      </c>
      <c r="D2072" s="180" t="s">
        <v>6</v>
      </c>
      <c r="E2072" s="180" t="s">
        <v>857</v>
      </c>
      <c r="F2072" s="188">
        <v>12.23</v>
      </c>
      <c r="G2072" s="188">
        <v>11.65</v>
      </c>
      <c r="H2072" s="188">
        <v>11.97</v>
      </c>
      <c r="I2072" s="188">
        <v>10.37</v>
      </c>
      <c r="J2072" s="188">
        <v>11.47</v>
      </c>
      <c r="K2072" s="188">
        <v>12.71</v>
      </c>
      <c r="L2072" s="188">
        <v>11.42</v>
      </c>
      <c r="M2072" s="188">
        <v>11.16</v>
      </c>
      <c r="N2072" s="188">
        <v>12.95</v>
      </c>
      <c r="O2072" s="188">
        <v>10.64</v>
      </c>
      <c r="P2072" s="188">
        <v>11.57</v>
      </c>
      <c r="Q2072" s="188">
        <v>12.63</v>
      </c>
      <c r="R2072" s="188">
        <v>14.39</v>
      </c>
      <c r="S2072" s="188">
        <v>12.07</v>
      </c>
      <c r="T2072" s="188">
        <v>11.97</v>
      </c>
      <c r="U2072" s="188">
        <v>12.71</v>
      </c>
      <c r="V2072" s="188">
        <v>11.7</v>
      </c>
      <c r="W2072" s="188">
        <v>11.17</v>
      </c>
      <c r="X2072" s="188">
        <v>11.67</v>
      </c>
      <c r="Y2072" s="188">
        <v>11.17</v>
      </c>
      <c r="Z2072" s="188">
        <v>13.56</v>
      </c>
      <c r="AA2072" s="188">
        <v>10.64</v>
      </c>
      <c r="AB2072" s="188">
        <v>12</v>
      </c>
      <c r="AC2072" s="188">
        <v>13.12</v>
      </c>
      <c r="AD2072" s="188">
        <v>11.97</v>
      </c>
      <c r="AE2072" s="188">
        <v>10.64</v>
      </c>
      <c r="AF2072" s="188">
        <v>12.76</v>
      </c>
    </row>
    <row r="2073" spans="1:32" x14ac:dyDescent="0.3">
      <c r="A2073" s="180" t="s">
        <v>973</v>
      </c>
      <c r="B2073" s="180">
        <v>43587</v>
      </c>
      <c r="C2073" s="182" t="s">
        <v>28480</v>
      </c>
      <c r="D2073" s="180" t="s">
        <v>6</v>
      </c>
      <c r="E2073" s="180" t="s">
        <v>857</v>
      </c>
      <c r="F2073" s="188">
        <v>14.11</v>
      </c>
      <c r="G2073" s="188">
        <v>13.44</v>
      </c>
      <c r="H2073" s="188">
        <v>13.81</v>
      </c>
      <c r="I2073" s="188">
        <v>11.97</v>
      </c>
      <c r="J2073" s="188">
        <v>13.23</v>
      </c>
      <c r="K2073" s="188">
        <v>14.67</v>
      </c>
      <c r="L2073" s="188">
        <v>13.17</v>
      </c>
      <c r="M2073" s="188">
        <v>12.88</v>
      </c>
      <c r="N2073" s="188">
        <v>14.94</v>
      </c>
      <c r="O2073" s="188">
        <v>12.27</v>
      </c>
      <c r="P2073" s="188">
        <v>13.35</v>
      </c>
      <c r="Q2073" s="188">
        <v>14.57</v>
      </c>
      <c r="R2073" s="188">
        <v>16.61</v>
      </c>
      <c r="S2073" s="188">
        <v>13.93</v>
      </c>
      <c r="T2073" s="188">
        <v>13.81</v>
      </c>
      <c r="U2073" s="188">
        <v>14.67</v>
      </c>
      <c r="V2073" s="188">
        <v>13.5</v>
      </c>
      <c r="W2073" s="188">
        <v>12.89</v>
      </c>
      <c r="X2073" s="188">
        <v>13.47</v>
      </c>
      <c r="Y2073" s="188">
        <v>12.89</v>
      </c>
      <c r="Z2073" s="188">
        <v>15.65</v>
      </c>
      <c r="AA2073" s="188">
        <v>12.27</v>
      </c>
      <c r="AB2073" s="188">
        <v>13.85</v>
      </c>
      <c r="AC2073" s="188">
        <v>15.13</v>
      </c>
      <c r="AD2073" s="188">
        <v>13.81</v>
      </c>
      <c r="AE2073" s="188">
        <v>12.27</v>
      </c>
      <c r="AF2073" s="188">
        <v>14.73</v>
      </c>
    </row>
    <row r="2074" spans="1:32" x14ac:dyDescent="0.3">
      <c r="A2074" s="180" t="s">
        <v>973</v>
      </c>
      <c r="B2074" s="180">
        <v>3106</v>
      </c>
      <c r="C2074" s="182" t="s">
        <v>28481</v>
      </c>
      <c r="D2074" s="180" t="s">
        <v>6</v>
      </c>
      <c r="E2074" s="180" t="s">
        <v>857</v>
      </c>
      <c r="F2074" s="188">
        <v>17.91</v>
      </c>
      <c r="G2074" s="188">
        <v>17.05</v>
      </c>
      <c r="H2074" s="188">
        <v>17.52</v>
      </c>
      <c r="I2074" s="188">
        <v>15.18</v>
      </c>
      <c r="J2074" s="188">
        <v>16.79</v>
      </c>
      <c r="K2074" s="188">
        <v>18.61</v>
      </c>
      <c r="L2074" s="188">
        <v>16.72</v>
      </c>
      <c r="M2074" s="188">
        <v>16.34</v>
      </c>
      <c r="N2074" s="188">
        <v>18.95</v>
      </c>
      <c r="O2074" s="188">
        <v>15.57</v>
      </c>
      <c r="P2074" s="188">
        <v>16.93</v>
      </c>
      <c r="Q2074" s="188">
        <v>18.489999999999998</v>
      </c>
      <c r="R2074" s="188">
        <v>21.07</v>
      </c>
      <c r="S2074" s="188">
        <v>17.670000000000002</v>
      </c>
      <c r="T2074" s="188">
        <v>17.52</v>
      </c>
      <c r="U2074" s="188">
        <v>18.61</v>
      </c>
      <c r="V2074" s="188">
        <v>17.13</v>
      </c>
      <c r="W2074" s="188">
        <v>16.350000000000001</v>
      </c>
      <c r="X2074" s="188">
        <v>17.09</v>
      </c>
      <c r="Y2074" s="188">
        <v>16.350000000000001</v>
      </c>
      <c r="Z2074" s="188">
        <v>19.850000000000001</v>
      </c>
      <c r="AA2074" s="188">
        <v>15.57</v>
      </c>
      <c r="AB2074" s="188">
        <v>17.57</v>
      </c>
      <c r="AC2074" s="188">
        <v>19.2</v>
      </c>
      <c r="AD2074" s="188">
        <v>17.52</v>
      </c>
      <c r="AE2074" s="188">
        <v>15.57</v>
      </c>
      <c r="AF2074" s="188">
        <v>18.690000000000001</v>
      </c>
    </row>
    <row r="2075" spans="1:32" x14ac:dyDescent="0.3">
      <c r="A2075" s="180" t="s">
        <v>973</v>
      </c>
      <c r="B2075" s="180">
        <v>44539</v>
      </c>
      <c r="C2075" s="182" t="s">
        <v>31499</v>
      </c>
      <c r="D2075" s="180" t="s">
        <v>42</v>
      </c>
      <c r="E2075" s="180" t="s">
        <v>857</v>
      </c>
      <c r="F2075" s="188"/>
      <c r="G2075" s="188"/>
      <c r="H2075" s="188"/>
      <c r="I2075" s="188"/>
      <c r="J2075" s="188">
        <v>3.09</v>
      </c>
      <c r="K2075" s="188">
        <v>4.1399999999999997</v>
      </c>
      <c r="L2075" s="188">
        <v>3.97</v>
      </c>
      <c r="M2075" s="188">
        <v>3.03</v>
      </c>
      <c r="N2075" s="188">
        <v>3.69</v>
      </c>
      <c r="O2075" s="188">
        <v>3</v>
      </c>
      <c r="P2075" s="188">
        <v>3.54</v>
      </c>
      <c r="Q2075" s="188">
        <v>3.64</v>
      </c>
      <c r="R2075" s="188">
        <v>3.63</v>
      </c>
      <c r="S2075" s="188">
        <v>5.19</v>
      </c>
      <c r="T2075" s="188"/>
      <c r="U2075" s="188"/>
      <c r="V2075" s="188">
        <v>3.86</v>
      </c>
      <c r="W2075" s="188">
        <v>3.64</v>
      </c>
      <c r="X2075" s="188">
        <v>3.73</v>
      </c>
      <c r="Y2075" s="188"/>
      <c r="Z2075" s="188">
        <v>4.3499999999999996</v>
      </c>
      <c r="AA2075" s="188"/>
      <c r="AB2075" s="188">
        <v>2.84</v>
      </c>
      <c r="AC2075" s="188">
        <v>3.37</v>
      </c>
      <c r="AD2075" s="188">
        <v>3.97</v>
      </c>
      <c r="AE2075" s="188">
        <v>3.15</v>
      </c>
      <c r="AF2075" s="188">
        <v>4.07</v>
      </c>
    </row>
    <row r="2076" spans="1:32" x14ac:dyDescent="0.3">
      <c r="A2076" s="180" t="s">
        <v>973</v>
      </c>
      <c r="B2076" s="180">
        <v>3123</v>
      </c>
      <c r="C2076" s="182" t="s">
        <v>28482</v>
      </c>
      <c r="D2076" s="180" t="s">
        <v>42</v>
      </c>
      <c r="E2076" s="180" t="s">
        <v>26586</v>
      </c>
      <c r="F2076" s="188"/>
      <c r="G2076" s="188"/>
      <c r="H2076" s="188"/>
      <c r="I2076" s="188"/>
      <c r="J2076" s="188">
        <v>2.88</v>
      </c>
      <c r="K2076" s="188">
        <v>3.86</v>
      </c>
      <c r="L2076" s="188">
        <v>3.7</v>
      </c>
      <c r="M2076" s="188">
        <v>2.83</v>
      </c>
      <c r="N2076" s="188">
        <v>3.44</v>
      </c>
      <c r="O2076" s="188">
        <v>2.8</v>
      </c>
      <c r="P2076" s="188">
        <v>3.3</v>
      </c>
      <c r="Q2076" s="188">
        <v>3.4</v>
      </c>
      <c r="R2076" s="188">
        <v>3.39</v>
      </c>
      <c r="S2076" s="188">
        <v>4.84</v>
      </c>
      <c r="T2076" s="188"/>
      <c r="U2076" s="188"/>
      <c r="V2076" s="188">
        <v>3.6</v>
      </c>
      <c r="W2076" s="188">
        <v>3.4</v>
      </c>
      <c r="X2076" s="188">
        <v>3.48</v>
      </c>
      <c r="Y2076" s="188"/>
      <c r="Z2076" s="188">
        <v>4.0599999999999996</v>
      </c>
      <c r="AA2076" s="188"/>
      <c r="AB2076" s="188">
        <v>2.65</v>
      </c>
      <c r="AC2076" s="188">
        <v>3.14</v>
      </c>
      <c r="AD2076" s="188">
        <v>3.7</v>
      </c>
      <c r="AE2076" s="188">
        <v>2.94</v>
      </c>
      <c r="AF2076" s="188">
        <v>3.8</v>
      </c>
    </row>
    <row r="2077" spans="1:32" x14ac:dyDescent="0.3">
      <c r="A2077" s="180" t="s">
        <v>973</v>
      </c>
      <c r="B2077" s="180">
        <v>38125</v>
      </c>
      <c r="C2077" s="182" t="s">
        <v>28483</v>
      </c>
      <c r="D2077" s="180" t="s">
        <v>42</v>
      </c>
      <c r="E2077" s="180" t="s">
        <v>857</v>
      </c>
      <c r="F2077" s="188">
        <v>2.0499999999999998</v>
      </c>
      <c r="G2077" s="188">
        <v>1.02</v>
      </c>
      <c r="H2077" s="188"/>
      <c r="I2077" s="188"/>
      <c r="J2077" s="188">
        <v>1.3</v>
      </c>
      <c r="K2077" s="188">
        <v>2.57</v>
      </c>
      <c r="L2077" s="188">
        <v>1.62</v>
      </c>
      <c r="M2077" s="188">
        <v>2.2200000000000002</v>
      </c>
      <c r="N2077" s="188">
        <v>1.71</v>
      </c>
      <c r="O2077" s="188">
        <v>2.91</v>
      </c>
      <c r="P2077" s="188">
        <v>1.5</v>
      </c>
      <c r="Q2077" s="188">
        <v>2.57</v>
      </c>
      <c r="R2077" s="188">
        <v>1.1399999999999999</v>
      </c>
      <c r="S2077" s="188">
        <v>1.97</v>
      </c>
      <c r="T2077" s="188">
        <v>1.28</v>
      </c>
      <c r="U2077" s="188">
        <v>1.21</v>
      </c>
      <c r="V2077" s="188"/>
      <c r="W2077" s="188">
        <v>1.79</v>
      </c>
      <c r="X2077" s="188">
        <v>1.42</v>
      </c>
      <c r="Y2077" s="188">
        <v>1.9</v>
      </c>
      <c r="Z2077" s="188">
        <v>2.4300000000000002</v>
      </c>
      <c r="AA2077" s="188">
        <v>1.23</v>
      </c>
      <c r="AB2077" s="188">
        <v>1.61</v>
      </c>
      <c r="AC2077" s="188">
        <v>1.79</v>
      </c>
      <c r="AD2077" s="188"/>
      <c r="AE2077" s="188">
        <v>1.71</v>
      </c>
      <c r="AF2077" s="188">
        <v>1.88</v>
      </c>
    </row>
    <row r="2078" spans="1:32" x14ac:dyDescent="0.3">
      <c r="A2078" s="180" t="s">
        <v>973</v>
      </c>
      <c r="B2078" s="180">
        <v>39014</v>
      </c>
      <c r="C2078" s="182" t="s">
        <v>28484</v>
      </c>
      <c r="D2078" s="180" t="s">
        <v>42</v>
      </c>
      <c r="E2078" s="180" t="s">
        <v>857</v>
      </c>
      <c r="F2078" s="188">
        <v>10.73</v>
      </c>
      <c r="G2078" s="188"/>
      <c r="H2078" s="188"/>
      <c r="I2078" s="188">
        <v>17.79</v>
      </c>
      <c r="J2078" s="188">
        <v>8.7899999999999991</v>
      </c>
      <c r="K2078" s="188"/>
      <c r="L2078" s="188">
        <v>8.36</v>
      </c>
      <c r="M2078" s="188">
        <v>7.54</v>
      </c>
      <c r="N2078" s="188">
        <v>11.88</v>
      </c>
      <c r="O2078" s="188"/>
      <c r="P2078" s="188">
        <v>8.1300000000000008</v>
      </c>
      <c r="Q2078" s="188">
        <v>8.2799999999999994</v>
      </c>
      <c r="R2078" s="188"/>
      <c r="S2078" s="188">
        <v>11.23</v>
      </c>
      <c r="T2078" s="188"/>
      <c r="U2078" s="188">
        <v>12.76</v>
      </c>
      <c r="V2078" s="188"/>
      <c r="W2078" s="188">
        <v>10.119999999999999</v>
      </c>
      <c r="X2078" s="188"/>
      <c r="Y2078" s="188"/>
      <c r="Z2078" s="188">
        <v>12.87</v>
      </c>
      <c r="AA2078" s="188"/>
      <c r="AB2078" s="188">
        <v>10.89</v>
      </c>
      <c r="AC2078" s="188">
        <v>8.57</v>
      </c>
      <c r="AD2078" s="188"/>
      <c r="AE2078" s="188">
        <v>9.66</v>
      </c>
      <c r="AF2078" s="188"/>
    </row>
    <row r="2079" spans="1:32" x14ac:dyDescent="0.3">
      <c r="A2079" s="180" t="s">
        <v>973</v>
      </c>
      <c r="B2079" s="180">
        <v>39365</v>
      </c>
      <c r="C2079" s="182" t="s">
        <v>28485</v>
      </c>
      <c r="D2079" s="180" t="s">
        <v>6</v>
      </c>
      <c r="E2079" s="180" t="s">
        <v>857</v>
      </c>
      <c r="F2079" s="188">
        <v>1800.63</v>
      </c>
      <c r="G2079" s="188">
        <v>1962.3</v>
      </c>
      <c r="H2079" s="188">
        <v>1980.87</v>
      </c>
      <c r="I2079" s="188">
        <v>1952.22</v>
      </c>
      <c r="J2079" s="188">
        <v>1820.92</v>
      </c>
      <c r="K2079" s="188">
        <v>2143.6999999999998</v>
      </c>
      <c r="L2079" s="188">
        <v>2139.2399999999998</v>
      </c>
      <c r="M2079" s="188">
        <v>2048.71</v>
      </c>
      <c r="N2079" s="188">
        <v>1927.57</v>
      </c>
      <c r="O2079" s="188">
        <v>2139.84</v>
      </c>
      <c r="P2079" s="188">
        <v>2110.25</v>
      </c>
      <c r="Q2079" s="188">
        <v>2139.84</v>
      </c>
      <c r="R2079" s="188">
        <v>2034.56</v>
      </c>
      <c r="S2079" s="188">
        <v>2208.4499999999998</v>
      </c>
      <c r="T2079" s="188">
        <v>2144.12</v>
      </c>
      <c r="U2079" s="188">
        <v>1800.63</v>
      </c>
      <c r="V2079" s="188">
        <v>1970.45</v>
      </c>
      <c r="W2079" s="188">
        <v>2188.98</v>
      </c>
      <c r="X2079" s="188">
        <v>1843.52</v>
      </c>
      <c r="Y2079" s="188">
        <v>1987.17</v>
      </c>
      <c r="Z2079" s="188">
        <v>2435.4299999999998</v>
      </c>
      <c r="AA2079" s="188">
        <v>2285.85</v>
      </c>
      <c r="AB2079" s="188">
        <v>2095.02</v>
      </c>
      <c r="AC2079" s="188">
        <v>1843.95</v>
      </c>
      <c r="AD2079" s="188">
        <v>1886.83</v>
      </c>
      <c r="AE2079" s="188">
        <v>1948.79</v>
      </c>
      <c r="AF2079" s="188">
        <v>2370.9699999999998</v>
      </c>
    </row>
    <row r="2080" spans="1:32" x14ac:dyDescent="0.3">
      <c r="A2080" s="180" t="s">
        <v>973</v>
      </c>
      <c r="B2080" s="180">
        <v>39366</v>
      </c>
      <c r="C2080" s="182" t="s">
        <v>28486</v>
      </c>
      <c r="D2080" s="180" t="s">
        <v>6</v>
      </c>
      <c r="E2080" s="180" t="s">
        <v>857</v>
      </c>
      <c r="F2080" s="188">
        <v>2731.86</v>
      </c>
      <c r="G2080" s="188">
        <v>2977.13</v>
      </c>
      <c r="H2080" s="188">
        <v>3005.31</v>
      </c>
      <c r="I2080" s="188">
        <v>2961.85</v>
      </c>
      <c r="J2080" s="188">
        <v>2762.63</v>
      </c>
      <c r="K2080" s="188">
        <v>3252.34</v>
      </c>
      <c r="L2080" s="188">
        <v>3245.57</v>
      </c>
      <c r="M2080" s="188">
        <v>3108.23</v>
      </c>
      <c r="N2080" s="188">
        <v>2924.44</v>
      </c>
      <c r="O2080" s="188">
        <v>3246.48</v>
      </c>
      <c r="P2080" s="188">
        <v>3201.59</v>
      </c>
      <c r="Q2080" s="188">
        <v>3246.48</v>
      </c>
      <c r="R2080" s="188">
        <v>3086.76</v>
      </c>
      <c r="S2080" s="188">
        <v>3350.58</v>
      </c>
      <c r="T2080" s="188">
        <v>3252.99</v>
      </c>
      <c r="U2080" s="188">
        <v>2731.86</v>
      </c>
      <c r="V2080" s="188">
        <v>2989.5</v>
      </c>
      <c r="W2080" s="188">
        <v>3321.04</v>
      </c>
      <c r="X2080" s="188">
        <v>2796.92</v>
      </c>
      <c r="Y2080" s="188">
        <v>3014.87</v>
      </c>
      <c r="Z2080" s="188">
        <v>3694.94</v>
      </c>
      <c r="AA2080" s="188">
        <v>3468.01</v>
      </c>
      <c r="AB2080" s="188">
        <v>3178.5</v>
      </c>
      <c r="AC2080" s="188">
        <v>2797.57</v>
      </c>
      <c r="AD2080" s="188">
        <v>2862.63</v>
      </c>
      <c r="AE2080" s="188">
        <v>2956.64</v>
      </c>
      <c r="AF2080" s="188">
        <v>3597.16</v>
      </c>
    </row>
    <row r="2081" spans="1:32" x14ac:dyDescent="0.3">
      <c r="A2081" s="180" t="s">
        <v>973</v>
      </c>
      <c r="B2081" s="180">
        <v>39367</v>
      </c>
      <c r="C2081" s="182" t="s">
        <v>28487</v>
      </c>
      <c r="D2081" s="180" t="s">
        <v>6</v>
      </c>
      <c r="E2081" s="180" t="s">
        <v>857</v>
      </c>
      <c r="F2081" s="188">
        <v>4680.8599999999997</v>
      </c>
      <c r="G2081" s="188">
        <v>5101.12</v>
      </c>
      <c r="H2081" s="188">
        <v>5149.3900000000003</v>
      </c>
      <c r="I2081" s="188">
        <v>5074.93</v>
      </c>
      <c r="J2081" s="188">
        <v>4733.59</v>
      </c>
      <c r="K2081" s="188">
        <v>5572.66</v>
      </c>
      <c r="L2081" s="188">
        <v>5561.07</v>
      </c>
      <c r="M2081" s="188">
        <v>5325.75</v>
      </c>
      <c r="N2081" s="188">
        <v>5010.83</v>
      </c>
      <c r="O2081" s="188">
        <v>5562.63</v>
      </c>
      <c r="P2081" s="188">
        <v>5485.71</v>
      </c>
      <c r="Q2081" s="188">
        <v>5562.63</v>
      </c>
      <c r="R2081" s="188">
        <v>5288.96</v>
      </c>
      <c r="S2081" s="188">
        <v>5740.99</v>
      </c>
      <c r="T2081" s="188">
        <v>5573.78</v>
      </c>
      <c r="U2081" s="188">
        <v>4680.8599999999997</v>
      </c>
      <c r="V2081" s="188">
        <v>5122.3</v>
      </c>
      <c r="W2081" s="188">
        <v>5690.38</v>
      </c>
      <c r="X2081" s="188">
        <v>4792.34</v>
      </c>
      <c r="Y2081" s="188">
        <v>5165.78</v>
      </c>
      <c r="Z2081" s="188">
        <v>6331.03</v>
      </c>
      <c r="AA2081" s="188">
        <v>5942.21</v>
      </c>
      <c r="AB2081" s="188">
        <v>5446.14</v>
      </c>
      <c r="AC2081" s="188">
        <v>4793.45</v>
      </c>
      <c r="AD2081" s="188">
        <v>4904.93</v>
      </c>
      <c r="AE2081" s="188">
        <v>5066.01</v>
      </c>
      <c r="AF2081" s="188">
        <v>6163.49</v>
      </c>
    </row>
    <row r="2082" spans="1:32" x14ac:dyDescent="0.3">
      <c r="A2082" s="180" t="s">
        <v>973</v>
      </c>
      <c r="B2082" s="180">
        <v>45263</v>
      </c>
      <c r="C2082" s="182" t="s">
        <v>31500</v>
      </c>
      <c r="D2082" s="180" t="s">
        <v>6</v>
      </c>
      <c r="E2082" s="180" t="s">
        <v>857</v>
      </c>
      <c r="F2082" s="188">
        <v>20.13</v>
      </c>
      <c r="G2082" s="188">
        <v>18.66</v>
      </c>
      <c r="H2082" s="188">
        <v>18.98</v>
      </c>
      <c r="I2082" s="188">
        <v>22.4</v>
      </c>
      <c r="J2082" s="188">
        <v>17.739999999999998</v>
      </c>
      <c r="K2082" s="188">
        <v>19.45</v>
      </c>
      <c r="L2082" s="188">
        <v>16.010000000000002</v>
      </c>
      <c r="M2082" s="188">
        <v>18.350000000000001</v>
      </c>
      <c r="N2082" s="188">
        <v>16.18</v>
      </c>
      <c r="O2082" s="188">
        <v>17.739999999999998</v>
      </c>
      <c r="P2082" s="188">
        <v>17.559999999999999</v>
      </c>
      <c r="Q2082" s="188">
        <v>19</v>
      </c>
      <c r="R2082" s="188">
        <v>24.42</v>
      </c>
      <c r="S2082" s="188">
        <v>21.15</v>
      </c>
      <c r="T2082" s="188">
        <v>22.9</v>
      </c>
      <c r="U2082" s="188">
        <v>19.16</v>
      </c>
      <c r="V2082" s="188">
        <v>23.49</v>
      </c>
      <c r="W2082" s="188">
        <v>18.66</v>
      </c>
      <c r="X2082" s="188">
        <v>22.4</v>
      </c>
      <c r="Y2082" s="188">
        <v>16.18</v>
      </c>
      <c r="Z2082" s="188">
        <v>20.53</v>
      </c>
      <c r="AA2082" s="188">
        <v>23.88</v>
      </c>
      <c r="AB2082" s="188">
        <v>21.03</v>
      </c>
      <c r="AC2082" s="188">
        <v>18.54</v>
      </c>
      <c r="AD2082" s="188">
        <v>16.8</v>
      </c>
      <c r="AE2082" s="188">
        <v>18.66</v>
      </c>
      <c r="AF2082" s="188">
        <v>22.25</v>
      </c>
    </row>
    <row r="2083" spans="1:32" x14ac:dyDescent="0.3">
      <c r="A2083" s="180" t="s">
        <v>973</v>
      </c>
      <c r="B2083" s="180">
        <v>37394</v>
      </c>
      <c r="C2083" s="182" t="s">
        <v>28488</v>
      </c>
      <c r="D2083" s="180" t="s">
        <v>28489</v>
      </c>
      <c r="E2083" s="180" t="s">
        <v>857</v>
      </c>
      <c r="F2083" s="188"/>
      <c r="G2083" s="188"/>
      <c r="H2083" s="188"/>
      <c r="I2083" s="188"/>
      <c r="J2083" s="188">
        <v>66.349999999999994</v>
      </c>
      <c r="K2083" s="188"/>
      <c r="L2083" s="188"/>
      <c r="M2083" s="188"/>
      <c r="N2083" s="188"/>
      <c r="O2083" s="188"/>
      <c r="P2083" s="188">
        <v>93.28</v>
      </c>
      <c r="Q2083" s="188"/>
      <c r="R2083" s="188"/>
      <c r="S2083" s="188"/>
      <c r="T2083" s="188"/>
      <c r="U2083" s="188"/>
      <c r="V2083" s="188"/>
      <c r="W2083" s="188"/>
      <c r="X2083" s="188">
        <v>74.62</v>
      </c>
      <c r="Y2083" s="188"/>
      <c r="Z2083" s="188"/>
      <c r="AA2083" s="188"/>
      <c r="AB2083" s="188"/>
      <c r="AC2083" s="188"/>
      <c r="AD2083" s="188"/>
      <c r="AE2083" s="188">
        <v>44.15</v>
      </c>
      <c r="AF2083" s="188"/>
    </row>
    <row r="2084" spans="1:32" x14ac:dyDescent="0.3">
      <c r="A2084" s="180" t="s">
        <v>973</v>
      </c>
      <c r="B2084" s="180">
        <v>14146</v>
      </c>
      <c r="C2084" s="182" t="s">
        <v>28490</v>
      </c>
      <c r="D2084" s="180" t="s">
        <v>28489</v>
      </c>
      <c r="E2084" s="180" t="s">
        <v>26586</v>
      </c>
      <c r="F2084" s="188"/>
      <c r="G2084" s="188"/>
      <c r="H2084" s="188"/>
      <c r="I2084" s="188"/>
      <c r="J2084" s="188">
        <v>106.7</v>
      </c>
      <c r="K2084" s="188"/>
      <c r="L2084" s="188"/>
      <c r="M2084" s="188"/>
      <c r="N2084" s="188"/>
      <c r="O2084" s="188"/>
      <c r="P2084" s="188">
        <v>150</v>
      </c>
      <c r="Q2084" s="188"/>
      <c r="R2084" s="188"/>
      <c r="S2084" s="188"/>
      <c r="T2084" s="188"/>
      <c r="U2084" s="188"/>
      <c r="V2084" s="188"/>
      <c r="W2084" s="188"/>
      <c r="X2084" s="188">
        <v>120</v>
      </c>
      <c r="Y2084" s="188"/>
      <c r="Z2084" s="188"/>
      <c r="AA2084" s="188"/>
      <c r="AB2084" s="188"/>
      <c r="AC2084" s="188"/>
      <c r="AD2084" s="188"/>
      <c r="AE2084" s="188">
        <v>71</v>
      </c>
      <c r="AF2084" s="188"/>
    </row>
    <row r="2085" spans="1:32" x14ac:dyDescent="0.3">
      <c r="A2085" s="180" t="s">
        <v>973</v>
      </c>
      <c r="B2085" s="180">
        <v>938</v>
      </c>
      <c r="C2085" s="182" t="s">
        <v>28491</v>
      </c>
      <c r="D2085" s="180" t="s">
        <v>37</v>
      </c>
      <c r="E2085" s="180" t="s">
        <v>857</v>
      </c>
      <c r="F2085" s="188">
        <v>2.14</v>
      </c>
      <c r="G2085" s="188">
        <v>1.95</v>
      </c>
      <c r="H2085" s="188">
        <v>1.62</v>
      </c>
      <c r="I2085" s="188">
        <v>1.96</v>
      </c>
      <c r="J2085" s="188">
        <v>1.9</v>
      </c>
      <c r="K2085" s="188">
        <v>1.76</v>
      </c>
      <c r="L2085" s="188">
        <v>2.0499999999999998</v>
      </c>
      <c r="M2085" s="188">
        <v>2.0099999999999998</v>
      </c>
      <c r="N2085" s="188">
        <v>1.94</v>
      </c>
      <c r="O2085" s="188">
        <v>2.0099999999999998</v>
      </c>
      <c r="P2085" s="188">
        <v>1.97</v>
      </c>
      <c r="Q2085" s="188">
        <v>2</v>
      </c>
      <c r="R2085" s="188">
        <v>1.95</v>
      </c>
      <c r="S2085" s="188">
        <v>2.16</v>
      </c>
      <c r="T2085" s="188">
        <v>1.91</v>
      </c>
      <c r="U2085" s="188">
        <v>1.94</v>
      </c>
      <c r="V2085" s="188">
        <v>2.08</v>
      </c>
      <c r="W2085" s="188">
        <v>2</v>
      </c>
      <c r="X2085" s="188">
        <v>1.75</v>
      </c>
      <c r="Y2085" s="188">
        <v>2.0499999999999998</v>
      </c>
      <c r="Z2085" s="188">
        <v>1.99</v>
      </c>
      <c r="AA2085" s="188">
        <v>1.98</v>
      </c>
      <c r="AB2085" s="188">
        <v>1.75</v>
      </c>
      <c r="AC2085" s="188">
        <v>1.86</v>
      </c>
      <c r="AD2085" s="188">
        <v>1.86</v>
      </c>
      <c r="AE2085" s="188">
        <v>1.78</v>
      </c>
      <c r="AF2085" s="188">
        <v>1.96</v>
      </c>
    </row>
    <row r="2086" spans="1:32" x14ac:dyDescent="0.3">
      <c r="A2086" s="180" t="s">
        <v>973</v>
      </c>
      <c r="B2086" s="180">
        <v>937</v>
      </c>
      <c r="C2086" s="182" t="s">
        <v>28492</v>
      </c>
      <c r="D2086" s="180" t="s">
        <v>37</v>
      </c>
      <c r="E2086" s="180" t="s">
        <v>857</v>
      </c>
      <c r="F2086" s="188">
        <v>12.5</v>
      </c>
      <c r="G2086" s="188">
        <v>11.36</v>
      </c>
      <c r="H2086" s="188">
        <v>9.44</v>
      </c>
      <c r="I2086" s="188">
        <v>11.41</v>
      </c>
      <c r="J2086" s="188">
        <v>11.07</v>
      </c>
      <c r="K2086" s="188">
        <v>10.24</v>
      </c>
      <c r="L2086" s="188">
        <v>11.94</v>
      </c>
      <c r="M2086" s="188">
        <v>11.7</v>
      </c>
      <c r="N2086" s="188">
        <v>11.33</v>
      </c>
      <c r="O2086" s="188">
        <v>11.7</v>
      </c>
      <c r="P2086" s="188">
        <v>11.48</v>
      </c>
      <c r="Q2086" s="188">
        <v>11.67</v>
      </c>
      <c r="R2086" s="188">
        <v>11.36</v>
      </c>
      <c r="S2086" s="188">
        <v>12.62</v>
      </c>
      <c r="T2086" s="188">
        <v>11.12</v>
      </c>
      <c r="U2086" s="188">
        <v>11.33</v>
      </c>
      <c r="V2086" s="188">
        <v>12.13</v>
      </c>
      <c r="W2086" s="188">
        <v>11.65</v>
      </c>
      <c r="X2086" s="188">
        <v>10.19</v>
      </c>
      <c r="Y2086" s="188">
        <v>11.94</v>
      </c>
      <c r="Z2086" s="188">
        <v>11.62</v>
      </c>
      <c r="AA2086" s="188">
        <v>11.53</v>
      </c>
      <c r="AB2086" s="188">
        <v>10.220000000000001</v>
      </c>
      <c r="AC2086" s="188">
        <v>10.87</v>
      </c>
      <c r="AD2086" s="188">
        <v>10.87</v>
      </c>
      <c r="AE2086" s="188">
        <v>10.41</v>
      </c>
      <c r="AF2086" s="188">
        <v>11.41</v>
      </c>
    </row>
    <row r="2087" spans="1:32" x14ac:dyDescent="0.3">
      <c r="A2087" s="180" t="s">
        <v>973</v>
      </c>
      <c r="B2087" s="180">
        <v>939</v>
      </c>
      <c r="C2087" s="182" t="s">
        <v>28493</v>
      </c>
      <c r="D2087" s="180" t="s">
        <v>37</v>
      </c>
      <c r="E2087" s="180" t="s">
        <v>857</v>
      </c>
      <c r="F2087" s="188">
        <v>3.47</v>
      </c>
      <c r="G2087" s="188">
        <v>3.15</v>
      </c>
      <c r="H2087" s="188">
        <v>2.62</v>
      </c>
      <c r="I2087" s="188">
        <v>3.16</v>
      </c>
      <c r="J2087" s="188">
        <v>3.07</v>
      </c>
      <c r="K2087" s="188">
        <v>2.84</v>
      </c>
      <c r="L2087" s="188">
        <v>3.31</v>
      </c>
      <c r="M2087" s="188">
        <v>3.25</v>
      </c>
      <c r="N2087" s="188">
        <v>3.14</v>
      </c>
      <c r="O2087" s="188">
        <v>3.25</v>
      </c>
      <c r="P2087" s="188">
        <v>3.18</v>
      </c>
      <c r="Q2087" s="188">
        <v>3.24</v>
      </c>
      <c r="R2087" s="188">
        <v>3.15</v>
      </c>
      <c r="S2087" s="188">
        <v>3.5</v>
      </c>
      <c r="T2087" s="188">
        <v>3.08</v>
      </c>
      <c r="U2087" s="188">
        <v>3.14</v>
      </c>
      <c r="V2087" s="188">
        <v>3.37</v>
      </c>
      <c r="W2087" s="188">
        <v>3.23</v>
      </c>
      <c r="X2087" s="188">
        <v>2.83</v>
      </c>
      <c r="Y2087" s="188">
        <v>3.31</v>
      </c>
      <c r="Z2087" s="188">
        <v>3.22</v>
      </c>
      <c r="AA2087" s="188">
        <v>3.2</v>
      </c>
      <c r="AB2087" s="188">
        <v>2.83</v>
      </c>
      <c r="AC2087" s="188">
        <v>3.02</v>
      </c>
      <c r="AD2087" s="188">
        <v>3.02</v>
      </c>
      <c r="AE2087" s="188">
        <v>2.89</v>
      </c>
      <c r="AF2087" s="188">
        <v>3.16</v>
      </c>
    </row>
    <row r="2088" spans="1:32" x14ac:dyDescent="0.3">
      <c r="A2088" s="180" t="s">
        <v>973</v>
      </c>
      <c r="B2088" s="180">
        <v>944</v>
      </c>
      <c r="C2088" s="182" t="s">
        <v>28494</v>
      </c>
      <c r="D2088" s="180" t="s">
        <v>37</v>
      </c>
      <c r="E2088" s="180" t="s">
        <v>857</v>
      </c>
      <c r="F2088" s="188">
        <v>5.48</v>
      </c>
      <c r="G2088" s="188">
        <v>4.9800000000000004</v>
      </c>
      <c r="H2088" s="188">
        <v>4.1399999999999997</v>
      </c>
      <c r="I2088" s="188">
        <v>5</v>
      </c>
      <c r="J2088" s="188">
        <v>4.8499999999999996</v>
      </c>
      <c r="K2088" s="188">
        <v>4.49</v>
      </c>
      <c r="L2088" s="188">
        <v>5.23</v>
      </c>
      <c r="M2088" s="188">
        <v>5.13</v>
      </c>
      <c r="N2088" s="188">
        <v>4.97</v>
      </c>
      <c r="O2088" s="188">
        <v>5.13</v>
      </c>
      <c r="P2088" s="188">
        <v>5.03</v>
      </c>
      <c r="Q2088" s="188">
        <v>5.12</v>
      </c>
      <c r="R2088" s="188">
        <v>4.9800000000000004</v>
      </c>
      <c r="S2088" s="188">
        <v>5.53</v>
      </c>
      <c r="T2088" s="188">
        <v>4.87</v>
      </c>
      <c r="U2088" s="188">
        <v>4.97</v>
      </c>
      <c r="V2088" s="188">
        <v>5.32</v>
      </c>
      <c r="W2088" s="188">
        <v>5.1100000000000003</v>
      </c>
      <c r="X2088" s="188">
        <v>4.47</v>
      </c>
      <c r="Y2088" s="188">
        <v>5.23</v>
      </c>
      <c r="Z2088" s="188">
        <v>5.0999999999999996</v>
      </c>
      <c r="AA2088" s="188">
        <v>5.05</v>
      </c>
      <c r="AB2088" s="188">
        <v>4.4800000000000004</v>
      </c>
      <c r="AC2088" s="188">
        <v>4.7699999999999996</v>
      </c>
      <c r="AD2088" s="188">
        <v>4.7699999999999996</v>
      </c>
      <c r="AE2088" s="188">
        <v>4.5599999999999996</v>
      </c>
      <c r="AF2088" s="188">
        <v>5</v>
      </c>
    </row>
    <row r="2089" spans="1:32" x14ac:dyDescent="0.3">
      <c r="A2089" s="180" t="s">
        <v>973</v>
      </c>
      <c r="B2089" s="180">
        <v>940</v>
      </c>
      <c r="C2089" s="182" t="s">
        <v>28495</v>
      </c>
      <c r="D2089" s="180" t="s">
        <v>37</v>
      </c>
      <c r="E2089" s="180" t="s">
        <v>857</v>
      </c>
      <c r="F2089" s="188">
        <v>7.91</v>
      </c>
      <c r="G2089" s="188">
        <v>7.19</v>
      </c>
      <c r="H2089" s="188">
        <v>5.97</v>
      </c>
      <c r="I2089" s="188">
        <v>7.22</v>
      </c>
      <c r="J2089" s="188">
        <v>7</v>
      </c>
      <c r="K2089" s="188">
        <v>6.48</v>
      </c>
      <c r="L2089" s="188">
        <v>7.56</v>
      </c>
      <c r="M2089" s="188">
        <v>7.4</v>
      </c>
      <c r="N2089" s="188">
        <v>7.17</v>
      </c>
      <c r="O2089" s="188">
        <v>7.4</v>
      </c>
      <c r="P2089" s="188">
        <v>7.26</v>
      </c>
      <c r="Q2089" s="188">
        <v>7.39</v>
      </c>
      <c r="R2089" s="188">
        <v>7.19</v>
      </c>
      <c r="S2089" s="188">
        <v>7.99</v>
      </c>
      <c r="T2089" s="188">
        <v>7.03</v>
      </c>
      <c r="U2089" s="188">
        <v>7.17</v>
      </c>
      <c r="V2089" s="188">
        <v>7.68</v>
      </c>
      <c r="W2089" s="188">
        <v>7.37</v>
      </c>
      <c r="X2089" s="188">
        <v>6.45</v>
      </c>
      <c r="Y2089" s="188">
        <v>7.56</v>
      </c>
      <c r="Z2089" s="188">
        <v>7.36</v>
      </c>
      <c r="AA2089" s="188">
        <v>7.3</v>
      </c>
      <c r="AB2089" s="188">
        <v>6.47</v>
      </c>
      <c r="AC2089" s="188">
        <v>6.88</v>
      </c>
      <c r="AD2089" s="188">
        <v>6.88</v>
      </c>
      <c r="AE2089" s="188">
        <v>6.59</v>
      </c>
      <c r="AF2089" s="188">
        <v>7.22</v>
      </c>
    </row>
    <row r="2090" spans="1:32" x14ac:dyDescent="0.3">
      <c r="A2090" s="180" t="s">
        <v>973</v>
      </c>
      <c r="B2090" s="180">
        <v>44397</v>
      </c>
      <c r="C2090" s="182" t="s">
        <v>28496</v>
      </c>
      <c r="D2090" s="180" t="s">
        <v>37</v>
      </c>
      <c r="E2090" s="180" t="s">
        <v>857</v>
      </c>
      <c r="F2090" s="188">
        <v>3.87</v>
      </c>
      <c r="G2090" s="188">
        <v>3.45</v>
      </c>
      <c r="H2090" s="188">
        <v>2.78</v>
      </c>
      <c r="I2090" s="188">
        <v>2.11</v>
      </c>
      <c r="J2090" s="188">
        <v>3.86</v>
      </c>
      <c r="K2090" s="188">
        <v>3.62</v>
      </c>
      <c r="L2090" s="188">
        <v>4.58</v>
      </c>
      <c r="M2090" s="188">
        <v>4.1900000000000004</v>
      </c>
      <c r="N2090" s="188">
        <v>4.09</v>
      </c>
      <c r="O2090" s="188">
        <v>2.65</v>
      </c>
      <c r="P2090" s="188">
        <v>4.3899999999999997</v>
      </c>
      <c r="Q2090" s="188">
        <v>2.57</v>
      </c>
      <c r="R2090" s="188">
        <v>2.33</v>
      </c>
      <c r="S2090" s="188">
        <v>3.12</v>
      </c>
      <c r="T2090" s="188">
        <v>2.78</v>
      </c>
      <c r="U2090" s="188">
        <v>4.51</v>
      </c>
      <c r="V2090" s="188">
        <v>3.1</v>
      </c>
      <c r="W2090" s="188">
        <v>3.06</v>
      </c>
      <c r="X2090" s="188">
        <v>4.53</v>
      </c>
      <c r="Y2090" s="188">
        <v>2.31</v>
      </c>
      <c r="Z2090" s="188">
        <v>2.8</v>
      </c>
      <c r="AA2090" s="188">
        <v>2.65</v>
      </c>
      <c r="AB2090" s="188">
        <v>2.85</v>
      </c>
      <c r="AC2090" s="188">
        <v>2.73</v>
      </c>
      <c r="AD2090" s="188">
        <v>2.2799999999999998</v>
      </c>
      <c r="AE2090" s="188">
        <v>4.01</v>
      </c>
      <c r="AF2090" s="188">
        <v>4.01</v>
      </c>
    </row>
    <row r="2091" spans="1:32" x14ac:dyDescent="0.3">
      <c r="A2091" s="180" t="s">
        <v>973</v>
      </c>
      <c r="B2091" s="180">
        <v>406</v>
      </c>
      <c r="C2091" s="182" t="s">
        <v>28497</v>
      </c>
      <c r="D2091" s="180" t="s">
        <v>6</v>
      </c>
      <c r="E2091" s="180" t="s">
        <v>857</v>
      </c>
      <c r="F2091" s="188">
        <v>105.75</v>
      </c>
      <c r="G2091" s="188">
        <v>97.98</v>
      </c>
      <c r="H2091" s="188">
        <v>85.94</v>
      </c>
      <c r="I2091" s="188">
        <v>106.85</v>
      </c>
      <c r="J2091" s="188">
        <v>76.290000000000006</v>
      </c>
      <c r="K2091" s="188">
        <v>79.209999999999994</v>
      </c>
      <c r="L2091" s="188">
        <v>101.8</v>
      </c>
      <c r="M2091" s="188">
        <v>100.11</v>
      </c>
      <c r="N2091" s="188">
        <v>82.32</v>
      </c>
      <c r="O2091" s="188">
        <v>97.56</v>
      </c>
      <c r="P2091" s="188">
        <v>91.69</v>
      </c>
      <c r="Q2091" s="188">
        <v>93.75</v>
      </c>
      <c r="R2091" s="188">
        <v>107.6</v>
      </c>
      <c r="S2091" s="188">
        <v>105.82</v>
      </c>
      <c r="T2091" s="188">
        <v>110.64</v>
      </c>
      <c r="U2091" s="188">
        <v>86.17</v>
      </c>
      <c r="V2091" s="188">
        <v>72.28</v>
      </c>
      <c r="W2091" s="188">
        <v>91.34</v>
      </c>
      <c r="X2091" s="188">
        <v>88.62</v>
      </c>
      <c r="Y2091" s="188">
        <v>82.38</v>
      </c>
      <c r="Z2091" s="188">
        <v>102.72</v>
      </c>
      <c r="AA2091" s="188">
        <v>96.34</v>
      </c>
      <c r="AB2091" s="188">
        <v>89.57</v>
      </c>
      <c r="AC2091" s="188">
        <v>85.83</v>
      </c>
      <c r="AD2091" s="188">
        <v>86.17</v>
      </c>
      <c r="AE2091" s="188">
        <v>83.93</v>
      </c>
      <c r="AF2091" s="188">
        <v>89.62</v>
      </c>
    </row>
    <row r="2092" spans="1:32" x14ac:dyDescent="0.3">
      <c r="A2092" s="180" t="s">
        <v>973</v>
      </c>
      <c r="B2092" s="180">
        <v>43728</v>
      </c>
      <c r="C2092" s="182" t="s">
        <v>31501</v>
      </c>
      <c r="D2092" s="180" t="s">
        <v>37</v>
      </c>
      <c r="E2092" s="180" t="s">
        <v>857</v>
      </c>
      <c r="F2092" s="188">
        <v>0.17</v>
      </c>
      <c r="G2092" s="188">
        <v>0.22</v>
      </c>
      <c r="H2092" s="188">
        <v>0.16</v>
      </c>
      <c r="I2092" s="188">
        <v>0.18</v>
      </c>
      <c r="J2092" s="188">
        <v>0.18</v>
      </c>
      <c r="K2092" s="188">
        <v>0.22</v>
      </c>
      <c r="L2092" s="188">
        <v>0.18</v>
      </c>
      <c r="M2092" s="188">
        <v>0.17</v>
      </c>
      <c r="N2092" s="188">
        <v>0.17</v>
      </c>
      <c r="O2092" s="188">
        <v>0.2</v>
      </c>
      <c r="P2092" s="188">
        <v>0.18</v>
      </c>
      <c r="Q2092" s="188">
        <v>0.19</v>
      </c>
      <c r="R2092" s="188">
        <v>0.21</v>
      </c>
      <c r="S2092" s="188">
        <v>0.21</v>
      </c>
      <c r="T2092" s="188">
        <v>0.21</v>
      </c>
      <c r="U2092" s="188">
        <v>0.25</v>
      </c>
      <c r="V2092" s="188">
        <v>0.23</v>
      </c>
      <c r="W2092" s="188">
        <v>0.2</v>
      </c>
      <c r="X2092" s="188">
        <v>0.19</v>
      </c>
      <c r="Y2092" s="188">
        <v>0.2</v>
      </c>
      <c r="Z2092" s="188">
        <v>0.2</v>
      </c>
      <c r="AA2092" s="188">
        <v>0.15</v>
      </c>
      <c r="AB2092" s="188">
        <v>0.18</v>
      </c>
      <c r="AC2092" s="188">
        <v>0.19</v>
      </c>
      <c r="AD2092" s="188">
        <v>0.18</v>
      </c>
      <c r="AE2092" s="188">
        <v>0.2</v>
      </c>
      <c r="AF2092" s="188">
        <v>0.19</v>
      </c>
    </row>
    <row r="2093" spans="1:32" x14ac:dyDescent="0.3">
      <c r="A2093" s="180" t="s">
        <v>973</v>
      </c>
      <c r="B2093" s="180">
        <v>42529</v>
      </c>
      <c r="C2093" s="182" t="s">
        <v>28498</v>
      </c>
      <c r="D2093" s="180" t="s">
        <v>37</v>
      </c>
      <c r="E2093" s="180" t="s">
        <v>857</v>
      </c>
      <c r="F2093" s="188"/>
      <c r="G2093" s="188"/>
      <c r="H2093" s="188"/>
      <c r="I2093" s="188"/>
      <c r="J2093" s="188">
        <v>1.28</v>
      </c>
      <c r="K2093" s="188"/>
      <c r="L2093" s="188"/>
      <c r="M2093" s="188">
        <v>0.93</v>
      </c>
      <c r="N2093" s="188">
        <v>1.1299999999999999</v>
      </c>
      <c r="O2093" s="188"/>
      <c r="P2093" s="188">
        <v>1.24</v>
      </c>
      <c r="Q2093" s="188"/>
      <c r="R2093" s="188">
        <v>0.95</v>
      </c>
      <c r="S2093" s="188">
        <v>1.47</v>
      </c>
      <c r="T2093" s="188"/>
      <c r="U2093" s="188"/>
      <c r="V2093" s="188">
        <v>1.46</v>
      </c>
      <c r="W2093" s="188">
        <v>0.92</v>
      </c>
      <c r="X2093" s="188"/>
      <c r="Y2093" s="188"/>
      <c r="Z2093" s="188">
        <v>1.41</v>
      </c>
      <c r="AA2093" s="188">
        <v>0.89</v>
      </c>
      <c r="AB2093" s="188">
        <v>0.84</v>
      </c>
      <c r="AC2093" s="188">
        <v>1.22</v>
      </c>
      <c r="AD2093" s="188"/>
      <c r="AE2093" s="188">
        <v>1.36</v>
      </c>
      <c r="AF2093" s="188"/>
    </row>
    <row r="2094" spans="1:32" x14ac:dyDescent="0.3">
      <c r="A2094" s="180" t="s">
        <v>973</v>
      </c>
      <c r="B2094" s="180">
        <v>39634</v>
      </c>
      <c r="C2094" s="182" t="s">
        <v>28499</v>
      </c>
      <c r="D2094" s="180" t="s">
        <v>37</v>
      </c>
      <c r="E2094" s="180" t="s">
        <v>857</v>
      </c>
      <c r="F2094" s="188">
        <v>3.36</v>
      </c>
      <c r="G2094" s="188">
        <v>4.29</v>
      </c>
      <c r="H2094" s="188">
        <v>3.1</v>
      </c>
      <c r="I2094" s="188">
        <v>3.54</v>
      </c>
      <c r="J2094" s="188">
        <v>3.54</v>
      </c>
      <c r="K2094" s="188">
        <v>4.16</v>
      </c>
      <c r="L2094" s="188">
        <v>3.54</v>
      </c>
      <c r="M2094" s="188">
        <v>3.25</v>
      </c>
      <c r="N2094" s="188">
        <v>3.36</v>
      </c>
      <c r="O2094" s="188">
        <v>3.79</v>
      </c>
      <c r="P2094" s="188">
        <v>3.53</v>
      </c>
      <c r="Q2094" s="188">
        <v>3.73</v>
      </c>
      <c r="R2094" s="188">
        <v>4.04</v>
      </c>
      <c r="S2094" s="188">
        <v>4.09</v>
      </c>
      <c r="T2094" s="188">
        <v>4.07</v>
      </c>
      <c r="U2094" s="188">
        <v>4.78</v>
      </c>
      <c r="V2094" s="188">
        <v>4.4400000000000004</v>
      </c>
      <c r="W2094" s="188">
        <v>3.87</v>
      </c>
      <c r="X2094" s="188">
        <v>3.72</v>
      </c>
      <c r="Y2094" s="188">
        <v>3.87</v>
      </c>
      <c r="Z2094" s="188">
        <v>3.87</v>
      </c>
      <c r="AA2094" s="188">
        <v>2.81</v>
      </c>
      <c r="AB2094" s="188">
        <v>3.48</v>
      </c>
      <c r="AC2094" s="188">
        <v>3.62</v>
      </c>
      <c r="AD2094" s="188">
        <v>3.53</v>
      </c>
      <c r="AE2094" s="188">
        <v>3.78</v>
      </c>
      <c r="AF2094" s="188">
        <v>3.72</v>
      </c>
    </row>
    <row r="2095" spans="1:32" x14ac:dyDescent="0.3">
      <c r="A2095" s="180" t="s">
        <v>973</v>
      </c>
      <c r="B2095" s="180">
        <v>39701</v>
      </c>
      <c r="C2095" s="182" t="s">
        <v>28500</v>
      </c>
      <c r="D2095" s="180" t="s">
        <v>6</v>
      </c>
      <c r="E2095" s="180" t="s">
        <v>857</v>
      </c>
      <c r="F2095" s="188"/>
      <c r="G2095" s="188">
        <v>114.06</v>
      </c>
      <c r="H2095" s="188"/>
      <c r="I2095" s="188">
        <v>152.41</v>
      </c>
      <c r="J2095" s="188">
        <v>107.15</v>
      </c>
      <c r="K2095" s="188"/>
      <c r="L2095" s="188">
        <v>98.48</v>
      </c>
      <c r="M2095" s="188">
        <v>104.25</v>
      </c>
      <c r="N2095" s="188">
        <v>74.3</v>
      </c>
      <c r="O2095" s="188">
        <v>109.2</v>
      </c>
      <c r="P2095" s="188">
        <v>87.05</v>
      </c>
      <c r="Q2095" s="188"/>
      <c r="R2095" s="188">
        <v>105.7</v>
      </c>
      <c r="S2095" s="188">
        <v>129.04</v>
      </c>
      <c r="T2095" s="188">
        <v>117.41</v>
      </c>
      <c r="U2095" s="188">
        <v>97.95</v>
      </c>
      <c r="V2095" s="188">
        <v>144.51</v>
      </c>
      <c r="W2095" s="188">
        <v>119.52</v>
      </c>
      <c r="X2095" s="188">
        <v>135.9</v>
      </c>
      <c r="Y2095" s="188">
        <v>83.83</v>
      </c>
      <c r="Z2095" s="188">
        <v>125.74</v>
      </c>
      <c r="AA2095" s="188"/>
      <c r="AB2095" s="188">
        <v>104.12</v>
      </c>
      <c r="AC2095" s="188"/>
      <c r="AD2095" s="188">
        <v>135.5</v>
      </c>
      <c r="AE2095" s="188">
        <v>106.82</v>
      </c>
      <c r="AF2095" s="188"/>
    </row>
    <row r="2096" spans="1:32" x14ac:dyDescent="0.3">
      <c r="A2096" s="180" t="s">
        <v>973</v>
      </c>
      <c r="B2096" s="180">
        <v>12815</v>
      </c>
      <c r="C2096" s="182" t="s">
        <v>28501</v>
      </c>
      <c r="D2096" s="180" t="s">
        <v>6</v>
      </c>
      <c r="E2096" s="180" t="s">
        <v>857</v>
      </c>
      <c r="F2096" s="188">
        <v>14.01</v>
      </c>
      <c r="G2096" s="188">
        <v>11.91</v>
      </c>
      <c r="H2096" s="188">
        <v>9.66</v>
      </c>
      <c r="I2096" s="188">
        <v>11.2</v>
      </c>
      <c r="J2096" s="188">
        <v>12.54</v>
      </c>
      <c r="K2096" s="188">
        <v>9.98</v>
      </c>
      <c r="L2096" s="188">
        <v>14.13</v>
      </c>
      <c r="M2096" s="188">
        <v>12.55</v>
      </c>
      <c r="N2096" s="188">
        <v>11.91</v>
      </c>
      <c r="O2096" s="188">
        <v>14.36</v>
      </c>
      <c r="P2096" s="188">
        <v>17.27</v>
      </c>
      <c r="Q2096" s="188">
        <v>16.809999999999999</v>
      </c>
      <c r="R2096" s="188">
        <v>15.66</v>
      </c>
      <c r="S2096" s="188">
        <v>11.72</v>
      </c>
      <c r="T2096" s="188">
        <v>10.86</v>
      </c>
      <c r="U2096" s="188">
        <v>13.3</v>
      </c>
      <c r="V2096" s="188">
        <v>12.21</v>
      </c>
      <c r="W2096" s="188">
        <v>13.31</v>
      </c>
      <c r="X2096" s="188">
        <v>12.61</v>
      </c>
      <c r="Y2096" s="188">
        <v>11.14</v>
      </c>
      <c r="Z2096" s="188">
        <v>14.01</v>
      </c>
      <c r="AA2096" s="188">
        <v>10.51</v>
      </c>
      <c r="AB2096" s="188">
        <v>13.78</v>
      </c>
      <c r="AC2096" s="188">
        <v>13.94</v>
      </c>
      <c r="AD2096" s="188">
        <v>12.61</v>
      </c>
      <c r="AE2096" s="188">
        <v>14.7</v>
      </c>
      <c r="AF2096" s="188">
        <v>13.94</v>
      </c>
    </row>
    <row r="2097" spans="1:32" x14ac:dyDescent="0.3">
      <c r="A2097" s="180" t="s">
        <v>973</v>
      </c>
      <c r="B2097" s="180">
        <v>39431</v>
      </c>
      <c r="C2097" s="182" t="s">
        <v>28502</v>
      </c>
      <c r="D2097" s="180" t="s">
        <v>37</v>
      </c>
      <c r="E2097" s="180" t="s">
        <v>857</v>
      </c>
      <c r="F2097" s="188">
        <v>0.46</v>
      </c>
      <c r="G2097" s="188">
        <v>0.39</v>
      </c>
      <c r="H2097" s="188">
        <v>0.34</v>
      </c>
      <c r="I2097" s="188">
        <v>0.35</v>
      </c>
      <c r="J2097" s="188">
        <v>0.31</v>
      </c>
      <c r="K2097" s="188">
        <v>0.31</v>
      </c>
      <c r="L2097" s="188">
        <v>0.28999999999999998</v>
      </c>
      <c r="M2097" s="188">
        <v>0.31</v>
      </c>
      <c r="N2097" s="188">
        <v>0.32</v>
      </c>
      <c r="O2097" s="188">
        <v>0.37</v>
      </c>
      <c r="P2097" s="188">
        <v>0.32</v>
      </c>
      <c r="Q2097" s="188">
        <v>0.33</v>
      </c>
      <c r="R2097" s="188">
        <v>0.48</v>
      </c>
      <c r="S2097" s="188">
        <v>0.33</v>
      </c>
      <c r="T2097" s="188">
        <v>0.35</v>
      </c>
      <c r="U2097" s="188">
        <v>0.3</v>
      </c>
      <c r="V2097" s="188">
        <v>0.34</v>
      </c>
      <c r="W2097" s="188">
        <v>0.34</v>
      </c>
      <c r="X2097" s="188">
        <v>0.33</v>
      </c>
      <c r="Y2097" s="188">
        <v>0.38</v>
      </c>
      <c r="Z2097" s="188">
        <v>0.53</v>
      </c>
      <c r="AA2097" s="188">
        <v>0.35</v>
      </c>
      <c r="AB2097" s="188">
        <v>0.4</v>
      </c>
      <c r="AC2097" s="188">
        <v>0.35</v>
      </c>
      <c r="AD2097" s="188">
        <v>0.38</v>
      </c>
      <c r="AE2097" s="188">
        <v>0.3</v>
      </c>
      <c r="AF2097" s="188">
        <v>0.33</v>
      </c>
    </row>
    <row r="2098" spans="1:32" x14ac:dyDescent="0.3">
      <c r="A2098" s="180" t="s">
        <v>973</v>
      </c>
      <c r="B2098" s="180">
        <v>39432</v>
      </c>
      <c r="C2098" s="182" t="s">
        <v>28503</v>
      </c>
      <c r="D2098" s="180" t="s">
        <v>37</v>
      </c>
      <c r="E2098" s="180" t="s">
        <v>857</v>
      </c>
      <c r="F2098" s="188">
        <v>4.07</v>
      </c>
      <c r="G2098" s="188">
        <v>3.46</v>
      </c>
      <c r="H2098" s="188">
        <v>3.01</v>
      </c>
      <c r="I2098" s="188">
        <v>3.08</v>
      </c>
      <c r="J2098" s="188">
        <v>2.77</v>
      </c>
      <c r="K2098" s="188">
        <v>2.77</v>
      </c>
      <c r="L2098" s="188">
        <v>2.62</v>
      </c>
      <c r="M2098" s="188">
        <v>2.73</v>
      </c>
      <c r="N2098" s="188">
        <v>2.84</v>
      </c>
      <c r="O2098" s="188">
        <v>3.32</v>
      </c>
      <c r="P2098" s="188">
        <v>2.9</v>
      </c>
      <c r="Q2098" s="188">
        <v>2.91</v>
      </c>
      <c r="R2098" s="188">
        <v>4.25</v>
      </c>
      <c r="S2098" s="188">
        <v>2.97</v>
      </c>
      <c r="T2098" s="188">
        <v>3.12</v>
      </c>
      <c r="U2098" s="188">
        <v>2.66</v>
      </c>
      <c r="V2098" s="188">
        <v>3.05</v>
      </c>
      <c r="W2098" s="188">
        <v>3.05</v>
      </c>
      <c r="X2098" s="188">
        <v>2.91</v>
      </c>
      <c r="Y2098" s="188">
        <v>3.35</v>
      </c>
      <c r="Z2098" s="188">
        <v>4.7300000000000004</v>
      </c>
      <c r="AA2098" s="188">
        <v>3.12</v>
      </c>
      <c r="AB2098" s="188">
        <v>3.56</v>
      </c>
      <c r="AC2098" s="188">
        <v>3.15</v>
      </c>
      <c r="AD2098" s="188">
        <v>3.36</v>
      </c>
      <c r="AE2098" s="188">
        <v>2.7</v>
      </c>
      <c r="AF2098" s="188">
        <v>2.91</v>
      </c>
    </row>
    <row r="2099" spans="1:32" x14ac:dyDescent="0.3">
      <c r="A2099" s="180" t="s">
        <v>973</v>
      </c>
      <c r="B2099" s="180">
        <v>43727</v>
      </c>
      <c r="C2099" s="182" t="s">
        <v>31502</v>
      </c>
      <c r="D2099" s="180" t="s">
        <v>37</v>
      </c>
      <c r="E2099" s="180" t="s">
        <v>857</v>
      </c>
      <c r="F2099" s="188">
        <v>1.34</v>
      </c>
      <c r="G2099" s="188">
        <v>1.72</v>
      </c>
      <c r="H2099" s="188">
        <v>1.24</v>
      </c>
      <c r="I2099" s="188">
        <v>1.41</v>
      </c>
      <c r="J2099" s="188">
        <v>1.41</v>
      </c>
      <c r="K2099" s="188">
        <v>1.66</v>
      </c>
      <c r="L2099" s="188">
        <v>1.41</v>
      </c>
      <c r="M2099" s="188">
        <v>1.3</v>
      </c>
      <c r="N2099" s="188">
        <v>1.34</v>
      </c>
      <c r="O2099" s="188">
        <v>1.51</v>
      </c>
      <c r="P2099" s="188">
        <v>1.41</v>
      </c>
      <c r="Q2099" s="188">
        <v>1.49</v>
      </c>
      <c r="R2099" s="188">
        <v>1.62</v>
      </c>
      <c r="S2099" s="188">
        <v>1.63</v>
      </c>
      <c r="T2099" s="188">
        <v>1.63</v>
      </c>
      <c r="U2099" s="188">
        <v>1.91</v>
      </c>
      <c r="V2099" s="188">
        <v>1.78</v>
      </c>
      <c r="W2099" s="188">
        <v>1.55</v>
      </c>
      <c r="X2099" s="188">
        <v>1.49</v>
      </c>
      <c r="Y2099" s="188">
        <v>1.55</v>
      </c>
      <c r="Z2099" s="188">
        <v>1.55</v>
      </c>
      <c r="AA2099" s="188">
        <v>1.1200000000000001</v>
      </c>
      <c r="AB2099" s="188">
        <v>1.39</v>
      </c>
      <c r="AC2099" s="188">
        <v>1.45</v>
      </c>
      <c r="AD2099" s="188">
        <v>1.41</v>
      </c>
      <c r="AE2099" s="188">
        <v>1.51</v>
      </c>
      <c r="AF2099" s="188">
        <v>1.49</v>
      </c>
    </row>
    <row r="2100" spans="1:32" x14ac:dyDescent="0.3">
      <c r="A2100" s="180" t="s">
        <v>973</v>
      </c>
      <c r="B2100" s="180">
        <v>20111</v>
      </c>
      <c r="C2100" s="182" t="s">
        <v>28504</v>
      </c>
      <c r="D2100" s="180" t="s">
        <v>6</v>
      </c>
      <c r="E2100" s="180" t="s">
        <v>857</v>
      </c>
      <c r="F2100" s="188">
        <v>19.89</v>
      </c>
      <c r="G2100" s="188">
        <v>25.39</v>
      </c>
      <c r="H2100" s="188">
        <v>18.32</v>
      </c>
      <c r="I2100" s="188">
        <v>20.94</v>
      </c>
      <c r="J2100" s="188">
        <v>20.94</v>
      </c>
      <c r="K2100" s="188">
        <v>24.61</v>
      </c>
      <c r="L2100" s="188">
        <v>20.94</v>
      </c>
      <c r="M2100" s="188">
        <v>19.21</v>
      </c>
      <c r="N2100" s="188">
        <v>19.89</v>
      </c>
      <c r="O2100" s="188">
        <v>22.41</v>
      </c>
      <c r="P2100" s="188">
        <v>20.89</v>
      </c>
      <c r="Q2100" s="188">
        <v>22.09</v>
      </c>
      <c r="R2100" s="188">
        <v>23.92</v>
      </c>
      <c r="S2100" s="188">
        <v>24.19</v>
      </c>
      <c r="T2100" s="188">
        <v>24.08</v>
      </c>
      <c r="U2100" s="188">
        <v>28.27</v>
      </c>
      <c r="V2100" s="188">
        <v>26.28</v>
      </c>
      <c r="W2100" s="188">
        <v>22.93</v>
      </c>
      <c r="X2100" s="188">
        <v>21.99</v>
      </c>
      <c r="Y2100" s="188">
        <v>22.88</v>
      </c>
      <c r="Z2100" s="188">
        <v>22.88</v>
      </c>
      <c r="AA2100" s="188">
        <v>16.649999999999999</v>
      </c>
      <c r="AB2100" s="188">
        <v>20.63</v>
      </c>
      <c r="AC2100" s="188">
        <v>21.41</v>
      </c>
      <c r="AD2100" s="188">
        <v>20.89</v>
      </c>
      <c r="AE2100" s="188">
        <v>22.35</v>
      </c>
      <c r="AF2100" s="188">
        <v>22.04</v>
      </c>
    </row>
    <row r="2101" spans="1:32" x14ac:dyDescent="0.3">
      <c r="A2101" s="180" t="s">
        <v>973</v>
      </c>
      <c r="B2101" s="180">
        <v>21127</v>
      </c>
      <c r="C2101" s="182" t="s">
        <v>28505</v>
      </c>
      <c r="D2101" s="180" t="s">
        <v>6</v>
      </c>
      <c r="E2101" s="180" t="s">
        <v>857</v>
      </c>
      <c r="F2101" s="188">
        <v>5.8</v>
      </c>
      <c r="G2101" s="188">
        <v>7.4</v>
      </c>
      <c r="H2101" s="188">
        <v>5.34</v>
      </c>
      <c r="I2101" s="188">
        <v>6.11</v>
      </c>
      <c r="J2101" s="188">
        <v>6.11</v>
      </c>
      <c r="K2101" s="188">
        <v>7.17</v>
      </c>
      <c r="L2101" s="188">
        <v>6.11</v>
      </c>
      <c r="M2101" s="188">
        <v>5.6</v>
      </c>
      <c r="N2101" s="188">
        <v>5.8</v>
      </c>
      <c r="O2101" s="188">
        <v>6.53</v>
      </c>
      <c r="P2101" s="188">
        <v>6.09</v>
      </c>
      <c r="Q2101" s="188">
        <v>6.44</v>
      </c>
      <c r="R2101" s="188">
        <v>6.98</v>
      </c>
      <c r="S2101" s="188">
        <v>7.05</v>
      </c>
      <c r="T2101" s="188">
        <v>7.02</v>
      </c>
      <c r="U2101" s="188">
        <v>8.24</v>
      </c>
      <c r="V2101" s="188">
        <v>7.66</v>
      </c>
      <c r="W2101" s="188">
        <v>6.69</v>
      </c>
      <c r="X2101" s="188">
        <v>6.41</v>
      </c>
      <c r="Y2101" s="188">
        <v>6.67</v>
      </c>
      <c r="Z2101" s="188">
        <v>6.67</v>
      </c>
      <c r="AA2101" s="188">
        <v>4.8499999999999996</v>
      </c>
      <c r="AB2101" s="188">
        <v>6.01</v>
      </c>
      <c r="AC2101" s="188">
        <v>6.24</v>
      </c>
      <c r="AD2101" s="188">
        <v>6.09</v>
      </c>
      <c r="AE2101" s="188">
        <v>6.52</v>
      </c>
      <c r="AF2101" s="188">
        <v>6.43</v>
      </c>
    </row>
    <row r="2102" spans="1:32" x14ac:dyDescent="0.3">
      <c r="A2102" s="180" t="s">
        <v>973</v>
      </c>
      <c r="B2102" s="180">
        <v>404</v>
      </c>
      <c r="C2102" s="182" t="s">
        <v>28506</v>
      </c>
      <c r="D2102" s="180" t="s">
        <v>37</v>
      </c>
      <c r="E2102" s="180" t="s">
        <v>26586</v>
      </c>
      <c r="F2102" s="188">
        <v>3.8</v>
      </c>
      <c r="G2102" s="188">
        <v>4.8499999999999996</v>
      </c>
      <c r="H2102" s="188">
        <v>3.5</v>
      </c>
      <c r="I2102" s="188">
        <v>4</v>
      </c>
      <c r="J2102" s="188">
        <v>4</v>
      </c>
      <c r="K2102" s="188">
        <v>4.7</v>
      </c>
      <c r="L2102" s="188">
        <v>4</v>
      </c>
      <c r="M2102" s="188">
        <v>3.67</v>
      </c>
      <c r="N2102" s="188">
        <v>3.8</v>
      </c>
      <c r="O2102" s="188">
        <v>4.28</v>
      </c>
      <c r="P2102" s="188">
        <v>3.99</v>
      </c>
      <c r="Q2102" s="188">
        <v>4.22</v>
      </c>
      <c r="R2102" s="188">
        <v>4.57</v>
      </c>
      <c r="S2102" s="188">
        <v>4.62</v>
      </c>
      <c r="T2102" s="188">
        <v>4.5999999999999996</v>
      </c>
      <c r="U2102" s="188">
        <v>5.4</v>
      </c>
      <c r="V2102" s="188">
        <v>5.0199999999999996</v>
      </c>
      <c r="W2102" s="188">
        <v>4.38</v>
      </c>
      <c r="X2102" s="188">
        <v>4.2</v>
      </c>
      <c r="Y2102" s="188">
        <v>4.37</v>
      </c>
      <c r="Z2102" s="188">
        <v>4.37</v>
      </c>
      <c r="AA2102" s="188">
        <v>3.18</v>
      </c>
      <c r="AB2102" s="188">
        <v>3.94</v>
      </c>
      <c r="AC2102" s="188">
        <v>4.09</v>
      </c>
      <c r="AD2102" s="188">
        <v>3.99</v>
      </c>
      <c r="AE2102" s="188">
        <v>4.2699999999999996</v>
      </c>
      <c r="AF2102" s="188">
        <v>4.21</v>
      </c>
    </row>
    <row r="2103" spans="1:32" x14ac:dyDescent="0.3">
      <c r="A2103" s="180" t="s">
        <v>973</v>
      </c>
      <c r="B2103" s="180">
        <v>14151</v>
      </c>
      <c r="C2103" s="182" t="s">
        <v>28507</v>
      </c>
      <c r="D2103" s="180" t="s">
        <v>6</v>
      </c>
      <c r="E2103" s="180" t="s">
        <v>857</v>
      </c>
      <c r="F2103" s="188"/>
      <c r="G2103" s="188"/>
      <c r="H2103" s="188"/>
      <c r="I2103" s="188"/>
      <c r="J2103" s="188">
        <v>76.69</v>
      </c>
      <c r="K2103" s="188"/>
      <c r="L2103" s="188"/>
      <c r="M2103" s="188"/>
      <c r="N2103" s="188"/>
      <c r="O2103" s="188"/>
      <c r="P2103" s="188">
        <v>107.81</v>
      </c>
      <c r="Q2103" s="188"/>
      <c r="R2103" s="188"/>
      <c r="S2103" s="188"/>
      <c r="T2103" s="188"/>
      <c r="U2103" s="188"/>
      <c r="V2103" s="188"/>
      <c r="W2103" s="188"/>
      <c r="X2103" s="188">
        <v>86.25</v>
      </c>
      <c r="Y2103" s="188"/>
      <c r="Z2103" s="188"/>
      <c r="AA2103" s="188"/>
      <c r="AB2103" s="188"/>
      <c r="AC2103" s="188"/>
      <c r="AD2103" s="188"/>
      <c r="AE2103" s="188">
        <v>51.03</v>
      </c>
      <c r="AF2103" s="188"/>
    </row>
    <row r="2104" spans="1:32" x14ac:dyDescent="0.3">
      <c r="A2104" s="180" t="s">
        <v>973</v>
      </c>
      <c r="B2104" s="180">
        <v>14153</v>
      </c>
      <c r="C2104" s="182" t="s">
        <v>28508</v>
      </c>
      <c r="D2104" s="180" t="s">
        <v>6</v>
      </c>
      <c r="E2104" s="180" t="s">
        <v>857</v>
      </c>
      <c r="F2104" s="188"/>
      <c r="G2104" s="188"/>
      <c r="H2104" s="188"/>
      <c r="I2104" s="188"/>
      <c r="J2104" s="188">
        <v>86.69</v>
      </c>
      <c r="K2104" s="188"/>
      <c r="L2104" s="188"/>
      <c r="M2104" s="188"/>
      <c r="N2104" s="188"/>
      <c r="O2104" s="188"/>
      <c r="P2104" s="188">
        <v>121.87</v>
      </c>
      <c r="Q2104" s="188"/>
      <c r="R2104" s="188"/>
      <c r="S2104" s="188"/>
      <c r="T2104" s="188"/>
      <c r="U2104" s="188"/>
      <c r="V2104" s="188"/>
      <c r="W2104" s="188"/>
      <c r="X2104" s="188">
        <v>97.5</v>
      </c>
      <c r="Y2104" s="188"/>
      <c r="Z2104" s="188"/>
      <c r="AA2104" s="188"/>
      <c r="AB2104" s="188"/>
      <c r="AC2104" s="188"/>
      <c r="AD2104" s="188"/>
      <c r="AE2104" s="188">
        <v>57.68</v>
      </c>
      <c r="AF2104" s="188"/>
    </row>
    <row r="2105" spans="1:32" x14ac:dyDescent="0.3">
      <c r="A2105" s="180" t="s">
        <v>973</v>
      </c>
      <c r="B2105" s="180">
        <v>14152</v>
      </c>
      <c r="C2105" s="182" t="s">
        <v>28509</v>
      </c>
      <c r="D2105" s="180" t="s">
        <v>6</v>
      </c>
      <c r="E2105" s="180" t="s">
        <v>857</v>
      </c>
      <c r="F2105" s="188"/>
      <c r="G2105" s="188"/>
      <c r="H2105" s="188"/>
      <c r="I2105" s="188"/>
      <c r="J2105" s="188">
        <v>66.55</v>
      </c>
      <c r="K2105" s="188"/>
      <c r="L2105" s="188"/>
      <c r="M2105" s="188"/>
      <c r="N2105" s="188"/>
      <c r="O2105" s="188"/>
      <c r="P2105" s="188">
        <v>93.56</v>
      </c>
      <c r="Q2105" s="188"/>
      <c r="R2105" s="188"/>
      <c r="S2105" s="188"/>
      <c r="T2105" s="188"/>
      <c r="U2105" s="188"/>
      <c r="V2105" s="188"/>
      <c r="W2105" s="188"/>
      <c r="X2105" s="188">
        <v>74.849999999999994</v>
      </c>
      <c r="Y2105" s="188"/>
      <c r="Z2105" s="188"/>
      <c r="AA2105" s="188"/>
      <c r="AB2105" s="188"/>
      <c r="AC2105" s="188"/>
      <c r="AD2105" s="188"/>
      <c r="AE2105" s="188">
        <v>44.28</v>
      </c>
      <c r="AF2105" s="188"/>
    </row>
    <row r="2106" spans="1:32" x14ac:dyDescent="0.3">
      <c r="A2106" s="180" t="s">
        <v>973</v>
      </c>
      <c r="B2106" s="180">
        <v>14154</v>
      </c>
      <c r="C2106" s="182" t="s">
        <v>28510</v>
      </c>
      <c r="D2106" s="180" t="s">
        <v>6</v>
      </c>
      <c r="E2106" s="180" t="s">
        <v>857</v>
      </c>
      <c r="F2106" s="188"/>
      <c r="G2106" s="188"/>
      <c r="H2106" s="188"/>
      <c r="I2106" s="188"/>
      <c r="J2106" s="188">
        <v>232.93</v>
      </c>
      <c r="K2106" s="188"/>
      <c r="L2106" s="188"/>
      <c r="M2106" s="188"/>
      <c r="N2106" s="188"/>
      <c r="O2106" s="188"/>
      <c r="P2106" s="188">
        <v>327.45999999999998</v>
      </c>
      <c r="Q2106" s="188"/>
      <c r="R2106" s="188"/>
      <c r="S2106" s="188"/>
      <c r="T2106" s="188"/>
      <c r="U2106" s="188"/>
      <c r="V2106" s="188"/>
      <c r="W2106" s="188"/>
      <c r="X2106" s="188">
        <v>261.97000000000003</v>
      </c>
      <c r="Y2106" s="188"/>
      <c r="Z2106" s="188"/>
      <c r="AA2106" s="188"/>
      <c r="AB2106" s="188"/>
      <c r="AC2106" s="188"/>
      <c r="AD2106" s="188"/>
      <c r="AE2106" s="188">
        <v>155</v>
      </c>
      <c r="AF2106" s="188"/>
    </row>
    <row r="2107" spans="1:32" x14ac:dyDescent="0.3">
      <c r="A2107" s="180" t="s">
        <v>973</v>
      </c>
      <c r="B2107" s="180">
        <v>43729</v>
      </c>
      <c r="C2107" s="182" t="s">
        <v>31503</v>
      </c>
      <c r="D2107" s="180" t="s">
        <v>37</v>
      </c>
      <c r="E2107" s="180" t="s">
        <v>857</v>
      </c>
      <c r="F2107" s="188">
        <v>0.13</v>
      </c>
      <c r="G2107" s="188">
        <v>0.17</v>
      </c>
      <c r="H2107" s="188">
        <v>0.12</v>
      </c>
      <c r="I2107" s="188">
        <v>0.14000000000000001</v>
      </c>
      <c r="J2107" s="188">
        <v>0.14000000000000001</v>
      </c>
      <c r="K2107" s="188">
        <v>0.16</v>
      </c>
      <c r="L2107" s="188">
        <v>0.14000000000000001</v>
      </c>
      <c r="M2107" s="188">
        <v>0.13</v>
      </c>
      <c r="N2107" s="188">
        <v>0.13</v>
      </c>
      <c r="O2107" s="188">
        <v>0.15</v>
      </c>
      <c r="P2107" s="188">
        <v>0.14000000000000001</v>
      </c>
      <c r="Q2107" s="188">
        <v>0.14000000000000001</v>
      </c>
      <c r="R2107" s="188">
        <v>0.16</v>
      </c>
      <c r="S2107" s="188">
        <v>0.16</v>
      </c>
      <c r="T2107" s="188">
        <v>0.16</v>
      </c>
      <c r="U2107" s="188">
        <v>0.19</v>
      </c>
      <c r="V2107" s="188">
        <v>0.17</v>
      </c>
      <c r="W2107" s="188">
        <v>0.15</v>
      </c>
      <c r="X2107" s="188">
        <v>0.14000000000000001</v>
      </c>
      <c r="Y2107" s="188">
        <v>0.15</v>
      </c>
      <c r="Z2107" s="188">
        <v>0.15</v>
      </c>
      <c r="AA2107" s="188">
        <v>0.11</v>
      </c>
      <c r="AB2107" s="188">
        <v>0.13</v>
      </c>
      <c r="AC2107" s="188">
        <v>0.14000000000000001</v>
      </c>
      <c r="AD2107" s="188">
        <v>0.14000000000000001</v>
      </c>
      <c r="AE2107" s="188">
        <v>0.15</v>
      </c>
      <c r="AF2107" s="188">
        <v>0.14000000000000001</v>
      </c>
    </row>
    <row r="2108" spans="1:32" x14ac:dyDescent="0.3">
      <c r="A2108" s="180" t="s">
        <v>973</v>
      </c>
      <c r="B2108" s="180">
        <v>41956</v>
      </c>
      <c r="C2108" s="182" t="s">
        <v>31504</v>
      </c>
      <c r="D2108" s="180" t="s">
        <v>37</v>
      </c>
      <c r="E2108" s="180" t="s">
        <v>857</v>
      </c>
      <c r="F2108" s="188">
        <v>7.0000000000000007E-2</v>
      </c>
      <c r="G2108" s="188">
        <v>0.08</v>
      </c>
      <c r="H2108" s="188">
        <v>0.06</v>
      </c>
      <c r="I2108" s="188">
        <v>7.0000000000000007E-2</v>
      </c>
      <c r="J2108" s="188">
        <v>7.0000000000000007E-2</v>
      </c>
      <c r="K2108" s="188">
        <v>0.08</v>
      </c>
      <c r="L2108" s="188">
        <v>7.0000000000000007E-2</v>
      </c>
      <c r="M2108" s="188">
        <v>0.06</v>
      </c>
      <c r="N2108" s="188">
        <v>7.0000000000000007E-2</v>
      </c>
      <c r="O2108" s="188">
        <v>7.0000000000000007E-2</v>
      </c>
      <c r="P2108" s="188">
        <v>7.0000000000000007E-2</v>
      </c>
      <c r="Q2108" s="188">
        <v>7.0000000000000007E-2</v>
      </c>
      <c r="R2108" s="188">
        <v>0.08</v>
      </c>
      <c r="S2108" s="188">
        <v>0.08</v>
      </c>
      <c r="T2108" s="188">
        <v>0.08</v>
      </c>
      <c r="U2108" s="188">
        <v>0.1</v>
      </c>
      <c r="V2108" s="188">
        <v>0.09</v>
      </c>
      <c r="W2108" s="188">
        <v>0.08</v>
      </c>
      <c r="X2108" s="188">
        <v>7.0000000000000007E-2</v>
      </c>
      <c r="Y2108" s="188">
        <v>0.08</v>
      </c>
      <c r="Z2108" s="188">
        <v>0.08</v>
      </c>
      <c r="AA2108" s="188">
        <v>0.05</v>
      </c>
      <c r="AB2108" s="188">
        <v>7.0000000000000007E-2</v>
      </c>
      <c r="AC2108" s="188">
        <v>7.0000000000000007E-2</v>
      </c>
      <c r="AD2108" s="188">
        <v>7.0000000000000007E-2</v>
      </c>
      <c r="AE2108" s="188">
        <v>7.0000000000000007E-2</v>
      </c>
      <c r="AF2108" s="188">
        <v>7.0000000000000007E-2</v>
      </c>
    </row>
    <row r="2109" spans="1:32" x14ac:dyDescent="0.3">
      <c r="A2109" s="180" t="s">
        <v>973</v>
      </c>
      <c r="B2109" s="180">
        <v>3146</v>
      </c>
      <c r="C2109" s="182" t="s">
        <v>28511</v>
      </c>
      <c r="D2109" s="180" t="s">
        <v>6</v>
      </c>
      <c r="E2109" s="180" t="s">
        <v>857</v>
      </c>
      <c r="F2109" s="188">
        <v>3.7</v>
      </c>
      <c r="G2109" s="188">
        <v>4.72</v>
      </c>
      <c r="H2109" s="188">
        <v>3.41</v>
      </c>
      <c r="I2109" s="188">
        <v>3.89</v>
      </c>
      <c r="J2109" s="188">
        <v>3.89</v>
      </c>
      <c r="K2109" s="188">
        <v>4.57</v>
      </c>
      <c r="L2109" s="188">
        <v>3.89</v>
      </c>
      <c r="M2109" s="188">
        <v>3.57</v>
      </c>
      <c r="N2109" s="188">
        <v>3.7</v>
      </c>
      <c r="O2109" s="188">
        <v>4.17</v>
      </c>
      <c r="P2109" s="188">
        <v>3.88</v>
      </c>
      <c r="Q2109" s="188">
        <v>4.1100000000000003</v>
      </c>
      <c r="R2109" s="188">
        <v>4.45</v>
      </c>
      <c r="S2109" s="188">
        <v>4.5</v>
      </c>
      <c r="T2109" s="188">
        <v>4.4800000000000004</v>
      </c>
      <c r="U2109" s="188">
        <v>5.26</v>
      </c>
      <c r="V2109" s="188">
        <v>4.8899999999999997</v>
      </c>
      <c r="W2109" s="188">
        <v>4.26</v>
      </c>
      <c r="X2109" s="188">
        <v>4.09</v>
      </c>
      <c r="Y2109" s="188">
        <v>4.25</v>
      </c>
      <c r="Z2109" s="188">
        <v>4.25</v>
      </c>
      <c r="AA2109" s="188">
        <v>3.09</v>
      </c>
      <c r="AB2109" s="188">
        <v>3.83</v>
      </c>
      <c r="AC2109" s="188">
        <v>3.98</v>
      </c>
      <c r="AD2109" s="188">
        <v>3.88</v>
      </c>
      <c r="AE2109" s="188">
        <v>4.16</v>
      </c>
      <c r="AF2109" s="188">
        <v>4.0999999999999996</v>
      </c>
    </row>
    <row r="2110" spans="1:32" x14ac:dyDescent="0.3">
      <c r="A2110" s="180" t="s">
        <v>973</v>
      </c>
      <c r="B2110" s="180">
        <v>3143</v>
      </c>
      <c r="C2110" s="182" t="s">
        <v>31505</v>
      </c>
      <c r="D2110" s="180" t="s">
        <v>6</v>
      </c>
      <c r="E2110" s="180" t="s">
        <v>857</v>
      </c>
      <c r="F2110" s="188">
        <v>6.76</v>
      </c>
      <c r="G2110" s="188">
        <v>8.6300000000000008</v>
      </c>
      <c r="H2110" s="188">
        <v>6.22</v>
      </c>
      <c r="I2110" s="188">
        <v>7.11</v>
      </c>
      <c r="J2110" s="188">
        <v>7.11</v>
      </c>
      <c r="K2110" s="188">
        <v>8.36</v>
      </c>
      <c r="L2110" s="188">
        <v>7.11</v>
      </c>
      <c r="M2110" s="188">
        <v>6.53</v>
      </c>
      <c r="N2110" s="188">
        <v>6.76</v>
      </c>
      <c r="O2110" s="188">
        <v>7.61</v>
      </c>
      <c r="P2110" s="188">
        <v>7.1</v>
      </c>
      <c r="Q2110" s="188">
        <v>7.5</v>
      </c>
      <c r="R2110" s="188">
        <v>8.1300000000000008</v>
      </c>
      <c r="S2110" s="188">
        <v>8.2200000000000006</v>
      </c>
      <c r="T2110" s="188">
        <v>8.18</v>
      </c>
      <c r="U2110" s="188">
        <v>9.6</v>
      </c>
      <c r="V2110" s="188">
        <v>8.93</v>
      </c>
      <c r="W2110" s="188">
        <v>7.79</v>
      </c>
      <c r="X2110" s="188">
        <v>7.47</v>
      </c>
      <c r="Y2110" s="188">
        <v>7.77</v>
      </c>
      <c r="Z2110" s="188">
        <v>7.77</v>
      </c>
      <c r="AA2110" s="188">
        <v>5.65</v>
      </c>
      <c r="AB2110" s="188">
        <v>7.01</v>
      </c>
      <c r="AC2110" s="188">
        <v>7.27</v>
      </c>
      <c r="AD2110" s="188">
        <v>7.1</v>
      </c>
      <c r="AE2110" s="188">
        <v>7.59</v>
      </c>
      <c r="AF2110" s="188">
        <v>7.49</v>
      </c>
    </row>
    <row r="2111" spans="1:32" x14ac:dyDescent="0.3">
      <c r="A2111" s="180" t="s">
        <v>973</v>
      </c>
      <c r="B2111" s="180">
        <v>3148</v>
      </c>
      <c r="C2111" s="182" t="s">
        <v>28512</v>
      </c>
      <c r="D2111" s="180" t="s">
        <v>6</v>
      </c>
      <c r="E2111" s="180" t="s">
        <v>857</v>
      </c>
      <c r="F2111" s="188">
        <v>14.54</v>
      </c>
      <c r="G2111" s="188">
        <v>18.55</v>
      </c>
      <c r="H2111" s="188">
        <v>13.39</v>
      </c>
      <c r="I2111" s="188">
        <v>15.3</v>
      </c>
      <c r="J2111" s="188">
        <v>15.3</v>
      </c>
      <c r="K2111" s="188">
        <v>17.98</v>
      </c>
      <c r="L2111" s="188">
        <v>15.3</v>
      </c>
      <c r="M2111" s="188">
        <v>14.04</v>
      </c>
      <c r="N2111" s="188">
        <v>14.54</v>
      </c>
      <c r="O2111" s="188">
        <v>16.37</v>
      </c>
      <c r="P2111" s="188">
        <v>15.26</v>
      </c>
      <c r="Q2111" s="188">
        <v>16.14</v>
      </c>
      <c r="R2111" s="188">
        <v>17.48</v>
      </c>
      <c r="S2111" s="188">
        <v>17.670000000000002</v>
      </c>
      <c r="T2111" s="188">
        <v>17.600000000000001</v>
      </c>
      <c r="U2111" s="188">
        <v>20.66</v>
      </c>
      <c r="V2111" s="188">
        <v>19.21</v>
      </c>
      <c r="W2111" s="188">
        <v>16.760000000000002</v>
      </c>
      <c r="X2111" s="188">
        <v>16.07</v>
      </c>
      <c r="Y2111" s="188">
        <v>16.72</v>
      </c>
      <c r="Z2111" s="188">
        <v>16.72</v>
      </c>
      <c r="AA2111" s="188">
        <v>12.16</v>
      </c>
      <c r="AB2111" s="188">
        <v>15.07</v>
      </c>
      <c r="AC2111" s="188">
        <v>15.65</v>
      </c>
      <c r="AD2111" s="188">
        <v>15.26</v>
      </c>
      <c r="AE2111" s="188">
        <v>16.34</v>
      </c>
      <c r="AF2111" s="188">
        <v>16.11</v>
      </c>
    </row>
    <row r="2112" spans="1:32" x14ac:dyDescent="0.3">
      <c r="A2112" s="180" t="s">
        <v>973</v>
      </c>
      <c r="B2112" s="180">
        <v>4310</v>
      </c>
      <c r="C2112" s="182" t="s">
        <v>28513</v>
      </c>
      <c r="D2112" s="180" t="s">
        <v>6</v>
      </c>
      <c r="E2112" s="180" t="s">
        <v>857</v>
      </c>
      <c r="F2112" s="188">
        <v>2.54</v>
      </c>
      <c r="G2112" s="188">
        <v>3.65</v>
      </c>
      <c r="H2112" s="188"/>
      <c r="I2112" s="188">
        <v>4.5</v>
      </c>
      <c r="J2112" s="188">
        <v>2.93</v>
      </c>
      <c r="K2112" s="188">
        <v>2.63</v>
      </c>
      <c r="L2112" s="188"/>
      <c r="M2112" s="188">
        <v>3.83</v>
      </c>
      <c r="N2112" s="188">
        <v>2.29</v>
      </c>
      <c r="O2112" s="188">
        <v>4.5</v>
      </c>
      <c r="P2112" s="188">
        <v>2.84</v>
      </c>
      <c r="Q2112" s="188">
        <v>2.11</v>
      </c>
      <c r="R2112" s="188">
        <v>2.7</v>
      </c>
      <c r="S2112" s="188">
        <v>3.69</v>
      </c>
      <c r="T2112" s="188">
        <v>3.71</v>
      </c>
      <c r="U2112" s="188">
        <v>2.02</v>
      </c>
      <c r="V2112" s="188">
        <v>4.26</v>
      </c>
      <c r="W2112" s="188">
        <v>2.25</v>
      </c>
      <c r="X2112" s="188">
        <v>3.83</v>
      </c>
      <c r="Y2112" s="188">
        <v>3.04</v>
      </c>
      <c r="Z2112" s="188">
        <v>2.59</v>
      </c>
      <c r="AA2112" s="188">
        <v>2.81</v>
      </c>
      <c r="AB2112" s="188">
        <v>2.99</v>
      </c>
      <c r="AC2112" s="188">
        <v>2.93</v>
      </c>
      <c r="AD2112" s="188">
        <v>3.44</v>
      </c>
      <c r="AE2112" s="188">
        <v>2.93</v>
      </c>
      <c r="AF2112" s="188">
        <v>2.95</v>
      </c>
    </row>
    <row r="2113" spans="1:32" x14ac:dyDescent="0.3">
      <c r="A2113" s="180" t="s">
        <v>973</v>
      </c>
      <c r="B2113" s="180">
        <v>4311</v>
      </c>
      <c r="C2113" s="182" t="s">
        <v>28514</v>
      </c>
      <c r="D2113" s="180" t="s">
        <v>6</v>
      </c>
      <c r="E2113" s="180" t="s">
        <v>857</v>
      </c>
      <c r="F2113" s="188">
        <v>1.79</v>
      </c>
      <c r="G2113" s="188">
        <v>2.57</v>
      </c>
      <c r="H2113" s="188"/>
      <c r="I2113" s="188">
        <v>3.17</v>
      </c>
      <c r="J2113" s="188">
        <v>2.06</v>
      </c>
      <c r="K2113" s="188">
        <v>1.85</v>
      </c>
      <c r="L2113" s="188"/>
      <c r="M2113" s="188">
        <v>2.69</v>
      </c>
      <c r="N2113" s="188">
        <v>1.61</v>
      </c>
      <c r="O2113" s="188">
        <v>3.17</v>
      </c>
      <c r="P2113" s="188">
        <v>2</v>
      </c>
      <c r="Q2113" s="188">
        <v>1.49</v>
      </c>
      <c r="R2113" s="188">
        <v>1.9</v>
      </c>
      <c r="S2113" s="188">
        <v>2.6</v>
      </c>
      <c r="T2113" s="188">
        <v>2.61</v>
      </c>
      <c r="U2113" s="188">
        <v>1.42</v>
      </c>
      <c r="V2113" s="188">
        <v>3</v>
      </c>
      <c r="W2113" s="188">
        <v>1.58</v>
      </c>
      <c r="X2113" s="188">
        <v>2.69</v>
      </c>
      <c r="Y2113" s="188">
        <v>2.14</v>
      </c>
      <c r="Z2113" s="188">
        <v>1.82</v>
      </c>
      <c r="AA2113" s="188">
        <v>1.98</v>
      </c>
      <c r="AB2113" s="188">
        <v>2.11</v>
      </c>
      <c r="AC2113" s="188">
        <v>2.06</v>
      </c>
      <c r="AD2113" s="188">
        <v>2.42</v>
      </c>
      <c r="AE2113" s="188">
        <v>2.06</v>
      </c>
      <c r="AF2113" s="188">
        <v>2.0699999999999998</v>
      </c>
    </row>
    <row r="2114" spans="1:32" x14ac:dyDescent="0.3">
      <c r="A2114" s="180" t="s">
        <v>973</v>
      </c>
      <c r="B2114" s="180">
        <v>4312</v>
      </c>
      <c r="C2114" s="182" t="s">
        <v>28515</v>
      </c>
      <c r="D2114" s="180" t="s">
        <v>6</v>
      </c>
      <c r="E2114" s="180" t="s">
        <v>857</v>
      </c>
      <c r="F2114" s="188">
        <v>2.5099999999999998</v>
      </c>
      <c r="G2114" s="188">
        <v>3.59</v>
      </c>
      <c r="H2114" s="188"/>
      <c r="I2114" s="188">
        <v>4.4400000000000004</v>
      </c>
      <c r="J2114" s="188">
        <v>2.88</v>
      </c>
      <c r="K2114" s="188">
        <v>2.59</v>
      </c>
      <c r="L2114" s="188"/>
      <c r="M2114" s="188">
        <v>3.77</v>
      </c>
      <c r="N2114" s="188">
        <v>2.2599999999999998</v>
      </c>
      <c r="O2114" s="188">
        <v>4.4400000000000004</v>
      </c>
      <c r="P2114" s="188">
        <v>2.79</v>
      </c>
      <c r="Q2114" s="188">
        <v>2.08</v>
      </c>
      <c r="R2114" s="188">
        <v>2.66</v>
      </c>
      <c r="S2114" s="188">
        <v>3.64</v>
      </c>
      <c r="T2114" s="188">
        <v>3.66</v>
      </c>
      <c r="U2114" s="188">
        <v>1.99</v>
      </c>
      <c r="V2114" s="188">
        <v>4.1900000000000004</v>
      </c>
      <c r="W2114" s="188">
        <v>2.2200000000000002</v>
      </c>
      <c r="X2114" s="188">
        <v>3.77</v>
      </c>
      <c r="Y2114" s="188">
        <v>2.99</v>
      </c>
      <c r="Z2114" s="188">
        <v>2.5499999999999998</v>
      </c>
      <c r="AA2114" s="188">
        <v>2.77</v>
      </c>
      <c r="AB2114" s="188">
        <v>2.95</v>
      </c>
      <c r="AC2114" s="188">
        <v>2.88</v>
      </c>
      <c r="AD2114" s="188">
        <v>3.39</v>
      </c>
      <c r="AE2114" s="188">
        <v>2.88</v>
      </c>
      <c r="AF2114" s="188">
        <v>2.91</v>
      </c>
    </row>
    <row r="2115" spans="1:32" x14ac:dyDescent="0.3">
      <c r="A2115" s="180" t="s">
        <v>973</v>
      </c>
      <c r="B2115" s="180">
        <v>13261</v>
      </c>
      <c r="C2115" s="182" t="s">
        <v>28516</v>
      </c>
      <c r="D2115" s="180" t="s">
        <v>6</v>
      </c>
      <c r="E2115" s="180" t="s">
        <v>857</v>
      </c>
      <c r="F2115" s="188">
        <v>2.54</v>
      </c>
      <c r="G2115" s="188">
        <v>2.15</v>
      </c>
      <c r="H2115" s="188">
        <v>1.75</v>
      </c>
      <c r="I2115" s="188">
        <v>2.0299999999999998</v>
      </c>
      <c r="J2115" s="188">
        <v>2.27</v>
      </c>
      <c r="K2115" s="188">
        <v>1.8</v>
      </c>
      <c r="L2115" s="188">
        <v>2.56</v>
      </c>
      <c r="M2115" s="188">
        <v>2.27</v>
      </c>
      <c r="N2115" s="188">
        <v>2.15</v>
      </c>
      <c r="O2115" s="188">
        <v>2.6</v>
      </c>
      <c r="P2115" s="188">
        <v>3.13</v>
      </c>
      <c r="Q2115" s="188">
        <v>3.04</v>
      </c>
      <c r="R2115" s="188">
        <v>2.83</v>
      </c>
      <c r="S2115" s="188">
        <v>2.12</v>
      </c>
      <c r="T2115" s="188">
        <v>1.96</v>
      </c>
      <c r="U2115" s="188">
        <v>2.41</v>
      </c>
      <c r="V2115" s="188">
        <v>2.21</v>
      </c>
      <c r="W2115" s="188">
        <v>2.41</v>
      </c>
      <c r="X2115" s="188">
        <v>2.2799999999999998</v>
      </c>
      <c r="Y2115" s="188">
        <v>2.0099999999999998</v>
      </c>
      <c r="Z2115" s="188">
        <v>2.54</v>
      </c>
      <c r="AA2115" s="188">
        <v>1.9</v>
      </c>
      <c r="AB2115" s="188">
        <v>2.4900000000000002</v>
      </c>
      <c r="AC2115" s="188">
        <v>2.52</v>
      </c>
      <c r="AD2115" s="188">
        <v>2.2799999999999998</v>
      </c>
      <c r="AE2115" s="188">
        <v>2.66</v>
      </c>
      <c r="AF2115" s="188">
        <v>2.52</v>
      </c>
    </row>
    <row r="2116" spans="1:32" x14ac:dyDescent="0.3">
      <c r="A2116" s="180" t="s">
        <v>973</v>
      </c>
      <c r="B2116" s="180">
        <v>3272</v>
      </c>
      <c r="C2116" s="182" t="s">
        <v>28517</v>
      </c>
      <c r="D2116" s="180" t="s">
        <v>6</v>
      </c>
      <c r="E2116" s="180" t="s">
        <v>857</v>
      </c>
      <c r="F2116" s="188">
        <v>56.49</v>
      </c>
      <c r="G2116" s="188"/>
      <c r="H2116" s="188"/>
      <c r="I2116" s="188"/>
      <c r="J2116" s="188">
        <v>49.67</v>
      </c>
      <c r="K2116" s="188"/>
      <c r="L2116" s="188"/>
      <c r="M2116" s="188">
        <v>59.72</v>
      </c>
      <c r="N2116" s="188">
        <v>58.13</v>
      </c>
      <c r="O2116" s="188"/>
      <c r="P2116" s="188">
        <v>58.92</v>
      </c>
      <c r="Q2116" s="188">
        <v>59.4</v>
      </c>
      <c r="R2116" s="188">
        <v>42.91</v>
      </c>
      <c r="S2116" s="188">
        <v>52.84</v>
      </c>
      <c r="T2116" s="188"/>
      <c r="U2116" s="188"/>
      <c r="V2116" s="188">
        <v>50.2</v>
      </c>
      <c r="W2116" s="188"/>
      <c r="X2116" s="188"/>
      <c r="Y2116" s="188">
        <v>43.38</v>
      </c>
      <c r="Z2116" s="188">
        <v>55.75</v>
      </c>
      <c r="AA2116" s="188"/>
      <c r="AB2116" s="188">
        <v>53.58</v>
      </c>
      <c r="AC2116" s="188">
        <v>60.77</v>
      </c>
      <c r="AD2116" s="188"/>
      <c r="AE2116" s="188">
        <v>55.12</v>
      </c>
      <c r="AF2116" s="188">
        <v>49.36</v>
      </c>
    </row>
    <row r="2117" spans="1:32" x14ac:dyDescent="0.3">
      <c r="A2117" s="180" t="s">
        <v>973</v>
      </c>
      <c r="B2117" s="180">
        <v>3265</v>
      </c>
      <c r="C2117" s="182" t="s">
        <v>28518</v>
      </c>
      <c r="D2117" s="180" t="s">
        <v>6</v>
      </c>
      <c r="E2117" s="180" t="s">
        <v>857</v>
      </c>
      <c r="F2117" s="188">
        <v>44.88</v>
      </c>
      <c r="G2117" s="188"/>
      <c r="H2117" s="188"/>
      <c r="I2117" s="188"/>
      <c r="J2117" s="188">
        <v>39.47</v>
      </c>
      <c r="K2117" s="188"/>
      <c r="L2117" s="188"/>
      <c r="M2117" s="188">
        <v>47.44</v>
      </c>
      <c r="N2117" s="188">
        <v>46.18</v>
      </c>
      <c r="O2117" s="188"/>
      <c r="P2117" s="188">
        <v>46.81</v>
      </c>
      <c r="Q2117" s="188">
        <v>47.19</v>
      </c>
      <c r="R2117" s="188">
        <v>34.090000000000003</v>
      </c>
      <c r="S2117" s="188">
        <v>41.98</v>
      </c>
      <c r="T2117" s="188"/>
      <c r="U2117" s="188"/>
      <c r="V2117" s="188">
        <v>39.89</v>
      </c>
      <c r="W2117" s="188"/>
      <c r="X2117" s="188"/>
      <c r="Y2117" s="188">
        <v>34.47</v>
      </c>
      <c r="Z2117" s="188">
        <v>44.29</v>
      </c>
      <c r="AA2117" s="188"/>
      <c r="AB2117" s="188">
        <v>42.57</v>
      </c>
      <c r="AC2117" s="188">
        <v>48.28</v>
      </c>
      <c r="AD2117" s="188"/>
      <c r="AE2117" s="188">
        <v>43.79</v>
      </c>
      <c r="AF2117" s="188">
        <v>39.21</v>
      </c>
    </row>
    <row r="2118" spans="1:32" x14ac:dyDescent="0.3">
      <c r="A2118" s="180" t="s">
        <v>973</v>
      </c>
      <c r="B2118" s="180">
        <v>3264</v>
      </c>
      <c r="C2118" s="182" t="s">
        <v>28519</v>
      </c>
      <c r="D2118" s="180" t="s">
        <v>6</v>
      </c>
      <c r="E2118" s="180" t="s">
        <v>857</v>
      </c>
      <c r="F2118" s="188">
        <v>32.270000000000003</v>
      </c>
      <c r="G2118" s="188"/>
      <c r="H2118" s="188"/>
      <c r="I2118" s="188"/>
      <c r="J2118" s="188">
        <v>28.38</v>
      </c>
      <c r="K2118" s="188"/>
      <c r="L2118" s="188"/>
      <c r="M2118" s="188">
        <v>34.11</v>
      </c>
      <c r="N2118" s="188">
        <v>33.21</v>
      </c>
      <c r="O2118" s="188"/>
      <c r="P2118" s="188">
        <v>33.659999999999997</v>
      </c>
      <c r="Q2118" s="188">
        <v>33.93</v>
      </c>
      <c r="R2118" s="188">
        <v>24.51</v>
      </c>
      <c r="S2118" s="188">
        <v>30.19</v>
      </c>
      <c r="T2118" s="188"/>
      <c r="U2118" s="188"/>
      <c r="V2118" s="188">
        <v>28.68</v>
      </c>
      <c r="W2118" s="188"/>
      <c r="X2118" s="188"/>
      <c r="Y2118" s="188">
        <v>24.78</v>
      </c>
      <c r="Z2118" s="188">
        <v>31.85</v>
      </c>
      <c r="AA2118" s="188"/>
      <c r="AB2118" s="188">
        <v>30.61</v>
      </c>
      <c r="AC2118" s="188">
        <v>34.72</v>
      </c>
      <c r="AD2118" s="188"/>
      <c r="AE2118" s="188">
        <v>31.49</v>
      </c>
      <c r="AF2118" s="188">
        <v>28.19</v>
      </c>
    </row>
    <row r="2119" spans="1:32" x14ac:dyDescent="0.3">
      <c r="A2119" s="180" t="s">
        <v>973</v>
      </c>
      <c r="B2119" s="180">
        <v>3262</v>
      </c>
      <c r="C2119" s="182" t="s">
        <v>28520</v>
      </c>
      <c r="D2119" s="180" t="s">
        <v>6</v>
      </c>
      <c r="E2119" s="180" t="s">
        <v>857</v>
      </c>
      <c r="F2119" s="188">
        <v>19.649999999999999</v>
      </c>
      <c r="G2119" s="188"/>
      <c r="H2119" s="188"/>
      <c r="I2119" s="188"/>
      <c r="J2119" s="188">
        <v>17.27</v>
      </c>
      <c r="K2119" s="188"/>
      <c r="L2119" s="188"/>
      <c r="M2119" s="188">
        <v>20.77</v>
      </c>
      <c r="N2119" s="188">
        <v>20.22</v>
      </c>
      <c r="O2119" s="188"/>
      <c r="P2119" s="188">
        <v>20.49</v>
      </c>
      <c r="Q2119" s="188">
        <v>20.66</v>
      </c>
      <c r="R2119" s="188">
        <v>14.92</v>
      </c>
      <c r="S2119" s="188">
        <v>18.38</v>
      </c>
      <c r="T2119" s="188"/>
      <c r="U2119" s="188"/>
      <c r="V2119" s="188">
        <v>17.46</v>
      </c>
      <c r="W2119" s="188"/>
      <c r="X2119" s="188"/>
      <c r="Y2119" s="188">
        <v>15.09</v>
      </c>
      <c r="Z2119" s="188">
        <v>19.39</v>
      </c>
      <c r="AA2119" s="188"/>
      <c r="AB2119" s="188">
        <v>18.63</v>
      </c>
      <c r="AC2119" s="188">
        <v>21.13</v>
      </c>
      <c r="AD2119" s="188"/>
      <c r="AE2119" s="188">
        <v>19.170000000000002</v>
      </c>
      <c r="AF2119" s="188">
        <v>17.16</v>
      </c>
    </row>
    <row r="2120" spans="1:32" x14ac:dyDescent="0.3">
      <c r="A2120" s="180" t="s">
        <v>973</v>
      </c>
      <c r="B2120" s="180">
        <v>3267</v>
      </c>
      <c r="C2120" s="182" t="s">
        <v>28521</v>
      </c>
      <c r="D2120" s="180" t="s">
        <v>6</v>
      </c>
      <c r="E2120" s="180" t="s">
        <v>857</v>
      </c>
      <c r="F2120" s="188">
        <v>105.4</v>
      </c>
      <c r="G2120" s="188"/>
      <c r="H2120" s="188"/>
      <c r="I2120" s="188"/>
      <c r="J2120" s="188">
        <v>92.68</v>
      </c>
      <c r="K2120" s="188"/>
      <c r="L2120" s="188"/>
      <c r="M2120" s="188">
        <v>111.41</v>
      </c>
      <c r="N2120" s="188">
        <v>108.46</v>
      </c>
      <c r="O2120" s="188"/>
      <c r="P2120" s="188">
        <v>109.93</v>
      </c>
      <c r="Q2120" s="188">
        <v>110.82</v>
      </c>
      <c r="R2120" s="188">
        <v>80.06</v>
      </c>
      <c r="S2120" s="188">
        <v>98.6</v>
      </c>
      <c r="T2120" s="188"/>
      <c r="U2120" s="188"/>
      <c r="V2120" s="188">
        <v>93.67</v>
      </c>
      <c r="W2120" s="188"/>
      <c r="X2120" s="188"/>
      <c r="Y2120" s="188">
        <v>80.95</v>
      </c>
      <c r="Z2120" s="188">
        <v>104.02</v>
      </c>
      <c r="AA2120" s="188"/>
      <c r="AB2120" s="188">
        <v>99.98</v>
      </c>
      <c r="AC2120" s="188">
        <v>113.39</v>
      </c>
      <c r="AD2120" s="188"/>
      <c r="AE2120" s="188">
        <v>102.84</v>
      </c>
      <c r="AF2120" s="188">
        <v>92.09</v>
      </c>
    </row>
    <row r="2121" spans="1:32" x14ac:dyDescent="0.3">
      <c r="A2121" s="180" t="s">
        <v>973</v>
      </c>
      <c r="B2121" s="180">
        <v>3266</v>
      </c>
      <c r="C2121" s="182" t="s">
        <v>28522</v>
      </c>
      <c r="D2121" s="180" t="s">
        <v>6</v>
      </c>
      <c r="E2121" s="180" t="s">
        <v>857</v>
      </c>
      <c r="F2121" s="188">
        <v>67.06</v>
      </c>
      <c r="G2121" s="188"/>
      <c r="H2121" s="188"/>
      <c r="I2121" s="188"/>
      <c r="J2121" s="188">
        <v>58.97</v>
      </c>
      <c r="K2121" s="188"/>
      <c r="L2121" s="188"/>
      <c r="M2121" s="188">
        <v>70.88</v>
      </c>
      <c r="N2121" s="188">
        <v>69</v>
      </c>
      <c r="O2121" s="188"/>
      <c r="P2121" s="188">
        <v>69.94</v>
      </c>
      <c r="Q2121" s="188">
        <v>70.510000000000005</v>
      </c>
      <c r="R2121" s="188">
        <v>50.94</v>
      </c>
      <c r="S2121" s="188">
        <v>62.73</v>
      </c>
      <c r="T2121" s="188"/>
      <c r="U2121" s="188"/>
      <c r="V2121" s="188">
        <v>59.59</v>
      </c>
      <c r="W2121" s="188"/>
      <c r="X2121" s="188"/>
      <c r="Y2121" s="188">
        <v>51.5</v>
      </c>
      <c r="Z2121" s="188">
        <v>66.180000000000007</v>
      </c>
      <c r="AA2121" s="188"/>
      <c r="AB2121" s="188">
        <v>63.61</v>
      </c>
      <c r="AC2121" s="188">
        <v>72.14</v>
      </c>
      <c r="AD2121" s="188"/>
      <c r="AE2121" s="188">
        <v>65.430000000000007</v>
      </c>
      <c r="AF2121" s="188">
        <v>58.59</v>
      </c>
    </row>
    <row r="2122" spans="1:32" x14ac:dyDescent="0.3">
      <c r="A2122" s="180" t="s">
        <v>973</v>
      </c>
      <c r="B2122" s="180">
        <v>3268</v>
      </c>
      <c r="C2122" s="182" t="s">
        <v>28523</v>
      </c>
      <c r="D2122" s="180" t="s">
        <v>6</v>
      </c>
      <c r="E2122" s="180" t="s">
        <v>857</v>
      </c>
      <c r="F2122" s="188">
        <v>142.51</v>
      </c>
      <c r="G2122" s="188"/>
      <c r="H2122" s="188"/>
      <c r="I2122" s="188"/>
      <c r="J2122" s="188">
        <v>125.31</v>
      </c>
      <c r="K2122" s="188"/>
      <c r="L2122" s="188"/>
      <c r="M2122" s="188">
        <v>150.63999999999999</v>
      </c>
      <c r="N2122" s="188">
        <v>146.63999999999999</v>
      </c>
      <c r="O2122" s="188"/>
      <c r="P2122" s="188">
        <v>148.63999999999999</v>
      </c>
      <c r="Q2122" s="188">
        <v>149.84</v>
      </c>
      <c r="R2122" s="188">
        <v>108.24</v>
      </c>
      <c r="S2122" s="188">
        <v>133.31</v>
      </c>
      <c r="T2122" s="188"/>
      <c r="U2122" s="188"/>
      <c r="V2122" s="188">
        <v>126.64</v>
      </c>
      <c r="W2122" s="188"/>
      <c r="X2122" s="188"/>
      <c r="Y2122" s="188">
        <v>109.44</v>
      </c>
      <c r="Z2122" s="188">
        <v>140.63999999999999</v>
      </c>
      <c r="AA2122" s="188"/>
      <c r="AB2122" s="188">
        <v>135.16999999999999</v>
      </c>
      <c r="AC2122" s="188">
        <v>153.30000000000001</v>
      </c>
      <c r="AD2122" s="188"/>
      <c r="AE2122" s="188">
        <v>139.04</v>
      </c>
      <c r="AF2122" s="188">
        <v>124.51</v>
      </c>
    </row>
    <row r="2123" spans="1:32" x14ac:dyDescent="0.3">
      <c r="A2123" s="180" t="s">
        <v>973</v>
      </c>
      <c r="B2123" s="180">
        <v>3263</v>
      </c>
      <c r="C2123" s="182" t="s">
        <v>28524</v>
      </c>
      <c r="D2123" s="180" t="s">
        <v>6</v>
      </c>
      <c r="E2123" s="180" t="s">
        <v>857</v>
      </c>
      <c r="F2123" s="188">
        <v>26.84</v>
      </c>
      <c r="G2123" s="188"/>
      <c r="H2123" s="188"/>
      <c r="I2123" s="188"/>
      <c r="J2123" s="188">
        <v>23.6</v>
      </c>
      <c r="K2123" s="188"/>
      <c r="L2123" s="188"/>
      <c r="M2123" s="188">
        <v>28.37</v>
      </c>
      <c r="N2123" s="188">
        <v>27.62</v>
      </c>
      <c r="O2123" s="188"/>
      <c r="P2123" s="188">
        <v>27.99</v>
      </c>
      <c r="Q2123" s="188">
        <v>28.22</v>
      </c>
      <c r="R2123" s="188">
        <v>20.38</v>
      </c>
      <c r="S2123" s="188">
        <v>25.1</v>
      </c>
      <c r="T2123" s="188"/>
      <c r="U2123" s="188"/>
      <c r="V2123" s="188">
        <v>23.85</v>
      </c>
      <c r="W2123" s="188"/>
      <c r="X2123" s="188"/>
      <c r="Y2123" s="188">
        <v>20.61</v>
      </c>
      <c r="Z2123" s="188">
        <v>26.49</v>
      </c>
      <c r="AA2123" s="188"/>
      <c r="AB2123" s="188">
        <v>25.46</v>
      </c>
      <c r="AC2123" s="188">
        <v>28.87</v>
      </c>
      <c r="AD2123" s="188"/>
      <c r="AE2123" s="188">
        <v>26.18</v>
      </c>
      <c r="AF2123" s="188">
        <v>23.45</v>
      </c>
    </row>
    <row r="2124" spans="1:32" x14ac:dyDescent="0.3">
      <c r="A2124" s="180" t="s">
        <v>973</v>
      </c>
      <c r="B2124" s="180">
        <v>3271</v>
      </c>
      <c r="C2124" s="182" t="s">
        <v>28525</v>
      </c>
      <c r="D2124" s="180" t="s">
        <v>6</v>
      </c>
      <c r="E2124" s="180" t="s">
        <v>857</v>
      </c>
      <c r="F2124" s="188">
        <v>210.68</v>
      </c>
      <c r="G2124" s="188"/>
      <c r="H2124" s="188"/>
      <c r="I2124" s="188"/>
      <c r="J2124" s="188">
        <v>185.26</v>
      </c>
      <c r="K2124" s="188"/>
      <c r="L2124" s="188"/>
      <c r="M2124" s="188">
        <v>222.7</v>
      </c>
      <c r="N2124" s="188">
        <v>216.79</v>
      </c>
      <c r="O2124" s="188"/>
      <c r="P2124" s="188">
        <v>219.75</v>
      </c>
      <c r="Q2124" s="188">
        <v>221.52</v>
      </c>
      <c r="R2124" s="188">
        <v>160.03</v>
      </c>
      <c r="S2124" s="188">
        <v>197.08</v>
      </c>
      <c r="T2124" s="188"/>
      <c r="U2124" s="188"/>
      <c r="V2124" s="188">
        <v>187.23</v>
      </c>
      <c r="W2124" s="188"/>
      <c r="X2124" s="188"/>
      <c r="Y2124" s="188">
        <v>161.80000000000001</v>
      </c>
      <c r="Z2124" s="188">
        <v>207.92</v>
      </c>
      <c r="AA2124" s="188"/>
      <c r="AB2124" s="188">
        <v>199.84</v>
      </c>
      <c r="AC2124" s="188">
        <v>226.64</v>
      </c>
      <c r="AD2124" s="188"/>
      <c r="AE2124" s="188">
        <v>205.56</v>
      </c>
      <c r="AF2124" s="188">
        <v>184.07</v>
      </c>
    </row>
    <row r="2125" spans="1:32" x14ac:dyDescent="0.3">
      <c r="A2125" s="180" t="s">
        <v>973</v>
      </c>
      <c r="B2125" s="180">
        <v>3270</v>
      </c>
      <c r="C2125" s="182" t="s">
        <v>28526</v>
      </c>
      <c r="D2125" s="180" t="s">
        <v>6</v>
      </c>
      <c r="E2125" s="180" t="s">
        <v>857</v>
      </c>
      <c r="F2125" s="188">
        <v>353.96</v>
      </c>
      <c r="G2125" s="188"/>
      <c r="H2125" s="188"/>
      <c r="I2125" s="188"/>
      <c r="J2125" s="188">
        <v>311.24</v>
      </c>
      <c r="K2125" s="188"/>
      <c r="L2125" s="188"/>
      <c r="M2125" s="188">
        <v>374.16</v>
      </c>
      <c r="N2125" s="188">
        <v>364.22</v>
      </c>
      <c r="O2125" s="188"/>
      <c r="P2125" s="188">
        <v>369.19</v>
      </c>
      <c r="Q2125" s="188">
        <v>372.17</v>
      </c>
      <c r="R2125" s="188">
        <v>268.86</v>
      </c>
      <c r="S2125" s="188">
        <v>331.11</v>
      </c>
      <c r="T2125" s="188"/>
      <c r="U2125" s="188"/>
      <c r="V2125" s="188">
        <v>314.56</v>
      </c>
      <c r="W2125" s="188"/>
      <c r="X2125" s="188"/>
      <c r="Y2125" s="188">
        <v>271.83999999999997</v>
      </c>
      <c r="Z2125" s="188">
        <v>349.32</v>
      </c>
      <c r="AA2125" s="188"/>
      <c r="AB2125" s="188">
        <v>335.75</v>
      </c>
      <c r="AC2125" s="188">
        <v>380.78</v>
      </c>
      <c r="AD2125" s="188"/>
      <c r="AE2125" s="188">
        <v>345.35</v>
      </c>
      <c r="AF2125" s="188">
        <v>309.26</v>
      </c>
    </row>
    <row r="2126" spans="1:32" x14ac:dyDescent="0.3">
      <c r="A2126" s="180" t="s">
        <v>973</v>
      </c>
      <c r="B2126" s="180">
        <v>45256</v>
      </c>
      <c r="C2126" s="182" t="s">
        <v>31506</v>
      </c>
      <c r="D2126" s="180" t="s">
        <v>6</v>
      </c>
      <c r="E2126" s="180" t="s">
        <v>857</v>
      </c>
      <c r="F2126" s="188">
        <v>29.43</v>
      </c>
      <c r="G2126" s="188">
        <v>21.69</v>
      </c>
      <c r="H2126" s="188"/>
      <c r="I2126" s="188">
        <v>29.81</v>
      </c>
      <c r="J2126" s="188">
        <v>20.29</v>
      </c>
      <c r="K2126" s="188">
        <v>33.270000000000003</v>
      </c>
      <c r="L2126" s="188">
        <v>27.2</v>
      </c>
      <c r="M2126" s="188">
        <v>26.04</v>
      </c>
      <c r="N2126" s="188">
        <v>30.3</v>
      </c>
      <c r="O2126" s="188">
        <v>32.83</v>
      </c>
      <c r="P2126" s="188">
        <v>32.700000000000003</v>
      </c>
      <c r="Q2126" s="188">
        <v>22.83</v>
      </c>
      <c r="R2126" s="188">
        <v>31.14</v>
      </c>
      <c r="S2126" s="188">
        <v>24.73</v>
      </c>
      <c r="T2126" s="188">
        <v>29.37</v>
      </c>
      <c r="U2126" s="188">
        <v>21.56</v>
      </c>
      <c r="V2126" s="188">
        <v>42.84</v>
      </c>
      <c r="W2126" s="188">
        <v>19.010000000000002</v>
      </c>
      <c r="X2126" s="188"/>
      <c r="Y2126" s="188">
        <v>24.1</v>
      </c>
      <c r="Z2126" s="188">
        <v>31.71</v>
      </c>
      <c r="AA2126" s="188">
        <v>27.27</v>
      </c>
      <c r="AB2126" s="188">
        <v>25.74</v>
      </c>
      <c r="AC2126" s="188">
        <v>28.65</v>
      </c>
      <c r="AD2126" s="188">
        <v>22.25</v>
      </c>
      <c r="AE2126" s="188">
        <v>29.23</v>
      </c>
      <c r="AF2126" s="188">
        <v>29.18</v>
      </c>
    </row>
    <row r="2127" spans="1:32" x14ac:dyDescent="0.3">
      <c r="A2127" s="180" t="s">
        <v>27527</v>
      </c>
      <c r="B2127" s="180">
        <v>3275</v>
      </c>
      <c r="C2127" s="182" t="s">
        <v>28527</v>
      </c>
      <c r="D2127" s="180" t="s">
        <v>47</v>
      </c>
      <c r="E2127" s="180" t="s">
        <v>857</v>
      </c>
      <c r="F2127" s="188">
        <v>93.82</v>
      </c>
      <c r="G2127" s="188">
        <v>161.25</v>
      </c>
      <c r="H2127" s="188">
        <v>107.16</v>
      </c>
      <c r="I2127" s="188">
        <v>136.82</v>
      </c>
      <c r="J2127" s="188">
        <v>110.72</v>
      </c>
      <c r="K2127" s="188"/>
      <c r="L2127" s="188">
        <v>107.5</v>
      </c>
      <c r="M2127" s="188">
        <v>114.34</v>
      </c>
      <c r="N2127" s="188">
        <v>102.61</v>
      </c>
      <c r="O2127" s="188">
        <v>120.45</v>
      </c>
      <c r="P2127" s="188">
        <v>127.05</v>
      </c>
      <c r="Q2127" s="188">
        <v>156.36000000000001</v>
      </c>
      <c r="R2127" s="188">
        <v>139.36000000000001</v>
      </c>
      <c r="S2127" s="188">
        <v>146.01</v>
      </c>
      <c r="T2127" s="188">
        <v>117.91</v>
      </c>
      <c r="U2127" s="188">
        <v>128.76</v>
      </c>
      <c r="V2127" s="188"/>
      <c r="W2127" s="188">
        <v>121.67</v>
      </c>
      <c r="X2127" s="188">
        <v>177.96</v>
      </c>
      <c r="Y2127" s="188">
        <v>135.11000000000001</v>
      </c>
      <c r="Z2127" s="188">
        <v>146.1</v>
      </c>
      <c r="AA2127" s="188">
        <v>119.08</v>
      </c>
      <c r="AB2127" s="188">
        <v>151.47999999999999</v>
      </c>
      <c r="AC2127" s="188">
        <v>117.22</v>
      </c>
      <c r="AD2127" s="188">
        <v>141.9</v>
      </c>
      <c r="AE2127" s="188">
        <v>136.33000000000001</v>
      </c>
      <c r="AF2127" s="188">
        <v>107.5</v>
      </c>
    </row>
    <row r="2128" spans="1:32" x14ac:dyDescent="0.3">
      <c r="A2128" s="180" t="s">
        <v>27527</v>
      </c>
      <c r="B2128" s="180">
        <v>39512</v>
      </c>
      <c r="C2128" s="182" t="s">
        <v>28528</v>
      </c>
      <c r="D2128" s="180" t="s">
        <v>47</v>
      </c>
      <c r="E2128" s="180" t="s">
        <v>857</v>
      </c>
      <c r="F2128" s="188"/>
      <c r="G2128" s="188"/>
      <c r="H2128" s="188"/>
      <c r="I2128" s="188"/>
      <c r="J2128" s="188">
        <v>153.47999999999999</v>
      </c>
      <c r="K2128" s="188"/>
      <c r="L2128" s="188"/>
      <c r="M2128" s="188">
        <v>74.12</v>
      </c>
      <c r="N2128" s="188"/>
      <c r="O2128" s="188"/>
      <c r="P2128" s="188">
        <v>89.89</v>
      </c>
      <c r="Q2128" s="188"/>
      <c r="R2128" s="188"/>
      <c r="S2128" s="188"/>
      <c r="T2128" s="188"/>
      <c r="U2128" s="188">
        <v>89.72</v>
      </c>
      <c r="V2128" s="188"/>
      <c r="W2128" s="188"/>
      <c r="X2128" s="188">
        <v>109.07</v>
      </c>
      <c r="Y2128" s="188"/>
      <c r="Z2128" s="188"/>
      <c r="AA2128" s="188"/>
      <c r="AB2128" s="188">
        <v>84.78</v>
      </c>
      <c r="AC2128" s="188">
        <v>98.78</v>
      </c>
      <c r="AD2128" s="188"/>
      <c r="AE2128" s="188">
        <v>126.31</v>
      </c>
      <c r="AF2128" s="188"/>
    </row>
    <row r="2129" spans="1:32" x14ac:dyDescent="0.3">
      <c r="A2129" s="180" t="s">
        <v>27527</v>
      </c>
      <c r="B2129" s="180">
        <v>39511</v>
      </c>
      <c r="C2129" s="182" t="s">
        <v>28529</v>
      </c>
      <c r="D2129" s="180" t="s">
        <v>47</v>
      </c>
      <c r="E2129" s="180" t="s">
        <v>857</v>
      </c>
      <c r="F2129" s="188"/>
      <c r="G2129" s="188"/>
      <c r="H2129" s="188"/>
      <c r="I2129" s="188"/>
      <c r="J2129" s="188">
        <v>167.4</v>
      </c>
      <c r="K2129" s="188"/>
      <c r="L2129" s="188"/>
      <c r="M2129" s="188">
        <v>80.849999999999994</v>
      </c>
      <c r="N2129" s="188"/>
      <c r="O2129" s="188"/>
      <c r="P2129" s="188">
        <v>98.04</v>
      </c>
      <c r="Q2129" s="188"/>
      <c r="R2129" s="188"/>
      <c r="S2129" s="188"/>
      <c r="T2129" s="188"/>
      <c r="U2129" s="188">
        <v>97.86</v>
      </c>
      <c r="V2129" s="188"/>
      <c r="W2129" s="188"/>
      <c r="X2129" s="188">
        <v>118.96</v>
      </c>
      <c r="Y2129" s="188"/>
      <c r="Z2129" s="188"/>
      <c r="AA2129" s="188"/>
      <c r="AB2129" s="188">
        <v>92.48</v>
      </c>
      <c r="AC2129" s="188">
        <v>107.74</v>
      </c>
      <c r="AD2129" s="188"/>
      <c r="AE2129" s="188">
        <v>137.77000000000001</v>
      </c>
      <c r="AF2129" s="188"/>
    </row>
    <row r="2130" spans="1:32" x14ac:dyDescent="0.3">
      <c r="A2130" s="180" t="s">
        <v>27527</v>
      </c>
      <c r="B2130" s="180">
        <v>39513</v>
      </c>
      <c r="C2130" s="182" t="s">
        <v>28530</v>
      </c>
      <c r="D2130" s="180" t="s">
        <v>47</v>
      </c>
      <c r="E2130" s="180" t="s">
        <v>857</v>
      </c>
      <c r="F2130" s="188"/>
      <c r="G2130" s="188"/>
      <c r="H2130" s="188"/>
      <c r="I2130" s="188"/>
      <c r="J2130" s="188">
        <v>179.55</v>
      </c>
      <c r="K2130" s="188"/>
      <c r="L2130" s="188"/>
      <c r="M2130" s="188">
        <v>86.72</v>
      </c>
      <c r="N2130" s="188"/>
      <c r="O2130" s="188"/>
      <c r="P2130" s="188">
        <v>105.16</v>
      </c>
      <c r="Q2130" s="188"/>
      <c r="R2130" s="188"/>
      <c r="S2130" s="188"/>
      <c r="T2130" s="188"/>
      <c r="U2130" s="188">
        <v>104.97</v>
      </c>
      <c r="V2130" s="188"/>
      <c r="W2130" s="188"/>
      <c r="X2130" s="188">
        <v>127.6</v>
      </c>
      <c r="Y2130" s="188"/>
      <c r="Z2130" s="188"/>
      <c r="AA2130" s="188"/>
      <c r="AB2130" s="188">
        <v>99.19</v>
      </c>
      <c r="AC2130" s="188">
        <v>115.56</v>
      </c>
      <c r="AD2130" s="188"/>
      <c r="AE2130" s="188">
        <v>147.77000000000001</v>
      </c>
      <c r="AF2130" s="188"/>
    </row>
    <row r="2131" spans="1:32" x14ac:dyDescent="0.3">
      <c r="A2131" s="180" t="s">
        <v>973</v>
      </c>
      <c r="B2131" s="180">
        <v>3286</v>
      </c>
      <c r="C2131" s="182" t="s">
        <v>28531</v>
      </c>
      <c r="D2131" s="180" t="s">
        <v>47</v>
      </c>
      <c r="E2131" s="180" t="s">
        <v>857</v>
      </c>
      <c r="F2131" s="188">
        <v>185.29</v>
      </c>
      <c r="G2131" s="188"/>
      <c r="H2131" s="188"/>
      <c r="I2131" s="188"/>
      <c r="J2131" s="188">
        <v>157.1</v>
      </c>
      <c r="K2131" s="188"/>
      <c r="L2131" s="188">
        <v>86.29</v>
      </c>
      <c r="M2131" s="188">
        <v>132.35</v>
      </c>
      <c r="N2131" s="188">
        <v>164.77</v>
      </c>
      <c r="O2131" s="188"/>
      <c r="P2131" s="188">
        <v>145.58000000000001</v>
      </c>
      <c r="Q2131" s="188">
        <v>97.27</v>
      </c>
      <c r="R2131" s="188"/>
      <c r="S2131" s="188"/>
      <c r="T2131" s="188"/>
      <c r="U2131" s="188"/>
      <c r="V2131" s="188"/>
      <c r="W2131" s="188">
        <v>101.91</v>
      </c>
      <c r="X2131" s="188">
        <v>132.35</v>
      </c>
      <c r="Y2131" s="188"/>
      <c r="Z2131" s="188">
        <v>116.86</v>
      </c>
      <c r="AA2131" s="188"/>
      <c r="AB2131" s="188">
        <v>105.88</v>
      </c>
      <c r="AC2131" s="188">
        <v>81.39</v>
      </c>
      <c r="AD2131" s="188"/>
      <c r="AE2131" s="188">
        <v>99.26</v>
      </c>
      <c r="AF2131" s="188"/>
    </row>
    <row r="2132" spans="1:32" x14ac:dyDescent="0.3">
      <c r="A2132" s="180" t="s">
        <v>973</v>
      </c>
      <c r="B2132" s="180">
        <v>3287</v>
      </c>
      <c r="C2132" s="182" t="s">
        <v>28532</v>
      </c>
      <c r="D2132" s="180" t="s">
        <v>47</v>
      </c>
      <c r="E2132" s="180" t="s">
        <v>857</v>
      </c>
      <c r="F2132" s="188">
        <v>280</v>
      </c>
      <c r="G2132" s="188"/>
      <c r="H2132" s="188"/>
      <c r="I2132" s="188"/>
      <c r="J2132" s="188">
        <v>237.4</v>
      </c>
      <c r="K2132" s="188"/>
      <c r="L2132" s="188">
        <v>130.4</v>
      </c>
      <c r="M2132" s="188">
        <v>200</v>
      </c>
      <c r="N2132" s="188">
        <v>249</v>
      </c>
      <c r="O2132" s="188"/>
      <c r="P2132" s="188">
        <v>220</v>
      </c>
      <c r="Q2132" s="188">
        <v>147</v>
      </c>
      <c r="R2132" s="188"/>
      <c r="S2132" s="188"/>
      <c r="T2132" s="188"/>
      <c r="U2132" s="188"/>
      <c r="V2132" s="188"/>
      <c r="W2132" s="188">
        <v>154</v>
      </c>
      <c r="X2132" s="188">
        <v>200</v>
      </c>
      <c r="Y2132" s="188"/>
      <c r="Z2132" s="188">
        <v>176.6</v>
      </c>
      <c r="AA2132" s="188"/>
      <c r="AB2132" s="188">
        <v>160</v>
      </c>
      <c r="AC2132" s="188">
        <v>123</v>
      </c>
      <c r="AD2132" s="188"/>
      <c r="AE2132" s="188">
        <v>150</v>
      </c>
      <c r="AF2132" s="188"/>
    </row>
    <row r="2133" spans="1:32" x14ac:dyDescent="0.3">
      <c r="A2133" s="180" t="s">
        <v>973</v>
      </c>
      <c r="B2133" s="180">
        <v>3283</v>
      </c>
      <c r="C2133" s="182" t="s">
        <v>28533</v>
      </c>
      <c r="D2133" s="180" t="s">
        <v>47</v>
      </c>
      <c r="E2133" s="180" t="s">
        <v>857</v>
      </c>
      <c r="F2133" s="188">
        <v>58.82</v>
      </c>
      <c r="G2133" s="188"/>
      <c r="H2133" s="188"/>
      <c r="I2133" s="188"/>
      <c r="J2133" s="188">
        <v>49.87</v>
      </c>
      <c r="K2133" s="188"/>
      <c r="L2133" s="188">
        <v>27.39</v>
      </c>
      <c r="M2133" s="188">
        <v>42.01</v>
      </c>
      <c r="N2133" s="188">
        <v>52.3</v>
      </c>
      <c r="O2133" s="188"/>
      <c r="P2133" s="188">
        <v>46.21</v>
      </c>
      <c r="Q2133" s="188">
        <v>30.88</v>
      </c>
      <c r="R2133" s="188"/>
      <c r="S2133" s="188"/>
      <c r="T2133" s="188"/>
      <c r="U2133" s="188"/>
      <c r="V2133" s="188"/>
      <c r="W2133" s="188">
        <v>32.35</v>
      </c>
      <c r="X2133" s="188">
        <v>42.01</v>
      </c>
      <c r="Y2133" s="188"/>
      <c r="Z2133" s="188">
        <v>37.090000000000003</v>
      </c>
      <c r="AA2133" s="188"/>
      <c r="AB2133" s="188">
        <v>33.61</v>
      </c>
      <c r="AC2133" s="188">
        <v>25.83</v>
      </c>
      <c r="AD2133" s="188"/>
      <c r="AE2133" s="188">
        <v>31.51</v>
      </c>
      <c r="AF2133" s="188"/>
    </row>
    <row r="2134" spans="1:32" x14ac:dyDescent="0.3">
      <c r="A2134" s="180" t="s">
        <v>973</v>
      </c>
      <c r="B2134" s="180">
        <v>11587</v>
      </c>
      <c r="C2134" s="182" t="s">
        <v>28534</v>
      </c>
      <c r="D2134" s="180" t="s">
        <v>47</v>
      </c>
      <c r="E2134" s="180" t="s">
        <v>857</v>
      </c>
      <c r="F2134" s="188">
        <v>64.33</v>
      </c>
      <c r="G2134" s="188">
        <v>110.57</v>
      </c>
      <c r="H2134" s="188">
        <v>73.48</v>
      </c>
      <c r="I2134" s="188">
        <v>93.82</v>
      </c>
      <c r="J2134" s="188">
        <v>75.92</v>
      </c>
      <c r="K2134" s="188"/>
      <c r="L2134" s="188">
        <v>73.709999999999994</v>
      </c>
      <c r="M2134" s="188">
        <v>78.400000000000006</v>
      </c>
      <c r="N2134" s="188">
        <v>70.36</v>
      </c>
      <c r="O2134" s="188">
        <v>82.59</v>
      </c>
      <c r="P2134" s="188">
        <v>87.12</v>
      </c>
      <c r="Q2134" s="188">
        <v>107.22</v>
      </c>
      <c r="R2134" s="188">
        <v>95.56</v>
      </c>
      <c r="S2134" s="188">
        <v>100.12</v>
      </c>
      <c r="T2134" s="188">
        <v>80.849999999999994</v>
      </c>
      <c r="U2134" s="188">
        <v>88.29</v>
      </c>
      <c r="V2134" s="188"/>
      <c r="W2134" s="188">
        <v>83.43</v>
      </c>
      <c r="X2134" s="188">
        <v>122.03</v>
      </c>
      <c r="Y2134" s="188">
        <v>92.64</v>
      </c>
      <c r="Z2134" s="188">
        <v>100.18</v>
      </c>
      <c r="AA2134" s="188">
        <v>81.650000000000006</v>
      </c>
      <c r="AB2134" s="188">
        <v>103.87</v>
      </c>
      <c r="AC2134" s="188">
        <v>80.38</v>
      </c>
      <c r="AD2134" s="188">
        <v>97.3</v>
      </c>
      <c r="AE2134" s="188">
        <v>93.48</v>
      </c>
      <c r="AF2134" s="188">
        <v>73.709999999999994</v>
      </c>
    </row>
    <row r="2135" spans="1:32" x14ac:dyDescent="0.3">
      <c r="A2135" s="180" t="s">
        <v>973</v>
      </c>
      <c r="B2135" s="180">
        <v>36225</v>
      </c>
      <c r="C2135" s="182" t="s">
        <v>28535</v>
      </c>
      <c r="D2135" s="180" t="s">
        <v>47</v>
      </c>
      <c r="E2135" s="180" t="s">
        <v>857</v>
      </c>
      <c r="F2135" s="188">
        <v>26.13</v>
      </c>
      <c r="G2135" s="188">
        <v>44.92</v>
      </c>
      <c r="H2135" s="188">
        <v>29.85</v>
      </c>
      <c r="I2135" s="188">
        <v>38.11</v>
      </c>
      <c r="J2135" s="188">
        <v>30.84</v>
      </c>
      <c r="K2135" s="188"/>
      <c r="L2135" s="188">
        <v>29.94</v>
      </c>
      <c r="M2135" s="188">
        <v>31.85</v>
      </c>
      <c r="N2135" s="188">
        <v>28.58</v>
      </c>
      <c r="O2135" s="188">
        <v>33.549999999999997</v>
      </c>
      <c r="P2135" s="188">
        <v>35.39</v>
      </c>
      <c r="Q2135" s="188">
        <v>43.56</v>
      </c>
      <c r="R2135" s="188">
        <v>38.82</v>
      </c>
      <c r="S2135" s="188">
        <v>40.67</v>
      </c>
      <c r="T2135" s="188">
        <v>32.840000000000003</v>
      </c>
      <c r="U2135" s="188">
        <v>35.86</v>
      </c>
      <c r="V2135" s="188"/>
      <c r="W2135" s="188">
        <v>33.89</v>
      </c>
      <c r="X2135" s="188">
        <v>49.57</v>
      </c>
      <c r="Y2135" s="188">
        <v>37.630000000000003</v>
      </c>
      <c r="Z2135" s="188">
        <v>40.700000000000003</v>
      </c>
      <c r="AA2135" s="188">
        <v>33.17</v>
      </c>
      <c r="AB2135" s="188">
        <v>42.19</v>
      </c>
      <c r="AC2135" s="188">
        <v>32.65</v>
      </c>
      <c r="AD2135" s="188">
        <v>39.53</v>
      </c>
      <c r="AE2135" s="188">
        <v>37.97</v>
      </c>
      <c r="AF2135" s="188">
        <v>29.94</v>
      </c>
    </row>
    <row r="2136" spans="1:32" x14ac:dyDescent="0.3">
      <c r="A2136" s="180" t="s">
        <v>973</v>
      </c>
      <c r="B2136" s="180">
        <v>36230</v>
      </c>
      <c r="C2136" s="182" t="s">
        <v>28536</v>
      </c>
      <c r="D2136" s="180" t="s">
        <v>47</v>
      </c>
      <c r="E2136" s="180" t="s">
        <v>26586</v>
      </c>
      <c r="F2136" s="188">
        <v>19.2</v>
      </c>
      <c r="G2136" s="188">
        <v>33</v>
      </c>
      <c r="H2136" s="188">
        <v>21.93</v>
      </c>
      <c r="I2136" s="188">
        <v>28</v>
      </c>
      <c r="J2136" s="188">
        <v>22.66</v>
      </c>
      <c r="K2136" s="188"/>
      <c r="L2136" s="188">
        <v>22</v>
      </c>
      <c r="M2136" s="188">
        <v>23.4</v>
      </c>
      <c r="N2136" s="188">
        <v>21</v>
      </c>
      <c r="O2136" s="188">
        <v>24.65</v>
      </c>
      <c r="P2136" s="188">
        <v>26</v>
      </c>
      <c r="Q2136" s="188">
        <v>32</v>
      </c>
      <c r="R2136" s="188">
        <v>28.52</v>
      </c>
      <c r="S2136" s="188">
        <v>29.88</v>
      </c>
      <c r="T2136" s="188">
        <v>24.13</v>
      </c>
      <c r="U2136" s="188">
        <v>26.35</v>
      </c>
      <c r="V2136" s="188"/>
      <c r="W2136" s="188">
        <v>24.9</v>
      </c>
      <c r="X2136" s="188">
        <v>36.42</v>
      </c>
      <c r="Y2136" s="188">
        <v>27.65</v>
      </c>
      <c r="Z2136" s="188">
        <v>29.9</v>
      </c>
      <c r="AA2136" s="188">
        <v>24.37</v>
      </c>
      <c r="AB2136" s="188">
        <v>31</v>
      </c>
      <c r="AC2136" s="188">
        <v>23.99</v>
      </c>
      <c r="AD2136" s="188">
        <v>29.04</v>
      </c>
      <c r="AE2136" s="188">
        <v>27.9</v>
      </c>
      <c r="AF2136" s="188">
        <v>22</v>
      </c>
    </row>
    <row r="2137" spans="1:32" x14ac:dyDescent="0.3">
      <c r="A2137" s="180" t="s">
        <v>973</v>
      </c>
      <c r="B2137" s="180">
        <v>36238</v>
      </c>
      <c r="C2137" s="182" t="s">
        <v>28537</v>
      </c>
      <c r="D2137" s="180" t="s">
        <v>47</v>
      </c>
      <c r="E2137" s="180" t="s">
        <v>857</v>
      </c>
      <c r="F2137" s="188">
        <v>18.760000000000002</v>
      </c>
      <c r="G2137" s="188">
        <v>32.25</v>
      </c>
      <c r="H2137" s="188">
        <v>21.43</v>
      </c>
      <c r="I2137" s="188">
        <v>27.36</v>
      </c>
      <c r="J2137" s="188">
        <v>22.14</v>
      </c>
      <c r="K2137" s="188"/>
      <c r="L2137" s="188">
        <v>21.5</v>
      </c>
      <c r="M2137" s="188">
        <v>22.86</v>
      </c>
      <c r="N2137" s="188">
        <v>20.52</v>
      </c>
      <c r="O2137" s="188">
        <v>24.09</v>
      </c>
      <c r="P2137" s="188">
        <v>25.41</v>
      </c>
      <c r="Q2137" s="188">
        <v>31.27</v>
      </c>
      <c r="R2137" s="188">
        <v>27.87</v>
      </c>
      <c r="S2137" s="188">
        <v>29.2</v>
      </c>
      <c r="T2137" s="188">
        <v>23.58</v>
      </c>
      <c r="U2137" s="188">
        <v>25.75</v>
      </c>
      <c r="V2137" s="188"/>
      <c r="W2137" s="188">
        <v>24.33</v>
      </c>
      <c r="X2137" s="188">
        <v>35.590000000000003</v>
      </c>
      <c r="Y2137" s="188">
        <v>27.02</v>
      </c>
      <c r="Z2137" s="188">
        <v>29.22</v>
      </c>
      <c r="AA2137" s="188">
        <v>23.81</v>
      </c>
      <c r="AB2137" s="188">
        <v>30.29</v>
      </c>
      <c r="AC2137" s="188">
        <v>23.44</v>
      </c>
      <c r="AD2137" s="188">
        <v>28.38</v>
      </c>
      <c r="AE2137" s="188">
        <v>27.26</v>
      </c>
      <c r="AF2137" s="188">
        <v>21.5</v>
      </c>
    </row>
    <row r="2138" spans="1:32" x14ac:dyDescent="0.3">
      <c r="A2138" s="180" t="s">
        <v>973</v>
      </c>
      <c r="B2138" s="180">
        <v>39363</v>
      </c>
      <c r="C2138" s="182" t="s">
        <v>28538</v>
      </c>
      <c r="D2138" s="180" t="s">
        <v>6</v>
      </c>
      <c r="E2138" s="180" t="s">
        <v>857</v>
      </c>
      <c r="F2138" s="188">
        <v>5307.66</v>
      </c>
      <c r="G2138" s="188">
        <v>5784.2</v>
      </c>
      <c r="H2138" s="188">
        <v>5838.93</v>
      </c>
      <c r="I2138" s="188">
        <v>5754.5</v>
      </c>
      <c r="J2138" s="188">
        <v>5367.45</v>
      </c>
      <c r="K2138" s="188">
        <v>6318.89</v>
      </c>
      <c r="L2138" s="188">
        <v>6305.74</v>
      </c>
      <c r="M2138" s="188">
        <v>6038.9</v>
      </c>
      <c r="N2138" s="188">
        <v>5681.81</v>
      </c>
      <c r="O2138" s="188">
        <v>6307.51</v>
      </c>
      <c r="P2138" s="188">
        <v>6220.29</v>
      </c>
      <c r="Q2138" s="188">
        <v>6307.51</v>
      </c>
      <c r="R2138" s="188">
        <v>5997.19</v>
      </c>
      <c r="S2138" s="188">
        <v>6509.75</v>
      </c>
      <c r="T2138" s="188">
        <v>6320.15</v>
      </c>
      <c r="U2138" s="188">
        <v>5307.66</v>
      </c>
      <c r="V2138" s="188">
        <v>5808.22</v>
      </c>
      <c r="W2138" s="188">
        <v>6452.37</v>
      </c>
      <c r="X2138" s="188">
        <v>5434.06</v>
      </c>
      <c r="Y2138" s="188">
        <v>5857.51</v>
      </c>
      <c r="Z2138" s="188">
        <v>7178.81</v>
      </c>
      <c r="AA2138" s="188">
        <v>6737.91</v>
      </c>
      <c r="AB2138" s="188">
        <v>6175.42</v>
      </c>
      <c r="AC2138" s="188">
        <v>5435.33</v>
      </c>
      <c r="AD2138" s="188">
        <v>5561.73</v>
      </c>
      <c r="AE2138" s="188">
        <v>5744.38</v>
      </c>
      <c r="AF2138" s="188">
        <v>6988.82</v>
      </c>
    </row>
    <row r="2139" spans="1:32" x14ac:dyDescent="0.3">
      <c r="A2139" s="180" t="s">
        <v>973</v>
      </c>
      <c r="B2139" s="180">
        <v>39361</v>
      </c>
      <c r="C2139" s="182" t="s">
        <v>28539</v>
      </c>
      <c r="D2139" s="180" t="s">
        <v>6</v>
      </c>
      <c r="E2139" s="180" t="s">
        <v>857</v>
      </c>
      <c r="F2139" s="188">
        <v>1621.52</v>
      </c>
      <c r="G2139" s="188">
        <v>1767.11</v>
      </c>
      <c r="H2139" s="188">
        <v>1783.83</v>
      </c>
      <c r="I2139" s="188">
        <v>1758.04</v>
      </c>
      <c r="J2139" s="188">
        <v>1639.79</v>
      </c>
      <c r="K2139" s="188">
        <v>1930.46</v>
      </c>
      <c r="L2139" s="188">
        <v>1926.44</v>
      </c>
      <c r="M2139" s="188">
        <v>1844.92</v>
      </c>
      <c r="N2139" s="188">
        <v>1735.83</v>
      </c>
      <c r="O2139" s="188">
        <v>1926.99</v>
      </c>
      <c r="P2139" s="188">
        <v>1900.34</v>
      </c>
      <c r="Q2139" s="188">
        <v>1926.99</v>
      </c>
      <c r="R2139" s="188">
        <v>1832.18</v>
      </c>
      <c r="S2139" s="188">
        <v>1988.77</v>
      </c>
      <c r="T2139" s="188">
        <v>1930.85</v>
      </c>
      <c r="U2139" s="188">
        <v>1621.52</v>
      </c>
      <c r="V2139" s="188">
        <v>1774.45</v>
      </c>
      <c r="W2139" s="188">
        <v>1971.24</v>
      </c>
      <c r="X2139" s="188">
        <v>1660.14</v>
      </c>
      <c r="Y2139" s="188">
        <v>1789.51</v>
      </c>
      <c r="Z2139" s="188">
        <v>2193.17</v>
      </c>
      <c r="AA2139" s="188">
        <v>2058.48</v>
      </c>
      <c r="AB2139" s="188">
        <v>1886.63</v>
      </c>
      <c r="AC2139" s="188">
        <v>1660.53</v>
      </c>
      <c r="AD2139" s="188">
        <v>1699.14</v>
      </c>
      <c r="AE2139" s="188">
        <v>1754.95</v>
      </c>
      <c r="AF2139" s="188">
        <v>2135.13</v>
      </c>
    </row>
    <row r="2140" spans="1:32" x14ac:dyDescent="0.3">
      <c r="A2140" s="180" t="s">
        <v>973</v>
      </c>
      <c r="B2140" s="180">
        <v>39362</v>
      </c>
      <c r="C2140" s="182" t="s">
        <v>28540</v>
      </c>
      <c r="D2140" s="180" t="s">
        <v>6</v>
      </c>
      <c r="E2140" s="180" t="s">
        <v>857</v>
      </c>
      <c r="F2140" s="188">
        <v>2864.51</v>
      </c>
      <c r="G2140" s="188">
        <v>3121.7</v>
      </c>
      <c r="H2140" s="188">
        <v>3151.23</v>
      </c>
      <c r="I2140" s="188">
        <v>3105.66</v>
      </c>
      <c r="J2140" s="188">
        <v>2896.78</v>
      </c>
      <c r="K2140" s="188">
        <v>3410.26</v>
      </c>
      <c r="L2140" s="188">
        <v>3403.17</v>
      </c>
      <c r="M2140" s="188">
        <v>3259.16</v>
      </c>
      <c r="N2140" s="188">
        <v>3066.44</v>
      </c>
      <c r="O2140" s="188">
        <v>3404.12</v>
      </c>
      <c r="P2140" s="188">
        <v>3357.05</v>
      </c>
      <c r="Q2140" s="188">
        <v>3404.12</v>
      </c>
      <c r="R2140" s="188">
        <v>3236.64</v>
      </c>
      <c r="S2140" s="188">
        <v>3513.27</v>
      </c>
      <c r="T2140" s="188">
        <v>3410.94</v>
      </c>
      <c r="U2140" s="188">
        <v>2864.51</v>
      </c>
      <c r="V2140" s="188">
        <v>3134.66</v>
      </c>
      <c r="W2140" s="188">
        <v>3482.3</v>
      </c>
      <c r="X2140" s="188">
        <v>2932.73</v>
      </c>
      <c r="Y2140" s="188">
        <v>3161.26</v>
      </c>
      <c r="Z2140" s="188">
        <v>3874.36</v>
      </c>
      <c r="AA2140" s="188">
        <v>3636.41</v>
      </c>
      <c r="AB2140" s="188">
        <v>3332.83</v>
      </c>
      <c r="AC2140" s="188">
        <v>2933.41</v>
      </c>
      <c r="AD2140" s="188">
        <v>3001.63</v>
      </c>
      <c r="AE2140" s="188">
        <v>3100.21</v>
      </c>
      <c r="AF2140" s="188">
        <v>3771.82</v>
      </c>
    </row>
    <row r="2141" spans="1:32" x14ac:dyDescent="0.3">
      <c r="A2141" s="180" t="s">
        <v>973</v>
      </c>
      <c r="B2141" s="180">
        <v>39364</v>
      </c>
      <c r="C2141" s="182" t="s">
        <v>28541</v>
      </c>
      <c r="D2141" s="180" t="s">
        <v>6</v>
      </c>
      <c r="E2141" s="180" t="s">
        <v>857</v>
      </c>
      <c r="F2141" s="188">
        <v>11195.26</v>
      </c>
      <c r="G2141" s="188">
        <v>12200.41</v>
      </c>
      <c r="H2141" s="188">
        <v>12315.86</v>
      </c>
      <c r="I2141" s="188">
        <v>12137.76</v>
      </c>
      <c r="J2141" s="188">
        <v>11321.37</v>
      </c>
      <c r="K2141" s="188">
        <v>13328.2</v>
      </c>
      <c r="L2141" s="188">
        <v>13300.47</v>
      </c>
      <c r="M2141" s="188">
        <v>12737.64</v>
      </c>
      <c r="N2141" s="188">
        <v>11984.45</v>
      </c>
      <c r="O2141" s="188">
        <v>13304.21</v>
      </c>
      <c r="P2141" s="188">
        <v>13120.24</v>
      </c>
      <c r="Q2141" s="188">
        <v>13304.21</v>
      </c>
      <c r="R2141" s="188">
        <v>12649.66</v>
      </c>
      <c r="S2141" s="188">
        <v>13730.79</v>
      </c>
      <c r="T2141" s="188">
        <v>13330.87</v>
      </c>
      <c r="U2141" s="188">
        <v>11195.26</v>
      </c>
      <c r="V2141" s="188">
        <v>12251.07</v>
      </c>
      <c r="W2141" s="188">
        <v>13609.75</v>
      </c>
      <c r="X2141" s="188">
        <v>11461.88</v>
      </c>
      <c r="Y2141" s="188">
        <v>12355.05</v>
      </c>
      <c r="Z2141" s="188">
        <v>15142</v>
      </c>
      <c r="AA2141" s="188">
        <v>14212.04</v>
      </c>
      <c r="AB2141" s="188">
        <v>13025.59</v>
      </c>
      <c r="AC2141" s="188">
        <v>11464.55</v>
      </c>
      <c r="AD2141" s="188">
        <v>11731.16</v>
      </c>
      <c r="AE2141" s="188">
        <v>12116.43</v>
      </c>
      <c r="AF2141" s="188">
        <v>14741.27</v>
      </c>
    </row>
    <row r="2142" spans="1:32" x14ac:dyDescent="0.3">
      <c r="A2142" s="180" t="s">
        <v>26752</v>
      </c>
      <c r="B2142" s="180">
        <v>14576</v>
      </c>
      <c r="C2142" s="182" t="s">
        <v>28542</v>
      </c>
      <c r="D2142" s="180" t="s">
        <v>6</v>
      </c>
      <c r="E2142" s="180" t="s">
        <v>857</v>
      </c>
      <c r="F2142" s="188"/>
      <c r="G2142" s="188"/>
      <c r="H2142" s="188"/>
      <c r="I2142" s="188"/>
      <c r="J2142" s="188"/>
      <c r="K2142" s="188"/>
      <c r="L2142" s="188"/>
      <c r="M2142" s="188"/>
      <c r="N2142" s="188"/>
      <c r="O2142" s="188"/>
      <c r="P2142" s="188"/>
      <c r="Q2142" s="188"/>
      <c r="R2142" s="188"/>
      <c r="S2142" s="188"/>
      <c r="T2142" s="188"/>
      <c r="U2142" s="188"/>
      <c r="V2142" s="188"/>
      <c r="W2142" s="188"/>
      <c r="X2142" s="188"/>
      <c r="Y2142" s="188"/>
      <c r="Z2142" s="188"/>
      <c r="AA2142" s="188"/>
      <c r="AB2142" s="188"/>
      <c r="AC2142" s="188"/>
      <c r="AD2142" s="188"/>
      <c r="AE2142" s="188">
        <v>6114614.9900000002</v>
      </c>
      <c r="AF2142" s="188"/>
    </row>
    <row r="2143" spans="1:32" x14ac:dyDescent="0.3">
      <c r="A2143" s="180" t="s">
        <v>26752</v>
      </c>
      <c r="B2143" s="180">
        <v>13877</v>
      </c>
      <c r="C2143" s="182" t="s">
        <v>28543</v>
      </c>
      <c r="D2143" s="180" t="s">
        <v>6</v>
      </c>
      <c r="E2143" s="180" t="s">
        <v>857</v>
      </c>
      <c r="F2143" s="188"/>
      <c r="G2143" s="188"/>
      <c r="H2143" s="188"/>
      <c r="I2143" s="188"/>
      <c r="J2143" s="188"/>
      <c r="K2143" s="188"/>
      <c r="L2143" s="188"/>
      <c r="M2143" s="188"/>
      <c r="N2143" s="188"/>
      <c r="O2143" s="188"/>
      <c r="P2143" s="188"/>
      <c r="Q2143" s="188"/>
      <c r="R2143" s="188"/>
      <c r="S2143" s="188"/>
      <c r="T2143" s="188"/>
      <c r="U2143" s="188"/>
      <c r="V2143" s="188"/>
      <c r="W2143" s="188"/>
      <c r="X2143" s="188"/>
      <c r="Y2143" s="188"/>
      <c r="Z2143" s="188"/>
      <c r="AA2143" s="188"/>
      <c r="AB2143" s="188"/>
      <c r="AC2143" s="188"/>
      <c r="AD2143" s="188"/>
      <c r="AE2143" s="188">
        <v>2617575.48</v>
      </c>
      <c r="AF2143" s="188"/>
    </row>
    <row r="2144" spans="1:32" x14ac:dyDescent="0.3">
      <c r="A2144" s="180" t="s">
        <v>973</v>
      </c>
      <c r="B2144" s="180">
        <v>7307</v>
      </c>
      <c r="C2144" s="182" t="s">
        <v>28544</v>
      </c>
      <c r="D2144" s="180" t="s">
        <v>57</v>
      </c>
      <c r="E2144" s="180" t="s">
        <v>857</v>
      </c>
      <c r="F2144" s="188">
        <v>36.659999999999997</v>
      </c>
      <c r="G2144" s="188">
        <v>47.64</v>
      </c>
      <c r="H2144" s="188">
        <v>43.67</v>
      </c>
      <c r="I2144" s="188">
        <v>35.590000000000003</v>
      </c>
      <c r="J2144" s="188">
        <v>48.34</v>
      </c>
      <c r="K2144" s="188">
        <v>42.82</v>
      </c>
      <c r="L2144" s="188">
        <v>47.91</v>
      </c>
      <c r="M2144" s="188">
        <v>49.26</v>
      </c>
      <c r="N2144" s="188">
        <v>37.21</v>
      </c>
      <c r="O2144" s="188">
        <v>38.200000000000003</v>
      </c>
      <c r="P2144" s="188">
        <v>52.73</v>
      </c>
      <c r="Q2144" s="188">
        <v>42.69</v>
      </c>
      <c r="R2144" s="188">
        <v>44.02</v>
      </c>
      <c r="S2144" s="188">
        <v>37.75</v>
      </c>
      <c r="T2144" s="188">
        <v>37.46</v>
      </c>
      <c r="U2144" s="188">
        <v>49.04</v>
      </c>
      <c r="V2144" s="188">
        <v>42.19</v>
      </c>
      <c r="W2144" s="188">
        <v>49.44</v>
      </c>
      <c r="X2144" s="188">
        <v>53.91</v>
      </c>
      <c r="Y2144" s="188">
        <v>40.6</v>
      </c>
      <c r="Z2144" s="188">
        <v>44.07</v>
      </c>
      <c r="AA2144" s="188">
        <v>37.01</v>
      </c>
      <c r="AB2144" s="188">
        <v>44.64</v>
      </c>
      <c r="AC2144" s="188">
        <v>46.44</v>
      </c>
      <c r="AD2144" s="188">
        <v>43.6</v>
      </c>
      <c r="AE2144" s="188">
        <v>49.39</v>
      </c>
      <c r="AF2144" s="188">
        <v>38.200000000000003</v>
      </c>
    </row>
    <row r="2145" spans="1:32" x14ac:dyDescent="0.3">
      <c r="A2145" s="180" t="s">
        <v>973</v>
      </c>
      <c r="B2145" s="180">
        <v>38122</v>
      </c>
      <c r="C2145" s="182" t="s">
        <v>28545</v>
      </c>
      <c r="D2145" s="180" t="s">
        <v>57</v>
      </c>
      <c r="E2145" s="180" t="s">
        <v>857</v>
      </c>
      <c r="F2145" s="188">
        <v>20.23</v>
      </c>
      <c r="G2145" s="188">
        <v>18.03</v>
      </c>
      <c r="H2145" s="188">
        <v>14.55</v>
      </c>
      <c r="I2145" s="188">
        <v>11.06</v>
      </c>
      <c r="J2145" s="188">
        <v>20.16</v>
      </c>
      <c r="K2145" s="188">
        <v>18.899999999999999</v>
      </c>
      <c r="L2145" s="188">
        <v>23.93</v>
      </c>
      <c r="M2145" s="188">
        <v>21.89</v>
      </c>
      <c r="N2145" s="188">
        <v>21.39</v>
      </c>
      <c r="O2145" s="188">
        <v>13.85</v>
      </c>
      <c r="P2145" s="188">
        <v>22.97</v>
      </c>
      <c r="Q2145" s="188">
        <v>13.44</v>
      </c>
      <c r="R2145" s="188">
        <v>12.19</v>
      </c>
      <c r="S2145" s="188">
        <v>16.29</v>
      </c>
      <c r="T2145" s="188">
        <v>14.52</v>
      </c>
      <c r="U2145" s="188">
        <v>23.58</v>
      </c>
      <c r="V2145" s="188">
        <v>16.18</v>
      </c>
      <c r="W2145" s="188">
        <v>16.02</v>
      </c>
      <c r="X2145" s="188">
        <v>23.65</v>
      </c>
      <c r="Y2145" s="188">
        <v>12.06</v>
      </c>
      <c r="Z2145" s="188">
        <v>14.62</v>
      </c>
      <c r="AA2145" s="188">
        <v>13.87</v>
      </c>
      <c r="AB2145" s="188">
        <v>14.91</v>
      </c>
      <c r="AC2145" s="188">
        <v>14.28</v>
      </c>
      <c r="AD2145" s="188">
        <v>11.94</v>
      </c>
      <c r="AE2145" s="188">
        <v>20.96</v>
      </c>
      <c r="AF2145" s="188">
        <v>20.94</v>
      </c>
    </row>
    <row r="2146" spans="1:32" x14ac:dyDescent="0.3">
      <c r="A2146" s="180" t="s">
        <v>973</v>
      </c>
      <c r="B2146" s="180">
        <v>43653</v>
      </c>
      <c r="C2146" s="182" t="s">
        <v>28546</v>
      </c>
      <c r="D2146" s="180" t="s">
        <v>57</v>
      </c>
      <c r="E2146" s="180" t="s">
        <v>857</v>
      </c>
      <c r="F2146" s="188">
        <v>35.409999999999997</v>
      </c>
      <c r="G2146" s="188">
        <v>28.82</v>
      </c>
      <c r="H2146" s="188">
        <v>34.03</v>
      </c>
      <c r="I2146" s="188">
        <v>30.3</v>
      </c>
      <c r="J2146" s="188">
        <v>28.62</v>
      </c>
      <c r="K2146" s="188">
        <v>24</v>
      </c>
      <c r="L2146" s="188">
        <v>36.4</v>
      </c>
      <c r="M2146" s="188">
        <v>45.45</v>
      </c>
      <c r="N2146" s="188">
        <v>25.57</v>
      </c>
      <c r="O2146" s="188">
        <v>31.08</v>
      </c>
      <c r="P2146" s="188">
        <v>38.76</v>
      </c>
      <c r="Q2146" s="188">
        <v>43.28</v>
      </c>
      <c r="R2146" s="188">
        <v>35.409999999999997</v>
      </c>
      <c r="S2146" s="188">
        <v>27.54</v>
      </c>
      <c r="T2146" s="188">
        <v>28.33</v>
      </c>
      <c r="U2146" s="188">
        <v>23.61</v>
      </c>
      <c r="V2146" s="188">
        <v>27.15</v>
      </c>
      <c r="W2146" s="188">
        <v>45.15</v>
      </c>
      <c r="X2146" s="188">
        <v>42.2</v>
      </c>
      <c r="Y2146" s="188">
        <v>20.65</v>
      </c>
      <c r="Z2146" s="188">
        <v>36.4</v>
      </c>
      <c r="AA2146" s="188">
        <v>34.03</v>
      </c>
      <c r="AB2146" s="188">
        <v>43.28</v>
      </c>
      <c r="AC2146" s="188">
        <v>42.89</v>
      </c>
      <c r="AD2146" s="188">
        <v>28.33</v>
      </c>
      <c r="AE2146" s="188">
        <v>38.07</v>
      </c>
      <c r="AF2146" s="188">
        <v>43.28</v>
      </c>
    </row>
    <row r="2147" spans="1:32" x14ac:dyDescent="0.3">
      <c r="A2147" s="180" t="s">
        <v>26752</v>
      </c>
      <c r="B2147" s="180">
        <v>45301</v>
      </c>
      <c r="C2147" s="182" t="s">
        <v>31507</v>
      </c>
      <c r="D2147" s="180" t="s">
        <v>6</v>
      </c>
      <c r="E2147" s="180" t="s">
        <v>857</v>
      </c>
      <c r="F2147" s="188">
        <v>252.29</v>
      </c>
      <c r="G2147" s="188"/>
      <c r="H2147" s="188">
        <v>310.99</v>
      </c>
      <c r="I2147" s="188">
        <v>220.87</v>
      </c>
      <c r="J2147" s="188">
        <v>268.98</v>
      </c>
      <c r="K2147" s="188">
        <v>346.03</v>
      </c>
      <c r="L2147" s="188"/>
      <c r="M2147" s="188">
        <v>250.41</v>
      </c>
      <c r="N2147" s="188">
        <v>234.93</v>
      </c>
      <c r="O2147" s="188">
        <v>370.22</v>
      </c>
      <c r="P2147" s="188">
        <v>255.68</v>
      </c>
      <c r="Q2147" s="188">
        <v>315.29000000000002</v>
      </c>
      <c r="R2147" s="188">
        <v>274.33</v>
      </c>
      <c r="S2147" s="188">
        <v>244.22</v>
      </c>
      <c r="T2147" s="188">
        <v>324.88</v>
      </c>
      <c r="U2147" s="188"/>
      <c r="V2147" s="188">
        <v>244.22</v>
      </c>
      <c r="W2147" s="188">
        <v>299.54000000000002</v>
      </c>
      <c r="X2147" s="188">
        <v>273.43</v>
      </c>
      <c r="Y2147" s="188">
        <v>244.22</v>
      </c>
      <c r="Z2147" s="188">
        <v>240.79</v>
      </c>
      <c r="AA2147" s="188">
        <v>244.22</v>
      </c>
      <c r="AB2147" s="188">
        <v>317.83999999999997</v>
      </c>
      <c r="AC2147" s="188">
        <v>234.41</v>
      </c>
      <c r="AD2147" s="188"/>
      <c r="AE2147" s="188">
        <v>244.22</v>
      </c>
      <c r="AF2147" s="188">
        <v>373.2</v>
      </c>
    </row>
    <row r="2148" spans="1:32" x14ac:dyDescent="0.3">
      <c r="A2148" s="180" t="s">
        <v>27527</v>
      </c>
      <c r="B2148" s="180">
        <v>45334</v>
      </c>
      <c r="C2148" s="182" t="s">
        <v>31268</v>
      </c>
      <c r="D2148" s="180" t="s">
        <v>6</v>
      </c>
      <c r="E2148" s="180" t="s">
        <v>857</v>
      </c>
      <c r="F2148" s="188">
        <v>45.31</v>
      </c>
      <c r="G2148" s="188">
        <v>29.32</v>
      </c>
      <c r="H2148" s="188">
        <v>31.45</v>
      </c>
      <c r="I2148" s="188">
        <v>28.57</v>
      </c>
      <c r="J2148" s="188">
        <v>18.39</v>
      </c>
      <c r="K2148" s="188"/>
      <c r="L2148" s="188">
        <v>21.32</v>
      </c>
      <c r="M2148" s="188">
        <v>10.92</v>
      </c>
      <c r="N2148" s="188">
        <v>26.07</v>
      </c>
      <c r="O2148" s="188">
        <v>38.79</v>
      </c>
      <c r="P2148" s="188">
        <v>17.48</v>
      </c>
      <c r="Q2148" s="188">
        <v>28.52</v>
      </c>
      <c r="R2148" s="188">
        <v>23.45</v>
      </c>
      <c r="S2148" s="188">
        <v>26.65</v>
      </c>
      <c r="T2148" s="188">
        <v>22.8</v>
      </c>
      <c r="U2148" s="188">
        <v>29.85</v>
      </c>
      <c r="V2148" s="188">
        <v>28.49</v>
      </c>
      <c r="W2148" s="188">
        <v>22.65</v>
      </c>
      <c r="X2148" s="188">
        <v>23.96</v>
      </c>
      <c r="Y2148" s="188"/>
      <c r="Z2148" s="188">
        <v>34.65</v>
      </c>
      <c r="AA2148" s="188">
        <v>23.98</v>
      </c>
      <c r="AB2148" s="188">
        <v>32.619999999999997</v>
      </c>
      <c r="AC2148" s="188">
        <v>34.65</v>
      </c>
      <c r="AD2148" s="188">
        <v>18.95</v>
      </c>
      <c r="AE2148" s="188">
        <v>30.23</v>
      </c>
      <c r="AF2148" s="188"/>
    </row>
    <row r="2149" spans="1:32" x14ac:dyDescent="0.3">
      <c r="A2149" s="180" t="s">
        <v>973</v>
      </c>
      <c r="B2149" s="180">
        <v>34802</v>
      </c>
      <c r="C2149" s="182" t="s">
        <v>28547</v>
      </c>
      <c r="D2149" s="180" t="s">
        <v>6</v>
      </c>
      <c r="E2149" s="180" t="s">
        <v>857</v>
      </c>
      <c r="F2149" s="188">
        <v>1568.39</v>
      </c>
      <c r="G2149" s="188">
        <v>1457.61</v>
      </c>
      <c r="H2149" s="188">
        <v>1690.83</v>
      </c>
      <c r="I2149" s="188">
        <v>1574.22</v>
      </c>
      <c r="J2149" s="188">
        <v>1399.31</v>
      </c>
      <c r="K2149" s="188">
        <v>939.86</v>
      </c>
      <c r="L2149" s="188">
        <v>1151.51</v>
      </c>
      <c r="M2149" s="188">
        <v>1390.56</v>
      </c>
      <c r="N2149" s="188">
        <v>1088.54</v>
      </c>
      <c r="O2149" s="188">
        <v>1189.4100000000001</v>
      </c>
      <c r="P2149" s="188">
        <v>1161.42</v>
      </c>
      <c r="Q2149" s="188">
        <v>1120.6099999999999</v>
      </c>
      <c r="R2149" s="188">
        <v>1381.81</v>
      </c>
      <c r="S2149" s="188">
        <v>1403.97</v>
      </c>
      <c r="T2149" s="188">
        <v>1399.31</v>
      </c>
      <c r="U2149" s="188">
        <v>1011</v>
      </c>
      <c r="V2149" s="188">
        <v>1250.05</v>
      </c>
      <c r="W2149" s="188">
        <v>1568.39</v>
      </c>
      <c r="X2149" s="188">
        <v>1282.7</v>
      </c>
      <c r="Y2149" s="188">
        <v>1341</v>
      </c>
      <c r="Z2149" s="188">
        <v>1630.19</v>
      </c>
      <c r="AA2149" s="188">
        <v>1170.17</v>
      </c>
      <c r="AB2149" s="188">
        <v>1223.81</v>
      </c>
      <c r="AC2149" s="188">
        <v>1515.91</v>
      </c>
      <c r="AD2149" s="188">
        <v>1632.52</v>
      </c>
      <c r="AE2149" s="188">
        <v>1262.8699999999999</v>
      </c>
      <c r="AF2149" s="188">
        <v>1193.49</v>
      </c>
    </row>
    <row r="2150" spans="1:32" x14ac:dyDescent="0.3">
      <c r="A2150" s="180" t="s">
        <v>973</v>
      </c>
      <c r="B2150" s="180">
        <v>11588</v>
      </c>
      <c r="C2150" s="182" t="s">
        <v>28548</v>
      </c>
      <c r="D2150" s="180" t="s">
        <v>6</v>
      </c>
      <c r="E2150" s="180" t="s">
        <v>857</v>
      </c>
      <c r="F2150" s="188">
        <v>1692.03</v>
      </c>
      <c r="G2150" s="188">
        <v>1572.52</v>
      </c>
      <c r="H2150" s="188">
        <v>1824.13</v>
      </c>
      <c r="I2150" s="188">
        <v>1698.32</v>
      </c>
      <c r="J2150" s="188">
        <v>1509.62</v>
      </c>
      <c r="K2150" s="188">
        <v>1013.96</v>
      </c>
      <c r="L2150" s="188">
        <v>1242.29</v>
      </c>
      <c r="M2150" s="188">
        <v>1500.19</v>
      </c>
      <c r="N2150" s="188">
        <v>1174.3599999999999</v>
      </c>
      <c r="O2150" s="188">
        <v>1283.18</v>
      </c>
      <c r="P2150" s="188">
        <v>1252.98</v>
      </c>
      <c r="Q2150" s="188">
        <v>1208.95</v>
      </c>
      <c r="R2150" s="188">
        <v>1490.75</v>
      </c>
      <c r="S2150" s="188">
        <v>1514.65</v>
      </c>
      <c r="T2150" s="188">
        <v>1509.62</v>
      </c>
      <c r="U2150" s="188">
        <v>1090.7</v>
      </c>
      <c r="V2150" s="188">
        <v>1348.59</v>
      </c>
      <c r="W2150" s="188">
        <v>1692.03</v>
      </c>
      <c r="X2150" s="188">
        <v>1383.82</v>
      </c>
      <c r="Y2150" s="188">
        <v>1446.72</v>
      </c>
      <c r="Z2150" s="188">
        <v>1758.71</v>
      </c>
      <c r="AA2150" s="188">
        <v>1262.42</v>
      </c>
      <c r="AB2150" s="188">
        <v>1320.29</v>
      </c>
      <c r="AC2150" s="188">
        <v>1635.42</v>
      </c>
      <c r="AD2150" s="188">
        <v>1761.23</v>
      </c>
      <c r="AE2150" s="188">
        <v>1362.43</v>
      </c>
      <c r="AF2150" s="188">
        <v>1287.58</v>
      </c>
    </row>
    <row r="2151" spans="1:32" x14ac:dyDescent="0.3">
      <c r="A2151" s="180" t="s">
        <v>973</v>
      </c>
      <c r="B2151" s="180">
        <v>34383</v>
      </c>
      <c r="C2151" s="182" t="s">
        <v>28549</v>
      </c>
      <c r="D2151" s="180" t="s">
        <v>6</v>
      </c>
      <c r="E2151" s="180" t="s">
        <v>857</v>
      </c>
      <c r="F2151" s="188">
        <v>1861.36</v>
      </c>
      <c r="G2151" s="188">
        <v>1729.89</v>
      </c>
      <c r="H2151" s="188">
        <v>2006.67</v>
      </c>
      <c r="I2151" s="188">
        <v>1868.28</v>
      </c>
      <c r="J2151" s="188">
        <v>1660.69</v>
      </c>
      <c r="K2151" s="188">
        <v>1115.43</v>
      </c>
      <c r="L2151" s="188">
        <v>1366.61</v>
      </c>
      <c r="M2151" s="188">
        <v>1650.31</v>
      </c>
      <c r="N2151" s="188">
        <v>1291.8800000000001</v>
      </c>
      <c r="O2151" s="188">
        <v>1411.59</v>
      </c>
      <c r="P2151" s="188">
        <v>1378.38</v>
      </c>
      <c r="Q2151" s="188">
        <v>1329.94</v>
      </c>
      <c r="R2151" s="188">
        <v>1639.94</v>
      </c>
      <c r="S2151" s="188">
        <v>1666.23</v>
      </c>
      <c r="T2151" s="188">
        <v>1660.69</v>
      </c>
      <c r="U2151" s="188">
        <v>1199.8499999999999</v>
      </c>
      <c r="V2151" s="188">
        <v>1483.55</v>
      </c>
      <c r="W2151" s="188">
        <v>1861.36</v>
      </c>
      <c r="X2151" s="188">
        <v>1522.3</v>
      </c>
      <c r="Y2151" s="188">
        <v>1591.5</v>
      </c>
      <c r="Z2151" s="188">
        <v>1934.71</v>
      </c>
      <c r="AA2151" s="188">
        <v>1388.75</v>
      </c>
      <c r="AB2151" s="188">
        <v>1452.41</v>
      </c>
      <c r="AC2151" s="188">
        <v>1799.09</v>
      </c>
      <c r="AD2151" s="188">
        <v>1937.48</v>
      </c>
      <c r="AE2151" s="188">
        <v>1498.78</v>
      </c>
      <c r="AF2151" s="188">
        <v>1416.43</v>
      </c>
    </row>
    <row r="2152" spans="1:32" x14ac:dyDescent="0.3">
      <c r="A2152" s="180" t="s">
        <v>973</v>
      </c>
      <c r="B2152" s="180">
        <v>40451</v>
      </c>
      <c r="C2152" s="182" t="s">
        <v>28550</v>
      </c>
      <c r="D2152" s="180" t="s">
        <v>47</v>
      </c>
      <c r="E2152" s="180" t="s">
        <v>857</v>
      </c>
      <c r="F2152" s="188">
        <v>150.46</v>
      </c>
      <c r="G2152" s="188">
        <v>139.83000000000001</v>
      </c>
      <c r="H2152" s="188">
        <v>162.21</v>
      </c>
      <c r="I2152" s="188">
        <v>151.02000000000001</v>
      </c>
      <c r="J2152" s="188">
        <v>134.24</v>
      </c>
      <c r="K2152" s="188">
        <v>90.16</v>
      </c>
      <c r="L2152" s="188">
        <v>110.47</v>
      </c>
      <c r="M2152" s="188">
        <v>133.4</v>
      </c>
      <c r="N2152" s="188">
        <v>104.43</v>
      </c>
      <c r="O2152" s="188">
        <v>114.1</v>
      </c>
      <c r="P2152" s="188">
        <v>111.42</v>
      </c>
      <c r="Q2152" s="188">
        <v>107.5</v>
      </c>
      <c r="R2152" s="188">
        <v>132.56</v>
      </c>
      <c r="S2152" s="188">
        <v>134.69</v>
      </c>
      <c r="T2152" s="188">
        <v>134.24</v>
      </c>
      <c r="U2152" s="188">
        <v>96.99</v>
      </c>
      <c r="V2152" s="188">
        <v>119.92</v>
      </c>
      <c r="W2152" s="188">
        <v>150.46</v>
      </c>
      <c r="X2152" s="188">
        <v>123.05</v>
      </c>
      <c r="Y2152" s="188">
        <v>128.63999999999999</v>
      </c>
      <c r="Z2152" s="188">
        <v>156.38999999999999</v>
      </c>
      <c r="AA2152" s="188">
        <v>112.26</v>
      </c>
      <c r="AB2152" s="188">
        <v>117.4</v>
      </c>
      <c r="AC2152" s="188">
        <v>145.43</v>
      </c>
      <c r="AD2152" s="188">
        <v>156.61000000000001</v>
      </c>
      <c r="AE2152" s="188">
        <v>121.15</v>
      </c>
      <c r="AF2152" s="188">
        <v>114.49</v>
      </c>
    </row>
    <row r="2153" spans="1:32" x14ac:dyDescent="0.3">
      <c r="A2153" s="180" t="s">
        <v>973</v>
      </c>
      <c r="B2153" s="180">
        <v>40453</v>
      </c>
      <c r="C2153" s="182" t="s">
        <v>28551</v>
      </c>
      <c r="D2153" s="180" t="s">
        <v>47</v>
      </c>
      <c r="E2153" s="180" t="s">
        <v>857</v>
      </c>
      <c r="F2153" s="188">
        <v>162.79</v>
      </c>
      <c r="G2153" s="188">
        <v>151.30000000000001</v>
      </c>
      <c r="H2153" s="188">
        <v>175.5</v>
      </c>
      <c r="I2153" s="188">
        <v>163.4</v>
      </c>
      <c r="J2153" s="188">
        <v>145.24</v>
      </c>
      <c r="K2153" s="188">
        <v>97.55</v>
      </c>
      <c r="L2153" s="188">
        <v>119.52</v>
      </c>
      <c r="M2153" s="188">
        <v>144.34</v>
      </c>
      <c r="N2153" s="188">
        <v>112.99</v>
      </c>
      <c r="O2153" s="188">
        <v>123.46</v>
      </c>
      <c r="P2153" s="188">
        <v>120.55</v>
      </c>
      <c r="Q2153" s="188">
        <v>116.32</v>
      </c>
      <c r="R2153" s="188">
        <v>143.43</v>
      </c>
      <c r="S2153" s="188">
        <v>145.72999999999999</v>
      </c>
      <c r="T2153" s="188">
        <v>145.24</v>
      </c>
      <c r="U2153" s="188">
        <v>104.94</v>
      </c>
      <c r="V2153" s="188">
        <v>129.75</v>
      </c>
      <c r="W2153" s="188">
        <v>162.79</v>
      </c>
      <c r="X2153" s="188">
        <v>133.13999999999999</v>
      </c>
      <c r="Y2153" s="188">
        <v>139.19</v>
      </c>
      <c r="Z2153" s="188">
        <v>169.21</v>
      </c>
      <c r="AA2153" s="188">
        <v>121.46</v>
      </c>
      <c r="AB2153" s="188">
        <v>127.03</v>
      </c>
      <c r="AC2153" s="188">
        <v>157.35</v>
      </c>
      <c r="AD2153" s="188">
        <v>169.45</v>
      </c>
      <c r="AE2153" s="188">
        <v>131.08000000000001</v>
      </c>
      <c r="AF2153" s="188">
        <v>123.88</v>
      </c>
    </row>
    <row r="2154" spans="1:32" x14ac:dyDescent="0.3">
      <c r="A2154" s="180" t="s">
        <v>973</v>
      </c>
      <c r="B2154" s="180">
        <v>40452</v>
      </c>
      <c r="C2154" s="182" t="s">
        <v>28552</v>
      </c>
      <c r="D2154" s="180" t="s">
        <v>47</v>
      </c>
      <c r="E2154" s="180" t="s">
        <v>857</v>
      </c>
      <c r="F2154" s="188">
        <v>178.57</v>
      </c>
      <c r="G2154" s="188">
        <v>165.96</v>
      </c>
      <c r="H2154" s="188">
        <v>192.51</v>
      </c>
      <c r="I2154" s="188">
        <v>179.23</v>
      </c>
      <c r="J2154" s="188">
        <v>159.32</v>
      </c>
      <c r="K2154" s="188">
        <v>107.01</v>
      </c>
      <c r="L2154" s="188">
        <v>131.1</v>
      </c>
      <c r="M2154" s="188">
        <v>158.32</v>
      </c>
      <c r="N2154" s="188">
        <v>123.93</v>
      </c>
      <c r="O2154" s="188">
        <v>135.41999999999999</v>
      </c>
      <c r="P2154" s="188">
        <v>132.22999999999999</v>
      </c>
      <c r="Q2154" s="188">
        <v>127.59</v>
      </c>
      <c r="R2154" s="188">
        <v>157.33000000000001</v>
      </c>
      <c r="S2154" s="188">
        <v>159.85</v>
      </c>
      <c r="T2154" s="188">
        <v>159.32</v>
      </c>
      <c r="U2154" s="188">
        <v>115.11</v>
      </c>
      <c r="V2154" s="188">
        <v>142.32</v>
      </c>
      <c r="W2154" s="188">
        <v>178.57</v>
      </c>
      <c r="X2154" s="188">
        <v>146.04</v>
      </c>
      <c r="Y2154" s="188">
        <v>152.68</v>
      </c>
      <c r="Z2154" s="188">
        <v>185.6</v>
      </c>
      <c r="AA2154" s="188">
        <v>133.22999999999999</v>
      </c>
      <c r="AB2154" s="188">
        <v>139.34</v>
      </c>
      <c r="AC2154" s="188">
        <v>172.59</v>
      </c>
      <c r="AD2154" s="188">
        <v>185.87</v>
      </c>
      <c r="AE2154" s="188">
        <v>143.78</v>
      </c>
      <c r="AF2154" s="188">
        <v>135.88</v>
      </c>
    </row>
    <row r="2155" spans="1:32" x14ac:dyDescent="0.3">
      <c r="A2155" s="180" t="s">
        <v>973</v>
      </c>
      <c r="B2155" s="180">
        <v>11594</v>
      </c>
      <c r="C2155" s="182" t="s">
        <v>28553</v>
      </c>
      <c r="D2155" s="180" t="s">
        <v>6</v>
      </c>
      <c r="E2155" s="180" t="s">
        <v>857</v>
      </c>
      <c r="F2155" s="188">
        <v>539.29999999999995</v>
      </c>
      <c r="G2155" s="188">
        <v>501.21</v>
      </c>
      <c r="H2155" s="188">
        <v>581.4</v>
      </c>
      <c r="I2155" s="188">
        <v>541.30999999999995</v>
      </c>
      <c r="J2155" s="188">
        <v>481.16</v>
      </c>
      <c r="K2155" s="188">
        <v>323.18</v>
      </c>
      <c r="L2155" s="188">
        <v>395.95</v>
      </c>
      <c r="M2155" s="188">
        <v>478.15</v>
      </c>
      <c r="N2155" s="188">
        <v>374.3</v>
      </c>
      <c r="O2155" s="188">
        <v>408.99</v>
      </c>
      <c r="P2155" s="188">
        <v>399.36</v>
      </c>
      <c r="Q2155" s="188">
        <v>385.33</v>
      </c>
      <c r="R2155" s="188">
        <v>475.15</v>
      </c>
      <c r="S2155" s="188">
        <v>482.76</v>
      </c>
      <c r="T2155" s="188">
        <v>481.16</v>
      </c>
      <c r="U2155" s="188">
        <v>347.64</v>
      </c>
      <c r="V2155" s="188">
        <v>429.84</v>
      </c>
      <c r="W2155" s="188">
        <v>539.29999999999995</v>
      </c>
      <c r="X2155" s="188">
        <v>441.06</v>
      </c>
      <c r="Y2155" s="188">
        <v>461.11</v>
      </c>
      <c r="Z2155" s="188">
        <v>560.54999999999995</v>
      </c>
      <c r="AA2155" s="188">
        <v>402.37</v>
      </c>
      <c r="AB2155" s="188">
        <v>420.81</v>
      </c>
      <c r="AC2155" s="188">
        <v>521.26</v>
      </c>
      <c r="AD2155" s="188">
        <v>561.35</v>
      </c>
      <c r="AE2155" s="188">
        <v>434.25</v>
      </c>
      <c r="AF2155" s="188">
        <v>410.39</v>
      </c>
    </row>
    <row r="2156" spans="1:32" x14ac:dyDescent="0.3">
      <c r="A2156" s="180" t="s">
        <v>973</v>
      </c>
      <c r="B2156" s="180">
        <v>3311</v>
      </c>
      <c r="C2156" s="182" t="s">
        <v>28554</v>
      </c>
      <c r="D2156" s="180" t="s">
        <v>44</v>
      </c>
      <c r="E2156" s="180" t="s">
        <v>857</v>
      </c>
      <c r="F2156" s="188">
        <v>539.29999999999995</v>
      </c>
      <c r="G2156" s="188">
        <v>501.21</v>
      </c>
      <c r="H2156" s="188">
        <v>581.4</v>
      </c>
      <c r="I2156" s="188">
        <v>541.30999999999995</v>
      </c>
      <c r="J2156" s="188">
        <v>481.16</v>
      </c>
      <c r="K2156" s="188">
        <v>323.18</v>
      </c>
      <c r="L2156" s="188">
        <v>395.95</v>
      </c>
      <c r="M2156" s="188">
        <v>478.15</v>
      </c>
      <c r="N2156" s="188">
        <v>374.3</v>
      </c>
      <c r="O2156" s="188">
        <v>408.99</v>
      </c>
      <c r="P2156" s="188">
        <v>399.36</v>
      </c>
      <c r="Q2156" s="188">
        <v>385.33</v>
      </c>
      <c r="R2156" s="188">
        <v>475.15</v>
      </c>
      <c r="S2156" s="188">
        <v>482.76</v>
      </c>
      <c r="T2156" s="188">
        <v>481.16</v>
      </c>
      <c r="U2156" s="188">
        <v>347.64</v>
      </c>
      <c r="V2156" s="188">
        <v>429.84</v>
      </c>
      <c r="W2156" s="188">
        <v>539.29999999999995</v>
      </c>
      <c r="X2156" s="188">
        <v>441.06</v>
      </c>
      <c r="Y2156" s="188">
        <v>461.11</v>
      </c>
      <c r="Z2156" s="188">
        <v>560.54999999999995</v>
      </c>
      <c r="AA2156" s="188">
        <v>402.37</v>
      </c>
      <c r="AB2156" s="188">
        <v>420.81</v>
      </c>
      <c r="AC2156" s="188">
        <v>521.26</v>
      </c>
      <c r="AD2156" s="188">
        <v>561.35</v>
      </c>
      <c r="AE2156" s="188">
        <v>434.25</v>
      </c>
      <c r="AF2156" s="188">
        <v>410.39</v>
      </c>
    </row>
    <row r="2157" spans="1:32" x14ac:dyDescent="0.3">
      <c r="A2157" s="180" t="s">
        <v>973</v>
      </c>
      <c r="B2157" s="180">
        <v>11599</v>
      </c>
      <c r="C2157" s="182" t="s">
        <v>28555</v>
      </c>
      <c r="D2157" s="180" t="s">
        <v>6</v>
      </c>
      <c r="E2157" s="180" t="s">
        <v>857</v>
      </c>
      <c r="F2157" s="188">
        <v>717.21</v>
      </c>
      <c r="G2157" s="188">
        <v>666.55</v>
      </c>
      <c r="H2157" s="188">
        <v>773.2</v>
      </c>
      <c r="I2157" s="188">
        <v>719.87</v>
      </c>
      <c r="J2157" s="188">
        <v>639.89</v>
      </c>
      <c r="K2157" s="188">
        <v>429.79</v>
      </c>
      <c r="L2157" s="188">
        <v>526.57000000000005</v>
      </c>
      <c r="M2157" s="188">
        <v>635.89</v>
      </c>
      <c r="N2157" s="188">
        <v>497.78</v>
      </c>
      <c r="O2157" s="188">
        <v>543.9</v>
      </c>
      <c r="P2157" s="188">
        <v>531.1</v>
      </c>
      <c r="Q2157" s="188">
        <v>512.44000000000005</v>
      </c>
      <c r="R2157" s="188">
        <v>631.89</v>
      </c>
      <c r="S2157" s="188">
        <v>642.02</v>
      </c>
      <c r="T2157" s="188">
        <v>639.89</v>
      </c>
      <c r="U2157" s="188">
        <v>462.32</v>
      </c>
      <c r="V2157" s="188">
        <v>571.63</v>
      </c>
      <c r="W2157" s="188">
        <v>717.21</v>
      </c>
      <c r="X2157" s="188">
        <v>586.55999999999995</v>
      </c>
      <c r="Y2157" s="188">
        <v>613.22</v>
      </c>
      <c r="Z2157" s="188">
        <v>745.47</v>
      </c>
      <c r="AA2157" s="188">
        <v>535.1</v>
      </c>
      <c r="AB2157" s="188">
        <v>559.63</v>
      </c>
      <c r="AC2157" s="188">
        <v>693.21</v>
      </c>
      <c r="AD2157" s="188">
        <v>746.53</v>
      </c>
      <c r="AE2157" s="188">
        <v>577.5</v>
      </c>
      <c r="AF2157" s="188">
        <v>545.77</v>
      </c>
    </row>
    <row r="2158" spans="1:32" x14ac:dyDescent="0.3">
      <c r="A2158" s="180" t="s">
        <v>973</v>
      </c>
      <c r="B2158" s="180">
        <v>11593</v>
      </c>
      <c r="C2158" s="182" t="s">
        <v>28556</v>
      </c>
      <c r="D2158" s="180" t="s">
        <v>6</v>
      </c>
      <c r="E2158" s="180" t="s">
        <v>857</v>
      </c>
      <c r="F2158" s="188">
        <v>1005.48</v>
      </c>
      <c r="G2158" s="188">
        <v>934.46</v>
      </c>
      <c r="H2158" s="188">
        <v>1083.97</v>
      </c>
      <c r="I2158" s="188">
        <v>1009.22</v>
      </c>
      <c r="J2158" s="188">
        <v>897.08</v>
      </c>
      <c r="K2158" s="188">
        <v>602.54</v>
      </c>
      <c r="L2158" s="188">
        <v>738.22</v>
      </c>
      <c r="M2158" s="188">
        <v>891.47</v>
      </c>
      <c r="N2158" s="188">
        <v>697.85</v>
      </c>
      <c r="O2158" s="188">
        <v>762.52</v>
      </c>
      <c r="P2158" s="188">
        <v>744.58</v>
      </c>
      <c r="Q2158" s="188">
        <v>718.41</v>
      </c>
      <c r="R2158" s="188">
        <v>885.87</v>
      </c>
      <c r="S2158" s="188">
        <v>900.07</v>
      </c>
      <c r="T2158" s="188">
        <v>897.08</v>
      </c>
      <c r="U2158" s="188">
        <v>648.14</v>
      </c>
      <c r="V2158" s="188">
        <v>801.39</v>
      </c>
      <c r="W2158" s="188">
        <v>1005.48</v>
      </c>
      <c r="X2158" s="188">
        <v>822.32</v>
      </c>
      <c r="Y2158" s="188">
        <v>859.7</v>
      </c>
      <c r="Z2158" s="188">
        <v>1045.0999999999999</v>
      </c>
      <c r="AA2158" s="188">
        <v>750.18</v>
      </c>
      <c r="AB2158" s="188">
        <v>784.57</v>
      </c>
      <c r="AC2158" s="188">
        <v>971.84</v>
      </c>
      <c r="AD2158" s="188">
        <v>1046.5999999999999</v>
      </c>
      <c r="AE2158" s="188">
        <v>809.62</v>
      </c>
      <c r="AF2158" s="188">
        <v>765.13</v>
      </c>
    </row>
    <row r="2159" spans="1:32" x14ac:dyDescent="0.3">
      <c r="A2159" s="180" t="s">
        <v>973</v>
      </c>
      <c r="B2159" s="180">
        <v>3314</v>
      </c>
      <c r="C2159" s="182" t="s">
        <v>28557</v>
      </c>
      <c r="D2159" s="180" t="s">
        <v>44</v>
      </c>
      <c r="E2159" s="180" t="s">
        <v>857</v>
      </c>
      <c r="F2159" s="188">
        <v>719.12</v>
      </c>
      <c r="G2159" s="188">
        <v>668.33</v>
      </c>
      <c r="H2159" s="188">
        <v>775.27</v>
      </c>
      <c r="I2159" s="188">
        <v>721.8</v>
      </c>
      <c r="J2159" s="188">
        <v>641.6</v>
      </c>
      <c r="K2159" s="188">
        <v>430.94</v>
      </c>
      <c r="L2159" s="188">
        <v>527.98</v>
      </c>
      <c r="M2159" s="188">
        <v>637.59</v>
      </c>
      <c r="N2159" s="188">
        <v>499.11</v>
      </c>
      <c r="O2159" s="188">
        <v>545.36</v>
      </c>
      <c r="P2159" s="188">
        <v>532.53</v>
      </c>
      <c r="Q2159" s="188">
        <v>513.80999999999995</v>
      </c>
      <c r="R2159" s="188">
        <v>633.58000000000004</v>
      </c>
      <c r="S2159" s="188">
        <v>643.74</v>
      </c>
      <c r="T2159" s="188">
        <v>641.6</v>
      </c>
      <c r="U2159" s="188">
        <v>463.55</v>
      </c>
      <c r="V2159" s="188">
        <v>573.16</v>
      </c>
      <c r="W2159" s="188">
        <v>719.12</v>
      </c>
      <c r="X2159" s="188">
        <v>588.13</v>
      </c>
      <c r="Y2159" s="188">
        <v>614.86</v>
      </c>
      <c r="Z2159" s="188">
        <v>747.46</v>
      </c>
      <c r="AA2159" s="188">
        <v>536.54</v>
      </c>
      <c r="AB2159" s="188">
        <v>561.13</v>
      </c>
      <c r="AC2159" s="188">
        <v>695.06</v>
      </c>
      <c r="AD2159" s="188">
        <v>748.53</v>
      </c>
      <c r="AE2159" s="188">
        <v>579.04</v>
      </c>
      <c r="AF2159" s="188">
        <v>547.23</v>
      </c>
    </row>
    <row r="2160" spans="1:32" x14ac:dyDescent="0.3">
      <c r="A2160" s="180" t="s">
        <v>973</v>
      </c>
      <c r="B2160" s="180">
        <v>11597</v>
      </c>
      <c r="C2160" s="182" t="s">
        <v>28558</v>
      </c>
      <c r="D2160" s="180" t="s">
        <v>6</v>
      </c>
      <c r="E2160" s="180" t="s">
        <v>857</v>
      </c>
      <c r="F2160" s="188">
        <v>836.25</v>
      </c>
      <c r="G2160" s="188">
        <v>777.18</v>
      </c>
      <c r="H2160" s="188">
        <v>901.53</v>
      </c>
      <c r="I2160" s="188">
        <v>839.36</v>
      </c>
      <c r="J2160" s="188">
        <v>746.1</v>
      </c>
      <c r="K2160" s="188">
        <v>501.13</v>
      </c>
      <c r="L2160" s="188">
        <v>613.97</v>
      </c>
      <c r="M2160" s="188">
        <v>741.43</v>
      </c>
      <c r="N2160" s="188">
        <v>580.4</v>
      </c>
      <c r="O2160" s="188">
        <v>634.17999999999995</v>
      </c>
      <c r="P2160" s="188">
        <v>619.26</v>
      </c>
      <c r="Q2160" s="188">
        <v>597.5</v>
      </c>
      <c r="R2160" s="188">
        <v>736.77</v>
      </c>
      <c r="S2160" s="188">
        <v>748.58</v>
      </c>
      <c r="T2160" s="188">
        <v>746.1</v>
      </c>
      <c r="U2160" s="188">
        <v>539.04999999999995</v>
      </c>
      <c r="V2160" s="188">
        <v>666.51</v>
      </c>
      <c r="W2160" s="188">
        <v>836.25</v>
      </c>
      <c r="X2160" s="188">
        <v>683.92</v>
      </c>
      <c r="Y2160" s="188">
        <v>715.01</v>
      </c>
      <c r="Z2160" s="188">
        <v>869.2</v>
      </c>
      <c r="AA2160" s="188">
        <v>623.91999999999996</v>
      </c>
      <c r="AB2160" s="188">
        <v>652.52</v>
      </c>
      <c r="AC2160" s="188">
        <v>808.27</v>
      </c>
      <c r="AD2160" s="188">
        <v>870.45</v>
      </c>
      <c r="AE2160" s="188">
        <v>673.35</v>
      </c>
      <c r="AF2160" s="188">
        <v>636.36</v>
      </c>
    </row>
    <row r="2161" spans="1:32" x14ac:dyDescent="0.3">
      <c r="A2161" s="180" t="s">
        <v>973</v>
      </c>
      <c r="B2161" s="180">
        <v>3309</v>
      </c>
      <c r="C2161" s="182" t="s">
        <v>28559</v>
      </c>
      <c r="D2161" s="180" t="s">
        <v>44</v>
      </c>
      <c r="E2161" s="180" t="s">
        <v>857</v>
      </c>
      <c r="F2161" s="188">
        <v>571.08000000000004</v>
      </c>
      <c r="G2161" s="188">
        <v>530.75</v>
      </c>
      <c r="H2161" s="188">
        <v>615.66999999999996</v>
      </c>
      <c r="I2161" s="188">
        <v>573.21</v>
      </c>
      <c r="J2161" s="188">
        <v>509.52</v>
      </c>
      <c r="K2161" s="188">
        <v>342.22</v>
      </c>
      <c r="L2161" s="188">
        <v>419.29</v>
      </c>
      <c r="M2161" s="188">
        <v>506.33</v>
      </c>
      <c r="N2161" s="188">
        <v>396.36</v>
      </c>
      <c r="O2161" s="188">
        <v>433.09</v>
      </c>
      <c r="P2161" s="188">
        <v>422.9</v>
      </c>
      <c r="Q2161" s="188">
        <v>408.04</v>
      </c>
      <c r="R2161" s="188">
        <v>503.15</v>
      </c>
      <c r="S2161" s="188">
        <v>511.21</v>
      </c>
      <c r="T2161" s="188">
        <v>509.52</v>
      </c>
      <c r="U2161" s="188">
        <v>368.12</v>
      </c>
      <c r="V2161" s="188">
        <v>455.17</v>
      </c>
      <c r="W2161" s="188">
        <v>571.08000000000004</v>
      </c>
      <c r="X2161" s="188">
        <v>467.06</v>
      </c>
      <c r="Y2161" s="188">
        <v>488.29</v>
      </c>
      <c r="Z2161" s="188">
        <v>593.59</v>
      </c>
      <c r="AA2161" s="188">
        <v>426.08</v>
      </c>
      <c r="AB2161" s="188">
        <v>445.61</v>
      </c>
      <c r="AC2161" s="188">
        <v>551.98</v>
      </c>
      <c r="AD2161" s="188">
        <v>594.44000000000005</v>
      </c>
      <c r="AE2161" s="188">
        <v>459.84</v>
      </c>
      <c r="AF2161" s="188">
        <v>434.57</v>
      </c>
    </row>
    <row r="2162" spans="1:32" x14ac:dyDescent="0.3">
      <c r="A2162" s="180" t="s">
        <v>973</v>
      </c>
      <c r="B2162" s="180">
        <v>40440</v>
      </c>
      <c r="C2162" s="182" t="s">
        <v>28560</v>
      </c>
      <c r="D2162" s="180" t="s">
        <v>44</v>
      </c>
      <c r="E2162" s="180" t="s">
        <v>857</v>
      </c>
      <c r="F2162" s="188">
        <v>749.04</v>
      </c>
      <c r="G2162" s="188">
        <v>696.13</v>
      </c>
      <c r="H2162" s="188">
        <v>807.51</v>
      </c>
      <c r="I2162" s="188">
        <v>751.82</v>
      </c>
      <c r="J2162" s="188">
        <v>668.29</v>
      </c>
      <c r="K2162" s="188">
        <v>448.86</v>
      </c>
      <c r="L2162" s="188">
        <v>549.94000000000005</v>
      </c>
      <c r="M2162" s="188">
        <v>664.11</v>
      </c>
      <c r="N2162" s="188">
        <v>519.87</v>
      </c>
      <c r="O2162" s="188">
        <v>568.04</v>
      </c>
      <c r="P2162" s="188">
        <v>554.67999999999995</v>
      </c>
      <c r="Q2162" s="188">
        <v>535.19000000000005</v>
      </c>
      <c r="R2162" s="188">
        <v>659.93</v>
      </c>
      <c r="S2162" s="188">
        <v>670.51</v>
      </c>
      <c r="T2162" s="188">
        <v>668.29</v>
      </c>
      <c r="U2162" s="188">
        <v>482.84</v>
      </c>
      <c r="V2162" s="188">
        <v>597</v>
      </c>
      <c r="W2162" s="188">
        <v>749.04</v>
      </c>
      <c r="X2162" s="188">
        <v>612.6</v>
      </c>
      <c r="Y2162" s="188">
        <v>640.44000000000005</v>
      </c>
      <c r="Z2162" s="188">
        <v>778.55</v>
      </c>
      <c r="AA2162" s="188">
        <v>558.85</v>
      </c>
      <c r="AB2162" s="188">
        <v>584.47</v>
      </c>
      <c r="AC2162" s="188">
        <v>723.98</v>
      </c>
      <c r="AD2162" s="188">
        <v>779.67</v>
      </c>
      <c r="AE2162" s="188">
        <v>603.13</v>
      </c>
      <c r="AF2162" s="188">
        <v>569.99</v>
      </c>
    </row>
    <row r="2163" spans="1:32" x14ac:dyDescent="0.3">
      <c r="A2163" s="180" t="s">
        <v>973</v>
      </c>
      <c r="B2163" s="180">
        <v>40441</v>
      </c>
      <c r="C2163" s="182" t="s">
        <v>28561</v>
      </c>
      <c r="D2163" s="180" t="s">
        <v>44</v>
      </c>
      <c r="E2163" s="180" t="s">
        <v>857</v>
      </c>
      <c r="F2163" s="188">
        <v>478.22</v>
      </c>
      <c r="G2163" s="188">
        <v>444.44</v>
      </c>
      <c r="H2163" s="188">
        <v>515.54999999999995</v>
      </c>
      <c r="I2163" s="188">
        <v>480</v>
      </c>
      <c r="J2163" s="188">
        <v>426.66</v>
      </c>
      <c r="K2163" s="188">
        <v>286.57</v>
      </c>
      <c r="L2163" s="188">
        <v>351.11</v>
      </c>
      <c r="M2163" s="188">
        <v>424</v>
      </c>
      <c r="N2163" s="188">
        <v>331.91</v>
      </c>
      <c r="O2163" s="188">
        <v>362.66</v>
      </c>
      <c r="P2163" s="188">
        <v>354.13</v>
      </c>
      <c r="Q2163" s="188">
        <v>341.68</v>
      </c>
      <c r="R2163" s="188">
        <v>421.33</v>
      </c>
      <c r="S2163" s="188">
        <v>428.08</v>
      </c>
      <c r="T2163" s="188">
        <v>426.66</v>
      </c>
      <c r="U2163" s="188">
        <v>308.26</v>
      </c>
      <c r="V2163" s="188">
        <v>381.15</v>
      </c>
      <c r="W2163" s="188">
        <v>478.22</v>
      </c>
      <c r="X2163" s="188">
        <v>391.11</v>
      </c>
      <c r="Y2163" s="188">
        <v>408.88</v>
      </c>
      <c r="Z2163" s="188">
        <v>497.06</v>
      </c>
      <c r="AA2163" s="188">
        <v>356.8</v>
      </c>
      <c r="AB2163" s="188">
        <v>373.15</v>
      </c>
      <c r="AC2163" s="188">
        <v>462.22</v>
      </c>
      <c r="AD2163" s="188">
        <v>497.77</v>
      </c>
      <c r="AE2163" s="188">
        <v>385.06</v>
      </c>
      <c r="AF2163" s="188">
        <v>363.91</v>
      </c>
    </row>
    <row r="2164" spans="1:32" x14ac:dyDescent="0.3">
      <c r="A2164" s="180" t="s">
        <v>973</v>
      </c>
      <c r="B2164" s="180">
        <v>34612</v>
      </c>
      <c r="C2164" s="182" t="s">
        <v>28562</v>
      </c>
      <c r="D2164" s="180" t="s">
        <v>6</v>
      </c>
      <c r="E2164" s="180" t="s">
        <v>857</v>
      </c>
      <c r="F2164" s="188">
        <v>1034.3</v>
      </c>
      <c r="G2164" s="188">
        <v>961.24</v>
      </c>
      <c r="H2164" s="188">
        <v>1115.04</v>
      </c>
      <c r="I2164" s="188">
        <v>1038.1400000000001</v>
      </c>
      <c r="J2164" s="188">
        <v>922.79</v>
      </c>
      <c r="K2164" s="188">
        <v>619.80999999999995</v>
      </c>
      <c r="L2164" s="188">
        <v>759.38</v>
      </c>
      <c r="M2164" s="188">
        <v>917.02</v>
      </c>
      <c r="N2164" s="188">
        <v>717.85</v>
      </c>
      <c r="O2164" s="188">
        <v>784.37</v>
      </c>
      <c r="P2164" s="188">
        <v>765.92</v>
      </c>
      <c r="Q2164" s="188">
        <v>739</v>
      </c>
      <c r="R2164" s="188">
        <v>911.26</v>
      </c>
      <c r="S2164" s="188">
        <v>925.87</v>
      </c>
      <c r="T2164" s="188">
        <v>922.79</v>
      </c>
      <c r="U2164" s="188">
        <v>666.72</v>
      </c>
      <c r="V2164" s="188">
        <v>824.36</v>
      </c>
      <c r="W2164" s="188">
        <v>1034.3</v>
      </c>
      <c r="X2164" s="188">
        <v>845.89</v>
      </c>
      <c r="Y2164" s="188">
        <v>884.34</v>
      </c>
      <c r="Z2164" s="188">
        <v>1075.05</v>
      </c>
      <c r="AA2164" s="188">
        <v>771.68</v>
      </c>
      <c r="AB2164" s="188">
        <v>807.06</v>
      </c>
      <c r="AC2164" s="188">
        <v>999.69</v>
      </c>
      <c r="AD2164" s="188">
        <v>1076.5899999999999</v>
      </c>
      <c r="AE2164" s="188">
        <v>832.82</v>
      </c>
      <c r="AF2164" s="188">
        <v>787.06</v>
      </c>
    </row>
    <row r="2165" spans="1:32" x14ac:dyDescent="0.3">
      <c r="A2165" s="180" t="s">
        <v>973</v>
      </c>
      <c r="B2165" s="180">
        <v>34635</v>
      </c>
      <c r="C2165" s="182" t="s">
        <v>28563</v>
      </c>
      <c r="D2165" s="180" t="s">
        <v>6</v>
      </c>
      <c r="E2165" s="180" t="s">
        <v>857</v>
      </c>
      <c r="F2165" s="188">
        <v>1330.06</v>
      </c>
      <c r="G2165" s="188">
        <v>1236.1099999999999</v>
      </c>
      <c r="H2165" s="188">
        <v>1433.89</v>
      </c>
      <c r="I2165" s="188">
        <v>1335</v>
      </c>
      <c r="J2165" s="188">
        <v>1186.67</v>
      </c>
      <c r="K2165" s="188">
        <v>797.04</v>
      </c>
      <c r="L2165" s="188">
        <v>976.53</v>
      </c>
      <c r="M2165" s="188">
        <v>1179.25</v>
      </c>
      <c r="N2165" s="188">
        <v>923.13</v>
      </c>
      <c r="O2165" s="188">
        <v>1008.67</v>
      </c>
      <c r="P2165" s="188">
        <v>984.93</v>
      </c>
      <c r="Q2165" s="188">
        <v>950.32</v>
      </c>
      <c r="R2165" s="188">
        <v>1171.83</v>
      </c>
      <c r="S2165" s="188">
        <v>1190.6199999999999</v>
      </c>
      <c r="T2165" s="188">
        <v>1186.67</v>
      </c>
      <c r="U2165" s="188">
        <v>857.37</v>
      </c>
      <c r="V2165" s="188">
        <v>1060.0899999999999</v>
      </c>
      <c r="W2165" s="188">
        <v>1330.06</v>
      </c>
      <c r="X2165" s="188">
        <v>1087.78</v>
      </c>
      <c r="Y2165" s="188">
        <v>1137.22</v>
      </c>
      <c r="Z2165" s="188">
        <v>1382.47</v>
      </c>
      <c r="AA2165" s="188">
        <v>992.35</v>
      </c>
      <c r="AB2165" s="188">
        <v>1037.8399999999999</v>
      </c>
      <c r="AC2165" s="188">
        <v>1285.56</v>
      </c>
      <c r="AD2165" s="188">
        <v>1384.45</v>
      </c>
      <c r="AE2165" s="188">
        <v>1070.97</v>
      </c>
      <c r="AF2165" s="188">
        <v>1012.13</v>
      </c>
    </row>
    <row r="2166" spans="1:32" x14ac:dyDescent="0.3">
      <c r="A2166" s="180" t="s">
        <v>973</v>
      </c>
      <c r="B2166" s="180">
        <v>34633</v>
      </c>
      <c r="C2166" s="182" t="s">
        <v>28564</v>
      </c>
      <c r="D2166" s="180" t="s">
        <v>6</v>
      </c>
      <c r="E2166" s="180" t="s">
        <v>857</v>
      </c>
      <c r="F2166" s="188">
        <v>1466.07</v>
      </c>
      <c r="G2166" s="188">
        <v>1362.52</v>
      </c>
      <c r="H2166" s="188">
        <v>1580.52</v>
      </c>
      <c r="I2166" s="188">
        <v>1471.52</v>
      </c>
      <c r="J2166" s="188">
        <v>1308.02</v>
      </c>
      <c r="K2166" s="188">
        <v>878.55</v>
      </c>
      <c r="L2166" s="188">
        <v>1076.3900000000001</v>
      </c>
      <c r="M2166" s="188">
        <v>1299.8399999999999</v>
      </c>
      <c r="N2166" s="188">
        <v>1017.53</v>
      </c>
      <c r="O2166" s="188">
        <v>1111.82</v>
      </c>
      <c r="P2166" s="188">
        <v>1085.6600000000001</v>
      </c>
      <c r="Q2166" s="188">
        <v>1047.5</v>
      </c>
      <c r="R2166" s="188">
        <v>1291.67</v>
      </c>
      <c r="S2166" s="188">
        <v>1312.38</v>
      </c>
      <c r="T2166" s="188">
        <v>1308.02</v>
      </c>
      <c r="U2166" s="188">
        <v>945.04</v>
      </c>
      <c r="V2166" s="188">
        <v>1168.5</v>
      </c>
      <c r="W2166" s="188">
        <v>1466.07</v>
      </c>
      <c r="X2166" s="188">
        <v>1199.02</v>
      </c>
      <c r="Y2166" s="188">
        <v>1253.52</v>
      </c>
      <c r="Z2166" s="188">
        <v>1523.84</v>
      </c>
      <c r="AA2166" s="188">
        <v>1093.83</v>
      </c>
      <c r="AB2166" s="188">
        <v>1143.97</v>
      </c>
      <c r="AC2166" s="188">
        <v>1417.02</v>
      </c>
      <c r="AD2166" s="188">
        <v>1526.02</v>
      </c>
      <c r="AE2166" s="188">
        <v>1180.49</v>
      </c>
      <c r="AF2166" s="188">
        <v>1115.6300000000001</v>
      </c>
    </row>
    <row r="2167" spans="1:32" x14ac:dyDescent="0.3">
      <c r="A2167" s="180" t="s">
        <v>973</v>
      </c>
      <c r="B2167" s="180">
        <v>40449</v>
      </c>
      <c r="C2167" s="182" t="s">
        <v>28565</v>
      </c>
      <c r="D2167" s="180" t="s">
        <v>44</v>
      </c>
      <c r="E2167" s="180" t="s">
        <v>857</v>
      </c>
      <c r="F2167" s="188">
        <v>402.02</v>
      </c>
      <c r="G2167" s="188">
        <v>373.63</v>
      </c>
      <c r="H2167" s="188">
        <v>433.41</v>
      </c>
      <c r="I2167" s="188">
        <v>403.52</v>
      </c>
      <c r="J2167" s="188">
        <v>358.68</v>
      </c>
      <c r="K2167" s="188">
        <v>240.91</v>
      </c>
      <c r="L2167" s="188">
        <v>295.16000000000003</v>
      </c>
      <c r="M2167" s="188">
        <v>356.44</v>
      </c>
      <c r="N2167" s="188">
        <v>279.02</v>
      </c>
      <c r="O2167" s="188">
        <v>304.88</v>
      </c>
      <c r="P2167" s="188">
        <v>297.70999999999998</v>
      </c>
      <c r="Q2167" s="188">
        <v>287.24</v>
      </c>
      <c r="R2167" s="188">
        <v>354.2</v>
      </c>
      <c r="S2167" s="188">
        <v>359.88</v>
      </c>
      <c r="T2167" s="188">
        <v>358.68</v>
      </c>
      <c r="U2167" s="188">
        <v>259.14999999999998</v>
      </c>
      <c r="V2167" s="188">
        <v>320.42</v>
      </c>
      <c r="W2167" s="188">
        <v>402.02</v>
      </c>
      <c r="X2167" s="188">
        <v>328.79</v>
      </c>
      <c r="Y2167" s="188">
        <v>343.74</v>
      </c>
      <c r="Z2167" s="188">
        <v>417.87</v>
      </c>
      <c r="AA2167" s="188">
        <v>299.95</v>
      </c>
      <c r="AB2167" s="188">
        <v>313.7</v>
      </c>
      <c r="AC2167" s="188">
        <v>388.57</v>
      </c>
      <c r="AD2167" s="188">
        <v>418.46</v>
      </c>
      <c r="AE2167" s="188">
        <v>323.70999999999998</v>
      </c>
      <c r="AF2167" s="188">
        <v>305.92</v>
      </c>
    </row>
    <row r="2168" spans="1:32" x14ac:dyDescent="0.3">
      <c r="A2168" s="180" t="s">
        <v>973</v>
      </c>
      <c r="B2168" s="180">
        <v>11592</v>
      </c>
      <c r="C2168" s="182" t="s">
        <v>28566</v>
      </c>
      <c r="D2168" s="180" t="s">
        <v>6</v>
      </c>
      <c r="E2168" s="180" t="s">
        <v>857</v>
      </c>
      <c r="F2168" s="188">
        <v>719.12</v>
      </c>
      <c r="G2168" s="188">
        <v>668.33</v>
      </c>
      <c r="H2168" s="188">
        <v>775.27</v>
      </c>
      <c r="I2168" s="188">
        <v>721.8</v>
      </c>
      <c r="J2168" s="188">
        <v>641.6</v>
      </c>
      <c r="K2168" s="188">
        <v>430.94</v>
      </c>
      <c r="L2168" s="188">
        <v>527.98</v>
      </c>
      <c r="M2168" s="188">
        <v>637.59</v>
      </c>
      <c r="N2168" s="188">
        <v>499.11</v>
      </c>
      <c r="O2168" s="188">
        <v>545.36</v>
      </c>
      <c r="P2168" s="188">
        <v>532.53</v>
      </c>
      <c r="Q2168" s="188">
        <v>513.80999999999995</v>
      </c>
      <c r="R2168" s="188">
        <v>633.58000000000004</v>
      </c>
      <c r="S2168" s="188">
        <v>643.74</v>
      </c>
      <c r="T2168" s="188">
        <v>641.6</v>
      </c>
      <c r="U2168" s="188">
        <v>463.55</v>
      </c>
      <c r="V2168" s="188">
        <v>573.16</v>
      </c>
      <c r="W2168" s="188">
        <v>719.12</v>
      </c>
      <c r="X2168" s="188">
        <v>588.13</v>
      </c>
      <c r="Y2168" s="188">
        <v>614.86</v>
      </c>
      <c r="Z2168" s="188">
        <v>747.46</v>
      </c>
      <c r="AA2168" s="188">
        <v>536.54</v>
      </c>
      <c r="AB2168" s="188">
        <v>561.13</v>
      </c>
      <c r="AC2168" s="188">
        <v>695.06</v>
      </c>
      <c r="AD2168" s="188">
        <v>748.53</v>
      </c>
      <c r="AE2168" s="188">
        <v>579.04</v>
      </c>
      <c r="AF2168" s="188">
        <v>547.23</v>
      </c>
    </row>
    <row r="2169" spans="1:32" x14ac:dyDescent="0.3">
      <c r="A2169" s="180" t="s">
        <v>973</v>
      </c>
      <c r="B2169" s="180">
        <v>34800</v>
      </c>
      <c r="C2169" s="182" t="s">
        <v>28567</v>
      </c>
      <c r="D2169" s="180" t="s">
        <v>44</v>
      </c>
      <c r="E2169" s="180" t="s">
        <v>857</v>
      </c>
      <c r="F2169" s="188">
        <v>502.73</v>
      </c>
      <c r="G2169" s="188">
        <v>467.22</v>
      </c>
      <c r="H2169" s="188">
        <v>541.98</v>
      </c>
      <c r="I2169" s="188">
        <v>504.6</v>
      </c>
      <c r="J2169" s="188">
        <v>448.54</v>
      </c>
      <c r="K2169" s="188">
        <v>301.26</v>
      </c>
      <c r="L2169" s="188">
        <v>369.11</v>
      </c>
      <c r="M2169" s="188">
        <v>445.73</v>
      </c>
      <c r="N2169" s="188">
        <v>348.92</v>
      </c>
      <c r="O2169" s="188">
        <v>381.25</v>
      </c>
      <c r="P2169" s="188">
        <v>372.28</v>
      </c>
      <c r="Q2169" s="188">
        <v>359.2</v>
      </c>
      <c r="R2169" s="188">
        <v>442.93</v>
      </c>
      <c r="S2169" s="188">
        <v>450.03</v>
      </c>
      <c r="T2169" s="188">
        <v>448.54</v>
      </c>
      <c r="U2169" s="188">
        <v>324.07</v>
      </c>
      <c r="V2169" s="188">
        <v>400.69</v>
      </c>
      <c r="W2169" s="188">
        <v>502.73</v>
      </c>
      <c r="X2169" s="188">
        <v>411.16</v>
      </c>
      <c r="Y2169" s="188">
        <v>429.85</v>
      </c>
      <c r="Z2169" s="188">
        <v>522.54</v>
      </c>
      <c r="AA2169" s="188">
        <v>375.09</v>
      </c>
      <c r="AB2169" s="188">
        <v>392.28</v>
      </c>
      <c r="AC2169" s="188">
        <v>485.91</v>
      </c>
      <c r="AD2169" s="188">
        <v>523.29</v>
      </c>
      <c r="AE2169" s="188">
        <v>404.8</v>
      </c>
      <c r="AF2169" s="188">
        <v>382.56</v>
      </c>
    </row>
    <row r="2170" spans="1:32" x14ac:dyDescent="0.3">
      <c r="A2170" s="180" t="s">
        <v>973</v>
      </c>
      <c r="B2170" s="180">
        <v>11596</v>
      </c>
      <c r="C2170" s="182" t="s">
        <v>28568</v>
      </c>
      <c r="D2170" s="180" t="s">
        <v>6</v>
      </c>
      <c r="E2170" s="180" t="s">
        <v>857</v>
      </c>
      <c r="F2170" s="188">
        <v>571.08000000000004</v>
      </c>
      <c r="G2170" s="188">
        <v>530.75</v>
      </c>
      <c r="H2170" s="188">
        <v>615.66999999999996</v>
      </c>
      <c r="I2170" s="188">
        <v>573.21</v>
      </c>
      <c r="J2170" s="188">
        <v>509.52</v>
      </c>
      <c r="K2170" s="188">
        <v>342.22</v>
      </c>
      <c r="L2170" s="188">
        <v>419.29</v>
      </c>
      <c r="M2170" s="188">
        <v>506.33</v>
      </c>
      <c r="N2170" s="188">
        <v>396.36</v>
      </c>
      <c r="O2170" s="188">
        <v>433.09</v>
      </c>
      <c r="P2170" s="188">
        <v>422.9</v>
      </c>
      <c r="Q2170" s="188">
        <v>408.04</v>
      </c>
      <c r="R2170" s="188">
        <v>503.15</v>
      </c>
      <c r="S2170" s="188">
        <v>511.21</v>
      </c>
      <c r="T2170" s="188">
        <v>509.52</v>
      </c>
      <c r="U2170" s="188">
        <v>368.12</v>
      </c>
      <c r="V2170" s="188">
        <v>455.17</v>
      </c>
      <c r="W2170" s="188">
        <v>571.08000000000004</v>
      </c>
      <c r="X2170" s="188">
        <v>467.06</v>
      </c>
      <c r="Y2170" s="188">
        <v>488.29</v>
      </c>
      <c r="Z2170" s="188">
        <v>593.59</v>
      </c>
      <c r="AA2170" s="188">
        <v>426.08</v>
      </c>
      <c r="AB2170" s="188">
        <v>445.61</v>
      </c>
      <c r="AC2170" s="188">
        <v>551.98</v>
      </c>
      <c r="AD2170" s="188">
        <v>594.44000000000005</v>
      </c>
      <c r="AE2170" s="188">
        <v>459.84</v>
      </c>
      <c r="AF2170" s="188">
        <v>434.57</v>
      </c>
    </row>
    <row r="2171" spans="1:32" x14ac:dyDescent="0.3">
      <c r="A2171" s="180" t="s">
        <v>973</v>
      </c>
      <c r="B2171" s="180">
        <v>40438</v>
      </c>
      <c r="C2171" s="182" t="s">
        <v>28569</v>
      </c>
      <c r="D2171" s="180" t="s">
        <v>44</v>
      </c>
      <c r="E2171" s="180" t="s">
        <v>857</v>
      </c>
      <c r="F2171" s="188">
        <v>334.93</v>
      </c>
      <c r="G2171" s="188">
        <v>311.27</v>
      </c>
      <c r="H2171" s="188">
        <v>361.08</v>
      </c>
      <c r="I2171" s="188">
        <v>336.18</v>
      </c>
      <c r="J2171" s="188">
        <v>298.82</v>
      </c>
      <c r="K2171" s="188">
        <v>200.71</v>
      </c>
      <c r="L2171" s="188">
        <v>245.91</v>
      </c>
      <c r="M2171" s="188">
        <v>296.95999999999998</v>
      </c>
      <c r="N2171" s="188">
        <v>232.46</v>
      </c>
      <c r="O2171" s="188">
        <v>254</v>
      </c>
      <c r="P2171" s="188">
        <v>248.02</v>
      </c>
      <c r="Q2171" s="188">
        <v>239.31</v>
      </c>
      <c r="R2171" s="188">
        <v>295.08999999999997</v>
      </c>
      <c r="S2171" s="188">
        <v>299.82</v>
      </c>
      <c r="T2171" s="188">
        <v>298.82</v>
      </c>
      <c r="U2171" s="188">
        <v>215.9</v>
      </c>
      <c r="V2171" s="188">
        <v>266.95</v>
      </c>
      <c r="W2171" s="188">
        <v>334.93</v>
      </c>
      <c r="X2171" s="188">
        <v>273.92</v>
      </c>
      <c r="Y2171" s="188">
        <v>286.37</v>
      </c>
      <c r="Z2171" s="188">
        <v>348.13</v>
      </c>
      <c r="AA2171" s="188">
        <v>249.89</v>
      </c>
      <c r="AB2171" s="188">
        <v>261.35000000000002</v>
      </c>
      <c r="AC2171" s="188">
        <v>323.73</v>
      </c>
      <c r="AD2171" s="188">
        <v>348.63</v>
      </c>
      <c r="AE2171" s="188">
        <v>269.69</v>
      </c>
      <c r="AF2171" s="188">
        <v>254.87</v>
      </c>
    </row>
    <row r="2172" spans="1:32" x14ac:dyDescent="0.3">
      <c r="A2172" s="180" t="s">
        <v>973</v>
      </c>
      <c r="B2172" s="180">
        <v>40436</v>
      </c>
      <c r="C2172" s="182" t="s">
        <v>28570</v>
      </c>
      <c r="D2172" s="180" t="s">
        <v>44</v>
      </c>
      <c r="E2172" s="180" t="s">
        <v>857</v>
      </c>
      <c r="F2172" s="188">
        <v>417.63</v>
      </c>
      <c r="G2172" s="188">
        <v>388.13</v>
      </c>
      <c r="H2172" s="188">
        <v>450.23</v>
      </c>
      <c r="I2172" s="188">
        <v>419.18</v>
      </c>
      <c r="J2172" s="188">
        <v>372.61</v>
      </c>
      <c r="K2172" s="188">
        <v>250.27</v>
      </c>
      <c r="L2172" s="188">
        <v>306.62</v>
      </c>
      <c r="M2172" s="188">
        <v>370.28</v>
      </c>
      <c r="N2172" s="188">
        <v>289.86</v>
      </c>
      <c r="O2172" s="188">
        <v>316.72000000000003</v>
      </c>
      <c r="P2172" s="188">
        <v>309.26</v>
      </c>
      <c r="Q2172" s="188">
        <v>298.39999999999998</v>
      </c>
      <c r="R2172" s="188">
        <v>367.95</v>
      </c>
      <c r="S2172" s="188">
        <v>373.85</v>
      </c>
      <c r="T2172" s="188">
        <v>372.61</v>
      </c>
      <c r="U2172" s="188">
        <v>269.20999999999998</v>
      </c>
      <c r="V2172" s="188">
        <v>332.86</v>
      </c>
      <c r="W2172" s="188">
        <v>417.63</v>
      </c>
      <c r="X2172" s="188">
        <v>341.56</v>
      </c>
      <c r="Y2172" s="188">
        <v>357.08</v>
      </c>
      <c r="Z2172" s="188">
        <v>434.09</v>
      </c>
      <c r="AA2172" s="188">
        <v>311.58999999999997</v>
      </c>
      <c r="AB2172" s="188">
        <v>325.88</v>
      </c>
      <c r="AC2172" s="188">
        <v>403.66</v>
      </c>
      <c r="AD2172" s="188">
        <v>434.71</v>
      </c>
      <c r="AE2172" s="188">
        <v>336.28</v>
      </c>
      <c r="AF2172" s="188">
        <v>317.8</v>
      </c>
    </row>
    <row r="2173" spans="1:32" x14ac:dyDescent="0.3">
      <c r="A2173" s="180" t="s">
        <v>973</v>
      </c>
      <c r="B2173" s="180">
        <v>4315</v>
      </c>
      <c r="C2173" s="182" t="s">
        <v>28571</v>
      </c>
      <c r="D2173" s="180" t="s">
        <v>6</v>
      </c>
      <c r="E2173" s="180" t="s">
        <v>857</v>
      </c>
      <c r="F2173" s="188">
        <v>1.84</v>
      </c>
      <c r="G2173" s="188">
        <v>2.64</v>
      </c>
      <c r="H2173" s="188"/>
      <c r="I2173" s="188">
        <v>3.26</v>
      </c>
      <c r="J2173" s="188">
        <v>2.12</v>
      </c>
      <c r="K2173" s="188">
        <v>1.91</v>
      </c>
      <c r="L2173" s="188"/>
      <c r="M2173" s="188">
        <v>2.77</v>
      </c>
      <c r="N2173" s="188">
        <v>1.66</v>
      </c>
      <c r="O2173" s="188">
        <v>3.26</v>
      </c>
      <c r="P2173" s="188">
        <v>2.0499999999999998</v>
      </c>
      <c r="Q2173" s="188">
        <v>1.53</v>
      </c>
      <c r="R2173" s="188">
        <v>1.96</v>
      </c>
      <c r="S2173" s="188">
        <v>2.68</v>
      </c>
      <c r="T2173" s="188">
        <v>2.69</v>
      </c>
      <c r="U2173" s="188">
        <v>1.47</v>
      </c>
      <c r="V2173" s="188">
        <v>3.08</v>
      </c>
      <c r="W2173" s="188">
        <v>1.63</v>
      </c>
      <c r="X2173" s="188">
        <v>2.77</v>
      </c>
      <c r="Y2173" s="188">
        <v>2.2000000000000002</v>
      </c>
      <c r="Z2173" s="188">
        <v>1.88</v>
      </c>
      <c r="AA2173" s="188">
        <v>2.04</v>
      </c>
      <c r="AB2173" s="188">
        <v>2.17</v>
      </c>
      <c r="AC2173" s="188">
        <v>2.12</v>
      </c>
      <c r="AD2173" s="188">
        <v>2.5</v>
      </c>
      <c r="AE2173" s="188">
        <v>2.12</v>
      </c>
      <c r="AF2173" s="188">
        <v>2.14</v>
      </c>
    </row>
    <row r="2174" spans="1:32" x14ac:dyDescent="0.3">
      <c r="A2174" s="180" t="s">
        <v>973</v>
      </c>
      <c r="B2174" s="180">
        <v>402</v>
      </c>
      <c r="C2174" s="182" t="s">
        <v>28572</v>
      </c>
      <c r="D2174" s="180" t="s">
        <v>6</v>
      </c>
      <c r="E2174" s="180" t="s">
        <v>857</v>
      </c>
      <c r="F2174" s="188">
        <v>11.89</v>
      </c>
      <c r="G2174" s="188">
        <v>22.39</v>
      </c>
      <c r="H2174" s="188">
        <v>16.760000000000002</v>
      </c>
      <c r="I2174" s="188">
        <v>12.11</v>
      </c>
      <c r="J2174" s="188">
        <v>24.23</v>
      </c>
      <c r="K2174" s="188"/>
      <c r="L2174" s="188">
        <v>20.96</v>
      </c>
      <c r="M2174" s="188">
        <v>17.36</v>
      </c>
      <c r="N2174" s="188">
        <v>20.52</v>
      </c>
      <c r="O2174" s="188">
        <v>19.7</v>
      </c>
      <c r="P2174" s="188"/>
      <c r="Q2174" s="188">
        <v>23.86</v>
      </c>
      <c r="R2174" s="188">
        <v>21.13</v>
      </c>
      <c r="S2174" s="188">
        <v>21.44</v>
      </c>
      <c r="T2174" s="188">
        <v>16.34</v>
      </c>
      <c r="U2174" s="188"/>
      <c r="V2174" s="188">
        <v>16.68</v>
      </c>
      <c r="W2174" s="188">
        <v>10.93</v>
      </c>
      <c r="X2174" s="188">
        <v>23.26</v>
      </c>
      <c r="Y2174" s="188"/>
      <c r="Z2174" s="188">
        <v>10.68</v>
      </c>
      <c r="AA2174" s="188"/>
      <c r="AB2174" s="188"/>
      <c r="AC2174" s="188">
        <v>20.54</v>
      </c>
      <c r="AD2174" s="188"/>
      <c r="AE2174" s="188">
        <v>12.11</v>
      </c>
      <c r="AF2174" s="188">
        <v>24.36</v>
      </c>
    </row>
    <row r="2175" spans="1:32" x14ac:dyDescent="0.3">
      <c r="A2175" s="180" t="s">
        <v>973</v>
      </c>
      <c r="B2175" s="180">
        <v>4226</v>
      </c>
      <c r="C2175" s="182" t="s">
        <v>28573</v>
      </c>
      <c r="D2175" s="180" t="s">
        <v>42</v>
      </c>
      <c r="E2175" s="180" t="s">
        <v>26586</v>
      </c>
      <c r="F2175" s="188">
        <v>9.4700000000000006</v>
      </c>
      <c r="G2175" s="188">
        <v>8.25</v>
      </c>
      <c r="H2175" s="188">
        <v>9.64</v>
      </c>
      <c r="I2175" s="188">
        <v>9.77</v>
      </c>
      <c r="J2175" s="188">
        <v>8.99</v>
      </c>
      <c r="K2175" s="188">
        <v>9.39</v>
      </c>
      <c r="L2175" s="188">
        <v>8.27</v>
      </c>
      <c r="M2175" s="188">
        <v>7.98</v>
      </c>
      <c r="N2175" s="188">
        <v>8.9</v>
      </c>
      <c r="O2175" s="188">
        <v>9.6300000000000008</v>
      </c>
      <c r="P2175" s="188">
        <v>8.59</v>
      </c>
      <c r="Q2175" s="188">
        <v>9.25</v>
      </c>
      <c r="R2175" s="188">
        <v>9.7799999999999994</v>
      </c>
      <c r="S2175" s="188">
        <v>9.01</v>
      </c>
      <c r="T2175" s="188">
        <v>8.3699999999999992</v>
      </c>
      <c r="U2175" s="188">
        <v>8.09</v>
      </c>
      <c r="V2175" s="188">
        <v>8.57</v>
      </c>
      <c r="W2175" s="188">
        <v>8.6199999999999992</v>
      </c>
      <c r="X2175" s="188">
        <v>7.9</v>
      </c>
      <c r="Y2175" s="188">
        <v>8.68</v>
      </c>
      <c r="Z2175" s="188">
        <v>9.6999999999999993</v>
      </c>
      <c r="AA2175" s="188">
        <v>10.94</v>
      </c>
      <c r="AB2175" s="188">
        <v>9.0500000000000007</v>
      </c>
      <c r="AC2175" s="188">
        <v>9.4499999999999993</v>
      </c>
      <c r="AD2175" s="188">
        <v>8.6999999999999993</v>
      </c>
      <c r="AE2175" s="188">
        <v>8.9600000000000009</v>
      </c>
      <c r="AF2175" s="188">
        <v>10.28</v>
      </c>
    </row>
    <row r="2176" spans="1:32" x14ac:dyDescent="0.3">
      <c r="A2176" s="180" t="s">
        <v>973</v>
      </c>
      <c r="B2176" s="180">
        <v>4222</v>
      </c>
      <c r="C2176" s="182" t="s">
        <v>28574</v>
      </c>
      <c r="D2176" s="180" t="s">
        <v>57</v>
      </c>
      <c r="E2176" s="180" t="s">
        <v>26586</v>
      </c>
      <c r="F2176" s="188">
        <v>7.58</v>
      </c>
      <c r="G2176" s="188">
        <v>6.8</v>
      </c>
      <c r="H2176" s="188">
        <v>7.32</v>
      </c>
      <c r="I2176" s="188">
        <v>6.55</v>
      </c>
      <c r="J2176" s="188">
        <v>7.26</v>
      </c>
      <c r="K2176" s="188">
        <v>6.97</v>
      </c>
      <c r="L2176" s="188">
        <v>6.46</v>
      </c>
      <c r="M2176" s="188">
        <v>6.58</v>
      </c>
      <c r="N2176" s="188">
        <v>6.71</v>
      </c>
      <c r="O2176" s="188">
        <v>6.51</v>
      </c>
      <c r="P2176" s="188">
        <v>6.38</v>
      </c>
      <c r="Q2176" s="188">
        <v>6.54</v>
      </c>
      <c r="R2176" s="188">
        <v>6.73</v>
      </c>
      <c r="S2176" s="188">
        <v>6.8</v>
      </c>
      <c r="T2176" s="188">
        <v>6.5</v>
      </c>
      <c r="U2176" s="188">
        <v>7.09</v>
      </c>
      <c r="V2176" s="188">
        <v>6.67</v>
      </c>
      <c r="W2176" s="188">
        <v>6.87</v>
      </c>
      <c r="X2176" s="188">
        <v>6.71</v>
      </c>
      <c r="Y2176" s="188">
        <v>6.65</v>
      </c>
      <c r="Z2176" s="188">
        <v>7.27</v>
      </c>
      <c r="AA2176" s="188">
        <v>7.79</v>
      </c>
      <c r="AB2176" s="188">
        <v>6.54</v>
      </c>
      <c r="AC2176" s="188">
        <v>6.75</v>
      </c>
      <c r="AD2176" s="188">
        <v>7.22</v>
      </c>
      <c r="AE2176" s="188">
        <v>6.64</v>
      </c>
      <c r="AF2176" s="188">
        <v>7.12</v>
      </c>
    </row>
    <row r="2177" spans="1:32" x14ac:dyDescent="0.3">
      <c r="A2177" s="180" t="s">
        <v>973</v>
      </c>
      <c r="B2177" s="180">
        <v>34804</v>
      </c>
      <c r="C2177" s="182" t="s">
        <v>28575</v>
      </c>
      <c r="D2177" s="180" t="s">
        <v>47</v>
      </c>
      <c r="E2177" s="180" t="s">
        <v>857</v>
      </c>
      <c r="F2177" s="188">
        <v>60.71</v>
      </c>
      <c r="G2177" s="188">
        <v>56.42</v>
      </c>
      <c r="H2177" s="188">
        <v>65.45</v>
      </c>
      <c r="I2177" s="188">
        <v>60.93</v>
      </c>
      <c r="J2177" s="188">
        <v>54.16</v>
      </c>
      <c r="K2177" s="188">
        <v>36.380000000000003</v>
      </c>
      <c r="L2177" s="188">
        <v>44.57</v>
      </c>
      <c r="M2177" s="188">
        <v>53.82</v>
      </c>
      <c r="N2177" s="188">
        <v>42.13</v>
      </c>
      <c r="O2177" s="188">
        <v>46.04</v>
      </c>
      <c r="P2177" s="188">
        <v>44.95</v>
      </c>
      <c r="Q2177" s="188">
        <v>43.37</v>
      </c>
      <c r="R2177" s="188">
        <v>53.48</v>
      </c>
      <c r="S2177" s="188">
        <v>54.34</v>
      </c>
      <c r="T2177" s="188">
        <v>54.16</v>
      </c>
      <c r="U2177" s="188">
        <v>39.130000000000003</v>
      </c>
      <c r="V2177" s="188">
        <v>48.38</v>
      </c>
      <c r="W2177" s="188">
        <v>60.71</v>
      </c>
      <c r="X2177" s="188">
        <v>49.65</v>
      </c>
      <c r="Y2177" s="188">
        <v>51.91</v>
      </c>
      <c r="Z2177" s="188">
        <v>63.1</v>
      </c>
      <c r="AA2177" s="188">
        <v>45.29</v>
      </c>
      <c r="AB2177" s="188">
        <v>47.37</v>
      </c>
      <c r="AC2177" s="188">
        <v>58.68</v>
      </c>
      <c r="AD2177" s="188">
        <v>63.19</v>
      </c>
      <c r="AE2177" s="188">
        <v>48.88</v>
      </c>
      <c r="AF2177" s="188">
        <v>46.19</v>
      </c>
    </row>
    <row r="2178" spans="1:32" x14ac:dyDescent="0.3">
      <c r="A2178" s="180" t="s">
        <v>973</v>
      </c>
      <c r="B2178" s="180">
        <v>4013</v>
      </c>
      <c r="C2178" s="182" t="s">
        <v>28576</v>
      </c>
      <c r="D2178" s="180" t="s">
        <v>47</v>
      </c>
      <c r="E2178" s="180" t="s">
        <v>857</v>
      </c>
      <c r="F2178" s="188"/>
      <c r="G2178" s="188">
        <v>8.0399999999999991</v>
      </c>
      <c r="H2178" s="188"/>
      <c r="I2178" s="188">
        <v>10.75</v>
      </c>
      <c r="J2178" s="188">
        <v>7.56</v>
      </c>
      <c r="K2178" s="188"/>
      <c r="L2178" s="188">
        <v>6.94</v>
      </c>
      <c r="M2178" s="188">
        <v>7.35</v>
      </c>
      <c r="N2178" s="188">
        <v>5.24</v>
      </c>
      <c r="O2178" s="188">
        <v>7.7</v>
      </c>
      <c r="P2178" s="188">
        <v>6.14</v>
      </c>
      <c r="Q2178" s="188"/>
      <c r="R2178" s="188">
        <v>7.45</v>
      </c>
      <c r="S2178" s="188">
        <v>9.1</v>
      </c>
      <c r="T2178" s="188">
        <v>8.2799999999999994</v>
      </c>
      <c r="U2178" s="188">
        <v>6.91</v>
      </c>
      <c r="V2178" s="188">
        <v>10.19</v>
      </c>
      <c r="W2178" s="188">
        <v>8.43</v>
      </c>
      <c r="X2178" s="188">
        <v>9.58</v>
      </c>
      <c r="Y2178" s="188">
        <v>5.91</v>
      </c>
      <c r="Z2178" s="188">
        <v>8.8699999999999992</v>
      </c>
      <c r="AA2178" s="188"/>
      <c r="AB2178" s="188">
        <v>7.34</v>
      </c>
      <c r="AC2178" s="188"/>
      <c r="AD2178" s="188">
        <v>9.56</v>
      </c>
      <c r="AE2178" s="188">
        <v>7.53</v>
      </c>
      <c r="AF2178" s="188"/>
    </row>
    <row r="2179" spans="1:32" x14ac:dyDescent="0.3">
      <c r="A2179" s="180" t="s">
        <v>973</v>
      </c>
      <c r="B2179" s="180">
        <v>4011</v>
      </c>
      <c r="C2179" s="182" t="s">
        <v>28577</v>
      </c>
      <c r="D2179" s="180" t="s">
        <v>47</v>
      </c>
      <c r="E2179" s="180" t="s">
        <v>857</v>
      </c>
      <c r="F2179" s="188"/>
      <c r="G2179" s="188">
        <v>8.98</v>
      </c>
      <c r="H2179" s="188"/>
      <c r="I2179" s="188">
        <v>12.01</v>
      </c>
      <c r="J2179" s="188">
        <v>8.44</v>
      </c>
      <c r="K2179" s="188"/>
      <c r="L2179" s="188">
        <v>7.76</v>
      </c>
      <c r="M2179" s="188">
        <v>8.2100000000000009</v>
      </c>
      <c r="N2179" s="188">
        <v>5.85</v>
      </c>
      <c r="O2179" s="188">
        <v>8.6</v>
      </c>
      <c r="P2179" s="188">
        <v>6.86</v>
      </c>
      <c r="Q2179" s="188"/>
      <c r="R2179" s="188">
        <v>8.33</v>
      </c>
      <c r="S2179" s="188">
        <v>10.17</v>
      </c>
      <c r="T2179" s="188">
        <v>9.25</v>
      </c>
      <c r="U2179" s="188">
        <v>7.71</v>
      </c>
      <c r="V2179" s="188">
        <v>11.38</v>
      </c>
      <c r="W2179" s="188">
        <v>9.41</v>
      </c>
      <c r="X2179" s="188">
        <v>10.71</v>
      </c>
      <c r="Y2179" s="188">
        <v>6.6</v>
      </c>
      <c r="Z2179" s="188">
        <v>9.9</v>
      </c>
      <c r="AA2179" s="188"/>
      <c r="AB2179" s="188">
        <v>8.1999999999999993</v>
      </c>
      <c r="AC2179" s="188"/>
      <c r="AD2179" s="188">
        <v>10.67</v>
      </c>
      <c r="AE2179" s="188">
        <v>8.41</v>
      </c>
      <c r="AF2179" s="188"/>
    </row>
    <row r="2180" spans="1:32" x14ac:dyDescent="0.3">
      <c r="A2180" s="180" t="s">
        <v>973</v>
      </c>
      <c r="B2180" s="180">
        <v>4021</v>
      </c>
      <c r="C2180" s="182" t="s">
        <v>28578</v>
      </c>
      <c r="D2180" s="180" t="s">
        <v>47</v>
      </c>
      <c r="E2180" s="180" t="s">
        <v>857</v>
      </c>
      <c r="F2180" s="188"/>
      <c r="G2180" s="188">
        <v>11.21</v>
      </c>
      <c r="H2180" s="188"/>
      <c r="I2180" s="188">
        <v>14.98</v>
      </c>
      <c r="J2180" s="188">
        <v>10.53</v>
      </c>
      <c r="K2180" s="188"/>
      <c r="L2180" s="188">
        <v>9.67</v>
      </c>
      <c r="M2180" s="188">
        <v>10.24</v>
      </c>
      <c r="N2180" s="188">
        <v>7.3</v>
      </c>
      <c r="O2180" s="188">
        <v>10.73</v>
      </c>
      <c r="P2180" s="188">
        <v>8.5500000000000007</v>
      </c>
      <c r="Q2180" s="188"/>
      <c r="R2180" s="188">
        <v>10.38</v>
      </c>
      <c r="S2180" s="188">
        <v>12.68</v>
      </c>
      <c r="T2180" s="188">
        <v>11.53</v>
      </c>
      <c r="U2180" s="188">
        <v>9.6199999999999992</v>
      </c>
      <c r="V2180" s="188">
        <v>14.2</v>
      </c>
      <c r="W2180" s="188">
        <v>11.74</v>
      </c>
      <c r="X2180" s="188">
        <v>13.35</v>
      </c>
      <c r="Y2180" s="188">
        <v>8.23</v>
      </c>
      <c r="Z2180" s="188">
        <v>12.35</v>
      </c>
      <c r="AA2180" s="188"/>
      <c r="AB2180" s="188">
        <v>10.23</v>
      </c>
      <c r="AC2180" s="188"/>
      <c r="AD2180" s="188">
        <v>13.31</v>
      </c>
      <c r="AE2180" s="188">
        <v>10.49</v>
      </c>
      <c r="AF2180" s="188"/>
    </row>
    <row r="2181" spans="1:32" x14ac:dyDescent="0.3">
      <c r="A2181" s="180" t="s">
        <v>973</v>
      </c>
      <c r="B2181" s="180">
        <v>4019</v>
      </c>
      <c r="C2181" s="182" t="s">
        <v>28579</v>
      </c>
      <c r="D2181" s="180" t="s">
        <v>47</v>
      </c>
      <c r="E2181" s="180" t="s">
        <v>857</v>
      </c>
      <c r="F2181" s="188"/>
      <c r="G2181" s="188">
        <v>13.45</v>
      </c>
      <c r="H2181" s="188"/>
      <c r="I2181" s="188">
        <v>17.98</v>
      </c>
      <c r="J2181" s="188">
        <v>12.64</v>
      </c>
      <c r="K2181" s="188"/>
      <c r="L2181" s="188">
        <v>11.62</v>
      </c>
      <c r="M2181" s="188">
        <v>12.3</v>
      </c>
      <c r="N2181" s="188">
        <v>8.76</v>
      </c>
      <c r="O2181" s="188">
        <v>12.88</v>
      </c>
      <c r="P2181" s="188">
        <v>10.27</v>
      </c>
      <c r="Q2181" s="188"/>
      <c r="R2181" s="188">
        <v>12.47</v>
      </c>
      <c r="S2181" s="188">
        <v>15.22</v>
      </c>
      <c r="T2181" s="188">
        <v>13.85</v>
      </c>
      <c r="U2181" s="188">
        <v>11.55</v>
      </c>
      <c r="V2181" s="188">
        <v>17.05</v>
      </c>
      <c r="W2181" s="188">
        <v>14.1</v>
      </c>
      <c r="X2181" s="188">
        <v>16.03</v>
      </c>
      <c r="Y2181" s="188">
        <v>9.89</v>
      </c>
      <c r="Z2181" s="188">
        <v>14.83</v>
      </c>
      <c r="AA2181" s="188"/>
      <c r="AB2181" s="188">
        <v>12.28</v>
      </c>
      <c r="AC2181" s="188"/>
      <c r="AD2181" s="188">
        <v>15.98</v>
      </c>
      <c r="AE2181" s="188">
        <v>12.6</v>
      </c>
      <c r="AF2181" s="188"/>
    </row>
    <row r="2182" spans="1:32" x14ac:dyDescent="0.3">
      <c r="A2182" s="180" t="s">
        <v>973</v>
      </c>
      <c r="B2182" s="180">
        <v>4012</v>
      </c>
      <c r="C2182" s="182" t="s">
        <v>28580</v>
      </c>
      <c r="D2182" s="180" t="s">
        <v>47</v>
      </c>
      <c r="E2182" s="180" t="s">
        <v>857</v>
      </c>
      <c r="F2182" s="188"/>
      <c r="G2182" s="188">
        <v>18.03</v>
      </c>
      <c r="H2182" s="188"/>
      <c r="I2182" s="188">
        <v>24.09</v>
      </c>
      <c r="J2182" s="188">
        <v>16.93</v>
      </c>
      <c r="K2182" s="188"/>
      <c r="L2182" s="188">
        <v>15.56</v>
      </c>
      <c r="M2182" s="188">
        <v>16.48</v>
      </c>
      <c r="N2182" s="188">
        <v>11.74</v>
      </c>
      <c r="O2182" s="188">
        <v>17.260000000000002</v>
      </c>
      <c r="P2182" s="188">
        <v>13.76</v>
      </c>
      <c r="Q2182" s="188"/>
      <c r="R2182" s="188">
        <v>16.7</v>
      </c>
      <c r="S2182" s="188">
        <v>20.39</v>
      </c>
      <c r="T2182" s="188">
        <v>18.559999999999999</v>
      </c>
      <c r="U2182" s="188">
        <v>15.48</v>
      </c>
      <c r="V2182" s="188">
        <v>22.84</v>
      </c>
      <c r="W2182" s="188">
        <v>18.89</v>
      </c>
      <c r="X2182" s="188">
        <v>21.48</v>
      </c>
      <c r="Y2182" s="188">
        <v>13.25</v>
      </c>
      <c r="Z2182" s="188">
        <v>19.87</v>
      </c>
      <c r="AA2182" s="188"/>
      <c r="AB2182" s="188">
        <v>16.46</v>
      </c>
      <c r="AC2182" s="188"/>
      <c r="AD2182" s="188">
        <v>21.41</v>
      </c>
      <c r="AE2182" s="188">
        <v>16.88</v>
      </c>
      <c r="AF2182" s="188"/>
    </row>
    <row r="2183" spans="1:32" x14ac:dyDescent="0.3">
      <c r="A2183" s="180" t="s">
        <v>973</v>
      </c>
      <c r="B2183" s="180">
        <v>4020</v>
      </c>
      <c r="C2183" s="182" t="s">
        <v>28581</v>
      </c>
      <c r="D2183" s="180" t="s">
        <v>47</v>
      </c>
      <c r="E2183" s="180" t="s">
        <v>857</v>
      </c>
      <c r="F2183" s="188"/>
      <c r="G2183" s="188">
        <v>22.57</v>
      </c>
      <c r="H2183" s="188"/>
      <c r="I2183" s="188">
        <v>30.16</v>
      </c>
      <c r="J2183" s="188">
        <v>21.2</v>
      </c>
      <c r="K2183" s="188"/>
      <c r="L2183" s="188">
        <v>19.489999999999998</v>
      </c>
      <c r="M2183" s="188">
        <v>20.63</v>
      </c>
      <c r="N2183" s="188">
        <v>14.7</v>
      </c>
      <c r="O2183" s="188">
        <v>21.61</v>
      </c>
      <c r="P2183" s="188">
        <v>17.23</v>
      </c>
      <c r="Q2183" s="188"/>
      <c r="R2183" s="188">
        <v>20.92</v>
      </c>
      <c r="S2183" s="188">
        <v>25.54</v>
      </c>
      <c r="T2183" s="188">
        <v>23.24</v>
      </c>
      <c r="U2183" s="188">
        <v>19.38</v>
      </c>
      <c r="V2183" s="188">
        <v>28.6</v>
      </c>
      <c r="W2183" s="188">
        <v>23.65</v>
      </c>
      <c r="X2183" s="188">
        <v>26.9</v>
      </c>
      <c r="Y2183" s="188">
        <v>16.59</v>
      </c>
      <c r="Z2183" s="188">
        <v>24.89</v>
      </c>
      <c r="AA2183" s="188"/>
      <c r="AB2183" s="188">
        <v>20.61</v>
      </c>
      <c r="AC2183" s="188"/>
      <c r="AD2183" s="188">
        <v>26.82</v>
      </c>
      <c r="AE2183" s="188">
        <v>21.14</v>
      </c>
      <c r="AF2183" s="188"/>
    </row>
    <row r="2184" spans="1:32" x14ac:dyDescent="0.3">
      <c r="A2184" s="180" t="s">
        <v>973</v>
      </c>
      <c r="B2184" s="180">
        <v>4018</v>
      </c>
      <c r="C2184" s="182" t="s">
        <v>28582</v>
      </c>
      <c r="D2184" s="180" t="s">
        <v>47</v>
      </c>
      <c r="E2184" s="180" t="s">
        <v>857</v>
      </c>
      <c r="F2184" s="188"/>
      <c r="G2184" s="188">
        <v>27.04</v>
      </c>
      <c r="H2184" s="188"/>
      <c r="I2184" s="188">
        <v>36.14</v>
      </c>
      <c r="J2184" s="188">
        <v>25.4</v>
      </c>
      <c r="K2184" s="188"/>
      <c r="L2184" s="188">
        <v>23.35</v>
      </c>
      <c r="M2184" s="188">
        <v>24.72</v>
      </c>
      <c r="N2184" s="188">
        <v>17.61</v>
      </c>
      <c r="O2184" s="188">
        <v>25.89</v>
      </c>
      <c r="P2184" s="188">
        <v>20.64</v>
      </c>
      <c r="Q2184" s="188"/>
      <c r="R2184" s="188">
        <v>25.06</v>
      </c>
      <c r="S2184" s="188">
        <v>30.59</v>
      </c>
      <c r="T2184" s="188">
        <v>27.84</v>
      </c>
      <c r="U2184" s="188">
        <v>23.22</v>
      </c>
      <c r="V2184" s="188">
        <v>34.26</v>
      </c>
      <c r="W2184" s="188">
        <v>28.34</v>
      </c>
      <c r="X2184" s="188">
        <v>32.22</v>
      </c>
      <c r="Y2184" s="188">
        <v>19.87</v>
      </c>
      <c r="Z2184" s="188">
        <v>29.81</v>
      </c>
      <c r="AA2184" s="188"/>
      <c r="AB2184" s="188">
        <v>24.69</v>
      </c>
      <c r="AC2184" s="188"/>
      <c r="AD2184" s="188">
        <v>32.119999999999997</v>
      </c>
      <c r="AE2184" s="188">
        <v>25.32</v>
      </c>
      <c r="AF2184" s="188"/>
    </row>
    <row r="2185" spans="1:32" x14ac:dyDescent="0.3">
      <c r="A2185" s="180" t="s">
        <v>26752</v>
      </c>
      <c r="B2185" s="180">
        <v>36498</v>
      </c>
      <c r="C2185" s="182" t="s">
        <v>28583</v>
      </c>
      <c r="D2185" s="180" t="s">
        <v>6</v>
      </c>
      <c r="E2185" s="180" t="s">
        <v>857</v>
      </c>
      <c r="F2185" s="188"/>
      <c r="G2185" s="188"/>
      <c r="H2185" s="188"/>
      <c r="I2185" s="188"/>
      <c r="J2185" s="188">
        <v>8825.3700000000008</v>
      </c>
      <c r="K2185" s="188"/>
      <c r="L2185" s="188"/>
      <c r="M2185" s="188">
        <v>9545.6299999999992</v>
      </c>
      <c r="N2185" s="188">
        <v>7575.84</v>
      </c>
      <c r="O2185" s="188"/>
      <c r="P2185" s="188">
        <v>9538.74</v>
      </c>
      <c r="Q2185" s="188">
        <v>9195.83</v>
      </c>
      <c r="R2185" s="188"/>
      <c r="S2185" s="188"/>
      <c r="T2185" s="188"/>
      <c r="U2185" s="188">
        <v>7806.97</v>
      </c>
      <c r="V2185" s="188"/>
      <c r="W2185" s="188">
        <v>6783.47</v>
      </c>
      <c r="X2185" s="188">
        <v>9538.74</v>
      </c>
      <c r="Y2185" s="188"/>
      <c r="Z2185" s="188"/>
      <c r="AA2185" s="188"/>
      <c r="AB2185" s="188">
        <v>8928.67</v>
      </c>
      <c r="AC2185" s="188">
        <v>9376.9599999999991</v>
      </c>
      <c r="AD2185" s="188"/>
      <c r="AE2185" s="188">
        <v>8511.19</v>
      </c>
      <c r="AF2185" s="188"/>
    </row>
    <row r="2186" spans="1:32" x14ac:dyDescent="0.3">
      <c r="A2186" s="180" t="s">
        <v>26723</v>
      </c>
      <c r="B2186" s="180">
        <v>12872</v>
      </c>
      <c r="C2186" s="182" t="s">
        <v>28584</v>
      </c>
      <c r="D2186" s="180" t="s">
        <v>40</v>
      </c>
      <c r="E2186" s="180" t="s">
        <v>857</v>
      </c>
      <c r="F2186" s="188">
        <v>24.64</v>
      </c>
      <c r="G2186" s="188">
        <v>15.51</v>
      </c>
      <c r="H2186" s="188">
        <v>20.47</v>
      </c>
      <c r="I2186" s="188">
        <v>21.77</v>
      </c>
      <c r="J2186" s="188">
        <v>25.75</v>
      </c>
      <c r="K2186" s="188">
        <v>21.86</v>
      </c>
      <c r="L2186" s="188">
        <v>23.15</v>
      </c>
      <c r="M2186" s="188">
        <v>17.04</v>
      </c>
      <c r="N2186" s="188">
        <v>21.72</v>
      </c>
      <c r="O2186" s="188">
        <v>22.35</v>
      </c>
      <c r="P2186" s="188">
        <v>26.61</v>
      </c>
      <c r="Q2186" s="188">
        <v>23.96</v>
      </c>
      <c r="R2186" s="188">
        <v>21.31</v>
      </c>
      <c r="S2186" s="188">
        <v>21.92</v>
      </c>
      <c r="T2186" s="188">
        <v>23.06</v>
      </c>
      <c r="U2186" s="188">
        <v>22.53</v>
      </c>
      <c r="V2186" s="188">
        <v>21.05</v>
      </c>
      <c r="W2186" s="188">
        <v>27.59</v>
      </c>
      <c r="X2186" s="188">
        <v>30.38</v>
      </c>
      <c r="Y2186" s="188">
        <v>19.940000000000001</v>
      </c>
      <c r="Z2186" s="188">
        <v>22.39</v>
      </c>
      <c r="AA2186" s="188">
        <v>24.85</v>
      </c>
      <c r="AB2186" s="188">
        <v>22.76</v>
      </c>
      <c r="AC2186" s="188">
        <v>30.28</v>
      </c>
      <c r="AD2186" s="188">
        <v>20.45</v>
      </c>
      <c r="AE2186" s="188">
        <v>26.03</v>
      </c>
      <c r="AF2186" s="188">
        <v>20.53</v>
      </c>
    </row>
    <row r="2187" spans="1:32" x14ac:dyDescent="0.3">
      <c r="A2187" s="180" t="s">
        <v>26723</v>
      </c>
      <c r="B2187" s="180">
        <v>41075</v>
      </c>
      <c r="C2187" s="182" t="s">
        <v>28585</v>
      </c>
      <c r="D2187" s="180" t="s">
        <v>63</v>
      </c>
      <c r="E2187" s="180" t="s">
        <v>857</v>
      </c>
      <c r="F2187" s="188">
        <v>4313.29</v>
      </c>
      <c r="G2187" s="188">
        <v>2706.67</v>
      </c>
      <c r="H2187" s="188">
        <v>3593.8</v>
      </c>
      <c r="I2187" s="188">
        <v>3789.37</v>
      </c>
      <c r="J2187" s="188">
        <v>4498.59</v>
      </c>
      <c r="K2187" s="188">
        <v>3847.23</v>
      </c>
      <c r="L2187" s="188">
        <v>4120.0200000000004</v>
      </c>
      <c r="M2187" s="188">
        <v>2990.79</v>
      </c>
      <c r="N2187" s="188">
        <v>3897.84</v>
      </c>
      <c r="O2187" s="188">
        <v>3934.41</v>
      </c>
      <c r="P2187" s="188">
        <v>4710.08</v>
      </c>
      <c r="Q2187" s="188">
        <v>4196.05</v>
      </c>
      <c r="R2187" s="188">
        <v>3832.71</v>
      </c>
      <c r="S2187" s="188">
        <v>3795.6</v>
      </c>
      <c r="T2187" s="188">
        <v>4017.74</v>
      </c>
      <c r="U2187" s="188">
        <v>3942.47</v>
      </c>
      <c r="V2187" s="188">
        <v>3720.27</v>
      </c>
      <c r="W2187" s="188">
        <v>4843.2</v>
      </c>
      <c r="X2187" s="188">
        <v>5339.42</v>
      </c>
      <c r="Y2187" s="188">
        <v>3487.14</v>
      </c>
      <c r="Z2187" s="188">
        <v>3897.59</v>
      </c>
      <c r="AA2187" s="188">
        <v>4339.68</v>
      </c>
      <c r="AB2187" s="188">
        <v>3999.98</v>
      </c>
      <c r="AC2187" s="188">
        <v>5314.24</v>
      </c>
      <c r="AD2187" s="188">
        <v>3610.62</v>
      </c>
      <c r="AE2187" s="188">
        <v>4560.57</v>
      </c>
      <c r="AF2187" s="188">
        <v>3610.63</v>
      </c>
    </row>
    <row r="2188" spans="1:32" x14ac:dyDescent="0.3">
      <c r="A2188" s="180" t="s">
        <v>973</v>
      </c>
      <c r="B2188" s="180">
        <v>44324</v>
      </c>
      <c r="C2188" s="182" t="s">
        <v>28586</v>
      </c>
      <c r="D2188" s="180" t="s">
        <v>42</v>
      </c>
      <c r="E2188" s="180" t="s">
        <v>857</v>
      </c>
      <c r="F2188" s="188">
        <v>4.03</v>
      </c>
      <c r="G2188" s="188">
        <v>3.43</v>
      </c>
      <c r="H2188" s="188">
        <v>2.98</v>
      </c>
      <c r="I2188" s="188">
        <v>3.05</v>
      </c>
      <c r="J2188" s="188">
        <v>2.75</v>
      </c>
      <c r="K2188" s="188">
        <v>2.74</v>
      </c>
      <c r="L2188" s="188">
        <v>2.6</v>
      </c>
      <c r="M2188" s="188">
        <v>2.7</v>
      </c>
      <c r="N2188" s="188">
        <v>2.81</v>
      </c>
      <c r="O2188" s="188">
        <v>3.29</v>
      </c>
      <c r="P2188" s="188">
        <v>2.88</v>
      </c>
      <c r="Q2188" s="188">
        <v>2.88</v>
      </c>
      <c r="R2188" s="188">
        <v>4.21</v>
      </c>
      <c r="S2188" s="188">
        <v>2.94</v>
      </c>
      <c r="T2188" s="188">
        <v>3.09</v>
      </c>
      <c r="U2188" s="188">
        <v>2.64</v>
      </c>
      <c r="V2188" s="188">
        <v>3.02</v>
      </c>
      <c r="W2188" s="188">
        <v>3.02</v>
      </c>
      <c r="X2188" s="188">
        <v>2.88</v>
      </c>
      <c r="Y2188" s="188">
        <v>3.32</v>
      </c>
      <c r="Z2188" s="188">
        <v>4.6900000000000004</v>
      </c>
      <c r="AA2188" s="188">
        <v>3.09</v>
      </c>
      <c r="AB2188" s="188">
        <v>3.52</v>
      </c>
      <c r="AC2188" s="188">
        <v>3.12</v>
      </c>
      <c r="AD2188" s="188">
        <v>3.33</v>
      </c>
      <c r="AE2188" s="188">
        <v>2.68</v>
      </c>
      <c r="AF2188" s="188">
        <v>2.88</v>
      </c>
    </row>
    <row r="2189" spans="1:32" x14ac:dyDescent="0.3">
      <c r="A2189" s="180" t="s">
        <v>973</v>
      </c>
      <c r="B2189" s="180">
        <v>3315</v>
      </c>
      <c r="C2189" s="182" t="s">
        <v>28587</v>
      </c>
      <c r="D2189" s="180" t="s">
        <v>42</v>
      </c>
      <c r="E2189" s="180" t="s">
        <v>857</v>
      </c>
      <c r="F2189" s="188">
        <v>1.17</v>
      </c>
      <c r="G2189" s="188">
        <v>0.99</v>
      </c>
      <c r="H2189" s="188">
        <v>0.86</v>
      </c>
      <c r="I2189" s="188">
        <v>0.88</v>
      </c>
      <c r="J2189" s="188">
        <v>0.79</v>
      </c>
      <c r="K2189" s="188">
        <v>0.79</v>
      </c>
      <c r="L2189" s="188">
        <v>0.75</v>
      </c>
      <c r="M2189" s="188">
        <v>0.78</v>
      </c>
      <c r="N2189" s="188">
        <v>0.81</v>
      </c>
      <c r="O2189" s="188">
        <v>0.95</v>
      </c>
      <c r="P2189" s="188">
        <v>0.83</v>
      </c>
      <c r="Q2189" s="188">
        <v>0.83</v>
      </c>
      <c r="R2189" s="188">
        <v>1.22</v>
      </c>
      <c r="S2189" s="188">
        <v>0.85</v>
      </c>
      <c r="T2189" s="188">
        <v>0.89</v>
      </c>
      <c r="U2189" s="188">
        <v>0.76</v>
      </c>
      <c r="V2189" s="188">
        <v>0.87</v>
      </c>
      <c r="W2189" s="188">
        <v>0.87</v>
      </c>
      <c r="X2189" s="188">
        <v>0.83</v>
      </c>
      <c r="Y2189" s="188">
        <v>0.96</v>
      </c>
      <c r="Z2189" s="188">
        <v>1.36</v>
      </c>
      <c r="AA2189" s="188">
        <v>0.89</v>
      </c>
      <c r="AB2189" s="188">
        <v>1.02</v>
      </c>
      <c r="AC2189" s="188">
        <v>0.9</v>
      </c>
      <c r="AD2189" s="188">
        <v>0.96</v>
      </c>
      <c r="AE2189" s="188">
        <v>0.77</v>
      </c>
      <c r="AF2189" s="188">
        <v>0.83</v>
      </c>
    </row>
    <row r="2190" spans="1:32" x14ac:dyDescent="0.3">
      <c r="A2190" s="180" t="s">
        <v>973</v>
      </c>
      <c r="B2190" s="180">
        <v>36870</v>
      </c>
      <c r="C2190" s="182" t="s">
        <v>28588</v>
      </c>
      <c r="D2190" s="180" t="s">
        <v>42</v>
      </c>
      <c r="E2190" s="180" t="s">
        <v>857</v>
      </c>
      <c r="F2190" s="188">
        <v>0.9</v>
      </c>
      <c r="G2190" s="188">
        <v>0.77</v>
      </c>
      <c r="H2190" s="188">
        <v>0.66</v>
      </c>
      <c r="I2190" s="188">
        <v>0.68</v>
      </c>
      <c r="J2190" s="188">
        <v>0.61</v>
      </c>
      <c r="K2190" s="188">
        <v>0.61</v>
      </c>
      <c r="L2190" s="188">
        <v>0.57999999999999996</v>
      </c>
      <c r="M2190" s="188">
        <v>0.6</v>
      </c>
      <c r="N2190" s="188">
        <v>0.63</v>
      </c>
      <c r="O2190" s="188">
        <v>0.74</v>
      </c>
      <c r="P2190" s="188">
        <v>0.64</v>
      </c>
      <c r="Q2190" s="188">
        <v>0.64</v>
      </c>
      <c r="R2190" s="188">
        <v>0.94</v>
      </c>
      <c r="S2190" s="188">
        <v>0.66</v>
      </c>
      <c r="T2190" s="188">
        <v>0.69</v>
      </c>
      <c r="U2190" s="188">
        <v>0.59</v>
      </c>
      <c r="V2190" s="188">
        <v>0.67</v>
      </c>
      <c r="W2190" s="188">
        <v>0.67</v>
      </c>
      <c r="X2190" s="188">
        <v>0.64</v>
      </c>
      <c r="Y2190" s="188">
        <v>0.74</v>
      </c>
      <c r="Z2190" s="188">
        <v>1.05</v>
      </c>
      <c r="AA2190" s="188">
        <v>0.69</v>
      </c>
      <c r="AB2190" s="188">
        <v>0.79</v>
      </c>
      <c r="AC2190" s="188">
        <v>0.7</v>
      </c>
      <c r="AD2190" s="188">
        <v>0.74</v>
      </c>
      <c r="AE2190" s="188">
        <v>0.6</v>
      </c>
      <c r="AF2190" s="188">
        <v>0.64</v>
      </c>
    </row>
    <row r="2191" spans="1:32" x14ac:dyDescent="0.3">
      <c r="A2191" s="180" t="s">
        <v>973</v>
      </c>
      <c r="B2191" s="180">
        <v>5092</v>
      </c>
      <c r="C2191" s="182" t="s">
        <v>28589</v>
      </c>
      <c r="D2191" s="180" t="s">
        <v>58</v>
      </c>
      <c r="E2191" s="180" t="s">
        <v>857</v>
      </c>
      <c r="F2191" s="188">
        <v>20.18</v>
      </c>
      <c r="G2191" s="188">
        <v>19.21</v>
      </c>
      <c r="H2191" s="188">
        <v>19.739999999999998</v>
      </c>
      <c r="I2191" s="188">
        <v>17.11</v>
      </c>
      <c r="J2191" s="188">
        <v>18.920000000000002</v>
      </c>
      <c r="K2191" s="188">
        <v>20.97</v>
      </c>
      <c r="L2191" s="188">
        <v>18.84</v>
      </c>
      <c r="M2191" s="188">
        <v>18.420000000000002</v>
      </c>
      <c r="N2191" s="188">
        <v>21.35</v>
      </c>
      <c r="O2191" s="188">
        <v>17.55</v>
      </c>
      <c r="P2191" s="188">
        <v>19.079999999999998</v>
      </c>
      <c r="Q2191" s="188">
        <v>20.84</v>
      </c>
      <c r="R2191" s="188">
        <v>23.74</v>
      </c>
      <c r="S2191" s="188">
        <v>19.920000000000002</v>
      </c>
      <c r="T2191" s="188">
        <v>19.739999999999998</v>
      </c>
      <c r="U2191" s="188">
        <v>20.97</v>
      </c>
      <c r="V2191" s="188">
        <v>19.3</v>
      </c>
      <c r="W2191" s="188">
        <v>18.420000000000002</v>
      </c>
      <c r="X2191" s="188">
        <v>19.260000000000002</v>
      </c>
      <c r="Y2191" s="188">
        <v>18.420000000000002</v>
      </c>
      <c r="Z2191" s="188">
        <v>22.37</v>
      </c>
      <c r="AA2191" s="188">
        <v>17.55</v>
      </c>
      <c r="AB2191" s="188">
        <v>19.8</v>
      </c>
      <c r="AC2191" s="188">
        <v>21.64</v>
      </c>
      <c r="AD2191" s="188">
        <v>19.739999999999998</v>
      </c>
      <c r="AE2191" s="188">
        <v>17.55</v>
      </c>
      <c r="AF2191" s="188">
        <v>21.06</v>
      </c>
    </row>
    <row r="2192" spans="1:32" x14ac:dyDescent="0.3">
      <c r="A2192" s="180" t="s">
        <v>973</v>
      </c>
      <c r="B2192" s="180">
        <v>11462</v>
      </c>
      <c r="C2192" s="182" t="s">
        <v>28590</v>
      </c>
      <c r="D2192" s="180" t="s">
        <v>58</v>
      </c>
      <c r="E2192" s="180" t="s">
        <v>857</v>
      </c>
      <c r="F2192" s="188">
        <v>20.63</v>
      </c>
      <c r="G2192" s="188">
        <v>19.649999999999999</v>
      </c>
      <c r="H2192" s="188">
        <v>20.190000000000001</v>
      </c>
      <c r="I2192" s="188">
        <v>17.489999999999998</v>
      </c>
      <c r="J2192" s="188">
        <v>19.34</v>
      </c>
      <c r="K2192" s="188">
        <v>21.44</v>
      </c>
      <c r="L2192" s="188">
        <v>19.260000000000002</v>
      </c>
      <c r="M2192" s="188">
        <v>18.829999999999998</v>
      </c>
      <c r="N2192" s="188">
        <v>21.84</v>
      </c>
      <c r="O2192" s="188">
        <v>17.940000000000001</v>
      </c>
      <c r="P2192" s="188">
        <v>19.510000000000002</v>
      </c>
      <c r="Q2192" s="188">
        <v>21.31</v>
      </c>
      <c r="R2192" s="188">
        <v>24.28</v>
      </c>
      <c r="S2192" s="188">
        <v>20.37</v>
      </c>
      <c r="T2192" s="188">
        <v>20.190000000000001</v>
      </c>
      <c r="U2192" s="188">
        <v>21.44</v>
      </c>
      <c r="V2192" s="188">
        <v>19.739999999999998</v>
      </c>
      <c r="W2192" s="188">
        <v>18.84</v>
      </c>
      <c r="X2192" s="188">
        <v>19.690000000000001</v>
      </c>
      <c r="Y2192" s="188">
        <v>18.84</v>
      </c>
      <c r="Z2192" s="188">
        <v>22.88</v>
      </c>
      <c r="AA2192" s="188">
        <v>17.940000000000001</v>
      </c>
      <c r="AB2192" s="188">
        <v>20.25</v>
      </c>
      <c r="AC2192" s="188">
        <v>22.12</v>
      </c>
      <c r="AD2192" s="188">
        <v>20.190000000000001</v>
      </c>
      <c r="AE2192" s="188">
        <v>17.940000000000001</v>
      </c>
      <c r="AF2192" s="188">
        <v>21.53</v>
      </c>
    </row>
    <row r="2193" spans="1:32" x14ac:dyDescent="0.3">
      <c r="A2193" s="180" t="s">
        <v>26752</v>
      </c>
      <c r="B2193" s="180">
        <v>36529</v>
      </c>
      <c r="C2193" s="182" t="s">
        <v>28591</v>
      </c>
      <c r="D2193" s="180" t="s">
        <v>6</v>
      </c>
      <c r="E2193" s="180" t="s">
        <v>857</v>
      </c>
      <c r="F2193" s="188"/>
      <c r="G2193" s="188"/>
      <c r="H2193" s="188"/>
      <c r="I2193" s="188"/>
      <c r="J2193" s="188">
        <v>58609.69</v>
      </c>
      <c r="K2193" s="188"/>
      <c r="L2193" s="188"/>
      <c r="M2193" s="188"/>
      <c r="N2193" s="188"/>
      <c r="O2193" s="188"/>
      <c r="P2193" s="188"/>
      <c r="Q2193" s="188"/>
      <c r="R2193" s="188"/>
      <c r="S2193" s="188"/>
      <c r="T2193" s="188"/>
      <c r="U2193" s="188"/>
      <c r="V2193" s="188"/>
      <c r="W2193" s="188"/>
      <c r="X2193" s="188"/>
      <c r="Y2193" s="188"/>
      <c r="Z2193" s="188">
        <v>78678.09</v>
      </c>
      <c r="AA2193" s="188"/>
      <c r="AB2193" s="188">
        <v>81692.33</v>
      </c>
      <c r="AC2193" s="188"/>
      <c r="AD2193" s="188"/>
      <c r="AE2193" s="188">
        <v>66326.53</v>
      </c>
      <c r="AF2193" s="188"/>
    </row>
    <row r="2194" spans="1:32" x14ac:dyDescent="0.3">
      <c r="A2194" s="180" t="s">
        <v>26752</v>
      </c>
      <c r="B2194" s="180">
        <v>3318</v>
      </c>
      <c r="C2194" s="182" t="s">
        <v>28592</v>
      </c>
      <c r="D2194" s="180" t="s">
        <v>6</v>
      </c>
      <c r="E2194" s="180" t="s">
        <v>26586</v>
      </c>
      <c r="F2194" s="188"/>
      <c r="G2194" s="188"/>
      <c r="H2194" s="188"/>
      <c r="I2194" s="188"/>
      <c r="J2194" s="188">
        <v>45950</v>
      </c>
      <c r="K2194" s="188"/>
      <c r="L2194" s="188"/>
      <c r="M2194" s="188"/>
      <c r="N2194" s="188"/>
      <c r="O2194" s="188"/>
      <c r="P2194" s="188"/>
      <c r="Q2194" s="188"/>
      <c r="R2194" s="188"/>
      <c r="S2194" s="188"/>
      <c r="T2194" s="188"/>
      <c r="U2194" s="188"/>
      <c r="V2194" s="188"/>
      <c r="W2194" s="188"/>
      <c r="X2194" s="188"/>
      <c r="Y2194" s="188"/>
      <c r="Z2194" s="188">
        <v>61683.63</v>
      </c>
      <c r="AA2194" s="188"/>
      <c r="AB2194" s="188">
        <v>64046.79</v>
      </c>
      <c r="AC2194" s="188"/>
      <c r="AD2194" s="188"/>
      <c r="AE2194" s="188">
        <v>52000</v>
      </c>
      <c r="AF2194" s="188"/>
    </row>
    <row r="2195" spans="1:32" x14ac:dyDescent="0.3">
      <c r="A2195" s="180" t="s">
        <v>973</v>
      </c>
      <c r="B2195" s="180">
        <v>3324</v>
      </c>
      <c r="C2195" s="182" t="s">
        <v>28593</v>
      </c>
      <c r="D2195" s="180" t="s">
        <v>47</v>
      </c>
      <c r="E2195" s="180" t="s">
        <v>857</v>
      </c>
      <c r="F2195" s="188">
        <v>17.850000000000001</v>
      </c>
      <c r="G2195" s="188">
        <v>13.92</v>
      </c>
      <c r="H2195" s="188">
        <v>14.28</v>
      </c>
      <c r="I2195" s="188"/>
      <c r="J2195" s="188">
        <v>10.28</v>
      </c>
      <c r="K2195" s="188">
        <v>10.71</v>
      </c>
      <c r="L2195" s="188">
        <v>13.57</v>
      </c>
      <c r="M2195" s="188">
        <v>11.98</v>
      </c>
      <c r="N2195" s="188">
        <v>9.64</v>
      </c>
      <c r="O2195" s="188">
        <v>14.28</v>
      </c>
      <c r="P2195" s="188">
        <v>11.07</v>
      </c>
      <c r="Q2195" s="188">
        <v>7.67</v>
      </c>
      <c r="R2195" s="188">
        <v>11.42</v>
      </c>
      <c r="S2195" s="188">
        <v>12.14</v>
      </c>
      <c r="T2195" s="188">
        <v>12.85</v>
      </c>
      <c r="U2195" s="188">
        <v>17.14</v>
      </c>
      <c r="V2195" s="188">
        <v>12.85</v>
      </c>
      <c r="W2195" s="188">
        <v>7.14</v>
      </c>
      <c r="X2195" s="188">
        <v>12.49</v>
      </c>
      <c r="Y2195" s="188"/>
      <c r="Z2195" s="188">
        <v>12.85</v>
      </c>
      <c r="AA2195" s="188">
        <v>13.57</v>
      </c>
      <c r="AB2195" s="188">
        <v>18.920000000000002</v>
      </c>
      <c r="AC2195" s="188">
        <v>8.57</v>
      </c>
      <c r="AD2195" s="188">
        <v>11.07</v>
      </c>
      <c r="AE2195" s="188">
        <v>12.07</v>
      </c>
      <c r="AF2195" s="188">
        <v>9.99</v>
      </c>
    </row>
    <row r="2196" spans="1:32" x14ac:dyDescent="0.3">
      <c r="A2196" s="180" t="s">
        <v>973</v>
      </c>
      <c r="B2196" s="180">
        <v>3322</v>
      </c>
      <c r="C2196" s="182" t="s">
        <v>28594</v>
      </c>
      <c r="D2196" s="180" t="s">
        <v>47</v>
      </c>
      <c r="E2196" s="180" t="s">
        <v>26586</v>
      </c>
      <c r="F2196" s="188">
        <v>25</v>
      </c>
      <c r="G2196" s="188">
        <v>19.5</v>
      </c>
      <c r="H2196" s="188">
        <v>20</v>
      </c>
      <c r="I2196" s="188"/>
      <c r="J2196" s="188">
        <v>14.4</v>
      </c>
      <c r="K2196" s="188">
        <v>15</v>
      </c>
      <c r="L2196" s="188">
        <v>19</v>
      </c>
      <c r="M2196" s="188">
        <v>16.78</v>
      </c>
      <c r="N2196" s="188">
        <v>13.5</v>
      </c>
      <c r="O2196" s="188">
        <v>20</v>
      </c>
      <c r="P2196" s="188">
        <v>15.5</v>
      </c>
      <c r="Q2196" s="188">
        <v>10.75</v>
      </c>
      <c r="R2196" s="188">
        <v>16</v>
      </c>
      <c r="S2196" s="188">
        <v>17</v>
      </c>
      <c r="T2196" s="188">
        <v>18</v>
      </c>
      <c r="U2196" s="188">
        <v>24</v>
      </c>
      <c r="V2196" s="188">
        <v>18</v>
      </c>
      <c r="W2196" s="188">
        <v>10</v>
      </c>
      <c r="X2196" s="188">
        <v>17.5</v>
      </c>
      <c r="Y2196" s="188"/>
      <c r="Z2196" s="188">
        <v>18</v>
      </c>
      <c r="AA2196" s="188">
        <v>19</v>
      </c>
      <c r="AB2196" s="188">
        <v>26.5</v>
      </c>
      <c r="AC2196" s="188">
        <v>12</v>
      </c>
      <c r="AD2196" s="188">
        <v>15.5</v>
      </c>
      <c r="AE2196" s="188">
        <v>16.899999999999999</v>
      </c>
      <c r="AF2196" s="188">
        <v>14</v>
      </c>
    </row>
    <row r="2197" spans="1:32" x14ac:dyDescent="0.3">
      <c r="A2197" s="180" t="s">
        <v>973</v>
      </c>
      <c r="B2197" s="180">
        <v>5076</v>
      </c>
      <c r="C2197" s="182" t="s">
        <v>28595</v>
      </c>
      <c r="D2197" s="180" t="s">
        <v>42</v>
      </c>
      <c r="E2197" s="180" t="s">
        <v>857</v>
      </c>
      <c r="F2197" s="188">
        <v>18.420000000000002</v>
      </c>
      <c r="G2197" s="188">
        <v>24.51</v>
      </c>
      <c r="H2197" s="188">
        <v>19.010000000000002</v>
      </c>
      <c r="I2197" s="188">
        <v>16.32</v>
      </c>
      <c r="J2197" s="188">
        <v>16.440000000000001</v>
      </c>
      <c r="K2197" s="188">
        <v>14.13</v>
      </c>
      <c r="L2197" s="188">
        <v>17.170000000000002</v>
      </c>
      <c r="M2197" s="188">
        <v>21.35</v>
      </c>
      <c r="N2197" s="188">
        <v>21.06</v>
      </c>
      <c r="O2197" s="188">
        <v>20.04</v>
      </c>
      <c r="P2197" s="188">
        <v>18.13</v>
      </c>
      <c r="Q2197" s="188">
        <v>19.559999999999999</v>
      </c>
      <c r="R2197" s="188">
        <v>21.48</v>
      </c>
      <c r="S2197" s="188">
        <v>17.93</v>
      </c>
      <c r="T2197" s="188">
        <v>22.09</v>
      </c>
      <c r="U2197" s="188">
        <v>16.95</v>
      </c>
      <c r="V2197" s="188">
        <v>20.55</v>
      </c>
      <c r="W2197" s="188">
        <v>15.8</v>
      </c>
      <c r="X2197" s="188">
        <v>18.5</v>
      </c>
      <c r="Y2197" s="188">
        <v>24.66</v>
      </c>
      <c r="Z2197" s="188">
        <v>18.309999999999999</v>
      </c>
      <c r="AA2197" s="188">
        <v>20.55</v>
      </c>
      <c r="AB2197" s="188">
        <v>15.7</v>
      </c>
      <c r="AC2197" s="188">
        <v>15.28</v>
      </c>
      <c r="AD2197" s="188">
        <v>16.2</v>
      </c>
      <c r="AE2197" s="188">
        <v>11.54</v>
      </c>
      <c r="AF2197" s="188">
        <v>16.440000000000001</v>
      </c>
    </row>
    <row r="2198" spans="1:32" x14ac:dyDescent="0.3">
      <c r="A2198" s="180" t="s">
        <v>973</v>
      </c>
      <c r="B2198" s="180">
        <v>5077</v>
      </c>
      <c r="C2198" s="182" t="s">
        <v>28596</v>
      </c>
      <c r="D2198" s="180" t="s">
        <v>42</v>
      </c>
      <c r="E2198" s="180" t="s">
        <v>857</v>
      </c>
      <c r="F2198" s="188">
        <v>20.36</v>
      </c>
      <c r="G2198" s="188">
        <v>27.08</v>
      </c>
      <c r="H2198" s="188">
        <v>21.01</v>
      </c>
      <c r="I2198" s="188">
        <v>18.03</v>
      </c>
      <c r="J2198" s="188">
        <v>18.170000000000002</v>
      </c>
      <c r="K2198" s="188">
        <v>15.61</v>
      </c>
      <c r="L2198" s="188">
        <v>18.97</v>
      </c>
      <c r="M2198" s="188">
        <v>23.6</v>
      </c>
      <c r="N2198" s="188">
        <v>23.28</v>
      </c>
      <c r="O2198" s="188">
        <v>22.14</v>
      </c>
      <c r="P2198" s="188">
        <v>20.03</v>
      </c>
      <c r="Q2198" s="188">
        <v>21.62</v>
      </c>
      <c r="R2198" s="188">
        <v>23.73</v>
      </c>
      <c r="S2198" s="188">
        <v>19.809999999999999</v>
      </c>
      <c r="T2198" s="188">
        <v>24.41</v>
      </c>
      <c r="U2198" s="188">
        <v>18.739999999999998</v>
      </c>
      <c r="V2198" s="188">
        <v>22.71</v>
      </c>
      <c r="W2198" s="188">
        <v>17.46</v>
      </c>
      <c r="X2198" s="188">
        <v>20.440000000000001</v>
      </c>
      <c r="Y2198" s="188">
        <v>27.25</v>
      </c>
      <c r="Z2198" s="188">
        <v>20.239999999999998</v>
      </c>
      <c r="AA2198" s="188">
        <v>22.71</v>
      </c>
      <c r="AB2198" s="188">
        <v>17.350000000000001</v>
      </c>
      <c r="AC2198" s="188">
        <v>16.88</v>
      </c>
      <c r="AD2198" s="188">
        <v>17.91</v>
      </c>
      <c r="AE2198" s="188">
        <v>12.75</v>
      </c>
      <c r="AF2198" s="188">
        <v>18.170000000000002</v>
      </c>
    </row>
    <row r="2199" spans="1:32" x14ac:dyDescent="0.3">
      <c r="A2199" s="180" t="s">
        <v>973</v>
      </c>
      <c r="B2199" s="180">
        <v>45242</v>
      </c>
      <c r="C2199" s="182" t="s">
        <v>31508</v>
      </c>
      <c r="D2199" s="180" t="s">
        <v>6</v>
      </c>
      <c r="E2199" s="180" t="s">
        <v>857</v>
      </c>
      <c r="F2199" s="188">
        <v>68.64</v>
      </c>
      <c r="G2199" s="188">
        <v>50.59</v>
      </c>
      <c r="H2199" s="188"/>
      <c r="I2199" s="188">
        <v>69.53</v>
      </c>
      <c r="J2199" s="188">
        <v>47.34</v>
      </c>
      <c r="K2199" s="188">
        <v>77.59</v>
      </c>
      <c r="L2199" s="188">
        <v>63.43</v>
      </c>
      <c r="M2199" s="188">
        <v>60.74</v>
      </c>
      <c r="N2199" s="188">
        <v>70.680000000000007</v>
      </c>
      <c r="O2199" s="188">
        <v>76.569999999999993</v>
      </c>
      <c r="P2199" s="188">
        <v>76.260000000000005</v>
      </c>
      <c r="Q2199" s="188">
        <v>53.25</v>
      </c>
      <c r="R2199" s="188">
        <v>72.64</v>
      </c>
      <c r="S2199" s="188">
        <v>57.69</v>
      </c>
      <c r="T2199" s="188">
        <v>68.489999999999995</v>
      </c>
      <c r="U2199" s="188">
        <v>50.29</v>
      </c>
      <c r="V2199" s="188">
        <v>99.92</v>
      </c>
      <c r="W2199" s="188">
        <v>44.35</v>
      </c>
      <c r="X2199" s="188"/>
      <c r="Y2199" s="188">
        <v>56.21</v>
      </c>
      <c r="Z2199" s="188">
        <v>73.959999999999994</v>
      </c>
      <c r="AA2199" s="188">
        <v>63.61</v>
      </c>
      <c r="AB2199" s="188">
        <v>60.04</v>
      </c>
      <c r="AC2199" s="188">
        <v>66.819999999999993</v>
      </c>
      <c r="AD2199" s="188">
        <v>51.91</v>
      </c>
      <c r="AE2199" s="188">
        <v>68.180000000000007</v>
      </c>
      <c r="AF2199" s="188">
        <v>68.05</v>
      </c>
    </row>
    <row r="2200" spans="1:32" x14ac:dyDescent="0.3">
      <c r="A2200" s="180" t="s">
        <v>973</v>
      </c>
      <c r="B2200" s="180">
        <v>11837</v>
      </c>
      <c r="C2200" s="182" t="s">
        <v>28597</v>
      </c>
      <c r="D2200" s="180" t="s">
        <v>6</v>
      </c>
      <c r="E2200" s="180" t="s">
        <v>857</v>
      </c>
      <c r="F2200" s="188">
        <v>51.84</v>
      </c>
      <c r="G2200" s="188">
        <v>47.24</v>
      </c>
      <c r="H2200" s="188"/>
      <c r="I2200" s="188">
        <v>74.44</v>
      </c>
      <c r="J2200" s="188">
        <v>74.569999999999993</v>
      </c>
      <c r="K2200" s="188">
        <v>56.34</v>
      </c>
      <c r="L2200" s="188">
        <v>48.22</v>
      </c>
      <c r="M2200" s="188">
        <v>66.25</v>
      </c>
      <c r="N2200" s="188">
        <v>54.02</v>
      </c>
      <c r="O2200" s="188">
        <v>67.38</v>
      </c>
      <c r="P2200" s="188">
        <v>75.61</v>
      </c>
      <c r="Q2200" s="188">
        <v>55.01</v>
      </c>
      <c r="R2200" s="188">
        <v>60.24</v>
      </c>
      <c r="S2200" s="188">
        <v>68.02</v>
      </c>
      <c r="T2200" s="188">
        <v>89.69</v>
      </c>
      <c r="U2200" s="188">
        <v>98.17</v>
      </c>
      <c r="V2200" s="188">
        <v>69.78</v>
      </c>
      <c r="W2200" s="188">
        <v>63.86</v>
      </c>
      <c r="X2200" s="188">
        <v>60.18</v>
      </c>
      <c r="Y2200" s="188">
        <v>90.12</v>
      </c>
      <c r="Z2200" s="188">
        <v>61.39</v>
      </c>
      <c r="AA2200" s="188">
        <v>73.349999999999994</v>
      </c>
      <c r="AB2200" s="188">
        <v>95.24</v>
      </c>
      <c r="AC2200" s="188">
        <v>61.64</v>
      </c>
      <c r="AD2200" s="188">
        <v>86.92</v>
      </c>
      <c r="AE2200" s="188">
        <v>68.86</v>
      </c>
      <c r="AF2200" s="188">
        <v>59.13</v>
      </c>
    </row>
    <row r="2201" spans="1:32" x14ac:dyDescent="0.3">
      <c r="A2201" s="180" t="s">
        <v>973</v>
      </c>
      <c r="B2201" s="180">
        <v>415</v>
      </c>
      <c r="C2201" s="182" t="s">
        <v>28598</v>
      </c>
      <c r="D2201" s="180" t="s">
        <v>6</v>
      </c>
      <c r="E2201" s="180" t="s">
        <v>857</v>
      </c>
      <c r="F2201" s="188">
        <v>21.26</v>
      </c>
      <c r="G2201" s="188">
        <v>19.37</v>
      </c>
      <c r="H2201" s="188"/>
      <c r="I2201" s="188">
        <v>30.52</v>
      </c>
      <c r="J2201" s="188">
        <v>30.58</v>
      </c>
      <c r="K2201" s="188">
        <v>23.1</v>
      </c>
      <c r="L2201" s="188">
        <v>19.77</v>
      </c>
      <c r="M2201" s="188">
        <v>27.17</v>
      </c>
      <c r="N2201" s="188">
        <v>22.15</v>
      </c>
      <c r="O2201" s="188">
        <v>27.63</v>
      </c>
      <c r="P2201" s="188">
        <v>31</v>
      </c>
      <c r="Q2201" s="188">
        <v>22.56</v>
      </c>
      <c r="R2201" s="188">
        <v>24.7</v>
      </c>
      <c r="S2201" s="188">
        <v>27.89</v>
      </c>
      <c r="T2201" s="188">
        <v>36.78</v>
      </c>
      <c r="U2201" s="188">
        <v>40.26</v>
      </c>
      <c r="V2201" s="188">
        <v>28.61</v>
      </c>
      <c r="W2201" s="188">
        <v>26.19</v>
      </c>
      <c r="X2201" s="188">
        <v>24.68</v>
      </c>
      <c r="Y2201" s="188">
        <v>36.950000000000003</v>
      </c>
      <c r="Z2201" s="188">
        <v>25.17</v>
      </c>
      <c r="AA2201" s="188">
        <v>30.08</v>
      </c>
      <c r="AB2201" s="188">
        <v>39.049999999999997</v>
      </c>
      <c r="AC2201" s="188">
        <v>25.27</v>
      </c>
      <c r="AD2201" s="188">
        <v>35.64</v>
      </c>
      <c r="AE2201" s="188">
        <v>28.24</v>
      </c>
      <c r="AF2201" s="188">
        <v>24.24</v>
      </c>
    </row>
    <row r="2202" spans="1:32" x14ac:dyDescent="0.3">
      <c r="A2202" s="180" t="s">
        <v>973</v>
      </c>
      <c r="B2202" s="180">
        <v>38055</v>
      </c>
      <c r="C2202" s="182" t="s">
        <v>28599</v>
      </c>
      <c r="D2202" s="180" t="s">
        <v>6</v>
      </c>
      <c r="E2202" s="180" t="s">
        <v>857</v>
      </c>
      <c r="F2202" s="188">
        <v>4.7</v>
      </c>
      <c r="G2202" s="188">
        <v>4.28</v>
      </c>
      <c r="H2202" s="188"/>
      <c r="I2202" s="188">
        <v>6.75</v>
      </c>
      <c r="J2202" s="188">
        <v>6.76</v>
      </c>
      <c r="K2202" s="188">
        <v>5.1100000000000003</v>
      </c>
      <c r="L2202" s="188">
        <v>4.37</v>
      </c>
      <c r="M2202" s="188">
        <v>6.01</v>
      </c>
      <c r="N2202" s="188">
        <v>4.9000000000000004</v>
      </c>
      <c r="O2202" s="188">
        <v>6.11</v>
      </c>
      <c r="P2202" s="188">
        <v>6.86</v>
      </c>
      <c r="Q2202" s="188">
        <v>4.99</v>
      </c>
      <c r="R2202" s="188">
        <v>5.46</v>
      </c>
      <c r="S2202" s="188">
        <v>6.17</v>
      </c>
      <c r="T2202" s="188">
        <v>8.14</v>
      </c>
      <c r="U2202" s="188">
        <v>8.91</v>
      </c>
      <c r="V2202" s="188">
        <v>6.33</v>
      </c>
      <c r="W2202" s="188">
        <v>5.79</v>
      </c>
      <c r="X2202" s="188">
        <v>5.46</v>
      </c>
      <c r="Y2202" s="188">
        <v>8.17</v>
      </c>
      <c r="Z2202" s="188">
        <v>5.57</v>
      </c>
      <c r="AA2202" s="188">
        <v>6.65</v>
      </c>
      <c r="AB2202" s="188">
        <v>8.64</v>
      </c>
      <c r="AC2202" s="188">
        <v>5.59</v>
      </c>
      <c r="AD2202" s="188">
        <v>7.88</v>
      </c>
      <c r="AE2202" s="188">
        <v>6.25</v>
      </c>
      <c r="AF2202" s="188">
        <v>5.36</v>
      </c>
    </row>
    <row r="2203" spans="1:32" x14ac:dyDescent="0.3">
      <c r="A2203" s="180" t="s">
        <v>973</v>
      </c>
      <c r="B2203" s="180">
        <v>416</v>
      </c>
      <c r="C2203" s="182" t="s">
        <v>28600</v>
      </c>
      <c r="D2203" s="180" t="s">
        <v>6</v>
      </c>
      <c r="E2203" s="180" t="s">
        <v>857</v>
      </c>
      <c r="F2203" s="188">
        <v>7.78</v>
      </c>
      <c r="G2203" s="188">
        <v>7.09</v>
      </c>
      <c r="H2203" s="188"/>
      <c r="I2203" s="188">
        <v>11.17</v>
      </c>
      <c r="J2203" s="188">
        <v>11.19</v>
      </c>
      <c r="K2203" s="188">
        <v>8.4600000000000009</v>
      </c>
      <c r="L2203" s="188">
        <v>7.24</v>
      </c>
      <c r="M2203" s="188">
        <v>9.94</v>
      </c>
      <c r="N2203" s="188">
        <v>8.11</v>
      </c>
      <c r="O2203" s="188">
        <v>10.11</v>
      </c>
      <c r="P2203" s="188">
        <v>11.35</v>
      </c>
      <c r="Q2203" s="188">
        <v>8.26</v>
      </c>
      <c r="R2203" s="188">
        <v>9.0399999999999991</v>
      </c>
      <c r="S2203" s="188">
        <v>10.210000000000001</v>
      </c>
      <c r="T2203" s="188">
        <v>13.46</v>
      </c>
      <c r="U2203" s="188">
        <v>14.74</v>
      </c>
      <c r="V2203" s="188">
        <v>10.47</v>
      </c>
      <c r="W2203" s="188">
        <v>9.58</v>
      </c>
      <c r="X2203" s="188">
        <v>9.0299999999999994</v>
      </c>
      <c r="Y2203" s="188">
        <v>13.53</v>
      </c>
      <c r="Z2203" s="188">
        <v>9.2100000000000009</v>
      </c>
      <c r="AA2203" s="188">
        <v>11.01</v>
      </c>
      <c r="AB2203" s="188">
        <v>14.3</v>
      </c>
      <c r="AC2203" s="188">
        <v>9.25</v>
      </c>
      <c r="AD2203" s="188">
        <v>13.05</v>
      </c>
      <c r="AE2203" s="188">
        <v>10.34</v>
      </c>
      <c r="AF2203" s="188">
        <v>8.8699999999999992</v>
      </c>
    </row>
    <row r="2204" spans="1:32" x14ac:dyDescent="0.3">
      <c r="A2204" s="180" t="s">
        <v>973</v>
      </c>
      <c r="B2204" s="180">
        <v>425</v>
      </c>
      <c r="C2204" s="182" t="s">
        <v>28601</v>
      </c>
      <c r="D2204" s="180" t="s">
        <v>6</v>
      </c>
      <c r="E2204" s="180" t="s">
        <v>857</v>
      </c>
      <c r="F2204" s="188">
        <v>4.82</v>
      </c>
      <c r="G2204" s="188">
        <v>4.3899999999999997</v>
      </c>
      <c r="H2204" s="188"/>
      <c r="I2204" s="188">
        <v>6.93</v>
      </c>
      <c r="J2204" s="188">
        <v>6.94</v>
      </c>
      <c r="K2204" s="188">
        <v>5.24</v>
      </c>
      <c r="L2204" s="188">
        <v>4.4800000000000004</v>
      </c>
      <c r="M2204" s="188">
        <v>6.16</v>
      </c>
      <c r="N2204" s="188">
        <v>5.0199999999999996</v>
      </c>
      <c r="O2204" s="188">
        <v>6.27</v>
      </c>
      <c r="P2204" s="188">
        <v>7.03</v>
      </c>
      <c r="Q2204" s="188">
        <v>5.12</v>
      </c>
      <c r="R2204" s="188">
        <v>5.6</v>
      </c>
      <c r="S2204" s="188">
        <v>6.33</v>
      </c>
      <c r="T2204" s="188">
        <v>8.34</v>
      </c>
      <c r="U2204" s="188">
        <v>9.1300000000000008</v>
      </c>
      <c r="V2204" s="188">
        <v>6.49</v>
      </c>
      <c r="W2204" s="188">
        <v>5.94</v>
      </c>
      <c r="X2204" s="188">
        <v>5.6</v>
      </c>
      <c r="Y2204" s="188">
        <v>8.39</v>
      </c>
      <c r="Z2204" s="188">
        <v>5.71</v>
      </c>
      <c r="AA2204" s="188">
        <v>6.82</v>
      </c>
      <c r="AB2204" s="188">
        <v>8.86</v>
      </c>
      <c r="AC2204" s="188">
        <v>5.73</v>
      </c>
      <c r="AD2204" s="188">
        <v>8.09</v>
      </c>
      <c r="AE2204" s="188">
        <v>6.41</v>
      </c>
      <c r="AF2204" s="188">
        <v>5.5</v>
      </c>
    </row>
    <row r="2205" spans="1:32" x14ac:dyDescent="0.3">
      <c r="A2205" s="180" t="s">
        <v>973</v>
      </c>
      <c r="B2205" s="180">
        <v>426</v>
      </c>
      <c r="C2205" s="182" t="s">
        <v>28602</v>
      </c>
      <c r="D2205" s="180" t="s">
        <v>6</v>
      </c>
      <c r="E2205" s="180" t="s">
        <v>857</v>
      </c>
      <c r="F2205" s="188">
        <v>26.57</v>
      </c>
      <c r="G2205" s="188">
        <v>24.21</v>
      </c>
      <c r="H2205" s="188"/>
      <c r="I2205" s="188">
        <v>38.15</v>
      </c>
      <c r="J2205" s="188">
        <v>38.22</v>
      </c>
      <c r="K2205" s="188">
        <v>28.87</v>
      </c>
      <c r="L2205" s="188">
        <v>24.71</v>
      </c>
      <c r="M2205" s="188">
        <v>33.950000000000003</v>
      </c>
      <c r="N2205" s="188">
        <v>27.68</v>
      </c>
      <c r="O2205" s="188">
        <v>34.53</v>
      </c>
      <c r="P2205" s="188">
        <v>38.75</v>
      </c>
      <c r="Q2205" s="188">
        <v>28.19</v>
      </c>
      <c r="R2205" s="188">
        <v>30.87</v>
      </c>
      <c r="S2205" s="188">
        <v>34.86</v>
      </c>
      <c r="T2205" s="188">
        <v>45.96</v>
      </c>
      <c r="U2205" s="188">
        <v>50.31</v>
      </c>
      <c r="V2205" s="188">
        <v>35.76</v>
      </c>
      <c r="W2205" s="188">
        <v>32.729999999999997</v>
      </c>
      <c r="X2205" s="188">
        <v>30.84</v>
      </c>
      <c r="Y2205" s="188">
        <v>46.19</v>
      </c>
      <c r="Z2205" s="188">
        <v>31.46</v>
      </c>
      <c r="AA2205" s="188">
        <v>37.590000000000003</v>
      </c>
      <c r="AB2205" s="188">
        <v>48.81</v>
      </c>
      <c r="AC2205" s="188">
        <v>31.59</v>
      </c>
      <c r="AD2205" s="188">
        <v>44.55</v>
      </c>
      <c r="AE2205" s="188">
        <v>35.29</v>
      </c>
      <c r="AF2205" s="188">
        <v>30.3</v>
      </c>
    </row>
    <row r="2206" spans="1:32" x14ac:dyDescent="0.3">
      <c r="A2206" s="180" t="s">
        <v>973</v>
      </c>
      <c r="B2206" s="180">
        <v>38056</v>
      </c>
      <c r="C2206" s="182" t="s">
        <v>28603</v>
      </c>
      <c r="D2206" s="180" t="s">
        <v>6</v>
      </c>
      <c r="E2206" s="180" t="s">
        <v>857</v>
      </c>
      <c r="F2206" s="188">
        <v>25.95</v>
      </c>
      <c r="G2206" s="188">
        <v>23.64</v>
      </c>
      <c r="H2206" s="188"/>
      <c r="I2206" s="188">
        <v>37.26</v>
      </c>
      <c r="J2206" s="188">
        <v>37.32</v>
      </c>
      <c r="K2206" s="188">
        <v>28.2</v>
      </c>
      <c r="L2206" s="188">
        <v>24.13</v>
      </c>
      <c r="M2206" s="188">
        <v>33.159999999999997</v>
      </c>
      <c r="N2206" s="188">
        <v>27.03</v>
      </c>
      <c r="O2206" s="188">
        <v>33.72</v>
      </c>
      <c r="P2206" s="188">
        <v>37.840000000000003</v>
      </c>
      <c r="Q2206" s="188">
        <v>27.53</v>
      </c>
      <c r="R2206" s="188">
        <v>30.15</v>
      </c>
      <c r="S2206" s="188">
        <v>34.04</v>
      </c>
      <c r="T2206" s="188">
        <v>44.89</v>
      </c>
      <c r="U2206" s="188">
        <v>49.13</v>
      </c>
      <c r="V2206" s="188">
        <v>34.92</v>
      </c>
      <c r="W2206" s="188">
        <v>31.96</v>
      </c>
      <c r="X2206" s="188">
        <v>30.12</v>
      </c>
      <c r="Y2206" s="188">
        <v>45.1</v>
      </c>
      <c r="Z2206" s="188">
        <v>30.72</v>
      </c>
      <c r="AA2206" s="188">
        <v>36.71</v>
      </c>
      <c r="AB2206" s="188">
        <v>47.66</v>
      </c>
      <c r="AC2206" s="188">
        <v>30.85</v>
      </c>
      <c r="AD2206" s="188">
        <v>43.5</v>
      </c>
      <c r="AE2206" s="188">
        <v>34.46</v>
      </c>
      <c r="AF2206" s="188">
        <v>29.59</v>
      </c>
    </row>
    <row r="2207" spans="1:32" x14ac:dyDescent="0.3">
      <c r="A2207" s="180" t="s">
        <v>973</v>
      </c>
      <c r="B2207" s="180">
        <v>1564</v>
      </c>
      <c r="C2207" s="182" t="s">
        <v>28604</v>
      </c>
      <c r="D2207" s="180" t="s">
        <v>6</v>
      </c>
      <c r="E2207" s="180" t="s">
        <v>857</v>
      </c>
      <c r="F2207" s="188">
        <v>9.9</v>
      </c>
      <c r="G2207" s="188">
        <v>9.02</v>
      </c>
      <c r="H2207" s="188"/>
      <c r="I2207" s="188">
        <v>14.22</v>
      </c>
      <c r="J2207" s="188">
        <v>14.24</v>
      </c>
      <c r="K2207" s="188">
        <v>10.76</v>
      </c>
      <c r="L2207" s="188">
        <v>9.2100000000000009</v>
      </c>
      <c r="M2207" s="188">
        <v>12.65</v>
      </c>
      <c r="N2207" s="188">
        <v>10.32</v>
      </c>
      <c r="O2207" s="188">
        <v>12.87</v>
      </c>
      <c r="P2207" s="188">
        <v>14.44</v>
      </c>
      <c r="Q2207" s="188">
        <v>10.5</v>
      </c>
      <c r="R2207" s="188">
        <v>11.5</v>
      </c>
      <c r="S2207" s="188">
        <v>12.99</v>
      </c>
      <c r="T2207" s="188">
        <v>17.13</v>
      </c>
      <c r="U2207" s="188">
        <v>18.75</v>
      </c>
      <c r="V2207" s="188">
        <v>13.33</v>
      </c>
      <c r="W2207" s="188">
        <v>12.2</v>
      </c>
      <c r="X2207" s="188">
        <v>11.49</v>
      </c>
      <c r="Y2207" s="188">
        <v>17.21</v>
      </c>
      <c r="Z2207" s="188">
        <v>11.72</v>
      </c>
      <c r="AA2207" s="188">
        <v>14.01</v>
      </c>
      <c r="AB2207" s="188">
        <v>18.190000000000001</v>
      </c>
      <c r="AC2207" s="188">
        <v>11.77</v>
      </c>
      <c r="AD2207" s="188">
        <v>16.600000000000001</v>
      </c>
      <c r="AE2207" s="188">
        <v>13.15</v>
      </c>
      <c r="AF2207" s="188">
        <v>11.29</v>
      </c>
    </row>
    <row r="2208" spans="1:32" x14ac:dyDescent="0.3">
      <c r="A2208" s="180" t="s">
        <v>973</v>
      </c>
      <c r="B2208" s="180">
        <v>11032</v>
      </c>
      <c r="C2208" s="182" t="s">
        <v>28605</v>
      </c>
      <c r="D2208" s="180" t="s">
        <v>6</v>
      </c>
      <c r="E2208" s="180" t="s">
        <v>857</v>
      </c>
      <c r="F2208" s="188">
        <v>10.4</v>
      </c>
      <c r="G2208" s="188">
        <v>14.91</v>
      </c>
      <c r="H2208" s="188"/>
      <c r="I2208" s="188">
        <v>18.41</v>
      </c>
      <c r="J2208" s="188">
        <v>11.96</v>
      </c>
      <c r="K2208" s="188">
        <v>10.77</v>
      </c>
      <c r="L2208" s="188"/>
      <c r="M2208" s="188">
        <v>15.65</v>
      </c>
      <c r="N2208" s="188">
        <v>9.39</v>
      </c>
      <c r="O2208" s="188">
        <v>18.41</v>
      </c>
      <c r="P2208" s="188">
        <v>11.59</v>
      </c>
      <c r="Q2208" s="188">
        <v>8.65</v>
      </c>
      <c r="R2208" s="188">
        <v>11.04</v>
      </c>
      <c r="S2208" s="188">
        <v>15.09</v>
      </c>
      <c r="T2208" s="188">
        <v>15.19</v>
      </c>
      <c r="U2208" s="188">
        <v>8.2799999999999994</v>
      </c>
      <c r="V2208" s="188">
        <v>17.39</v>
      </c>
      <c r="W2208" s="188">
        <v>9.1999999999999993</v>
      </c>
      <c r="X2208" s="188">
        <v>15.65</v>
      </c>
      <c r="Y2208" s="188">
        <v>12.42</v>
      </c>
      <c r="Z2208" s="188">
        <v>10.58</v>
      </c>
      <c r="AA2208" s="188">
        <v>11.5</v>
      </c>
      <c r="AB2208" s="188">
        <v>12.24</v>
      </c>
      <c r="AC2208" s="188">
        <v>11.96</v>
      </c>
      <c r="AD2208" s="188">
        <v>14.08</v>
      </c>
      <c r="AE2208" s="188">
        <v>11.96</v>
      </c>
      <c r="AF2208" s="188">
        <v>12.06</v>
      </c>
    </row>
    <row r="2209" spans="1:32" x14ac:dyDescent="0.3">
      <c r="A2209" s="180" t="s">
        <v>973</v>
      </c>
      <c r="B2209" s="180">
        <v>36786</v>
      </c>
      <c r="C2209" s="182" t="s">
        <v>28606</v>
      </c>
      <c r="D2209" s="180" t="s">
        <v>862</v>
      </c>
      <c r="E2209" s="180" t="s">
        <v>857</v>
      </c>
      <c r="F2209" s="188"/>
      <c r="G2209" s="188"/>
      <c r="H2209" s="188"/>
      <c r="I2209" s="188"/>
      <c r="J2209" s="188"/>
      <c r="K2209" s="188"/>
      <c r="L2209" s="188"/>
      <c r="M2209" s="188"/>
      <c r="N2209" s="188"/>
      <c r="O2209" s="188"/>
      <c r="P2209" s="188"/>
      <c r="Q2209" s="188"/>
      <c r="R2209" s="188"/>
      <c r="S2209" s="188"/>
      <c r="T2209" s="188"/>
      <c r="U2209" s="188"/>
      <c r="V2209" s="188"/>
      <c r="W2209" s="188"/>
      <c r="X2209" s="188"/>
      <c r="Y2209" s="188"/>
      <c r="Z2209" s="188"/>
      <c r="AA2209" s="188"/>
      <c r="AB2209" s="188"/>
      <c r="AC2209" s="188"/>
      <c r="AD2209" s="188"/>
      <c r="AE2209" s="188">
        <v>136.94</v>
      </c>
      <c r="AF2209" s="188"/>
    </row>
    <row r="2210" spans="1:32" x14ac:dyDescent="0.3">
      <c r="A2210" s="180" t="s">
        <v>973</v>
      </c>
      <c r="B2210" s="180">
        <v>36785</v>
      </c>
      <c r="C2210" s="182" t="s">
        <v>28607</v>
      </c>
      <c r="D2210" s="180" t="s">
        <v>862</v>
      </c>
      <c r="E2210" s="180" t="s">
        <v>857</v>
      </c>
      <c r="F2210" s="188"/>
      <c r="G2210" s="188"/>
      <c r="H2210" s="188"/>
      <c r="I2210" s="188"/>
      <c r="J2210" s="188"/>
      <c r="K2210" s="188"/>
      <c r="L2210" s="188"/>
      <c r="M2210" s="188"/>
      <c r="N2210" s="188"/>
      <c r="O2210" s="188"/>
      <c r="P2210" s="188"/>
      <c r="Q2210" s="188"/>
      <c r="R2210" s="188"/>
      <c r="S2210" s="188"/>
      <c r="T2210" s="188"/>
      <c r="U2210" s="188"/>
      <c r="V2210" s="188"/>
      <c r="W2210" s="188"/>
      <c r="X2210" s="188"/>
      <c r="Y2210" s="188"/>
      <c r="Z2210" s="188"/>
      <c r="AA2210" s="188"/>
      <c r="AB2210" s="188"/>
      <c r="AC2210" s="188"/>
      <c r="AD2210" s="188"/>
      <c r="AE2210" s="188">
        <v>119</v>
      </c>
      <c r="AF2210" s="188"/>
    </row>
    <row r="2211" spans="1:32" x14ac:dyDescent="0.3">
      <c r="A2211" s="180" t="s">
        <v>973</v>
      </c>
      <c r="B2211" s="180">
        <v>36782</v>
      </c>
      <c r="C2211" s="182" t="s">
        <v>28608</v>
      </c>
      <c r="D2211" s="180" t="s">
        <v>862</v>
      </c>
      <c r="E2211" s="180" t="s">
        <v>857</v>
      </c>
      <c r="F2211" s="188"/>
      <c r="G2211" s="188"/>
      <c r="H2211" s="188"/>
      <c r="I2211" s="188"/>
      <c r="J2211" s="188"/>
      <c r="K2211" s="188"/>
      <c r="L2211" s="188"/>
      <c r="M2211" s="188"/>
      <c r="N2211" s="188"/>
      <c r="O2211" s="188"/>
      <c r="P2211" s="188"/>
      <c r="Q2211" s="188"/>
      <c r="R2211" s="188"/>
      <c r="S2211" s="188"/>
      <c r="T2211" s="188"/>
      <c r="U2211" s="188"/>
      <c r="V2211" s="188"/>
      <c r="W2211" s="188"/>
      <c r="X2211" s="188"/>
      <c r="Y2211" s="188"/>
      <c r="Z2211" s="188"/>
      <c r="AA2211" s="188"/>
      <c r="AB2211" s="188"/>
      <c r="AC2211" s="188"/>
      <c r="AD2211" s="188"/>
      <c r="AE2211" s="188">
        <v>142.04</v>
      </c>
      <c r="AF2211" s="188"/>
    </row>
    <row r="2212" spans="1:32" x14ac:dyDescent="0.3">
      <c r="A2212" s="180" t="s">
        <v>973</v>
      </c>
      <c r="B2212" s="180">
        <v>44481</v>
      </c>
      <c r="C2212" s="182" t="s">
        <v>31509</v>
      </c>
      <c r="D2212" s="180" t="s">
        <v>862</v>
      </c>
      <c r="E2212" s="180" t="s">
        <v>26586</v>
      </c>
      <c r="F2212" s="188"/>
      <c r="G2212" s="188"/>
      <c r="H2212" s="188"/>
      <c r="I2212" s="188"/>
      <c r="J2212" s="188"/>
      <c r="K2212" s="188"/>
      <c r="L2212" s="188"/>
      <c r="M2212" s="188"/>
      <c r="N2212" s="188"/>
      <c r="O2212" s="188"/>
      <c r="P2212" s="188"/>
      <c r="Q2212" s="188"/>
      <c r="R2212" s="188"/>
      <c r="S2212" s="188"/>
      <c r="T2212" s="188"/>
      <c r="U2212" s="188"/>
      <c r="V2212" s="188"/>
      <c r="W2212" s="188"/>
      <c r="X2212" s="188"/>
      <c r="Y2212" s="188"/>
      <c r="Z2212" s="188"/>
      <c r="AA2212" s="188"/>
      <c r="AB2212" s="188"/>
      <c r="AC2212" s="188"/>
      <c r="AD2212" s="188"/>
      <c r="AE2212" s="188">
        <v>160</v>
      </c>
      <c r="AF2212" s="188"/>
    </row>
    <row r="2213" spans="1:32" x14ac:dyDescent="0.3">
      <c r="A2213" s="180" t="s">
        <v>973</v>
      </c>
      <c r="B2213" s="180">
        <v>4824</v>
      </c>
      <c r="C2213" s="182" t="s">
        <v>28609</v>
      </c>
      <c r="D2213" s="180" t="s">
        <v>42</v>
      </c>
      <c r="E2213" s="180" t="s">
        <v>857</v>
      </c>
      <c r="F2213" s="188">
        <v>1.2</v>
      </c>
      <c r="G2213" s="188">
        <v>0.78</v>
      </c>
      <c r="H2213" s="188">
        <v>0.83</v>
      </c>
      <c r="I2213" s="188">
        <v>0.76</v>
      </c>
      <c r="J2213" s="188">
        <v>0.49</v>
      </c>
      <c r="K2213" s="188"/>
      <c r="L2213" s="188">
        <v>0.56000000000000005</v>
      </c>
      <c r="M2213" s="188">
        <v>0.28999999999999998</v>
      </c>
      <c r="N2213" s="188">
        <v>0.69</v>
      </c>
      <c r="O2213" s="188">
        <v>1.03</v>
      </c>
      <c r="P2213" s="188">
        <v>0.46</v>
      </c>
      <c r="Q2213" s="188">
        <v>0.76</v>
      </c>
      <c r="R2213" s="188">
        <v>0.62</v>
      </c>
      <c r="S2213" s="188">
        <v>0.71</v>
      </c>
      <c r="T2213" s="188">
        <v>0.6</v>
      </c>
      <c r="U2213" s="188">
        <v>0.79</v>
      </c>
      <c r="V2213" s="188">
        <v>0.75</v>
      </c>
      <c r="W2213" s="188">
        <v>0.6</v>
      </c>
      <c r="X2213" s="188">
        <v>0.63</v>
      </c>
      <c r="Y2213" s="188"/>
      <c r="Z2213" s="188">
        <v>0.92</v>
      </c>
      <c r="AA2213" s="188">
        <v>0.63</v>
      </c>
      <c r="AB2213" s="188">
        <v>0.87</v>
      </c>
      <c r="AC2213" s="188">
        <v>0.92</v>
      </c>
      <c r="AD2213" s="188">
        <v>0.5</v>
      </c>
      <c r="AE2213" s="188">
        <v>0.8</v>
      </c>
      <c r="AF2213" s="188"/>
    </row>
    <row r="2214" spans="1:32" x14ac:dyDescent="0.3">
      <c r="A2214" s="180" t="s">
        <v>973</v>
      </c>
      <c r="B2214" s="180">
        <v>11795</v>
      </c>
      <c r="C2214" s="182" t="s">
        <v>28610</v>
      </c>
      <c r="D2214" s="180" t="s">
        <v>47</v>
      </c>
      <c r="E2214" s="180" t="s">
        <v>857</v>
      </c>
      <c r="F2214" s="188">
        <v>1283.01</v>
      </c>
      <c r="G2214" s="188">
        <v>664.15</v>
      </c>
      <c r="H2214" s="188">
        <v>784.9</v>
      </c>
      <c r="I2214" s="188">
        <v>905.66</v>
      </c>
      <c r="J2214" s="188">
        <v>520.75</v>
      </c>
      <c r="K2214" s="188">
        <v>848.9</v>
      </c>
      <c r="L2214" s="188">
        <v>573.58000000000004</v>
      </c>
      <c r="M2214" s="188">
        <v>327.54000000000002</v>
      </c>
      <c r="N2214" s="188">
        <v>649.04999999999995</v>
      </c>
      <c r="O2214" s="188"/>
      <c r="P2214" s="188">
        <v>478.73</v>
      </c>
      <c r="Q2214" s="188">
        <v>679.24</v>
      </c>
      <c r="R2214" s="188">
        <v>630.94000000000005</v>
      </c>
      <c r="S2214" s="188">
        <v>830.18</v>
      </c>
      <c r="T2214" s="188"/>
      <c r="U2214" s="188">
        <v>792.45</v>
      </c>
      <c r="V2214" s="188"/>
      <c r="W2214" s="188">
        <v>709.43</v>
      </c>
      <c r="X2214" s="188">
        <v>754.71</v>
      </c>
      <c r="Y2214" s="188"/>
      <c r="Z2214" s="188">
        <v>784.9</v>
      </c>
      <c r="AA2214" s="188"/>
      <c r="AB2214" s="188">
        <v>679.24</v>
      </c>
      <c r="AC2214" s="188">
        <v>784.9</v>
      </c>
      <c r="AD2214" s="188">
        <v>550.94000000000005</v>
      </c>
      <c r="AE2214" s="188">
        <v>671.69</v>
      </c>
      <c r="AF2214" s="188"/>
    </row>
    <row r="2215" spans="1:32" x14ac:dyDescent="0.3">
      <c r="A2215" s="180" t="s">
        <v>973</v>
      </c>
      <c r="B2215" s="180">
        <v>134</v>
      </c>
      <c r="C2215" s="182" t="s">
        <v>28611</v>
      </c>
      <c r="D2215" s="180" t="s">
        <v>42</v>
      </c>
      <c r="E2215" s="180" t="s">
        <v>857</v>
      </c>
      <c r="F2215" s="188">
        <v>2.5299999999999998</v>
      </c>
      <c r="G2215" s="188">
        <v>2.2000000000000002</v>
      </c>
      <c r="H2215" s="188"/>
      <c r="I2215" s="188">
        <v>1.88</v>
      </c>
      <c r="J2215" s="188">
        <v>1.78</v>
      </c>
      <c r="K2215" s="188">
        <v>1.98</v>
      </c>
      <c r="L2215" s="188">
        <v>2.11</v>
      </c>
      <c r="M2215" s="188">
        <v>1.46</v>
      </c>
      <c r="N2215" s="188">
        <v>1.61</v>
      </c>
      <c r="O2215" s="188">
        <v>2.63</v>
      </c>
      <c r="P2215" s="188">
        <v>1.56</v>
      </c>
      <c r="Q2215" s="188">
        <v>1.78</v>
      </c>
      <c r="R2215" s="188">
        <v>2.04</v>
      </c>
      <c r="S2215" s="188">
        <v>1.94</v>
      </c>
      <c r="T2215" s="188">
        <v>2.36</v>
      </c>
      <c r="U2215" s="188">
        <v>2.09</v>
      </c>
      <c r="V2215" s="188">
        <v>2.42</v>
      </c>
      <c r="W2215" s="188">
        <v>1.59</v>
      </c>
      <c r="X2215" s="188">
        <v>1.59</v>
      </c>
      <c r="Y2215" s="188">
        <v>1.74</v>
      </c>
      <c r="Z2215" s="188">
        <v>2.17</v>
      </c>
      <c r="AA2215" s="188">
        <v>2.11</v>
      </c>
      <c r="AB2215" s="188">
        <v>1.71</v>
      </c>
      <c r="AC2215" s="188">
        <v>1.3</v>
      </c>
      <c r="AD2215" s="188">
        <v>2.2000000000000002</v>
      </c>
      <c r="AE2215" s="188">
        <v>1.67</v>
      </c>
      <c r="AF2215" s="188">
        <v>2.36</v>
      </c>
    </row>
    <row r="2216" spans="1:32" x14ac:dyDescent="0.3">
      <c r="A2216" s="180" t="s">
        <v>973</v>
      </c>
      <c r="B2216" s="180">
        <v>4229</v>
      </c>
      <c r="C2216" s="182" t="s">
        <v>28612</v>
      </c>
      <c r="D2216" s="180" t="s">
        <v>42</v>
      </c>
      <c r="E2216" s="180" t="s">
        <v>857</v>
      </c>
      <c r="F2216" s="188">
        <v>59.96</v>
      </c>
      <c r="G2216" s="188">
        <v>55.19</v>
      </c>
      <c r="H2216" s="188">
        <v>55.78</v>
      </c>
      <c r="I2216" s="188">
        <v>48.26</v>
      </c>
      <c r="J2216" s="188">
        <v>58.54</v>
      </c>
      <c r="K2216" s="188">
        <v>55.49</v>
      </c>
      <c r="L2216" s="188">
        <v>54.37</v>
      </c>
      <c r="M2216" s="188">
        <v>51.32</v>
      </c>
      <c r="N2216" s="188">
        <v>53.1</v>
      </c>
      <c r="O2216" s="188">
        <v>53.7</v>
      </c>
      <c r="P2216" s="188">
        <v>52.06</v>
      </c>
      <c r="Q2216" s="188">
        <v>53.4</v>
      </c>
      <c r="R2216" s="188">
        <v>53.18</v>
      </c>
      <c r="S2216" s="188">
        <v>55.78</v>
      </c>
      <c r="T2216" s="188">
        <v>51.24</v>
      </c>
      <c r="U2216" s="188">
        <v>57.13</v>
      </c>
      <c r="V2216" s="188">
        <v>54.67</v>
      </c>
      <c r="W2216" s="188">
        <v>53.18</v>
      </c>
      <c r="X2216" s="188">
        <v>53.33</v>
      </c>
      <c r="Y2216" s="188">
        <v>53.55</v>
      </c>
      <c r="Z2216" s="188">
        <v>55.19</v>
      </c>
      <c r="AA2216" s="188">
        <v>57.5</v>
      </c>
      <c r="AB2216" s="188">
        <v>52.58</v>
      </c>
      <c r="AC2216" s="188">
        <v>54</v>
      </c>
      <c r="AD2216" s="188">
        <v>56.38</v>
      </c>
      <c r="AE2216" s="188">
        <v>54.07</v>
      </c>
      <c r="AF2216" s="188">
        <v>53.18</v>
      </c>
    </row>
    <row r="2217" spans="1:32" x14ac:dyDescent="0.3">
      <c r="A2217" s="180" t="s">
        <v>973</v>
      </c>
      <c r="B2217" s="180">
        <v>11731</v>
      </c>
      <c r="C2217" s="182" t="s">
        <v>28613</v>
      </c>
      <c r="D2217" s="180" t="s">
        <v>6</v>
      </c>
      <c r="E2217" s="180" t="s">
        <v>857</v>
      </c>
      <c r="F2217" s="188">
        <v>10.91</v>
      </c>
      <c r="G2217" s="188">
        <v>9.59</v>
      </c>
      <c r="H2217" s="188">
        <v>9.6300000000000008</v>
      </c>
      <c r="I2217" s="188">
        <v>13.19</v>
      </c>
      <c r="J2217" s="188">
        <v>9.36</v>
      </c>
      <c r="K2217" s="188">
        <v>12.64</v>
      </c>
      <c r="L2217" s="188">
        <v>14.6</v>
      </c>
      <c r="M2217" s="188">
        <v>12.76</v>
      </c>
      <c r="N2217" s="188">
        <v>11.63</v>
      </c>
      <c r="O2217" s="188">
        <v>11.03</v>
      </c>
      <c r="P2217" s="188">
        <v>11.22</v>
      </c>
      <c r="Q2217" s="188">
        <v>11.3</v>
      </c>
      <c r="R2217" s="188">
        <v>11.41</v>
      </c>
      <c r="S2217" s="188">
        <v>11.61</v>
      </c>
      <c r="T2217" s="188">
        <v>9.02</v>
      </c>
      <c r="U2217" s="188">
        <v>10.94</v>
      </c>
      <c r="V2217" s="188">
        <v>9.09</v>
      </c>
      <c r="W2217" s="188">
        <v>10.220000000000001</v>
      </c>
      <c r="X2217" s="188">
        <v>13.88</v>
      </c>
      <c r="Y2217" s="188">
        <v>13.09</v>
      </c>
      <c r="Z2217" s="188">
        <v>10.050000000000001</v>
      </c>
      <c r="AA2217" s="188">
        <v>9.08</v>
      </c>
      <c r="AB2217" s="188">
        <v>13.07</v>
      </c>
      <c r="AC2217" s="188">
        <v>10.93</v>
      </c>
      <c r="AD2217" s="188">
        <v>7.99</v>
      </c>
      <c r="AE2217" s="188">
        <v>10.82</v>
      </c>
      <c r="AF2217" s="188">
        <v>10.5</v>
      </c>
    </row>
    <row r="2218" spans="1:32" x14ac:dyDescent="0.3">
      <c r="A2218" s="180" t="s">
        <v>973</v>
      </c>
      <c r="B2218" s="180">
        <v>11732</v>
      </c>
      <c r="C2218" s="182" t="s">
        <v>28614</v>
      </c>
      <c r="D2218" s="180" t="s">
        <v>6</v>
      </c>
      <c r="E2218" s="180" t="s">
        <v>857</v>
      </c>
      <c r="F2218" s="188">
        <v>28.61</v>
      </c>
      <c r="G2218" s="188">
        <v>25.14</v>
      </c>
      <c r="H2218" s="188">
        <v>25.23</v>
      </c>
      <c r="I2218" s="188">
        <v>34.58</v>
      </c>
      <c r="J2218" s="188">
        <v>24.54</v>
      </c>
      <c r="K2218" s="188">
        <v>33.130000000000003</v>
      </c>
      <c r="L2218" s="188">
        <v>38.28</v>
      </c>
      <c r="M2218" s="188">
        <v>33.44</v>
      </c>
      <c r="N2218" s="188">
        <v>30.49</v>
      </c>
      <c r="O2218" s="188">
        <v>28.9</v>
      </c>
      <c r="P2218" s="188">
        <v>29.4</v>
      </c>
      <c r="Q2218" s="188">
        <v>29.63</v>
      </c>
      <c r="R2218" s="188">
        <v>29.92</v>
      </c>
      <c r="S2218" s="188">
        <v>30.43</v>
      </c>
      <c r="T2218" s="188">
        <v>23.64</v>
      </c>
      <c r="U2218" s="188">
        <v>28.67</v>
      </c>
      <c r="V2218" s="188">
        <v>23.82</v>
      </c>
      <c r="W2218" s="188">
        <v>26.8</v>
      </c>
      <c r="X2218" s="188">
        <v>36.39</v>
      </c>
      <c r="Y2218" s="188">
        <v>34.299999999999997</v>
      </c>
      <c r="Z2218" s="188">
        <v>26.33</v>
      </c>
      <c r="AA2218" s="188">
        <v>23.8</v>
      </c>
      <c r="AB2218" s="188">
        <v>34.270000000000003</v>
      </c>
      <c r="AC2218" s="188">
        <v>28.66</v>
      </c>
      <c r="AD2218" s="188">
        <v>20.95</v>
      </c>
      <c r="AE2218" s="188">
        <v>28.37</v>
      </c>
      <c r="AF2218" s="188">
        <v>27.53</v>
      </c>
    </row>
    <row r="2219" spans="1:32" x14ac:dyDescent="0.3">
      <c r="A2219" s="180" t="s">
        <v>973</v>
      </c>
      <c r="B2219" s="180">
        <v>11244</v>
      </c>
      <c r="C2219" s="182" t="s">
        <v>28615</v>
      </c>
      <c r="D2219" s="180" t="s">
        <v>6</v>
      </c>
      <c r="E2219" s="180" t="s">
        <v>857</v>
      </c>
      <c r="F2219" s="188"/>
      <c r="G2219" s="188"/>
      <c r="H2219" s="188"/>
      <c r="I2219" s="188"/>
      <c r="J2219" s="188">
        <v>321.61</v>
      </c>
      <c r="K2219" s="188"/>
      <c r="L2219" s="188"/>
      <c r="M2219" s="188"/>
      <c r="N2219" s="188"/>
      <c r="O2219" s="188"/>
      <c r="P2219" s="188">
        <v>197.33</v>
      </c>
      <c r="Q2219" s="188"/>
      <c r="R2219" s="188"/>
      <c r="S2219" s="188"/>
      <c r="T2219" s="188"/>
      <c r="U2219" s="188"/>
      <c r="V2219" s="188"/>
      <c r="W2219" s="188">
        <v>341.31</v>
      </c>
      <c r="X2219" s="188"/>
      <c r="Y2219" s="188"/>
      <c r="Z2219" s="188"/>
      <c r="AA2219" s="188"/>
      <c r="AB2219" s="188"/>
      <c r="AC2219" s="188"/>
      <c r="AD2219" s="188"/>
      <c r="AE2219" s="188">
        <v>237.7</v>
      </c>
      <c r="AF2219" s="188"/>
    </row>
    <row r="2220" spans="1:32" x14ac:dyDescent="0.3">
      <c r="A2220" s="180" t="s">
        <v>973</v>
      </c>
      <c r="B2220" s="180">
        <v>11235</v>
      </c>
      <c r="C2220" s="182" t="s">
        <v>28616</v>
      </c>
      <c r="D2220" s="180" t="s">
        <v>6</v>
      </c>
      <c r="E2220" s="180" t="s">
        <v>857</v>
      </c>
      <c r="F2220" s="188"/>
      <c r="G2220" s="188"/>
      <c r="H2220" s="188"/>
      <c r="I2220" s="188"/>
      <c r="J2220" s="188">
        <v>245.43</v>
      </c>
      <c r="K2220" s="188"/>
      <c r="L2220" s="188"/>
      <c r="M2220" s="188"/>
      <c r="N2220" s="188"/>
      <c r="O2220" s="188"/>
      <c r="P2220" s="188">
        <v>150.58000000000001</v>
      </c>
      <c r="Q2220" s="188"/>
      <c r="R2220" s="188"/>
      <c r="S2220" s="188"/>
      <c r="T2220" s="188"/>
      <c r="U2220" s="188"/>
      <c r="V2220" s="188"/>
      <c r="W2220" s="188">
        <v>260.45999999999998</v>
      </c>
      <c r="X2220" s="188"/>
      <c r="Y2220" s="188"/>
      <c r="Z2220" s="188"/>
      <c r="AA2220" s="188"/>
      <c r="AB2220" s="188"/>
      <c r="AC2220" s="188"/>
      <c r="AD2220" s="188"/>
      <c r="AE2220" s="188">
        <v>181.39</v>
      </c>
      <c r="AF2220" s="188"/>
    </row>
    <row r="2221" spans="1:32" x14ac:dyDescent="0.3">
      <c r="A2221" s="180" t="s">
        <v>973</v>
      </c>
      <c r="B2221" s="180">
        <v>11236</v>
      </c>
      <c r="C2221" s="182" t="s">
        <v>28617</v>
      </c>
      <c r="D2221" s="180" t="s">
        <v>6</v>
      </c>
      <c r="E2221" s="180" t="s">
        <v>857</v>
      </c>
      <c r="F2221" s="188"/>
      <c r="G2221" s="188"/>
      <c r="H2221" s="188"/>
      <c r="I2221" s="188"/>
      <c r="J2221" s="188">
        <v>311.89999999999998</v>
      </c>
      <c r="K2221" s="188"/>
      <c r="L2221" s="188"/>
      <c r="M2221" s="188"/>
      <c r="N2221" s="188"/>
      <c r="O2221" s="188"/>
      <c r="P2221" s="188">
        <v>191.36</v>
      </c>
      <c r="Q2221" s="188"/>
      <c r="R2221" s="188"/>
      <c r="S2221" s="188"/>
      <c r="T2221" s="188"/>
      <c r="U2221" s="188"/>
      <c r="V2221" s="188"/>
      <c r="W2221" s="188">
        <v>331</v>
      </c>
      <c r="X2221" s="188"/>
      <c r="Y2221" s="188"/>
      <c r="Z2221" s="188"/>
      <c r="AA2221" s="188"/>
      <c r="AB2221" s="188"/>
      <c r="AC2221" s="188"/>
      <c r="AD2221" s="188"/>
      <c r="AE2221" s="188">
        <v>230.52</v>
      </c>
      <c r="AF2221" s="188"/>
    </row>
    <row r="2222" spans="1:32" x14ac:dyDescent="0.3">
      <c r="A2222" s="180" t="s">
        <v>973</v>
      </c>
      <c r="B2222" s="180">
        <v>11245</v>
      </c>
      <c r="C2222" s="182" t="s">
        <v>28618</v>
      </c>
      <c r="D2222" s="180" t="s">
        <v>6</v>
      </c>
      <c r="E2222" s="180" t="s">
        <v>857</v>
      </c>
      <c r="F2222" s="188"/>
      <c r="G2222" s="188"/>
      <c r="H2222" s="188"/>
      <c r="I2222" s="188"/>
      <c r="J2222" s="188">
        <v>444.84</v>
      </c>
      <c r="K2222" s="188"/>
      <c r="L2222" s="188"/>
      <c r="M2222" s="188"/>
      <c r="N2222" s="188"/>
      <c r="O2222" s="188"/>
      <c r="P2222" s="188">
        <v>272.93</v>
      </c>
      <c r="Q2222" s="188"/>
      <c r="R2222" s="188"/>
      <c r="S2222" s="188"/>
      <c r="T2222" s="188"/>
      <c r="U2222" s="188"/>
      <c r="V2222" s="188"/>
      <c r="W2222" s="188">
        <v>472.09</v>
      </c>
      <c r="X2222" s="188"/>
      <c r="Y2222" s="188"/>
      <c r="Z2222" s="188"/>
      <c r="AA2222" s="188"/>
      <c r="AB2222" s="188"/>
      <c r="AC2222" s="188"/>
      <c r="AD2222" s="188"/>
      <c r="AE2222" s="188">
        <v>328.77</v>
      </c>
      <c r="AF2222" s="188"/>
    </row>
    <row r="2223" spans="1:32" x14ac:dyDescent="0.3">
      <c r="A2223" s="180" t="s">
        <v>26752</v>
      </c>
      <c r="B2223" s="180">
        <v>36494</v>
      </c>
      <c r="C2223" s="182" t="s">
        <v>28619</v>
      </c>
      <c r="D2223" s="180" t="s">
        <v>6</v>
      </c>
      <c r="E2223" s="180" t="s">
        <v>857</v>
      </c>
      <c r="F2223" s="188"/>
      <c r="G2223" s="188"/>
      <c r="H2223" s="188"/>
      <c r="I2223" s="188"/>
      <c r="J2223" s="188"/>
      <c r="K2223" s="188"/>
      <c r="L2223" s="188"/>
      <c r="M2223" s="188"/>
      <c r="N2223" s="188"/>
      <c r="O2223" s="188"/>
      <c r="P2223" s="188"/>
      <c r="Q2223" s="188"/>
      <c r="R2223" s="188"/>
      <c r="S2223" s="188"/>
      <c r="T2223" s="188"/>
      <c r="U2223" s="188"/>
      <c r="V2223" s="188"/>
      <c r="W2223" s="188"/>
      <c r="X2223" s="188"/>
      <c r="Y2223" s="188"/>
      <c r="Z2223" s="188"/>
      <c r="AA2223" s="188"/>
      <c r="AB2223" s="188">
        <v>724809.03</v>
      </c>
      <c r="AC2223" s="188">
        <v>747203.12</v>
      </c>
      <c r="AD2223" s="188"/>
      <c r="AE2223" s="188">
        <v>740761.71</v>
      </c>
      <c r="AF2223" s="188"/>
    </row>
    <row r="2224" spans="1:32" x14ac:dyDescent="0.3">
      <c r="A2224" s="180" t="s">
        <v>26752</v>
      </c>
      <c r="B2224" s="180">
        <v>36493</v>
      </c>
      <c r="C2224" s="182" t="s">
        <v>28620</v>
      </c>
      <c r="D2224" s="180" t="s">
        <v>6</v>
      </c>
      <c r="E2224" s="180" t="s">
        <v>857</v>
      </c>
      <c r="F2224" s="188"/>
      <c r="G2224" s="188"/>
      <c r="H2224" s="188"/>
      <c r="I2224" s="188"/>
      <c r="J2224" s="188"/>
      <c r="K2224" s="188"/>
      <c r="L2224" s="188"/>
      <c r="M2224" s="188"/>
      <c r="N2224" s="188"/>
      <c r="O2224" s="188"/>
      <c r="P2224" s="188"/>
      <c r="Q2224" s="188"/>
      <c r="R2224" s="188"/>
      <c r="S2224" s="188"/>
      <c r="T2224" s="188"/>
      <c r="U2224" s="188"/>
      <c r="V2224" s="188"/>
      <c r="W2224" s="188"/>
      <c r="X2224" s="188"/>
      <c r="Y2224" s="188"/>
      <c r="Z2224" s="188"/>
      <c r="AA2224" s="188"/>
      <c r="AB2224" s="188">
        <v>821179.19</v>
      </c>
      <c r="AC2224" s="188">
        <v>846550.78</v>
      </c>
      <c r="AD2224" s="188"/>
      <c r="AE2224" s="188">
        <v>839252.93</v>
      </c>
      <c r="AF2224" s="188"/>
    </row>
    <row r="2225" spans="1:32" x14ac:dyDescent="0.3">
      <c r="A2225" s="180" t="s">
        <v>26752</v>
      </c>
      <c r="B2225" s="180">
        <v>13333</v>
      </c>
      <c r="C2225" s="182" t="s">
        <v>28621</v>
      </c>
      <c r="D2225" s="180" t="s">
        <v>6</v>
      </c>
      <c r="E2225" s="180" t="s">
        <v>857</v>
      </c>
      <c r="F2225" s="188"/>
      <c r="G2225" s="188"/>
      <c r="H2225" s="188"/>
      <c r="I2225" s="188"/>
      <c r="J2225" s="188">
        <v>244394.82</v>
      </c>
      <c r="K2225" s="188"/>
      <c r="L2225" s="188"/>
      <c r="M2225" s="188">
        <v>264340.36</v>
      </c>
      <c r="N2225" s="188">
        <v>209792.42</v>
      </c>
      <c r="O2225" s="188"/>
      <c r="P2225" s="188">
        <v>264149.64</v>
      </c>
      <c r="Q2225" s="188">
        <v>254653.79</v>
      </c>
      <c r="R2225" s="188"/>
      <c r="S2225" s="188"/>
      <c r="T2225" s="188"/>
      <c r="U2225" s="188">
        <v>216193</v>
      </c>
      <c r="V2225" s="188"/>
      <c r="W2225" s="188">
        <v>187850.04</v>
      </c>
      <c r="X2225" s="188">
        <v>264149.64</v>
      </c>
      <c r="Y2225" s="188"/>
      <c r="Z2225" s="188"/>
      <c r="AA2225" s="188"/>
      <c r="AB2225" s="188">
        <v>247255.4</v>
      </c>
      <c r="AC2225" s="188">
        <v>259669.62</v>
      </c>
      <c r="AD2225" s="188"/>
      <c r="AE2225" s="188">
        <v>235694.54</v>
      </c>
      <c r="AF2225" s="188"/>
    </row>
    <row r="2226" spans="1:32" x14ac:dyDescent="0.3">
      <c r="A2226" s="180" t="s">
        <v>26752</v>
      </c>
      <c r="B2226" s="180">
        <v>39588</v>
      </c>
      <c r="C2226" s="182" t="s">
        <v>28622</v>
      </c>
      <c r="D2226" s="180" t="s">
        <v>6</v>
      </c>
      <c r="E2226" s="180" t="s">
        <v>857</v>
      </c>
      <c r="F2226" s="188"/>
      <c r="G2226" s="188"/>
      <c r="H2226" s="188"/>
      <c r="I2226" s="188"/>
      <c r="J2226" s="188">
        <v>261032.03</v>
      </c>
      <c r="K2226" s="188"/>
      <c r="L2226" s="188"/>
      <c r="M2226" s="188">
        <v>282335.35999999999</v>
      </c>
      <c r="N2226" s="188">
        <v>224074.07</v>
      </c>
      <c r="O2226" s="188"/>
      <c r="P2226" s="188">
        <v>282131.65999999997</v>
      </c>
      <c r="Q2226" s="188">
        <v>271989.37</v>
      </c>
      <c r="R2226" s="188"/>
      <c r="S2226" s="188"/>
      <c r="T2226" s="188"/>
      <c r="U2226" s="188">
        <v>230910.36</v>
      </c>
      <c r="V2226" s="188"/>
      <c r="W2226" s="188">
        <v>200637.95</v>
      </c>
      <c r="X2226" s="188">
        <v>282131.65999999997</v>
      </c>
      <c r="Y2226" s="188"/>
      <c r="Z2226" s="188"/>
      <c r="AA2226" s="188"/>
      <c r="AB2226" s="188">
        <v>264087.34000000003</v>
      </c>
      <c r="AC2226" s="188">
        <v>277346.65999999997</v>
      </c>
      <c r="AD2226" s="188"/>
      <c r="AE2226" s="188">
        <v>251739.47</v>
      </c>
      <c r="AF2226" s="188"/>
    </row>
    <row r="2227" spans="1:32" x14ac:dyDescent="0.3">
      <c r="A2227" s="180" t="s">
        <v>26752</v>
      </c>
      <c r="B2227" s="180">
        <v>14254</v>
      </c>
      <c r="C2227" s="182" t="s">
        <v>28623</v>
      </c>
      <c r="D2227" s="180" t="s">
        <v>6</v>
      </c>
      <c r="E2227" s="180" t="s">
        <v>26586</v>
      </c>
      <c r="F2227" s="188"/>
      <c r="G2227" s="188"/>
      <c r="H2227" s="188"/>
      <c r="I2227" s="188"/>
      <c r="J2227" s="188">
        <v>128143</v>
      </c>
      <c r="K2227" s="188"/>
      <c r="L2227" s="188"/>
      <c r="M2227" s="188">
        <v>138601</v>
      </c>
      <c r="N2227" s="188">
        <v>110000</v>
      </c>
      <c r="O2227" s="188"/>
      <c r="P2227" s="188">
        <v>138501</v>
      </c>
      <c r="Q2227" s="188">
        <v>133522.06</v>
      </c>
      <c r="R2227" s="188"/>
      <c r="S2227" s="188"/>
      <c r="T2227" s="188"/>
      <c r="U2227" s="188">
        <v>113356</v>
      </c>
      <c r="V2227" s="188"/>
      <c r="W2227" s="188">
        <v>98495</v>
      </c>
      <c r="X2227" s="188">
        <v>138501</v>
      </c>
      <c r="Y2227" s="188"/>
      <c r="Z2227" s="188"/>
      <c r="AA2227" s="188"/>
      <c r="AB2227" s="188">
        <v>129642.88</v>
      </c>
      <c r="AC2227" s="188">
        <v>136152</v>
      </c>
      <c r="AD2227" s="188"/>
      <c r="AE2227" s="188">
        <v>123581.2</v>
      </c>
      <c r="AF2227" s="188"/>
    </row>
    <row r="2228" spans="1:32" x14ac:dyDescent="0.3">
      <c r="A2228" s="180" t="s">
        <v>26752</v>
      </c>
      <c r="B2228" s="180">
        <v>25019</v>
      </c>
      <c r="C2228" s="182" t="s">
        <v>28624</v>
      </c>
      <c r="D2228" s="180" t="s">
        <v>6</v>
      </c>
      <c r="E2228" s="180" t="s">
        <v>857</v>
      </c>
      <c r="F2228" s="188"/>
      <c r="G2228" s="188"/>
      <c r="H2228" s="188"/>
      <c r="I2228" s="188"/>
      <c r="J2228" s="188">
        <v>183426.46</v>
      </c>
      <c r="K2228" s="188"/>
      <c r="L2228" s="188"/>
      <c r="M2228" s="188">
        <v>198396.25</v>
      </c>
      <c r="N2228" s="188">
        <v>157456.21</v>
      </c>
      <c r="O2228" s="188"/>
      <c r="P2228" s="188">
        <v>198253.11</v>
      </c>
      <c r="Q2228" s="188">
        <v>191126.16</v>
      </c>
      <c r="R2228" s="188"/>
      <c r="S2228" s="188"/>
      <c r="T2228" s="188"/>
      <c r="U2228" s="188">
        <v>162260.04999999999</v>
      </c>
      <c r="V2228" s="188"/>
      <c r="W2228" s="188">
        <v>140987.72</v>
      </c>
      <c r="X2228" s="188">
        <v>198253.11</v>
      </c>
      <c r="Y2228" s="188"/>
      <c r="Z2228" s="188"/>
      <c r="AA2228" s="188"/>
      <c r="AB2228" s="188">
        <v>185573.42</v>
      </c>
      <c r="AC2228" s="188">
        <v>194890.7</v>
      </c>
      <c r="AD2228" s="188"/>
      <c r="AE2228" s="188">
        <v>176896.61</v>
      </c>
      <c r="AF2228" s="188"/>
    </row>
    <row r="2229" spans="1:32" x14ac:dyDescent="0.3">
      <c r="A2229" s="180" t="s">
        <v>26752</v>
      </c>
      <c r="B2229" s="180">
        <v>36501</v>
      </c>
      <c r="C2229" s="182" t="s">
        <v>28625</v>
      </c>
      <c r="D2229" s="180" t="s">
        <v>6</v>
      </c>
      <c r="E2229" s="180" t="s">
        <v>857</v>
      </c>
      <c r="F2229" s="188"/>
      <c r="G2229" s="188"/>
      <c r="H2229" s="188"/>
      <c r="I2229" s="188"/>
      <c r="J2229" s="188">
        <v>163312.76</v>
      </c>
      <c r="K2229" s="188"/>
      <c r="L2229" s="188"/>
      <c r="M2229" s="188">
        <v>176641.04</v>
      </c>
      <c r="N2229" s="188">
        <v>140190.29</v>
      </c>
      <c r="O2229" s="188"/>
      <c r="P2229" s="188">
        <v>176513.59</v>
      </c>
      <c r="Q2229" s="188">
        <v>170168.15</v>
      </c>
      <c r="R2229" s="188"/>
      <c r="S2229" s="188"/>
      <c r="T2229" s="188"/>
      <c r="U2229" s="188">
        <v>144467.37</v>
      </c>
      <c r="V2229" s="188"/>
      <c r="W2229" s="188">
        <v>125527.66</v>
      </c>
      <c r="X2229" s="188">
        <v>176513.59</v>
      </c>
      <c r="Y2229" s="188"/>
      <c r="Z2229" s="188"/>
      <c r="AA2229" s="188"/>
      <c r="AB2229" s="188">
        <v>165224.29999999999</v>
      </c>
      <c r="AC2229" s="188">
        <v>173519.89</v>
      </c>
      <c r="AD2229" s="188"/>
      <c r="AE2229" s="188">
        <v>157498.95000000001</v>
      </c>
      <c r="AF2229" s="188"/>
    </row>
    <row r="2230" spans="1:32" x14ac:dyDescent="0.3">
      <c r="A2230" s="180" t="s">
        <v>26752</v>
      </c>
      <c r="B2230" s="180">
        <v>36500</v>
      </c>
      <c r="C2230" s="182" t="s">
        <v>28626</v>
      </c>
      <c r="D2230" s="180" t="s">
        <v>6</v>
      </c>
      <c r="E2230" s="180" t="s">
        <v>857</v>
      </c>
      <c r="F2230" s="188"/>
      <c r="G2230" s="188"/>
      <c r="H2230" s="188"/>
      <c r="I2230" s="188"/>
      <c r="J2230" s="188">
        <v>115408.67</v>
      </c>
      <c r="K2230" s="188"/>
      <c r="L2230" s="188"/>
      <c r="M2230" s="188">
        <v>124827.4</v>
      </c>
      <c r="N2230" s="188">
        <v>99068.65</v>
      </c>
      <c r="O2230" s="188"/>
      <c r="P2230" s="188">
        <v>124737.33</v>
      </c>
      <c r="Q2230" s="188">
        <v>120253.18</v>
      </c>
      <c r="R2230" s="188"/>
      <c r="S2230" s="188"/>
      <c r="T2230" s="188"/>
      <c r="U2230" s="188">
        <v>102091.14</v>
      </c>
      <c r="V2230" s="188"/>
      <c r="W2230" s="188">
        <v>88706.97</v>
      </c>
      <c r="X2230" s="188">
        <v>124737.33</v>
      </c>
      <c r="Y2230" s="188"/>
      <c r="Z2230" s="188"/>
      <c r="AA2230" s="188"/>
      <c r="AB2230" s="188">
        <v>116759.5</v>
      </c>
      <c r="AC2230" s="188">
        <v>122621.77</v>
      </c>
      <c r="AD2230" s="188"/>
      <c r="AE2230" s="188">
        <v>111300.2</v>
      </c>
      <c r="AF2230" s="188"/>
    </row>
    <row r="2231" spans="1:32" x14ac:dyDescent="0.3">
      <c r="A2231" s="180" t="s">
        <v>973</v>
      </c>
      <c r="B2231" s="180">
        <v>20017</v>
      </c>
      <c r="C2231" s="182" t="s">
        <v>28627</v>
      </c>
      <c r="D2231" s="180" t="s">
        <v>37</v>
      </c>
      <c r="E2231" s="180" t="s">
        <v>857</v>
      </c>
      <c r="F2231" s="188">
        <v>6.91</v>
      </c>
      <c r="G2231" s="188">
        <v>7.43</v>
      </c>
      <c r="H2231" s="188">
        <v>3.78</v>
      </c>
      <c r="I2231" s="188">
        <v>7.27</v>
      </c>
      <c r="J2231" s="188">
        <v>8.36</v>
      </c>
      <c r="K2231" s="188">
        <v>10.54</v>
      </c>
      <c r="L2231" s="188">
        <v>10</v>
      </c>
      <c r="M2231" s="188">
        <v>7.18</v>
      </c>
      <c r="N2231" s="188">
        <v>7.09</v>
      </c>
      <c r="O2231" s="188">
        <v>8.7200000000000006</v>
      </c>
      <c r="P2231" s="188">
        <v>7.83</v>
      </c>
      <c r="Q2231" s="188">
        <v>8.16</v>
      </c>
      <c r="R2231" s="188">
        <v>8.74</v>
      </c>
      <c r="S2231" s="188">
        <v>5.45</v>
      </c>
      <c r="T2231" s="188">
        <v>7.09</v>
      </c>
      <c r="U2231" s="188">
        <v>6.54</v>
      </c>
      <c r="V2231" s="188">
        <v>6.54</v>
      </c>
      <c r="W2231" s="188">
        <v>11.18</v>
      </c>
      <c r="X2231" s="188">
        <v>8.36</v>
      </c>
      <c r="Y2231" s="188">
        <v>8</v>
      </c>
      <c r="Z2231" s="188">
        <v>4.92</v>
      </c>
      <c r="AA2231" s="188">
        <v>5.45</v>
      </c>
      <c r="AB2231" s="188">
        <v>12.32</v>
      </c>
      <c r="AC2231" s="188">
        <v>7.8</v>
      </c>
      <c r="AD2231" s="188">
        <v>7.27</v>
      </c>
      <c r="AE2231" s="188">
        <v>10.18</v>
      </c>
      <c r="AF2231" s="188">
        <v>9.82</v>
      </c>
    </row>
    <row r="2232" spans="1:32" x14ac:dyDescent="0.3">
      <c r="A2232" s="180" t="s">
        <v>973</v>
      </c>
      <c r="B2232" s="180">
        <v>20007</v>
      </c>
      <c r="C2232" s="182" t="s">
        <v>28628</v>
      </c>
      <c r="D2232" s="180" t="s">
        <v>37</v>
      </c>
      <c r="E2232" s="180" t="s">
        <v>857</v>
      </c>
      <c r="F2232" s="188">
        <v>4.12</v>
      </c>
      <c r="G2232" s="188">
        <v>4.4400000000000004</v>
      </c>
      <c r="H2232" s="188">
        <v>2.2599999999999998</v>
      </c>
      <c r="I2232" s="188">
        <v>4.34</v>
      </c>
      <c r="J2232" s="188">
        <v>4.99</v>
      </c>
      <c r="K2232" s="188">
        <v>6.29</v>
      </c>
      <c r="L2232" s="188">
        <v>5.97</v>
      </c>
      <c r="M2232" s="188">
        <v>4.28</v>
      </c>
      <c r="N2232" s="188">
        <v>4.2300000000000004</v>
      </c>
      <c r="O2232" s="188">
        <v>5.21</v>
      </c>
      <c r="P2232" s="188">
        <v>4.67</v>
      </c>
      <c r="Q2232" s="188">
        <v>4.87</v>
      </c>
      <c r="R2232" s="188">
        <v>5.22</v>
      </c>
      <c r="S2232" s="188">
        <v>3.25</v>
      </c>
      <c r="T2232" s="188">
        <v>4.2300000000000004</v>
      </c>
      <c r="U2232" s="188">
        <v>3.9</v>
      </c>
      <c r="V2232" s="188">
        <v>3.9</v>
      </c>
      <c r="W2232" s="188">
        <v>6.67</v>
      </c>
      <c r="X2232" s="188">
        <v>4.99</v>
      </c>
      <c r="Y2232" s="188">
        <v>4.7699999999999996</v>
      </c>
      <c r="Z2232" s="188">
        <v>2.94</v>
      </c>
      <c r="AA2232" s="188">
        <v>3.25</v>
      </c>
      <c r="AB2232" s="188">
        <v>7.35</v>
      </c>
      <c r="AC2232" s="188">
        <v>4.6500000000000004</v>
      </c>
      <c r="AD2232" s="188">
        <v>4.34</v>
      </c>
      <c r="AE2232" s="188">
        <v>6.07</v>
      </c>
      <c r="AF2232" s="188">
        <v>5.86</v>
      </c>
    </row>
    <row r="2233" spans="1:32" x14ac:dyDescent="0.3">
      <c r="A2233" s="180" t="s">
        <v>973</v>
      </c>
      <c r="B2233" s="180">
        <v>39831</v>
      </c>
      <c r="C2233" s="182" t="s">
        <v>28629</v>
      </c>
      <c r="D2233" s="180" t="s">
        <v>65</v>
      </c>
      <c r="E2233" s="180" t="s">
        <v>857</v>
      </c>
      <c r="F2233" s="188"/>
      <c r="G2233" s="188"/>
      <c r="H2233" s="188"/>
      <c r="I2233" s="188"/>
      <c r="J2233" s="188">
        <v>288.11</v>
      </c>
      <c r="K2233" s="188">
        <v>270.79000000000002</v>
      </c>
      <c r="L2233" s="188">
        <v>335.38</v>
      </c>
      <c r="M2233" s="188">
        <v>199.29</v>
      </c>
      <c r="N2233" s="188">
        <v>326.51</v>
      </c>
      <c r="O2233" s="188"/>
      <c r="P2233" s="188">
        <v>349.12</v>
      </c>
      <c r="Q2233" s="188">
        <v>309.10000000000002</v>
      </c>
      <c r="R2233" s="188">
        <v>414.85</v>
      </c>
      <c r="S2233" s="188">
        <v>341.15</v>
      </c>
      <c r="T2233" s="188">
        <v>402.24</v>
      </c>
      <c r="U2233" s="188">
        <v>271.11</v>
      </c>
      <c r="V2233" s="188">
        <v>233.53</v>
      </c>
      <c r="W2233" s="188">
        <v>267.05</v>
      </c>
      <c r="X2233" s="188">
        <v>223.69</v>
      </c>
      <c r="Y2233" s="188">
        <v>261.92</v>
      </c>
      <c r="Z2233" s="188">
        <v>338.95</v>
      </c>
      <c r="AA2233" s="188"/>
      <c r="AB2233" s="188">
        <v>270.79000000000002</v>
      </c>
      <c r="AC2233" s="188">
        <v>192.54</v>
      </c>
      <c r="AD2233" s="188">
        <v>182.61</v>
      </c>
      <c r="AE2233" s="188">
        <v>333.5</v>
      </c>
      <c r="AF2233" s="188"/>
    </row>
    <row r="2234" spans="1:32" x14ac:dyDescent="0.3">
      <c r="A2234" s="180" t="s">
        <v>973</v>
      </c>
      <c r="B2234" s="180">
        <v>36888</v>
      </c>
      <c r="C2234" s="182" t="s">
        <v>28630</v>
      </c>
      <c r="D2234" s="180" t="s">
        <v>37</v>
      </c>
      <c r="E2234" s="180" t="s">
        <v>857</v>
      </c>
      <c r="F2234" s="188"/>
      <c r="G2234" s="188">
        <v>41.45</v>
      </c>
      <c r="H2234" s="188"/>
      <c r="I2234" s="188"/>
      <c r="J2234" s="188">
        <v>16.13</v>
      </c>
      <c r="K2234" s="188">
        <v>22.43</v>
      </c>
      <c r="L2234" s="188"/>
      <c r="M2234" s="188">
        <v>24.92</v>
      </c>
      <c r="N2234" s="188">
        <v>30.79</v>
      </c>
      <c r="O2234" s="188"/>
      <c r="P2234" s="188">
        <v>23.45</v>
      </c>
      <c r="Q2234" s="188">
        <v>39.33</v>
      </c>
      <c r="R2234" s="188">
        <v>32.11</v>
      </c>
      <c r="S2234" s="188">
        <v>22.5</v>
      </c>
      <c r="T2234" s="188"/>
      <c r="U2234" s="188">
        <v>21.98</v>
      </c>
      <c r="V2234" s="188">
        <v>23.23</v>
      </c>
      <c r="W2234" s="188">
        <v>49.87</v>
      </c>
      <c r="X2234" s="188">
        <v>55.72</v>
      </c>
      <c r="Y2234" s="188">
        <v>21</v>
      </c>
      <c r="Z2234" s="188">
        <v>71.62</v>
      </c>
      <c r="AA2234" s="188"/>
      <c r="AB2234" s="188">
        <v>35.92</v>
      </c>
      <c r="AC2234" s="188">
        <v>37.07</v>
      </c>
      <c r="AD2234" s="188"/>
      <c r="AE2234" s="188">
        <v>29.5</v>
      </c>
      <c r="AF2234" s="188"/>
    </row>
    <row r="2235" spans="1:32" x14ac:dyDescent="0.3">
      <c r="A2235" s="180" t="s">
        <v>973</v>
      </c>
      <c r="B2235" s="180">
        <v>39836</v>
      </c>
      <c r="C2235" s="182" t="s">
        <v>28631</v>
      </c>
      <c r="D2235" s="180" t="s">
        <v>65</v>
      </c>
      <c r="E2235" s="180" t="s">
        <v>857</v>
      </c>
      <c r="F2235" s="188"/>
      <c r="G2235" s="188"/>
      <c r="H2235" s="188"/>
      <c r="I2235" s="188"/>
      <c r="J2235" s="188">
        <v>253.16</v>
      </c>
      <c r="K2235" s="188">
        <v>237.94</v>
      </c>
      <c r="L2235" s="188">
        <v>294.69</v>
      </c>
      <c r="M2235" s="188">
        <v>175.11</v>
      </c>
      <c r="N2235" s="188">
        <v>286.89999999999998</v>
      </c>
      <c r="O2235" s="188"/>
      <c r="P2235" s="188">
        <v>306.77</v>
      </c>
      <c r="Q2235" s="188">
        <v>271.60000000000002</v>
      </c>
      <c r="R2235" s="188">
        <v>364.52</v>
      </c>
      <c r="S2235" s="188">
        <v>299.76</v>
      </c>
      <c r="T2235" s="188">
        <v>353.44</v>
      </c>
      <c r="U2235" s="188">
        <v>238.22</v>
      </c>
      <c r="V2235" s="188">
        <v>205.2</v>
      </c>
      <c r="W2235" s="188">
        <v>234.65</v>
      </c>
      <c r="X2235" s="188">
        <v>196.55</v>
      </c>
      <c r="Y2235" s="188">
        <v>230.15</v>
      </c>
      <c r="Z2235" s="188">
        <v>297.83</v>
      </c>
      <c r="AA2235" s="188"/>
      <c r="AB2235" s="188">
        <v>237.94</v>
      </c>
      <c r="AC2235" s="188">
        <v>169.18</v>
      </c>
      <c r="AD2235" s="188">
        <v>160.46</v>
      </c>
      <c r="AE2235" s="188">
        <v>293.05</v>
      </c>
      <c r="AF2235" s="188"/>
    </row>
    <row r="2236" spans="1:32" x14ac:dyDescent="0.3">
      <c r="A2236" s="180" t="s">
        <v>973</v>
      </c>
      <c r="B2236" s="180">
        <v>39830</v>
      </c>
      <c r="C2236" s="182" t="s">
        <v>28632</v>
      </c>
      <c r="D2236" s="180" t="s">
        <v>65</v>
      </c>
      <c r="E2236" s="180" t="s">
        <v>857</v>
      </c>
      <c r="F2236" s="188"/>
      <c r="G2236" s="188"/>
      <c r="H2236" s="188"/>
      <c r="I2236" s="188"/>
      <c r="J2236" s="188">
        <v>288.73</v>
      </c>
      <c r="K2236" s="188">
        <v>271.36</v>
      </c>
      <c r="L2236" s="188">
        <v>336.09</v>
      </c>
      <c r="M2236" s="188">
        <v>199.71</v>
      </c>
      <c r="N2236" s="188">
        <v>327.2</v>
      </c>
      <c r="O2236" s="188"/>
      <c r="P2236" s="188">
        <v>349.87</v>
      </c>
      <c r="Q2236" s="188">
        <v>309.76</v>
      </c>
      <c r="R2236" s="188">
        <v>415.73</v>
      </c>
      <c r="S2236" s="188">
        <v>341.88</v>
      </c>
      <c r="T2236" s="188">
        <v>403.1</v>
      </c>
      <c r="U2236" s="188">
        <v>271.69</v>
      </c>
      <c r="V2236" s="188">
        <v>234.03</v>
      </c>
      <c r="W2236" s="188">
        <v>267.61</v>
      </c>
      <c r="X2236" s="188">
        <v>224.17</v>
      </c>
      <c r="Y2236" s="188">
        <v>262.48</v>
      </c>
      <c r="Z2236" s="188">
        <v>339.68</v>
      </c>
      <c r="AA2236" s="188"/>
      <c r="AB2236" s="188">
        <v>271.36</v>
      </c>
      <c r="AC2236" s="188">
        <v>192.95</v>
      </c>
      <c r="AD2236" s="188">
        <v>183</v>
      </c>
      <c r="AE2236" s="188">
        <v>334.21</v>
      </c>
      <c r="AF2236" s="188"/>
    </row>
    <row r="2237" spans="1:32" x14ac:dyDescent="0.3">
      <c r="A2237" s="180" t="s">
        <v>26752</v>
      </c>
      <c r="B2237" s="180">
        <v>36487</v>
      </c>
      <c r="C2237" s="182" t="s">
        <v>28633</v>
      </c>
      <c r="D2237" s="180" t="s">
        <v>6</v>
      </c>
      <c r="E2237" s="180" t="s">
        <v>857</v>
      </c>
      <c r="F2237" s="188"/>
      <c r="G2237" s="188"/>
      <c r="H2237" s="188">
        <v>4547.3</v>
      </c>
      <c r="I2237" s="188">
        <v>4547.3</v>
      </c>
      <c r="J2237" s="188">
        <v>5885.99</v>
      </c>
      <c r="K2237" s="188">
        <v>4459.58</v>
      </c>
      <c r="L2237" s="188"/>
      <c r="M2237" s="188">
        <v>3072.61</v>
      </c>
      <c r="N2237" s="188">
        <v>4077.61</v>
      </c>
      <c r="O2237" s="188">
        <v>4674.8</v>
      </c>
      <c r="P2237" s="188">
        <v>3603.84</v>
      </c>
      <c r="Q2237" s="188">
        <v>3968.86</v>
      </c>
      <c r="R2237" s="188">
        <v>4348.75</v>
      </c>
      <c r="S2237" s="188">
        <v>5445.67</v>
      </c>
      <c r="T2237" s="188">
        <v>3824.83</v>
      </c>
      <c r="U2237" s="188">
        <v>5952.55</v>
      </c>
      <c r="V2237" s="188">
        <v>6034.74</v>
      </c>
      <c r="W2237" s="188">
        <v>3650.59</v>
      </c>
      <c r="X2237" s="188">
        <v>4919.97</v>
      </c>
      <c r="Y2237" s="188"/>
      <c r="Z2237" s="188">
        <v>5086.7299999999996</v>
      </c>
      <c r="AA2237" s="188">
        <v>4243.3999999999996</v>
      </c>
      <c r="AB2237" s="188">
        <v>4128.01</v>
      </c>
      <c r="AC2237" s="188">
        <v>4781.04</v>
      </c>
      <c r="AD2237" s="188"/>
      <c r="AE2237" s="188">
        <v>3781.91</v>
      </c>
      <c r="AF2237" s="188">
        <v>5034.8</v>
      </c>
    </row>
    <row r="2238" spans="1:32" x14ac:dyDescent="0.3">
      <c r="A2238" s="180" t="s">
        <v>26752</v>
      </c>
      <c r="B2238" s="180">
        <v>44475</v>
      </c>
      <c r="C2238" s="182" t="s">
        <v>31510</v>
      </c>
      <c r="D2238" s="180" t="s">
        <v>6</v>
      </c>
      <c r="E2238" s="180" t="s">
        <v>857</v>
      </c>
      <c r="F2238" s="188"/>
      <c r="G2238" s="188"/>
      <c r="H2238" s="188"/>
      <c r="I2238" s="188"/>
      <c r="J2238" s="188"/>
      <c r="K2238" s="188"/>
      <c r="L2238" s="188"/>
      <c r="M2238" s="188"/>
      <c r="N2238" s="188"/>
      <c r="O2238" s="188"/>
      <c r="P2238" s="188"/>
      <c r="Q2238" s="188"/>
      <c r="R2238" s="188"/>
      <c r="S2238" s="188"/>
      <c r="T2238" s="188"/>
      <c r="U2238" s="188"/>
      <c r="V2238" s="188"/>
      <c r="W2238" s="188"/>
      <c r="X2238" s="188"/>
      <c r="Y2238" s="188"/>
      <c r="Z2238" s="188"/>
      <c r="AA2238" s="188"/>
      <c r="AB2238" s="188">
        <v>1267440.02</v>
      </c>
      <c r="AC2238" s="188">
        <v>1306599.53</v>
      </c>
      <c r="AD2238" s="188"/>
      <c r="AE2238" s="188">
        <v>1295335.74</v>
      </c>
      <c r="AF2238" s="188"/>
    </row>
    <row r="2239" spans="1:32" x14ac:dyDescent="0.3">
      <c r="A2239" s="180" t="s">
        <v>26752</v>
      </c>
      <c r="B2239" s="180">
        <v>44474</v>
      </c>
      <c r="C2239" s="182" t="s">
        <v>31511</v>
      </c>
      <c r="D2239" s="180" t="s">
        <v>6</v>
      </c>
      <c r="E2239" s="180" t="s">
        <v>857</v>
      </c>
      <c r="F2239" s="188"/>
      <c r="G2239" s="188"/>
      <c r="H2239" s="188"/>
      <c r="I2239" s="188"/>
      <c r="J2239" s="188"/>
      <c r="K2239" s="188"/>
      <c r="L2239" s="188"/>
      <c r="M2239" s="188"/>
      <c r="N2239" s="188"/>
      <c r="O2239" s="188"/>
      <c r="P2239" s="188"/>
      <c r="Q2239" s="188"/>
      <c r="R2239" s="188"/>
      <c r="S2239" s="188"/>
      <c r="T2239" s="188"/>
      <c r="U2239" s="188"/>
      <c r="V2239" s="188"/>
      <c r="W2239" s="188"/>
      <c r="X2239" s="188"/>
      <c r="Y2239" s="188"/>
      <c r="Z2239" s="188"/>
      <c r="AA2239" s="188"/>
      <c r="AB2239" s="188">
        <v>2437384.66</v>
      </c>
      <c r="AC2239" s="188">
        <v>2512691.41</v>
      </c>
      <c r="AD2239" s="188"/>
      <c r="AE2239" s="188">
        <v>2491030.2799999998</v>
      </c>
      <c r="AF2239" s="188"/>
    </row>
    <row r="2240" spans="1:32" x14ac:dyDescent="0.3">
      <c r="A2240" s="180" t="s">
        <v>26752</v>
      </c>
      <c r="B2240" s="180">
        <v>37775</v>
      </c>
      <c r="C2240" s="182" t="s">
        <v>28634</v>
      </c>
      <c r="D2240" s="180" t="s">
        <v>6</v>
      </c>
      <c r="E2240" s="180" t="s">
        <v>857</v>
      </c>
      <c r="F2240" s="188"/>
      <c r="G2240" s="188"/>
      <c r="H2240" s="188"/>
      <c r="I2240" s="188"/>
      <c r="J2240" s="188"/>
      <c r="K2240" s="188"/>
      <c r="L2240" s="188"/>
      <c r="M2240" s="188"/>
      <c r="N2240" s="188"/>
      <c r="O2240" s="188"/>
      <c r="P2240" s="188"/>
      <c r="Q2240" s="188"/>
      <c r="R2240" s="188"/>
      <c r="S2240" s="188"/>
      <c r="T2240" s="188"/>
      <c r="U2240" s="188"/>
      <c r="V2240" s="188"/>
      <c r="W2240" s="188"/>
      <c r="X2240" s="188"/>
      <c r="Y2240" s="188"/>
      <c r="Z2240" s="188"/>
      <c r="AA2240" s="188"/>
      <c r="AB2240" s="188">
        <v>399985.58</v>
      </c>
      <c r="AC2240" s="188">
        <v>412343.75</v>
      </c>
      <c r="AD2240" s="188"/>
      <c r="AE2240" s="188">
        <v>408789.06</v>
      </c>
      <c r="AF2240" s="188"/>
    </row>
    <row r="2241" spans="1:32" x14ac:dyDescent="0.3">
      <c r="A2241" s="180" t="s">
        <v>26752</v>
      </c>
      <c r="B2241" s="180">
        <v>10712</v>
      </c>
      <c r="C2241" s="182" t="s">
        <v>28635</v>
      </c>
      <c r="D2241" s="180" t="s">
        <v>6</v>
      </c>
      <c r="E2241" s="180" t="s">
        <v>857</v>
      </c>
      <c r="F2241" s="188"/>
      <c r="G2241" s="188"/>
      <c r="H2241" s="188"/>
      <c r="I2241" s="188"/>
      <c r="J2241" s="188"/>
      <c r="K2241" s="188"/>
      <c r="L2241" s="188"/>
      <c r="M2241" s="188"/>
      <c r="N2241" s="188"/>
      <c r="O2241" s="188"/>
      <c r="P2241" s="188"/>
      <c r="Q2241" s="188"/>
      <c r="R2241" s="188"/>
      <c r="S2241" s="188"/>
      <c r="T2241" s="188"/>
      <c r="U2241" s="188"/>
      <c r="V2241" s="188"/>
      <c r="W2241" s="188"/>
      <c r="X2241" s="188"/>
      <c r="Y2241" s="188"/>
      <c r="Z2241" s="188"/>
      <c r="AA2241" s="188"/>
      <c r="AB2241" s="188">
        <v>99996.39</v>
      </c>
      <c r="AC2241" s="188">
        <v>103085.93</v>
      </c>
      <c r="AD2241" s="188"/>
      <c r="AE2241" s="188">
        <v>102197.26</v>
      </c>
      <c r="AF2241" s="188"/>
    </row>
    <row r="2242" spans="1:32" x14ac:dyDescent="0.3">
      <c r="A2242" s="180" t="s">
        <v>26752</v>
      </c>
      <c r="B2242" s="180">
        <v>3363</v>
      </c>
      <c r="C2242" s="182" t="s">
        <v>28636</v>
      </c>
      <c r="D2242" s="180" t="s">
        <v>6</v>
      </c>
      <c r="E2242" s="180" t="s">
        <v>26586</v>
      </c>
      <c r="F2242" s="188"/>
      <c r="G2242" s="188"/>
      <c r="H2242" s="188"/>
      <c r="I2242" s="188"/>
      <c r="J2242" s="188"/>
      <c r="K2242" s="188"/>
      <c r="L2242" s="188"/>
      <c r="M2242" s="188"/>
      <c r="N2242" s="188"/>
      <c r="O2242" s="188"/>
      <c r="P2242" s="188"/>
      <c r="Q2242" s="188"/>
      <c r="R2242" s="188"/>
      <c r="S2242" s="188"/>
      <c r="T2242" s="188"/>
      <c r="U2242" s="188"/>
      <c r="V2242" s="188"/>
      <c r="W2242" s="188"/>
      <c r="X2242" s="188"/>
      <c r="Y2242" s="188"/>
      <c r="Z2242" s="188"/>
      <c r="AA2242" s="188"/>
      <c r="AB2242" s="188">
        <v>140654.26999999999</v>
      </c>
      <c r="AC2242" s="188">
        <v>145000</v>
      </c>
      <c r="AD2242" s="188"/>
      <c r="AE2242" s="188">
        <v>143750</v>
      </c>
      <c r="AF2242" s="188"/>
    </row>
    <row r="2243" spans="1:32" x14ac:dyDescent="0.3">
      <c r="A2243" s="180" t="s">
        <v>26752</v>
      </c>
      <c r="B2243" s="180">
        <v>3365</v>
      </c>
      <c r="C2243" s="182" t="s">
        <v>28637</v>
      </c>
      <c r="D2243" s="180" t="s">
        <v>6</v>
      </c>
      <c r="E2243" s="180" t="s">
        <v>857</v>
      </c>
      <c r="F2243" s="188"/>
      <c r="G2243" s="188"/>
      <c r="H2243" s="188"/>
      <c r="I2243" s="188"/>
      <c r="J2243" s="188"/>
      <c r="K2243" s="188"/>
      <c r="L2243" s="188"/>
      <c r="M2243" s="188"/>
      <c r="N2243" s="188"/>
      <c r="O2243" s="188"/>
      <c r="P2243" s="188"/>
      <c r="Q2243" s="188"/>
      <c r="R2243" s="188"/>
      <c r="S2243" s="188"/>
      <c r="T2243" s="188"/>
      <c r="U2243" s="188"/>
      <c r="V2243" s="188"/>
      <c r="W2243" s="188"/>
      <c r="X2243" s="188"/>
      <c r="Y2243" s="188"/>
      <c r="Z2243" s="188"/>
      <c r="AA2243" s="188"/>
      <c r="AB2243" s="188">
        <v>328779.34999999998</v>
      </c>
      <c r="AC2243" s="188">
        <v>338937.5</v>
      </c>
      <c r="AD2243" s="188"/>
      <c r="AE2243" s="188">
        <v>336015.62</v>
      </c>
      <c r="AF2243" s="188"/>
    </row>
    <row r="2244" spans="1:32" x14ac:dyDescent="0.3">
      <c r="A2244" s="180" t="s">
        <v>973</v>
      </c>
      <c r="B2244" s="180">
        <v>7569</v>
      </c>
      <c r="C2244" s="182" t="s">
        <v>28638</v>
      </c>
      <c r="D2244" s="180" t="s">
        <v>6</v>
      </c>
      <c r="E2244" s="180" t="s">
        <v>857</v>
      </c>
      <c r="F2244" s="188">
        <v>55.54</v>
      </c>
      <c r="G2244" s="188">
        <v>104.57</v>
      </c>
      <c r="H2244" s="188">
        <v>78.27</v>
      </c>
      <c r="I2244" s="188">
        <v>56.58</v>
      </c>
      <c r="J2244" s="188">
        <v>113.17</v>
      </c>
      <c r="K2244" s="188"/>
      <c r="L2244" s="188">
        <v>97.87</v>
      </c>
      <c r="M2244" s="188">
        <v>81.099999999999994</v>
      </c>
      <c r="N2244" s="188">
        <v>95.85</v>
      </c>
      <c r="O2244" s="188">
        <v>92.02</v>
      </c>
      <c r="P2244" s="188"/>
      <c r="Q2244" s="188">
        <v>111.41</v>
      </c>
      <c r="R2244" s="188">
        <v>98.7</v>
      </c>
      <c r="S2244" s="188">
        <v>100.13</v>
      </c>
      <c r="T2244" s="188">
        <v>76.31</v>
      </c>
      <c r="U2244" s="188"/>
      <c r="V2244" s="188">
        <v>77.92</v>
      </c>
      <c r="W2244" s="188">
        <v>51.04</v>
      </c>
      <c r="X2244" s="188">
        <v>108.64</v>
      </c>
      <c r="Y2244" s="188"/>
      <c r="Z2244" s="188">
        <v>49.87</v>
      </c>
      <c r="AA2244" s="188"/>
      <c r="AB2244" s="188"/>
      <c r="AC2244" s="188">
        <v>95.95</v>
      </c>
      <c r="AD2244" s="188"/>
      <c r="AE2244" s="188">
        <v>56.58</v>
      </c>
      <c r="AF2244" s="188">
        <v>113.77</v>
      </c>
    </row>
    <row r="2245" spans="1:32" x14ac:dyDescent="0.3">
      <c r="A2245" s="180" t="s">
        <v>973</v>
      </c>
      <c r="B2245" s="180">
        <v>3378</v>
      </c>
      <c r="C2245" s="182" t="s">
        <v>28639</v>
      </c>
      <c r="D2245" s="180" t="s">
        <v>6</v>
      </c>
      <c r="E2245" s="180" t="s">
        <v>857</v>
      </c>
      <c r="F2245" s="188">
        <v>75.25</v>
      </c>
      <c r="G2245" s="188">
        <v>68.569999999999993</v>
      </c>
      <c r="H2245" s="188"/>
      <c r="I2245" s="188">
        <v>108.05</v>
      </c>
      <c r="J2245" s="188">
        <v>108.24</v>
      </c>
      <c r="K2245" s="188">
        <v>81.78</v>
      </c>
      <c r="L2245" s="188">
        <v>69.989999999999995</v>
      </c>
      <c r="M2245" s="188">
        <v>96.17</v>
      </c>
      <c r="N2245" s="188">
        <v>78.41</v>
      </c>
      <c r="O2245" s="188">
        <v>97.79</v>
      </c>
      <c r="P2245" s="188">
        <v>109.75</v>
      </c>
      <c r="Q2245" s="188">
        <v>79.849999999999994</v>
      </c>
      <c r="R2245" s="188">
        <v>87.44</v>
      </c>
      <c r="S2245" s="188">
        <v>98.72</v>
      </c>
      <c r="T2245" s="188">
        <v>130.18</v>
      </c>
      <c r="U2245" s="188">
        <v>142.49</v>
      </c>
      <c r="V2245" s="188">
        <v>101.28</v>
      </c>
      <c r="W2245" s="188">
        <v>92.69</v>
      </c>
      <c r="X2245" s="188">
        <v>87.35</v>
      </c>
      <c r="Y2245" s="188">
        <v>130.81</v>
      </c>
      <c r="Z2245" s="188">
        <v>89.11</v>
      </c>
      <c r="AA2245" s="188">
        <v>106.47</v>
      </c>
      <c r="AB2245" s="188">
        <v>138.24</v>
      </c>
      <c r="AC2245" s="188">
        <v>89.47</v>
      </c>
      <c r="AD2245" s="188">
        <v>126.17</v>
      </c>
      <c r="AE2245" s="188">
        <v>99.95</v>
      </c>
      <c r="AF2245" s="188">
        <v>85.82</v>
      </c>
    </row>
    <row r="2246" spans="1:32" x14ac:dyDescent="0.3">
      <c r="A2246" s="180" t="s">
        <v>973</v>
      </c>
      <c r="B2246" s="180">
        <v>3380</v>
      </c>
      <c r="C2246" s="182" t="s">
        <v>28640</v>
      </c>
      <c r="D2246" s="180" t="s">
        <v>6</v>
      </c>
      <c r="E2246" s="180" t="s">
        <v>26586</v>
      </c>
      <c r="F2246" s="188">
        <v>52.68</v>
      </c>
      <c r="G2246" s="188">
        <v>48</v>
      </c>
      <c r="H2246" s="188"/>
      <c r="I2246" s="188">
        <v>75.64</v>
      </c>
      <c r="J2246" s="188">
        <v>75.77</v>
      </c>
      <c r="K2246" s="188">
        <v>57.25</v>
      </c>
      <c r="L2246" s="188">
        <v>49</v>
      </c>
      <c r="M2246" s="188">
        <v>67.319999999999993</v>
      </c>
      <c r="N2246" s="188">
        <v>54.89</v>
      </c>
      <c r="O2246" s="188">
        <v>68.459999999999994</v>
      </c>
      <c r="P2246" s="188">
        <v>76.83</v>
      </c>
      <c r="Q2246" s="188">
        <v>55.9</v>
      </c>
      <c r="R2246" s="188">
        <v>61.21</v>
      </c>
      <c r="S2246" s="188">
        <v>69.11</v>
      </c>
      <c r="T2246" s="188">
        <v>91.13</v>
      </c>
      <c r="U2246" s="188">
        <v>99.75</v>
      </c>
      <c r="V2246" s="188">
        <v>70.900000000000006</v>
      </c>
      <c r="W2246" s="188">
        <v>64.89</v>
      </c>
      <c r="X2246" s="188">
        <v>61.15</v>
      </c>
      <c r="Y2246" s="188">
        <v>91.57</v>
      </c>
      <c r="Z2246" s="188">
        <v>62.38</v>
      </c>
      <c r="AA2246" s="188">
        <v>74.53</v>
      </c>
      <c r="AB2246" s="188">
        <v>96.77</v>
      </c>
      <c r="AC2246" s="188">
        <v>62.63</v>
      </c>
      <c r="AD2246" s="188">
        <v>88.32</v>
      </c>
      <c r="AE2246" s="188">
        <v>69.97</v>
      </c>
      <c r="AF2246" s="188">
        <v>60.08</v>
      </c>
    </row>
    <row r="2247" spans="1:32" x14ac:dyDescent="0.3">
      <c r="A2247" s="180" t="s">
        <v>973</v>
      </c>
      <c r="B2247" s="180">
        <v>3379</v>
      </c>
      <c r="C2247" s="182" t="s">
        <v>28641</v>
      </c>
      <c r="D2247" s="180" t="s">
        <v>6</v>
      </c>
      <c r="E2247" s="180" t="s">
        <v>857</v>
      </c>
      <c r="F2247" s="188">
        <v>50.86</v>
      </c>
      <c r="G2247" s="188">
        <v>46.34</v>
      </c>
      <c r="H2247" s="188"/>
      <c r="I2247" s="188">
        <v>73.03</v>
      </c>
      <c r="J2247" s="188">
        <v>73.150000000000006</v>
      </c>
      <c r="K2247" s="188">
        <v>55.27</v>
      </c>
      <c r="L2247" s="188">
        <v>47.31</v>
      </c>
      <c r="M2247" s="188">
        <v>64.989999999999995</v>
      </c>
      <c r="N2247" s="188">
        <v>52.99</v>
      </c>
      <c r="O2247" s="188">
        <v>66.09</v>
      </c>
      <c r="P2247" s="188">
        <v>74.180000000000007</v>
      </c>
      <c r="Q2247" s="188">
        <v>53.97</v>
      </c>
      <c r="R2247" s="188">
        <v>59.09</v>
      </c>
      <c r="S2247" s="188">
        <v>66.72</v>
      </c>
      <c r="T2247" s="188">
        <v>87.98</v>
      </c>
      <c r="U2247" s="188">
        <v>96.31</v>
      </c>
      <c r="V2247" s="188">
        <v>68.45</v>
      </c>
      <c r="W2247" s="188">
        <v>62.65</v>
      </c>
      <c r="X2247" s="188">
        <v>59.04</v>
      </c>
      <c r="Y2247" s="188">
        <v>88.41</v>
      </c>
      <c r="Z2247" s="188">
        <v>60.22</v>
      </c>
      <c r="AA2247" s="188">
        <v>71.95</v>
      </c>
      <c r="AB2247" s="188">
        <v>93.43</v>
      </c>
      <c r="AC2247" s="188">
        <v>60.47</v>
      </c>
      <c r="AD2247" s="188">
        <v>85.27</v>
      </c>
      <c r="AE2247" s="188">
        <v>67.55</v>
      </c>
      <c r="AF2247" s="188">
        <v>58</v>
      </c>
    </row>
    <row r="2248" spans="1:32" x14ac:dyDescent="0.3">
      <c r="A2248" s="180" t="s">
        <v>973</v>
      </c>
      <c r="B2248" s="180">
        <v>11991</v>
      </c>
      <c r="C2248" s="182" t="s">
        <v>28642</v>
      </c>
      <c r="D2248" s="180" t="s">
        <v>6</v>
      </c>
      <c r="E2248" s="180" t="s">
        <v>857</v>
      </c>
      <c r="F2248" s="188">
        <v>59.05</v>
      </c>
      <c r="G2248" s="188">
        <v>53.8</v>
      </c>
      <c r="H2248" s="188"/>
      <c r="I2248" s="188">
        <v>84.79</v>
      </c>
      <c r="J2248" s="188">
        <v>84.93</v>
      </c>
      <c r="K2248" s="188">
        <v>64.17</v>
      </c>
      <c r="L2248" s="188">
        <v>54.92</v>
      </c>
      <c r="M2248" s="188">
        <v>75.459999999999994</v>
      </c>
      <c r="N2248" s="188">
        <v>61.53</v>
      </c>
      <c r="O2248" s="188">
        <v>76.739999999999995</v>
      </c>
      <c r="P2248" s="188">
        <v>86.12</v>
      </c>
      <c r="Q2248" s="188">
        <v>62.66</v>
      </c>
      <c r="R2248" s="188">
        <v>68.61</v>
      </c>
      <c r="S2248" s="188">
        <v>77.47</v>
      </c>
      <c r="T2248" s="188">
        <v>102.15</v>
      </c>
      <c r="U2248" s="188">
        <v>111.82</v>
      </c>
      <c r="V2248" s="188">
        <v>79.48</v>
      </c>
      <c r="W2248" s="188">
        <v>72.739999999999995</v>
      </c>
      <c r="X2248" s="188">
        <v>68.55</v>
      </c>
      <c r="Y2248" s="188">
        <v>102.65</v>
      </c>
      <c r="Z2248" s="188">
        <v>69.92</v>
      </c>
      <c r="AA2248" s="188">
        <v>83.54</v>
      </c>
      <c r="AB2248" s="188">
        <v>108.48</v>
      </c>
      <c r="AC2248" s="188">
        <v>70.2</v>
      </c>
      <c r="AD2248" s="188">
        <v>99</v>
      </c>
      <c r="AE2248" s="188">
        <v>78.430000000000007</v>
      </c>
      <c r="AF2248" s="188">
        <v>67.349999999999994</v>
      </c>
    </row>
    <row r="2249" spans="1:32" x14ac:dyDescent="0.3">
      <c r="A2249" s="180" t="s">
        <v>26752</v>
      </c>
      <c r="B2249" s="180">
        <v>44305</v>
      </c>
      <c r="C2249" s="182" t="s">
        <v>28643</v>
      </c>
      <c r="D2249" s="180" t="s">
        <v>6</v>
      </c>
      <c r="E2249" s="180" t="s">
        <v>857</v>
      </c>
      <c r="F2249" s="188">
        <v>2023.83</v>
      </c>
      <c r="G2249" s="188"/>
      <c r="H2249" s="188"/>
      <c r="I2249" s="188"/>
      <c r="J2249" s="188">
        <v>1686.52</v>
      </c>
      <c r="K2249" s="188"/>
      <c r="L2249" s="188"/>
      <c r="M2249" s="188">
        <v>1899.02</v>
      </c>
      <c r="N2249" s="188"/>
      <c r="O2249" s="188"/>
      <c r="P2249" s="188">
        <v>1719.13</v>
      </c>
      <c r="Q2249" s="188">
        <v>1821.44</v>
      </c>
      <c r="R2249" s="188"/>
      <c r="S2249" s="188">
        <v>1731.49</v>
      </c>
      <c r="T2249" s="188"/>
      <c r="U2249" s="188"/>
      <c r="V2249" s="188"/>
      <c r="W2249" s="188">
        <v>1901.27</v>
      </c>
      <c r="X2249" s="188">
        <v>2018.2</v>
      </c>
      <c r="Y2249" s="188"/>
      <c r="Z2249" s="188">
        <v>2036.19</v>
      </c>
      <c r="AA2249" s="188"/>
      <c r="AB2249" s="188">
        <v>1832.69</v>
      </c>
      <c r="AC2249" s="188">
        <v>1965.25</v>
      </c>
      <c r="AD2249" s="188"/>
      <c r="AE2249" s="188">
        <v>1911.39</v>
      </c>
      <c r="AF2249" s="188"/>
    </row>
    <row r="2250" spans="1:32" x14ac:dyDescent="0.3">
      <c r="A2250" s="180" t="s">
        <v>973</v>
      </c>
      <c r="B2250" s="180">
        <v>34349</v>
      </c>
      <c r="C2250" s="182" t="s">
        <v>28644</v>
      </c>
      <c r="D2250" s="180" t="s">
        <v>6</v>
      </c>
      <c r="E2250" s="180" t="s">
        <v>857</v>
      </c>
      <c r="F2250" s="188">
        <v>34.49</v>
      </c>
      <c r="G2250" s="188">
        <v>32.049999999999997</v>
      </c>
      <c r="H2250" s="188">
        <v>37.18</v>
      </c>
      <c r="I2250" s="188">
        <v>34.619999999999997</v>
      </c>
      <c r="J2250" s="188">
        <v>30.77</v>
      </c>
      <c r="K2250" s="188">
        <v>20.67</v>
      </c>
      <c r="L2250" s="188">
        <v>25.32</v>
      </c>
      <c r="M2250" s="188">
        <v>30.58</v>
      </c>
      <c r="N2250" s="188">
        <v>23.94</v>
      </c>
      <c r="O2250" s="188">
        <v>26.15</v>
      </c>
      <c r="P2250" s="188">
        <v>25.54</v>
      </c>
      <c r="Q2250" s="188">
        <v>24.64</v>
      </c>
      <c r="R2250" s="188">
        <v>30.39</v>
      </c>
      <c r="S2250" s="188">
        <v>30.87</v>
      </c>
      <c r="T2250" s="188">
        <v>30.77</v>
      </c>
      <c r="U2250" s="188">
        <v>22.23</v>
      </c>
      <c r="V2250" s="188">
        <v>27.49</v>
      </c>
      <c r="W2250" s="188">
        <v>34.49</v>
      </c>
      <c r="X2250" s="188">
        <v>28.21</v>
      </c>
      <c r="Y2250" s="188">
        <v>29.49</v>
      </c>
      <c r="Z2250" s="188">
        <v>35.85</v>
      </c>
      <c r="AA2250" s="188">
        <v>25.73</v>
      </c>
      <c r="AB2250" s="188">
        <v>26.91</v>
      </c>
      <c r="AC2250" s="188">
        <v>33.340000000000003</v>
      </c>
      <c r="AD2250" s="188">
        <v>35.9</v>
      </c>
      <c r="AE2250" s="188">
        <v>27.77</v>
      </c>
      <c r="AF2250" s="188">
        <v>26.24</v>
      </c>
    </row>
    <row r="2251" spans="1:32" x14ac:dyDescent="0.3">
      <c r="A2251" s="180" t="s">
        <v>973</v>
      </c>
      <c r="B2251" s="180">
        <v>11029</v>
      </c>
      <c r="C2251" s="182" t="s">
        <v>28645</v>
      </c>
      <c r="D2251" s="180" t="s">
        <v>48</v>
      </c>
      <c r="E2251" s="180" t="s">
        <v>857</v>
      </c>
      <c r="F2251" s="188">
        <v>1.59</v>
      </c>
      <c r="G2251" s="188">
        <v>2.2799999999999998</v>
      </c>
      <c r="H2251" s="188"/>
      <c r="I2251" s="188">
        <v>2.82</v>
      </c>
      <c r="J2251" s="188">
        <v>1.83</v>
      </c>
      <c r="K2251" s="188">
        <v>1.65</v>
      </c>
      <c r="L2251" s="188"/>
      <c r="M2251" s="188">
        <v>2.4</v>
      </c>
      <c r="N2251" s="188">
        <v>1.44</v>
      </c>
      <c r="O2251" s="188">
        <v>2.82</v>
      </c>
      <c r="P2251" s="188">
        <v>1.77</v>
      </c>
      <c r="Q2251" s="188">
        <v>1.32</v>
      </c>
      <c r="R2251" s="188">
        <v>1.69</v>
      </c>
      <c r="S2251" s="188">
        <v>2.31</v>
      </c>
      <c r="T2251" s="188">
        <v>2.33</v>
      </c>
      <c r="U2251" s="188">
        <v>1.27</v>
      </c>
      <c r="V2251" s="188">
        <v>2.66</v>
      </c>
      <c r="W2251" s="188">
        <v>1.41</v>
      </c>
      <c r="X2251" s="188">
        <v>2.4</v>
      </c>
      <c r="Y2251" s="188">
        <v>1.9</v>
      </c>
      <c r="Z2251" s="188">
        <v>1.62</v>
      </c>
      <c r="AA2251" s="188">
        <v>1.76</v>
      </c>
      <c r="AB2251" s="188">
        <v>1.87</v>
      </c>
      <c r="AC2251" s="188">
        <v>1.83</v>
      </c>
      <c r="AD2251" s="188">
        <v>2.16</v>
      </c>
      <c r="AE2251" s="188">
        <v>1.83</v>
      </c>
      <c r="AF2251" s="188">
        <v>1.85</v>
      </c>
    </row>
    <row r="2252" spans="1:32" x14ac:dyDescent="0.3">
      <c r="A2252" s="180" t="s">
        <v>973</v>
      </c>
      <c r="B2252" s="180">
        <v>4316</v>
      </c>
      <c r="C2252" s="182" t="s">
        <v>28646</v>
      </c>
      <c r="D2252" s="180" t="s">
        <v>6</v>
      </c>
      <c r="E2252" s="180" t="s">
        <v>857</v>
      </c>
      <c r="F2252" s="188">
        <v>1.61</v>
      </c>
      <c r="G2252" s="188">
        <v>2.31</v>
      </c>
      <c r="H2252" s="188"/>
      <c r="I2252" s="188">
        <v>2.85</v>
      </c>
      <c r="J2252" s="188">
        <v>1.85</v>
      </c>
      <c r="K2252" s="188">
        <v>1.67</v>
      </c>
      <c r="L2252" s="188"/>
      <c r="M2252" s="188">
        <v>2.42</v>
      </c>
      <c r="N2252" s="188">
        <v>1.45</v>
      </c>
      <c r="O2252" s="188">
        <v>2.85</v>
      </c>
      <c r="P2252" s="188">
        <v>1.79</v>
      </c>
      <c r="Q2252" s="188">
        <v>1.34</v>
      </c>
      <c r="R2252" s="188">
        <v>1.71</v>
      </c>
      <c r="S2252" s="188">
        <v>2.34</v>
      </c>
      <c r="T2252" s="188">
        <v>2.35</v>
      </c>
      <c r="U2252" s="188">
        <v>1.28</v>
      </c>
      <c r="V2252" s="188">
        <v>2.69</v>
      </c>
      <c r="W2252" s="188">
        <v>1.42</v>
      </c>
      <c r="X2252" s="188">
        <v>2.42</v>
      </c>
      <c r="Y2252" s="188">
        <v>1.92</v>
      </c>
      <c r="Z2252" s="188">
        <v>1.64</v>
      </c>
      <c r="AA2252" s="188">
        <v>1.78</v>
      </c>
      <c r="AB2252" s="188">
        <v>1.89</v>
      </c>
      <c r="AC2252" s="188">
        <v>1.85</v>
      </c>
      <c r="AD2252" s="188">
        <v>2.1800000000000002</v>
      </c>
      <c r="AE2252" s="188">
        <v>1.85</v>
      </c>
      <c r="AF2252" s="188">
        <v>1.87</v>
      </c>
    </row>
    <row r="2253" spans="1:32" x14ac:dyDescent="0.3">
      <c r="A2253" s="180" t="s">
        <v>973</v>
      </c>
      <c r="B2253" s="180">
        <v>4313</v>
      </c>
      <c r="C2253" s="182" t="s">
        <v>28647</v>
      </c>
      <c r="D2253" s="180" t="s">
        <v>48</v>
      </c>
      <c r="E2253" s="180" t="s">
        <v>857</v>
      </c>
      <c r="F2253" s="188">
        <v>2.31</v>
      </c>
      <c r="G2253" s="188">
        <v>3.31</v>
      </c>
      <c r="H2253" s="188"/>
      <c r="I2253" s="188">
        <v>4.09</v>
      </c>
      <c r="J2253" s="188">
        <v>2.66</v>
      </c>
      <c r="K2253" s="188">
        <v>2.39</v>
      </c>
      <c r="L2253" s="188"/>
      <c r="M2253" s="188">
        <v>3.48</v>
      </c>
      <c r="N2253" s="188">
        <v>2.08</v>
      </c>
      <c r="O2253" s="188">
        <v>4.09</v>
      </c>
      <c r="P2253" s="188">
        <v>2.57</v>
      </c>
      <c r="Q2253" s="188">
        <v>1.92</v>
      </c>
      <c r="R2253" s="188">
        <v>2.4500000000000002</v>
      </c>
      <c r="S2253" s="188">
        <v>3.35</v>
      </c>
      <c r="T2253" s="188">
        <v>3.37</v>
      </c>
      <c r="U2253" s="188">
        <v>1.84</v>
      </c>
      <c r="V2253" s="188">
        <v>3.86</v>
      </c>
      <c r="W2253" s="188">
        <v>2.04</v>
      </c>
      <c r="X2253" s="188">
        <v>3.48</v>
      </c>
      <c r="Y2253" s="188">
        <v>2.76</v>
      </c>
      <c r="Z2253" s="188">
        <v>2.35</v>
      </c>
      <c r="AA2253" s="188">
        <v>2.5499999999999998</v>
      </c>
      <c r="AB2253" s="188">
        <v>2.72</v>
      </c>
      <c r="AC2253" s="188">
        <v>2.66</v>
      </c>
      <c r="AD2253" s="188">
        <v>3.13</v>
      </c>
      <c r="AE2253" s="188">
        <v>2.66</v>
      </c>
      <c r="AF2253" s="188">
        <v>2.68</v>
      </c>
    </row>
    <row r="2254" spans="1:32" x14ac:dyDescent="0.3">
      <c r="A2254" s="180" t="s">
        <v>973</v>
      </c>
      <c r="B2254" s="180">
        <v>4317</v>
      </c>
      <c r="C2254" s="182" t="s">
        <v>28648</v>
      </c>
      <c r="D2254" s="180" t="s">
        <v>6</v>
      </c>
      <c r="E2254" s="180" t="s">
        <v>857</v>
      </c>
      <c r="F2254" s="188">
        <v>2.63</v>
      </c>
      <c r="G2254" s="188">
        <v>3.77</v>
      </c>
      <c r="H2254" s="188"/>
      <c r="I2254" s="188">
        <v>4.66</v>
      </c>
      <c r="J2254" s="188">
        <v>3.03</v>
      </c>
      <c r="K2254" s="188">
        <v>2.72</v>
      </c>
      <c r="L2254" s="188"/>
      <c r="M2254" s="188">
        <v>3.96</v>
      </c>
      <c r="N2254" s="188">
        <v>2.37</v>
      </c>
      <c r="O2254" s="188">
        <v>4.66</v>
      </c>
      <c r="P2254" s="188">
        <v>2.93</v>
      </c>
      <c r="Q2254" s="188">
        <v>2.19</v>
      </c>
      <c r="R2254" s="188">
        <v>2.79</v>
      </c>
      <c r="S2254" s="188">
        <v>3.82</v>
      </c>
      <c r="T2254" s="188">
        <v>3.84</v>
      </c>
      <c r="U2254" s="188">
        <v>2.09</v>
      </c>
      <c r="V2254" s="188">
        <v>4.4000000000000004</v>
      </c>
      <c r="W2254" s="188">
        <v>2.33</v>
      </c>
      <c r="X2254" s="188">
        <v>3.96</v>
      </c>
      <c r="Y2254" s="188">
        <v>3.14</v>
      </c>
      <c r="Z2254" s="188">
        <v>2.68</v>
      </c>
      <c r="AA2254" s="188">
        <v>2.91</v>
      </c>
      <c r="AB2254" s="188">
        <v>3.1</v>
      </c>
      <c r="AC2254" s="188">
        <v>3.03</v>
      </c>
      <c r="AD2254" s="188">
        <v>3.56</v>
      </c>
      <c r="AE2254" s="188">
        <v>3.03</v>
      </c>
      <c r="AF2254" s="188">
        <v>3.05</v>
      </c>
    </row>
    <row r="2255" spans="1:32" x14ac:dyDescent="0.3">
      <c r="A2255" s="180" t="s">
        <v>973</v>
      </c>
      <c r="B2255" s="180">
        <v>4314</v>
      </c>
      <c r="C2255" s="182" t="s">
        <v>28649</v>
      </c>
      <c r="D2255" s="180" t="s">
        <v>48</v>
      </c>
      <c r="E2255" s="180" t="s">
        <v>857</v>
      </c>
      <c r="F2255" s="188">
        <v>3.08</v>
      </c>
      <c r="G2255" s="188">
        <v>4.42</v>
      </c>
      <c r="H2255" s="188"/>
      <c r="I2255" s="188">
        <v>5.46</v>
      </c>
      <c r="J2255" s="188">
        <v>3.54</v>
      </c>
      <c r="K2255" s="188">
        <v>3.19</v>
      </c>
      <c r="L2255" s="188"/>
      <c r="M2255" s="188">
        <v>4.6399999999999997</v>
      </c>
      <c r="N2255" s="188">
        <v>2.78</v>
      </c>
      <c r="O2255" s="188">
        <v>5.46</v>
      </c>
      <c r="P2255" s="188">
        <v>3.43</v>
      </c>
      <c r="Q2255" s="188">
        <v>2.56</v>
      </c>
      <c r="R2255" s="188">
        <v>3.27</v>
      </c>
      <c r="S2255" s="188">
        <v>4.47</v>
      </c>
      <c r="T2255" s="188">
        <v>4.5</v>
      </c>
      <c r="U2255" s="188">
        <v>2.4500000000000002</v>
      </c>
      <c r="V2255" s="188">
        <v>5.15</v>
      </c>
      <c r="W2255" s="188">
        <v>2.73</v>
      </c>
      <c r="X2255" s="188">
        <v>4.6399999999999997</v>
      </c>
      <c r="Y2255" s="188">
        <v>3.68</v>
      </c>
      <c r="Z2255" s="188">
        <v>3.13</v>
      </c>
      <c r="AA2255" s="188">
        <v>3.41</v>
      </c>
      <c r="AB2255" s="188">
        <v>3.63</v>
      </c>
      <c r="AC2255" s="188">
        <v>3.54</v>
      </c>
      <c r="AD2255" s="188">
        <v>4.17</v>
      </c>
      <c r="AE2255" s="188">
        <v>3.54</v>
      </c>
      <c r="AF2255" s="188">
        <v>3.57</v>
      </c>
    </row>
    <row r="2256" spans="1:32" x14ac:dyDescent="0.3">
      <c r="A2256" s="180" t="s">
        <v>973</v>
      </c>
      <c r="B2256" s="180">
        <v>10921</v>
      </c>
      <c r="C2256" s="182" t="s">
        <v>28650</v>
      </c>
      <c r="D2256" s="180" t="s">
        <v>6</v>
      </c>
      <c r="E2256" s="180" t="s">
        <v>26586</v>
      </c>
      <c r="F2256" s="188"/>
      <c r="G2256" s="188"/>
      <c r="H2256" s="188"/>
      <c r="I2256" s="188"/>
      <c r="J2256" s="188"/>
      <c r="K2256" s="188"/>
      <c r="L2256" s="188"/>
      <c r="M2256" s="188">
        <v>7250</v>
      </c>
      <c r="N2256" s="188"/>
      <c r="O2256" s="188"/>
      <c r="P2256" s="188"/>
      <c r="Q2256" s="188"/>
      <c r="R2256" s="188"/>
      <c r="S2256" s="188"/>
      <c r="T2256" s="188"/>
      <c r="U2256" s="188"/>
      <c r="V2256" s="188"/>
      <c r="W2256" s="188"/>
      <c r="X2256" s="188"/>
      <c r="Y2256" s="188"/>
      <c r="Z2256" s="188"/>
      <c r="AA2256" s="188"/>
      <c r="AB2256" s="188"/>
      <c r="AC2256" s="188">
        <v>6040</v>
      </c>
      <c r="AD2256" s="188"/>
      <c r="AE2256" s="188">
        <v>5911</v>
      </c>
      <c r="AF2256" s="188"/>
    </row>
    <row r="2257" spans="1:32" x14ac:dyDescent="0.3">
      <c r="A2257" s="180" t="s">
        <v>973</v>
      </c>
      <c r="B2257" s="180">
        <v>10922</v>
      </c>
      <c r="C2257" s="182" t="s">
        <v>28651</v>
      </c>
      <c r="D2257" s="180" t="s">
        <v>6</v>
      </c>
      <c r="E2257" s="180" t="s">
        <v>857</v>
      </c>
      <c r="F2257" s="188"/>
      <c r="G2257" s="188"/>
      <c r="H2257" s="188"/>
      <c r="I2257" s="188"/>
      <c r="J2257" s="188"/>
      <c r="K2257" s="188"/>
      <c r="L2257" s="188"/>
      <c r="M2257" s="188">
        <v>6566.86</v>
      </c>
      <c r="N2257" s="188"/>
      <c r="O2257" s="188"/>
      <c r="P2257" s="188"/>
      <c r="Q2257" s="188"/>
      <c r="R2257" s="188"/>
      <c r="S2257" s="188"/>
      <c r="T2257" s="188"/>
      <c r="U2257" s="188"/>
      <c r="V2257" s="188"/>
      <c r="W2257" s="188"/>
      <c r="X2257" s="188"/>
      <c r="Y2257" s="188"/>
      <c r="Z2257" s="188"/>
      <c r="AA2257" s="188"/>
      <c r="AB2257" s="188"/>
      <c r="AC2257" s="188">
        <v>5470.88</v>
      </c>
      <c r="AD2257" s="188"/>
      <c r="AE2257" s="188">
        <v>5354.03</v>
      </c>
      <c r="AF2257" s="188"/>
    </row>
    <row r="2258" spans="1:32" x14ac:dyDescent="0.3">
      <c r="A2258" s="180" t="s">
        <v>973</v>
      </c>
      <c r="B2258" s="180">
        <v>10923</v>
      </c>
      <c r="C2258" s="182" t="s">
        <v>28652</v>
      </c>
      <c r="D2258" s="180" t="s">
        <v>6</v>
      </c>
      <c r="E2258" s="180" t="s">
        <v>857</v>
      </c>
      <c r="F2258" s="188"/>
      <c r="G2258" s="188"/>
      <c r="H2258" s="188"/>
      <c r="I2258" s="188"/>
      <c r="J2258" s="188"/>
      <c r="K2258" s="188"/>
      <c r="L2258" s="188"/>
      <c r="M2258" s="188">
        <v>3881.3</v>
      </c>
      <c r="N2258" s="188"/>
      <c r="O2258" s="188"/>
      <c r="P2258" s="188"/>
      <c r="Q2258" s="188"/>
      <c r="R2258" s="188"/>
      <c r="S2258" s="188"/>
      <c r="T2258" s="188"/>
      <c r="U2258" s="188"/>
      <c r="V2258" s="188"/>
      <c r="W2258" s="188"/>
      <c r="X2258" s="188"/>
      <c r="Y2258" s="188"/>
      <c r="Z2258" s="188"/>
      <c r="AA2258" s="188"/>
      <c r="AB2258" s="188"/>
      <c r="AC2258" s="188">
        <v>3233.52</v>
      </c>
      <c r="AD2258" s="188"/>
      <c r="AE2258" s="188">
        <v>3164.46</v>
      </c>
      <c r="AF2258" s="188"/>
    </row>
    <row r="2259" spans="1:32" x14ac:dyDescent="0.3">
      <c r="A2259" s="180" t="s">
        <v>973</v>
      </c>
      <c r="B2259" s="180">
        <v>10924</v>
      </c>
      <c r="C2259" s="182" t="s">
        <v>28653</v>
      </c>
      <c r="D2259" s="180" t="s">
        <v>6</v>
      </c>
      <c r="E2259" s="180" t="s">
        <v>857</v>
      </c>
      <c r="F2259" s="188"/>
      <c r="G2259" s="188"/>
      <c r="H2259" s="188"/>
      <c r="I2259" s="188"/>
      <c r="J2259" s="188"/>
      <c r="K2259" s="188"/>
      <c r="L2259" s="188"/>
      <c r="M2259" s="188">
        <v>4087.76</v>
      </c>
      <c r="N2259" s="188"/>
      <c r="O2259" s="188"/>
      <c r="P2259" s="188"/>
      <c r="Q2259" s="188"/>
      <c r="R2259" s="188"/>
      <c r="S2259" s="188"/>
      <c r="T2259" s="188"/>
      <c r="U2259" s="188"/>
      <c r="V2259" s="188"/>
      <c r="W2259" s="188"/>
      <c r="X2259" s="188"/>
      <c r="Y2259" s="188"/>
      <c r="Z2259" s="188"/>
      <c r="AA2259" s="188"/>
      <c r="AB2259" s="188"/>
      <c r="AC2259" s="188">
        <v>3405.53</v>
      </c>
      <c r="AD2259" s="188"/>
      <c r="AE2259" s="188">
        <v>3332.79</v>
      </c>
      <c r="AF2259" s="188"/>
    </row>
    <row r="2260" spans="1:32" x14ac:dyDescent="0.3">
      <c r="A2260" s="180" t="s">
        <v>973</v>
      </c>
      <c r="B2260" s="180">
        <v>12772</v>
      </c>
      <c r="C2260" s="182" t="s">
        <v>28654</v>
      </c>
      <c r="D2260" s="180" t="s">
        <v>6</v>
      </c>
      <c r="E2260" s="180" t="s">
        <v>857</v>
      </c>
      <c r="F2260" s="188"/>
      <c r="G2260" s="188"/>
      <c r="H2260" s="188"/>
      <c r="I2260" s="188"/>
      <c r="J2260" s="188">
        <v>1337.39</v>
      </c>
      <c r="K2260" s="188"/>
      <c r="L2260" s="188"/>
      <c r="M2260" s="188">
        <v>1252.01</v>
      </c>
      <c r="N2260" s="188"/>
      <c r="O2260" s="188"/>
      <c r="P2260" s="188">
        <v>1190.4100000000001</v>
      </c>
      <c r="Q2260" s="188"/>
      <c r="R2260" s="188"/>
      <c r="S2260" s="188"/>
      <c r="T2260" s="188"/>
      <c r="U2260" s="188"/>
      <c r="V2260" s="188"/>
      <c r="W2260" s="188"/>
      <c r="X2260" s="188">
        <v>2211.63</v>
      </c>
      <c r="Y2260" s="188"/>
      <c r="Z2260" s="188"/>
      <c r="AA2260" s="188"/>
      <c r="AB2260" s="188">
        <v>1592.91</v>
      </c>
      <c r="AC2260" s="188">
        <v>1214.6099999999999</v>
      </c>
      <c r="AD2260" s="188"/>
      <c r="AE2260" s="188">
        <v>954.41</v>
      </c>
      <c r="AF2260" s="188"/>
    </row>
    <row r="2261" spans="1:32" x14ac:dyDescent="0.3">
      <c r="A2261" s="180" t="s">
        <v>973</v>
      </c>
      <c r="B2261" s="180">
        <v>12770</v>
      </c>
      <c r="C2261" s="182" t="s">
        <v>28655</v>
      </c>
      <c r="D2261" s="180" t="s">
        <v>6</v>
      </c>
      <c r="E2261" s="180" t="s">
        <v>857</v>
      </c>
      <c r="F2261" s="188"/>
      <c r="G2261" s="188"/>
      <c r="H2261" s="188"/>
      <c r="I2261" s="188"/>
      <c r="J2261" s="188">
        <v>804.7</v>
      </c>
      <c r="K2261" s="188"/>
      <c r="L2261" s="188"/>
      <c r="M2261" s="188">
        <v>753.33</v>
      </c>
      <c r="N2261" s="188"/>
      <c r="O2261" s="188"/>
      <c r="P2261" s="188">
        <v>716.26</v>
      </c>
      <c r="Q2261" s="188"/>
      <c r="R2261" s="188"/>
      <c r="S2261" s="188"/>
      <c r="T2261" s="188"/>
      <c r="U2261" s="188"/>
      <c r="V2261" s="188"/>
      <c r="W2261" s="188"/>
      <c r="X2261" s="188">
        <v>1330.72</v>
      </c>
      <c r="Y2261" s="188"/>
      <c r="Z2261" s="188"/>
      <c r="AA2261" s="188"/>
      <c r="AB2261" s="188">
        <v>958.44</v>
      </c>
      <c r="AC2261" s="188">
        <v>730.83</v>
      </c>
      <c r="AD2261" s="188"/>
      <c r="AE2261" s="188">
        <v>574.26</v>
      </c>
      <c r="AF2261" s="188"/>
    </row>
    <row r="2262" spans="1:32" x14ac:dyDescent="0.3">
      <c r="A2262" s="180" t="s">
        <v>973</v>
      </c>
      <c r="B2262" s="180">
        <v>12775</v>
      </c>
      <c r="C2262" s="182" t="s">
        <v>28656</v>
      </c>
      <c r="D2262" s="180" t="s">
        <v>6</v>
      </c>
      <c r="E2262" s="180" t="s">
        <v>857</v>
      </c>
      <c r="F2262" s="188"/>
      <c r="G2262" s="188"/>
      <c r="H2262" s="188"/>
      <c r="I2262" s="188"/>
      <c r="J2262" s="188">
        <v>589.35</v>
      </c>
      <c r="K2262" s="188"/>
      <c r="L2262" s="188"/>
      <c r="M2262" s="188">
        <v>551.73</v>
      </c>
      <c r="N2262" s="188"/>
      <c r="O2262" s="188"/>
      <c r="P2262" s="188">
        <v>524.58000000000004</v>
      </c>
      <c r="Q2262" s="188"/>
      <c r="R2262" s="188"/>
      <c r="S2262" s="188"/>
      <c r="T2262" s="188"/>
      <c r="U2262" s="188"/>
      <c r="V2262" s="188"/>
      <c r="W2262" s="188"/>
      <c r="X2262" s="188">
        <v>974.61</v>
      </c>
      <c r="Y2262" s="188"/>
      <c r="Z2262" s="188"/>
      <c r="AA2262" s="188"/>
      <c r="AB2262" s="188">
        <v>701.96</v>
      </c>
      <c r="AC2262" s="188">
        <v>535.25</v>
      </c>
      <c r="AD2262" s="188"/>
      <c r="AE2262" s="188">
        <v>420.58</v>
      </c>
      <c r="AF2262" s="188"/>
    </row>
    <row r="2263" spans="1:32" x14ac:dyDescent="0.3">
      <c r="A2263" s="180" t="s">
        <v>973</v>
      </c>
      <c r="B2263" s="180">
        <v>12768</v>
      </c>
      <c r="C2263" s="182" t="s">
        <v>28657</v>
      </c>
      <c r="D2263" s="180" t="s">
        <v>6</v>
      </c>
      <c r="E2263" s="180" t="s">
        <v>857</v>
      </c>
      <c r="F2263" s="188"/>
      <c r="G2263" s="188"/>
      <c r="H2263" s="188"/>
      <c r="I2263" s="188"/>
      <c r="J2263" s="188">
        <v>1881.41</v>
      </c>
      <c r="K2263" s="188"/>
      <c r="L2263" s="188"/>
      <c r="M2263" s="188">
        <v>1761.3</v>
      </c>
      <c r="N2263" s="188"/>
      <c r="O2263" s="188"/>
      <c r="P2263" s="188">
        <v>1674.64</v>
      </c>
      <c r="Q2263" s="188"/>
      <c r="R2263" s="188"/>
      <c r="S2263" s="188"/>
      <c r="T2263" s="188"/>
      <c r="U2263" s="188"/>
      <c r="V2263" s="188"/>
      <c r="W2263" s="188"/>
      <c r="X2263" s="188">
        <v>3111.27</v>
      </c>
      <c r="Y2263" s="188"/>
      <c r="Z2263" s="188"/>
      <c r="AA2263" s="188"/>
      <c r="AB2263" s="188">
        <v>2240.87</v>
      </c>
      <c r="AC2263" s="188">
        <v>1708.7</v>
      </c>
      <c r="AD2263" s="188"/>
      <c r="AE2263" s="188">
        <v>1342.64</v>
      </c>
      <c r="AF2263" s="188"/>
    </row>
    <row r="2264" spans="1:32" x14ac:dyDescent="0.3">
      <c r="A2264" s="180" t="s">
        <v>973</v>
      </c>
      <c r="B2264" s="180">
        <v>12769</v>
      </c>
      <c r="C2264" s="182" t="s">
        <v>28658</v>
      </c>
      <c r="D2264" s="180" t="s">
        <v>6</v>
      </c>
      <c r="E2264" s="180" t="s">
        <v>26586</v>
      </c>
      <c r="F2264" s="188"/>
      <c r="G2264" s="188"/>
      <c r="H2264" s="188"/>
      <c r="I2264" s="188"/>
      <c r="J2264" s="188">
        <v>154.13999999999999</v>
      </c>
      <c r="K2264" s="188"/>
      <c r="L2264" s="188"/>
      <c r="M2264" s="188">
        <v>144.30000000000001</v>
      </c>
      <c r="N2264" s="188"/>
      <c r="O2264" s="188"/>
      <c r="P2264" s="188">
        <v>137.19999999999999</v>
      </c>
      <c r="Q2264" s="188"/>
      <c r="R2264" s="188"/>
      <c r="S2264" s="188"/>
      <c r="T2264" s="188"/>
      <c r="U2264" s="188"/>
      <c r="V2264" s="188"/>
      <c r="W2264" s="188"/>
      <c r="X2264" s="188">
        <v>254.9</v>
      </c>
      <c r="Y2264" s="188"/>
      <c r="Z2264" s="188"/>
      <c r="AA2264" s="188"/>
      <c r="AB2264" s="188">
        <v>183.59</v>
      </c>
      <c r="AC2264" s="188">
        <v>139.99</v>
      </c>
      <c r="AD2264" s="188"/>
      <c r="AE2264" s="188">
        <v>110</v>
      </c>
      <c r="AF2264" s="188"/>
    </row>
    <row r="2265" spans="1:32" x14ac:dyDescent="0.3">
      <c r="A2265" s="180" t="s">
        <v>973</v>
      </c>
      <c r="B2265" s="180">
        <v>12773</v>
      </c>
      <c r="C2265" s="182" t="s">
        <v>28659</v>
      </c>
      <c r="D2265" s="180" t="s">
        <v>6</v>
      </c>
      <c r="E2265" s="180" t="s">
        <v>857</v>
      </c>
      <c r="F2265" s="188"/>
      <c r="G2265" s="188"/>
      <c r="H2265" s="188"/>
      <c r="I2265" s="188"/>
      <c r="J2265" s="188">
        <v>165.47</v>
      </c>
      <c r="K2265" s="188"/>
      <c r="L2265" s="188"/>
      <c r="M2265" s="188">
        <v>154.91</v>
      </c>
      <c r="N2265" s="188"/>
      <c r="O2265" s="188"/>
      <c r="P2265" s="188">
        <v>147.28</v>
      </c>
      <c r="Q2265" s="188"/>
      <c r="R2265" s="188"/>
      <c r="S2265" s="188"/>
      <c r="T2265" s="188"/>
      <c r="U2265" s="188"/>
      <c r="V2265" s="188"/>
      <c r="W2265" s="188"/>
      <c r="X2265" s="188">
        <v>273.64</v>
      </c>
      <c r="Y2265" s="188"/>
      <c r="Z2265" s="188"/>
      <c r="AA2265" s="188"/>
      <c r="AB2265" s="188">
        <v>197.08</v>
      </c>
      <c r="AC2265" s="188">
        <v>150.28</v>
      </c>
      <c r="AD2265" s="188"/>
      <c r="AE2265" s="188">
        <v>118.08</v>
      </c>
      <c r="AF2265" s="188"/>
    </row>
    <row r="2266" spans="1:32" x14ac:dyDescent="0.3">
      <c r="A2266" s="180" t="s">
        <v>973</v>
      </c>
      <c r="B2266" s="180">
        <v>12774</v>
      </c>
      <c r="C2266" s="182" t="s">
        <v>28660</v>
      </c>
      <c r="D2266" s="180" t="s">
        <v>6</v>
      </c>
      <c r="E2266" s="180" t="s">
        <v>857</v>
      </c>
      <c r="F2266" s="188"/>
      <c r="G2266" s="188"/>
      <c r="H2266" s="188"/>
      <c r="I2266" s="188"/>
      <c r="J2266" s="188">
        <v>204</v>
      </c>
      <c r="K2266" s="188"/>
      <c r="L2266" s="188"/>
      <c r="M2266" s="188">
        <v>190.98</v>
      </c>
      <c r="N2266" s="188"/>
      <c r="O2266" s="188"/>
      <c r="P2266" s="188">
        <v>181.58</v>
      </c>
      <c r="Q2266" s="188"/>
      <c r="R2266" s="188"/>
      <c r="S2266" s="188"/>
      <c r="T2266" s="188"/>
      <c r="U2266" s="188"/>
      <c r="V2266" s="188"/>
      <c r="W2266" s="188"/>
      <c r="X2266" s="188">
        <v>337.36</v>
      </c>
      <c r="Y2266" s="188"/>
      <c r="Z2266" s="188"/>
      <c r="AA2266" s="188"/>
      <c r="AB2266" s="188">
        <v>242.98</v>
      </c>
      <c r="AC2266" s="188">
        <v>185.28</v>
      </c>
      <c r="AD2266" s="188"/>
      <c r="AE2266" s="188">
        <v>145.58000000000001</v>
      </c>
      <c r="AF2266" s="188"/>
    </row>
    <row r="2267" spans="1:32" x14ac:dyDescent="0.3">
      <c r="A2267" s="180" t="s">
        <v>973</v>
      </c>
      <c r="B2267" s="180">
        <v>12776</v>
      </c>
      <c r="C2267" s="182" t="s">
        <v>28661</v>
      </c>
      <c r="D2267" s="180" t="s">
        <v>6</v>
      </c>
      <c r="E2267" s="180" t="s">
        <v>857</v>
      </c>
      <c r="F2267" s="188"/>
      <c r="G2267" s="188"/>
      <c r="H2267" s="188"/>
      <c r="I2267" s="188"/>
      <c r="J2267" s="188">
        <v>3037.46</v>
      </c>
      <c r="K2267" s="188"/>
      <c r="L2267" s="188"/>
      <c r="M2267" s="188">
        <v>2843.55</v>
      </c>
      <c r="N2267" s="188"/>
      <c r="O2267" s="188"/>
      <c r="P2267" s="188">
        <v>2703.64</v>
      </c>
      <c r="Q2267" s="188"/>
      <c r="R2267" s="188"/>
      <c r="S2267" s="188"/>
      <c r="T2267" s="188"/>
      <c r="U2267" s="188"/>
      <c r="V2267" s="188"/>
      <c r="W2267" s="188"/>
      <c r="X2267" s="188">
        <v>5023.0200000000004</v>
      </c>
      <c r="Y2267" s="188"/>
      <c r="Z2267" s="188"/>
      <c r="AA2267" s="188"/>
      <c r="AB2267" s="188">
        <v>3617.8</v>
      </c>
      <c r="AC2267" s="188">
        <v>2758.62</v>
      </c>
      <c r="AD2267" s="188"/>
      <c r="AE2267" s="188">
        <v>2167.64</v>
      </c>
      <c r="AF2267" s="188"/>
    </row>
    <row r="2268" spans="1:32" x14ac:dyDescent="0.3">
      <c r="A2268" s="180" t="s">
        <v>973</v>
      </c>
      <c r="B2268" s="180">
        <v>12777</v>
      </c>
      <c r="C2268" s="182" t="s">
        <v>28662</v>
      </c>
      <c r="D2268" s="180" t="s">
        <v>6</v>
      </c>
      <c r="E2268" s="180" t="s">
        <v>857</v>
      </c>
      <c r="F2268" s="188"/>
      <c r="G2268" s="188"/>
      <c r="H2268" s="188"/>
      <c r="I2268" s="188"/>
      <c r="J2268" s="188">
        <v>3966.83</v>
      </c>
      <c r="K2268" s="188"/>
      <c r="L2268" s="188"/>
      <c r="M2268" s="188">
        <v>3713.6</v>
      </c>
      <c r="N2268" s="188"/>
      <c r="O2268" s="188"/>
      <c r="P2268" s="188">
        <v>3530.88</v>
      </c>
      <c r="Q2268" s="188"/>
      <c r="R2268" s="188"/>
      <c r="S2268" s="188"/>
      <c r="T2268" s="188"/>
      <c r="U2268" s="188"/>
      <c r="V2268" s="188"/>
      <c r="W2268" s="188"/>
      <c r="X2268" s="188">
        <v>6559.92</v>
      </c>
      <c r="Y2268" s="188"/>
      <c r="Z2268" s="188"/>
      <c r="AA2268" s="188"/>
      <c r="AB2268" s="188">
        <v>4724.74</v>
      </c>
      <c r="AC2268" s="188">
        <v>3602.68</v>
      </c>
      <c r="AD2268" s="188"/>
      <c r="AE2268" s="188">
        <v>2830.88</v>
      </c>
      <c r="AF2268" s="188"/>
    </row>
    <row r="2269" spans="1:32" x14ac:dyDescent="0.3">
      <c r="A2269" s="180" t="s">
        <v>26723</v>
      </c>
      <c r="B2269" s="180">
        <v>12873</v>
      </c>
      <c r="C2269" s="182" t="s">
        <v>28663</v>
      </c>
      <c r="D2269" s="180" t="s">
        <v>40</v>
      </c>
      <c r="E2269" s="180" t="s">
        <v>857</v>
      </c>
      <c r="F2269" s="188">
        <v>22.66</v>
      </c>
      <c r="G2269" s="188">
        <v>20.7</v>
      </c>
      <c r="H2269" s="188">
        <v>21.67</v>
      </c>
      <c r="I2269" s="188">
        <v>22.63</v>
      </c>
      <c r="J2269" s="188">
        <v>27.34</v>
      </c>
      <c r="K2269" s="188">
        <v>21.86</v>
      </c>
      <c r="L2269" s="188">
        <v>23.15</v>
      </c>
      <c r="M2269" s="188">
        <v>21.83</v>
      </c>
      <c r="N2269" s="188">
        <v>24.01</v>
      </c>
      <c r="O2269" s="188">
        <v>22.35</v>
      </c>
      <c r="P2269" s="188">
        <v>25.86</v>
      </c>
      <c r="Q2269" s="188">
        <v>21.07</v>
      </c>
      <c r="R2269" s="188">
        <v>19.559999999999999</v>
      </c>
      <c r="S2269" s="188">
        <v>16.96</v>
      </c>
      <c r="T2269" s="188">
        <v>23.06</v>
      </c>
      <c r="U2269" s="188">
        <v>22.53</v>
      </c>
      <c r="V2269" s="188">
        <v>21.8</v>
      </c>
      <c r="W2269" s="188">
        <v>28.95</v>
      </c>
      <c r="X2269" s="188">
        <v>31.32</v>
      </c>
      <c r="Y2269" s="188">
        <v>19.940000000000001</v>
      </c>
      <c r="Z2269" s="188">
        <v>23.27</v>
      </c>
      <c r="AA2269" s="188">
        <v>25.83</v>
      </c>
      <c r="AB2269" s="188">
        <v>24.31</v>
      </c>
      <c r="AC2269" s="188">
        <v>30.56</v>
      </c>
      <c r="AD2269" s="188">
        <v>20.45</v>
      </c>
      <c r="AE2269" s="188">
        <v>26.03</v>
      </c>
      <c r="AF2269" s="188">
        <v>21.56</v>
      </c>
    </row>
    <row r="2270" spans="1:32" x14ac:dyDescent="0.3">
      <c r="A2270" s="180" t="s">
        <v>26723</v>
      </c>
      <c r="B2270" s="180">
        <v>41076</v>
      </c>
      <c r="C2270" s="182" t="s">
        <v>28664</v>
      </c>
      <c r="D2270" s="180" t="s">
        <v>63</v>
      </c>
      <c r="E2270" s="180" t="s">
        <v>857</v>
      </c>
      <c r="F2270" s="188">
        <v>3967.33</v>
      </c>
      <c r="G2270" s="188">
        <v>3610.89</v>
      </c>
      <c r="H2270" s="188">
        <v>3802.69</v>
      </c>
      <c r="I2270" s="188">
        <v>3939.35</v>
      </c>
      <c r="J2270" s="188">
        <v>4776.6400000000003</v>
      </c>
      <c r="K2270" s="188">
        <v>3847.23</v>
      </c>
      <c r="L2270" s="188">
        <v>4120.0200000000004</v>
      </c>
      <c r="M2270" s="188">
        <v>3825.95</v>
      </c>
      <c r="N2270" s="188">
        <v>4306.17</v>
      </c>
      <c r="O2270" s="188">
        <v>3934.41</v>
      </c>
      <c r="P2270" s="188">
        <v>4573.8100000000004</v>
      </c>
      <c r="Q2270" s="188">
        <v>3688.89</v>
      </c>
      <c r="R2270" s="188">
        <v>3520.77</v>
      </c>
      <c r="S2270" s="188">
        <v>2937</v>
      </c>
      <c r="T2270" s="188">
        <v>4017.74</v>
      </c>
      <c r="U2270" s="188">
        <v>3942.47</v>
      </c>
      <c r="V2270" s="188">
        <v>3850.47</v>
      </c>
      <c r="W2270" s="188">
        <v>5079.1400000000003</v>
      </c>
      <c r="X2270" s="188">
        <v>5503.12</v>
      </c>
      <c r="Y2270" s="188">
        <v>3487.14</v>
      </c>
      <c r="Z2270" s="188">
        <v>4051.86</v>
      </c>
      <c r="AA2270" s="188">
        <v>4511.43</v>
      </c>
      <c r="AB2270" s="188">
        <v>4274.6400000000003</v>
      </c>
      <c r="AC2270" s="188">
        <v>5361.79</v>
      </c>
      <c r="AD2270" s="188">
        <v>3610.62</v>
      </c>
      <c r="AE2270" s="188">
        <v>4560.57</v>
      </c>
      <c r="AF2270" s="188">
        <v>3792.31</v>
      </c>
    </row>
    <row r="2271" spans="1:32" x14ac:dyDescent="0.3">
      <c r="A2271" s="180" t="s">
        <v>973</v>
      </c>
      <c r="B2271" s="180">
        <v>140</v>
      </c>
      <c r="C2271" s="182" t="s">
        <v>28665</v>
      </c>
      <c r="D2271" s="180" t="s">
        <v>42</v>
      </c>
      <c r="E2271" s="180" t="s">
        <v>857</v>
      </c>
      <c r="F2271" s="188">
        <v>28.26</v>
      </c>
      <c r="G2271" s="188">
        <v>24.63</v>
      </c>
      <c r="H2271" s="188"/>
      <c r="I2271" s="188">
        <v>20.98</v>
      </c>
      <c r="J2271" s="188">
        <v>19.87</v>
      </c>
      <c r="K2271" s="188">
        <v>22.08</v>
      </c>
      <c r="L2271" s="188">
        <v>23.53</v>
      </c>
      <c r="M2271" s="188">
        <v>16.32</v>
      </c>
      <c r="N2271" s="188">
        <v>18.03</v>
      </c>
      <c r="O2271" s="188">
        <v>29.42</v>
      </c>
      <c r="P2271" s="188">
        <v>17.46</v>
      </c>
      <c r="Q2271" s="188">
        <v>19.850000000000001</v>
      </c>
      <c r="R2271" s="188">
        <v>22.79</v>
      </c>
      <c r="S2271" s="188">
        <v>21.69</v>
      </c>
      <c r="T2271" s="188">
        <v>26.42</v>
      </c>
      <c r="U2271" s="188">
        <v>23.35</v>
      </c>
      <c r="V2271" s="188">
        <v>27.03</v>
      </c>
      <c r="W2271" s="188">
        <v>17.77</v>
      </c>
      <c r="X2271" s="188">
        <v>17.77</v>
      </c>
      <c r="Y2271" s="188">
        <v>19.510000000000002</v>
      </c>
      <c r="Z2271" s="188">
        <v>24.27</v>
      </c>
      <c r="AA2271" s="188">
        <v>23.58</v>
      </c>
      <c r="AB2271" s="188">
        <v>19.11</v>
      </c>
      <c r="AC2271" s="188">
        <v>14.56</v>
      </c>
      <c r="AD2271" s="188">
        <v>24.58</v>
      </c>
      <c r="AE2271" s="188">
        <v>18.690000000000001</v>
      </c>
      <c r="AF2271" s="188">
        <v>26.42</v>
      </c>
    </row>
    <row r="2272" spans="1:32" x14ac:dyDescent="0.3">
      <c r="A2272" s="180" t="s">
        <v>973</v>
      </c>
      <c r="B2272" s="180">
        <v>151</v>
      </c>
      <c r="C2272" s="182" t="s">
        <v>28666</v>
      </c>
      <c r="D2272" s="180" t="s">
        <v>57</v>
      </c>
      <c r="E2272" s="180" t="s">
        <v>857</v>
      </c>
      <c r="F2272" s="188">
        <v>41.71</v>
      </c>
      <c r="G2272" s="188">
        <v>36.35</v>
      </c>
      <c r="H2272" s="188"/>
      <c r="I2272" s="188">
        <v>30.96</v>
      </c>
      <c r="J2272" s="188">
        <v>29.33</v>
      </c>
      <c r="K2272" s="188">
        <v>32.590000000000003</v>
      </c>
      <c r="L2272" s="188">
        <v>34.72</v>
      </c>
      <c r="M2272" s="188">
        <v>24.09</v>
      </c>
      <c r="N2272" s="188">
        <v>26.61</v>
      </c>
      <c r="O2272" s="188">
        <v>43.42</v>
      </c>
      <c r="P2272" s="188">
        <v>25.76</v>
      </c>
      <c r="Q2272" s="188">
        <v>29.29</v>
      </c>
      <c r="R2272" s="188">
        <v>33.64</v>
      </c>
      <c r="S2272" s="188">
        <v>32.01</v>
      </c>
      <c r="T2272" s="188">
        <v>38.99</v>
      </c>
      <c r="U2272" s="188">
        <v>34.450000000000003</v>
      </c>
      <c r="V2272" s="188">
        <v>39.89</v>
      </c>
      <c r="W2272" s="188">
        <v>26.23</v>
      </c>
      <c r="X2272" s="188">
        <v>26.23</v>
      </c>
      <c r="Y2272" s="188">
        <v>28.79</v>
      </c>
      <c r="Z2272" s="188">
        <v>35.81</v>
      </c>
      <c r="AA2272" s="188">
        <v>34.799999999999997</v>
      </c>
      <c r="AB2272" s="188">
        <v>28.21</v>
      </c>
      <c r="AC2272" s="188">
        <v>21.49</v>
      </c>
      <c r="AD2272" s="188">
        <v>36.28</v>
      </c>
      <c r="AE2272" s="188">
        <v>27.58</v>
      </c>
      <c r="AF2272" s="188">
        <v>38.99</v>
      </c>
    </row>
    <row r="2273" spans="1:32" x14ac:dyDescent="0.3">
      <c r="A2273" s="180" t="s">
        <v>973</v>
      </c>
      <c r="B2273" s="180">
        <v>7340</v>
      </c>
      <c r="C2273" s="182" t="s">
        <v>28667</v>
      </c>
      <c r="D2273" s="180" t="s">
        <v>57</v>
      </c>
      <c r="E2273" s="180" t="s">
        <v>857</v>
      </c>
      <c r="F2273" s="188">
        <v>42.47</v>
      </c>
      <c r="G2273" s="188">
        <v>34.18</v>
      </c>
      <c r="H2273" s="188"/>
      <c r="I2273" s="188">
        <v>37.340000000000003</v>
      </c>
      <c r="J2273" s="188">
        <v>29.83</v>
      </c>
      <c r="K2273" s="188"/>
      <c r="L2273" s="188">
        <v>25.05</v>
      </c>
      <c r="M2273" s="188">
        <v>19.3</v>
      </c>
      <c r="N2273" s="188">
        <v>20.149999999999999</v>
      </c>
      <c r="O2273" s="188">
        <v>27.59</v>
      </c>
      <c r="P2273" s="188">
        <v>25.19</v>
      </c>
      <c r="Q2273" s="188"/>
      <c r="R2273" s="188"/>
      <c r="S2273" s="188">
        <v>37.450000000000003</v>
      </c>
      <c r="T2273" s="188">
        <v>37.369999999999997</v>
      </c>
      <c r="U2273" s="188">
        <v>31.88</v>
      </c>
      <c r="V2273" s="188">
        <v>37.19</v>
      </c>
      <c r="W2273" s="188">
        <v>30.11</v>
      </c>
      <c r="X2273" s="188">
        <v>37.86</v>
      </c>
      <c r="Y2273" s="188">
        <v>32.020000000000003</v>
      </c>
      <c r="Z2273" s="188">
        <v>29.65</v>
      </c>
      <c r="AA2273" s="188">
        <v>25.61</v>
      </c>
      <c r="AB2273" s="188">
        <v>28.59</v>
      </c>
      <c r="AC2273" s="188">
        <v>31.16</v>
      </c>
      <c r="AD2273" s="188">
        <v>39.82</v>
      </c>
      <c r="AE2273" s="188">
        <v>26.86</v>
      </c>
      <c r="AF2273" s="188">
        <v>24.69</v>
      </c>
    </row>
    <row r="2274" spans="1:32" x14ac:dyDescent="0.3">
      <c r="A2274" s="180" t="s">
        <v>26723</v>
      </c>
      <c r="B2274" s="180">
        <v>40929</v>
      </c>
      <c r="C2274" s="182" t="s">
        <v>28668</v>
      </c>
      <c r="D2274" s="180" t="s">
        <v>63</v>
      </c>
      <c r="E2274" s="180" t="s">
        <v>857</v>
      </c>
      <c r="F2274" s="188">
        <v>4717.08</v>
      </c>
      <c r="G2274" s="188">
        <v>3648.92</v>
      </c>
      <c r="H2274" s="188">
        <v>5437.53</v>
      </c>
      <c r="I2274" s="188">
        <v>3586.37</v>
      </c>
      <c r="J2274" s="188">
        <v>6751.01</v>
      </c>
      <c r="K2274" s="188">
        <v>4326.53</v>
      </c>
      <c r="L2274" s="188">
        <v>3216.79</v>
      </c>
      <c r="M2274" s="188">
        <v>5514.73</v>
      </c>
      <c r="N2274" s="188">
        <v>2550.88</v>
      </c>
      <c r="O2274" s="188">
        <v>4197.53</v>
      </c>
      <c r="P2274" s="188">
        <v>4168.18</v>
      </c>
      <c r="Q2274" s="188">
        <v>3767.59</v>
      </c>
      <c r="R2274" s="188">
        <v>2338.19</v>
      </c>
      <c r="S2274" s="188">
        <v>4097.7299999999996</v>
      </c>
      <c r="T2274" s="188">
        <v>4742.26</v>
      </c>
      <c r="U2274" s="188">
        <v>3384.74</v>
      </c>
      <c r="V2274" s="188">
        <v>4292.71</v>
      </c>
      <c r="W2274" s="188">
        <v>5409.09</v>
      </c>
      <c r="X2274" s="188">
        <v>8404.4599999999991</v>
      </c>
      <c r="Y2274" s="188">
        <v>4383.8100000000004</v>
      </c>
      <c r="Z2274" s="188">
        <v>3989.93</v>
      </c>
      <c r="AA2274" s="188">
        <v>4465.1899999999996</v>
      </c>
      <c r="AB2274" s="188">
        <v>6460.71</v>
      </c>
      <c r="AC2274" s="188">
        <v>4915.74</v>
      </c>
      <c r="AD2274" s="188">
        <v>4232.12</v>
      </c>
      <c r="AE2274" s="188">
        <v>5935.37</v>
      </c>
      <c r="AF2274" s="188">
        <v>3876.27</v>
      </c>
    </row>
    <row r="2275" spans="1:32" x14ac:dyDescent="0.3">
      <c r="A2275" s="180" t="s">
        <v>26723</v>
      </c>
      <c r="B2275" s="180">
        <v>2701</v>
      </c>
      <c r="C2275" s="182" t="s">
        <v>28669</v>
      </c>
      <c r="D2275" s="180" t="s">
        <v>40</v>
      </c>
      <c r="E2275" s="180" t="s">
        <v>857</v>
      </c>
      <c r="F2275" s="188">
        <v>26.95</v>
      </c>
      <c r="G2275" s="188">
        <v>20.92</v>
      </c>
      <c r="H2275" s="188">
        <v>30.98</v>
      </c>
      <c r="I2275" s="188">
        <v>20.61</v>
      </c>
      <c r="J2275" s="188">
        <v>38.64</v>
      </c>
      <c r="K2275" s="188">
        <v>24.57</v>
      </c>
      <c r="L2275" s="188">
        <v>18.059999999999999</v>
      </c>
      <c r="M2275" s="188">
        <v>31.45</v>
      </c>
      <c r="N2275" s="188">
        <v>14.2</v>
      </c>
      <c r="O2275" s="188">
        <v>23.83</v>
      </c>
      <c r="P2275" s="188">
        <v>23.54</v>
      </c>
      <c r="Q2275" s="188">
        <v>21.52</v>
      </c>
      <c r="R2275" s="188">
        <v>12.99</v>
      </c>
      <c r="S2275" s="188">
        <v>23.65</v>
      </c>
      <c r="T2275" s="188">
        <v>27.23</v>
      </c>
      <c r="U2275" s="188">
        <v>19.329999999999998</v>
      </c>
      <c r="V2275" s="188">
        <v>24.3</v>
      </c>
      <c r="W2275" s="188">
        <v>30.81</v>
      </c>
      <c r="X2275" s="188">
        <v>47.83</v>
      </c>
      <c r="Y2275" s="188">
        <v>25.06</v>
      </c>
      <c r="Z2275" s="188">
        <v>22.9</v>
      </c>
      <c r="AA2275" s="188">
        <v>25.58</v>
      </c>
      <c r="AB2275" s="188">
        <v>36.75</v>
      </c>
      <c r="AC2275" s="188">
        <v>28</v>
      </c>
      <c r="AD2275" s="188">
        <v>23.96</v>
      </c>
      <c r="AE2275" s="188">
        <v>33.880000000000003</v>
      </c>
      <c r="AF2275" s="188">
        <v>22.03</v>
      </c>
    </row>
    <row r="2276" spans="1:32" x14ac:dyDescent="0.3">
      <c r="A2276" s="180" t="s">
        <v>973</v>
      </c>
      <c r="B2276" s="180">
        <v>38064</v>
      </c>
      <c r="C2276" s="182" t="s">
        <v>28670</v>
      </c>
      <c r="D2276" s="180" t="s">
        <v>6</v>
      </c>
      <c r="E2276" s="180" t="s">
        <v>857</v>
      </c>
      <c r="F2276" s="188">
        <v>30.33</v>
      </c>
      <c r="G2276" s="188">
        <v>26</v>
      </c>
      <c r="H2276" s="188">
        <v>21.34</v>
      </c>
      <c r="I2276" s="188">
        <v>27.14</v>
      </c>
      <c r="J2276" s="188">
        <v>15.05</v>
      </c>
      <c r="K2276" s="188">
        <v>21.45</v>
      </c>
      <c r="L2276" s="188">
        <v>32.47</v>
      </c>
      <c r="M2276" s="188">
        <v>24.48</v>
      </c>
      <c r="N2276" s="188">
        <v>19.28</v>
      </c>
      <c r="O2276" s="188">
        <v>18.3</v>
      </c>
      <c r="P2276" s="188">
        <v>18.41</v>
      </c>
      <c r="Q2276" s="188">
        <v>16.940000000000001</v>
      </c>
      <c r="R2276" s="188">
        <v>19.47</v>
      </c>
      <c r="S2276" s="188">
        <v>18.52</v>
      </c>
      <c r="T2276" s="188">
        <v>19.5</v>
      </c>
      <c r="U2276" s="188">
        <v>16.46</v>
      </c>
      <c r="V2276" s="188">
        <v>23.4</v>
      </c>
      <c r="W2276" s="188">
        <v>19.28</v>
      </c>
      <c r="X2276" s="188">
        <v>16.46</v>
      </c>
      <c r="Y2276" s="188">
        <v>17.98</v>
      </c>
      <c r="Z2276" s="188">
        <v>20.58</v>
      </c>
      <c r="AA2276" s="188">
        <v>18.3</v>
      </c>
      <c r="AB2276" s="188">
        <v>23.37</v>
      </c>
      <c r="AC2276" s="188">
        <v>20.77</v>
      </c>
      <c r="AD2276" s="188">
        <v>15.99</v>
      </c>
      <c r="AE2276" s="188">
        <v>22.2</v>
      </c>
      <c r="AF2276" s="188">
        <v>18.41</v>
      </c>
    </row>
    <row r="2277" spans="1:32" x14ac:dyDescent="0.3">
      <c r="A2277" s="180" t="s">
        <v>973</v>
      </c>
      <c r="B2277" s="180">
        <v>38114</v>
      </c>
      <c r="C2277" s="182" t="s">
        <v>28671</v>
      </c>
      <c r="D2277" s="180" t="s">
        <v>6</v>
      </c>
      <c r="E2277" s="180" t="s">
        <v>857</v>
      </c>
      <c r="F2277" s="188">
        <v>27.13</v>
      </c>
      <c r="G2277" s="188">
        <v>23.25</v>
      </c>
      <c r="H2277" s="188">
        <v>19.079999999999998</v>
      </c>
      <c r="I2277" s="188">
        <v>24.28</v>
      </c>
      <c r="J2277" s="188">
        <v>13.46</v>
      </c>
      <c r="K2277" s="188">
        <v>19.18</v>
      </c>
      <c r="L2277" s="188">
        <v>29.05</v>
      </c>
      <c r="M2277" s="188">
        <v>21.89</v>
      </c>
      <c r="N2277" s="188">
        <v>17.239999999999998</v>
      </c>
      <c r="O2277" s="188">
        <v>16.37</v>
      </c>
      <c r="P2277" s="188">
        <v>16.47</v>
      </c>
      <c r="Q2277" s="188">
        <v>15.15</v>
      </c>
      <c r="R2277" s="188">
        <v>17.420000000000002</v>
      </c>
      <c r="S2277" s="188">
        <v>16.559999999999999</v>
      </c>
      <c r="T2277" s="188">
        <v>17.440000000000001</v>
      </c>
      <c r="U2277" s="188">
        <v>14.72</v>
      </c>
      <c r="V2277" s="188">
        <v>20.93</v>
      </c>
      <c r="W2277" s="188">
        <v>17.239999999999998</v>
      </c>
      <c r="X2277" s="188">
        <v>14.72</v>
      </c>
      <c r="Y2277" s="188">
        <v>16.079999999999998</v>
      </c>
      <c r="Z2277" s="188">
        <v>18.41</v>
      </c>
      <c r="AA2277" s="188">
        <v>16.37</v>
      </c>
      <c r="AB2277" s="188">
        <v>20.91</v>
      </c>
      <c r="AC2277" s="188">
        <v>18.579999999999998</v>
      </c>
      <c r="AD2277" s="188">
        <v>14.3</v>
      </c>
      <c r="AE2277" s="188">
        <v>19.86</v>
      </c>
      <c r="AF2277" s="188">
        <v>16.47</v>
      </c>
    </row>
    <row r="2278" spans="1:32" x14ac:dyDescent="0.3">
      <c r="A2278" s="180" t="s">
        <v>973</v>
      </c>
      <c r="B2278" s="180">
        <v>38115</v>
      </c>
      <c r="C2278" s="182" t="s">
        <v>28672</v>
      </c>
      <c r="D2278" s="180" t="s">
        <v>6</v>
      </c>
      <c r="E2278" s="180" t="s">
        <v>857</v>
      </c>
      <c r="F2278" s="188">
        <v>28.96</v>
      </c>
      <c r="G2278" s="188">
        <v>24.82</v>
      </c>
      <c r="H2278" s="188">
        <v>20.38</v>
      </c>
      <c r="I2278" s="188">
        <v>25.92</v>
      </c>
      <c r="J2278" s="188">
        <v>14.38</v>
      </c>
      <c r="K2278" s="188">
        <v>20.48</v>
      </c>
      <c r="L2278" s="188">
        <v>31.01</v>
      </c>
      <c r="M2278" s="188">
        <v>23.38</v>
      </c>
      <c r="N2278" s="188">
        <v>18.41</v>
      </c>
      <c r="O2278" s="188">
        <v>17.48</v>
      </c>
      <c r="P2278" s="188">
        <v>17.579999999999998</v>
      </c>
      <c r="Q2278" s="188">
        <v>16.18</v>
      </c>
      <c r="R2278" s="188">
        <v>18.600000000000001</v>
      </c>
      <c r="S2278" s="188">
        <v>17.690000000000001</v>
      </c>
      <c r="T2278" s="188">
        <v>18.62</v>
      </c>
      <c r="U2278" s="188">
        <v>15.72</v>
      </c>
      <c r="V2278" s="188">
        <v>22.34</v>
      </c>
      <c r="W2278" s="188">
        <v>18.41</v>
      </c>
      <c r="X2278" s="188">
        <v>15.72</v>
      </c>
      <c r="Y2278" s="188">
        <v>17.170000000000002</v>
      </c>
      <c r="Z2278" s="188">
        <v>19.649999999999999</v>
      </c>
      <c r="AA2278" s="188">
        <v>17.48</v>
      </c>
      <c r="AB2278" s="188">
        <v>22.32</v>
      </c>
      <c r="AC2278" s="188">
        <v>19.84</v>
      </c>
      <c r="AD2278" s="188">
        <v>15.27</v>
      </c>
      <c r="AE2278" s="188">
        <v>21.2</v>
      </c>
      <c r="AF2278" s="188">
        <v>17.579999999999998</v>
      </c>
    </row>
    <row r="2279" spans="1:32" x14ac:dyDescent="0.3">
      <c r="A2279" s="180" t="s">
        <v>973</v>
      </c>
      <c r="B2279" s="180">
        <v>38065</v>
      </c>
      <c r="C2279" s="182" t="s">
        <v>28673</v>
      </c>
      <c r="D2279" s="180" t="s">
        <v>6</v>
      </c>
      <c r="E2279" s="180" t="s">
        <v>857</v>
      </c>
      <c r="F2279" s="188">
        <v>43.03</v>
      </c>
      <c r="G2279" s="188">
        <v>36.880000000000003</v>
      </c>
      <c r="H2279" s="188">
        <v>30.27</v>
      </c>
      <c r="I2279" s="188">
        <v>38.51</v>
      </c>
      <c r="J2279" s="188">
        <v>21.36</v>
      </c>
      <c r="K2279" s="188">
        <v>30.43</v>
      </c>
      <c r="L2279" s="188">
        <v>46.07</v>
      </c>
      <c r="M2279" s="188">
        <v>34.729999999999997</v>
      </c>
      <c r="N2279" s="188">
        <v>27.35</v>
      </c>
      <c r="O2279" s="188">
        <v>25.97</v>
      </c>
      <c r="P2279" s="188">
        <v>26.12</v>
      </c>
      <c r="Q2279" s="188">
        <v>24.03</v>
      </c>
      <c r="R2279" s="188">
        <v>27.63</v>
      </c>
      <c r="S2279" s="188">
        <v>26.28</v>
      </c>
      <c r="T2279" s="188">
        <v>27.66</v>
      </c>
      <c r="U2279" s="188">
        <v>23.36</v>
      </c>
      <c r="V2279" s="188">
        <v>33.19</v>
      </c>
      <c r="W2279" s="188">
        <v>27.35</v>
      </c>
      <c r="X2279" s="188">
        <v>23.36</v>
      </c>
      <c r="Y2279" s="188">
        <v>25.51</v>
      </c>
      <c r="Z2279" s="188">
        <v>29.2</v>
      </c>
      <c r="AA2279" s="188">
        <v>25.97</v>
      </c>
      <c r="AB2279" s="188">
        <v>33.159999999999997</v>
      </c>
      <c r="AC2279" s="188">
        <v>29.47</v>
      </c>
      <c r="AD2279" s="188">
        <v>22.68</v>
      </c>
      <c r="AE2279" s="188">
        <v>31.5</v>
      </c>
      <c r="AF2279" s="188">
        <v>26.12</v>
      </c>
    </row>
    <row r="2280" spans="1:32" x14ac:dyDescent="0.3">
      <c r="A2280" s="180" t="s">
        <v>973</v>
      </c>
      <c r="B2280" s="180">
        <v>38078</v>
      </c>
      <c r="C2280" s="182" t="s">
        <v>28674</v>
      </c>
      <c r="D2280" s="180" t="s">
        <v>6</v>
      </c>
      <c r="E2280" s="180" t="s">
        <v>857</v>
      </c>
      <c r="F2280" s="188">
        <v>25.1</v>
      </c>
      <c r="G2280" s="188">
        <v>21.52</v>
      </c>
      <c r="H2280" s="188">
        <v>17.66</v>
      </c>
      <c r="I2280" s="188">
        <v>22.47</v>
      </c>
      <c r="J2280" s="188">
        <v>12.46</v>
      </c>
      <c r="K2280" s="188">
        <v>17.75</v>
      </c>
      <c r="L2280" s="188">
        <v>26.88</v>
      </c>
      <c r="M2280" s="188">
        <v>20.260000000000002</v>
      </c>
      <c r="N2280" s="188">
        <v>15.96</v>
      </c>
      <c r="O2280" s="188">
        <v>15.15</v>
      </c>
      <c r="P2280" s="188">
        <v>15.24</v>
      </c>
      <c r="Q2280" s="188">
        <v>14.02</v>
      </c>
      <c r="R2280" s="188">
        <v>16.12</v>
      </c>
      <c r="S2280" s="188">
        <v>15.33</v>
      </c>
      <c r="T2280" s="188">
        <v>16.14</v>
      </c>
      <c r="U2280" s="188">
        <v>13.63</v>
      </c>
      <c r="V2280" s="188">
        <v>19.37</v>
      </c>
      <c r="W2280" s="188">
        <v>15.96</v>
      </c>
      <c r="X2280" s="188">
        <v>13.63</v>
      </c>
      <c r="Y2280" s="188">
        <v>14.88</v>
      </c>
      <c r="Z2280" s="188">
        <v>17.03</v>
      </c>
      <c r="AA2280" s="188">
        <v>15.15</v>
      </c>
      <c r="AB2280" s="188">
        <v>19.350000000000001</v>
      </c>
      <c r="AC2280" s="188">
        <v>17.2</v>
      </c>
      <c r="AD2280" s="188">
        <v>13.23</v>
      </c>
      <c r="AE2280" s="188">
        <v>18.38</v>
      </c>
      <c r="AF2280" s="188">
        <v>15.24</v>
      </c>
    </row>
    <row r="2281" spans="1:32" x14ac:dyDescent="0.3">
      <c r="A2281" s="180" t="s">
        <v>973</v>
      </c>
      <c r="B2281" s="180">
        <v>38113</v>
      </c>
      <c r="C2281" s="182" t="s">
        <v>28675</v>
      </c>
      <c r="D2281" s="180" t="s">
        <v>6</v>
      </c>
      <c r="E2281" s="180" t="s">
        <v>857</v>
      </c>
      <c r="F2281" s="188">
        <v>13.64</v>
      </c>
      <c r="G2281" s="188">
        <v>11.69</v>
      </c>
      <c r="H2281" s="188">
        <v>9.59</v>
      </c>
      <c r="I2281" s="188">
        <v>12.2</v>
      </c>
      <c r="J2281" s="188">
        <v>6.77</v>
      </c>
      <c r="K2281" s="188">
        <v>9.64</v>
      </c>
      <c r="L2281" s="188">
        <v>14.6</v>
      </c>
      <c r="M2281" s="188">
        <v>11.01</v>
      </c>
      <c r="N2281" s="188">
        <v>8.67</v>
      </c>
      <c r="O2281" s="188">
        <v>8.23</v>
      </c>
      <c r="P2281" s="188">
        <v>8.2799999999999994</v>
      </c>
      <c r="Q2281" s="188">
        <v>7.62</v>
      </c>
      <c r="R2281" s="188">
        <v>8.76</v>
      </c>
      <c r="S2281" s="188">
        <v>8.33</v>
      </c>
      <c r="T2281" s="188">
        <v>8.76</v>
      </c>
      <c r="U2281" s="188">
        <v>7.4</v>
      </c>
      <c r="V2281" s="188">
        <v>10.52</v>
      </c>
      <c r="W2281" s="188">
        <v>8.67</v>
      </c>
      <c r="X2281" s="188">
        <v>7.4</v>
      </c>
      <c r="Y2281" s="188">
        <v>8.08</v>
      </c>
      <c r="Z2281" s="188">
        <v>9.25</v>
      </c>
      <c r="AA2281" s="188">
        <v>8.23</v>
      </c>
      <c r="AB2281" s="188">
        <v>10.51</v>
      </c>
      <c r="AC2281" s="188">
        <v>9.34</v>
      </c>
      <c r="AD2281" s="188">
        <v>7.19</v>
      </c>
      <c r="AE2281" s="188">
        <v>9.98</v>
      </c>
      <c r="AF2281" s="188">
        <v>8.2799999999999994</v>
      </c>
    </row>
    <row r="2282" spans="1:32" x14ac:dyDescent="0.3">
      <c r="A2282" s="180" t="s">
        <v>973</v>
      </c>
      <c r="B2282" s="180">
        <v>38063</v>
      </c>
      <c r="C2282" s="182" t="s">
        <v>28676</v>
      </c>
      <c r="D2282" s="180" t="s">
        <v>6</v>
      </c>
      <c r="E2282" s="180" t="s">
        <v>857</v>
      </c>
      <c r="F2282" s="188">
        <v>14.63</v>
      </c>
      <c r="G2282" s="188">
        <v>12.54</v>
      </c>
      <c r="H2282" s="188">
        <v>10.29</v>
      </c>
      <c r="I2282" s="188">
        <v>13.09</v>
      </c>
      <c r="J2282" s="188">
        <v>7.26</v>
      </c>
      <c r="K2282" s="188">
        <v>10.34</v>
      </c>
      <c r="L2282" s="188">
        <v>15.67</v>
      </c>
      <c r="M2282" s="188">
        <v>11.81</v>
      </c>
      <c r="N2282" s="188">
        <v>9.3000000000000007</v>
      </c>
      <c r="O2282" s="188">
        <v>8.83</v>
      </c>
      <c r="P2282" s="188">
        <v>8.8800000000000008</v>
      </c>
      <c r="Q2282" s="188">
        <v>8.17</v>
      </c>
      <c r="R2282" s="188">
        <v>9.39</v>
      </c>
      <c r="S2282" s="188">
        <v>8.93</v>
      </c>
      <c r="T2282" s="188">
        <v>9.4</v>
      </c>
      <c r="U2282" s="188">
        <v>7.94</v>
      </c>
      <c r="V2282" s="188">
        <v>11.29</v>
      </c>
      <c r="W2282" s="188">
        <v>9.3000000000000007</v>
      </c>
      <c r="X2282" s="188">
        <v>7.94</v>
      </c>
      <c r="Y2282" s="188">
        <v>8.67</v>
      </c>
      <c r="Z2282" s="188">
        <v>9.93</v>
      </c>
      <c r="AA2282" s="188">
        <v>8.83</v>
      </c>
      <c r="AB2282" s="188">
        <v>11.28</v>
      </c>
      <c r="AC2282" s="188">
        <v>10.02</v>
      </c>
      <c r="AD2282" s="188">
        <v>7.71</v>
      </c>
      <c r="AE2282" s="188">
        <v>10.71</v>
      </c>
      <c r="AF2282" s="188">
        <v>8.8800000000000008</v>
      </c>
    </row>
    <row r="2283" spans="1:32" x14ac:dyDescent="0.3">
      <c r="A2283" s="180" t="s">
        <v>973</v>
      </c>
      <c r="B2283" s="180">
        <v>38073</v>
      </c>
      <c r="C2283" s="182" t="s">
        <v>28677</v>
      </c>
      <c r="D2283" s="180" t="s">
        <v>6</v>
      </c>
      <c r="E2283" s="180" t="s">
        <v>857</v>
      </c>
      <c r="F2283" s="188">
        <v>35.5</v>
      </c>
      <c r="G2283" s="188">
        <v>30.43</v>
      </c>
      <c r="H2283" s="188">
        <v>24.97</v>
      </c>
      <c r="I2283" s="188">
        <v>31.77</v>
      </c>
      <c r="J2283" s="188">
        <v>17.62</v>
      </c>
      <c r="K2283" s="188">
        <v>25.1</v>
      </c>
      <c r="L2283" s="188">
        <v>38.01</v>
      </c>
      <c r="M2283" s="188">
        <v>28.65</v>
      </c>
      <c r="N2283" s="188">
        <v>22.57</v>
      </c>
      <c r="O2283" s="188">
        <v>21.42</v>
      </c>
      <c r="P2283" s="188">
        <v>21.55</v>
      </c>
      <c r="Q2283" s="188">
        <v>19.829999999999998</v>
      </c>
      <c r="R2283" s="188">
        <v>22.79</v>
      </c>
      <c r="S2283" s="188">
        <v>21.68</v>
      </c>
      <c r="T2283" s="188">
        <v>22.82</v>
      </c>
      <c r="U2283" s="188">
        <v>19.27</v>
      </c>
      <c r="V2283" s="188">
        <v>27.38</v>
      </c>
      <c r="W2283" s="188">
        <v>22.57</v>
      </c>
      <c r="X2283" s="188">
        <v>19.27</v>
      </c>
      <c r="Y2283" s="188">
        <v>21.04</v>
      </c>
      <c r="Z2283" s="188">
        <v>24.09</v>
      </c>
      <c r="AA2283" s="188">
        <v>21.42</v>
      </c>
      <c r="AB2283" s="188">
        <v>27.36</v>
      </c>
      <c r="AC2283" s="188">
        <v>24.32</v>
      </c>
      <c r="AD2283" s="188">
        <v>18.71</v>
      </c>
      <c r="AE2283" s="188">
        <v>25.99</v>
      </c>
      <c r="AF2283" s="188">
        <v>21.55</v>
      </c>
    </row>
    <row r="2284" spans="1:32" x14ac:dyDescent="0.3">
      <c r="A2284" s="180" t="s">
        <v>973</v>
      </c>
      <c r="B2284" s="180">
        <v>38080</v>
      </c>
      <c r="C2284" s="182" t="s">
        <v>28678</v>
      </c>
      <c r="D2284" s="180" t="s">
        <v>6</v>
      </c>
      <c r="E2284" s="180" t="s">
        <v>857</v>
      </c>
      <c r="F2284" s="188">
        <v>43.6</v>
      </c>
      <c r="G2284" s="188">
        <v>37.369999999999997</v>
      </c>
      <c r="H2284" s="188">
        <v>30.67</v>
      </c>
      <c r="I2284" s="188">
        <v>39.020000000000003</v>
      </c>
      <c r="J2284" s="188">
        <v>21.64</v>
      </c>
      <c r="K2284" s="188">
        <v>30.83</v>
      </c>
      <c r="L2284" s="188">
        <v>46.68</v>
      </c>
      <c r="M2284" s="188">
        <v>35.19</v>
      </c>
      <c r="N2284" s="188">
        <v>27.71</v>
      </c>
      <c r="O2284" s="188">
        <v>26.31</v>
      </c>
      <c r="P2284" s="188">
        <v>26.47</v>
      </c>
      <c r="Q2284" s="188">
        <v>24.35</v>
      </c>
      <c r="R2284" s="188">
        <v>28</v>
      </c>
      <c r="S2284" s="188">
        <v>26.62</v>
      </c>
      <c r="T2284" s="188">
        <v>28.03</v>
      </c>
      <c r="U2284" s="188">
        <v>23.67</v>
      </c>
      <c r="V2284" s="188">
        <v>33.630000000000003</v>
      </c>
      <c r="W2284" s="188">
        <v>27.71</v>
      </c>
      <c r="X2284" s="188">
        <v>23.67</v>
      </c>
      <c r="Y2284" s="188">
        <v>25.85</v>
      </c>
      <c r="Z2284" s="188">
        <v>29.58</v>
      </c>
      <c r="AA2284" s="188">
        <v>26.31</v>
      </c>
      <c r="AB2284" s="188">
        <v>33.6</v>
      </c>
      <c r="AC2284" s="188">
        <v>29.86</v>
      </c>
      <c r="AD2284" s="188">
        <v>22.98</v>
      </c>
      <c r="AE2284" s="188">
        <v>31.92</v>
      </c>
      <c r="AF2284" s="188">
        <v>26.47</v>
      </c>
    </row>
    <row r="2285" spans="1:32" x14ac:dyDescent="0.3">
      <c r="A2285" s="180" t="s">
        <v>973</v>
      </c>
      <c r="B2285" s="180">
        <v>38069</v>
      </c>
      <c r="C2285" s="182" t="s">
        <v>28679</v>
      </c>
      <c r="D2285" s="180" t="s">
        <v>6</v>
      </c>
      <c r="E2285" s="180" t="s">
        <v>857</v>
      </c>
      <c r="F2285" s="188">
        <v>23.85</v>
      </c>
      <c r="G2285" s="188">
        <v>20.440000000000001</v>
      </c>
      <c r="H2285" s="188">
        <v>16.78</v>
      </c>
      <c r="I2285" s="188">
        <v>21.34</v>
      </c>
      <c r="J2285" s="188">
        <v>11.84</v>
      </c>
      <c r="K2285" s="188">
        <v>16.86</v>
      </c>
      <c r="L2285" s="188">
        <v>25.53</v>
      </c>
      <c r="M2285" s="188">
        <v>19.25</v>
      </c>
      <c r="N2285" s="188">
        <v>15.16</v>
      </c>
      <c r="O2285" s="188">
        <v>14.39</v>
      </c>
      <c r="P2285" s="188">
        <v>14.48</v>
      </c>
      <c r="Q2285" s="188">
        <v>13.32</v>
      </c>
      <c r="R2285" s="188">
        <v>15.31</v>
      </c>
      <c r="S2285" s="188">
        <v>14.56</v>
      </c>
      <c r="T2285" s="188">
        <v>15.33</v>
      </c>
      <c r="U2285" s="188">
        <v>12.94</v>
      </c>
      <c r="V2285" s="188">
        <v>18.39</v>
      </c>
      <c r="W2285" s="188">
        <v>15.16</v>
      </c>
      <c r="X2285" s="188">
        <v>12.94</v>
      </c>
      <c r="Y2285" s="188">
        <v>14.13</v>
      </c>
      <c r="Z2285" s="188">
        <v>16.18</v>
      </c>
      <c r="AA2285" s="188">
        <v>14.39</v>
      </c>
      <c r="AB2285" s="188">
        <v>18.38</v>
      </c>
      <c r="AC2285" s="188">
        <v>16.329999999999998</v>
      </c>
      <c r="AD2285" s="188">
        <v>12.57</v>
      </c>
      <c r="AE2285" s="188">
        <v>17.46</v>
      </c>
      <c r="AF2285" s="188">
        <v>14.48</v>
      </c>
    </row>
    <row r="2286" spans="1:32" x14ac:dyDescent="0.3">
      <c r="A2286" s="180" t="s">
        <v>973</v>
      </c>
      <c r="B2286" s="180">
        <v>38077</v>
      </c>
      <c r="C2286" s="182" t="s">
        <v>28680</v>
      </c>
      <c r="D2286" s="180" t="s">
        <v>6</v>
      </c>
      <c r="E2286" s="180" t="s">
        <v>857</v>
      </c>
      <c r="F2286" s="188">
        <v>23.3</v>
      </c>
      <c r="G2286" s="188">
        <v>19.97</v>
      </c>
      <c r="H2286" s="188">
        <v>16.39</v>
      </c>
      <c r="I2286" s="188">
        <v>20.85</v>
      </c>
      <c r="J2286" s="188">
        <v>11.57</v>
      </c>
      <c r="K2286" s="188">
        <v>16.48</v>
      </c>
      <c r="L2286" s="188">
        <v>24.95</v>
      </c>
      <c r="M2286" s="188">
        <v>18.809999999999999</v>
      </c>
      <c r="N2286" s="188">
        <v>14.81</v>
      </c>
      <c r="O2286" s="188">
        <v>14.06</v>
      </c>
      <c r="P2286" s="188">
        <v>14.15</v>
      </c>
      <c r="Q2286" s="188">
        <v>13.01</v>
      </c>
      <c r="R2286" s="188">
        <v>14.96</v>
      </c>
      <c r="S2286" s="188">
        <v>14.23</v>
      </c>
      <c r="T2286" s="188">
        <v>14.98</v>
      </c>
      <c r="U2286" s="188">
        <v>12.65</v>
      </c>
      <c r="V2286" s="188">
        <v>17.97</v>
      </c>
      <c r="W2286" s="188">
        <v>14.81</v>
      </c>
      <c r="X2286" s="188">
        <v>12.65</v>
      </c>
      <c r="Y2286" s="188">
        <v>13.81</v>
      </c>
      <c r="Z2286" s="188">
        <v>15.81</v>
      </c>
      <c r="AA2286" s="188">
        <v>14.06</v>
      </c>
      <c r="AB2286" s="188">
        <v>17.96</v>
      </c>
      <c r="AC2286" s="188">
        <v>15.96</v>
      </c>
      <c r="AD2286" s="188">
        <v>12.28</v>
      </c>
      <c r="AE2286" s="188">
        <v>17.059999999999999</v>
      </c>
      <c r="AF2286" s="188">
        <v>14.15</v>
      </c>
    </row>
    <row r="2287" spans="1:32" x14ac:dyDescent="0.3">
      <c r="A2287" s="180" t="s">
        <v>973</v>
      </c>
      <c r="B2287" s="180">
        <v>38112</v>
      </c>
      <c r="C2287" s="182" t="s">
        <v>28681</v>
      </c>
      <c r="D2287" s="180" t="s">
        <v>6</v>
      </c>
      <c r="E2287" s="180" t="s">
        <v>857</v>
      </c>
      <c r="F2287" s="188">
        <v>10.47</v>
      </c>
      <c r="G2287" s="188">
        <v>8.9700000000000006</v>
      </c>
      <c r="H2287" s="188">
        <v>7.36</v>
      </c>
      <c r="I2287" s="188">
        <v>9.3699999999999992</v>
      </c>
      <c r="J2287" s="188">
        <v>5.19</v>
      </c>
      <c r="K2287" s="188">
        <v>7.4</v>
      </c>
      <c r="L2287" s="188">
        <v>11.21</v>
      </c>
      <c r="M2287" s="188">
        <v>8.4499999999999993</v>
      </c>
      <c r="N2287" s="188">
        <v>6.65</v>
      </c>
      <c r="O2287" s="188">
        <v>6.32</v>
      </c>
      <c r="P2287" s="188">
        <v>6.35</v>
      </c>
      <c r="Q2287" s="188">
        <v>5.85</v>
      </c>
      <c r="R2287" s="188">
        <v>6.72</v>
      </c>
      <c r="S2287" s="188">
        <v>6.39</v>
      </c>
      <c r="T2287" s="188">
        <v>6.73</v>
      </c>
      <c r="U2287" s="188">
        <v>5.68</v>
      </c>
      <c r="V2287" s="188">
        <v>8.07</v>
      </c>
      <c r="W2287" s="188">
        <v>6.65</v>
      </c>
      <c r="X2287" s="188">
        <v>5.68</v>
      </c>
      <c r="Y2287" s="188">
        <v>6.2</v>
      </c>
      <c r="Z2287" s="188">
        <v>7.1</v>
      </c>
      <c r="AA2287" s="188">
        <v>6.32</v>
      </c>
      <c r="AB2287" s="188">
        <v>8.07</v>
      </c>
      <c r="AC2287" s="188">
        <v>7.17</v>
      </c>
      <c r="AD2287" s="188">
        <v>5.52</v>
      </c>
      <c r="AE2287" s="188">
        <v>7.66</v>
      </c>
      <c r="AF2287" s="188">
        <v>6.35</v>
      </c>
    </row>
    <row r="2288" spans="1:32" x14ac:dyDescent="0.3">
      <c r="A2288" s="180" t="s">
        <v>973</v>
      </c>
      <c r="B2288" s="180">
        <v>38062</v>
      </c>
      <c r="C2288" s="182" t="s">
        <v>28682</v>
      </c>
      <c r="D2288" s="180" t="s">
        <v>6</v>
      </c>
      <c r="E2288" s="180" t="s">
        <v>857</v>
      </c>
      <c r="F2288" s="188">
        <v>10.75</v>
      </c>
      <c r="G2288" s="188">
        <v>9.2100000000000009</v>
      </c>
      <c r="H2288" s="188">
        <v>7.56</v>
      </c>
      <c r="I2288" s="188">
        <v>9.6199999999999992</v>
      </c>
      <c r="J2288" s="188">
        <v>5.33</v>
      </c>
      <c r="K2288" s="188">
        <v>7.6</v>
      </c>
      <c r="L2288" s="188">
        <v>11.51</v>
      </c>
      <c r="M2288" s="188">
        <v>8.67</v>
      </c>
      <c r="N2288" s="188">
        <v>6.83</v>
      </c>
      <c r="O2288" s="188">
        <v>6.48</v>
      </c>
      <c r="P2288" s="188">
        <v>6.52</v>
      </c>
      <c r="Q2288" s="188">
        <v>6</v>
      </c>
      <c r="R2288" s="188">
        <v>6.9</v>
      </c>
      <c r="S2288" s="188">
        <v>6.56</v>
      </c>
      <c r="T2288" s="188">
        <v>6.91</v>
      </c>
      <c r="U2288" s="188">
        <v>5.83</v>
      </c>
      <c r="V2288" s="188">
        <v>8.2899999999999991</v>
      </c>
      <c r="W2288" s="188">
        <v>6.83</v>
      </c>
      <c r="X2288" s="188">
        <v>5.83</v>
      </c>
      <c r="Y2288" s="188">
        <v>6.37</v>
      </c>
      <c r="Z2288" s="188">
        <v>7.29</v>
      </c>
      <c r="AA2288" s="188">
        <v>6.48</v>
      </c>
      <c r="AB2288" s="188">
        <v>8.2799999999999994</v>
      </c>
      <c r="AC2288" s="188">
        <v>7.36</v>
      </c>
      <c r="AD2288" s="188">
        <v>5.66</v>
      </c>
      <c r="AE2288" s="188">
        <v>7.87</v>
      </c>
      <c r="AF2288" s="188">
        <v>6.52</v>
      </c>
    </row>
    <row r="2289" spans="1:32" x14ac:dyDescent="0.3">
      <c r="A2289" s="180" t="s">
        <v>973</v>
      </c>
      <c r="B2289" s="180">
        <v>12129</v>
      </c>
      <c r="C2289" s="182" t="s">
        <v>28683</v>
      </c>
      <c r="D2289" s="180" t="s">
        <v>6</v>
      </c>
      <c r="E2289" s="180" t="s">
        <v>857</v>
      </c>
      <c r="F2289" s="188">
        <v>18.989999999999998</v>
      </c>
      <c r="G2289" s="188">
        <v>16.27</v>
      </c>
      <c r="H2289" s="188">
        <v>13.36</v>
      </c>
      <c r="I2289" s="188">
        <v>16.989999999999998</v>
      </c>
      <c r="J2289" s="188">
        <v>9.42</v>
      </c>
      <c r="K2289" s="188">
        <v>13.42</v>
      </c>
      <c r="L2289" s="188">
        <v>20.329999999999998</v>
      </c>
      <c r="M2289" s="188">
        <v>15.32</v>
      </c>
      <c r="N2289" s="188">
        <v>12.07</v>
      </c>
      <c r="O2289" s="188">
        <v>11.46</v>
      </c>
      <c r="P2289" s="188">
        <v>11.53</v>
      </c>
      <c r="Q2289" s="188">
        <v>10.6</v>
      </c>
      <c r="R2289" s="188">
        <v>12.19</v>
      </c>
      <c r="S2289" s="188">
        <v>11.59</v>
      </c>
      <c r="T2289" s="188">
        <v>12.2</v>
      </c>
      <c r="U2289" s="188">
        <v>10.3</v>
      </c>
      <c r="V2289" s="188">
        <v>14.65</v>
      </c>
      <c r="W2289" s="188">
        <v>12.07</v>
      </c>
      <c r="X2289" s="188">
        <v>10.3</v>
      </c>
      <c r="Y2289" s="188">
        <v>11.25</v>
      </c>
      <c r="Z2289" s="188">
        <v>12.88</v>
      </c>
      <c r="AA2289" s="188">
        <v>11.46</v>
      </c>
      <c r="AB2289" s="188">
        <v>14.63</v>
      </c>
      <c r="AC2289" s="188">
        <v>13</v>
      </c>
      <c r="AD2289" s="188">
        <v>10.01</v>
      </c>
      <c r="AE2289" s="188">
        <v>13.9</v>
      </c>
      <c r="AF2289" s="188">
        <v>11.53</v>
      </c>
    </row>
    <row r="2290" spans="1:32" x14ac:dyDescent="0.3">
      <c r="A2290" s="180" t="s">
        <v>973</v>
      </c>
      <c r="B2290" s="180">
        <v>12128</v>
      </c>
      <c r="C2290" s="182" t="s">
        <v>28684</v>
      </c>
      <c r="D2290" s="180" t="s">
        <v>6</v>
      </c>
      <c r="E2290" s="180" t="s">
        <v>857</v>
      </c>
      <c r="F2290" s="188">
        <v>14.37</v>
      </c>
      <c r="G2290" s="188">
        <v>12.31</v>
      </c>
      <c r="H2290" s="188">
        <v>10.11</v>
      </c>
      <c r="I2290" s="188">
        <v>12.86</v>
      </c>
      <c r="J2290" s="188">
        <v>7.13</v>
      </c>
      <c r="K2290" s="188">
        <v>10.16</v>
      </c>
      <c r="L2290" s="188">
        <v>15.38</v>
      </c>
      <c r="M2290" s="188">
        <v>11.59</v>
      </c>
      <c r="N2290" s="188">
        <v>9.1300000000000008</v>
      </c>
      <c r="O2290" s="188">
        <v>8.67</v>
      </c>
      <c r="P2290" s="188">
        <v>8.7200000000000006</v>
      </c>
      <c r="Q2290" s="188">
        <v>8.02</v>
      </c>
      <c r="R2290" s="188">
        <v>9.2200000000000006</v>
      </c>
      <c r="S2290" s="188">
        <v>8.77</v>
      </c>
      <c r="T2290" s="188">
        <v>9.23</v>
      </c>
      <c r="U2290" s="188">
        <v>7.8</v>
      </c>
      <c r="V2290" s="188">
        <v>11.08</v>
      </c>
      <c r="W2290" s="188">
        <v>9.1300000000000008</v>
      </c>
      <c r="X2290" s="188">
        <v>7.8</v>
      </c>
      <c r="Y2290" s="188">
        <v>8.52</v>
      </c>
      <c r="Z2290" s="188">
        <v>9.75</v>
      </c>
      <c r="AA2290" s="188">
        <v>8.67</v>
      </c>
      <c r="AB2290" s="188">
        <v>11.07</v>
      </c>
      <c r="AC2290" s="188">
        <v>9.84</v>
      </c>
      <c r="AD2290" s="188">
        <v>7.57</v>
      </c>
      <c r="AE2290" s="188">
        <v>10.52</v>
      </c>
      <c r="AF2290" s="188">
        <v>8.7200000000000006</v>
      </c>
    </row>
    <row r="2291" spans="1:32" x14ac:dyDescent="0.3">
      <c r="A2291" s="180" t="s">
        <v>973</v>
      </c>
      <c r="B2291" s="180">
        <v>38081</v>
      </c>
      <c r="C2291" s="182" t="s">
        <v>28685</v>
      </c>
      <c r="D2291" s="180" t="s">
        <v>6</v>
      </c>
      <c r="E2291" s="180" t="s">
        <v>857</v>
      </c>
      <c r="F2291" s="188">
        <v>36.979999999999997</v>
      </c>
      <c r="G2291" s="188">
        <v>31.7</v>
      </c>
      <c r="H2291" s="188">
        <v>26.02</v>
      </c>
      <c r="I2291" s="188">
        <v>33.1</v>
      </c>
      <c r="J2291" s="188">
        <v>18.36</v>
      </c>
      <c r="K2291" s="188">
        <v>26.15</v>
      </c>
      <c r="L2291" s="188">
        <v>39.6</v>
      </c>
      <c r="M2291" s="188">
        <v>29.85</v>
      </c>
      <c r="N2291" s="188">
        <v>23.51</v>
      </c>
      <c r="O2291" s="188">
        <v>22.32</v>
      </c>
      <c r="P2291" s="188">
        <v>22.45</v>
      </c>
      <c r="Q2291" s="188">
        <v>20.66</v>
      </c>
      <c r="R2291" s="188">
        <v>23.75</v>
      </c>
      <c r="S2291" s="188">
        <v>22.58</v>
      </c>
      <c r="T2291" s="188">
        <v>23.77</v>
      </c>
      <c r="U2291" s="188">
        <v>20.07</v>
      </c>
      <c r="V2291" s="188">
        <v>28.53</v>
      </c>
      <c r="W2291" s="188">
        <v>23.51</v>
      </c>
      <c r="X2291" s="188">
        <v>20.07</v>
      </c>
      <c r="Y2291" s="188">
        <v>21.92</v>
      </c>
      <c r="Z2291" s="188">
        <v>25.09</v>
      </c>
      <c r="AA2291" s="188">
        <v>22.32</v>
      </c>
      <c r="AB2291" s="188">
        <v>28.5</v>
      </c>
      <c r="AC2291" s="188">
        <v>25.33</v>
      </c>
      <c r="AD2291" s="188">
        <v>19.489999999999998</v>
      </c>
      <c r="AE2291" s="188">
        <v>27.08</v>
      </c>
      <c r="AF2291" s="188">
        <v>22.45</v>
      </c>
    </row>
    <row r="2292" spans="1:32" x14ac:dyDescent="0.3">
      <c r="A2292" s="180" t="s">
        <v>973</v>
      </c>
      <c r="B2292" s="180">
        <v>38070</v>
      </c>
      <c r="C2292" s="182" t="s">
        <v>28686</v>
      </c>
      <c r="D2292" s="180" t="s">
        <v>6</v>
      </c>
      <c r="E2292" s="180" t="s">
        <v>857</v>
      </c>
      <c r="F2292" s="188">
        <v>25.48</v>
      </c>
      <c r="G2292" s="188">
        <v>21.84</v>
      </c>
      <c r="H2292" s="188">
        <v>17.93</v>
      </c>
      <c r="I2292" s="188">
        <v>22.81</v>
      </c>
      <c r="J2292" s="188">
        <v>12.65</v>
      </c>
      <c r="K2292" s="188">
        <v>18.02</v>
      </c>
      <c r="L2292" s="188">
        <v>27.29</v>
      </c>
      <c r="M2292" s="188">
        <v>20.57</v>
      </c>
      <c r="N2292" s="188">
        <v>16.2</v>
      </c>
      <c r="O2292" s="188">
        <v>15.38</v>
      </c>
      <c r="P2292" s="188">
        <v>15.47</v>
      </c>
      <c r="Q2292" s="188">
        <v>14.23</v>
      </c>
      <c r="R2292" s="188">
        <v>16.36</v>
      </c>
      <c r="S2292" s="188">
        <v>15.56</v>
      </c>
      <c r="T2292" s="188">
        <v>16.38</v>
      </c>
      <c r="U2292" s="188">
        <v>13.83</v>
      </c>
      <c r="V2292" s="188">
        <v>19.66</v>
      </c>
      <c r="W2292" s="188">
        <v>16.2</v>
      </c>
      <c r="X2292" s="188">
        <v>13.83</v>
      </c>
      <c r="Y2292" s="188">
        <v>15.11</v>
      </c>
      <c r="Z2292" s="188">
        <v>17.29</v>
      </c>
      <c r="AA2292" s="188">
        <v>15.38</v>
      </c>
      <c r="AB2292" s="188">
        <v>19.64</v>
      </c>
      <c r="AC2292" s="188">
        <v>17.45</v>
      </c>
      <c r="AD2292" s="188">
        <v>13.43</v>
      </c>
      <c r="AE2292" s="188">
        <v>18.66</v>
      </c>
      <c r="AF2292" s="188">
        <v>15.47</v>
      </c>
    </row>
    <row r="2293" spans="1:32" x14ac:dyDescent="0.3">
      <c r="A2293" s="180" t="s">
        <v>973</v>
      </c>
      <c r="B2293" s="180">
        <v>38074</v>
      </c>
      <c r="C2293" s="182" t="s">
        <v>28687</v>
      </c>
      <c r="D2293" s="180" t="s">
        <v>6</v>
      </c>
      <c r="E2293" s="180" t="s">
        <v>857</v>
      </c>
      <c r="F2293" s="188">
        <v>38.75</v>
      </c>
      <c r="G2293" s="188">
        <v>33.21</v>
      </c>
      <c r="H2293" s="188">
        <v>27.26</v>
      </c>
      <c r="I2293" s="188">
        <v>34.68</v>
      </c>
      <c r="J2293" s="188">
        <v>19.23</v>
      </c>
      <c r="K2293" s="188">
        <v>27.4</v>
      </c>
      <c r="L2293" s="188">
        <v>41.49</v>
      </c>
      <c r="M2293" s="188">
        <v>31.27</v>
      </c>
      <c r="N2293" s="188">
        <v>24.63</v>
      </c>
      <c r="O2293" s="188">
        <v>23.38</v>
      </c>
      <c r="P2293" s="188">
        <v>23.52</v>
      </c>
      <c r="Q2293" s="188">
        <v>21.64</v>
      </c>
      <c r="R2293" s="188">
        <v>24.88</v>
      </c>
      <c r="S2293" s="188">
        <v>23.66</v>
      </c>
      <c r="T2293" s="188">
        <v>24.91</v>
      </c>
      <c r="U2293" s="188">
        <v>21.03</v>
      </c>
      <c r="V2293" s="188">
        <v>29.89</v>
      </c>
      <c r="W2293" s="188">
        <v>24.63</v>
      </c>
      <c r="X2293" s="188">
        <v>21.03</v>
      </c>
      <c r="Y2293" s="188">
        <v>22.97</v>
      </c>
      <c r="Z2293" s="188">
        <v>26.29</v>
      </c>
      <c r="AA2293" s="188">
        <v>23.38</v>
      </c>
      <c r="AB2293" s="188">
        <v>29.86</v>
      </c>
      <c r="AC2293" s="188">
        <v>26.54</v>
      </c>
      <c r="AD2293" s="188">
        <v>20.420000000000002</v>
      </c>
      <c r="AE2293" s="188">
        <v>28.37</v>
      </c>
      <c r="AF2293" s="188">
        <v>23.52</v>
      </c>
    </row>
    <row r="2294" spans="1:32" x14ac:dyDescent="0.3">
      <c r="A2294" s="180" t="s">
        <v>973</v>
      </c>
      <c r="B2294" s="180">
        <v>38072</v>
      </c>
      <c r="C2294" s="182" t="s">
        <v>28688</v>
      </c>
      <c r="D2294" s="180" t="s">
        <v>6</v>
      </c>
      <c r="E2294" s="180" t="s">
        <v>857</v>
      </c>
      <c r="F2294" s="188">
        <v>31.96</v>
      </c>
      <c r="G2294" s="188">
        <v>27.39</v>
      </c>
      <c r="H2294" s="188">
        <v>22.48</v>
      </c>
      <c r="I2294" s="188">
        <v>28.6</v>
      </c>
      <c r="J2294" s="188">
        <v>15.86</v>
      </c>
      <c r="K2294" s="188">
        <v>22.6</v>
      </c>
      <c r="L2294" s="188">
        <v>34.22</v>
      </c>
      <c r="M2294" s="188">
        <v>25.79</v>
      </c>
      <c r="N2294" s="188">
        <v>20.309999999999999</v>
      </c>
      <c r="O2294" s="188">
        <v>19.29</v>
      </c>
      <c r="P2294" s="188">
        <v>19.399999999999999</v>
      </c>
      <c r="Q2294" s="188">
        <v>17.850000000000001</v>
      </c>
      <c r="R2294" s="188">
        <v>20.52</v>
      </c>
      <c r="S2294" s="188">
        <v>19.52</v>
      </c>
      <c r="T2294" s="188">
        <v>20.54</v>
      </c>
      <c r="U2294" s="188">
        <v>17.350000000000001</v>
      </c>
      <c r="V2294" s="188">
        <v>24.65</v>
      </c>
      <c r="W2294" s="188">
        <v>20.309999999999999</v>
      </c>
      <c r="X2294" s="188">
        <v>17.350000000000001</v>
      </c>
      <c r="Y2294" s="188">
        <v>18.95</v>
      </c>
      <c r="Z2294" s="188">
        <v>21.68</v>
      </c>
      <c r="AA2294" s="188">
        <v>19.29</v>
      </c>
      <c r="AB2294" s="188">
        <v>24.63</v>
      </c>
      <c r="AC2294" s="188">
        <v>21.89</v>
      </c>
      <c r="AD2294" s="188">
        <v>16.84</v>
      </c>
      <c r="AE2294" s="188">
        <v>23.4</v>
      </c>
      <c r="AF2294" s="188">
        <v>19.399999999999999</v>
      </c>
    </row>
    <row r="2295" spans="1:32" x14ac:dyDescent="0.3">
      <c r="A2295" s="180" t="s">
        <v>973</v>
      </c>
      <c r="B2295" s="180">
        <v>38079</v>
      </c>
      <c r="C2295" s="182" t="s">
        <v>28689</v>
      </c>
      <c r="D2295" s="180" t="s">
        <v>6</v>
      </c>
      <c r="E2295" s="180" t="s">
        <v>857</v>
      </c>
      <c r="F2295" s="188">
        <v>33.26</v>
      </c>
      <c r="G2295" s="188">
        <v>28.51</v>
      </c>
      <c r="H2295" s="188">
        <v>23.4</v>
      </c>
      <c r="I2295" s="188">
        <v>29.77</v>
      </c>
      <c r="J2295" s="188">
        <v>16.510000000000002</v>
      </c>
      <c r="K2295" s="188">
        <v>23.52</v>
      </c>
      <c r="L2295" s="188">
        <v>35.61</v>
      </c>
      <c r="M2295" s="188">
        <v>26.84</v>
      </c>
      <c r="N2295" s="188">
        <v>21.14</v>
      </c>
      <c r="O2295" s="188">
        <v>20.07</v>
      </c>
      <c r="P2295" s="188">
        <v>20.190000000000001</v>
      </c>
      <c r="Q2295" s="188">
        <v>18.57</v>
      </c>
      <c r="R2295" s="188">
        <v>21.35</v>
      </c>
      <c r="S2295" s="188">
        <v>20.309999999999999</v>
      </c>
      <c r="T2295" s="188">
        <v>21.38</v>
      </c>
      <c r="U2295" s="188">
        <v>18.05</v>
      </c>
      <c r="V2295" s="188">
        <v>25.66</v>
      </c>
      <c r="W2295" s="188">
        <v>21.14</v>
      </c>
      <c r="X2295" s="188">
        <v>18.05</v>
      </c>
      <c r="Y2295" s="188">
        <v>19.72</v>
      </c>
      <c r="Z2295" s="188">
        <v>22.57</v>
      </c>
      <c r="AA2295" s="188">
        <v>20.07</v>
      </c>
      <c r="AB2295" s="188">
        <v>25.63</v>
      </c>
      <c r="AC2295" s="188">
        <v>22.78</v>
      </c>
      <c r="AD2295" s="188">
        <v>17.53</v>
      </c>
      <c r="AE2295" s="188">
        <v>24.35</v>
      </c>
      <c r="AF2295" s="188">
        <v>20.190000000000001</v>
      </c>
    </row>
    <row r="2296" spans="1:32" x14ac:dyDescent="0.3">
      <c r="A2296" s="180" t="s">
        <v>973</v>
      </c>
      <c r="B2296" s="180">
        <v>38068</v>
      </c>
      <c r="C2296" s="182" t="s">
        <v>28690</v>
      </c>
      <c r="D2296" s="180" t="s">
        <v>6</v>
      </c>
      <c r="E2296" s="180" t="s">
        <v>857</v>
      </c>
      <c r="F2296" s="188">
        <v>22.06</v>
      </c>
      <c r="G2296" s="188">
        <v>18.91</v>
      </c>
      <c r="H2296" s="188">
        <v>15.52</v>
      </c>
      <c r="I2296" s="188">
        <v>19.75</v>
      </c>
      <c r="J2296" s="188">
        <v>10.95</v>
      </c>
      <c r="K2296" s="188">
        <v>15.6</v>
      </c>
      <c r="L2296" s="188">
        <v>23.62</v>
      </c>
      <c r="M2296" s="188">
        <v>17.809999999999999</v>
      </c>
      <c r="N2296" s="188">
        <v>14.02</v>
      </c>
      <c r="O2296" s="188">
        <v>13.31</v>
      </c>
      <c r="P2296" s="188">
        <v>13.39</v>
      </c>
      <c r="Q2296" s="188">
        <v>12.32</v>
      </c>
      <c r="R2296" s="188">
        <v>14.17</v>
      </c>
      <c r="S2296" s="188">
        <v>13.47</v>
      </c>
      <c r="T2296" s="188">
        <v>14.18</v>
      </c>
      <c r="U2296" s="188">
        <v>11.97</v>
      </c>
      <c r="V2296" s="188">
        <v>17.02</v>
      </c>
      <c r="W2296" s="188">
        <v>14.02</v>
      </c>
      <c r="X2296" s="188">
        <v>11.97</v>
      </c>
      <c r="Y2296" s="188">
        <v>13.08</v>
      </c>
      <c r="Z2296" s="188">
        <v>14.97</v>
      </c>
      <c r="AA2296" s="188">
        <v>13.31</v>
      </c>
      <c r="AB2296" s="188">
        <v>17</v>
      </c>
      <c r="AC2296" s="188">
        <v>15.11</v>
      </c>
      <c r="AD2296" s="188">
        <v>11.63</v>
      </c>
      <c r="AE2296" s="188">
        <v>16.149999999999999</v>
      </c>
      <c r="AF2296" s="188">
        <v>13.39</v>
      </c>
    </row>
    <row r="2297" spans="1:32" x14ac:dyDescent="0.3">
      <c r="A2297" s="180" t="s">
        <v>973</v>
      </c>
      <c r="B2297" s="180">
        <v>38071</v>
      </c>
      <c r="C2297" s="182" t="s">
        <v>28691</v>
      </c>
      <c r="D2297" s="180" t="s">
        <v>6</v>
      </c>
      <c r="E2297" s="180" t="s">
        <v>857</v>
      </c>
      <c r="F2297" s="188">
        <v>26.38</v>
      </c>
      <c r="G2297" s="188">
        <v>22.61</v>
      </c>
      <c r="H2297" s="188">
        <v>18.559999999999999</v>
      </c>
      <c r="I2297" s="188">
        <v>23.61</v>
      </c>
      <c r="J2297" s="188">
        <v>13.09</v>
      </c>
      <c r="K2297" s="188">
        <v>18.649999999999999</v>
      </c>
      <c r="L2297" s="188">
        <v>28.24</v>
      </c>
      <c r="M2297" s="188">
        <v>21.29</v>
      </c>
      <c r="N2297" s="188">
        <v>16.77</v>
      </c>
      <c r="O2297" s="188">
        <v>15.92</v>
      </c>
      <c r="P2297" s="188">
        <v>16.010000000000002</v>
      </c>
      <c r="Q2297" s="188">
        <v>14.73</v>
      </c>
      <c r="R2297" s="188">
        <v>16.940000000000001</v>
      </c>
      <c r="S2297" s="188">
        <v>16.11</v>
      </c>
      <c r="T2297" s="188">
        <v>16.96</v>
      </c>
      <c r="U2297" s="188">
        <v>14.32</v>
      </c>
      <c r="V2297" s="188">
        <v>20.350000000000001</v>
      </c>
      <c r="W2297" s="188">
        <v>16.77</v>
      </c>
      <c r="X2297" s="188">
        <v>14.32</v>
      </c>
      <c r="Y2297" s="188">
        <v>15.64</v>
      </c>
      <c r="Z2297" s="188">
        <v>17.899999999999999</v>
      </c>
      <c r="AA2297" s="188">
        <v>15.92</v>
      </c>
      <c r="AB2297" s="188">
        <v>20.329999999999998</v>
      </c>
      <c r="AC2297" s="188">
        <v>18.07</v>
      </c>
      <c r="AD2297" s="188">
        <v>13.9</v>
      </c>
      <c r="AE2297" s="188">
        <v>19.309999999999999</v>
      </c>
      <c r="AF2297" s="188">
        <v>16.010000000000002</v>
      </c>
    </row>
    <row r="2298" spans="1:32" x14ac:dyDescent="0.3">
      <c r="A2298" s="180" t="s">
        <v>26752</v>
      </c>
      <c r="B2298" s="180">
        <v>45279</v>
      </c>
      <c r="C2298" s="182" t="s">
        <v>31512</v>
      </c>
      <c r="D2298" s="180" t="s">
        <v>6</v>
      </c>
      <c r="E2298" s="180" t="s">
        <v>26586</v>
      </c>
      <c r="F2298" s="188"/>
      <c r="G2298" s="188">
        <v>1081.4000000000001</v>
      </c>
      <c r="H2298" s="188"/>
      <c r="I2298" s="188">
        <v>1164.7</v>
      </c>
      <c r="J2298" s="188">
        <v>1520.62</v>
      </c>
      <c r="K2298" s="188">
        <v>1104.5</v>
      </c>
      <c r="L2298" s="188">
        <v>849.9</v>
      </c>
      <c r="M2298" s="188">
        <v>1005.87</v>
      </c>
      <c r="N2298" s="188">
        <v>1220</v>
      </c>
      <c r="O2298" s="188">
        <v>1989.8</v>
      </c>
      <c r="P2298" s="188">
        <v>1013.5</v>
      </c>
      <c r="Q2298" s="188">
        <v>1292.0999999999999</v>
      </c>
      <c r="R2298" s="188">
        <v>1328.45</v>
      </c>
      <c r="S2298" s="188">
        <v>979.04</v>
      </c>
      <c r="T2298" s="188">
        <v>701.48</v>
      </c>
      <c r="U2298" s="188"/>
      <c r="V2298" s="188">
        <v>999.6</v>
      </c>
      <c r="W2298" s="188">
        <v>1004.69</v>
      </c>
      <c r="X2298" s="188">
        <v>1350</v>
      </c>
      <c r="Y2298" s="188">
        <v>809.2</v>
      </c>
      <c r="Z2298" s="188">
        <v>1235.1600000000001</v>
      </c>
      <c r="AA2298" s="188">
        <v>897</v>
      </c>
      <c r="AB2298" s="188">
        <v>1089.9000000000001</v>
      </c>
      <c r="AC2298" s="188">
        <v>1782.4</v>
      </c>
      <c r="AD2298" s="188"/>
      <c r="AE2298" s="188">
        <v>950</v>
      </c>
      <c r="AF2298" s="188">
        <v>1173.21</v>
      </c>
    </row>
    <row r="2299" spans="1:32" x14ac:dyDescent="0.3">
      <c r="A2299" s="180" t="s">
        <v>973</v>
      </c>
      <c r="B2299" s="180">
        <v>3405</v>
      </c>
      <c r="C2299" s="182" t="s">
        <v>28692</v>
      </c>
      <c r="D2299" s="180" t="s">
        <v>6</v>
      </c>
      <c r="E2299" s="180" t="s">
        <v>857</v>
      </c>
      <c r="F2299" s="188">
        <v>81.67</v>
      </c>
      <c r="G2299" s="188">
        <v>35.08</v>
      </c>
      <c r="H2299" s="188">
        <v>148.32</v>
      </c>
      <c r="I2299" s="188">
        <v>85.23</v>
      </c>
      <c r="J2299" s="188">
        <v>98.01</v>
      </c>
      <c r="K2299" s="188"/>
      <c r="L2299" s="188">
        <v>78.11</v>
      </c>
      <c r="M2299" s="188">
        <v>124.7</v>
      </c>
      <c r="N2299" s="188">
        <v>107.81</v>
      </c>
      <c r="O2299" s="188">
        <v>141.79</v>
      </c>
      <c r="P2299" s="188">
        <v>96.63</v>
      </c>
      <c r="Q2299" s="188">
        <v>78.010000000000005</v>
      </c>
      <c r="R2299" s="188"/>
      <c r="S2299" s="188">
        <v>93.86</v>
      </c>
      <c r="T2299" s="188">
        <v>86.8</v>
      </c>
      <c r="U2299" s="188"/>
      <c r="V2299" s="188">
        <v>25.28</v>
      </c>
      <c r="W2299" s="188">
        <v>96.37</v>
      </c>
      <c r="X2299" s="188">
        <v>88.86</v>
      </c>
      <c r="Y2299" s="188">
        <v>86.9</v>
      </c>
      <c r="Z2299" s="188">
        <v>123.42</v>
      </c>
      <c r="AA2299" s="188">
        <v>96.37</v>
      </c>
      <c r="AB2299" s="188"/>
      <c r="AC2299" s="188">
        <v>76.930000000000007</v>
      </c>
      <c r="AD2299" s="188">
        <v>34.270000000000003</v>
      </c>
      <c r="AE2299" s="188">
        <v>86.08</v>
      </c>
      <c r="AF2299" s="188">
        <v>88.21</v>
      </c>
    </row>
    <row r="2300" spans="1:32" x14ac:dyDescent="0.3">
      <c r="A2300" s="180" t="s">
        <v>973</v>
      </c>
      <c r="B2300" s="180">
        <v>3394</v>
      </c>
      <c r="C2300" s="182" t="s">
        <v>28693</v>
      </c>
      <c r="D2300" s="180" t="s">
        <v>6</v>
      </c>
      <c r="E2300" s="180" t="s">
        <v>857</v>
      </c>
      <c r="F2300" s="188">
        <v>431.13</v>
      </c>
      <c r="G2300" s="188">
        <v>185.21</v>
      </c>
      <c r="H2300" s="188">
        <v>782.94</v>
      </c>
      <c r="I2300" s="188">
        <v>449.93</v>
      </c>
      <c r="J2300" s="188">
        <v>517.36</v>
      </c>
      <c r="K2300" s="188"/>
      <c r="L2300" s="188">
        <v>412.34</v>
      </c>
      <c r="M2300" s="188">
        <v>658.26</v>
      </c>
      <c r="N2300" s="188">
        <v>569.1</v>
      </c>
      <c r="O2300" s="188">
        <v>748.45</v>
      </c>
      <c r="P2300" s="188">
        <v>510.12</v>
      </c>
      <c r="Q2300" s="188">
        <v>411.82</v>
      </c>
      <c r="R2300" s="188"/>
      <c r="S2300" s="188">
        <v>495.46</v>
      </c>
      <c r="T2300" s="188">
        <v>458.21</v>
      </c>
      <c r="U2300" s="188"/>
      <c r="V2300" s="188">
        <v>133.47999999999999</v>
      </c>
      <c r="W2300" s="188">
        <v>508.74</v>
      </c>
      <c r="X2300" s="188">
        <v>469.07</v>
      </c>
      <c r="Y2300" s="188">
        <v>458.73</v>
      </c>
      <c r="Z2300" s="188">
        <v>651.53</v>
      </c>
      <c r="AA2300" s="188">
        <v>508.74</v>
      </c>
      <c r="AB2300" s="188"/>
      <c r="AC2300" s="188">
        <v>406.13</v>
      </c>
      <c r="AD2300" s="188">
        <v>180.9</v>
      </c>
      <c r="AE2300" s="188">
        <v>454.41</v>
      </c>
      <c r="AF2300" s="188">
        <v>465.62</v>
      </c>
    </row>
    <row r="2301" spans="1:32" x14ac:dyDescent="0.3">
      <c r="A2301" s="180" t="s">
        <v>973</v>
      </c>
      <c r="B2301" s="180">
        <v>3393</v>
      </c>
      <c r="C2301" s="182" t="s">
        <v>28694</v>
      </c>
      <c r="D2301" s="180" t="s">
        <v>6</v>
      </c>
      <c r="E2301" s="180" t="s">
        <v>857</v>
      </c>
      <c r="F2301" s="188">
        <v>734.05</v>
      </c>
      <c r="G2301" s="188">
        <v>315.35000000000002</v>
      </c>
      <c r="H2301" s="188">
        <v>1333.04</v>
      </c>
      <c r="I2301" s="188">
        <v>766.06</v>
      </c>
      <c r="J2301" s="188">
        <v>880.86</v>
      </c>
      <c r="K2301" s="188"/>
      <c r="L2301" s="188">
        <v>702.05</v>
      </c>
      <c r="M2301" s="188">
        <v>1120.75</v>
      </c>
      <c r="N2301" s="188">
        <v>968.95</v>
      </c>
      <c r="O2301" s="188">
        <v>1274.32</v>
      </c>
      <c r="P2301" s="188">
        <v>868.53</v>
      </c>
      <c r="Q2301" s="188">
        <v>701.17</v>
      </c>
      <c r="R2301" s="188"/>
      <c r="S2301" s="188">
        <v>843.57</v>
      </c>
      <c r="T2301" s="188">
        <v>780.15</v>
      </c>
      <c r="U2301" s="188"/>
      <c r="V2301" s="188">
        <v>227.26</v>
      </c>
      <c r="W2301" s="188">
        <v>866.18</v>
      </c>
      <c r="X2301" s="188">
        <v>798.65</v>
      </c>
      <c r="Y2301" s="188">
        <v>781.03</v>
      </c>
      <c r="Z2301" s="188">
        <v>1109.3</v>
      </c>
      <c r="AA2301" s="188">
        <v>866.18</v>
      </c>
      <c r="AB2301" s="188"/>
      <c r="AC2301" s="188">
        <v>691.48</v>
      </c>
      <c r="AD2301" s="188">
        <v>308.01</v>
      </c>
      <c r="AE2301" s="188">
        <v>773.69</v>
      </c>
      <c r="AF2301" s="188">
        <v>792.78</v>
      </c>
    </row>
    <row r="2302" spans="1:32" x14ac:dyDescent="0.3">
      <c r="A2302" s="180" t="s">
        <v>973</v>
      </c>
      <c r="B2302" s="180">
        <v>3406</v>
      </c>
      <c r="C2302" s="182" t="s">
        <v>28695</v>
      </c>
      <c r="D2302" s="180" t="s">
        <v>6</v>
      </c>
      <c r="E2302" s="180" t="s">
        <v>26586</v>
      </c>
      <c r="F2302" s="188">
        <v>25</v>
      </c>
      <c r="G2302" s="188">
        <v>10.74</v>
      </c>
      <c r="H2302" s="188">
        <v>45.4</v>
      </c>
      <c r="I2302" s="188">
        <v>26.09</v>
      </c>
      <c r="J2302" s="188">
        <v>30</v>
      </c>
      <c r="K2302" s="188"/>
      <c r="L2302" s="188">
        <v>23.91</v>
      </c>
      <c r="M2302" s="188">
        <v>38.17</v>
      </c>
      <c r="N2302" s="188">
        <v>33</v>
      </c>
      <c r="O2302" s="188">
        <v>43.4</v>
      </c>
      <c r="P2302" s="188">
        <v>29.58</v>
      </c>
      <c r="Q2302" s="188">
        <v>23.88</v>
      </c>
      <c r="R2302" s="188"/>
      <c r="S2302" s="188">
        <v>28.73</v>
      </c>
      <c r="T2302" s="188">
        <v>26.57</v>
      </c>
      <c r="U2302" s="188"/>
      <c r="V2302" s="188">
        <v>7.74</v>
      </c>
      <c r="W2302" s="188">
        <v>29.5</v>
      </c>
      <c r="X2302" s="188">
        <v>27.2</v>
      </c>
      <c r="Y2302" s="188">
        <v>26.6</v>
      </c>
      <c r="Z2302" s="188">
        <v>37.78</v>
      </c>
      <c r="AA2302" s="188">
        <v>29.5</v>
      </c>
      <c r="AB2302" s="188"/>
      <c r="AC2302" s="188">
        <v>23.55</v>
      </c>
      <c r="AD2302" s="188">
        <v>10.49</v>
      </c>
      <c r="AE2302" s="188">
        <v>26.35</v>
      </c>
      <c r="AF2302" s="188">
        <v>27</v>
      </c>
    </row>
    <row r="2303" spans="1:32" x14ac:dyDescent="0.3">
      <c r="A2303" s="180" t="s">
        <v>973</v>
      </c>
      <c r="B2303" s="180">
        <v>3395</v>
      </c>
      <c r="C2303" s="182" t="s">
        <v>28696</v>
      </c>
      <c r="D2303" s="180" t="s">
        <v>6</v>
      </c>
      <c r="E2303" s="180" t="s">
        <v>857</v>
      </c>
      <c r="F2303" s="188">
        <v>105.46</v>
      </c>
      <c r="G2303" s="188">
        <v>45.3</v>
      </c>
      <c r="H2303" s="188">
        <v>191.52</v>
      </c>
      <c r="I2303" s="188">
        <v>110.06</v>
      </c>
      <c r="J2303" s="188">
        <v>126.55</v>
      </c>
      <c r="K2303" s="188"/>
      <c r="L2303" s="188">
        <v>100.86</v>
      </c>
      <c r="M2303" s="188">
        <v>161.02000000000001</v>
      </c>
      <c r="N2303" s="188">
        <v>139.21</v>
      </c>
      <c r="O2303" s="188">
        <v>183.08</v>
      </c>
      <c r="P2303" s="188">
        <v>124.78</v>
      </c>
      <c r="Q2303" s="188">
        <v>100.73</v>
      </c>
      <c r="R2303" s="188"/>
      <c r="S2303" s="188">
        <v>121.19</v>
      </c>
      <c r="T2303" s="188">
        <v>112.08</v>
      </c>
      <c r="U2303" s="188"/>
      <c r="V2303" s="188">
        <v>32.65</v>
      </c>
      <c r="W2303" s="188">
        <v>124.44</v>
      </c>
      <c r="X2303" s="188">
        <v>114.74</v>
      </c>
      <c r="Y2303" s="188">
        <v>112.21</v>
      </c>
      <c r="Z2303" s="188">
        <v>159.37</v>
      </c>
      <c r="AA2303" s="188">
        <v>124.44</v>
      </c>
      <c r="AB2303" s="188"/>
      <c r="AC2303" s="188">
        <v>99.34</v>
      </c>
      <c r="AD2303" s="188">
        <v>44.25</v>
      </c>
      <c r="AE2303" s="188">
        <v>111.15</v>
      </c>
      <c r="AF2303" s="188">
        <v>113.9</v>
      </c>
    </row>
    <row r="2304" spans="1:32" x14ac:dyDescent="0.3">
      <c r="A2304" s="180" t="s">
        <v>973</v>
      </c>
      <c r="B2304" s="180">
        <v>3398</v>
      </c>
      <c r="C2304" s="182" t="s">
        <v>28697</v>
      </c>
      <c r="D2304" s="180" t="s">
        <v>6</v>
      </c>
      <c r="E2304" s="180" t="s">
        <v>857</v>
      </c>
      <c r="F2304" s="188">
        <v>5.01</v>
      </c>
      <c r="G2304" s="188">
        <v>2.15</v>
      </c>
      <c r="H2304" s="188">
        <v>9.1</v>
      </c>
      <c r="I2304" s="188">
        <v>5.23</v>
      </c>
      <c r="J2304" s="188">
        <v>6.01</v>
      </c>
      <c r="K2304" s="188"/>
      <c r="L2304" s="188">
        <v>4.79</v>
      </c>
      <c r="M2304" s="188">
        <v>7.65</v>
      </c>
      <c r="N2304" s="188">
        <v>6.61</v>
      </c>
      <c r="O2304" s="188">
        <v>8.6999999999999993</v>
      </c>
      <c r="P2304" s="188">
        <v>5.93</v>
      </c>
      <c r="Q2304" s="188">
        <v>4.79</v>
      </c>
      <c r="R2304" s="188"/>
      <c r="S2304" s="188">
        <v>5.76</v>
      </c>
      <c r="T2304" s="188">
        <v>5.32</v>
      </c>
      <c r="U2304" s="188"/>
      <c r="V2304" s="188">
        <v>1.55</v>
      </c>
      <c r="W2304" s="188">
        <v>5.91</v>
      </c>
      <c r="X2304" s="188">
        <v>5.45</v>
      </c>
      <c r="Y2304" s="188">
        <v>5.33</v>
      </c>
      <c r="Z2304" s="188">
        <v>7.57</v>
      </c>
      <c r="AA2304" s="188">
        <v>5.91</v>
      </c>
      <c r="AB2304" s="188"/>
      <c r="AC2304" s="188">
        <v>4.72</v>
      </c>
      <c r="AD2304" s="188">
        <v>2.1</v>
      </c>
      <c r="AE2304" s="188">
        <v>5.28</v>
      </c>
      <c r="AF2304" s="188">
        <v>5.41</v>
      </c>
    </row>
    <row r="2305" spans="1:32" x14ac:dyDescent="0.3">
      <c r="A2305" s="180" t="s">
        <v>973</v>
      </c>
      <c r="B2305" s="180">
        <v>40662</v>
      </c>
      <c r="C2305" s="182" t="s">
        <v>28698</v>
      </c>
      <c r="D2305" s="180" t="s">
        <v>6</v>
      </c>
      <c r="E2305" s="180" t="s">
        <v>857</v>
      </c>
      <c r="F2305" s="188"/>
      <c r="G2305" s="188">
        <v>182.02</v>
      </c>
      <c r="H2305" s="188"/>
      <c r="I2305" s="188">
        <v>97.07</v>
      </c>
      <c r="J2305" s="188">
        <v>207.48</v>
      </c>
      <c r="K2305" s="188">
        <v>133.52000000000001</v>
      </c>
      <c r="L2305" s="188"/>
      <c r="M2305" s="188"/>
      <c r="N2305" s="188"/>
      <c r="O2305" s="188"/>
      <c r="P2305" s="188">
        <v>258.87</v>
      </c>
      <c r="Q2305" s="188"/>
      <c r="R2305" s="188"/>
      <c r="S2305" s="188"/>
      <c r="T2305" s="188">
        <v>195.03</v>
      </c>
      <c r="U2305" s="188"/>
      <c r="V2305" s="188">
        <v>175.95</v>
      </c>
      <c r="W2305" s="188">
        <v>275.61</v>
      </c>
      <c r="X2305" s="188"/>
      <c r="Y2305" s="188">
        <v>121.34</v>
      </c>
      <c r="Z2305" s="188"/>
      <c r="AA2305" s="188"/>
      <c r="AB2305" s="188">
        <v>327.62</v>
      </c>
      <c r="AC2305" s="188">
        <v>141.97</v>
      </c>
      <c r="AD2305" s="188">
        <v>137.63999999999999</v>
      </c>
      <c r="AE2305" s="188">
        <v>216.4</v>
      </c>
      <c r="AF2305" s="188"/>
    </row>
    <row r="2306" spans="1:32" x14ac:dyDescent="0.3">
      <c r="A2306" s="180" t="s">
        <v>973</v>
      </c>
      <c r="B2306" s="180">
        <v>3437</v>
      </c>
      <c r="C2306" s="182" t="s">
        <v>28699</v>
      </c>
      <c r="D2306" s="180" t="s">
        <v>47</v>
      </c>
      <c r="E2306" s="180" t="s">
        <v>857</v>
      </c>
      <c r="F2306" s="188"/>
      <c r="G2306" s="188">
        <v>505.62</v>
      </c>
      <c r="H2306" s="188"/>
      <c r="I2306" s="188">
        <v>269.66000000000003</v>
      </c>
      <c r="J2306" s="188">
        <v>576.34</v>
      </c>
      <c r="K2306" s="188">
        <v>370.91</v>
      </c>
      <c r="L2306" s="188"/>
      <c r="M2306" s="188"/>
      <c r="N2306" s="188"/>
      <c r="O2306" s="188"/>
      <c r="P2306" s="188">
        <v>719.09</v>
      </c>
      <c r="Q2306" s="188"/>
      <c r="R2306" s="188"/>
      <c r="S2306" s="188"/>
      <c r="T2306" s="188">
        <v>541.77</v>
      </c>
      <c r="U2306" s="188"/>
      <c r="V2306" s="188">
        <v>488.76</v>
      </c>
      <c r="W2306" s="188">
        <v>765.59</v>
      </c>
      <c r="X2306" s="188"/>
      <c r="Y2306" s="188">
        <v>337.08</v>
      </c>
      <c r="Z2306" s="188"/>
      <c r="AA2306" s="188"/>
      <c r="AB2306" s="188">
        <v>910.06</v>
      </c>
      <c r="AC2306" s="188">
        <v>394.38</v>
      </c>
      <c r="AD2306" s="188">
        <v>382.33</v>
      </c>
      <c r="AE2306" s="188">
        <v>601.13</v>
      </c>
      <c r="AF2306" s="188"/>
    </row>
    <row r="2307" spans="1:32" x14ac:dyDescent="0.3">
      <c r="A2307" s="180" t="s">
        <v>973</v>
      </c>
      <c r="B2307" s="180">
        <v>11190</v>
      </c>
      <c r="C2307" s="182" t="s">
        <v>28700</v>
      </c>
      <c r="D2307" s="180" t="s">
        <v>6</v>
      </c>
      <c r="E2307" s="180" t="s">
        <v>26586</v>
      </c>
      <c r="F2307" s="188">
        <v>162.94</v>
      </c>
      <c r="G2307" s="188"/>
      <c r="H2307" s="188"/>
      <c r="I2307" s="188"/>
      <c r="J2307" s="188"/>
      <c r="K2307" s="188"/>
      <c r="L2307" s="188"/>
      <c r="M2307" s="188"/>
      <c r="N2307" s="188"/>
      <c r="O2307" s="188"/>
      <c r="P2307" s="188"/>
      <c r="Q2307" s="188"/>
      <c r="R2307" s="188"/>
      <c r="S2307" s="188">
        <v>133.99</v>
      </c>
      <c r="T2307" s="188"/>
      <c r="U2307" s="188"/>
      <c r="V2307" s="188"/>
      <c r="W2307" s="188"/>
      <c r="X2307" s="188"/>
      <c r="Y2307" s="188"/>
      <c r="Z2307" s="188"/>
      <c r="AA2307" s="188"/>
      <c r="AB2307" s="188"/>
      <c r="AC2307" s="188"/>
      <c r="AD2307" s="188"/>
      <c r="AE2307" s="188">
        <v>153.69999999999999</v>
      </c>
      <c r="AF2307" s="188"/>
    </row>
    <row r="2308" spans="1:32" x14ac:dyDescent="0.3">
      <c r="A2308" s="180" t="s">
        <v>973</v>
      </c>
      <c r="B2308" s="180">
        <v>34377</v>
      </c>
      <c r="C2308" s="182" t="s">
        <v>28701</v>
      </c>
      <c r="D2308" s="180" t="s">
        <v>6</v>
      </c>
      <c r="E2308" s="180" t="s">
        <v>857</v>
      </c>
      <c r="F2308" s="188"/>
      <c r="G2308" s="188">
        <v>291.89999999999998</v>
      </c>
      <c r="H2308" s="188"/>
      <c r="I2308" s="188"/>
      <c r="J2308" s="188">
        <v>113.59</v>
      </c>
      <c r="K2308" s="188">
        <v>157.99</v>
      </c>
      <c r="L2308" s="188"/>
      <c r="M2308" s="188">
        <v>175.49</v>
      </c>
      <c r="N2308" s="188">
        <v>216.84</v>
      </c>
      <c r="O2308" s="188"/>
      <c r="P2308" s="188">
        <v>165.17</v>
      </c>
      <c r="Q2308" s="188">
        <v>276.95</v>
      </c>
      <c r="R2308" s="188">
        <v>226.15</v>
      </c>
      <c r="S2308" s="188">
        <v>158.46</v>
      </c>
      <c r="T2308" s="188"/>
      <c r="U2308" s="188">
        <v>154.79</v>
      </c>
      <c r="V2308" s="188">
        <v>163.57</v>
      </c>
      <c r="W2308" s="188">
        <v>351.18</v>
      </c>
      <c r="X2308" s="188">
        <v>392.35</v>
      </c>
      <c r="Y2308" s="188">
        <v>147.91999999999999</v>
      </c>
      <c r="Z2308" s="188">
        <v>504.29</v>
      </c>
      <c r="AA2308" s="188"/>
      <c r="AB2308" s="188">
        <v>252.94</v>
      </c>
      <c r="AC2308" s="188">
        <v>261.02</v>
      </c>
      <c r="AD2308" s="188"/>
      <c r="AE2308" s="188">
        <v>207.76</v>
      </c>
      <c r="AF2308" s="188"/>
    </row>
    <row r="2309" spans="1:32" x14ac:dyDescent="0.3">
      <c r="A2309" s="180" t="s">
        <v>973</v>
      </c>
      <c r="B2309" s="180">
        <v>40659</v>
      </c>
      <c r="C2309" s="182" t="s">
        <v>28702</v>
      </c>
      <c r="D2309" s="180" t="s">
        <v>47</v>
      </c>
      <c r="E2309" s="180" t="s">
        <v>857</v>
      </c>
      <c r="F2309" s="188"/>
      <c r="G2309" s="188">
        <v>715.38</v>
      </c>
      <c r="H2309" s="188"/>
      <c r="I2309" s="188">
        <v>381.53</v>
      </c>
      <c r="J2309" s="188">
        <v>815.44</v>
      </c>
      <c r="K2309" s="188">
        <v>524.78</v>
      </c>
      <c r="L2309" s="188"/>
      <c r="M2309" s="188"/>
      <c r="N2309" s="188"/>
      <c r="O2309" s="188"/>
      <c r="P2309" s="188">
        <v>1017.41</v>
      </c>
      <c r="Q2309" s="188"/>
      <c r="R2309" s="188"/>
      <c r="S2309" s="188"/>
      <c r="T2309" s="188">
        <v>766.52</v>
      </c>
      <c r="U2309" s="188"/>
      <c r="V2309" s="188">
        <v>691.53</v>
      </c>
      <c r="W2309" s="188">
        <v>1083.21</v>
      </c>
      <c r="X2309" s="188"/>
      <c r="Y2309" s="188">
        <v>476.92</v>
      </c>
      <c r="Z2309" s="188"/>
      <c r="AA2309" s="188"/>
      <c r="AB2309" s="188">
        <v>1287.6099999999999</v>
      </c>
      <c r="AC2309" s="188">
        <v>557.99</v>
      </c>
      <c r="AD2309" s="188">
        <v>540.95000000000005</v>
      </c>
      <c r="AE2309" s="188">
        <v>850.51</v>
      </c>
      <c r="AF2309" s="188"/>
    </row>
    <row r="2310" spans="1:32" x14ac:dyDescent="0.3">
      <c r="A2310" s="180" t="s">
        <v>973</v>
      </c>
      <c r="B2310" s="180">
        <v>40660</v>
      </c>
      <c r="C2310" s="182" t="s">
        <v>28703</v>
      </c>
      <c r="D2310" s="180" t="s">
        <v>47</v>
      </c>
      <c r="E2310" s="180" t="s">
        <v>857</v>
      </c>
      <c r="F2310" s="188"/>
      <c r="G2310" s="188">
        <v>906.65</v>
      </c>
      <c r="H2310" s="188"/>
      <c r="I2310" s="188">
        <v>483.55</v>
      </c>
      <c r="J2310" s="188">
        <v>1033.47</v>
      </c>
      <c r="K2310" s="188">
        <v>665.1</v>
      </c>
      <c r="L2310" s="188"/>
      <c r="M2310" s="188"/>
      <c r="N2310" s="188"/>
      <c r="O2310" s="188"/>
      <c r="P2310" s="188">
        <v>1289.45</v>
      </c>
      <c r="Q2310" s="188"/>
      <c r="R2310" s="188"/>
      <c r="S2310" s="188"/>
      <c r="T2310" s="188">
        <v>971.47</v>
      </c>
      <c r="U2310" s="188"/>
      <c r="V2310" s="188">
        <v>876.43</v>
      </c>
      <c r="W2310" s="188">
        <v>1372.84</v>
      </c>
      <c r="X2310" s="188"/>
      <c r="Y2310" s="188">
        <v>604.42999999999995</v>
      </c>
      <c r="Z2310" s="188"/>
      <c r="AA2310" s="188"/>
      <c r="AB2310" s="188">
        <v>1631.89</v>
      </c>
      <c r="AC2310" s="188">
        <v>707.19</v>
      </c>
      <c r="AD2310" s="188">
        <v>685.59</v>
      </c>
      <c r="AE2310" s="188">
        <v>1077.92</v>
      </c>
      <c r="AF2310" s="188"/>
    </row>
    <row r="2311" spans="1:32" x14ac:dyDescent="0.3">
      <c r="A2311" s="180" t="s">
        <v>973</v>
      </c>
      <c r="B2311" s="180">
        <v>40661</v>
      </c>
      <c r="C2311" s="182" t="s">
        <v>28704</v>
      </c>
      <c r="D2311" s="180" t="s">
        <v>47</v>
      </c>
      <c r="E2311" s="180" t="s">
        <v>857</v>
      </c>
      <c r="F2311" s="188"/>
      <c r="G2311" s="188">
        <v>557.44000000000005</v>
      </c>
      <c r="H2311" s="188"/>
      <c r="I2311" s="188">
        <v>297.3</v>
      </c>
      <c r="J2311" s="188">
        <v>635.4</v>
      </c>
      <c r="K2311" s="188">
        <v>408.92</v>
      </c>
      <c r="L2311" s="188"/>
      <c r="M2311" s="188"/>
      <c r="N2311" s="188"/>
      <c r="O2311" s="188"/>
      <c r="P2311" s="188">
        <v>792.79</v>
      </c>
      <c r="Q2311" s="188"/>
      <c r="R2311" s="188"/>
      <c r="S2311" s="188"/>
      <c r="T2311" s="188">
        <v>597.29</v>
      </c>
      <c r="U2311" s="188"/>
      <c r="V2311" s="188">
        <v>538.85</v>
      </c>
      <c r="W2311" s="188">
        <v>844.06</v>
      </c>
      <c r="X2311" s="188"/>
      <c r="Y2311" s="188">
        <v>371.62</v>
      </c>
      <c r="Z2311" s="188"/>
      <c r="AA2311" s="188"/>
      <c r="AB2311" s="188">
        <v>1003.33</v>
      </c>
      <c r="AC2311" s="188">
        <v>434.8</v>
      </c>
      <c r="AD2311" s="188">
        <v>421.52</v>
      </c>
      <c r="AE2311" s="188">
        <v>662.73</v>
      </c>
      <c r="AF2311" s="188"/>
    </row>
    <row r="2312" spans="1:32" x14ac:dyDescent="0.3">
      <c r="A2312" s="180" t="s">
        <v>973</v>
      </c>
      <c r="B2312" s="180">
        <v>3428</v>
      </c>
      <c r="C2312" s="182" t="s">
        <v>28705</v>
      </c>
      <c r="D2312" s="180" t="s">
        <v>47</v>
      </c>
      <c r="E2312" s="180" t="s">
        <v>26586</v>
      </c>
      <c r="F2312" s="188"/>
      <c r="G2312" s="188">
        <v>750</v>
      </c>
      <c r="H2312" s="188"/>
      <c r="I2312" s="188">
        <v>400</v>
      </c>
      <c r="J2312" s="188">
        <v>854.9</v>
      </c>
      <c r="K2312" s="188">
        <v>550.17999999999995</v>
      </c>
      <c r="L2312" s="188"/>
      <c r="M2312" s="188"/>
      <c r="N2312" s="188"/>
      <c r="O2312" s="188"/>
      <c r="P2312" s="188">
        <v>1066.6500000000001</v>
      </c>
      <c r="Q2312" s="188"/>
      <c r="R2312" s="188"/>
      <c r="S2312" s="188"/>
      <c r="T2312" s="188">
        <v>803.62</v>
      </c>
      <c r="U2312" s="188"/>
      <c r="V2312" s="188">
        <v>725</v>
      </c>
      <c r="W2312" s="188">
        <v>1135.6300000000001</v>
      </c>
      <c r="X2312" s="188"/>
      <c r="Y2312" s="188">
        <v>500</v>
      </c>
      <c r="Z2312" s="188"/>
      <c r="AA2312" s="188"/>
      <c r="AB2312" s="188">
        <v>1349.92</v>
      </c>
      <c r="AC2312" s="188">
        <v>585</v>
      </c>
      <c r="AD2312" s="188">
        <v>567.13</v>
      </c>
      <c r="AE2312" s="188">
        <v>891.67</v>
      </c>
      <c r="AF2312" s="188"/>
    </row>
    <row r="2313" spans="1:32" x14ac:dyDescent="0.3">
      <c r="A2313" s="180" t="s">
        <v>973</v>
      </c>
      <c r="B2313" s="180">
        <v>3429</v>
      </c>
      <c r="C2313" s="182" t="s">
        <v>28706</v>
      </c>
      <c r="D2313" s="180" t="s">
        <v>47</v>
      </c>
      <c r="E2313" s="180" t="s">
        <v>857</v>
      </c>
      <c r="F2313" s="188"/>
      <c r="G2313" s="188">
        <v>428.51</v>
      </c>
      <c r="H2313" s="188"/>
      <c r="I2313" s="188">
        <v>228.53</v>
      </c>
      <c r="J2313" s="188">
        <v>488.44</v>
      </c>
      <c r="K2313" s="188">
        <v>314.33999999999997</v>
      </c>
      <c r="L2313" s="188"/>
      <c r="M2313" s="188"/>
      <c r="N2313" s="188"/>
      <c r="O2313" s="188"/>
      <c r="P2313" s="188">
        <v>609.41999999999996</v>
      </c>
      <c r="Q2313" s="188"/>
      <c r="R2313" s="188"/>
      <c r="S2313" s="188"/>
      <c r="T2313" s="188">
        <v>459.14</v>
      </c>
      <c r="U2313" s="188"/>
      <c r="V2313" s="188">
        <v>414.22</v>
      </c>
      <c r="W2313" s="188">
        <v>648.84</v>
      </c>
      <c r="X2313" s="188"/>
      <c r="Y2313" s="188">
        <v>285.67</v>
      </c>
      <c r="Z2313" s="188"/>
      <c r="AA2313" s="188"/>
      <c r="AB2313" s="188">
        <v>771.27</v>
      </c>
      <c r="AC2313" s="188">
        <v>334.23</v>
      </c>
      <c r="AD2313" s="188">
        <v>324.02</v>
      </c>
      <c r="AE2313" s="188">
        <v>509.45</v>
      </c>
      <c r="AF2313" s="188"/>
    </row>
    <row r="2314" spans="1:32" x14ac:dyDescent="0.3">
      <c r="A2314" s="180" t="s">
        <v>973</v>
      </c>
      <c r="B2314" s="180">
        <v>11199</v>
      </c>
      <c r="C2314" s="182" t="s">
        <v>28707</v>
      </c>
      <c r="D2314" s="180" t="s">
        <v>6</v>
      </c>
      <c r="E2314" s="180" t="s">
        <v>857</v>
      </c>
      <c r="F2314" s="188">
        <v>899.88</v>
      </c>
      <c r="G2314" s="188"/>
      <c r="H2314" s="188"/>
      <c r="I2314" s="188"/>
      <c r="J2314" s="188"/>
      <c r="K2314" s="188"/>
      <c r="L2314" s="188"/>
      <c r="M2314" s="188"/>
      <c r="N2314" s="188"/>
      <c r="O2314" s="188"/>
      <c r="P2314" s="188"/>
      <c r="Q2314" s="188"/>
      <c r="R2314" s="188"/>
      <c r="S2314" s="188">
        <v>740</v>
      </c>
      <c r="T2314" s="188"/>
      <c r="U2314" s="188"/>
      <c r="V2314" s="188"/>
      <c r="W2314" s="188"/>
      <c r="X2314" s="188"/>
      <c r="Y2314" s="188"/>
      <c r="Z2314" s="188"/>
      <c r="AA2314" s="188"/>
      <c r="AB2314" s="188"/>
      <c r="AC2314" s="188"/>
      <c r="AD2314" s="188"/>
      <c r="AE2314" s="188">
        <v>848.85</v>
      </c>
      <c r="AF2314" s="188"/>
    </row>
    <row r="2315" spans="1:32" x14ac:dyDescent="0.3">
      <c r="A2315" s="180" t="s">
        <v>973</v>
      </c>
      <c r="B2315" s="180">
        <v>36896</v>
      </c>
      <c r="C2315" s="182" t="s">
        <v>28708</v>
      </c>
      <c r="D2315" s="180" t="s">
        <v>6</v>
      </c>
      <c r="E2315" s="180" t="s">
        <v>26586</v>
      </c>
      <c r="F2315" s="188"/>
      <c r="G2315" s="188">
        <v>565.35</v>
      </c>
      <c r="H2315" s="188"/>
      <c r="I2315" s="188"/>
      <c r="J2315" s="188">
        <v>220</v>
      </c>
      <c r="K2315" s="188">
        <v>306</v>
      </c>
      <c r="L2315" s="188"/>
      <c r="M2315" s="188">
        <v>339.9</v>
      </c>
      <c r="N2315" s="188">
        <v>419.98</v>
      </c>
      <c r="O2315" s="188"/>
      <c r="P2315" s="188">
        <v>319.89999999999998</v>
      </c>
      <c r="Q2315" s="188">
        <v>536.4</v>
      </c>
      <c r="R2315" s="188">
        <v>438</v>
      </c>
      <c r="S2315" s="188">
        <v>306.89999999999998</v>
      </c>
      <c r="T2315" s="188"/>
      <c r="U2315" s="188">
        <v>299.81</v>
      </c>
      <c r="V2315" s="188">
        <v>316.8</v>
      </c>
      <c r="W2315" s="188">
        <v>680.16</v>
      </c>
      <c r="X2315" s="188">
        <v>759.9</v>
      </c>
      <c r="Y2315" s="188">
        <v>286.5</v>
      </c>
      <c r="Z2315" s="188">
        <v>976.71</v>
      </c>
      <c r="AA2315" s="188"/>
      <c r="AB2315" s="188">
        <v>489.9</v>
      </c>
      <c r="AC2315" s="188">
        <v>505.55</v>
      </c>
      <c r="AD2315" s="188"/>
      <c r="AE2315" s="188">
        <v>402.4</v>
      </c>
      <c r="AF2315" s="188"/>
    </row>
    <row r="2316" spans="1:32" x14ac:dyDescent="0.3">
      <c r="A2316" s="180" t="s">
        <v>973</v>
      </c>
      <c r="B2316" s="180">
        <v>34367</v>
      </c>
      <c r="C2316" s="182" t="s">
        <v>28709</v>
      </c>
      <c r="D2316" s="180" t="s">
        <v>6</v>
      </c>
      <c r="E2316" s="180" t="s">
        <v>857</v>
      </c>
      <c r="F2316" s="188"/>
      <c r="G2316" s="188">
        <v>728.65</v>
      </c>
      <c r="H2316" s="188"/>
      <c r="I2316" s="188"/>
      <c r="J2316" s="188">
        <v>283.54000000000002</v>
      </c>
      <c r="K2316" s="188">
        <v>394.38</v>
      </c>
      <c r="L2316" s="188"/>
      <c r="M2316" s="188">
        <v>438.08</v>
      </c>
      <c r="N2316" s="188">
        <v>541.29</v>
      </c>
      <c r="O2316" s="188"/>
      <c r="P2316" s="188">
        <v>412.3</v>
      </c>
      <c r="Q2316" s="188">
        <v>691.34</v>
      </c>
      <c r="R2316" s="188">
        <v>564.51</v>
      </c>
      <c r="S2316" s="188">
        <v>395.54</v>
      </c>
      <c r="T2316" s="188"/>
      <c r="U2316" s="188">
        <v>386.41</v>
      </c>
      <c r="V2316" s="188">
        <v>408.3</v>
      </c>
      <c r="W2316" s="188">
        <v>876.62</v>
      </c>
      <c r="X2316" s="188">
        <v>979.39</v>
      </c>
      <c r="Y2316" s="188">
        <v>369.25</v>
      </c>
      <c r="Z2316" s="188">
        <v>1258.83</v>
      </c>
      <c r="AA2316" s="188"/>
      <c r="AB2316" s="188">
        <v>631.4</v>
      </c>
      <c r="AC2316" s="188">
        <v>651.57000000000005</v>
      </c>
      <c r="AD2316" s="188"/>
      <c r="AE2316" s="188">
        <v>518.63</v>
      </c>
      <c r="AF2316" s="188"/>
    </row>
    <row r="2317" spans="1:32" x14ac:dyDescent="0.3">
      <c r="A2317" s="180" t="s">
        <v>973</v>
      </c>
      <c r="B2317" s="180">
        <v>36897</v>
      </c>
      <c r="C2317" s="182" t="s">
        <v>28710</v>
      </c>
      <c r="D2317" s="180" t="s">
        <v>6</v>
      </c>
      <c r="E2317" s="180" t="s">
        <v>857</v>
      </c>
      <c r="F2317" s="188"/>
      <c r="G2317" s="188">
        <v>882.22</v>
      </c>
      <c r="H2317" s="188"/>
      <c r="I2317" s="188"/>
      <c r="J2317" s="188">
        <v>343.3</v>
      </c>
      <c r="K2317" s="188">
        <v>477.5</v>
      </c>
      <c r="L2317" s="188"/>
      <c r="M2317" s="188">
        <v>530.4</v>
      </c>
      <c r="N2317" s="188">
        <v>655.37</v>
      </c>
      <c r="O2317" s="188"/>
      <c r="P2317" s="188">
        <v>499.19</v>
      </c>
      <c r="Q2317" s="188">
        <v>837.04</v>
      </c>
      <c r="R2317" s="188">
        <v>683.49</v>
      </c>
      <c r="S2317" s="188">
        <v>478.91</v>
      </c>
      <c r="T2317" s="188"/>
      <c r="U2317" s="188">
        <v>467.84</v>
      </c>
      <c r="V2317" s="188">
        <v>494.36</v>
      </c>
      <c r="W2317" s="188">
        <v>1061.3800000000001</v>
      </c>
      <c r="X2317" s="188">
        <v>1185.81</v>
      </c>
      <c r="Y2317" s="188">
        <v>447.07</v>
      </c>
      <c r="Z2317" s="188">
        <v>1524.14</v>
      </c>
      <c r="AA2317" s="188"/>
      <c r="AB2317" s="188">
        <v>764.48</v>
      </c>
      <c r="AC2317" s="188">
        <v>788.9</v>
      </c>
      <c r="AD2317" s="188"/>
      <c r="AE2317" s="188">
        <v>627.92999999999995</v>
      </c>
      <c r="AF2317" s="188"/>
    </row>
    <row r="2318" spans="1:32" x14ac:dyDescent="0.3">
      <c r="A2318" s="180" t="s">
        <v>973</v>
      </c>
      <c r="B2318" s="180">
        <v>34369</v>
      </c>
      <c r="C2318" s="182" t="s">
        <v>28711</v>
      </c>
      <c r="D2318" s="180" t="s">
        <v>6</v>
      </c>
      <c r="E2318" s="180" t="s">
        <v>857</v>
      </c>
      <c r="F2318" s="188"/>
      <c r="G2318" s="188">
        <v>1015.27</v>
      </c>
      <c r="H2318" s="188"/>
      <c r="I2318" s="188"/>
      <c r="J2318" s="188">
        <v>395.08</v>
      </c>
      <c r="K2318" s="188">
        <v>549.52</v>
      </c>
      <c r="L2318" s="188"/>
      <c r="M2318" s="188">
        <v>610.4</v>
      </c>
      <c r="N2318" s="188">
        <v>754.21</v>
      </c>
      <c r="O2318" s="188"/>
      <c r="P2318" s="188">
        <v>574.48</v>
      </c>
      <c r="Q2318" s="188">
        <v>963.28</v>
      </c>
      <c r="R2318" s="188">
        <v>786.57</v>
      </c>
      <c r="S2318" s="188">
        <v>551.13</v>
      </c>
      <c r="T2318" s="188"/>
      <c r="U2318" s="188">
        <v>538.4</v>
      </c>
      <c r="V2318" s="188">
        <v>568.91</v>
      </c>
      <c r="W2318" s="188">
        <v>1221.44</v>
      </c>
      <c r="X2318" s="188">
        <v>1364.64</v>
      </c>
      <c r="Y2318" s="188">
        <v>514.5</v>
      </c>
      <c r="Z2318" s="188">
        <v>1754</v>
      </c>
      <c r="AA2318" s="188"/>
      <c r="AB2318" s="188">
        <v>879.77</v>
      </c>
      <c r="AC2318" s="188">
        <v>907.88</v>
      </c>
      <c r="AD2318" s="188"/>
      <c r="AE2318" s="188">
        <v>722.64</v>
      </c>
      <c r="AF2318" s="188"/>
    </row>
    <row r="2319" spans="1:32" x14ac:dyDescent="0.3">
      <c r="A2319" s="180" t="s">
        <v>973</v>
      </c>
      <c r="B2319" s="180">
        <v>34364</v>
      </c>
      <c r="C2319" s="182" t="s">
        <v>28712</v>
      </c>
      <c r="D2319" s="180" t="s">
        <v>6</v>
      </c>
      <c r="E2319" s="180" t="s">
        <v>857</v>
      </c>
      <c r="F2319" s="188"/>
      <c r="G2319" s="188">
        <v>957.79</v>
      </c>
      <c r="H2319" s="188"/>
      <c r="I2319" s="188"/>
      <c r="J2319" s="188">
        <v>372.71</v>
      </c>
      <c r="K2319" s="188">
        <v>518.41</v>
      </c>
      <c r="L2319" s="188"/>
      <c r="M2319" s="188">
        <v>575.84</v>
      </c>
      <c r="N2319" s="188">
        <v>711.51</v>
      </c>
      <c r="O2319" s="188"/>
      <c r="P2319" s="188">
        <v>541.96</v>
      </c>
      <c r="Q2319" s="188">
        <v>908.74</v>
      </c>
      <c r="R2319" s="188">
        <v>742.04</v>
      </c>
      <c r="S2319" s="188">
        <v>519.92999999999995</v>
      </c>
      <c r="T2319" s="188"/>
      <c r="U2319" s="188">
        <v>507.92</v>
      </c>
      <c r="V2319" s="188">
        <v>536.70000000000005</v>
      </c>
      <c r="W2319" s="188">
        <v>1152.29</v>
      </c>
      <c r="X2319" s="188">
        <v>1287.3800000000001</v>
      </c>
      <c r="Y2319" s="188">
        <v>485.37</v>
      </c>
      <c r="Z2319" s="188">
        <v>1654.69</v>
      </c>
      <c r="AA2319" s="188"/>
      <c r="AB2319" s="188">
        <v>829.96</v>
      </c>
      <c r="AC2319" s="188">
        <v>856.48</v>
      </c>
      <c r="AD2319" s="188"/>
      <c r="AE2319" s="188">
        <v>681.72</v>
      </c>
      <c r="AF2319" s="188"/>
    </row>
    <row r="2320" spans="1:32" x14ac:dyDescent="0.3">
      <c r="A2320" s="180" t="s">
        <v>973</v>
      </c>
      <c r="B2320" s="180">
        <v>3421</v>
      </c>
      <c r="C2320" s="182" t="s">
        <v>28713</v>
      </c>
      <c r="D2320" s="180" t="s">
        <v>47</v>
      </c>
      <c r="E2320" s="180" t="s">
        <v>857</v>
      </c>
      <c r="F2320" s="188"/>
      <c r="G2320" s="188">
        <v>561.70000000000005</v>
      </c>
      <c r="H2320" s="188"/>
      <c r="I2320" s="188">
        <v>299.57</v>
      </c>
      <c r="J2320" s="188">
        <v>640.26</v>
      </c>
      <c r="K2320" s="188">
        <v>412.05</v>
      </c>
      <c r="L2320" s="188"/>
      <c r="M2320" s="188"/>
      <c r="N2320" s="188"/>
      <c r="O2320" s="188"/>
      <c r="P2320" s="188">
        <v>798.85</v>
      </c>
      <c r="Q2320" s="188"/>
      <c r="R2320" s="188"/>
      <c r="S2320" s="188"/>
      <c r="T2320" s="188">
        <v>601.86</v>
      </c>
      <c r="U2320" s="188"/>
      <c r="V2320" s="188">
        <v>542.98</v>
      </c>
      <c r="W2320" s="188">
        <v>850.51</v>
      </c>
      <c r="X2320" s="188"/>
      <c r="Y2320" s="188">
        <v>374.46</v>
      </c>
      <c r="Z2320" s="188"/>
      <c r="AA2320" s="188"/>
      <c r="AB2320" s="188">
        <v>1011</v>
      </c>
      <c r="AC2320" s="188">
        <v>438.12</v>
      </c>
      <c r="AD2320" s="188">
        <v>424.74</v>
      </c>
      <c r="AE2320" s="188">
        <v>667.8</v>
      </c>
      <c r="AF2320" s="188"/>
    </row>
    <row r="2321" spans="1:32" x14ac:dyDescent="0.3">
      <c r="A2321" s="180" t="s">
        <v>973</v>
      </c>
      <c r="B2321" s="180">
        <v>599</v>
      </c>
      <c r="C2321" s="182" t="s">
        <v>28714</v>
      </c>
      <c r="D2321" s="180" t="s">
        <v>47</v>
      </c>
      <c r="E2321" s="180" t="s">
        <v>857</v>
      </c>
      <c r="F2321" s="188"/>
      <c r="G2321" s="188">
        <v>1031.07</v>
      </c>
      <c r="H2321" s="188"/>
      <c r="I2321" s="188"/>
      <c r="J2321" s="188">
        <v>401.23</v>
      </c>
      <c r="K2321" s="188">
        <v>558.07000000000005</v>
      </c>
      <c r="L2321" s="188"/>
      <c r="M2321" s="188">
        <v>619.9</v>
      </c>
      <c r="N2321" s="188">
        <v>765.95</v>
      </c>
      <c r="O2321" s="188"/>
      <c r="P2321" s="188">
        <v>583.42999999999995</v>
      </c>
      <c r="Q2321" s="188">
        <v>978.28</v>
      </c>
      <c r="R2321" s="188">
        <v>798.82</v>
      </c>
      <c r="S2321" s="188">
        <v>559.72</v>
      </c>
      <c r="T2321" s="188"/>
      <c r="U2321" s="188">
        <v>546.79</v>
      </c>
      <c r="V2321" s="188">
        <v>577.77</v>
      </c>
      <c r="W2321" s="188">
        <v>1240.46</v>
      </c>
      <c r="X2321" s="188">
        <v>1385.89</v>
      </c>
      <c r="Y2321" s="188">
        <v>522.51</v>
      </c>
      <c r="Z2321" s="188">
        <v>1781.31</v>
      </c>
      <c r="AA2321" s="188"/>
      <c r="AB2321" s="188">
        <v>893.47</v>
      </c>
      <c r="AC2321" s="188">
        <v>922.01</v>
      </c>
      <c r="AD2321" s="188"/>
      <c r="AE2321" s="188">
        <v>733.89</v>
      </c>
      <c r="AF2321" s="188"/>
    </row>
    <row r="2322" spans="1:32" x14ac:dyDescent="0.3">
      <c r="A2322" s="180" t="s">
        <v>973</v>
      </c>
      <c r="B2322" s="180">
        <v>44053</v>
      </c>
      <c r="C2322" s="182" t="s">
        <v>28715</v>
      </c>
      <c r="D2322" s="180" t="s">
        <v>6</v>
      </c>
      <c r="E2322" s="180" t="s">
        <v>857</v>
      </c>
      <c r="F2322" s="188"/>
      <c r="G2322" s="188">
        <v>2288.5100000000002</v>
      </c>
      <c r="H2322" s="188"/>
      <c r="I2322" s="188"/>
      <c r="J2322" s="188">
        <v>890.55</v>
      </c>
      <c r="K2322" s="188">
        <v>1238.67</v>
      </c>
      <c r="L2322" s="188"/>
      <c r="M2322" s="188">
        <v>1375.9</v>
      </c>
      <c r="N2322" s="188">
        <v>1700.06</v>
      </c>
      <c r="O2322" s="188"/>
      <c r="P2322" s="188">
        <v>1294.94</v>
      </c>
      <c r="Q2322" s="188">
        <v>2171.3200000000002</v>
      </c>
      <c r="R2322" s="188">
        <v>1773</v>
      </c>
      <c r="S2322" s="188">
        <v>1242.31</v>
      </c>
      <c r="T2322" s="188"/>
      <c r="U2322" s="188">
        <v>1213.6099999999999</v>
      </c>
      <c r="V2322" s="188">
        <v>1282.3900000000001</v>
      </c>
      <c r="W2322" s="188">
        <v>2753.25</v>
      </c>
      <c r="X2322" s="188">
        <v>3076.04</v>
      </c>
      <c r="Y2322" s="188">
        <v>1159.73</v>
      </c>
      <c r="Z2322" s="188">
        <v>3953.67</v>
      </c>
      <c r="AA2322" s="188"/>
      <c r="AB2322" s="188">
        <v>1983.09</v>
      </c>
      <c r="AC2322" s="188">
        <v>2046.44</v>
      </c>
      <c r="AD2322" s="188"/>
      <c r="AE2322" s="188">
        <v>1628.89</v>
      </c>
      <c r="AF2322" s="188"/>
    </row>
    <row r="2323" spans="1:32" x14ac:dyDescent="0.3">
      <c r="A2323" s="180" t="s">
        <v>973</v>
      </c>
      <c r="B2323" s="180">
        <v>3423</v>
      </c>
      <c r="C2323" s="182" t="s">
        <v>28716</v>
      </c>
      <c r="D2323" s="180" t="s">
        <v>47</v>
      </c>
      <c r="E2323" s="180" t="s">
        <v>857</v>
      </c>
      <c r="F2323" s="188"/>
      <c r="G2323" s="188">
        <v>792.13</v>
      </c>
      <c r="H2323" s="188"/>
      <c r="I2323" s="188">
        <v>422.47</v>
      </c>
      <c r="J2323" s="188">
        <v>902.93</v>
      </c>
      <c r="K2323" s="188">
        <v>581.09</v>
      </c>
      <c r="L2323" s="188"/>
      <c r="M2323" s="188"/>
      <c r="N2323" s="188"/>
      <c r="O2323" s="188"/>
      <c r="P2323" s="188">
        <v>1126.57</v>
      </c>
      <c r="Q2323" s="188"/>
      <c r="R2323" s="188"/>
      <c r="S2323" s="188"/>
      <c r="T2323" s="188">
        <v>848.77</v>
      </c>
      <c r="U2323" s="188"/>
      <c r="V2323" s="188">
        <v>765.73</v>
      </c>
      <c r="W2323" s="188">
        <v>1199.43</v>
      </c>
      <c r="X2323" s="188"/>
      <c r="Y2323" s="188">
        <v>528.09</v>
      </c>
      <c r="Z2323" s="188"/>
      <c r="AA2323" s="188"/>
      <c r="AB2323" s="188">
        <v>1425.76</v>
      </c>
      <c r="AC2323" s="188">
        <v>617.86</v>
      </c>
      <c r="AD2323" s="188">
        <v>598.99</v>
      </c>
      <c r="AE2323" s="188">
        <v>941.76</v>
      </c>
      <c r="AF2323" s="188"/>
    </row>
    <row r="2324" spans="1:32" x14ac:dyDescent="0.3">
      <c r="A2324" s="180" t="s">
        <v>973</v>
      </c>
      <c r="B2324" s="180">
        <v>34797</v>
      </c>
      <c r="C2324" s="182" t="s">
        <v>28717</v>
      </c>
      <c r="D2324" s="180" t="s">
        <v>6</v>
      </c>
      <c r="E2324" s="180" t="s">
        <v>857</v>
      </c>
      <c r="F2324" s="188">
        <v>354.91</v>
      </c>
      <c r="G2324" s="188"/>
      <c r="H2324" s="188"/>
      <c r="I2324" s="188"/>
      <c r="J2324" s="188"/>
      <c r="K2324" s="188"/>
      <c r="L2324" s="188"/>
      <c r="M2324" s="188"/>
      <c r="N2324" s="188"/>
      <c r="O2324" s="188"/>
      <c r="P2324" s="188"/>
      <c r="Q2324" s="188"/>
      <c r="R2324" s="188"/>
      <c r="S2324" s="188">
        <v>291.85000000000002</v>
      </c>
      <c r="T2324" s="188"/>
      <c r="U2324" s="188"/>
      <c r="V2324" s="188"/>
      <c r="W2324" s="188"/>
      <c r="X2324" s="188"/>
      <c r="Y2324" s="188"/>
      <c r="Z2324" s="188"/>
      <c r="AA2324" s="188"/>
      <c r="AB2324" s="188"/>
      <c r="AC2324" s="188"/>
      <c r="AD2324" s="188"/>
      <c r="AE2324" s="188">
        <v>334.78</v>
      </c>
      <c r="AF2324" s="188"/>
    </row>
    <row r="2325" spans="1:32" x14ac:dyDescent="0.3">
      <c r="A2325" s="180" t="s">
        <v>973</v>
      </c>
      <c r="B2325" s="180">
        <v>34381</v>
      </c>
      <c r="C2325" s="182" t="s">
        <v>28718</v>
      </c>
      <c r="D2325" s="180" t="s">
        <v>6</v>
      </c>
      <c r="E2325" s="180" t="s">
        <v>857</v>
      </c>
      <c r="F2325" s="188"/>
      <c r="G2325" s="188">
        <v>416.33</v>
      </c>
      <c r="H2325" s="188"/>
      <c r="I2325" s="188"/>
      <c r="J2325" s="188">
        <v>162.01</v>
      </c>
      <c r="K2325" s="188">
        <v>225.34</v>
      </c>
      <c r="L2325" s="188"/>
      <c r="M2325" s="188">
        <v>250.3</v>
      </c>
      <c r="N2325" s="188">
        <v>309.27</v>
      </c>
      <c r="O2325" s="188"/>
      <c r="P2325" s="188">
        <v>235.57</v>
      </c>
      <c r="Q2325" s="188">
        <v>395.01</v>
      </c>
      <c r="R2325" s="188">
        <v>322.54000000000002</v>
      </c>
      <c r="S2325" s="188">
        <v>226</v>
      </c>
      <c r="T2325" s="188"/>
      <c r="U2325" s="188">
        <v>220.78</v>
      </c>
      <c r="V2325" s="188">
        <v>233.29</v>
      </c>
      <c r="W2325" s="188">
        <v>500.87</v>
      </c>
      <c r="X2325" s="188">
        <v>559.59</v>
      </c>
      <c r="Y2325" s="188">
        <v>210.98</v>
      </c>
      <c r="Z2325" s="188">
        <v>719.26</v>
      </c>
      <c r="AA2325" s="188"/>
      <c r="AB2325" s="188">
        <v>360.76</v>
      </c>
      <c r="AC2325" s="188">
        <v>372.29</v>
      </c>
      <c r="AD2325" s="188"/>
      <c r="AE2325" s="188">
        <v>296.33</v>
      </c>
      <c r="AF2325" s="188"/>
    </row>
    <row r="2326" spans="1:32" x14ac:dyDescent="0.3">
      <c r="A2326" s="180" t="s">
        <v>973</v>
      </c>
      <c r="B2326" s="180">
        <v>44054</v>
      </c>
      <c r="C2326" s="182" t="s">
        <v>28719</v>
      </c>
      <c r="D2326" s="180" t="s">
        <v>6</v>
      </c>
      <c r="E2326" s="180" t="s">
        <v>857</v>
      </c>
      <c r="F2326" s="188"/>
      <c r="G2326" s="188">
        <v>820.98</v>
      </c>
      <c r="H2326" s="188"/>
      <c r="I2326" s="188"/>
      <c r="J2326" s="188">
        <v>319.47000000000003</v>
      </c>
      <c r="K2326" s="188">
        <v>444.36</v>
      </c>
      <c r="L2326" s="188"/>
      <c r="M2326" s="188">
        <v>493.59</v>
      </c>
      <c r="N2326" s="188">
        <v>609.88</v>
      </c>
      <c r="O2326" s="188"/>
      <c r="P2326" s="188">
        <v>464.54</v>
      </c>
      <c r="Q2326" s="188">
        <v>778.94</v>
      </c>
      <c r="R2326" s="188">
        <v>636.04</v>
      </c>
      <c r="S2326" s="188">
        <v>445.66</v>
      </c>
      <c r="T2326" s="188"/>
      <c r="U2326" s="188">
        <v>435.37</v>
      </c>
      <c r="V2326" s="188">
        <v>460.04</v>
      </c>
      <c r="W2326" s="188">
        <v>987.7</v>
      </c>
      <c r="X2326" s="188">
        <v>1103.49</v>
      </c>
      <c r="Y2326" s="188">
        <v>416.04</v>
      </c>
      <c r="Z2326" s="188">
        <v>1418.34</v>
      </c>
      <c r="AA2326" s="188"/>
      <c r="AB2326" s="188">
        <v>711.41</v>
      </c>
      <c r="AC2326" s="188">
        <v>734.14</v>
      </c>
      <c r="AD2326" s="188"/>
      <c r="AE2326" s="188">
        <v>584.35</v>
      </c>
      <c r="AF2326" s="188"/>
    </row>
    <row r="2327" spans="1:32" x14ac:dyDescent="0.3">
      <c r="A2327" s="180" t="s">
        <v>973</v>
      </c>
      <c r="B2327" s="180">
        <v>44399</v>
      </c>
      <c r="C2327" s="182" t="s">
        <v>28720</v>
      </c>
      <c r="D2327" s="180" t="s">
        <v>6</v>
      </c>
      <c r="E2327" s="180" t="s">
        <v>857</v>
      </c>
      <c r="F2327" s="188"/>
      <c r="G2327" s="188">
        <v>1121.72</v>
      </c>
      <c r="H2327" s="188"/>
      <c r="I2327" s="188"/>
      <c r="J2327" s="188">
        <v>436.5</v>
      </c>
      <c r="K2327" s="188">
        <v>607.14</v>
      </c>
      <c r="L2327" s="188"/>
      <c r="M2327" s="188">
        <v>674.4</v>
      </c>
      <c r="N2327" s="188">
        <v>833.29</v>
      </c>
      <c r="O2327" s="188"/>
      <c r="P2327" s="188">
        <v>634.72</v>
      </c>
      <c r="Q2327" s="188">
        <v>1064.28</v>
      </c>
      <c r="R2327" s="188">
        <v>869.04</v>
      </c>
      <c r="S2327" s="188">
        <v>608.91999999999996</v>
      </c>
      <c r="T2327" s="188"/>
      <c r="U2327" s="188">
        <v>594.86</v>
      </c>
      <c r="V2327" s="188">
        <v>628.57000000000005</v>
      </c>
      <c r="W2327" s="188">
        <v>1349.52</v>
      </c>
      <c r="X2327" s="188">
        <v>1507.73</v>
      </c>
      <c r="Y2327" s="188">
        <v>568.45000000000005</v>
      </c>
      <c r="Z2327" s="188">
        <v>1937.91</v>
      </c>
      <c r="AA2327" s="188"/>
      <c r="AB2327" s="188">
        <v>972.02</v>
      </c>
      <c r="AC2327" s="188">
        <v>1003.07</v>
      </c>
      <c r="AD2327" s="188"/>
      <c r="AE2327" s="188">
        <v>798.41</v>
      </c>
      <c r="AF2327" s="188"/>
    </row>
    <row r="2328" spans="1:32" x14ac:dyDescent="0.3">
      <c r="A2328" s="180" t="s">
        <v>26723</v>
      </c>
      <c r="B2328" s="180">
        <v>44503</v>
      </c>
      <c r="C2328" s="182" t="s">
        <v>28721</v>
      </c>
      <c r="D2328" s="180" t="s">
        <v>40</v>
      </c>
      <c r="E2328" s="180" t="s">
        <v>857</v>
      </c>
      <c r="F2328" s="188">
        <v>18.07</v>
      </c>
      <c r="G2328" s="188">
        <v>17.07</v>
      </c>
      <c r="H2328" s="188">
        <v>16.829999999999998</v>
      </c>
      <c r="I2328" s="188">
        <v>16.84</v>
      </c>
      <c r="J2328" s="188">
        <v>17.54</v>
      </c>
      <c r="K2328" s="188">
        <v>16.399999999999999</v>
      </c>
      <c r="L2328" s="188">
        <v>20.350000000000001</v>
      </c>
      <c r="M2328" s="188">
        <v>18.88</v>
      </c>
      <c r="N2328" s="188">
        <v>22.01</v>
      </c>
      <c r="O2328" s="188">
        <v>17.27</v>
      </c>
      <c r="P2328" s="188">
        <v>21.7</v>
      </c>
      <c r="Q2328" s="188">
        <v>20.309999999999999</v>
      </c>
      <c r="R2328" s="188">
        <v>17.649999999999999</v>
      </c>
      <c r="S2328" s="188">
        <v>17.57</v>
      </c>
      <c r="T2328" s="188">
        <v>18.41</v>
      </c>
      <c r="U2328" s="188">
        <v>18.149999999999999</v>
      </c>
      <c r="V2328" s="188">
        <v>17.079999999999998</v>
      </c>
      <c r="W2328" s="188">
        <v>21.93</v>
      </c>
      <c r="X2328" s="188">
        <v>23.73</v>
      </c>
      <c r="Y2328" s="188">
        <v>16.690000000000001</v>
      </c>
      <c r="Z2328" s="188">
        <v>19.45</v>
      </c>
      <c r="AA2328" s="188">
        <v>16.579999999999998</v>
      </c>
      <c r="AB2328" s="188">
        <v>19.16</v>
      </c>
      <c r="AC2328" s="188">
        <v>22.84</v>
      </c>
      <c r="AD2328" s="188">
        <v>17.7</v>
      </c>
      <c r="AE2328" s="188">
        <v>22.92</v>
      </c>
      <c r="AF2328" s="188">
        <v>16.48</v>
      </c>
    </row>
    <row r="2329" spans="1:32" x14ac:dyDescent="0.3">
      <c r="A2329" s="180" t="s">
        <v>26723</v>
      </c>
      <c r="B2329" s="180">
        <v>41077</v>
      </c>
      <c r="C2329" s="182" t="s">
        <v>28722</v>
      </c>
      <c r="D2329" s="180" t="s">
        <v>63</v>
      </c>
      <c r="E2329" s="180" t="s">
        <v>857</v>
      </c>
      <c r="F2329" s="188">
        <v>3163.61</v>
      </c>
      <c r="G2329" s="188">
        <v>2976.71</v>
      </c>
      <c r="H2329" s="188">
        <v>2953.69</v>
      </c>
      <c r="I2329" s="188">
        <v>2929.98</v>
      </c>
      <c r="J2329" s="188">
        <v>3065.68</v>
      </c>
      <c r="K2329" s="188">
        <v>2890.13</v>
      </c>
      <c r="L2329" s="188">
        <v>3625.55</v>
      </c>
      <c r="M2329" s="188">
        <v>3311.32</v>
      </c>
      <c r="N2329" s="188">
        <v>3949.35</v>
      </c>
      <c r="O2329" s="188">
        <v>3042.23</v>
      </c>
      <c r="P2329" s="188">
        <v>3841.79</v>
      </c>
      <c r="Q2329" s="188">
        <v>3555.7</v>
      </c>
      <c r="R2329" s="188">
        <v>3178.64</v>
      </c>
      <c r="S2329" s="188">
        <v>3043.95</v>
      </c>
      <c r="T2329" s="188">
        <v>3208.92</v>
      </c>
      <c r="U2329" s="188">
        <v>3179.97</v>
      </c>
      <c r="V2329" s="188">
        <v>3019.05</v>
      </c>
      <c r="W2329" s="188">
        <v>3846.98</v>
      </c>
      <c r="X2329" s="188">
        <v>4169.53</v>
      </c>
      <c r="Y2329" s="188">
        <v>2919.04</v>
      </c>
      <c r="Z2329" s="188">
        <v>3389.16</v>
      </c>
      <c r="AA2329" s="188">
        <v>2896</v>
      </c>
      <c r="AB2329" s="188">
        <v>3369.88</v>
      </c>
      <c r="AC2329" s="188">
        <v>4009.59</v>
      </c>
      <c r="AD2329" s="188">
        <v>3128.38</v>
      </c>
      <c r="AE2329" s="188">
        <v>4017.13</v>
      </c>
      <c r="AF2329" s="188">
        <v>2900.09</v>
      </c>
    </row>
    <row r="2330" spans="1:32" x14ac:dyDescent="0.3">
      <c r="A2330" s="180" t="s">
        <v>973</v>
      </c>
      <c r="B2330" s="180">
        <v>37963</v>
      </c>
      <c r="C2330" s="182" t="s">
        <v>28723</v>
      </c>
      <c r="D2330" s="180" t="s">
        <v>6</v>
      </c>
      <c r="E2330" s="180" t="s">
        <v>857</v>
      </c>
      <c r="F2330" s="188">
        <v>5.08</v>
      </c>
      <c r="G2330" s="188"/>
      <c r="H2330" s="188">
        <v>4.49</v>
      </c>
      <c r="I2330" s="188"/>
      <c r="J2330" s="188">
        <v>4.38</v>
      </c>
      <c r="K2330" s="188">
        <v>4.22</v>
      </c>
      <c r="L2330" s="188">
        <v>4.5599999999999996</v>
      </c>
      <c r="M2330" s="188">
        <v>5.18</v>
      </c>
      <c r="N2330" s="188">
        <v>5.97</v>
      </c>
      <c r="O2330" s="188"/>
      <c r="P2330" s="188">
        <v>4.67</v>
      </c>
      <c r="Q2330" s="188">
        <v>5.04</v>
      </c>
      <c r="R2330" s="188">
        <v>4.93</v>
      </c>
      <c r="S2330" s="188">
        <v>4.59</v>
      </c>
      <c r="T2330" s="188"/>
      <c r="U2330" s="188">
        <v>5.61</v>
      </c>
      <c r="V2330" s="188"/>
      <c r="W2330" s="188">
        <v>5.33</v>
      </c>
      <c r="X2330" s="188">
        <v>4.9400000000000004</v>
      </c>
      <c r="Y2330" s="188">
        <v>4.13</v>
      </c>
      <c r="Z2330" s="188">
        <v>5.29</v>
      </c>
      <c r="AA2330" s="188"/>
      <c r="AB2330" s="188">
        <v>5.61</v>
      </c>
      <c r="AC2330" s="188">
        <v>4.91</v>
      </c>
      <c r="AD2330" s="188"/>
      <c r="AE2330" s="188">
        <v>4.63</v>
      </c>
      <c r="AF2330" s="188"/>
    </row>
    <row r="2331" spans="1:32" x14ac:dyDescent="0.3">
      <c r="A2331" s="180" t="s">
        <v>973</v>
      </c>
      <c r="B2331" s="180">
        <v>37964</v>
      </c>
      <c r="C2331" s="182" t="s">
        <v>28724</v>
      </c>
      <c r="D2331" s="180" t="s">
        <v>6</v>
      </c>
      <c r="E2331" s="180" t="s">
        <v>857</v>
      </c>
      <c r="F2331" s="188">
        <v>6.8</v>
      </c>
      <c r="G2331" s="188"/>
      <c r="H2331" s="188">
        <v>6.01</v>
      </c>
      <c r="I2331" s="188"/>
      <c r="J2331" s="188">
        <v>5.85</v>
      </c>
      <c r="K2331" s="188">
        <v>5.64</v>
      </c>
      <c r="L2331" s="188">
        <v>6.1</v>
      </c>
      <c r="M2331" s="188">
        <v>6.92</v>
      </c>
      <c r="N2331" s="188">
        <v>7.98</v>
      </c>
      <c r="O2331" s="188"/>
      <c r="P2331" s="188">
        <v>6.24</v>
      </c>
      <c r="Q2331" s="188">
        <v>6.74</v>
      </c>
      <c r="R2331" s="188">
        <v>6.59</v>
      </c>
      <c r="S2331" s="188">
        <v>6.14</v>
      </c>
      <c r="T2331" s="188"/>
      <c r="U2331" s="188">
        <v>7.5</v>
      </c>
      <c r="V2331" s="188"/>
      <c r="W2331" s="188">
        <v>7.12</v>
      </c>
      <c r="X2331" s="188">
        <v>6.61</v>
      </c>
      <c r="Y2331" s="188">
        <v>5.52</v>
      </c>
      <c r="Z2331" s="188">
        <v>7.07</v>
      </c>
      <c r="AA2331" s="188"/>
      <c r="AB2331" s="188">
        <v>7.5</v>
      </c>
      <c r="AC2331" s="188">
        <v>6.57</v>
      </c>
      <c r="AD2331" s="188"/>
      <c r="AE2331" s="188">
        <v>6.19</v>
      </c>
      <c r="AF2331" s="188"/>
    </row>
    <row r="2332" spans="1:32" x14ac:dyDescent="0.3">
      <c r="A2332" s="180" t="s">
        <v>973</v>
      </c>
      <c r="B2332" s="180">
        <v>37965</v>
      </c>
      <c r="C2332" s="182" t="s">
        <v>28725</v>
      </c>
      <c r="D2332" s="180" t="s">
        <v>6</v>
      </c>
      <c r="E2332" s="180" t="s">
        <v>857</v>
      </c>
      <c r="F2332" s="188">
        <v>9.8000000000000007</v>
      </c>
      <c r="G2332" s="188"/>
      <c r="H2332" s="188">
        <v>8.67</v>
      </c>
      <c r="I2332" s="188"/>
      <c r="J2332" s="188">
        <v>8.44</v>
      </c>
      <c r="K2332" s="188">
        <v>8.1300000000000008</v>
      </c>
      <c r="L2332" s="188">
        <v>8.8000000000000007</v>
      </c>
      <c r="M2332" s="188">
        <v>9.98</v>
      </c>
      <c r="N2332" s="188">
        <v>11.51</v>
      </c>
      <c r="O2332" s="188"/>
      <c r="P2332" s="188">
        <v>9.01</v>
      </c>
      <c r="Q2332" s="188">
        <v>9.7200000000000006</v>
      </c>
      <c r="R2332" s="188">
        <v>9.5</v>
      </c>
      <c r="S2332" s="188">
        <v>8.85</v>
      </c>
      <c r="T2332" s="188"/>
      <c r="U2332" s="188">
        <v>10.81</v>
      </c>
      <c r="V2332" s="188"/>
      <c r="W2332" s="188">
        <v>10.27</v>
      </c>
      <c r="X2332" s="188">
        <v>9.5299999999999994</v>
      </c>
      <c r="Y2332" s="188">
        <v>7.96</v>
      </c>
      <c r="Z2332" s="188">
        <v>10.199999999999999</v>
      </c>
      <c r="AA2332" s="188"/>
      <c r="AB2332" s="188">
        <v>10.81</v>
      </c>
      <c r="AC2332" s="188">
        <v>9.4700000000000006</v>
      </c>
      <c r="AD2332" s="188"/>
      <c r="AE2332" s="188">
        <v>8.93</v>
      </c>
      <c r="AF2332" s="188"/>
    </row>
    <row r="2333" spans="1:32" x14ac:dyDescent="0.3">
      <c r="A2333" s="180" t="s">
        <v>973</v>
      </c>
      <c r="B2333" s="180">
        <v>37966</v>
      </c>
      <c r="C2333" s="182" t="s">
        <v>28726</v>
      </c>
      <c r="D2333" s="180" t="s">
        <v>6</v>
      </c>
      <c r="E2333" s="180" t="s">
        <v>857</v>
      </c>
      <c r="F2333" s="188">
        <v>17.21</v>
      </c>
      <c r="G2333" s="188"/>
      <c r="H2333" s="188">
        <v>15.22</v>
      </c>
      <c r="I2333" s="188"/>
      <c r="J2333" s="188">
        <v>14.83</v>
      </c>
      <c r="K2333" s="188">
        <v>14.28</v>
      </c>
      <c r="L2333" s="188">
        <v>15.45</v>
      </c>
      <c r="M2333" s="188">
        <v>17.53</v>
      </c>
      <c r="N2333" s="188">
        <v>20.2</v>
      </c>
      <c r="O2333" s="188"/>
      <c r="P2333" s="188">
        <v>15.82</v>
      </c>
      <c r="Q2333" s="188">
        <v>17.07</v>
      </c>
      <c r="R2333" s="188">
        <v>16.690000000000001</v>
      </c>
      <c r="S2333" s="188">
        <v>15.55</v>
      </c>
      <c r="T2333" s="188"/>
      <c r="U2333" s="188">
        <v>18.989999999999998</v>
      </c>
      <c r="V2333" s="188"/>
      <c r="W2333" s="188">
        <v>18.04</v>
      </c>
      <c r="X2333" s="188">
        <v>16.739999999999998</v>
      </c>
      <c r="Y2333" s="188">
        <v>13.98</v>
      </c>
      <c r="Z2333" s="188">
        <v>17.91</v>
      </c>
      <c r="AA2333" s="188"/>
      <c r="AB2333" s="188">
        <v>18.989999999999998</v>
      </c>
      <c r="AC2333" s="188">
        <v>16.63</v>
      </c>
      <c r="AD2333" s="188"/>
      <c r="AE2333" s="188">
        <v>15.69</v>
      </c>
      <c r="AF2333" s="188"/>
    </row>
    <row r="2334" spans="1:32" x14ac:dyDescent="0.3">
      <c r="A2334" s="180" t="s">
        <v>973</v>
      </c>
      <c r="B2334" s="180">
        <v>37967</v>
      </c>
      <c r="C2334" s="182" t="s">
        <v>28727</v>
      </c>
      <c r="D2334" s="180" t="s">
        <v>6</v>
      </c>
      <c r="E2334" s="180" t="s">
        <v>857</v>
      </c>
      <c r="F2334" s="188">
        <v>28.92</v>
      </c>
      <c r="G2334" s="188"/>
      <c r="H2334" s="188">
        <v>25.57</v>
      </c>
      <c r="I2334" s="188"/>
      <c r="J2334" s="188">
        <v>24.91</v>
      </c>
      <c r="K2334" s="188">
        <v>23.99</v>
      </c>
      <c r="L2334" s="188">
        <v>25.96</v>
      </c>
      <c r="M2334" s="188">
        <v>29.45</v>
      </c>
      <c r="N2334" s="188">
        <v>33.950000000000003</v>
      </c>
      <c r="O2334" s="188"/>
      <c r="P2334" s="188">
        <v>26.57</v>
      </c>
      <c r="Q2334" s="188">
        <v>28.68</v>
      </c>
      <c r="R2334" s="188">
        <v>28.04</v>
      </c>
      <c r="S2334" s="188">
        <v>26.13</v>
      </c>
      <c r="T2334" s="188"/>
      <c r="U2334" s="188">
        <v>31.9</v>
      </c>
      <c r="V2334" s="188"/>
      <c r="W2334" s="188">
        <v>30.3</v>
      </c>
      <c r="X2334" s="188">
        <v>28.13</v>
      </c>
      <c r="Y2334" s="188">
        <v>23.48</v>
      </c>
      <c r="Z2334" s="188">
        <v>30.09</v>
      </c>
      <c r="AA2334" s="188"/>
      <c r="AB2334" s="188">
        <v>31.9</v>
      </c>
      <c r="AC2334" s="188">
        <v>27.94</v>
      </c>
      <c r="AD2334" s="188"/>
      <c r="AE2334" s="188">
        <v>26.36</v>
      </c>
      <c r="AF2334" s="188"/>
    </row>
    <row r="2335" spans="1:32" x14ac:dyDescent="0.3">
      <c r="A2335" s="180" t="s">
        <v>973</v>
      </c>
      <c r="B2335" s="180">
        <v>37968</v>
      </c>
      <c r="C2335" s="182" t="s">
        <v>28728</v>
      </c>
      <c r="D2335" s="180" t="s">
        <v>6</v>
      </c>
      <c r="E2335" s="180" t="s">
        <v>857</v>
      </c>
      <c r="F2335" s="188">
        <v>61.4</v>
      </c>
      <c r="G2335" s="188"/>
      <c r="H2335" s="188">
        <v>54.3</v>
      </c>
      <c r="I2335" s="188"/>
      <c r="J2335" s="188">
        <v>52.89</v>
      </c>
      <c r="K2335" s="188">
        <v>50.95</v>
      </c>
      <c r="L2335" s="188">
        <v>55.11</v>
      </c>
      <c r="M2335" s="188">
        <v>62.53</v>
      </c>
      <c r="N2335" s="188">
        <v>72.08</v>
      </c>
      <c r="O2335" s="188"/>
      <c r="P2335" s="188">
        <v>56.42</v>
      </c>
      <c r="Q2335" s="188">
        <v>60.9</v>
      </c>
      <c r="R2335" s="188">
        <v>59.55</v>
      </c>
      <c r="S2335" s="188">
        <v>55.47</v>
      </c>
      <c r="T2335" s="188"/>
      <c r="U2335" s="188">
        <v>67.739999999999995</v>
      </c>
      <c r="V2335" s="188"/>
      <c r="W2335" s="188">
        <v>64.34</v>
      </c>
      <c r="X2335" s="188">
        <v>59.73</v>
      </c>
      <c r="Y2335" s="188">
        <v>49.86</v>
      </c>
      <c r="Z2335" s="188">
        <v>63.89</v>
      </c>
      <c r="AA2335" s="188"/>
      <c r="AB2335" s="188">
        <v>67.739999999999995</v>
      </c>
      <c r="AC2335" s="188">
        <v>59.32</v>
      </c>
      <c r="AD2335" s="188"/>
      <c r="AE2335" s="188">
        <v>55.97</v>
      </c>
      <c r="AF2335" s="188"/>
    </row>
    <row r="2336" spans="1:32" x14ac:dyDescent="0.3">
      <c r="A2336" s="180" t="s">
        <v>973</v>
      </c>
      <c r="B2336" s="180">
        <v>37969</v>
      </c>
      <c r="C2336" s="182" t="s">
        <v>28729</v>
      </c>
      <c r="D2336" s="180" t="s">
        <v>6</v>
      </c>
      <c r="E2336" s="180" t="s">
        <v>857</v>
      </c>
      <c r="F2336" s="188">
        <v>155.15</v>
      </c>
      <c r="G2336" s="188"/>
      <c r="H2336" s="188">
        <v>137.19999999999999</v>
      </c>
      <c r="I2336" s="188"/>
      <c r="J2336" s="188">
        <v>133.66</v>
      </c>
      <c r="K2336" s="188">
        <v>128.74</v>
      </c>
      <c r="L2336" s="188">
        <v>139.26</v>
      </c>
      <c r="M2336" s="188">
        <v>158.01</v>
      </c>
      <c r="N2336" s="188">
        <v>182.14</v>
      </c>
      <c r="O2336" s="188"/>
      <c r="P2336" s="188">
        <v>142.58000000000001</v>
      </c>
      <c r="Q2336" s="188">
        <v>153.88999999999999</v>
      </c>
      <c r="R2336" s="188">
        <v>150.46</v>
      </c>
      <c r="S2336" s="188">
        <v>140.16999999999999</v>
      </c>
      <c r="T2336" s="188"/>
      <c r="U2336" s="188">
        <v>171.16</v>
      </c>
      <c r="V2336" s="188"/>
      <c r="W2336" s="188">
        <v>162.58000000000001</v>
      </c>
      <c r="X2336" s="188">
        <v>150.91999999999999</v>
      </c>
      <c r="Y2336" s="188">
        <v>126</v>
      </c>
      <c r="Z2336" s="188">
        <v>161.44</v>
      </c>
      <c r="AA2336" s="188"/>
      <c r="AB2336" s="188">
        <v>171.16</v>
      </c>
      <c r="AC2336" s="188">
        <v>149.88999999999999</v>
      </c>
      <c r="AD2336" s="188"/>
      <c r="AE2336" s="188">
        <v>141.43</v>
      </c>
      <c r="AF2336" s="188"/>
    </row>
    <row r="2337" spans="1:32" x14ac:dyDescent="0.3">
      <c r="A2337" s="180" t="s">
        <v>973</v>
      </c>
      <c r="B2337" s="180">
        <v>37970</v>
      </c>
      <c r="C2337" s="182" t="s">
        <v>28730</v>
      </c>
      <c r="D2337" s="180" t="s">
        <v>6</v>
      </c>
      <c r="E2337" s="180" t="s">
        <v>857</v>
      </c>
      <c r="F2337" s="188">
        <v>224.47</v>
      </c>
      <c r="G2337" s="188"/>
      <c r="H2337" s="188">
        <v>198.5</v>
      </c>
      <c r="I2337" s="188"/>
      <c r="J2337" s="188">
        <v>193.37</v>
      </c>
      <c r="K2337" s="188">
        <v>186.26</v>
      </c>
      <c r="L2337" s="188">
        <v>201.48</v>
      </c>
      <c r="M2337" s="188">
        <v>228.61</v>
      </c>
      <c r="N2337" s="188">
        <v>263.51</v>
      </c>
      <c r="O2337" s="188"/>
      <c r="P2337" s="188">
        <v>206.27</v>
      </c>
      <c r="Q2337" s="188">
        <v>222.65</v>
      </c>
      <c r="R2337" s="188">
        <v>217.69</v>
      </c>
      <c r="S2337" s="188">
        <v>202.8</v>
      </c>
      <c r="T2337" s="188"/>
      <c r="U2337" s="188">
        <v>247.63</v>
      </c>
      <c r="V2337" s="188"/>
      <c r="W2337" s="188">
        <v>235.22</v>
      </c>
      <c r="X2337" s="188">
        <v>218.35</v>
      </c>
      <c r="Y2337" s="188">
        <v>182.29</v>
      </c>
      <c r="Z2337" s="188">
        <v>233.57</v>
      </c>
      <c r="AA2337" s="188"/>
      <c r="AB2337" s="188">
        <v>247.63</v>
      </c>
      <c r="AC2337" s="188">
        <v>216.86</v>
      </c>
      <c r="AD2337" s="188"/>
      <c r="AE2337" s="188">
        <v>204.62</v>
      </c>
      <c r="AF2337" s="188"/>
    </row>
    <row r="2338" spans="1:32" x14ac:dyDescent="0.3">
      <c r="A2338" s="180" t="s">
        <v>973</v>
      </c>
      <c r="B2338" s="180">
        <v>44251</v>
      </c>
      <c r="C2338" s="182" t="s">
        <v>28731</v>
      </c>
      <c r="D2338" s="180" t="s">
        <v>6</v>
      </c>
      <c r="E2338" s="180" t="s">
        <v>857</v>
      </c>
      <c r="F2338" s="188">
        <v>259.27999999999997</v>
      </c>
      <c r="G2338" s="188"/>
      <c r="H2338" s="188">
        <v>229.28</v>
      </c>
      <c r="I2338" s="188"/>
      <c r="J2338" s="188">
        <v>223.36</v>
      </c>
      <c r="K2338" s="188">
        <v>215.14</v>
      </c>
      <c r="L2338" s="188">
        <v>232.72</v>
      </c>
      <c r="M2338" s="188">
        <v>264.05</v>
      </c>
      <c r="N2338" s="188">
        <v>304.37</v>
      </c>
      <c r="O2338" s="188"/>
      <c r="P2338" s="188">
        <v>238.26</v>
      </c>
      <c r="Q2338" s="188">
        <v>257.18</v>
      </c>
      <c r="R2338" s="188">
        <v>251.44</v>
      </c>
      <c r="S2338" s="188">
        <v>234.25</v>
      </c>
      <c r="T2338" s="188"/>
      <c r="U2338" s="188">
        <v>286.02999999999997</v>
      </c>
      <c r="V2338" s="188"/>
      <c r="W2338" s="188">
        <v>271.7</v>
      </c>
      <c r="X2338" s="188">
        <v>252.21</v>
      </c>
      <c r="Y2338" s="188">
        <v>210.55</v>
      </c>
      <c r="Z2338" s="188">
        <v>269.79000000000002</v>
      </c>
      <c r="AA2338" s="188"/>
      <c r="AB2338" s="188">
        <v>286.02999999999997</v>
      </c>
      <c r="AC2338" s="188">
        <v>250.49</v>
      </c>
      <c r="AD2338" s="188"/>
      <c r="AE2338" s="188">
        <v>236.35</v>
      </c>
      <c r="AF2338" s="188"/>
    </row>
    <row r="2339" spans="1:32" x14ac:dyDescent="0.3">
      <c r="A2339" s="180" t="s">
        <v>973</v>
      </c>
      <c r="B2339" s="180">
        <v>21118</v>
      </c>
      <c r="C2339" s="182" t="s">
        <v>28732</v>
      </c>
      <c r="D2339" s="180" t="s">
        <v>6</v>
      </c>
      <c r="E2339" s="180" t="s">
        <v>857</v>
      </c>
      <c r="F2339" s="188">
        <v>4.04</v>
      </c>
      <c r="G2339" s="188"/>
      <c r="H2339" s="188">
        <v>3.57</v>
      </c>
      <c r="I2339" s="188"/>
      <c r="J2339" s="188">
        <v>3.48</v>
      </c>
      <c r="K2339" s="188">
        <v>3.35</v>
      </c>
      <c r="L2339" s="188">
        <v>3.62</v>
      </c>
      <c r="M2339" s="188">
        <v>4.1100000000000003</v>
      </c>
      <c r="N2339" s="188">
        <v>4.74</v>
      </c>
      <c r="O2339" s="188"/>
      <c r="P2339" s="188">
        <v>3.71</v>
      </c>
      <c r="Q2339" s="188">
        <v>4.01</v>
      </c>
      <c r="R2339" s="188">
        <v>3.92</v>
      </c>
      <c r="S2339" s="188">
        <v>3.65</v>
      </c>
      <c r="T2339" s="188"/>
      <c r="U2339" s="188">
        <v>4.46</v>
      </c>
      <c r="V2339" s="188"/>
      <c r="W2339" s="188">
        <v>4.2300000000000004</v>
      </c>
      <c r="X2339" s="188">
        <v>3.93</v>
      </c>
      <c r="Y2339" s="188">
        <v>3.28</v>
      </c>
      <c r="Z2339" s="188">
        <v>4.2</v>
      </c>
      <c r="AA2339" s="188"/>
      <c r="AB2339" s="188">
        <v>4.46</v>
      </c>
      <c r="AC2339" s="188">
        <v>3.9</v>
      </c>
      <c r="AD2339" s="188"/>
      <c r="AE2339" s="188">
        <v>3.68</v>
      </c>
      <c r="AF2339" s="188"/>
    </row>
    <row r="2340" spans="1:32" x14ac:dyDescent="0.3">
      <c r="A2340" s="180" t="s">
        <v>973</v>
      </c>
      <c r="B2340" s="180">
        <v>37956</v>
      </c>
      <c r="C2340" s="182" t="s">
        <v>28733</v>
      </c>
      <c r="D2340" s="180" t="s">
        <v>6</v>
      </c>
      <c r="E2340" s="180" t="s">
        <v>857</v>
      </c>
      <c r="F2340" s="188">
        <v>4.96</v>
      </c>
      <c r="G2340" s="188"/>
      <c r="H2340" s="188">
        <v>4.3899999999999997</v>
      </c>
      <c r="I2340" s="188"/>
      <c r="J2340" s="188">
        <v>4.2699999999999996</v>
      </c>
      <c r="K2340" s="188">
        <v>4.12</v>
      </c>
      <c r="L2340" s="188">
        <v>4.45</v>
      </c>
      <c r="M2340" s="188">
        <v>5.05</v>
      </c>
      <c r="N2340" s="188">
        <v>5.83</v>
      </c>
      <c r="O2340" s="188"/>
      <c r="P2340" s="188">
        <v>4.5599999999999996</v>
      </c>
      <c r="Q2340" s="188">
        <v>4.92</v>
      </c>
      <c r="R2340" s="188">
        <v>4.8099999999999996</v>
      </c>
      <c r="S2340" s="188">
        <v>4.4800000000000004</v>
      </c>
      <c r="T2340" s="188"/>
      <c r="U2340" s="188">
        <v>5.47</v>
      </c>
      <c r="V2340" s="188"/>
      <c r="W2340" s="188">
        <v>5.2</v>
      </c>
      <c r="X2340" s="188">
        <v>4.83</v>
      </c>
      <c r="Y2340" s="188">
        <v>4.03</v>
      </c>
      <c r="Z2340" s="188">
        <v>5.16</v>
      </c>
      <c r="AA2340" s="188"/>
      <c r="AB2340" s="188">
        <v>5.47</v>
      </c>
      <c r="AC2340" s="188">
        <v>4.79</v>
      </c>
      <c r="AD2340" s="188"/>
      <c r="AE2340" s="188">
        <v>4.5199999999999996</v>
      </c>
      <c r="AF2340" s="188"/>
    </row>
    <row r="2341" spans="1:32" x14ac:dyDescent="0.3">
      <c r="A2341" s="180" t="s">
        <v>973</v>
      </c>
      <c r="B2341" s="180">
        <v>37957</v>
      </c>
      <c r="C2341" s="182" t="s">
        <v>28734</v>
      </c>
      <c r="D2341" s="180" t="s">
        <v>6</v>
      </c>
      <c r="E2341" s="180" t="s">
        <v>857</v>
      </c>
      <c r="F2341" s="188">
        <v>10.56</v>
      </c>
      <c r="G2341" s="188"/>
      <c r="H2341" s="188">
        <v>9.34</v>
      </c>
      <c r="I2341" s="188"/>
      <c r="J2341" s="188">
        <v>9.09</v>
      </c>
      <c r="K2341" s="188">
        <v>8.76</v>
      </c>
      <c r="L2341" s="188">
        <v>9.48</v>
      </c>
      <c r="M2341" s="188">
        <v>10.75</v>
      </c>
      <c r="N2341" s="188">
        <v>12.39</v>
      </c>
      <c r="O2341" s="188"/>
      <c r="P2341" s="188">
        <v>9.6999999999999993</v>
      </c>
      <c r="Q2341" s="188">
        <v>10.47</v>
      </c>
      <c r="R2341" s="188">
        <v>10.24</v>
      </c>
      <c r="S2341" s="188">
        <v>9.5399999999999991</v>
      </c>
      <c r="T2341" s="188"/>
      <c r="U2341" s="188">
        <v>11.65</v>
      </c>
      <c r="V2341" s="188"/>
      <c r="W2341" s="188">
        <v>11.06</v>
      </c>
      <c r="X2341" s="188">
        <v>10.27</v>
      </c>
      <c r="Y2341" s="188">
        <v>8.57</v>
      </c>
      <c r="Z2341" s="188">
        <v>10.99</v>
      </c>
      <c r="AA2341" s="188"/>
      <c r="AB2341" s="188">
        <v>11.65</v>
      </c>
      <c r="AC2341" s="188">
        <v>10.199999999999999</v>
      </c>
      <c r="AD2341" s="188"/>
      <c r="AE2341" s="188">
        <v>9.6199999999999992</v>
      </c>
      <c r="AF2341" s="188"/>
    </row>
    <row r="2342" spans="1:32" x14ac:dyDescent="0.3">
      <c r="A2342" s="180" t="s">
        <v>973</v>
      </c>
      <c r="B2342" s="180">
        <v>37958</v>
      </c>
      <c r="C2342" s="182" t="s">
        <v>28735</v>
      </c>
      <c r="D2342" s="180" t="s">
        <v>6</v>
      </c>
      <c r="E2342" s="180" t="s">
        <v>857</v>
      </c>
      <c r="F2342" s="188">
        <v>19.09</v>
      </c>
      <c r="G2342" s="188"/>
      <c r="H2342" s="188">
        <v>16.88</v>
      </c>
      <c r="I2342" s="188"/>
      <c r="J2342" s="188">
        <v>16.440000000000001</v>
      </c>
      <c r="K2342" s="188">
        <v>15.84</v>
      </c>
      <c r="L2342" s="188">
        <v>17.13</v>
      </c>
      <c r="M2342" s="188">
        <v>19.440000000000001</v>
      </c>
      <c r="N2342" s="188">
        <v>22.41</v>
      </c>
      <c r="O2342" s="188"/>
      <c r="P2342" s="188">
        <v>17.54</v>
      </c>
      <c r="Q2342" s="188">
        <v>18.93</v>
      </c>
      <c r="R2342" s="188">
        <v>18.510000000000002</v>
      </c>
      <c r="S2342" s="188">
        <v>17.239999999999998</v>
      </c>
      <c r="T2342" s="188"/>
      <c r="U2342" s="188">
        <v>21.05</v>
      </c>
      <c r="V2342" s="188"/>
      <c r="W2342" s="188">
        <v>20</v>
      </c>
      <c r="X2342" s="188">
        <v>18.559999999999999</v>
      </c>
      <c r="Y2342" s="188">
        <v>15.5</v>
      </c>
      <c r="Z2342" s="188">
        <v>19.86</v>
      </c>
      <c r="AA2342" s="188"/>
      <c r="AB2342" s="188">
        <v>21.05</v>
      </c>
      <c r="AC2342" s="188">
        <v>18.440000000000001</v>
      </c>
      <c r="AD2342" s="188"/>
      <c r="AE2342" s="188">
        <v>17.399999999999999</v>
      </c>
      <c r="AF2342" s="188"/>
    </row>
    <row r="2343" spans="1:32" x14ac:dyDescent="0.3">
      <c r="A2343" s="180" t="s">
        <v>973</v>
      </c>
      <c r="B2343" s="180">
        <v>37959</v>
      </c>
      <c r="C2343" s="182" t="s">
        <v>28736</v>
      </c>
      <c r="D2343" s="180" t="s">
        <v>6</v>
      </c>
      <c r="E2343" s="180" t="s">
        <v>857</v>
      </c>
      <c r="F2343" s="188">
        <v>29.38</v>
      </c>
      <c r="G2343" s="188"/>
      <c r="H2343" s="188">
        <v>25.98</v>
      </c>
      <c r="I2343" s="188"/>
      <c r="J2343" s="188">
        <v>25.31</v>
      </c>
      <c r="K2343" s="188">
        <v>24.38</v>
      </c>
      <c r="L2343" s="188">
        <v>26.37</v>
      </c>
      <c r="M2343" s="188">
        <v>29.92</v>
      </c>
      <c r="N2343" s="188">
        <v>34.49</v>
      </c>
      <c r="O2343" s="188"/>
      <c r="P2343" s="188">
        <v>27</v>
      </c>
      <c r="Q2343" s="188">
        <v>29.14</v>
      </c>
      <c r="R2343" s="188">
        <v>28.49</v>
      </c>
      <c r="S2343" s="188">
        <v>26.54</v>
      </c>
      <c r="T2343" s="188"/>
      <c r="U2343" s="188">
        <v>32.409999999999997</v>
      </c>
      <c r="V2343" s="188"/>
      <c r="W2343" s="188">
        <v>30.79</v>
      </c>
      <c r="X2343" s="188">
        <v>28.58</v>
      </c>
      <c r="Y2343" s="188">
        <v>23.86</v>
      </c>
      <c r="Z2343" s="188">
        <v>30.57</v>
      </c>
      <c r="AA2343" s="188"/>
      <c r="AB2343" s="188">
        <v>32.409999999999997</v>
      </c>
      <c r="AC2343" s="188">
        <v>28.38</v>
      </c>
      <c r="AD2343" s="188"/>
      <c r="AE2343" s="188">
        <v>26.78</v>
      </c>
      <c r="AF2343" s="188"/>
    </row>
    <row r="2344" spans="1:32" x14ac:dyDescent="0.3">
      <c r="A2344" s="180" t="s">
        <v>973</v>
      </c>
      <c r="B2344" s="180">
        <v>37960</v>
      </c>
      <c r="C2344" s="182" t="s">
        <v>28737</v>
      </c>
      <c r="D2344" s="180" t="s">
        <v>6</v>
      </c>
      <c r="E2344" s="180" t="s">
        <v>857</v>
      </c>
      <c r="F2344" s="188">
        <v>75.069999999999993</v>
      </c>
      <c r="G2344" s="188"/>
      <c r="H2344" s="188">
        <v>66.38</v>
      </c>
      <c r="I2344" s="188"/>
      <c r="J2344" s="188">
        <v>64.67</v>
      </c>
      <c r="K2344" s="188">
        <v>62.29</v>
      </c>
      <c r="L2344" s="188">
        <v>67.38</v>
      </c>
      <c r="M2344" s="188">
        <v>76.45</v>
      </c>
      <c r="N2344" s="188">
        <v>88.13</v>
      </c>
      <c r="O2344" s="188"/>
      <c r="P2344" s="188">
        <v>68.98</v>
      </c>
      <c r="Q2344" s="188">
        <v>74.459999999999994</v>
      </c>
      <c r="R2344" s="188">
        <v>72.8</v>
      </c>
      <c r="S2344" s="188">
        <v>67.819999999999993</v>
      </c>
      <c r="T2344" s="188"/>
      <c r="U2344" s="188">
        <v>82.82</v>
      </c>
      <c r="V2344" s="188"/>
      <c r="W2344" s="188">
        <v>78.67</v>
      </c>
      <c r="X2344" s="188">
        <v>73.02</v>
      </c>
      <c r="Y2344" s="188">
        <v>60.96</v>
      </c>
      <c r="Z2344" s="188">
        <v>78.11</v>
      </c>
      <c r="AA2344" s="188"/>
      <c r="AB2344" s="188">
        <v>82.82</v>
      </c>
      <c r="AC2344" s="188">
        <v>72.53</v>
      </c>
      <c r="AD2344" s="188"/>
      <c r="AE2344" s="188">
        <v>68.430000000000007</v>
      </c>
      <c r="AF2344" s="188"/>
    </row>
    <row r="2345" spans="1:32" x14ac:dyDescent="0.3">
      <c r="A2345" s="180" t="s">
        <v>973</v>
      </c>
      <c r="B2345" s="180">
        <v>37961</v>
      </c>
      <c r="C2345" s="182" t="s">
        <v>28738</v>
      </c>
      <c r="D2345" s="180" t="s">
        <v>6</v>
      </c>
      <c r="E2345" s="180" t="s">
        <v>857</v>
      </c>
      <c r="F2345" s="188">
        <v>161.34</v>
      </c>
      <c r="G2345" s="188"/>
      <c r="H2345" s="188">
        <v>142.66999999999999</v>
      </c>
      <c r="I2345" s="188"/>
      <c r="J2345" s="188">
        <v>138.97999999999999</v>
      </c>
      <c r="K2345" s="188">
        <v>133.87</v>
      </c>
      <c r="L2345" s="188">
        <v>144.81</v>
      </c>
      <c r="M2345" s="188">
        <v>164.31</v>
      </c>
      <c r="N2345" s="188">
        <v>189.4</v>
      </c>
      <c r="O2345" s="188"/>
      <c r="P2345" s="188">
        <v>148.26</v>
      </c>
      <c r="Q2345" s="188">
        <v>160.03</v>
      </c>
      <c r="R2345" s="188">
        <v>156.46</v>
      </c>
      <c r="S2345" s="188">
        <v>145.76</v>
      </c>
      <c r="T2345" s="188"/>
      <c r="U2345" s="188">
        <v>177.98</v>
      </c>
      <c r="V2345" s="188"/>
      <c r="W2345" s="188">
        <v>169.07</v>
      </c>
      <c r="X2345" s="188">
        <v>156.94</v>
      </c>
      <c r="Y2345" s="188">
        <v>131.02000000000001</v>
      </c>
      <c r="Z2345" s="188">
        <v>167.88</v>
      </c>
      <c r="AA2345" s="188"/>
      <c r="AB2345" s="188">
        <v>177.98</v>
      </c>
      <c r="AC2345" s="188">
        <v>155.87</v>
      </c>
      <c r="AD2345" s="188"/>
      <c r="AE2345" s="188">
        <v>147.07</v>
      </c>
      <c r="AF2345" s="188"/>
    </row>
    <row r="2346" spans="1:32" x14ac:dyDescent="0.3">
      <c r="A2346" s="180" t="s">
        <v>973</v>
      </c>
      <c r="B2346" s="180">
        <v>37962</v>
      </c>
      <c r="C2346" s="182" t="s">
        <v>28739</v>
      </c>
      <c r="D2346" s="180" t="s">
        <v>6</v>
      </c>
      <c r="E2346" s="180" t="s">
        <v>857</v>
      </c>
      <c r="F2346" s="188">
        <v>186</v>
      </c>
      <c r="G2346" s="188"/>
      <c r="H2346" s="188">
        <v>164.48</v>
      </c>
      <c r="I2346" s="188"/>
      <c r="J2346" s="188">
        <v>160.22999999999999</v>
      </c>
      <c r="K2346" s="188">
        <v>154.33000000000001</v>
      </c>
      <c r="L2346" s="188">
        <v>166.94</v>
      </c>
      <c r="M2346" s="188">
        <v>189.42</v>
      </c>
      <c r="N2346" s="188">
        <v>218.34</v>
      </c>
      <c r="O2346" s="188"/>
      <c r="P2346" s="188">
        <v>170.92</v>
      </c>
      <c r="Q2346" s="188">
        <v>184.49</v>
      </c>
      <c r="R2346" s="188">
        <v>180.38</v>
      </c>
      <c r="S2346" s="188">
        <v>168.04</v>
      </c>
      <c r="T2346" s="188"/>
      <c r="U2346" s="188">
        <v>205.19</v>
      </c>
      <c r="V2346" s="188"/>
      <c r="W2346" s="188">
        <v>194.91</v>
      </c>
      <c r="X2346" s="188">
        <v>180.92</v>
      </c>
      <c r="Y2346" s="188">
        <v>151.04</v>
      </c>
      <c r="Z2346" s="188">
        <v>193.54</v>
      </c>
      <c r="AA2346" s="188"/>
      <c r="AB2346" s="188">
        <v>205.19</v>
      </c>
      <c r="AC2346" s="188">
        <v>179.69</v>
      </c>
      <c r="AD2346" s="188"/>
      <c r="AE2346" s="188">
        <v>169.55</v>
      </c>
      <c r="AF2346" s="188"/>
    </row>
    <row r="2347" spans="1:32" x14ac:dyDescent="0.3">
      <c r="A2347" s="180" t="s">
        <v>973</v>
      </c>
      <c r="B2347" s="180">
        <v>3533</v>
      </c>
      <c r="C2347" s="182" t="s">
        <v>28740</v>
      </c>
      <c r="D2347" s="180" t="s">
        <v>6</v>
      </c>
      <c r="E2347" s="180" t="s">
        <v>857</v>
      </c>
      <c r="F2347" s="188">
        <v>3.18</v>
      </c>
      <c r="G2347" s="188">
        <v>2.77</v>
      </c>
      <c r="H2347" s="188">
        <v>2.61</v>
      </c>
      <c r="I2347" s="188">
        <v>2.69</v>
      </c>
      <c r="J2347" s="188">
        <v>2.57</v>
      </c>
      <c r="K2347" s="188">
        <v>3.02</v>
      </c>
      <c r="L2347" s="188">
        <v>3.16</v>
      </c>
      <c r="M2347" s="188">
        <v>3.7</v>
      </c>
      <c r="N2347" s="188">
        <v>3.39</v>
      </c>
      <c r="O2347" s="188">
        <v>2.79</v>
      </c>
      <c r="P2347" s="188">
        <v>3.09</v>
      </c>
      <c r="Q2347" s="188">
        <v>2.85</v>
      </c>
      <c r="R2347" s="188">
        <v>2.59</v>
      </c>
      <c r="S2347" s="188">
        <v>3.31</v>
      </c>
      <c r="T2347" s="188">
        <v>2.7</v>
      </c>
      <c r="U2347" s="188">
        <v>2.77</v>
      </c>
      <c r="V2347" s="188">
        <v>2.82</v>
      </c>
      <c r="W2347" s="188">
        <v>2.58</v>
      </c>
      <c r="X2347" s="188">
        <v>2.87</v>
      </c>
      <c r="Y2347" s="188">
        <v>2.69</v>
      </c>
      <c r="Z2347" s="188">
        <v>3.15</v>
      </c>
      <c r="AA2347" s="188">
        <v>2.8</v>
      </c>
      <c r="AB2347" s="188">
        <v>3.28</v>
      </c>
      <c r="AC2347" s="188">
        <v>2.69</v>
      </c>
      <c r="AD2347" s="188">
        <v>2.52</v>
      </c>
      <c r="AE2347" s="188">
        <v>3.21</v>
      </c>
      <c r="AF2347" s="188">
        <v>2.89</v>
      </c>
    </row>
    <row r="2348" spans="1:32" x14ac:dyDescent="0.3">
      <c r="A2348" s="180" t="s">
        <v>973</v>
      </c>
      <c r="B2348" s="180">
        <v>3538</v>
      </c>
      <c r="C2348" s="182" t="s">
        <v>28741</v>
      </c>
      <c r="D2348" s="180" t="s">
        <v>6</v>
      </c>
      <c r="E2348" s="180" t="s">
        <v>857</v>
      </c>
      <c r="F2348" s="188">
        <v>6.02</v>
      </c>
      <c r="G2348" s="188">
        <v>5.24</v>
      </c>
      <c r="H2348" s="188">
        <v>4.95</v>
      </c>
      <c r="I2348" s="188">
        <v>5.09</v>
      </c>
      <c r="J2348" s="188">
        <v>4.87</v>
      </c>
      <c r="K2348" s="188">
        <v>5.71</v>
      </c>
      <c r="L2348" s="188">
        <v>5.97</v>
      </c>
      <c r="M2348" s="188">
        <v>7.01</v>
      </c>
      <c r="N2348" s="188">
        <v>6.42</v>
      </c>
      <c r="O2348" s="188">
        <v>5.29</v>
      </c>
      <c r="P2348" s="188">
        <v>5.85</v>
      </c>
      <c r="Q2348" s="188">
        <v>5.4</v>
      </c>
      <c r="R2348" s="188">
        <v>4.9000000000000004</v>
      </c>
      <c r="S2348" s="188">
        <v>6.26</v>
      </c>
      <c r="T2348" s="188">
        <v>5.1100000000000003</v>
      </c>
      <c r="U2348" s="188">
        <v>5.24</v>
      </c>
      <c r="V2348" s="188">
        <v>5.34</v>
      </c>
      <c r="W2348" s="188">
        <v>4.8899999999999997</v>
      </c>
      <c r="X2348" s="188">
        <v>5.42</v>
      </c>
      <c r="Y2348" s="188">
        <v>5.09</v>
      </c>
      <c r="Z2348" s="188">
        <v>5.96</v>
      </c>
      <c r="AA2348" s="188">
        <v>5.3</v>
      </c>
      <c r="AB2348" s="188">
        <v>6.21</v>
      </c>
      <c r="AC2348" s="188">
        <v>5.09</v>
      </c>
      <c r="AD2348" s="188">
        <v>4.7699999999999996</v>
      </c>
      <c r="AE2348" s="188">
        <v>6.07</v>
      </c>
      <c r="AF2348" s="188">
        <v>5.46</v>
      </c>
    </row>
    <row r="2349" spans="1:32" x14ac:dyDescent="0.3">
      <c r="A2349" s="180" t="s">
        <v>973</v>
      </c>
      <c r="B2349" s="180">
        <v>3498</v>
      </c>
      <c r="C2349" s="182" t="s">
        <v>28742</v>
      </c>
      <c r="D2349" s="180" t="s">
        <v>6</v>
      </c>
      <c r="E2349" s="180" t="s">
        <v>857</v>
      </c>
      <c r="F2349" s="188">
        <v>5.84</v>
      </c>
      <c r="G2349" s="188">
        <v>5.08</v>
      </c>
      <c r="H2349" s="188">
        <v>4.8</v>
      </c>
      <c r="I2349" s="188">
        <v>4.93</v>
      </c>
      <c r="J2349" s="188">
        <v>4.7300000000000004</v>
      </c>
      <c r="K2349" s="188">
        <v>5.54</v>
      </c>
      <c r="L2349" s="188">
        <v>5.79</v>
      </c>
      <c r="M2349" s="188">
        <v>6.8</v>
      </c>
      <c r="N2349" s="188">
        <v>6.23</v>
      </c>
      <c r="O2349" s="188">
        <v>5.13</v>
      </c>
      <c r="P2349" s="188">
        <v>5.67</v>
      </c>
      <c r="Q2349" s="188">
        <v>5.24</v>
      </c>
      <c r="R2349" s="188">
        <v>4.75</v>
      </c>
      <c r="S2349" s="188">
        <v>6.07</v>
      </c>
      <c r="T2349" s="188">
        <v>4.96</v>
      </c>
      <c r="U2349" s="188">
        <v>5.08</v>
      </c>
      <c r="V2349" s="188">
        <v>5.17</v>
      </c>
      <c r="W2349" s="188">
        <v>4.74</v>
      </c>
      <c r="X2349" s="188">
        <v>5.26</v>
      </c>
      <c r="Y2349" s="188">
        <v>4.93</v>
      </c>
      <c r="Z2349" s="188">
        <v>5.78</v>
      </c>
      <c r="AA2349" s="188">
        <v>5.14</v>
      </c>
      <c r="AB2349" s="188">
        <v>6.02</v>
      </c>
      <c r="AC2349" s="188">
        <v>4.93</v>
      </c>
      <c r="AD2349" s="188">
        <v>4.63</v>
      </c>
      <c r="AE2349" s="188">
        <v>5.89</v>
      </c>
      <c r="AF2349" s="188">
        <v>5.3</v>
      </c>
    </row>
    <row r="2350" spans="1:32" x14ac:dyDescent="0.3">
      <c r="A2350" s="180" t="s">
        <v>973</v>
      </c>
      <c r="B2350" s="180">
        <v>3496</v>
      </c>
      <c r="C2350" s="182" t="s">
        <v>28743</v>
      </c>
      <c r="D2350" s="180" t="s">
        <v>6</v>
      </c>
      <c r="E2350" s="180" t="s">
        <v>857</v>
      </c>
      <c r="F2350" s="188">
        <v>3.91</v>
      </c>
      <c r="G2350" s="188">
        <v>3.4</v>
      </c>
      <c r="H2350" s="188">
        <v>3.21</v>
      </c>
      <c r="I2350" s="188">
        <v>3.3</v>
      </c>
      <c r="J2350" s="188">
        <v>3.16</v>
      </c>
      <c r="K2350" s="188">
        <v>3.71</v>
      </c>
      <c r="L2350" s="188">
        <v>3.88</v>
      </c>
      <c r="M2350" s="188">
        <v>4.55</v>
      </c>
      <c r="N2350" s="188">
        <v>4.17</v>
      </c>
      <c r="O2350" s="188">
        <v>3.43</v>
      </c>
      <c r="P2350" s="188">
        <v>3.8</v>
      </c>
      <c r="Q2350" s="188">
        <v>3.5</v>
      </c>
      <c r="R2350" s="188">
        <v>3.18</v>
      </c>
      <c r="S2350" s="188">
        <v>4.0599999999999996</v>
      </c>
      <c r="T2350" s="188">
        <v>3.32</v>
      </c>
      <c r="U2350" s="188">
        <v>3.4</v>
      </c>
      <c r="V2350" s="188">
        <v>3.46</v>
      </c>
      <c r="W2350" s="188">
        <v>3.17</v>
      </c>
      <c r="X2350" s="188">
        <v>3.52</v>
      </c>
      <c r="Y2350" s="188">
        <v>3.3</v>
      </c>
      <c r="Z2350" s="188">
        <v>3.87</v>
      </c>
      <c r="AA2350" s="188">
        <v>3.44</v>
      </c>
      <c r="AB2350" s="188">
        <v>4.03</v>
      </c>
      <c r="AC2350" s="188">
        <v>3.3</v>
      </c>
      <c r="AD2350" s="188">
        <v>3.1</v>
      </c>
      <c r="AE2350" s="188">
        <v>3.94</v>
      </c>
      <c r="AF2350" s="188">
        <v>3.54</v>
      </c>
    </row>
    <row r="2351" spans="1:32" x14ac:dyDescent="0.3">
      <c r="A2351" s="180" t="s">
        <v>973</v>
      </c>
      <c r="B2351" s="180">
        <v>38429</v>
      </c>
      <c r="C2351" s="182" t="s">
        <v>28744</v>
      </c>
      <c r="D2351" s="180" t="s">
        <v>6</v>
      </c>
      <c r="E2351" s="180" t="s">
        <v>857</v>
      </c>
      <c r="F2351" s="188">
        <v>13.74</v>
      </c>
      <c r="G2351" s="188"/>
      <c r="H2351" s="188">
        <v>12.15</v>
      </c>
      <c r="I2351" s="188"/>
      <c r="J2351" s="188">
        <v>11.83</v>
      </c>
      <c r="K2351" s="188">
        <v>11.4</v>
      </c>
      <c r="L2351" s="188">
        <v>12.33</v>
      </c>
      <c r="M2351" s="188">
        <v>13.99</v>
      </c>
      <c r="N2351" s="188">
        <v>16.13</v>
      </c>
      <c r="O2351" s="188"/>
      <c r="P2351" s="188">
        <v>12.62</v>
      </c>
      <c r="Q2351" s="188">
        <v>13.63</v>
      </c>
      <c r="R2351" s="188">
        <v>13.32</v>
      </c>
      <c r="S2351" s="188">
        <v>12.41</v>
      </c>
      <c r="T2351" s="188"/>
      <c r="U2351" s="188">
        <v>15.15</v>
      </c>
      <c r="V2351" s="188"/>
      <c r="W2351" s="188">
        <v>14.4</v>
      </c>
      <c r="X2351" s="188">
        <v>13.36</v>
      </c>
      <c r="Y2351" s="188">
        <v>11.15</v>
      </c>
      <c r="Z2351" s="188">
        <v>14.29</v>
      </c>
      <c r="AA2351" s="188"/>
      <c r="AB2351" s="188">
        <v>15.15</v>
      </c>
      <c r="AC2351" s="188">
        <v>13.27</v>
      </c>
      <c r="AD2351" s="188"/>
      <c r="AE2351" s="188">
        <v>12.52</v>
      </c>
      <c r="AF2351" s="188"/>
    </row>
    <row r="2352" spans="1:32" x14ac:dyDescent="0.3">
      <c r="A2352" s="180" t="s">
        <v>973</v>
      </c>
      <c r="B2352" s="180">
        <v>38431</v>
      </c>
      <c r="C2352" s="182" t="s">
        <v>28745</v>
      </c>
      <c r="D2352" s="180" t="s">
        <v>6</v>
      </c>
      <c r="E2352" s="180" t="s">
        <v>857</v>
      </c>
      <c r="F2352" s="188">
        <v>17.23</v>
      </c>
      <c r="G2352" s="188"/>
      <c r="H2352" s="188">
        <v>15.24</v>
      </c>
      <c r="I2352" s="188"/>
      <c r="J2352" s="188">
        <v>14.84</v>
      </c>
      <c r="K2352" s="188">
        <v>14.3</v>
      </c>
      <c r="L2352" s="188">
        <v>15.47</v>
      </c>
      <c r="M2352" s="188">
        <v>17.55</v>
      </c>
      <c r="N2352" s="188">
        <v>20.23</v>
      </c>
      <c r="O2352" s="188"/>
      <c r="P2352" s="188">
        <v>15.83</v>
      </c>
      <c r="Q2352" s="188">
        <v>17.09</v>
      </c>
      <c r="R2352" s="188">
        <v>16.71</v>
      </c>
      <c r="S2352" s="188">
        <v>15.57</v>
      </c>
      <c r="T2352" s="188"/>
      <c r="U2352" s="188">
        <v>19.010000000000002</v>
      </c>
      <c r="V2352" s="188"/>
      <c r="W2352" s="188">
        <v>18.059999999999999</v>
      </c>
      <c r="X2352" s="188">
        <v>16.760000000000002</v>
      </c>
      <c r="Y2352" s="188">
        <v>13.99</v>
      </c>
      <c r="Z2352" s="188">
        <v>17.93</v>
      </c>
      <c r="AA2352" s="188"/>
      <c r="AB2352" s="188">
        <v>19.010000000000002</v>
      </c>
      <c r="AC2352" s="188">
        <v>16.649999999999999</v>
      </c>
      <c r="AD2352" s="188"/>
      <c r="AE2352" s="188">
        <v>15.71</v>
      </c>
      <c r="AF2352" s="188"/>
    </row>
    <row r="2353" spans="1:32" x14ac:dyDescent="0.3">
      <c r="A2353" s="180" t="s">
        <v>973</v>
      </c>
      <c r="B2353" s="180">
        <v>38430</v>
      </c>
      <c r="C2353" s="182" t="s">
        <v>28746</v>
      </c>
      <c r="D2353" s="180" t="s">
        <v>6</v>
      </c>
      <c r="E2353" s="180" t="s">
        <v>857</v>
      </c>
      <c r="F2353" s="188">
        <v>26.72</v>
      </c>
      <c r="G2353" s="188"/>
      <c r="H2353" s="188">
        <v>23.62</v>
      </c>
      <c r="I2353" s="188"/>
      <c r="J2353" s="188">
        <v>23.01</v>
      </c>
      <c r="K2353" s="188">
        <v>22.17</v>
      </c>
      <c r="L2353" s="188">
        <v>23.98</v>
      </c>
      <c r="M2353" s="188">
        <v>27.21</v>
      </c>
      <c r="N2353" s="188">
        <v>31.36</v>
      </c>
      <c r="O2353" s="188"/>
      <c r="P2353" s="188">
        <v>24.55</v>
      </c>
      <c r="Q2353" s="188">
        <v>26.5</v>
      </c>
      <c r="R2353" s="188">
        <v>25.91</v>
      </c>
      <c r="S2353" s="188">
        <v>24.14</v>
      </c>
      <c r="T2353" s="188"/>
      <c r="U2353" s="188">
        <v>29.47</v>
      </c>
      <c r="V2353" s="188"/>
      <c r="W2353" s="188">
        <v>28</v>
      </c>
      <c r="X2353" s="188">
        <v>25.99</v>
      </c>
      <c r="Y2353" s="188">
        <v>21.69</v>
      </c>
      <c r="Z2353" s="188">
        <v>27.8</v>
      </c>
      <c r="AA2353" s="188"/>
      <c r="AB2353" s="188">
        <v>29.47</v>
      </c>
      <c r="AC2353" s="188">
        <v>25.81</v>
      </c>
      <c r="AD2353" s="188"/>
      <c r="AE2353" s="188">
        <v>24.35</v>
      </c>
      <c r="AF2353" s="188"/>
    </row>
    <row r="2354" spans="1:32" x14ac:dyDescent="0.3">
      <c r="A2354" s="180" t="s">
        <v>973</v>
      </c>
      <c r="B2354" s="180">
        <v>36348</v>
      </c>
      <c r="C2354" s="182" t="s">
        <v>28747</v>
      </c>
      <c r="D2354" s="180" t="s">
        <v>6</v>
      </c>
      <c r="E2354" s="180" t="s">
        <v>857</v>
      </c>
      <c r="F2354" s="188"/>
      <c r="G2354" s="188"/>
      <c r="H2354" s="188"/>
      <c r="I2354" s="188"/>
      <c r="J2354" s="188"/>
      <c r="K2354" s="188">
        <v>2.19</v>
      </c>
      <c r="L2354" s="188">
        <v>2.4700000000000002</v>
      </c>
      <c r="M2354" s="188"/>
      <c r="N2354" s="188">
        <v>3.04</v>
      </c>
      <c r="O2354" s="188"/>
      <c r="P2354" s="188"/>
      <c r="Q2354" s="188"/>
      <c r="R2354" s="188"/>
      <c r="S2354" s="188">
        <v>3.05</v>
      </c>
      <c r="T2354" s="188"/>
      <c r="U2354" s="188"/>
      <c r="V2354" s="188"/>
      <c r="W2354" s="188">
        <v>2.58</v>
      </c>
      <c r="X2354" s="188"/>
      <c r="Y2354" s="188"/>
      <c r="Z2354" s="188"/>
      <c r="AA2354" s="188"/>
      <c r="AB2354" s="188">
        <v>2.21</v>
      </c>
      <c r="AC2354" s="188">
        <v>2.4700000000000002</v>
      </c>
      <c r="AD2354" s="188"/>
      <c r="AE2354" s="188">
        <v>2.39</v>
      </c>
      <c r="AF2354" s="188"/>
    </row>
    <row r="2355" spans="1:32" x14ac:dyDescent="0.3">
      <c r="A2355" s="180" t="s">
        <v>973</v>
      </c>
      <c r="B2355" s="180">
        <v>36349</v>
      </c>
      <c r="C2355" s="182" t="s">
        <v>28748</v>
      </c>
      <c r="D2355" s="180" t="s">
        <v>6</v>
      </c>
      <c r="E2355" s="180" t="s">
        <v>857</v>
      </c>
      <c r="F2355" s="188"/>
      <c r="G2355" s="188"/>
      <c r="H2355" s="188"/>
      <c r="I2355" s="188"/>
      <c r="J2355" s="188"/>
      <c r="K2355" s="188">
        <v>3.02</v>
      </c>
      <c r="L2355" s="188">
        <v>3.41</v>
      </c>
      <c r="M2355" s="188"/>
      <c r="N2355" s="188">
        <v>4.2</v>
      </c>
      <c r="O2355" s="188"/>
      <c r="P2355" s="188"/>
      <c r="Q2355" s="188"/>
      <c r="R2355" s="188"/>
      <c r="S2355" s="188">
        <v>4.21</v>
      </c>
      <c r="T2355" s="188"/>
      <c r="U2355" s="188"/>
      <c r="V2355" s="188"/>
      <c r="W2355" s="188">
        <v>3.55</v>
      </c>
      <c r="X2355" s="188"/>
      <c r="Y2355" s="188"/>
      <c r="Z2355" s="188"/>
      <c r="AA2355" s="188"/>
      <c r="AB2355" s="188">
        <v>3.05</v>
      </c>
      <c r="AC2355" s="188">
        <v>3.41</v>
      </c>
      <c r="AD2355" s="188"/>
      <c r="AE2355" s="188">
        <v>3.29</v>
      </c>
      <c r="AF2355" s="188"/>
    </row>
    <row r="2356" spans="1:32" x14ac:dyDescent="0.3">
      <c r="A2356" s="180" t="s">
        <v>973</v>
      </c>
      <c r="B2356" s="180">
        <v>38987</v>
      </c>
      <c r="C2356" s="182" t="s">
        <v>28749</v>
      </c>
      <c r="D2356" s="180" t="s">
        <v>6</v>
      </c>
      <c r="E2356" s="180" t="s">
        <v>857</v>
      </c>
      <c r="F2356" s="188"/>
      <c r="G2356" s="188"/>
      <c r="H2356" s="188"/>
      <c r="I2356" s="188"/>
      <c r="J2356" s="188"/>
      <c r="K2356" s="188">
        <v>14.52</v>
      </c>
      <c r="L2356" s="188">
        <v>16.38</v>
      </c>
      <c r="M2356" s="188"/>
      <c r="N2356" s="188">
        <v>20.170000000000002</v>
      </c>
      <c r="O2356" s="188"/>
      <c r="P2356" s="188"/>
      <c r="Q2356" s="188"/>
      <c r="R2356" s="188"/>
      <c r="S2356" s="188">
        <v>20.23</v>
      </c>
      <c r="T2356" s="188"/>
      <c r="U2356" s="188"/>
      <c r="V2356" s="188"/>
      <c r="W2356" s="188">
        <v>17.079999999999998</v>
      </c>
      <c r="X2356" s="188"/>
      <c r="Y2356" s="188"/>
      <c r="Z2356" s="188"/>
      <c r="AA2356" s="188"/>
      <c r="AB2356" s="188">
        <v>14.67</v>
      </c>
      <c r="AC2356" s="188">
        <v>16.41</v>
      </c>
      <c r="AD2356" s="188"/>
      <c r="AE2356" s="188">
        <v>15.83</v>
      </c>
      <c r="AF2356" s="188"/>
    </row>
    <row r="2357" spans="1:32" x14ac:dyDescent="0.3">
      <c r="A2357" s="180" t="s">
        <v>973</v>
      </c>
      <c r="B2357" s="180">
        <v>38988</v>
      </c>
      <c r="C2357" s="182" t="s">
        <v>28750</v>
      </c>
      <c r="D2357" s="180" t="s">
        <v>6</v>
      </c>
      <c r="E2357" s="180" t="s">
        <v>857</v>
      </c>
      <c r="F2357" s="188"/>
      <c r="G2357" s="188"/>
      <c r="H2357" s="188"/>
      <c r="I2357" s="188"/>
      <c r="J2357" s="188"/>
      <c r="K2357" s="188">
        <v>23.66</v>
      </c>
      <c r="L2357" s="188">
        <v>26.69</v>
      </c>
      <c r="M2357" s="188"/>
      <c r="N2357" s="188">
        <v>32.86</v>
      </c>
      <c r="O2357" s="188"/>
      <c r="P2357" s="188"/>
      <c r="Q2357" s="188"/>
      <c r="R2357" s="188"/>
      <c r="S2357" s="188">
        <v>32.96</v>
      </c>
      <c r="T2357" s="188"/>
      <c r="U2357" s="188"/>
      <c r="V2357" s="188"/>
      <c r="W2357" s="188">
        <v>27.82</v>
      </c>
      <c r="X2357" s="188"/>
      <c r="Y2357" s="188"/>
      <c r="Z2357" s="188"/>
      <c r="AA2357" s="188"/>
      <c r="AB2357" s="188">
        <v>23.89</v>
      </c>
      <c r="AC2357" s="188">
        <v>26.73</v>
      </c>
      <c r="AD2357" s="188"/>
      <c r="AE2357" s="188">
        <v>25.79</v>
      </c>
      <c r="AF2357" s="188"/>
    </row>
    <row r="2358" spans="1:32" x14ac:dyDescent="0.3">
      <c r="A2358" s="180" t="s">
        <v>973</v>
      </c>
      <c r="B2358" s="180">
        <v>38989</v>
      </c>
      <c r="C2358" s="182" t="s">
        <v>28751</v>
      </c>
      <c r="D2358" s="180" t="s">
        <v>6</v>
      </c>
      <c r="E2358" s="180" t="s">
        <v>857</v>
      </c>
      <c r="F2358" s="188"/>
      <c r="G2358" s="188"/>
      <c r="H2358" s="188"/>
      <c r="I2358" s="188"/>
      <c r="J2358" s="188"/>
      <c r="K2358" s="188">
        <v>39.81</v>
      </c>
      <c r="L2358" s="188">
        <v>44.91</v>
      </c>
      <c r="M2358" s="188"/>
      <c r="N2358" s="188">
        <v>55.3</v>
      </c>
      <c r="O2358" s="188"/>
      <c r="P2358" s="188"/>
      <c r="Q2358" s="188"/>
      <c r="R2358" s="188"/>
      <c r="S2358" s="188">
        <v>55.46</v>
      </c>
      <c r="T2358" s="188"/>
      <c r="U2358" s="188"/>
      <c r="V2358" s="188"/>
      <c r="W2358" s="188">
        <v>46.82</v>
      </c>
      <c r="X2358" s="188"/>
      <c r="Y2358" s="188"/>
      <c r="Z2358" s="188"/>
      <c r="AA2358" s="188"/>
      <c r="AB2358" s="188">
        <v>40.21</v>
      </c>
      <c r="AC2358" s="188">
        <v>44.98</v>
      </c>
      <c r="AD2358" s="188"/>
      <c r="AE2358" s="188">
        <v>43.39</v>
      </c>
      <c r="AF2358" s="188"/>
    </row>
    <row r="2359" spans="1:32" x14ac:dyDescent="0.3">
      <c r="A2359" s="180" t="s">
        <v>973</v>
      </c>
      <c r="B2359" s="180">
        <v>38990</v>
      </c>
      <c r="C2359" s="182" t="s">
        <v>28752</v>
      </c>
      <c r="D2359" s="180" t="s">
        <v>6</v>
      </c>
      <c r="E2359" s="180" t="s">
        <v>857</v>
      </c>
      <c r="F2359" s="188"/>
      <c r="G2359" s="188"/>
      <c r="H2359" s="188"/>
      <c r="I2359" s="188"/>
      <c r="J2359" s="188"/>
      <c r="K2359" s="188">
        <v>79.55</v>
      </c>
      <c r="L2359" s="188">
        <v>89.73</v>
      </c>
      <c r="M2359" s="188"/>
      <c r="N2359" s="188">
        <v>110.5</v>
      </c>
      <c r="O2359" s="188"/>
      <c r="P2359" s="188"/>
      <c r="Q2359" s="188"/>
      <c r="R2359" s="188"/>
      <c r="S2359" s="188">
        <v>110.81</v>
      </c>
      <c r="T2359" s="188"/>
      <c r="U2359" s="188"/>
      <c r="V2359" s="188"/>
      <c r="W2359" s="188">
        <v>93.55</v>
      </c>
      <c r="X2359" s="188"/>
      <c r="Y2359" s="188"/>
      <c r="Z2359" s="188"/>
      <c r="AA2359" s="188"/>
      <c r="AB2359" s="188">
        <v>80.34</v>
      </c>
      <c r="AC2359" s="188">
        <v>89.89</v>
      </c>
      <c r="AD2359" s="188"/>
      <c r="AE2359" s="188">
        <v>86.71</v>
      </c>
      <c r="AF2359" s="188"/>
    </row>
    <row r="2360" spans="1:32" x14ac:dyDescent="0.3">
      <c r="A2360" s="180" t="s">
        <v>973</v>
      </c>
      <c r="B2360" s="180">
        <v>38991</v>
      </c>
      <c r="C2360" s="182" t="s">
        <v>28753</v>
      </c>
      <c r="D2360" s="180" t="s">
        <v>6</v>
      </c>
      <c r="E2360" s="180" t="s">
        <v>857</v>
      </c>
      <c r="F2360" s="188"/>
      <c r="G2360" s="188"/>
      <c r="H2360" s="188"/>
      <c r="I2360" s="188"/>
      <c r="J2360" s="188"/>
      <c r="K2360" s="188">
        <v>143.15</v>
      </c>
      <c r="L2360" s="188">
        <v>161.47</v>
      </c>
      <c r="M2360" s="188"/>
      <c r="N2360" s="188">
        <v>198.84</v>
      </c>
      <c r="O2360" s="188"/>
      <c r="P2360" s="188"/>
      <c r="Q2360" s="188"/>
      <c r="R2360" s="188"/>
      <c r="S2360" s="188">
        <v>199.41</v>
      </c>
      <c r="T2360" s="188"/>
      <c r="U2360" s="188"/>
      <c r="V2360" s="188"/>
      <c r="W2360" s="188">
        <v>168.34</v>
      </c>
      <c r="X2360" s="188"/>
      <c r="Y2360" s="188"/>
      <c r="Z2360" s="188"/>
      <c r="AA2360" s="188"/>
      <c r="AB2360" s="188">
        <v>144.58000000000001</v>
      </c>
      <c r="AC2360" s="188">
        <v>161.76</v>
      </c>
      <c r="AD2360" s="188"/>
      <c r="AE2360" s="188">
        <v>156.03</v>
      </c>
      <c r="AF2360" s="188"/>
    </row>
    <row r="2361" spans="1:32" x14ac:dyDescent="0.3">
      <c r="A2361" s="180" t="s">
        <v>973</v>
      </c>
      <c r="B2361" s="180">
        <v>38433</v>
      </c>
      <c r="C2361" s="182" t="s">
        <v>28754</v>
      </c>
      <c r="D2361" s="180" t="s">
        <v>6</v>
      </c>
      <c r="E2361" s="180" t="s">
        <v>857</v>
      </c>
      <c r="F2361" s="188"/>
      <c r="G2361" s="188"/>
      <c r="H2361" s="188"/>
      <c r="I2361" s="188"/>
      <c r="J2361" s="188"/>
      <c r="K2361" s="188">
        <v>7.4</v>
      </c>
      <c r="L2361" s="188">
        <v>8.35</v>
      </c>
      <c r="M2361" s="188"/>
      <c r="N2361" s="188">
        <v>10.28</v>
      </c>
      <c r="O2361" s="188"/>
      <c r="P2361" s="188"/>
      <c r="Q2361" s="188"/>
      <c r="R2361" s="188"/>
      <c r="S2361" s="188">
        <v>10.31</v>
      </c>
      <c r="T2361" s="188"/>
      <c r="U2361" s="188"/>
      <c r="V2361" s="188"/>
      <c r="W2361" s="188">
        <v>8.6999999999999993</v>
      </c>
      <c r="X2361" s="188"/>
      <c r="Y2361" s="188"/>
      <c r="Z2361" s="188"/>
      <c r="AA2361" s="188"/>
      <c r="AB2361" s="188">
        <v>7.47</v>
      </c>
      <c r="AC2361" s="188">
        <v>8.36</v>
      </c>
      <c r="AD2361" s="188"/>
      <c r="AE2361" s="188">
        <v>8.07</v>
      </c>
      <c r="AF2361" s="188"/>
    </row>
    <row r="2362" spans="1:32" x14ac:dyDescent="0.3">
      <c r="A2362" s="180" t="s">
        <v>973</v>
      </c>
      <c r="B2362" s="180">
        <v>38440</v>
      </c>
      <c r="C2362" s="182" t="s">
        <v>28755</v>
      </c>
      <c r="D2362" s="180" t="s">
        <v>6</v>
      </c>
      <c r="E2362" s="180" t="s">
        <v>857</v>
      </c>
      <c r="F2362" s="188"/>
      <c r="G2362" s="188"/>
      <c r="H2362" s="188"/>
      <c r="I2362" s="188"/>
      <c r="J2362" s="188"/>
      <c r="K2362" s="188">
        <v>311.97000000000003</v>
      </c>
      <c r="L2362" s="188">
        <v>351.91</v>
      </c>
      <c r="M2362" s="188"/>
      <c r="N2362" s="188">
        <v>433.33</v>
      </c>
      <c r="O2362" s="188"/>
      <c r="P2362" s="188"/>
      <c r="Q2362" s="188"/>
      <c r="R2362" s="188"/>
      <c r="S2362" s="188">
        <v>434.58</v>
      </c>
      <c r="T2362" s="188"/>
      <c r="U2362" s="188"/>
      <c r="V2362" s="188"/>
      <c r="W2362" s="188">
        <v>366.88</v>
      </c>
      <c r="X2362" s="188"/>
      <c r="Y2362" s="188"/>
      <c r="Z2362" s="188"/>
      <c r="AA2362" s="188"/>
      <c r="AB2362" s="188">
        <v>315.08999999999997</v>
      </c>
      <c r="AC2362" s="188">
        <v>352.53</v>
      </c>
      <c r="AD2362" s="188"/>
      <c r="AE2362" s="188">
        <v>340.05</v>
      </c>
      <c r="AF2362" s="188"/>
    </row>
    <row r="2363" spans="1:32" x14ac:dyDescent="0.3">
      <c r="A2363" s="180" t="s">
        <v>973</v>
      </c>
      <c r="B2363" s="180">
        <v>36359</v>
      </c>
      <c r="C2363" s="182" t="s">
        <v>28756</v>
      </c>
      <c r="D2363" s="180" t="s">
        <v>6</v>
      </c>
      <c r="E2363" s="180" t="s">
        <v>857</v>
      </c>
      <c r="F2363" s="188"/>
      <c r="G2363" s="188"/>
      <c r="H2363" s="188"/>
      <c r="I2363" s="188"/>
      <c r="J2363" s="188"/>
      <c r="K2363" s="188">
        <v>1.94</v>
      </c>
      <c r="L2363" s="188">
        <v>2.19</v>
      </c>
      <c r="M2363" s="188"/>
      <c r="N2363" s="188">
        <v>2.7</v>
      </c>
      <c r="O2363" s="188"/>
      <c r="P2363" s="188"/>
      <c r="Q2363" s="188"/>
      <c r="R2363" s="188"/>
      <c r="S2363" s="188">
        <v>2.71</v>
      </c>
      <c r="T2363" s="188"/>
      <c r="U2363" s="188"/>
      <c r="V2363" s="188"/>
      <c r="W2363" s="188">
        <v>2.29</v>
      </c>
      <c r="X2363" s="188"/>
      <c r="Y2363" s="188"/>
      <c r="Z2363" s="188"/>
      <c r="AA2363" s="188"/>
      <c r="AB2363" s="188">
        <v>1.96</v>
      </c>
      <c r="AC2363" s="188">
        <v>2.2000000000000002</v>
      </c>
      <c r="AD2363" s="188"/>
      <c r="AE2363" s="188">
        <v>2.12</v>
      </c>
      <c r="AF2363" s="188"/>
    </row>
    <row r="2364" spans="1:32" x14ac:dyDescent="0.3">
      <c r="A2364" s="180" t="s">
        <v>973</v>
      </c>
      <c r="B2364" s="180">
        <v>36360</v>
      </c>
      <c r="C2364" s="182" t="s">
        <v>28757</v>
      </c>
      <c r="D2364" s="180" t="s">
        <v>6</v>
      </c>
      <c r="E2364" s="180" t="s">
        <v>857</v>
      </c>
      <c r="F2364" s="188"/>
      <c r="G2364" s="188"/>
      <c r="H2364" s="188"/>
      <c r="I2364" s="188"/>
      <c r="J2364" s="188"/>
      <c r="K2364" s="188">
        <v>2.61</v>
      </c>
      <c r="L2364" s="188">
        <v>2.95</v>
      </c>
      <c r="M2364" s="188"/>
      <c r="N2364" s="188">
        <v>3.63</v>
      </c>
      <c r="O2364" s="188"/>
      <c r="P2364" s="188"/>
      <c r="Q2364" s="188"/>
      <c r="R2364" s="188"/>
      <c r="S2364" s="188">
        <v>3.64</v>
      </c>
      <c r="T2364" s="188"/>
      <c r="U2364" s="188"/>
      <c r="V2364" s="188"/>
      <c r="W2364" s="188">
        <v>3.08</v>
      </c>
      <c r="X2364" s="188"/>
      <c r="Y2364" s="188"/>
      <c r="Z2364" s="188"/>
      <c r="AA2364" s="188"/>
      <c r="AB2364" s="188">
        <v>2.64</v>
      </c>
      <c r="AC2364" s="188">
        <v>2.96</v>
      </c>
      <c r="AD2364" s="188"/>
      <c r="AE2364" s="188">
        <v>2.85</v>
      </c>
      <c r="AF2364" s="188"/>
    </row>
    <row r="2365" spans="1:32" x14ac:dyDescent="0.3">
      <c r="A2365" s="180" t="s">
        <v>973</v>
      </c>
      <c r="B2365" s="180">
        <v>38434</v>
      </c>
      <c r="C2365" s="182" t="s">
        <v>28758</v>
      </c>
      <c r="D2365" s="180" t="s">
        <v>6</v>
      </c>
      <c r="E2365" s="180" t="s">
        <v>857</v>
      </c>
      <c r="F2365" s="188"/>
      <c r="G2365" s="188"/>
      <c r="H2365" s="188"/>
      <c r="I2365" s="188"/>
      <c r="J2365" s="188"/>
      <c r="K2365" s="188">
        <v>3.99</v>
      </c>
      <c r="L2365" s="188">
        <v>4.5</v>
      </c>
      <c r="M2365" s="188"/>
      <c r="N2365" s="188">
        <v>5.54</v>
      </c>
      <c r="O2365" s="188"/>
      <c r="P2365" s="188"/>
      <c r="Q2365" s="188"/>
      <c r="R2365" s="188"/>
      <c r="S2365" s="188">
        <v>5.55</v>
      </c>
      <c r="T2365" s="188"/>
      <c r="U2365" s="188"/>
      <c r="V2365" s="188"/>
      <c r="W2365" s="188">
        <v>4.6900000000000004</v>
      </c>
      <c r="X2365" s="188"/>
      <c r="Y2365" s="188"/>
      <c r="Z2365" s="188"/>
      <c r="AA2365" s="188"/>
      <c r="AB2365" s="188">
        <v>4.03</v>
      </c>
      <c r="AC2365" s="188">
        <v>4.51</v>
      </c>
      <c r="AD2365" s="188"/>
      <c r="AE2365" s="188">
        <v>4.3499999999999996</v>
      </c>
      <c r="AF2365" s="188"/>
    </row>
    <row r="2366" spans="1:32" x14ac:dyDescent="0.3">
      <c r="A2366" s="180" t="s">
        <v>973</v>
      </c>
      <c r="B2366" s="180">
        <v>38435</v>
      </c>
      <c r="C2366" s="182" t="s">
        <v>28759</v>
      </c>
      <c r="D2366" s="180" t="s">
        <v>6</v>
      </c>
      <c r="E2366" s="180" t="s">
        <v>857</v>
      </c>
      <c r="F2366" s="188"/>
      <c r="G2366" s="188"/>
      <c r="H2366" s="188"/>
      <c r="I2366" s="188"/>
      <c r="J2366" s="188"/>
      <c r="K2366" s="188">
        <v>8.9700000000000006</v>
      </c>
      <c r="L2366" s="188">
        <v>10.119999999999999</v>
      </c>
      <c r="M2366" s="188"/>
      <c r="N2366" s="188">
        <v>12.46</v>
      </c>
      <c r="O2366" s="188"/>
      <c r="P2366" s="188"/>
      <c r="Q2366" s="188"/>
      <c r="R2366" s="188"/>
      <c r="S2366" s="188">
        <v>12.5</v>
      </c>
      <c r="T2366" s="188"/>
      <c r="U2366" s="188"/>
      <c r="V2366" s="188"/>
      <c r="W2366" s="188">
        <v>10.55</v>
      </c>
      <c r="X2366" s="188"/>
      <c r="Y2366" s="188"/>
      <c r="Z2366" s="188"/>
      <c r="AA2366" s="188"/>
      <c r="AB2366" s="188">
        <v>9.06</v>
      </c>
      <c r="AC2366" s="188">
        <v>10.14</v>
      </c>
      <c r="AD2366" s="188"/>
      <c r="AE2366" s="188">
        <v>9.7799999999999994</v>
      </c>
      <c r="AF2366" s="188"/>
    </row>
    <row r="2367" spans="1:32" x14ac:dyDescent="0.3">
      <c r="A2367" s="180" t="s">
        <v>973</v>
      </c>
      <c r="B2367" s="180">
        <v>38436</v>
      </c>
      <c r="C2367" s="182" t="s">
        <v>28760</v>
      </c>
      <c r="D2367" s="180" t="s">
        <v>6</v>
      </c>
      <c r="E2367" s="180" t="s">
        <v>857</v>
      </c>
      <c r="F2367" s="188"/>
      <c r="G2367" s="188"/>
      <c r="H2367" s="188"/>
      <c r="I2367" s="188"/>
      <c r="J2367" s="188"/>
      <c r="K2367" s="188">
        <v>14.87</v>
      </c>
      <c r="L2367" s="188">
        <v>16.78</v>
      </c>
      <c r="M2367" s="188"/>
      <c r="N2367" s="188">
        <v>20.66</v>
      </c>
      <c r="O2367" s="188"/>
      <c r="P2367" s="188"/>
      <c r="Q2367" s="188"/>
      <c r="R2367" s="188"/>
      <c r="S2367" s="188">
        <v>20.72</v>
      </c>
      <c r="T2367" s="188"/>
      <c r="U2367" s="188"/>
      <c r="V2367" s="188"/>
      <c r="W2367" s="188">
        <v>17.489999999999998</v>
      </c>
      <c r="X2367" s="188"/>
      <c r="Y2367" s="188"/>
      <c r="Z2367" s="188"/>
      <c r="AA2367" s="188"/>
      <c r="AB2367" s="188">
        <v>15.02</v>
      </c>
      <c r="AC2367" s="188">
        <v>16.809999999999999</v>
      </c>
      <c r="AD2367" s="188"/>
      <c r="AE2367" s="188">
        <v>16.21</v>
      </c>
      <c r="AF2367" s="188"/>
    </row>
    <row r="2368" spans="1:32" x14ac:dyDescent="0.3">
      <c r="A2368" s="180" t="s">
        <v>973</v>
      </c>
      <c r="B2368" s="180">
        <v>38437</v>
      </c>
      <c r="C2368" s="182" t="s">
        <v>28761</v>
      </c>
      <c r="D2368" s="180" t="s">
        <v>6</v>
      </c>
      <c r="E2368" s="180" t="s">
        <v>857</v>
      </c>
      <c r="F2368" s="188"/>
      <c r="G2368" s="188"/>
      <c r="H2368" s="188"/>
      <c r="I2368" s="188"/>
      <c r="J2368" s="188"/>
      <c r="K2368" s="188">
        <v>24.13</v>
      </c>
      <c r="L2368" s="188">
        <v>27.22</v>
      </c>
      <c r="M2368" s="188"/>
      <c r="N2368" s="188">
        <v>33.520000000000003</v>
      </c>
      <c r="O2368" s="188"/>
      <c r="P2368" s="188"/>
      <c r="Q2368" s="188"/>
      <c r="R2368" s="188"/>
      <c r="S2368" s="188">
        <v>33.61</v>
      </c>
      <c r="T2368" s="188"/>
      <c r="U2368" s="188"/>
      <c r="V2368" s="188"/>
      <c r="W2368" s="188">
        <v>28.38</v>
      </c>
      <c r="X2368" s="188"/>
      <c r="Y2368" s="188"/>
      <c r="Z2368" s="188"/>
      <c r="AA2368" s="188"/>
      <c r="AB2368" s="188">
        <v>24.37</v>
      </c>
      <c r="AC2368" s="188">
        <v>27.27</v>
      </c>
      <c r="AD2368" s="188"/>
      <c r="AE2368" s="188">
        <v>26.3</v>
      </c>
      <c r="AF2368" s="188"/>
    </row>
    <row r="2369" spans="1:32" x14ac:dyDescent="0.3">
      <c r="A2369" s="180" t="s">
        <v>973</v>
      </c>
      <c r="B2369" s="180">
        <v>38438</v>
      </c>
      <c r="C2369" s="182" t="s">
        <v>28762</v>
      </c>
      <c r="D2369" s="180" t="s">
        <v>6</v>
      </c>
      <c r="E2369" s="180" t="s">
        <v>857</v>
      </c>
      <c r="F2369" s="188"/>
      <c r="G2369" s="188"/>
      <c r="H2369" s="188"/>
      <c r="I2369" s="188"/>
      <c r="J2369" s="188"/>
      <c r="K2369" s="188">
        <v>69.989999999999995</v>
      </c>
      <c r="L2369" s="188">
        <v>78.94</v>
      </c>
      <c r="M2369" s="188"/>
      <c r="N2369" s="188">
        <v>97.21</v>
      </c>
      <c r="O2369" s="188"/>
      <c r="P2369" s="188"/>
      <c r="Q2369" s="188"/>
      <c r="R2369" s="188"/>
      <c r="S2369" s="188">
        <v>97.49</v>
      </c>
      <c r="T2369" s="188"/>
      <c r="U2369" s="188"/>
      <c r="V2369" s="188"/>
      <c r="W2369" s="188">
        <v>82.3</v>
      </c>
      <c r="X2369" s="188"/>
      <c r="Y2369" s="188"/>
      <c r="Z2369" s="188"/>
      <c r="AA2369" s="188"/>
      <c r="AB2369" s="188">
        <v>70.69</v>
      </c>
      <c r="AC2369" s="188">
        <v>79.08</v>
      </c>
      <c r="AD2369" s="188"/>
      <c r="AE2369" s="188">
        <v>76.28</v>
      </c>
      <c r="AF2369" s="188"/>
    </row>
    <row r="2370" spans="1:32" x14ac:dyDescent="0.3">
      <c r="A2370" s="180" t="s">
        <v>973</v>
      </c>
      <c r="B2370" s="180">
        <v>38439</v>
      </c>
      <c r="C2370" s="182" t="s">
        <v>28763</v>
      </c>
      <c r="D2370" s="180" t="s">
        <v>6</v>
      </c>
      <c r="E2370" s="180" t="s">
        <v>857</v>
      </c>
      <c r="F2370" s="188"/>
      <c r="G2370" s="188"/>
      <c r="H2370" s="188"/>
      <c r="I2370" s="188"/>
      <c r="J2370" s="188"/>
      <c r="K2370" s="188">
        <v>88.93</v>
      </c>
      <c r="L2370" s="188">
        <v>100.32</v>
      </c>
      <c r="M2370" s="188"/>
      <c r="N2370" s="188">
        <v>123.53</v>
      </c>
      <c r="O2370" s="188"/>
      <c r="P2370" s="188"/>
      <c r="Q2370" s="188"/>
      <c r="R2370" s="188"/>
      <c r="S2370" s="188">
        <v>123.88</v>
      </c>
      <c r="T2370" s="188"/>
      <c r="U2370" s="188"/>
      <c r="V2370" s="188"/>
      <c r="W2370" s="188">
        <v>104.59</v>
      </c>
      <c r="X2370" s="188"/>
      <c r="Y2370" s="188"/>
      <c r="Z2370" s="188"/>
      <c r="AA2370" s="188"/>
      <c r="AB2370" s="188">
        <v>89.82</v>
      </c>
      <c r="AC2370" s="188">
        <v>100.49</v>
      </c>
      <c r="AD2370" s="188"/>
      <c r="AE2370" s="188">
        <v>96.94</v>
      </c>
      <c r="AF2370" s="188"/>
    </row>
    <row r="2371" spans="1:32" x14ac:dyDescent="0.3">
      <c r="A2371" s="180" t="s">
        <v>973</v>
      </c>
      <c r="B2371" s="180">
        <v>10836</v>
      </c>
      <c r="C2371" s="182" t="s">
        <v>28764</v>
      </c>
      <c r="D2371" s="180" t="s">
        <v>6</v>
      </c>
      <c r="E2371" s="180" t="s">
        <v>857</v>
      </c>
      <c r="F2371" s="188">
        <v>23.83</v>
      </c>
      <c r="G2371" s="188">
        <v>19.54</v>
      </c>
      <c r="H2371" s="188">
        <v>14.98</v>
      </c>
      <c r="I2371" s="188">
        <v>15.9</v>
      </c>
      <c r="J2371" s="188">
        <v>18.38</v>
      </c>
      <c r="K2371" s="188">
        <v>20.64</v>
      </c>
      <c r="L2371" s="188">
        <v>19.3</v>
      </c>
      <c r="M2371" s="188">
        <v>30.51</v>
      </c>
      <c r="N2371" s="188">
        <v>24.07</v>
      </c>
      <c r="O2371" s="188">
        <v>18.25</v>
      </c>
      <c r="P2371" s="188">
        <v>22.12</v>
      </c>
      <c r="Q2371" s="188">
        <v>22.12</v>
      </c>
      <c r="R2371" s="188">
        <v>22.51</v>
      </c>
      <c r="S2371" s="188">
        <v>22.03</v>
      </c>
      <c r="T2371" s="188">
        <v>19.28</v>
      </c>
      <c r="U2371" s="188">
        <v>17.66</v>
      </c>
      <c r="V2371" s="188">
        <v>19.670000000000002</v>
      </c>
      <c r="W2371" s="188">
        <v>18.09</v>
      </c>
      <c r="X2371" s="188">
        <v>21.65</v>
      </c>
      <c r="Y2371" s="188">
        <v>21.68</v>
      </c>
      <c r="Z2371" s="188">
        <v>22.77</v>
      </c>
      <c r="AA2371" s="188">
        <v>19.52</v>
      </c>
      <c r="AB2371" s="188">
        <v>24.96</v>
      </c>
      <c r="AC2371" s="188">
        <v>20.64</v>
      </c>
      <c r="AD2371" s="188">
        <v>19.3</v>
      </c>
      <c r="AE2371" s="188">
        <v>24.41</v>
      </c>
      <c r="AF2371" s="188">
        <v>20.440000000000001</v>
      </c>
    </row>
    <row r="2372" spans="1:32" x14ac:dyDescent="0.3">
      <c r="A2372" s="180" t="s">
        <v>973</v>
      </c>
      <c r="B2372" s="180">
        <v>3510</v>
      </c>
      <c r="C2372" s="182" t="s">
        <v>28765</v>
      </c>
      <c r="D2372" s="180" t="s">
        <v>6</v>
      </c>
      <c r="E2372" s="180" t="s">
        <v>857</v>
      </c>
      <c r="F2372" s="188">
        <v>14.66</v>
      </c>
      <c r="G2372" s="188">
        <v>12.75</v>
      </c>
      <c r="H2372" s="188">
        <v>12.05</v>
      </c>
      <c r="I2372" s="188">
        <v>12.38</v>
      </c>
      <c r="J2372" s="188">
        <v>11.87</v>
      </c>
      <c r="K2372" s="188">
        <v>13.9</v>
      </c>
      <c r="L2372" s="188">
        <v>14.54</v>
      </c>
      <c r="M2372" s="188">
        <v>17.059999999999999</v>
      </c>
      <c r="N2372" s="188">
        <v>15.63</v>
      </c>
      <c r="O2372" s="188">
        <v>12.87</v>
      </c>
      <c r="P2372" s="188">
        <v>14.23</v>
      </c>
      <c r="Q2372" s="188">
        <v>13.14</v>
      </c>
      <c r="R2372" s="188">
        <v>11.93</v>
      </c>
      <c r="S2372" s="188">
        <v>15.24</v>
      </c>
      <c r="T2372" s="188">
        <v>12.44</v>
      </c>
      <c r="U2372" s="188">
        <v>12.75</v>
      </c>
      <c r="V2372" s="188">
        <v>12.99</v>
      </c>
      <c r="W2372" s="188">
        <v>11.9</v>
      </c>
      <c r="X2372" s="188">
        <v>13.2</v>
      </c>
      <c r="Y2372" s="188">
        <v>12.38</v>
      </c>
      <c r="Z2372" s="188">
        <v>14.51</v>
      </c>
      <c r="AA2372" s="188">
        <v>12.9</v>
      </c>
      <c r="AB2372" s="188">
        <v>15.11</v>
      </c>
      <c r="AC2372" s="188">
        <v>12.38</v>
      </c>
      <c r="AD2372" s="188">
        <v>11.62</v>
      </c>
      <c r="AE2372" s="188">
        <v>14.78</v>
      </c>
      <c r="AF2372" s="188">
        <v>13.29</v>
      </c>
    </row>
    <row r="2373" spans="1:32" x14ac:dyDescent="0.3">
      <c r="A2373" s="180" t="s">
        <v>973</v>
      </c>
      <c r="B2373" s="180">
        <v>10835</v>
      </c>
      <c r="C2373" s="182" t="s">
        <v>28766</v>
      </c>
      <c r="D2373" s="180" t="s">
        <v>6</v>
      </c>
      <c r="E2373" s="180" t="s">
        <v>857</v>
      </c>
      <c r="F2373" s="188">
        <v>6.65</v>
      </c>
      <c r="G2373" s="188">
        <v>5.45</v>
      </c>
      <c r="H2373" s="188">
        <v>4.18</v>
      </c>
      <c r="I2373" s="188">
        <v>4.4400000000000004</v>
      </c>
      <c r="J2373" s="188">
        <v>5.13</v>
      </c>
      <c r="K2373" s="188">
        <v>5.76</v>
      </c>
      <c r="L2373" s="188">
        <v>5.39</v>
      </c>
      <c r="M2373" s="188">
        <v>8.52</v>
      </c>
      <c r="N2373" s="188">
        <v>6.72</v>
      </c>
      <c r="O2373" s="188">
        <v>5.09</v>
      </c>
      <c r="P2373" s="188">
        <v>6.18</v>
      </c>
      <c r="Q2373" s="188">
        <v>6.18</v>
      </c>
      <c r="R2373" s="188">
        <v>6.28</v>
      </c>
      <c r="S2373" s="188">
        <v>6.15</v>
      </c>
      <c r="T2373" s="188">
        <v>5.38</v>
      </c>
      <c r="U2373" s="188">
        <v>4.93</v>
      </c>
      <c r="V2373" s="188">
        <v>5.49</v>
      </c>
      <c r="W2373" s="188">
        <v>5.05</v>
      </c>
      <c r="X2373" s="188">
        <v>6.04</v>
      </c>
      <c r="Y2373" s="188">
        <v>6.05</v>
      </c>
      <c r="Z2373" s="188">
        <v>6.35</v>
      </c>
      <c r="AA2373" s="188">
        <v>5.45</v>
      </c>
      <c r="AB2373" s="188">
        <v>6.97</v>
      </c>
      <c r="AC2373" s="188">
        <v>5.76</v>
      </c>
      <c r="AD2373" s="188">
        <v>5.39</v>
      </c>
      <c r="AE2373" s="188">
        <v>6.81</v>
      </c>
      <c r="AF2373" s="188">
        <v>5.7</v>
      </c>
    </row>
    <row r="2374" spans="1:32" x14ac:dyDescent="0.3">
      <c r="A2374" s="180" t="s">
        <v>973</v>
      </c>
      <c r="B2374" s="180">
        <v>3485</v>
      </c>
      <c r="C2374" s="182" t="s">
        <v>28767</v>
      </c>
      <c r="D2374" s="180" t="s">
        <v>6</v>
      </c>
      <c r="E2374" s="180" t="s">
        <v>857</v>
      </c>
      <c r="F2374" s="188">
        <v>15.41</v>
      </c>
      <c r="G2374" s="188">
        <v>13.4</v>
      </c>
      <c r="H2374" s="188">
        <v>12.67</v>
      </c>
      <c r="I2374" s="188">
        <v>13.02</v>
      </c>
      <c r="J2374" s="188">
        <v>12.48</v>
      </c>
      <c r="K2374" s="188">
        <v>14.62</v>
      </c>
      <c r="L2374" s="188">
        <v>15.29</v>
      </c>
      <c r="M2374" s="188">
        <v>17.940000000000001</v>
      </c>
      <c r="N2374" s="188">
        <v>16.440000000000001</v>
      </c>
      <c r="O2374" s="188">
        <v>13.53</v>
      </c>
      <c r="P2374" s="188">
        <v>14.97</v>
      </c>
      <c r="Q2374" s="188">
        <v>13.82</v>
      </c>
      <c r="R2374" s="188">
        <v>12.54</v>
      </c>
      <c r="S2374" s="188">
        <v>16.02</v>
      </c>
      <c r="T2374" s="188">
        <v>13.08</v>
      </c>
      <c r="U2374" s="188">
        <v>13.4</v>
      </c>
      <c r="V2374" s="188">
        <v>13.66</v>
      </c>
      <c r="W2374" s="188">
        <v>12.51</v>
      </c>
      <c r="X2374" s="188">
        <v>13.88</v>
      </c>
      <c r="Y2374" s="188">
        <v>13.02</v>
      </c>
      <c r="Z2374" s="188">
        <v>15.25</v>
      </c>
      <c r="AA2374" s="188">
        <v>13.56</v>
      </c>
      <c r="AB2374" s="188">
        <v>15.89</v>
      </c>
      <c r="AC2374" s="188">
        <v>13.02</v>
      </c>
      <c r="AD2374" s="188">
        <v>12.22</v>
      </c>
      <c r="AE2374" s="188">
        <v>15.54</v>
      </c>
      <c r="AF2374" s="188">
        <v>13.98</v>
      </c>
    </row>
    <row r="2375" spans="1:32" x14ac:dyDescent="0.3">
      <c r="A2375" s="180" t="s">
        <v>973</v>
      </c>
      <c r="B2375" s="180">
        <v>3475</v>
      </c>
      <c r="C2375" s="182" t="s">
        <v>28768</v>
      </c>
      <c r="D2375" s="180" t="s">
        <v>6</v>
      </c>
      <c r="E2375" s="180" t="s">
        <v>857</v>
      </c>
      <c r="F2375" s="188">
        <v>5.58</v>
      </c>
      <c r="G2375" s="188">
        <v>4.8499999999999996</v>
      </c>
      <c r="H2375" s="188">
        <v>4.58</v>
      </c>
      <c r="I2375" s="188">
        <v>4.71</v>
      </c>
      <c r="J2375" s="188">
        <v>4.51</v>
      </c>
      <c r="K2375" s="188">
        <v>5.29</v>
      </c>
      <c r="L2375" s="188">
        <v>5.53</v>
      </c>
      <c r="M2375" s="188">
        <v>6.49</v>
      </c>
      <c r="N2375" s="188">
        <v>5.95</v>
      </c>
      <c r="O2375" s="188">
        <v>4.8899999999999997</v>
      </c>
      <c r="P2375" s="188">
        <v>5.41</v>
      </c>
      <c r="Q2375" s="188">
        <v>5</v>
      </c>
      <c r="R2375" s="188">
        <v>4.54</v>
      </c>
      <c r="S2375" s="188">
        <v>5.8</v>
      </c>
      <c r="T2375" s="188">
        <v>4.7300000000000004</v>
      </c>
      <c r="U2375" s="188">
        <v>4.8499999999999996</v>
      </c>
      <c r="V2375" s="188">
        <v>4.9400000000000004</v>
      </c>
      <c r="W2375" s="188">
        <v>4.5199999999999996</v>
      </c>
      <c r="X2375" s="188">
        <v>5.0199999999999996</v>
      </c>
      <c r="Y2375" s="188">
        <v>4.71</v>
      </c>
      <c r="Z2375" s="188">
        <v>5.52</v>
      </c>
      <c r="AA2375" s="188">
        <v>4.91</v>
      </c>
      <c r="AB2375" s="188">
        <v>5.75</v>
      </c>
      <c r="AC2375" s="188">
        <v>4.71</v>
      </c>
      <c r="AD2375" s="188">
        <v>4.42</v>
      </c>
      <c r="AE2375" s="188">
        <v>5.62</v>
      </c>
      <c r="AF2375" s="188">
        <v>5.0599999999999996</v>
      </c>
    </row>
    <row r="2376" spans="1:32" x14ac:dyDescent="0.3">
      <c r="A2376" s="180" t="s">
        <v>973</v>
      </c>
      <c r="B2376" s="180">
        <v>3534</v>
      </c>
      <c r="C2376" s="182" t="s">
        <v>28769</v>
      </c>
      <c r="D2376" s="180" t="s">
        <v>6</v>
      </c>
      <c r="E2376" s="180" t="s">
        <v>857</v>
      </c>
      <c r="F2376" s="188">
        <v>8.84</v>
      </c>
      <c r="G2376" s="188">
        <v>7.68</v>
      </c>
      <c r="H2376" s="188">
        <v>7.26</v>
      </c>
      <c r="I2376" s="188">
        <v>7.46</v>
      </c>
      <c r="J2376" s="188">
        <v>7.15</v>
      </c>
      <c r="K2376" s="188">
        <v>8.3800000000000008</v>
      </c>
      <c r="L2376" s="188">
        <v>8.76</v>
      </c>
      <c r="M2376" s="188">
        <v>10.28</v>
      </c>
      <c r="N2376" s="188">
        <v>9.42</v>
      </c>
      <c r="O2376" s="188">
        <v>7.76</v>
      </c>
      <c r="P2376" s="188">
        <v>8.58</v>
      </c>
      <c r="Q2376" s="188">
        <v>7.92</v>
      </c>
      <c r="R2376" s="188">
        <v>7.19</v>
      </c>
      <c r="S2376" s="188">
        <v>9.19</v>
      </c>
      <c r="T2376" s="188">
        <v>7.5</v>
      </c>
      <c r="U2376" s="188">
        <v>7.68</v>
      </c>
      <c r="V2376" s="188">
        <v>7.83</v>
      </c>
      <c r="W2376" s="188">
        <v>7.17</v>
      </c>
      <c r="X2376" s="188">
        <v>7.96</v>
      </c>
      <c r="Y2376" s="188">
        <v>7.46</v>
      </c>
      <c r="Z2376" s="188">
        <v>8.75</v>
      </c>
      <c r="AA2376" s="188">
        <v>7.78</v>
      </c>
      <c r="AB2376" s="188">
        <v>9.11</v>
      </c>
      <c r="AC2376" s="188">
        <v>7.46</v>
      </c>
      <c r="AD2376" s="188">
        <v>7.01</v>
      </c>
      <c r="AE2376" s="188">
        <v>8.91</v>
      </c>
      <c r="AF2376" s="188">
        <v>8.01</v>
      </c>
    </row>
    <row r="2377" spans="1:32" x14ac:dyDescent="0.3">
      <c r="A2377" s="180" t="s">
        <v>973</v>
      </c>
      <c r="B2377" s="180">
        <v>3482</v>
      </c>
      <c r="C2377" s="182" t="s">
        <v>28770</v>
      </c>
      <c r="D2377" s="180" t="s">
        <v>6</v>
      </c>
      <c r="E2377" s="180" t="s">
        <v>857</v>
      </c>
      <c r="F2377" s="188">
        <v>6.32</v>
      </c>
      <c r="G2377" s="188">
        <v>5.49</v>
      </c>
      <c r="H2377" s="188">
        <v>5.19</v>
      </c>
      <c r="I2377" s="188">
        <v>5.34</v>
      </c>
      <c r="J2377" s="188">
        <v>5.1100000000000003</v>
      </c>
      <c r="K2377" s="188">
        <v>5.99</v>
      </c>
      <c r="L2377" s="188">
        <v>6.27</v>
      </c>
      <c r="M2377" s="188">
        <v>7.35</v>
      </c>
      <c r="N2377" s="188">
        <v>6.74</v>
      </c>
      <c r="O2377" s="188">
        <v>5.55</v>
      </c>
      <c r="P2377" s="188">
        <v>6.14</v>
      </c>
      <c r="Q2377" s="188">
        <v>5.66</v>
      </c>
      <c r="R2377" s="188">
        <v>5.14</v>
      </c>
      <c r="S2377" s="188">
        <v>6.57</v>
      </c>
      <c r="T2377" s="188">
        <v>5.36</v>
      </c>
      <c r="U2377" s="188">
        <v>5.49</v>
      </c>
      <c r="V2377" s="188">
        <v>5.6</v>
      </c>
      <c r="W2377" s="188">
        <v>5.13</v>
      </c>
      <c r="X2377" s="188">
        <v>5.69</v>
      </c>
      <c r="Y2377" s="188">
        <v>5.34</v>
      </c>
      <c r="Z2377" s="188">
        <v>6.25</v>
      </c>
      <c r="AA2377" s="188">
        <v>5.56</v>
      </c>
      <c r="AB2377" s="188">
        <v>6.52</v>
      </c>
      <c r="AC2377" s="188">
        <v>5.34</v>
      </c>
      <c r="AD2377" s="188">
        <v>5.01</v>
      </c>
      <c r="AE2377" s="188">
        <v>6.37</v>
      </c>
      <c r="AF2377" s="188">
        <v>5.73</v>
      </c>
    </row>
    <row r="2378" spans="1:32" x14ac:dyDescent="0.3">
      <c r="A2378" s="180" t="s">
        <v>973</v>
      </c>
      <c r="B2378" s="180">
        <v>3543</v>
      </c>
      <c r="C2378" s="182" t="s">
        <v>28771</v>
      </c>
      <c r="D2378" s="180" t="s">
        <v>6</v>
      </c>
      <c r="E2378" s="180" t="s">
        <v>857</v>
      </c>
      <c r="F2378" s="188">
        <v>2.0499999999999998</v>
      </c>
      <c r="G2378" s="188">
        <v>1.78</v>
      </c>
      <c r="H2378" s="188">
        <v>1.68</v>
      </c>
      <c r="I2378" s="188">
        <v>1.73</v>
      </c>
      <c r="J2378" s="188">
        <v>1.66</v>
      </c>
      <c r="K2378" s="188">
        <v>1.94</v>
      </c>
      <c r="L2378" s="188">
        <v>2.0299999999999998</v>
      </c>
      <c r="M2378" s="188">
        <v>2.39</v>
      </c>
      <c r="N2378" s="188">
        <v>2.19</v>
      </c>
      <c r="O2378" s="188">
        <v>1.8</v>
      </c>
      <c r="P2378" s="188">
        <v>1.99</v>
      </c>
      <c r="Q2378" s="188">
        <v>1.84</v>
      </c>
      <c r="R2378" s="188">
        <v>1.67</v>
      </c>
      <c r="S2378" s="188">
        <v>2.13</v>
      </c>
      <c r="T2378" s="188">
        <v>1.74</v>
      </c>
      <c r="U2378" s="188">
        <v>1.78</v>
      </c>
      <c r="V2378" s="188">
        <v>1.82</v>
      </c>
      <c r="W2378" s="188">
        <v>1.66</v>
      </c>
      <c r="X2378" s="188">
        <v>1.85</v>
      </c>
      <c r="Y2378" s="188">
        <v>1.73</v>
      </c>
      <c r="Z2378" s="188">
        <v>2.0299999999999998</v>
      </c>
      <c r="AA2378" s="188">
        <v>1.8</v>
      </c>
      <c r="AB2378" s="188">
        <v>2.11</v>
      </c>
      <c r="AC2378" s="188">
        <v>1.73</v>
      </c>
      <c r="AD2378" s="188">
        <v>1.63</v>
      </c>
      <c r="AE2378" s="188">
        <v>2.0699999999999998</v>
      </c>
      <c r="AF2378" s="188">
        <v>1.86</v>
      </c>
    </row>
    <row r="2379" spans="1:32" x14ac:dyDescent="0.3">
      <c r="A2379" s="180" t="s">
        <v>973</v>
      </c>
      <c r="B2379" s="180">
        <v>3505</v>
      </c>
      <c r="C2379" s="182" t="s">
        <v>28772</v>
      </c>
      <c r="D2379" s="180" t="s">
        <v>6</v>
      </c>
      <c r="E2379" s="180" t="s">
        <v>857</v>
      </c>
      <c r="F2379" s="188">
        <v>3.05</v>
      </c>
      <c r="G2379" s="188">
        <v>2.65</v>
      </c>
      <c r="H2379" s="188">
        <v>2.5099999999999998</v>
      </c>
      <c r="I2379" s="188">
        <v>2.58</v>
      </c>
      <c r="J2379" s="188">
        <v>2.4700000000000002</v>
      </c>
      <c r="K2379" s="188">
        <v>2.89</v>
      </c>
      <c r="L2379" s="188">
        <v>3.02</v>
      </c>
      <c r="M2379" s="188">
        <v>3.55</v>
      </c>
      <c r="N2379" s="188">
        <v>3.25</v>
      </c>
      <c r="O2379" s="188">
        <v>2.68</v>
      </c>
      <c r="P2379" s="188">
        <v>2.96</v>
      </c>
      <c r="Q2379" s="188">
        <v>2.73</v>
      </c>
      <c r="R2379" s="188">
        <v>2.48</v>
      </c>
      <c r="S2379" s="188">
        <v>3.17</v>
      </c>
      <c r="T2379" s="188">
        <v>2.59</v>
      </c>
      <c r="U2379" s="188">
        <v>2.65</v>
      </c>
      <c r="V2379" s="188">
        <v>2.7</v>
      </c>
      <c r="W2379" s="188">
        <v>2.4700000000000002</v>
      </c>
      <c r="X2379" s="188">
        <v>2.75</v>
      </c>
      <c r="Y2379" s="188">
        <v>2.58</v>
      </c>
      <c r="Z2379" s="188">
        <v>3.02</v>
      </c>
      <c r="AA2379" s="188">
        <v>2.68</v>
      </c>
      <c r="AB2379" s="188">
        <v>3.14</v>
      </c>
      <c r="AC2379" s="188">
        <v>2.58</v>
      </c>
      <c r="AD2379" s="188">
        <v>2.42</v>
      </c>
      <c r="AE2379" s="188">
        <v>3.08</v>
      </c>
      <c r="AF2379" s="188">
        <v>2.77</v>
      </c>
    </row>
    <row r="2380" spans="1:32" x14ac:dyDescent="0.3">
      <c r="A2380" s="180" t="s">
        <v>973</v>
      </c>
      <c r="B2380" s="180">
        <v>3521</v>
      </c>
      <c r="C2380" s="182" t="s">
        <v>28773</v>
      </c>
      <c r="D2380" s="180" t="s">
        <v>6</v>
      </c>
      <c r="E2380" s="180" t="s">
        <v>857</v>
      </c>
      <c r="F2380" s="188">
        <v>2.2999999999999998</v>
      </c>
      <c r="G2380" s="188">
        <v>2</v>
      </c>
      <c r="H2380" s="188">
        <v>1.89</v>
      </c>
      <c r="I2380" s="188">
        <v>1.94</v>
      </c>
      <c r="J2380" s="188">
        <v>1.86</v>
      </c>
      <c r="K2380" s="188">
        <v>2.1800000000000002</v>
      </c>
      <c r="L2380" s="188">
        <v>2.2799999999999998</v>
      </c>
      <c r="M2380" s="188">
        <v>2.68</v>
      </c>
      <c r="N2380" s="188">
        <v>2.4500000000000002</v>
      </c>
      <c r="O2380" s="188">
        <v>2.02</v>
      </c>
      <c r="P2380" s="188">
        <v>2.23</v>
      </c>
      <c r="Q2380" s="188">
        <v>2.06</v>
      </c>
      <c r="R2380" s="188">
        <v>1.87</v>
      </c>
      <c r="S2380" s="188">
        <v>2.39</v>
      </c>
      <c r="T2380" s="188">
        <v>1.95</v>
      </c>
      <c r="U2380" s="188">
        <v>2</v>
      </c>
      <c r="V2380" s="188">
        <v>2.04</v>
      </c>
      <c r="W2380" s="188">
        <v>1.86</v>
      </c>
      <c r="X2380" s="188">
        <v>2.0699999999999998</v>
      </c>
      <c r="Y2380" s="188">
        <v>1.94</v>
      </c>
      <c r="Z2380" s="188">
        <v>2.27</v>
      </c>
      <c r="AA2380" s="188">
        <v>2.02</v>
      </c>
      <c r="AB2380" s="188">
        <v>2.37</v>
      </c>
      <c r="AC2380" s="188">
        <v>1.94</v>
      </c>
      <c r="AD2380" s="188">
        <v>1.82</v>
      </c>
      <c r="AE2380" s="188">
        <v>2.3199999999999998</v>
      </c>
      <c r="AF2380" s="188">
        <v>2.08</v>
      </c>
    </row>
    <row r="2381" spans="1:32" x14ac:dyDescent="0.3">
      <c r="A2381" s="180" t="s">
        <v>973</v>
      </c>
      <c r="B2381" s="180">
        <v>3531</v>
      </c>
      <c r="C2381" s="182" t="s">
        <v>28774</v>
      </c>
      <c r="D2381" s="180" t="s">
        <v>6</v>
      </c>
      <c r="E2381" s="180" t="s">
        <v>857</v>
      </c>
      <c r="F2381" s="188">
        <v>4.38</v>
      </c>
      <c r="G2381" s="188">
        <v>3.81</v>
      </c>
      <c r="H2381" s="188">
        <v>3.6</v>
      </c>
      <c r="I2381" s="188">
        <v>3.7</v>
      </c>
      <c r="J2381" s="188">
        <v>3.54</v>
      </c>
      <c r="K2381" s="188">
        <v>4.1500000000000004</v>
      </c>
      <c r="L2381" s="188">
        <v>4.34</v>
      </c>
      <c r="M2381" s="188">
        <v>5.0999999999999996</v>
      </c>
      <c r="N2381" s="188">
        <v>4.67</v>
      </c>
      <c r="O2381" s="188">
        <v>3.84</v>
      </c>
      <c r="P2381" s="188">
        <v>4.25</v>
      </c>
      <c r="Q2381" s="188">
        <v>3.93</v>
      </c>
      <c r="R2381" s="188">
        <v>3.56</v>
      </c>
      <c r="S2381" s="188">
        <v>4.55</v>
      </c>
      <c r="T2381" s="188">
        <v>3.72</v>
      </c>
      <c r="U2381" s="188">
        <v>3.81</v>
      </c>
      <c r="V2381" s="188">
        <v>3.88</v>
      </c>
      <c r="W2381" s="188">
        <v>3.55</v>
      </c>
      <c r="X2381" s="188">
        <v>3.94</v>
      </c>
      <c r="Y2381" s="188">
        <v>3.7</v>
      </c>
      <c r="Z2381" s="188">
        <v>4.33</v>
      </c>
      <c r="AA2381" s="188">
        <v>3.85</v>
      </c>
      <c r="AB2381" s="188">
        <v>4.5199999999999996</v>
      </c>
      <c r="AC2381" s="188">
        <v>3.7</v>
      </c>
      <c r="AD2381" s="188">
        <v>3.47</v>
      </c>
      <c r="AE2381" s="188">
        <v>4.42</v>
      </c>
      <c r="AF2381" s="188">
        <v>3.97</v>
      </c>
    </row>
    <row r="2382" spans="1:32" x14ac:dyDescent="0.3">
      <c r="A2382" s="180" t="s">
        <v>973</v>
      </c>
      <c r="B2382" s="180">
        <v>3522</v>
      </c>
      <c r="C2382" s="182" t="s">
        <v>28775</v>
      </c>
      <c r="D2382" s="180" t="s">
        <v>6</v>
      </c>
      <c r="E2382" s="180" t="s">
        <v>857</v>
      </c>
      <c r="F2382" s="188">
        <v>2.82</v>
      </c>
      <c r="G2382" s="188">
        <v>2.4500000000000002</v>
      </c>
      <c r="H2382" s="188">
        <v>2.3199999999999998</v>
      </c>
      <c r="I2382" s="188">
        <v>2.38</v>
      </c>
      <c r="J2382" s="188">
        <v>2.2799999999999998</v>
      </c>
      <c r="K2382" s="188">
        <v>2.68</v>
      </c>
      <c r="L2382" s="188">
        <v>2.8</v>
      </c>
      <c r="M2382" s="188">
        <v>3.29</v>
      </c>
      <c r="N2382" s="188">
        <v>3.01</v>
      </c>
      <c r="O2382" s="188">
        <v>2.48</v>
      </c>
      <c r="P2382" s="188">
        <v>2.74</v>
      </c>
      <c r="Q2382" s="188">
        <v>2.5299999999999998</v>
      </c>
      <c r="R2382" s="188">
        <v>2.2999999999999998</v>
      </c>
      <c r="S2382" s="188">
        <v>2.93</v>
      </c>
      <c r="T2382" s="188">
        <v>2.4</v>
      </c>
      <c r="U2382" s="188">
        <v>2.4500000000000002</v>
      </c>
      <c r="V2382" s="188">
        <v>2.5</v>
      </c>
      <c r="W2382" s="188">
        <v>2.29</v>
      </c>
      <c r="X2382" s="188">
        <v>2.54</v>
      </c>
      <c r="Y2382" s="188">
        <v>2.38</v>
      </c>
      <c r="Z2382" s="188">
        <v>2.79</v>
      </c>
      <c r="AA2382" s="188">
        <v>2.48</v>
      </c>
      <c r="AB2382" s="188">
        <v>2.91</v>
      </c>
      <c r="AC2382" s="188">
        <v>2.38</v>
      </c>
      <c r="AD2382" s="188">
        <v>2.2400000000000002</v>
      </c>
      <c r="AE2382" s="188">
        <v>2.85</v>
      </c>
      <c r="AF2382" s="188">
        <v>2.56</v>
      </c>
    </row>
    <row r="2383" spans="1:32" x14ac:dyDescent="0.3">
      <c r="A2383" s="180" t="s">
        <v>973</v>
      </c>
      <c r="B2383" s="180">
        <v>3527</v>
      </c>
      <c r="C2383" s="182" t="s">
        <v>28776</v>
      </c>
      <c r="D2383" s="180" t="s">
        <v>6</v>
      </c>
      <c r="E2383" s="180" t="s">
        <v>857</v>
      </c>
      <c r="F2383" s="188">
        <v>14.85</v>
      </c>
      <c r="G2383" s="188">
        <v>12.91</v>
      </c>
      <c r="H2383" s="188">
        <v>12.21</v>
      </c>
      <c r="I2383" s="188">
        <v>12.55</v>
      </c>
      <c r="J2383" s="188">
        <v>12.02</v>
      </c>
      <c r="K2383" s="188">
        <v>14.08</v>
      </c>
      <c r="L2383" s="188">
        <v>14.73</v>
      </c>
      <c r="M2383" s="188">
        <v>17.28</v>
      </c>
      <c r="N2383" s="188">
        <v>15.84</v>
      </c>
      <c r="O2383" s="188">
        <v>13.04</v>
      </c>
      <c r="P2383" s="188">
        <v>14.42</v>
      </c>
      <c r="Q2383" s="188">
        <v>13.31</v>
      </c>
      <c r="R2383" s="188">
        <v>12.08</v>
      </c>
      <c r="S2383" s="188">
        <v>15.44</v>
      </c>
      <c r="T2383" s="188">
        <v>12.61</v>
      </c>
      <c r="U2383" s="188">
        <v>12.91</v>
      </c>
      <c r="V2383" s="188">
        <v>13.16</v>
      </c>
      <c r="W2383" s="188">
        <v>12.05</v>
      </c>
      <c r="X2383" s="188">
        <v>13.38</v>
      </c>
      <c r="Y2383" s="188">
        <v>12.55</v>
      </c>
      <c r="Z2383" s="188">
        <v>14.7</v>
      </c>
      <c r="AA2383" s="188">
        <v>13.07</v>
      </c>
      <c r="AB2383" s="188">
        <v>15.31</v>
      </c>
      <c r="AC2383" s="188">
        <v>12.55</v>
      </c>
      <c r="AD2383" s="188">
        <v>11.78</v>
      </c>
      <c r="AE2383" s="188">
        <v>14.98</v>
      </c>
      <c r="AF2383" s="188">
        <v>13.47</v>
      </c>
    </row>
    <row r="2384" spans="1:32" x14ac:dyDescent="0.3">
      <c r="A2384" s="180" t="s">
        <v>973</v>
      </c>
      <c r="B2384" s="180">
        <v>3530</v>
      </c>
      <c r="C2384" s="182" t="s">
        <v>28777</v>
      </c>
      <c r="D2384" s="180" t="s">
        <v>6</v>
      </c>
      <c r="E2384" s="180" t="s">
        <v>857</v>
      </c>
      <c r="F2384" s="188">
        <v>240.53</v>
      </c>
      <c r="G2384" s="188">
        <v>209.16</v>
      </c>
      <c r="H2384" s="188">
        <v>197.7</v>
      </c>
      <c r="I2384" s="188">
        <v>203.18</v>
      </c>
      <c r="J2384" s="188">
        <v>194.71</v>
      </c>
      <c r="K2384" s="188">
        <v>228.08</v>
      </c>
      <c r="L2384" s="188">
        <v>238.54</v>
      </c>
      <c r="M2384" s="188">
        <v>279.87</v>
      </c>
      <c r="N2384" s="188">
        <v>256.47000000000003</v>
      </c>
      <c r="O2384" s="188">
        <v>211.15</v>
      </c>
      <c r="P2384" s="188">
        <v>233.56</v>
      </c>
      <c r="Q2384" s="188">
        <v>215.63</v>
      </c>
      <c r="R2384" s="188">
        <v>195.71</v>
      </c>
      <c r="S2384" s="188">
        <v>249.99</v>
      </c>
      <c r="T2384" s="188">
        <v>204.18</v>
      </c>
      <c r="U2384" s="188">
        <v>209.16</v>
      </c>
      <c r="V2384" s="188">
        <v>213.14</v>
      </c>
      <c r="W2384" s="188">
        <v>195.21</v>
      </c>
      <c r="X2384" s="188">
        <v>216.63</v>
      </c>
      <c r="Y2384" s="188">
        <v>203.18</v>
      </c>
      <c r="Z2384" s="188">
        <v>238.04</v>
      </c>
      <c r="AA2384" s="188">
        <v>211.65</v>
      </c>
      <c r="AB2384" s="188">
        <v>248</v>
      </c>
      <c r="AC2384" s="188">
        <v>203.18</v>
      </c>
      <c r="AD2384" s="188">
        <v>190.73</v>
      </c>
      <c r="AE2384" s="188">
        <v>242.52</v>
      </c>
      <c r="AF2384" s="188">
        <v>218.12</v>
      </c>
    </row>
    <row r="2385" spans="1:32" x14ac:dyDescent="0.3">
      <c r="A2385" s="180" t="s">
        <v>973</v>
      </c>
      <c r="B2385" s="180">
        <v>3542</v>
      </c>
      <c r="C2385" s="182" t="s">
        <v>28778</v>
      </c>
      <c r="D2385" s="180" t="s">
        <v>6</v>
      </c>
      <c r="E2385" s="180" t="s">
        <v>857</v>
      </c>
      <c r="F2385" s="188">
        <v>0.69</v>
      </c>
      <c r="G2385" s="188">
        <v>0.6</v>
      </c>
      <c r="H2385" s="188">
        <v>0.56999999999999995</v>
      </c>
      <c r="I2385" s="188">
        <v>0.57999999999999996</v>
      </c>
      <c r="J2385" s="188">
        <v>0.56000000000000005</v>
      </c>
      <c r="K2385" s="188">
        <v>0.65</v>
      </c>
      <c r="L2385" s="188">
        <v>0.68</v>
      </c>
      <c r="M2385" s="188">
        <v>0.8</v>
      </c>
      <c r="N2385" s="188">
        <v>0.73</v>
      </c>
      <c r="O2385" s="188">
        <v>0.6</v>
      </c>
      <c r="P2385" s="188">
        <v>0.67</v>
      </c>
      <c r="Q2385" s="188">
        <v>0.62</v>
      </c>
      <c r="R2385" s="188">
        <v>0.56000000000000005</v>
      </c>
      <c r="S2385" s="188">
        <v>0.72</v>
      </c>
      <c r="T2385" s="188">
        <v>0.57999999999999996</v>
      </c>
      <c r="U2385" s="188">
        <v>0.6</v>
      </c>
      <c r="V2385" s="188">
        <v>0.61</v>
      </c>
      <c r="W2385" s="188">
        <v>0.56000000000000005</v>
      </c>
      <c r="X2385" s="188">
        <v>0.62</v>
      </c>
      <c r="Y2385" s="188">
        <v>0.57999999999999996</v>
      </c>
      <c r="Z2385" s="188">
        <v>0.68</v>
      </c>
      <c r="AA2385" s="188">
        <v>0.61</v>
      </c>
      <c r="AB2385" s="188">
        <v>0.71</v>
      </c>
      <c r="AC2385" s="188">
        <v>0.57999999999999996</v>
      </c>
      <c r="AD2385" s="188">
        <v>0.54</v>
      </c>
      <c r="AE2385" s="188">
        <v>0.69</v>
      </c>
      <c r="AF2385" s="188">
        <v>0.62</v>
      </c>
    </row>
    <row r="2386" spans="1:32" x14ac:dyDescent="0.3">
      <c r="A2386" s="180" t="s">
        <v>973</v>
      </c>
      <c r="B2386" s="180">
        <v>3529</v>
      </c>
      <c r="C2386" s="182" t="s">
        <v>28779</v>
      </c>
      <c r="D2386" s="180" t="s">
        <v>6</v>
      </c>
      <c r="E2386" s="180" t="s">
        <v>857</v>
      </c>
      <c r="F2386" s="188">
        <v>0.85</v>
      </c>
      <c r="G2386" s="188">
        <v>0.73</v>
      </c>
      <c r="H2386" s="188">
        <v>0.69</v>
      </c>
      <c r="I2386" s="188">
        <v>0.71</v>
      </c>
      <c r="J2386" s="188">
        <v>0.68</v>
      </c>
      <c r="K2386" s="188">
        <v>0.8</v>
      </c>
      <c r="L2386" s="188">
        <v>0.84</v>
      </c>
      <c r="M2386" s="188">
        <v>0.98</v>
      </c>
      <c r="N2386" s="188">
        <v>0.9</v>
      </c>
      <c r="O2386" s="188">
        <v>0.74</v>
      </c>
      <c r="P2386" s="188">
        <v>0.82</v>
      </c>
      <c r="Q2386" s="188">
        <v>0.76</v>
      </c>
      <c r="R2386" s="188">
        <v>0.69</v>
      </c>
      <c r="S2386" s="188">
        <v>0.88</v>
      </c>
      <c r="T2386" s="188">
        <v>0.72</v>
      </c>
      <c r="U2386" s="188">
        <v>0.73</v>
      </c>
      <c r="V2386" s="188">
        <v>0.75</v>
      </c>
      <c r="W2386" s="188">
        <v>0.69</v>
      </c>
      <c r="X2386" s="188">
        <v>0.76</v>
      </c>
      <c r="Y2386" s="188">
        <v>0.71</v>
      </c>
      <c r="Z2386" s="188">
        <v>0.84</v>
      </c>
      <c r="AA2386" s="188">
        <v>0.74</v>
      </c>
      <c r="AB2386" s="188">
        <v>0.87</v>
      </c>
      <c r="AC2386" s="188">
        <v>0.71</v>
      </c>
      <c r="AD2386" s="188">
        <v>0.67</v>
      </c>
      <c r="AE2386" s="188">
        <v>0.85</v>
      </c>
      <c r="AF2386" s="188">
        <v>0.77</v>
      </c>
    </row>
    <row r="2387" spans="1:32" x14ac:dyDescent="0.3">
      <c r="A2387" s="180" t="s">
        <v>973</v>
      </c>
      <c r="B2387" s="180">
        <v>3536</v>
      </c>
      <c r="C2387" s="182" t="s">
        <v>28780</v>
      </c>
      <c r="D2387" s="180" t="s">
        <v>6</v>
      </c>
      <c r="E2387" s="180" t="s">
        <v>857</v>
      </c>
      <c r="F2387" s="188">
        <v>2.82</v>
      </c>
      <c r="G2387" s="188">
        <v>2.4500000000000002</v>
      </c>
      <c r="H2387" s="188">
        <v>2.3199999999999998</v>
      </c>
      <c r="I2387" s="188">
        <v>2.38</v>
      </c>
      <c r="J2387" s="188">
        <v>2.2799999999999998</v>
      </c>
      <c r="K2387" s="188">
        <v>2.67</v>
      </c>
      <c r="L2387" s="188">
        <v>2.8</v>
      </c>
      <c r="M2387" s="188">
        <v>3.28</v>
      </c>
      <c r="N2387" s="188">
        <v>3.01</v>
      </c>
      <c r="O2387" s="188">
        <v>2.4700000000000002</v>
      </c>
      <c r="P2387" s="188">
        <v>2.74</v>
      </c>
      <c r="Q2387" s="188">
        <v>2.5299999999999998</v>
      </c>
      <c r="R2387" s="188">
        <v>2.29</v>
      </c>
      <c r="S2387" s="188">
        <v>2.93</v>
      </c>
      <c r="T2387" s="188">
        <v>2.39</v>
      </c>
      <c r="U2387" s="188">
        <v>2.4500000000000002</v>
      </c>
      <c r="V2387" s="188">
        <v>2.5</v>
      </c>
      <c r="W2387" s="188">
        <v>2.29</v>
      </c>
      <c r="X2387" s="188">
        <v>2.54</v>
      </c>
      <c r="Y2387" s="188">
        <v>2.38</v>
      </c>
      <c r="Z2387" s="188">
        <v>2.79</v>
      </c>
      <c r="AA2387" s="188">
        <v>2.48</v>
      </c>
      <c r="AB2387" s="188">
        <v>2.91</v>
      </c>
      <c r="AC2387" s="188">
        <v>2.38</v>
      </c>
      <c r="AD2387" s="188">
        <v>2.23</v>
      </c>
      <c r="AE2387" s="188">
        <v>2.84</v>
      </c>
      <c r="AF2387" s="188">
        <v>2.56</v>
      </c>
    </row>
    <row r="2388" spans="1:32" x14ac:dyDescent="0.3">
      <c r="A2388" s="180" t="s">
        <v>973</v>
      </c>
      <c r="B2388" s="180">
        <v>3535</v>
      </c>
      <c r="C2388" s="182" t="s">
        <v>28781</v>
      </c>
      <c r="D2388" s="180" t="s">
        <v>6</v>
      </c>
      <c r="E2388" s="180" t="s">
        <v>857</v>
      </c>
      <c r="F2388" s="188">
        <v>6.86</v>
      </c>
      <c r="G2388" s="188">
        <v>5.97</v>
      </c>
      <c r="H2388" s="188">
        <v>5.64</v>
      </c>
      <c r="I2388" s="188">
        <v>5.8</v>
      </c>
      <c r="J2388" s="188">
        <v>5.56</v>
      </c>
      <c r="K2388" s="188">
        <v>6.51</v>
      </c>
      <c r="L2388" s="188">
        <v>6.81</v>
      </c>
      <c r="M2388" s="188">
        <v>7.99</v>
      </c>
      <c r="N2388" s="188">
        <v>7.32</v>
      </c>
      <c r="O2388" s="188">
        <v>6.03</v>
      </c>
      <c r="P2388" s="188">
        <v>6.67</v>
      </c>
      <c r="Q2388" s="188">
        <v>6.15</v>
      </c>
      <c r="R2388" s="188">
        <v>5.58</v>
      </c>
      <c r="S2388" s="188">
        <v>7.13</v>
      </c>
      <c r="T2388" s="188">
        <v>5.83</v>
      </c>
      <c r="U2388" s="188">
        <v>5.97</v>
      </c>
      <c r="V2388" s="188">
        <v>6.08</v>
      </c>
      <c r="W2388" s="188">
        <v>5.57</v>
      </c>
      <c r="X2388" s="188">
        <v>6.18</v>
      </c>
      <c r="Y2388" s="188">
        <v>5.8</v>
      </c>
      <c r="Z2388" s="188">
        <v>6.79</v>
      </c>
      <c r="AA2388" s="188">
        <v>6.04</v>
      </c>
      <c r="AB2388" s="188">
        <v>7.08</v>
      </c>
      <c r="AC2388" s="188">
        <v>5.8</v>
      </c>
      <c r="AD2388" s="188">
        <v>5.44</v>
      </c>
      <c r="AE2388" s="188">
        <v>6.92</v>
      </c>
      <c r="AF2388" s="188">
        <v>6.22</v>
      </c>
    </row>
    <row r="2389" spans="1:32" x14ac:dyDescent="0.3">
      <c r="A2389" s="180" t="s">
        <v>973</v>
      </c>
      <c r="B2389" s="180">
        <v>3540</v>
      </c>
      <c r="C2389" s="182" t="s">
        <v>28782</v>
      </c>
      <c r="D2389" s="180" t="s">
        <v>6</v>
      </c>
      <c r="E2389" s="180" t="s">
        <v>857</v>
      </c>
      <c r="F2389" s="188">
        <v>5.81</v>
      </c>
      <c r="G2389" s="188">
        <v>5.05</v>
      </c>
      <c r="H2389" s="188">
        <v>4.7699999999999996</v>
      </c>
      <c r="I2389" s="188">
        <v>4.9000000000000004</v>
      </c>
      <c r="J2389" s="188">
        <v>4.7</v>
      </c>
      <c r="K2389" s="188">
        <v>5.51</v>
      </c>
      <c r="L2389" s="188">
        <v>5.76</v>
      </c>
      <c r="M2389" s="188">
        <v>6.76</v>
      </c>
      <c r="N2389" s="188">
        <v>6.19</v>
      </c>
      <c r="O2389" s="188">
        <v>5.0999999999999996</v>
      </c>
      <c r="P2389" s="188">
        <v>5.64</v>
      </c>
      <c r="Q2389" s="188">
        <v>5.21</v>
      </c>
      <c r="R2389" s="188">
        <v>4.72</v>
      </c>
      <c r="S2389" s="188">
        <v>6.04</v>
      </c>
      <c r="T2389" s="188">
        <v>4.93</v>
      </c>
      <c r="U2389" s="188">
        <v>5.05</v>
      </c>
      <c r="V2389" s="188">
        <v>5.15</v>
      </c>
      <c r="W2389" s="188">
        <v>4.71</v>
      </c>
      <c r="X2389" s="188">
        <v>5.23</v>
      </c>
      <c r="Y2389" s="188">
        <v>4.9000000000000004</v>
      </c>
      <c r="Z2389" s="188">
        <v>5.75</v>
      </c>
      <c r="AA2389" s="188">
        <v>5.1100000000000003</v>
      </c>
      <c r="AB2389" s="188">
        <v>5.99</v>
      </c>
      <c r="AC2389" s="188">
        <v>4.9000000000000004</v>
      </c>
      <c r="AD2389" s="188">
        <v>4.5999999999999996</v>
      </c>
      <c r="AE2389" s="188">
        <v>5.86</v>
      </c>
      <c r="AF2389" s="188">
        <v>5.27</v>
      </c>
    </row>
    <row r="2390" spans="1:32" x14ac:dyDescent="0.3">
      <c r="A2390" s="180" t="s">
        <v>973</v>
      </c>
      <c r="B2390" s="180">
        <v>3539</v>
      </c>
      <c r="C2390" s="182" t="s">
        <v>28783</v>
      </c>
      <c r="D2390" s="180" t="s">
        <v>6</v>
      </c>
      <c r="E2390" s="180" t="s">
        <v>857</v>
      </c>
      <c r="F2390" s="188">
        <v>33.659999999999997</v>
      </c>
      <c r="G2390" s="188">
        <v>29.27</v>
      </c>
      <c r="H2390" s="188">
        <v>27.67</v>
      </c>
      <c r="I2390" s="188">
        <v>28.44</v>
      </c>
      <c r="J2390" s="188">
        <v>27.25</v>
      </c>
      <c r="K2390" s="188">
        <v>31.92</v>
      </c>
      <c r="L2390" s="188">
        <v>33.39</v>
      </c>
      <c r="M2390" s="188">
        <v>39.17</v>
      </c>
      <c r="N2390" s="188">
        <v>35.9</v>
      </c>
      <c r="O2390" s="188">
        <v>29.55</v>
      </c>
      <c r="P2390" s="188">
        <v>32.69</v>
      </c>
      <c r="Q2390" s="188">
        <v>30.18</v>
      </c>
      <c r="R2390" s="188">
        <v>27.39</v>
      </c>
      <c r="S2390" s="188">
        <v>34.99</v>
      </c>
      <c r="T2390" s="188">
        <v>28.58</v>
      </c>
      <c r="U2390" s="188">
        <v>29.27</v>
      </c>
      <c r="V2390" s="188">
        <v>29.83</v>
      </c>
      <c r="W2390" s="188">
        <v>27.32</v>
      </c>
      <c r="X2390" s="188">
        <v>30.32</v>
      </c>
      <c r="Y2390" s="188">
        <v>28.44</v>
      </c>
      <c r="Z2390" s="188">
        <v>33.32</v>
      </c>
      <c r="AA2390" s="188">
        <v>29.62</v>
      </c>
      <c r="AB2390" s="188">
        <v>34.71</v>
      </c>
      <c r="AC2390" s="188">
        <v>28.44</v>
      </c>
      <c r="AD2390" s="188">
        <v>26.69</v>
      </c>
      <c r="AE2390" s="188">
        <v>33.94</v>
      </c>
      <c r="AF2390" s="188">
        <v>30.53</v>
      </c>
    </row>
    <row r="2391" spans="1:32" x14ac:dyDescent="0.3">
      <c r="A2391" s="180" t="s">
        <v>973</v>
      </c>
      <c r="B2391" s="180">
        <v>3513</v>
      </c>
      <c r="C2391" s="182" t="s">
        <v>28784</v>
      </c>
      <c r="D2391" s="180" t="s">
        <v>6</v>
      </c>
      <c r="E2391" s="180" t="s">
        <v>857</v>
      </c>
      <c r="F2391" s="188">
        <v>118.71</v>
      </c>
      <c r="G2391" s="188">
        <v>103.22</v>
      </c>
      <c r="H2391" s="188">
        <v>97.57</v>
      </c>
      <c r="I2391" s="188">
        <v>100.27</v>
      </c>
      <c r="J2391" s="188">
        <v>96.09</v>
      </c>
      <c r="K2391" s="188">
        <v>112.56</v>
      </c>
      <c r="L2391" s="188">
        <v>117.72</v>
      </c>
      <c r="M2391" s="188">
        <v>138.12</v>
      </c>
      <c r="N2391" s="188">
        <v>126.57</v>
      </c>
      <c r="O2391" s="188">
        <v>104.2</v>
      </c>
      <c r="P2391" s="188">
        <v>115.26</v>
      </c>
      <c r="Q2391" s="188">
        <v>106.42</v>
      </c>
      <c r="R2391" s="188">
        <v>96.59</v>
      </c>
      <c r="S2391" s="188">
        <v>123.38</v>
      </c>
      <c r="T2391" s="188">
        <v>100.76</v>
      </c>
      <c r="U2391" s="188">
        <v>103.22</v>
      </c>
      <c r="V2391" s="188">
        <v>105.19</v>
      </c>
      <c r="W2391" s="188">
        <v>96.34</v>
      </c>
      <c r="X2391" s="188">
        <v>106.91</v>
      </c>
      <c r="Y2391" s="188">
        <v>100.27</v>
      </c>
      <c r="Z2391" s="188">
        <v>117.48</v>
      </c>
      <c r="AA2391" s="188">
        <v>104.45</v>
      </c>
      <c r="AB2391" s="188">
        <v>122.39</v>
      </c>
      <c r="AC2391" s="188">
        <v>100.27</v>
      </c>
      <c r="AD2391" s="188">
        <v>94.13</v>
      </c>
      <c r="AE2391" s="188">
        <v>119.69</v>
      </c>
      <c r="AF2391" s="188">
        <v>107.65</v>
      </c>
    </row>
    <row r="2392" spans="1:32" x14ac:dyDescent="0.3">
      <c r="A2392" s="180" t="s">
        <v>973</v>
      </c>
      <c r="B2392" s="180">
        <v>3516</v>
      </c>
      <c r="C2392" s="182" t="s">
        <v>28785</v>
      </c>
      <c r="D2392" s="180" t="s">
        <v>6</v>
      </c>
      <c r="E2392" s="180" t="s">
        <v>857</v>
      </c>
      <c r="F2392" s="188">
        <v>2.75</v>
      </c>
      <c r="G2392" s="188">
        <v>2.25</v>
      </c>
      <c r="H2392" s="188">
        <v>1.73</v>
      </c>
      <c r="I2392" s="188">
        <v>1.83</v>
      </c>
      <c r="J2392" s="188">
        <v>2.12</v>
      </c>
      <c r="K2392" s="188">
        <v>2.38</v>
      </c>
      <c r="L2392" s="188">
        <v>2.2200000000000002</v>
      </c>
      <c r="M2392" s="188">
        <v>3.52</v>
      </c>
      <c r="N2392" s="188">
        <v>2.77</v>
      </c>
      <c r="O2392" s="188">
        <v>2.1</v>
      </c>
      <c r="P2392" s="188">
        <v>2.5499999999999998</v>
      </c>
      <c r="Q2392" s="188">
        <v>2.5499999999999998</v>
      </c>
      <c r="R2392" s="188">
        <v>2.59</v>
      </c>
      <c r="S2392" s="188">
        <v>2.54</v>
      </c>
      <c r="T2392" s="188">
        <v>2.2200000000000002</v>
      </c>
      <c r="U2392" s="188">
        <v>2.0299999999999998</v>
      </c>
      <c r="V2392" s="188">
        <v>2.27</v>
      </c>
      <c r="W2392" s="188">
        <v>2.08</v>
      </c>
      <c r="X2392" s="188">
        <v>2.4900000000000002</v>
      </c>
      <c r="Y2392" s="188">
        <v>2.5</v>
      </c>
      <c r="Z2392" s="188">
        <v>2.62</v>
      </c>
      <c r="AA2392" s="188">
        <v>2.25</v>
      </c>
      <c r="AB2392" s="188">
        <v>2.88</v>
      </c>
      <c r="AC2392" s="188">
        <v>2.38</v>
      </c>
      <c r="AD2392" s="188">
        <v>2.2200000000000002</v>
      </c>
      <c r="AE2392" s="188">
        <v>2.81</v>
      </c>
      <c r="AF2392" s="188">
        <v>2.35</v>
      </c>
    </row>
    <row r="2393" spans="1:32" x14ac:dyDescent="0.3">
      <c r="A2393" s="180" t="s">
        <v>973</v>
      </c>
      <c r="B2393" s="180">
        <v>3517</v>
      </c>
      <c r="C2393" s="182" t="s">
        <v>28786</v>
      </c>
      <c r="D2393" s="180" t="s">
        <v>6</v>
      </c>
      <c r="E2393" s="180" t="s">
        <v>857</v>
      </c>
      <c r="F2393" s="188">
        <v>2.48</v>
      </c>
      <c r="G2393" s="188">
        <v>2.0299999999999998</v>
      </c>
      <c r="H2393" s="188">
        <v>1.56</v>
      </c>
      <c r="I2393" s="188">
        <v>1.65</v>
      </c>
      <c r="J2393" s="188">
        <v>1.91</v>
      </c>
      <c r="K2393" s="188">
        <v>2.15</v>
      </c>
      <c r="L2393" s="188">
        <v>2.0099999999999998</v>
      </c>
      <c r="M2393" s="188">
        <v>3.17</v>
      </c>
      <c r="N2393" s="188">
        <v>2.5</v>
      </c>
      <c r="O2393" s="188">
        <v>1.9</v>
      </c>
      <c r="P2393" s="188">
        <v>2.2999999999999998</v>
      </c>
      <c r="Q2393" s="188">
        <v>2.2999999999999998</v>
      </c>
      <c r="R2393" s="188">
        <v>2.34</v>
      </c>
      <c r="S2393" s="188">
        <v>2.29</v>
      </c>
      <c r="T2393" s="188">
        <v>2</v>
      </c>
      <c r="U2393" s="188">
        <v>1.83</v>
      </c>
      <c r="V2393" s="188">
        <v>2.04</v>
      </c>
      <c r="W2393" s="188">
        <v>1.88</v>
      </c>
      <c r="X2393" s="188">
        <v>2.25</v>
      </c>
      <c r="Y2393" s="188">
        <v>2.25</v>
      </c>
      <c r="Z2393" s="188">
        <v>2.37</v>
      </c>
      <c r="AA2393" s="188">
        <v>2.0299999999999998</v>
      </c>
      <c r="AB2393" s="188">
        <v>2.6</v>
      </c>
      <c r="AC2393" s="188">
        <v>2.15</v>
      </c>
      <c r="AD2393" s="188">
        <v>2.0099999999999998</v>
      </c>
      <c r="AE2393" s="188">
        <v>2.54</v>
      </c>
      <c r="AF2393" s="188">
        <v>2.12</v>
      </c>
    </row>
    <row r="2394" spans="1:32" x14ac:dyDescent="0.3">
      <c r="A2394" s="180" t="s">
        <v>973</v>
      </c>
      <c r="B2394" s="180">
        <v>3515</v>
      </c>
      <c r="C2394" s="182" t="s">
        <v>28787</v>
      </c>
      <c r="D2394" s="180" t="s">
        <v>6</v>
      </c>
      <c r="E2394" s="180" t="s">
        <v>857</v>
      </c>
      <c r="F2394" s="188">
        <v>7.57</v>
      </c>
      <c r="G2394" s="188">
        <v>6.59</v>
      </c>
      <c r="H2394" s="188">
        <v>6.22</v>
      </c>
      <c r="I2394" s="188">
        <v>6.4</v>
      </c>
      <c r="J2394" s="188">
        <v>6.13</v>
      </c>
      <c r="K2394" s="188">
        <v>7.18</v>
      </c>
      <c r="L2394" s="188">
        <v>7.51</v>
      </c>
      <c r="M2394" s="188">
        <v>8.81</v>
      </c>
      <c r="N2394" s="188">
        <v>8.08</v>
      </c>
      <c r="O2394" s="188">
        <v>6.65</v>
      </c>
      <c r="P2394" s="188">
        <v>7.35</v>
      </c>
      <c r="Q2394" s="188">
        <v>6.79</v>
      </c>
      <c r="R2394" s="188">
        <v>6.16</v>
      </c>
      <c r="S2394" s="188">
        <v>7.87</v>
      </c>
      <c r="T2394" s="188">
        <v>6.43</v>
      </c>
      <c r="U2394" s="188">
        <v>6.59</v>
      </c>
      <c r="V2394" s="188">
        <v>6.71</v>
      </c>
      <c r="W2394" s="188">
        <v>6.15</v>
      </c>
      <c r="X2394" s="188">
        <v>6.82</v>
      </c>
      <c r="Y2394" s="188">
        <v>6.4</v>
      </c>
      <c r="Z2394" s="188">
        <v>7.5</v>
      </c>
      <c r="AA2394" s="188">
        <v>6.66</v>
      </c>
      <c r="AB2394" s="188">
        <v>7.81</v>
      </c>
      <c r="AC2394" s="188">
        <v>6.4</v>
      </c>
      <c r="AD2394" s="188">
        <v>6.01</v>
      </c>
      <c r="AE2394" s="188">
        <v>7.64</v>
      </c>
      <c r="AF2394" s="188">
        <v>6.87</v>
      </c>
    </row>
    <row r="2395" spans="1:32" x14ac:dyDescent="0.3">
      <c r="A2395" s="180" t="s">
        <v>973</v>
      </c>
      <c r="B2395" s="180">
        <v>20147</v>
      </c>
      <c r="C2395" s="182" t="s">
        <v>28788</v>
      </c>
      <c r="D2395" s="180" t="s">
        <v>6</v>
      </c>
      <c r="E2395" s="180" t="s">
        <v>857</v>
      </c>
      <c r="F2395" s="188">
        <v>6.23</v>
      </c>
      <c r="G2395" s="188">
        <v>5.42</v>
      </c>
      <c r="H2395" s="188">
        <v>5.12</v>
      </c>
      <c r="I2395" s="188">
        <v>5.26</v>
      </c>
      <c r="J2395" s="188">
        <v>5.04</v>
      </c>
      <c r="K2395" s="188">
        <v>5.91</v>
      </c>
      <c r="L2395" s="188">
        <v>6.18</v>
      </c>
      <c r="M2395" s="188">
        <v>7.25</v>
      </c>
      <c r="N2395" s="188">
        <v>6.64</v>
      </c>
      <c r="O2395" s="188">
        <v>5.47</v>
      </c>
      <c r="P2395" s="188">
        <v>6.05</v>
      </c>
      <c r="Q2395" s="188">
        <v>5.58</v>
      </c>
      <c r="R2395" s="188">
        <v>5.07</v>
      </c>
      <c r="S2395" s="188">
        <v>6.47</v>
      </c>
      <c r="T2395" s="188">
        <v>5.29</v>
      </c>
      <c r="U2395" s="188">
        <v>5.42</v>
      </c>
      <c r="V2395" s="188">
        <v>5.52</v>
      </c>
      <c r="W2395" s="188">
        <v>5.05</v>
      </c>
      <c r="X2395" s="188">
        <v>5.61</v>
      </c>
      <c r="Y2395" s="188">
        <v>5.26</v>
      </c>
      <c r="Z2395" s="188">
        <v>6.16</v>
      </c>
      <c r="AA2395" s="188">
        <v>5.48</v>
      </c>
      <c r="AB2395" s="188">
        <v>6.42</v>
      </c>
      <c r="AC2395" s="188">
        <v>5.26</v>
      </c>
      <c r="AD2395" s="188">
        <v>4.9400000000000004</v>
      </c>
      <c r="AE2395" s="188">
        <v>6.28</v>
      </c>
      <c r="AF2395" s="188">
        <v>5.65</v>
      </c>
    </row>
    <row r="2396" spans="1:32" x14ac:dyDescent="0.3">
      <c r="A2396" s="180" t="s">
        <v>973</v>
      </c>
      <c r="B2396" s="180">
        <v>3524</v>
      </c>
      <c r="C2396" s="182" t="s">
        <v>28789</v>
      </c>
      <c r="D2396" s="180" t="s">
        <v>6</v>
      </c>
      <c r="E2396" s="180" t="s">
        <v>857</v>
      </c>
      <c r="F2396" s="188">
        <v>9.3699999999999992</v>
      </c>
      <c r="G2396" s="188">
        <v>8.15</v>
      </c>
      <c r="H2396" s="188">
        <v>7.7</v>
      </c>
      <c r="I2396" s="188">
        <v>7.92</v>
      </c>
      <c r="J2396" s="188">
        <v>7.59</v>
      </c>
      <c r="K2396" s="188">
        <v>8.89</v>
      </c>
      <c r="L2396" s="188">
        <v>9.3000000000000007</v>
      </c>
      <c r="M2396" s="188">
        <v>10.91</v>
      </c>
      <c r="N2396" s="188">
        <v>10</v>
      </c>
      <c r="O2396" s="188">
        <v>8.23</v>
      </c>
      <c r="P2396" s="188">
        <v>9.1</v>
      </c>
      <c r="Q2396" s="188">
        <v>8.4</v>
      </c>
      <c r="R2396" s="188">
        <v>7.63</v>
      </c>
      <c r="S2396" s="188">
        <v>9.74</v>
      </c>
      <c r="T2396" s="188">
        <v>7.96</v>
      </c>
      <c r="U2396" s="188">
        <v>8.15</v>
      </c>
      <c r="V2396" s="188">
        <v>8.31</v>
      </c>
      <c r="W2396" s="188">
        <v>7.61</v>
      </c>
      <c r="X2396" s="188">
        <v>8.44</v>
      </c>
      <c r="Y2396" s="188">
        <v>7.92</v>
      </c>
      <c r="Z2396" s="188">
        <v>9.2799999999999994</v>
      </c>
      <c r="AA2396" s="188">
        <v>8.25</v>
      </c>
      <c r="AB2396" s="188">
        <v>9.67</v>
      </c>
      <c r="AC2396" s="188">
        <v>7.92</v>
      </c>
      <c r="AD2396" s="188">
        <v>7.43</v>
      </c>
      <c r="AE2396" s="188">
        <v>9.4499999999999993</v>
      </c>
      <c r="AF2396" s="188">
        <v>8.5</v>
      </c>
    </row>
    <row r="2397" spans="1:32" x14ac:dyDescent="0.3">
      <c r="A2397" s="180" t="s">
        <v>973</v>
      </c>
      <c r="B2397" s="180">
        <v>3532</v>
      </c>
      <c r="C2397" s="182" t="s">
        <v>28790</v>
      </c>
      <c r="D2397" s="180" t="s">
        <v>6</v>
      </c>
      <c r="E2397" s="180" t="s">
        <v>857</v>
      </c>
      <c r="F2397" s="188">
        <v>21.66</v>
      </c>
      <c r="G2397" s="188">
        <v>18.84</v>
      </c>
      <c r="H2397" s="188">
        <v>17.809999999999999</v>
      </c>
      <c r="I2397" s="188">
        <v>18.3</v>
      </c>
      <c r="J2397" s="188">
        <v>17.54</v>
      </c>
      <c r="K2397" s="188">
        <v>20.54</v>
      </c>
      <c r="L2397" s="188">
        <v>21.48</v>
      </c>
      <c r="M2397" s="188">
        <v>25.21</v>
      </c>
      <c r="N2397" s="188">
        <v>23.1</v>
      </c>
      <c r="O2397" s="188">
        <v>19.02</v>
      </c>
      <c r="P2397" s="188">
        <v>21.04</v>
      </c>
      <c r="Q2397" s="188">
        <v>19.420000000000002</v>
      </c>
      <c r="R2397" s="188">
        <v>17.63</v>
      </c>
      <c r="S2397" s="188">
        <v>22.52</v>
      </c>
      <c r="T2397" s="188">
        <v>18.39</v>
      </c>
      <c r="U2397" s="188">
        <v>18.84</v>
      </c>
      <c r="V2397" s="188">
        <v>19.2</v>
      </c>
      <c r="W2397" s="188">
        <v>17.579999999999998</v>
      </c>
      <c r="X2397" s="188">
        <v>19.510000000000002</v>
      </c>
      <c r="Y2397" s="188">
        <v>18.3</v>
      </c>
      <c r="Z2397" s="188">
        <v>21.44</v>
      </c>
      <c r="AA2397" s="188">
        <v>19.059999999999999</v>
      </c>
      <c r="AB2397" s="188">
        <v>22.34</v>
      </c>
      <c r="AC2397" s="188">
        <v>18.3</v>
      </c>
      <c r="AD2397" s="188">
        <v>17.18</v>
      </c>
      <c r="AE2397" s="188">
        <v>21.84</v>
      </c>
      <c r="AF2397" s="188">
        <v>19.649999999999999</v>
      </c>
    </row>
    <row r="2398" spans="1:32" x14ac:dyDescent="0.3">
      <c r="A2398" s="180" t="s">
        <v>973</v>
      </c>
      <c r="B2398" s="180">
        <v>3528</v>
      </c>
      <c r="C2398" s="182" t="s">
        <v>28791</v>
      </c>
      <c r="D2398" s="180" t="s">
        <v>6</v>
      </c>
      <c r="E2398" s="180" t="s">
        <v>857</v>
      </c>
      <c r="F2398" s="188">
        <v>10.73</v>
      </c>
      <c r="G2398" s="188">
        <v>8.8000000000000007</v>
      </c>
      <c r="H2398" s="188">
        <v>6.75</v>
      </c>
      <c r="I2398" s="188">
        <v>7.16</v>
      </c>
      <c r="J2398" s="188">
        <v>8.27</v>
      </c>
      <c r="K2398" s="188">
        <v>9.2899999999999991</v>
      </c>
      <c r="L2398" s="188">
        <v>8.69</v>
      </c>
      <c r="M2398" s="188">
        <v>13.74</v>
      </c>
      <c r="N2398" s="188">
        <v>10.84</v>
      </c>
      <c r="O2398" s="188">
        <v>8.2200000000000006</v>
      </c>
      <c r="P2398" s="188">
        <v>9.9600000000000009</v>
      </c>
      <c r="Q2398" s="188">
        <v>9.9600000000000009</v>
      </c>
      <c r="R2398" s="188">
        <v>10.130000000000001</v>
      </c>
      <c r="S2398" s="188">
        <v>9.92</v>
      </c>
      <c r="T2398" s="188">
        <v>8.68</v>
      </c>
      <c r="U2398" s="188">
        <v>7.95</v>
      </c>
      <c r="V2398" s="188">
        <v>8.86</v>
      </c>
      <c r="W2398" s="188">
        <v>8.15</v>
      </c>
      <c r="X2398" s="188">
        <v>9.75</v>
      </c>
      <c r="Y2398" s="188">
        <v>9.76</v>
      </c>
      <c r="Z2398" s="188">
        <v>10.25</v>
      </c>
      <c r="AA2398" s="188">
        <v>8.7899999999999991</v>
      </c>
      <c r="AB2398" s="188">
        <v>11.24</v>
      </c>
      <c r="AC2398" s="188">
        <v>9.2899999999999991</v>
      </c>
      <c r="AD2398" s="188">
        <v>8.69</v>
      </c>
      <c r="AE2398" s="188">
        <v>10.99</v>
      </c>
      <c r="AF2398" s="188">
        <v>9.1999999999999993</v>
      </c>
    </row>
    <row r="2399" spans="1:32" x14ac:dyDescent="0.3">
      <c r="A2399" s="180" t="s">
        <v>973</v>
      </c>
      <c r="B2399" s="180">
        <v>37952</v>
      </c>
      <c r="C2399" s="182" t="s">
        <v>28792</v>
      </c>
      <c r="D2399" s="180" t="s">
        <v>6</v>
      </c>
      <c r="E2399" s="180" t="s">
        <v>857</v>
      </c>
      <c r="F2399" s="188">
        <v>76.89</v>
      </c>
      <c r="G2399" s="188">
        <v>63.04</v>
      </c>
      <c r="H2399" s="188">
        <v>48.36</v>
      </c>
      <c r="I2399" s="188">
        <v>51.3</v>
      </c>
      <c r="J2399" s="188">
        <v>59.3</v>
      </c>
      <c r="K2399" s="188">
        <v>66.599999999999994</v>
      </c>
      <c r="L2399" s="188">
        <v>62.29</v>
      </c>
      <c r="M2399" s="188">
        <v>98.43</v>
      </c>
      <c r="N2399" s="188">
        <v>77.680000000000007</v>
      </c>
      <c r="O2399" s="188">
        <v>58.91</v>
      </c>
      <c r="P2399" s="188">
        <v>71.39</v>
      </c>
      <c r="Q2399" s="188">
        <v>71.39</v>
      </c>
      <c r="R2399" s="188">
        <v>72.62</v>
      </c>
      <c r="S2399" s="188">
        <v>71.09</v>
      </c>
      <c r="T2399" s="188">
        <v>62.21</v>
      </c>
      <c r="U2399" s="188">
        <v>56.97</v>
      </c>
      <c r="V2399" s="188">
        <v>63.48</v>
      </c>
      <c r="W2399" s="188">
        <v>58.38</v>
      </c>
      <c r="X2399" s="188">
        <v>69.849999999999994</v>
      </c>
      <c r="Y2399" s="188">
        <v>69.94</v>
      </c>
      <c r="Z2399" s="188">
        <v>73.459999999999994</v>
      </c>
      <c r="AA2399" s="188">
        <v>63</v>
      </c>
      <c r="AB2399" s="188">
        <v>80.540000000000006</v>
      </c>
      <c r="AC2399" s="188">
        <v>66.599999999999994</v>
      </c>
      <c r="AD2399" s="188">
        <v>62.29</v>
      </c>
      <c r="AE2399" s="188">
        <v>78.78</v>
      </c>
      <c r="AF2399" s="188">
        <v>65.94</v>
      </c>
    </row>
    <row r="2400" spans="1:32" x14ac:dyDescent="0.3">
      <c r="A2400" s="180" t="s">
        <v>973</v>
      </c>
      <c r="B2400" s="180">
        <v>37951</v>
      </c>
      <c r="C2400" s="182" t="s">
        <v>28793</v>
      </c>
      <c r="D2400" s="180" t="s">
        <v>6</v>
      </c>
      <c r="E2400" s="180" t="s">
        <v>857</v>
      </c>
      <c r="F2400" s="188">
        <v>2.89</v>
      </c>
      <c r="G2400" s="188">
        <v>2.37</v>
      </c>
      <c r="H2400" s="188">
        <v>1.82</v>
      </c>
      <c r="I2400" s="188">
        <v>1.93</v>
      </c>
      <c r="J2400" s="188">
        <v>2.23</v>
      </c>
      <c r="K2400" s="188">
        <v>2.5</v>
      </c>
      <c r="L2400" s="188">
        <v>2.34</v>
      </c>
      <c r="M2400" s="188">
        <v>3.7</v>
      </c>
      <c r="N2400" s="188">
        <v>2.92</v>
      </c>
      <c r="O2400" s="188">
        <v>2.21</v>
      </c>
      <c r="P2400" s="188">
        <v>2.68</v>
      </c>
      <c r="Q2400" s="188">
        <v>2.68</v>
      </c>
      <c r="R2400" s="188">
        <v>2.73</v>
      </c>
      <c r="S2400" s="188">
        <v>2.67</v>
      </c>
      <c r="T2400" s="188">
        <v>2.34</v>
      </c>
      <c r="U2400" s="188">
        <v>2.14</v>
      </c>
      <c r="V2400" s="188">
        <v>2.39</v>
      </c>
      <c r="W2400" s="188">
        <v>2.19</v>
      </c>
      <c r="X2400" s="188">
        <v>2.63</v>
      </c>
      <c r="Y2400" s="188">
        <v>2.63</v>
      </c>
      <c r="Z2400" s="188">
        <v>2.76</v>
      </c>
      <c r="AA2400" s="188">
        <v>2.37</v>
      </c>
      <c r="AB2400" s="188">
        <v>3.03</v>
      </c>
      <c r="AC2400" s="188">
        <v>2.5</v>
      </c>
      <c r="AD2400" s="188">
        <v>2.34</v>
      </c>
      <c r="AE2400" s="188">
        <v>2.96</v>
      </c>
      <c r="AF2400" s="188">
        <v>2.48</v>
      </c>
    </row>
    <row r="2401" spans="1:32" x14ac:dyDescent="0.3">
      <c r="A2401" s="180" t="s">
        <v>973</v>
      </c>
      <c r="B2401" s="180">
        <v>3518</v>
      </c>
      <c r="C2401" s="182" t="s">
        <v>28794</v>
      </c>
      <c r="D2401" s="180" t="s">
        <v>6</v>
      </c>
      <c r="E2401" s="180" t="s">
        <v>857</v>
      </c>
      <c r="F2401" s="188">
        <v>4.45</v>
      </c>
      <c r="G2401" s="188">
        <v>3.64</v>
      </c>
      <c r="H2401" s="188">
        <v>2.79</v>
      </c>
      <c r="I2401" s="188">
        <v>2.96</v>
      </c>
      <c r="J2401" s="188">
        <v>3.43</v>
      </c>
      <c r="K2401" s="188">
        <v>3.85</v>
      </c>
      <c r="L2401" s="188">
        <v>3.6</v>
      </c>
      <c r="M2401" s="188">
        <v>5.69</v>
      </c>
      <c r="N2401" s="188">
        <v>4.49</v>
      </c>
      <c r="O2401" s="188">
        <v>3.4</v>
      </c>
      <c r="P2401" s="188">
        <v>4.13</v>
      </c>
      <c r="Q2401" s="188">
        <v>4.13</v>
      </c>
      <c r="R2401" s="188">
        <v>4.2</v>
      </c>
      <c r="S2401" s="188">
        <v>4.1100000000000003</v>
      </c>
      <c r="T2401" s="188">
        <v>3.6</v>
      </c>
      <c r="U2401" s="188">
        <v>3.29</v>
      </c>
      <c r="V2401" s="188">
        <v>3.67</v>
      </c>
      <c r="W2401" s="188">
        <v>3.37</v>
      </c>
      <c r="X2401" s="188">
        <v>4.04</v>
      </c>
      <c r="Y2401" s="188">
        <v>4.04</v>
      </c>
      <c r="Z2401" s="188">
        <v>4.25</v>
      </c>
      <c r="AA2401" s="188">
        <v>3.64</v>
      </c>
      <c r="AB2401" s="188">
        <v>4.66</v>
      </c>
      <c r="AC2401" s="188">
        <v>3.85</v>
      </c>
      <c r="AD2401" s="188">
        <v>3.6</v>
      </c>
      <c r="AE2401" s="188">
        <v>4.5599999999999996</v>
      </c>
      <c r="AF2401" s="188">
        <v>3.81</v>
      </c>
    </row>
    <row r="2402" spans="1:32" x14ac:dyDescent="0.3">
      <c r="A2402" s="180" t="s">
        <v>973</v>
      </c>
      <c r="B2402" s="180">
        <v>3519</v>
      </c>
      <c r="C2402" s="182" t="s">
        <v>28795</v>
      </c>
      <c r="D2402" s="180" t="s">
        <v>6</v>
      </c>
      <c r="E2402" s="180" t="s">
        <v>857</v>
      </c>
      <c r="F2402" s="188">
        <v>9.3000000000000007</v>
      </c>
      <c r="G2402" s="188">
        <v>7.63</v>
      </c>
      <c r="H2402" s="188">
        <v>5.85</v>
      </c>
      <c r="I2402" s="188">
        <v>6.21</v>
      </c>
      <c r="J2402" s="188">
        <v>7.17</v>
      </c>
      <c r="K2402" s="188">
        <v>8.06</v>
      </c>
      <c r="L2402" s="188">
        <v>7.54</v>
      </c>
      <c r="M2402" s="188">
        <v>11.91</v>
      </c>
      <c r="N2402" s="188">
        <v>9.4</v>
      </c>
      <c r="O2402" s="188">
        <v>7.13</v>
      </c>
      <c r="P2402" s="188">
        <v>8.64</v>
      </c>
      <c r="Q2402" s="188">
        <v>8.64</v>
      </c>
      <c r="R2402" s="188">
        <v>8.7899999999999991</v>
      </c>
      <c r="S2402" s="188">
        <v>8.6</v>
      </c>
      <c r="T2402" s="188">
        <v>7.53</v>
      </c>
      <c r="U2402" s="188">
        <v>6.89</v>
      </c>
      <c r="V2402" s="188">
        <v>7.68</v>
      </c>
      <c r="W2402" s="188">
        <v>7.06</v>
      </c>
      <c r="X2402" s="188">
        <v>8.4499999999999993</v>
      </c>
      <c r="Y2402" s="188">
        <v>8.4600000000000009</v>
      </c>
      <c r="Z2402" s="188">
        <v>8.89</v>
      </c>
      <c r="AA2402" s="188">
        <v>7.62</v>
      </c>
      <c r="AB2402" s="188">
        <v>9.75</v>
      </c>
      <c r="AC2402" s="188">
        <v>8.06</v>
      </c>
      <c r="AD2402" s="188">
        <v>7.54</v>
      </c>
      <c r="AE2402" s="188">
        <v>9.5299999999999994</v>
      </c>
      <c r="AF2402" s="188">
        <v>7.98</v>
      </c>
    </row>
    <row r="2403" spans="1:32" x14ac:dyDescent="0.3">
      <c r="A2403" s="180" t="s">
        <v>973</v>
      </c>
      <c r="B2403" s="180">
        <v>3520</v>
      </c>
      <c r="C2403" s="182" t="s">
        <v>28796</v>
      </c>
      <c r="D2403" s="180" t="s">
        <v>6</v>
      </c>
      <c r="E2403" s="180" t="s">
        <v>857</v>
      </c>
      <c r="F2403" s="188">
        <v>9.75</v>
      </c>
      <c r="G2403" s="188">
        <v>7.99</v>
      </c>
      <c r="H2403" s="188">
        <v>6.13</v>
      </c>
      <c r="I2403" s="188">
        <v>6.5</v>
      </c>
      <c r="J2403" s="188">
        <v>7.52</v>
      </c>
      <c r="K2403" s="188">
        <v>8.4499999999999993</v>
      </c>
      <c r="L2403" s="188">
        <v>7.9</v>
      </c>
      <c r="M2403" s="188">
        <v>12.48</v>
      </c>
      <c r="N2403" s="188">
        <v>9.85</v>
      </c>
      <c r="O2403" s="188">
        <v>7.47</v>
      </c>
      <c r="P2403" s="188">
        <v>9.0500000000000007</v>
      </c>
      <c r="Q2403" s="188">
        <v>9.0500000000000007</v>
      </c>
      <c r="R2403" s="188">
        <v>9.2100000000000009</v>
      </c>
      <c r="S2403" s="188">
        <v>9.01</v>
      </c>
      <c r="T2403" s="188">
        <v>7.89</v>
      </c>
      <c r="U2403" s="188">
        <v>7.22</v>
      </c>
      <c r="V2403" s="188">
        <v>8.0500000000000007</v>
      </c>
      <c r="W2403" s="188">
        <v>7.4</v>
      </c>
      <c r="X2403" s="188">
        <v>8.86</v>
      </c>
      <c r="Y2403" s="188">
        <v>8.8699999999999992</v>
      </c>
      <c r="Z2403" s="188">
        <v>9.32</v>
      </c>
      <c r="AA2403" s="188">
        <v>7.99</v>
      </c>
      <c r="AB2403" s="188">
        <v>10.210000000000001</v>
      </c>
      <c r="AC2403" s="188">
        <v>8.4499999999999993</v>
      </c>
      <c r="AD2403" s="188">
        <v>7.9</v>
      </c>
      <c r="AE2403" s="188">
        <v>9.99</v>
      </c>
      <c r="AF2403" s="188">
        <v>8.36</v>
      </c>
    </row>
    <row r="2404" spans="1:32" x14ac:dyDescent="0.3">
      <c r="A2404" s="180" t="s">
        <v>973</v>
      </c>
      <c r="B2404" s="180">
        <v>37950</v>
      </c>
      <c r="C2404" s="182" t="s">
        <v>28797</v>
      </c>
      <c r="D2404" s="180" t="s">
        <v>6</v>
      </c>
      <c r="E2404" s="180" t="s">
        <v>857</v>
      </c>
      <c r="F2404" s="188">
        <v>70.78</v>
      </c>
      <c r="G2404" s="188">
        <v>58.04</v>
      </c>
      <c r="H2404" s="188">
        <v>44.52</v>
      </c>
      <c r="I2404" s="188">
        <v>47.23</v>
      </c>
      <c r="J2404" s="188">
        <v>54.59</v>
      </c>
      <c r="K2404" s="188">
        <v>61.31</v>
      </c>
      <c r="L2404" s="188">
        <v>57.35</v>
      </c>
      <c r="M2404" s="188">
        <v>90.62</v>
      </c>
      <c r="N2404" s="188">
        <v>71.510000000000005</v>
      </c>
      <c r="O2404" s="188">
        <v>54.23</v>
      </c>
      <c r="P2404" s="188">
        <v>65.73</v>
      </c>
      <c r="Q2404" s="188">
        <v>65.73</v>
      </c>
      <c r="R2404" s="188">
        <v>66.86</v>
      </c>
      <c r="S2404" s="188">
        <v>65.44</v>
      </c>
      <c r="T2404" s="188">
        <v>57.27</v>
      </c>
      <c r="U2404" s="188">
        <v>52.45</v>
      </c>
      <c r="V2404" s="188">
        <v>58.44</v>
      </c>
      <c r="W2404" s="188">
        <v>53.74</v>
      </c>
      <c r="X2404" s="188">
        <v>64.31</v>
      </c>
      <c r="Y2404" s="188">
        <v>64.39</v>
      </c>
      <c r="Z2404" s="188">
        <v>67.63</v>
      </c>
      <c r="AA2404" s="188">
        <v>57.99</v>
      </c>
      <c r="AB2404" s="188">
        <v>74.14</v>
      </c>
      <c r="AC2404" s="188">
        <v>61.31</v>
      </c>
      <c r="AD2404" s="188">
        <v>57.35</v>
      </c>
      <c r="AE2404" s="188">
        <v>72.52</v>
      </c>
      <c r="AF2404" s="188">
        <v>60.71</v>
      </c>
    </row>
    <row r="2405" spans="1:32" x14ac:dyDescent="0.3">
      <c r="A2405" s="180" t="s">
        <v>973</v>
      </c>
      <c r="B2405" s="180">
        <v>37949</v>
      </c>
      <c r="C2405" s="182" t="s">
        <v>28798</v>
      </c>
      <c r="D2405" s="180" t="s">
        <v>6</v>
      </c>
      <c r="E2405" s="180" t="s">
        <v>857</v>
      </c>
      <c r="F2405" s="188">
        <v>2.61</v>
      </c>
      <c r="G2405" s="188">
        <v>2.14</v>
      </c>
      <c r="H2405" s="188">
        <v>1.64</v>
      </c>
      <c r="I2405" s="188">
        <v>1.74</v>
      </c>
      <c r="J2405" s="188">
        <v>2.0099999999999998</v>
      </c>
      <c r="K2405" s="188">
        <v>2.2599999999999998</v>
      </c>
      <c r="L2405" s="188">
        <v>2.11</v>
      </c>
      <c r="M2405" s="188">
        <v>3.34</v>
      </c>
      <c r="N2405" s="188">
        <v>2.63</v>
      </c>
      <c r="O2405" s="188">
        <v>2</v>
      </c>
      <c r="P2405" s="188">
        <v>2.42</v>
      </c>
      <c r="Q2405" s="188">
        <v>2.42</v>
      </c>
      <c r="R2405" s="188">
        <v>2.46</v>
      </c>
      <c r="S2405" s="188">
        <v>2.41</v>
      </c>
      <c r="T2405" s="188">
        <v>2.11</v>
      </c>
      <c r="U2405" s="188">
        <v>1.93</v>
      </c>
      <c r="V2405" s="188">
        <v>2.15</v>
      </c>
      <c r="W2405" s="188">
        <v>1.98</v>
      </c>
      <c r="X2405" s="188">
        <v>2.37</v>
      </c>
      <c r="Y2405" s="188">
        <v>2.37</v>
      </c>
      <c r="Z2405" s="188">
        <v>2.4900000000000002</v>
      </c>
      <c r="AA2405" s="188">
        <v>2.14</v>
      </c>
      <c r="AB2405" s="188">
        <v>2.73</v>
      </c>
      <c r="AC2405" s="188">
        <v>2.2599999999999998</v>
      </c>
      <c r="AD2405" s="188">
        <v>2.11</v>
      </c>
      <c r="AE2405" s="188">
        <v>2.67</v>
      </c>
      <c r="AF2405" s="188">
        <v>2.2400000000000002</v>
      </c>
    </row>
    <row r="2406" spans="1:32" x14ac:dyDescent="0.3">
      <c r="A2406" s="180" t="s">
        <v>973</v>
      </c>
      <c r="B2406" s="180">
        <v>3526</v>
      </c>
      <c r="C2406" s="182" t="s">
        <v>28799</v>
      </c>
      <c r="D2406" s="180" t="s">
        <v>6</v>
      </c>
      <c r="E2406" s="180" t="s">
        <v>857</v>
      </c>
      <c r="F2406" s="188">
        <v>3.59</v>
      </c>
      <c r="G2406" s="188">
        <v>2.94</v>
      </c>
      <c r="H2406" s="188">
        <v>2.2599999999999998</v>
      </c>
      <c r="I2406" s="188">
        <v>2.39</v>
      </c>
      <c r="J2406" s="188">
        <v>2.77</v>
      </c>
      <c r="K2406" s="188">
        <v>3.11</v>
      </c>
      <c r="L2406" s="188">
        <v>2.91</v>
      </c>
      <c r="M2406" s="188">
        <v>4.5999999999999996</v>
      </c>
      <c r="N2406" s="188">
        <v>3.63</v>
      </c>
      <c r="O2406" s="188">
        <v>2.75</v>
      </c>
      <c r="P2406" s="188">
        <v>3.33</v>
      </c>
      <c r="Q2406" s="188">
        <v>3.33</v>
      </c>
      <c r="R2406" s="188">
        <v>3.39</v>
      </c>
      <c r="S2406" s="188">
        <v>3.32</v>
      </c>
      <c r="T2406" s="188">
        <v>2.9</v>
      </c>
      <c r="U2406" s="188">
        <v>2.66</v>
      </c>
      <c r="V2406" s="188">
        <v>2.96</v>
      </c>
      <c r="W2406" s="188">
        <v>2.73</v>
      </c>
      <c r="X2406" s="188">
        <v>3.26</v>
      </c>
      <c r="Y2406" s="188">
        <v>3.27</v>
      </c>
      <c r="Z2406" s="188">
        <v>3.43</v>
      </c>
      <c r="AA2406" s="188">
        <v>2.94</v>
      </c>
      <c r="AB2406" s="188">
        <v>3.76</v>
      </c>
      <c r="AC2406" s="188">
        <v>3.11</v>
      </c>
      <c r="AD2406" s="188">
        <v>2.91</v>
      </c>
      <c r="AE2406" s="188">
        <v>3.68</v>
      </c>
      <c r="AF2406" s="188">
        <v>3.08</v>
      </c>
    </row>
    <row r="2407" spans="1:32" x14ac:dyDescent="0.3">
      <c r="A2407" s="180" t="s">
        <v>973</v>
      </c>
      <c r="B2407" s="180">
        <v>3509</v>
      </c>
      <c r="C2407" s="182" t="s">
        <v>28800</v>
      </c>
      <c r="D2407" s="180" t="s">
        <v>6</v>
      </c>
      <c r="E2407" s="180" t="s">
        <v>857</v>
      </c>
      <c r="F2407" s="188">
        <v>8.16</v>
      </c>
      <c r="G2407" s="188">
        <v>6.69</v>
      </c>
      <c r="H2407" s="188">
        <v>5.13</v>
      </c>
      <c r="I2407" s="188">
        <v>5.44</v>
      </c>
      <c r="J2407" s="188">
        <v>6.29</v>
      </c>
      <c r="K2407" s="188">
        <v>7.07</v>
      </c>
      <c r="L2407" s="188">
        <v>6.61</v>
      </c>
      <c r="M2407" s="188">
        <v>10.45</v>
      </c>
      <c r="N2407" s="188">
        <v>8.25</v>
      </c>
      <c r="O2407" s="188">
        <v>6.25</v>
      </c>
      <c r="P2407" s="188">
        <v>7.58</v>
      </c>
      <c r="Q2407" s="188">
        <v>7.58</v>
      </c>
      <c r="R2407" s="188">
        <v>7.71</v>
      </c>
      <c r="S2407" s="188">
        <v>7.54</v>
      </c>
      <c r="T2407" s="188">
        <v>6.6</v>
      </c>
      <c r="U2407" s="188">
        <v>6.05</v>
      </c>
      <c r="V2407" s="188">
        <v>6.74</v>
      </c>
      <c r="W2407" s="188">
        <v>6.2</v>
      </c>
      <c r="X2407" s="188">
        <v>7.41</v>
      </c>
      <c r="Y2407" s="188">
        <v>7.42</v>
      </c>
      <c r="Z2407" s="188">
        <v>7.8</v>
      </c>
      <c r="AA2407" s="188">
        <v>6.69</v>
      </c>
      <c r="AB2407" s="188">
        <v>8.5500000000000007</v>
      </c>
      <c r="AC2407" s="188">
        <v>7.07</v>
      </c>
      <c r="AD2407" s="188">
        <v>6.61</v>
      </c>
      <c r="AE2407" s="188">
        <v>8.36</v>
      </c>
      <c r="AF2407" s="188">
        <v>7</v>
      </c>
    </row>
    <row r="2408" spans="1:32" x14ac:dyDescent="0.3">
      <c r="A2408" s="180" t="s">
        <v>973</v>
      </c>
      <c r="B2408" s="180">
        <v>20151</v>
      </c>
      <c r="C2408" s="182" t="s">
        <v>28801</v>
      </c>
      <c r="D2408" s="180" t="s">
        <v>6</v>
      </c>
      <c r="E2408" s="180" t="s">
        <v>857</v>
      </c>
      <c r="F2408" s="188">
        <v>23.98</v>
      </c>
      <c r="G2408" s="188">
        <v>19.66</v>
      </c>
      <c r="H2408" s="188">
        <v>15.08</v>
      </c>
      <c r="I2408" s="188">
        <v>16</v>
      </c>
      <c r="J2408" s="188">
        <v>18.489999999999998</v>
      </c>
      <c r="K2408" s="188">
        <v>20.77</v>
      </c>
      <c r="L2408" s="188">
        <v>19.420000000000002</v>
      </c>
      <c r="M2408" s="188">
        <v>30.7</v>
      </c>
      <c r="N2408" s="188">
        <v>24.22</v>
      </c>
      <c r="O2408" s="188">
        <v>18.37</v>
      </c>
      <c r="P2408" s="188">
        <v>22.26</v>
      </c>
      <c r="Q2408" s="188">
        <v>22.26</v>
      </c>
      <c r="R2408" s="188">
        <v>22.65</v>
      </c>
      <c r="S2408" s="188">
        <v>22.17</v>
      </c>
      <c r="T2408" s="188">
        <v>19.399999999999999</v>
      </c>
      <c r="U2408" s="188">
        <v>17.77</v>
      </c>
      <c r="V2408" s="188">
        <v>19.8</v>
      </c>
      <c r="W2408" s="188">
        <v>18.2</v>
      </c>
      <c r="X2408" s="188">
        <v>21.78</v>
      </c>
      <c r="Y2408" s="188">
        <v>21.81</v>
      </c>
      <c r="Z2408" s="188">
        <v>22.91</v>
      </c>
      <c r="AA2408" s="188">
        <v>19.64</v>
      </c>
      <c r="AB2408" s="188">
        <v>25.12</v>
      </c>
      <c r="AC2408" s="188">
        <v>20.77</v>
      </c>
      <c r="AD2408" s="188">
        <v>19.420000000000002</v>
      </c>
      <c r="AE2408" s="188">
        <v>24.57</v>
      </c>
      <c r="AF2408" s="188">
        <v>20.56</v>
      </c>
    </row>
    <row r="2409" spans="1:32" x14ac:dyDescent="0.3">
      <c r="A2409" s="180" t="s">
        <v>973</v>
      </c>
      <c r="B2409" s="180">
        <v>20152</v>
      </c>
      <c r="C2409" s="182" t="s">
        <v>28802</v>
      </c>
      <c r="D2409" s="180" t="s">
        <v>6</v>
      </c>
      <c r="E2409" s="180" t="s">
        <v>857</v>
      </c>
      <c r="F2409" s="188">
        <v>86.76</v>
      </c>
      <c r="G2409" s="188">
        <v>71.14</v>
      </c>
      <c r="H2409" s="188">
        <v>54.57</v>
      </c>
      <c r="I2409" s="188">
        <v>57.89</v>
      </c>
      <c r="J2409" s="188">
        <v>66.92</v>
      </c>
      <c r="K2409" s="188">
        <v>75.16</v>
      </c>
      <c r="L2409" s="188">
        <v>70.290000000000006</v>
      </c>
      <c r="M2409" s="188">
        <v>111.07</v>
      </c>
      <c r="N2409" s="188">
        <v>87.66</v>
      </c>
      <c r="O2409" s="188">
        <v>66.47</v>
      </c>
      <c r="P2409" s="188">
        <v>80.56</v>
      </c>
      <c r="Q2409" s="188">
        <v>80.56</v>
      </c>
      <c r="R2409" s="188">
        <v>81.95</v>
      </c>
      <c r="S2409" s="188">
        <v>80.22</v>
      </c>
      <c r="T2409" s="188">
        <v>70.19</v>
      </c>
      <c r="U2409" s="188">
        <v>64.290000000000006</v>
      </c>
      <c r="V2409" s="188">
        <v>71.63</v>
      </c>
      <c r="W2409" s="188">
        <v>65.88</v>
      </c>
      <c r="X2409" s="188">
        <v>78.83</v>
      </c>
      <c r="Y2409" s="188">
        <v>78.930000000000007</v>
      </c>
      <c r="Z2409" s="188">
        <v>82.89</v>
      </c>
      <c r="AA2409" s="188">
        <v>71.09</v>
      </c>
      <c r="AB2409" s="188">
        <v>90.88</v>
      </c>
      <c r="AC2409" s="188">
        <v>75.16</v>
      </c>
      <c r="AD2409" s="188">
        <v>70.290000000000006</v>
      </c>
      <c r="AE2409" s="188">
        <v>88.9</v>
      </c>
      <c r="AF2409" s="188">
        <v>74.41</v>
      </c>
    </row>
    <row r="2410" spans="1:32" x14ac:dyDescent="0.3">
      <c r="A2410" s="180" t="s">
        <v>973</v>
      </c>
      <c r="B2410" s="180">
        <v>20148</v>
      </c>
      <c r="C2410" s="182" t="s">
        <v>28803</v>
      </c>
      <c r="D2410" s="180" t="s">
        <v>6</v>
      </c>
      <c r="E2410" s="180" t="s">
        <v>857</v>
      </c>
      <c r="F2410" s="188">
        <v>4.71</v>
      </c>
      <c r="G2410" s="188">
        <v>3.86</v>
      </c>
      <c r="H2410" s="188">
        <v>2.96</v>
      </c>
      <c r="I2410" s="188">
        <v>3.14</v>
      </c>
      <c r="J2410" s="188">
        <v>3.63</v>
      </c>
      <c r="K2410" s="188">
        <v>4.08</v>
      </c>
      <c r="L2410" s="188">
        <v>3.82</v>
      </c>
      <c r="M2410" s="188">
        <v>6.04</v>
      </c>
      <c r="N2410" s="188">
        <v>4.76</v>
      </c>
      <c r="O2410" s="188">
        <v>3.61</v>
      </c>
      <c r="P2410" s="188">
        <v>4.38</v>
      </c>
      <c r="Q2410" s="188">
        <v>4.38</v>
      </c>
      <c r="R2410" s="188">
        <v>4.45</v>
      </c>
      <c r="S2410" s="188">
        <v>4.3600000000000003</v>
      </c>
      <c r="T2410" s="188">
        <v>3.81</v>
      </c>
      <c r="U2410" s="188">
        <v>3.49</v>
      </c>
      <c r="V2410" s="188">
        <v>3.89</v>
      </c>
      <c r="W2410" s="188">
        <v>3.58</v>
      </c>
      <c r="X2410" s="188">
        <v>4.28</v>
      </c>
      <c r="Y2410" s="188">
        <v>4.29</v>
      </c>
      <c r="Z2410" s="188">
        <v>4.5</v>
      </c>
      <c r="AA2410" s="188">
        <v>3.86</v>
      </c>
      <c r="AB2410" s="188">
        <v>4.9400000000000004</v>
      </c>
      <c r="AC2410" s="188">
        <v>4.08</v>
      </c>
      <c r="AD2410" s="188">
        <v>3.82</v>
      </c>
      <c r="AE2410" s="188">
        <v>4.83</v>
      </c>
      <c r="AF2410" s="188">
        <v>4.04</v>
      </c>
    </row>
    <row r="2411" spans="1:32" x14ac:dyDescent="0.3">
      <c r="A2411" s="180" t="s">
        <v>973</v>
      </c>
      <c r="B2411" s="180">
        <v>20149</v>
      </c>
      <c r="C2411" s="182" t="s">
        <v>28804</v>
      </c>
      <c r="D2411" s="180" t="s">
        <v>6</v>
      </c>
      <c r="E2411" s="180" t="s">
        <v>857</v>
      </c>
      <c r="F2411" s="188">
        <v>7.87</v>
      </c>
      <c r="G2411" s="188">
        <v>6.45</v>
      </c>
      <c r="H2411" s="188">
        <v>4.95</v>
      </c>
      <c r="I2411" s="188">
        <v>5.25</v>
      </c>
      <c r="J2411" s="188">
        <v>6.07</v>
      </c>
      <c r="K2411" s="188">
        <v>6.82</v>
      </c>
      <c r="L2411" s="188">
        <v>6.38</v>
      </c>
      <c r="M2411" s="188">
        <v>10.08</v>
      </c>
      <c r="N2411" s="188">
        <v>7.95</v>
      </c>
      <c r="O2411" s="188">
        <v>6.03</v>
      </c>
      <c r="P2411" s="188">
        <v>7.31</v>
      </c>
      <c r="Q2411" s="188">
        <v>7.31</v>
      </c>
      <c r="R2411" s="188">
        <v>7.44</v>
      </c>
      <c r="S2411" s="188">
        <v>7.28</v>
      </c>
      <c r="T2411" s="188">
        <v>6.37</v>
      </c>
      <c r="U2411" s="188">
        <v>5.83</v>
      </c>
      <c r="V2411" s="188">
        <v>6.5</v>
      </c>
      <c r="W2411" s="188">
        <v>5.98</v>
      </c>
      <c r="X2411" s="188">
        <v>7.15</v>
      </c>
      <c r="Y2411" s="188">
        <v>7.16</v>
      </c>
      <c r="Z2411" s="188">
        <v>7.52</v>
      </c>
      <c r="AA2411" s="188">
        <v>6.45</v>
      </c>
      <c r="AB2411" s="188">
        <v>8.25</v>
      </c>
      <c r="AC2411" s="188">
        <v>6.82</v>
      </c>
      <c r="AD2411" s="188">
        <v>6.38</v>
      </c>
      <c r="AE2411" s="188">
        <v>8.07</v>
      </c>
      <c r="AF2411" s="188">
        <v>6.75</v>
      </c>
    </row>
    <row r="2412" spans="1:32" x14ac:dyDescent="0.3">
      <c r="A2412" s="180" t="s">
        <v>973</v>
      </c>
      <c r="B2412" s="180">
        <v>20150</v>
      </c>
      <c r="C2412" s="182" t="s">
        <v>28805</v>
      </c>
      <c r="D2412" s="180" t="s">
        <v>6</v>
      </c>
      <c r="E2412" s="180" t="s">
        <v>857</v>
      </c>
      <c r="F2412" s="188">
        <v>20.29</v>
      </c>
      <c r="G2412" s="188">
        <v>16.64</v>
      </c>
      <c r="H2412" s="188">
        <v>12.76</v>
      </c>
      <c r="I2412" s="188">
        <v>13.54</v>
      </c>
      <c r="J2412" s="188">
        <v>15.65</v>
      </c>
      <c r="K2412" s="188">
        <v>17.579999999999998</v>
      </c>
      <c r="L2412" s="188">
        <v>16.440000000000001</v>
      </c>
      <c r="M2412" s="188">
        <v>25.98</v>
      </c>
      <c r="N2412" s="188">
        <v>20.5</v>
      </c>
      <c r="O2412" s="188">
        <v>15.55</v>
      </c>
      <c r="P2412" s="188">
        <v>18.84</v>
      </c>
      <c r="Q2412" s="188">
        <v>18.84</v>
      </c>
      <c r="R2412" s="188">
        <v>19.170000000000002</v>
      </c>
      <c r="S2412" s="188">
        <v>18.760000000000002</v>
      </c>
      <c r="T2412" s="188">
        <v>16.420000000000002</v>
      </c>
      <c r="U2412" s="188">
        <v>15.03</v>
      </c>
      <c r="V2412" s="188">
        <v>16.75</v>
      </c>
      <c r="W2412" s="188">
        <v>15.41</v>
      </c>
      <c r="X2412" s="188">
        <v>18.43</v>
      </c>
      <c r="Y2412" s="188">
        <v>18.46</v>
      </c>
      <c r="Z2412" s="188">
        <v>19.39</v>
      </c>
      <c r="AA2412" s="188">
        <v>16.62</v>
      </c>
      <c r="AB2412" s="188">
        <v>21.25</v>
      </c>
      <c r="AC2412" s="188">
        <v>17.579999999999998</v>
      </c>
      <c r="AD2412" s="188">
        <v>16.440000000000001</v>
      </c>
      <c r="AE2412" s="188">
        <v>20.79</v>
      </c>
      <c r="AF2412" s="188">
        <v>17.399999999999999</v>
      </c>
    </row>
    <row r="2413" spans="1:32" x14ac:dyDescent="0.3">
      <c r="A2413" s="180" t="s">
        <v>973</v>
      </c>
      <c r="B2413" s="180">
        <v>20157</v>
      </c>
      <c r="C2413" s="182" t="s">
        <v>28806</v>
      </c>
      <c r="D2413" s="180" t="s">
        <v>6</v>
      </c>
      <c r="E2413" s="180" t="s">
        <v>857</v>
      </c>
      <c r="F2413" s="188">
        <v>22.78</v>
      </c>
      <c r="G2413" s="188">
        <v>18.670000000000002</v>
      </c>
      <c r="H2413" s="188">
        <v>14.32</v>
      </c>
      <c r="I2413" s="188">
        <v>15.19</v>
      </c>
      <c r="J2413" s="188">
        <v>17.57</v>
      </c>
      <c r="K2413" s="188">
        <v>19.73</v>
      </c>
      <c r="L2413" s="188">
        <v>18.45</v>
      </c>
      <c r="M2413" s="188">
        <v>29.16</v>
      </c>
      <c r="N2413" s="188">
        <v>23.01</v>
      </c>
      <c r="O2413" s="188">
        <v>17.45</v>
      </c>
      <c r="P2413" s="188">
        <v>21.15</v>
      </c>
      <c r="Q2413" s="188">
        <v>21.15</v>
      </c>
      <c r="R2413" s="188">
        <v>21.51</v>
      </c>
      <c r="S2413" s="188">
        <v>21.06</v>
      </c>
      <c r="T2413" s="188">
        <v>18.420000000000002</v>
      </c>
      <c r="U2413" s="188">
        <v>16.87</v>
      </c>
      <c r="V2413" s="188">
        <v>18.8</v>
      </c>
      <c r="W2413" s="188">
        <v>17.29</v>
      </c>
      <c r="X2413" s="188">
        <v>20.69</v>
      </c>
      <c r="Y2413" s="188">
        <v>20.72</v>
      </c>
      <c r="Z2413" s="188">
        <v>21.76</v>
      </c>
      <c r="AA2413" s="188">
        <v>18.66</v>
      </c>
      <c r="AB2413" s="188">
        <v>23.86</v>
      </c>
      <c r="AC2413" s="188">
        <v>19.73</v>
      </c>
      <c r="AD2413" s="188">
        <v>18.45</v>
      </c>
      <c r="AE2413" s="188">
        <v>23.34</v>
      </c>
      <c r="AF2413" s="188">
        <v>19.53</v>
      </c>
    </row>
    <row r="2414" spans="1:32" x14ac:dyDescent="0.3">
      <c r="A2414" s="180" t="s">
        <v>973</v>
      </c>
      <c r="B2414" s="180">
        <v>20158</v>
      </c>
      <c r="C2414" s="182" t="s">
        <v>28807</v>
      </c>
      <c r="D2414" s="180" t="s">
        <v>6</v>
      </c>
      <c r="E2414" s="180" t="s">
        <v>857</v>
      </c>
      <c r="F2414" s="188">
        <v>90.45</v>
      </c>
      <c r="G2414" s="188">
        <v>74.150000000000006</v>
      </c>
      <c r="H2414" s="188">
        <v>56.88</v>
      </c>
      <c r="I2414" s="188">
        <v>60.35</v>
      </c>
      <c r="J2414" s="188">
        <v>69.760000000000005</v>
      </c>
      <c r="K2414" s="188">
        <v>78.34</v>
      </c>
      <c r="L2414" s="188">
        <v>73.28</v>
      </c>
      <c r="M2414" s="188">
        <v>115.79</v>
      </c>
      <c r="N2414" s="188">
        <v>91.38</v>
      </c>
      <c r="O2414" s="188">
        <v>69.290000000000006</v>
      </c>
      <c r="P2414" s="188">
        <v>83.98</v>
      </c>
      <c r="Q2414" s="188">
        <v>83.98</v>
      </c>
      <c r="R2414" s="188">
        <v>85.43</v>
      </c>
      <c r="S2414" s="188">
        <v>83.62</v>
      </c>
      <c r="T2414" s="188">
        <v>73.17</v>
      </c>
      <c r="U2414" s="188">
        <v>67.02</v>
      </c>
      <c r="V2414" s="188">
        <v>74.67</v>
      </c>
      <c r="W2414" s="188">
        <v>68.67</v>
      </c>
      <c r="X2414" s="188">
        <v>82.17</v>
      </c>
      <c r="Y2414" s="188">
        <v>82.27</v>
      </c>
      <c r="Z2414" s="188">
        <v>86.41</v>
      </c>
      <c r="AA2414" s="188">
        <v>74.099999999999994</v>
      </c>
      <c r="AB2414" s="188">
        <v>94.74</v>
      </c>
      <c r="AC2414" s="188">
        <v>78.34</v>
      </c>
      <c r="AD2414" s="188">
        <v>73.28</v>
      </c>
      <c r="AE2414" s="188">
        <v>92.67</v>
      </c>
      <c r="AF2414" s="188">
        <v>77.569999999999993</v>
      </c>
    </row>
    <row r="2415" spans="1:32" x14ac:dyDescent="0.3">
      <c r="A2415" s="180" t="s">
        <v>973</v>
      </c>
      <c r="B2415" s="180">
        <v>20154</v>
      </c>
      <c r="C2415" s="182" t="s">
        <v>28808</v>
      </c>
      <c r="D2415" s="180" t="s">
        <v>6</v>
      </c>
      <c r="E2415" s="180" t="s">
        <v>857</v>
      </c>
      <c r="F2415" s="188">
        <v>4.6100000000000003</v>
      </c>
      <c r="G2415" s="188">
        <v>3.78</v>
      </c>
      <c r="H2415" s="188">
        <v>2.9</v>
      </c>
      <c r="I2415" s="188">
        <v>3.08</v>
      </c>
      <c r="J2415" s="188">
        <v>3.56</v>
      </c>
      <c r="K2415" s="188">
        <v>4</v>
      </c>
      <c r="L2415" s="188">
        <v>3.74</v>
      </c>
      <c r="M2415" s="188">
        <v>5.91</v>
      </c>
      <c r="N2415" s="188">
        <v>4.66</v>
      </c>
      <c r="O2415" s="188">
        <v>3.53</v>
      </c>
      <c r="P2415" s="188">
        <v>4.28</v>
      </c>
      <c r="Q2415" s="188">
        <v>4.28</v>
      </c>
      <c r="R2415" s="188">
        <v>4.3600000000000003</v>
      </c>
      <c r="S2415" s="188">
        <v>4.2699999999999996</v>
      </c>
      <c r="T2415" s="188">
        <v>3.73</v>
      </c>
      <c r="U2415" s="188">
        <v>3.42</v>
      </c>
      <c r="V2415" s="188">
        <v>3.81</v>
      </c>
      <c r="W2415" s="188">
        <v>3.5</v>
      </c>
      <c r="X2415" s="188">
        <v>4.1900000000000004</v>
      </c>
      <c r="Y2415" s="188">
        <v>4.2</v>
      </c>
      <c r="Z2415" s="188">
        <v>4.41</v>
      </c>
      <c r="AA2415" s="188">
        <v>3.78</v>
      </c>
      <c r="AB2415" s="188">
        <v>4.83</v>
      </c>
      <c r="AC2415" s="188">
        <v>4</v>
      </c>
      <c r="AD2415" s="188">
        <v>3.74</v>
      </c>
      <c r="AE2415" s="188">
        <v>4.7300000000000004</v>
      </c>
      <c r="AF2415" s="188">
        <v>3.96</v>
      </c>
    </row>
    <row r="2416" spans="1:32" x14ac:dyDescent="0.3">
      <c r="A2416" s="180" t="s">
        <v>973</v>
      </c>
      <c r="B2416" s="180">
        <v>20155</v>
      </c>
      <c r="C2416" s="182" t="s">
        <v>28809</v>
      </c>
      <c r="D2416" s="180" t="s">
        <v>6</v>
      </c>
      <c r="E2416" s="180" t="s">
        <v>857</v>
      </c>
      <c r="F2416" s="188">
        <v>7.03</v>
      </c>
      <c r="G2416" s="188">
        <v>5.76</v>
      </c>
      <c r="H2416" s="188">
        <v>4.42</v>
      </c>
      <c r="I2416" s="188">
        <v>4.6900000000000004</v>
      </c>
      <c r="J2416" s="188">
        <v>5.42</v>
      </c>
      <c r="K2416" s="188">
        <v>6.09</v>
      </c>
      <c r="L2416" s="188">
        <v>5.69</v>
      </c>
      <c r="M2416" s="188">
        <v>9</v>
      </c>
      <c r="N2416" s="188">
        <v>7.1</v>
      </c>
      <c r="O2416" s="188">
        <v>5.38</v>
      </c>
      <c r="P2416" s="188">
        <v>6.53</v>
      </c>
      <c r="Q2416" s="188">
        <v>6.53</v>
      </c>
      <c r="R2416" s="188">
        <v>6.64</v>
      </c>
      <c r="S2416" s="188">
        <v>6.5</v>
      </c>
      <c r="T2416" s="188">
        <v>5.69</v>
      </c>
      <c r="U2416" s="188">
        <v>5.21</v>
      </c>
      <c r="V2416" s="188">
        <v>5.8</v>
      </c>
      <c r="W2416" s="188">
        <v>5.34</v>
      </c>
      <c r="X2416" s="188">
        <v>6.39</v>
      </c>
      <c r="Y2416" s="188">
        <v>6.39</v>
      </c>
      <c r="Z2416" s="188">
        <v>6.72</v>
      </c>
      <c r="AA2416" s="188">
        <v>5.76</v>
      </c>
      <c r="AB2416" s="188">
        <v>7.36</v>
      </c>
      <c r="AC2416" s="188">
        <v>6.09</v>
      </c>
      <c r="AD2416" s="188">
        <v>5.69</v>
      </c>
      <c r="AE2416" s="188">
        <v>7.2</v>
      </c>
      <c r="AF2416" s="188">
        <v>6.03</v>
      </c>
    </row>
    <row r="2417" spans="1:32" x14ac:dyDescent="0.3">
      <c r="A2417" s="180" t="s">
        <v>973</v>
      </c>
      <c r="B2417" s="180">
        <v>20156</v>
      </c>
      <c r="C2417" s="182" t="s">
        <v>28810</v>
      </c>
      <c r="D2417" s="180" t="s">
        <v>6</v>
      </c>
      <c r="E2417" s="180" t="s">
        <v>857</v>
      </c>
      <c r="F2417" s="188">
        <v>19.760000000000002</v>
      </c>
      <c r="G2417" s="188">
        <v>16.2</v>
      </c>
      <c r="H2417" s="188">
        <v>12.42</v>
      </c>
      <c r="I2417" s="188">
        <v>13.18</v>
      </c>
      <c r="J2417" s="188">
        <v>15.24</v>
      </c>
      <c r="K2417" s="188">
        <v>17.11</v>
      </c>
      <c r="L2417" s="188">
        <v>16</v>
      </c>
      <c r="M2417" s="188">
        <v>25.29</v>
      </c>
      <c r="N2417" s="188">
        <v>19.96</v>
      </c>
      <c r="O2417" s="188">
        <v>15.13</v>
      </c>
      <c r="P2417" s="188">
        <v>18.34</v>
      </c>
      <c r="Q2417" s="188">
        <v>18.34</v>
      </c>
      <c r="R2417" s="188">
        <v>18.66</v>
      </c>
      <c r="S2417" s="188">
        <v>18.260000000000002</v>
      </c>
      <c r="T2417" s="188">
        <v>15.98</v>
      </c>
      <c r="U2417" s="188">
        <v>14.64</v>
      </c>
      <c r="V2417" s="188">
        <v>16.309999999999999</v>
      </c>
      <c r="W2417" s="188">
        <v>15</v>
      </c>
      <c r="X2417" s="188">
        <v>17.95</v>
      </c>
      <c r="Y2417" s="188">
        <v>17.97</v>
      </c>
      <c r="Z2417" s="188">
        <v>18.87</v>
      </c>
      <c r="AA2417" s="188">
        <v>16.18</v>
      </c>
      <c r="AB2417" s="188">
        <v>20.69</v>
      </c>
      <c r="AC2417" s="188">
        <v>17.11</v>
      </c>
      <c r="AD2417" s="188">
        <v>16</v>
      </c>
      <c r="AE2417" s="188">
        <v>20.239999999999998</v>
      </c>
      <c r="AF2417" s="188">
        <v>16.940000000000001</v>
      </c>
    </row>
    <row r="2418" spans="1:32" x14ac:dyDescent="0.3">
      <c r="A2418" s="180" t="s">
        <v>973</v>
      </c>
      <c r="B2418" s="180">
        <v>3499</v>
      </c>
      <c r="C2418" s="182" t="s">
        <v>28811</v>
      </c>
      <c r="D2418" s="180" t="s">
        <v>6</v>
      </c>
      <c r="E2418" s="180" t="s">
        <v>857</v>
      </c>
      <c r="F2418" s="188">
        <v>1.32</v>
      </c>
      <c r="G2418" s="188">
        <v>1.1399999999999999</v>
      </c>
      <c r="H2418" s="188">
        <v>1.08</v>
      </c>
      <c r="I2418" s="188">
        <v>1.1100000000000001</v>
      </c>
      <c r="J2418" s="188">
        <v>1.06</v>
      </c>
      <c r="K2418" s="188">
        <v>1.25</v>
      </c>
      <c r="L2418" s="188">
        <v>1.31</v>
      </c>
      <c r="M2418" s="188">
        <v>1.53</v>
      </c>
      <c r="N2418" s="188">
        <v>1.4</v>
      </c>
      <c r="O2418" s="188">
        <v>1.1499999999999999</v>
      </c>
      <c r="P2418" s="188">
        <v>1.28</v>
      </c>
      <c r="Q2418" s="188">
        <v>1.18</v>
      </c>
      <c r="R2418" s="188">
        <v>1.07</v>
      </c>
      <c r="S2418" s="188">
        <v>1.37</v>
      </c>
      <c r="T2418" s="188">
        <v>1.1200000000000001</v>
      </c>
      <c r="U2418" s="188">
        <v>1.1399999999999999</v>
      </c>
      <c r="V2418" s="188">
        <v>1.17</v>
      </c>
      <c r="W2418" s="188">
        <v>1.07</v>
      </c>
      <c r="X2418" s="188">
        <v>1.18</v>
      </c>
      <c r="Y2418" s="188">
        <v>1.1100000000000001</v>
      </c>
      <c r="Z2418" s="188">
        <v>1.3</v>
      </c>
      <c r="AA2418" s="188">
        <v>1.1599999999999999</v>
      </c>
      <c r="AB2418" s="188">
        <v>1.36</v>
      </c>
      <c r="AC2418" s="188">
        <v>1.1100000000000001</v>
      </c>
      <c r="AD2418" s="188">
        <v>1.04</v>
      </c>
      <c r="AE2418" s="188">
        <v>1.33</v>
      </c>
      <c r="AF2418" s="188">
        <v>1.19</v>
      </c>
    </row>
    <row r="2419" spans="1:32" x14ac:dyDescent="0.3">
      <c r="A2419" s="180" t="s">
        <v>973</v>
      </c>
      <c r="B2419" s="180">
        <v>3500</v>
      </c>
      <c r="C2419" s="182" t="s">
        <v>28812</v>
      </c>
      <c r="D2419" s="180" t="s">
        <v>6</v>
      </c>
      <c r="E2419" s="180" t="s">
        <v>857</v>
      </c>
      <c r="F2419" s="188">
        <v>1.75</v>
      </c>
      <c r="G2419" s="188">
        <v>1.52</v>
      </c>
      <c r="H2419" s="188">
        <v>1.43</v>
      </c>
      <c r="I2419" s="188">
        <v>1.47</v>
      </c>
      <c r="J2419" s="188">
        <v>1.41</v>
      </c>
      <c r="K2419" s="188">
        <v>1.65</v>
      </c>
      <c r="L2419" s="188">
        <v>1.73</v>
      </c>
      <c r="M2419" s="188">
        <v>2.0299999999999998</v>
      </c>
      <c r="N2419" s="188">
        <v>1.86</v>
      </c>
      <c r="O2419" s="188">
        <v>1.53</v>
      </c>
      <c r="P2419" s="188">
        <v>1.69</v>
      </c>
      <c r="Q2419" s="188">
        <v>1.56</v>
      </c>
      <c r="R2419" s="188">
        <v>1.42</v>
      </c>
      <c r="S2419" s="188">
        <v>1.81</v>
      </c>
      <c r="T2419" s="188">
        <v>1.48</v>
      </c>
      <c r="U2419" s="188">
        <v>1.52</v>
      </c>
      <c r="V2419" s="188">
        <v>1.55</v>
      </c>
      <c r="W2419" s="188">
        <v>1.42</v>
      </c>
      <c r="X2419" s="188">
        <v>1.57</v>
      </c>
      <c r="Y2419" s="188">
        <v>1.47</v>
      </c>
      <c r="Z2419" s="188">
        <v>1.73</v>
      </c>
      <c r="AA2419" s="188">
        <v>1.54</v>
      </c>
      <c r="AB2419" s="188">
        <v>1.8</v>
      </c>
      <c r="AC2419" s="188">
        <v>1.47</v>
      </c>
      <c r="AD2419" s="188">
        <v>1.38</v>
      </c>
      <c r="AE2419" s="188">
        <v>1.76</v>
      </c>
      <c r="AF2419" s="188">
        <v>1.58</v>
      </c>
    </row>
    <row r="2420" spans="1:32" x14ac:dyDescent="0.3">
      <c r="A2420" s="180" t="s">
        <v>973</v>
      </c>
      <c r="B2420" s="180">
        <v>3501</v>
      </c>
      <c r="C2420" s="182" t="s">
        <v>28813</v>
      </c>
      <c r="D2420" s="180" t="s">
        <v>6</v>
      </c>
      <c r="E2420" s="180" t="s">
        <v>857</v>
      </c>
      <c r="F2420" s="188">
        <v>4.82</v>
      </c>
      <c r="G2420" s="188">
        <v>4.1900000000000004</v>
      </c>
      <c r="H2420" s="188">
        <v>3.96</v>
      </c>
      <c r="I2420" s="188">
        <v>4.07</v>
      </c>
      <c r="J2420" s="188">
        <v>3.9</v>
      </c>
      <c r="K2420" s="188">
        <v>4.57</v>
      </c>
      <c r="L2420" s="188">
        <v>4.78</v>
      </c>
      <c r="M2420" s="188">
        <v>5.61</v>
      </c>
      <c r="N2420" s="188">
        <v>5.14</v>
      </c>
      <c r="O2420" s="188">
        <v>4.2300000000000004</v>
      </c>
      <c r="P2420" s="188">
        <v>4.68</v>
      </c>
      <c r="Q2420" s="188">
        <v>4.32</v>
      </c>
      <c r="R2420" s="188">
        <v>3.92</v>
      </c>
      <c r="S2420" s="188">
        <v>5.01</v>
      </c>
      <c r="T2420" s="188">
        <v>4.09</v>
      </c>
      <c r="U2420" s="188">
        <v>4.1900000000000004</v>
      </c>
      <c r="V2420" s="188">
        <v>4.2699999999999996</v>
      </c>
      <c r="W2420" s="188">
        <v>3.91</v>
      </c>
      <c r="X2420" s="188">
        <v>4.34</v>
      </c>
      <c r="Y2420" s="188">
        <v>4.07</v>
      </c>
      <c r="Z2420" s="188">
        <v>4.7699999999999996</v>
      </c>
      <c r="AA2420" s="188">
        <v>4.24</v>
      </c>
      <c r="AB2420" s="188">
        <v>4.97</v>
      </c>
      <c r="AC2420" s="188">
        <v>4.07</v>
      </c>
      <c r="AD2420" s="188">
        <v>3.82</v>
      </c>
      <c r="AE2420" s="188">
        <v>4.8600000000000003</v>
      </c>
      <c r="AF2420" s="188">
        <v>4.37</v>
      </c>
    </row>
    <row r="2421" spans="1:32" x14ac:dyDescent="0.3">
      <c r="A2421" s="180" t="s">
        <v>973</v>
      </c>
      <c r="B2421" s="180">
        <v>3502</v>
      </c>
      <c r="C2421" s="182" t="s">
        <v>28814</v>
      </c>
      <c r="D2421" s="180" t="s">
        <v>6</v>
      </c>
      <c r="E2421" s="180" t="s">
        <v>857</v>
      </c>
      <c r="F2421" s="188">
        <v>6.93</v>
      </c>
      <c r="G2421" s="188">
        <v>6.03</v>
      </c>
      <c r="H2421" s="188">
        <v>5.7</v>
      </c>
      <c r="I2421" s="188">
        <v>5.85</v>
      </c>
      <c r="J2421" s="188">
        <v>5.61</v>
      </c>
      <c r="K2421" s="188">
        <v>6.57</v>
      </c>
      <c r="L2421" s="188">
        <v>6.87</v>
      </c>
      <c r="M2421" s="188">
        <v>8.06</v>
      </c>
      <c r="N2421" s="188">
        <v>7.39</v>
      </c>
      <c r="O2421" s="188">
        <v>6.08</v>
      </c>
      <c r="P2421" s="188">
        <v>6.73</v>
      </c>
      <c r="Q2421" s="188">
        <v>6.21</v>
      </c>
      <c r="R2421" s="188">
        <v>5.64</v>
      </c>
      <c r="S2421" s="188">
        <v>7.2</v>
      </c>
      <c r="T2421" s="188">
        <v>5.88</v>
      </c>
      <c r="U2421" s="188">
        <v>6.03</v>
      </c>
      <c r="V2421" s="188">
        <v>6.14</v>
      </c>
      <c r="W2421" s="188">
        <v>5.62</v>
      </c>
      <c r="X2421" s="188">
        <v>6.24</v>
      </c>
      <c r="Y2421" s="188">
        <v>5.85</v>
      </c>
      <c r="Z2421" s="188">
        <v>6.86</v>
      </c>
      <c r="AA2421" s="188">
        <v>6.1</v>
      </c>
      <c r="AB2421" s="188">
        <v>7.15</v>
      </c>
      <c r="AC2421" s="188">
        <v>5.85</v>
      </c>
      <c r="AD2421" s="188">
        <v>5.49</v>
      </c>
      <c r="AE2421" s="188">
        <v>6.99</v>
      </c>
      <c r="AF2421" s="188">
        <v>6.28</v>
      </c>
    </row>
    <row r="2422" spans="1:32" x14ac:dyDescent="0.3">
      <c r="A2422" s="180" t="s">
        <v>973</v>
      </c>
      <c r="B2422" s="180">
        <v>3503</v>
      </c>
      <c r="C2422" s="182" t="s">
        <v>28815</v>
      </c>
      <c r="D2422" s="180" t="s">
        <v>6</v>
      </c>
      <c r="E2422" s="180" t="s">
        <v>857</v>
      </c>
      <c r="F2422" s="188">
        <v>8.7100000000000009</v>
      </c>
      <c r="G2422" s="188">
        <v>7.57</v>
      </c>
      <c r="H2422" s="188">
        <v>7.15</v>
      </c>
      <c r="I2422" s="188">
        <v>7.35</v>
      </c>
      <c r="J2422" s="188">
        <v>7.05</v>
      </c>
      <c r="K2422" s="188">
        <v>8.25</v>
      </c>
      <c r="L2422" s="188">
        <v>8.6300000000000008</v>
      </c>
      <c r="M2422" s="188">
        <v>10.130000000000001</v>
      </c>
      <c r="N2422" s="188">
        <v>9.2799999999999994</v>
      </c>
      <c r="O2422" s="188">
        <v>7.64</v>
      </c>
      <c r="P2422" s="188">
        <v>8.4499999999999993</v>
      </c>
      <c r="Q2422" s="188">
        <v>7.8</v>
      </c>
      <c r="R2422" s="188">
        <v>7.08</v>
      </c>
      <c r="S2422" s="188">
        <v>9.0500000000000007</v>
      </c>
      <c r="T2422" s="188">
        <v>7.39</v>
      </c>
      <c r="U2422" s="188">
        <v>7.57</v>
      </c>
      <c r="V2422" s="188">
        <v>7.71</v>
      </c>
      <c r="W2422" s="188">
        <v>7.06</v>
      </c>
      <c r="X2422" s="188">
        <v>7.84</v>
      </c>
      <c r="Y2422" s="188">
        <v>7.35</v>
      </c>
      <c r="Z2422" s="188">
        <v>8.6199999999999992</v>
      </c>
      <c r="AA2422" s="188">
        <v>7.66</v>
      </c>
      <c r="AB2422" s="188">
        <v>8.98</v>
      </c>
      <c r="AC2422" s="188">
        <v>7.35</v>
      </c>
      <c r="AD2422" s="188">
        <v>6.9</v>
      </c>
      <c r="AE2422" s="188">
        <v>8.7799999999999994</v>
      </c>
      <c r="AF2422" s="188">
        <v>7.89</v>
      </c>
    </row>
    <row r="2423" spans="1:32" x14ac:dyDescent="0.3">
      <c r="A2423" s="180" t="s">
        <v>973</v>
      </c>
      <c r="B2423" s="180">
        <v>3477</v>
      </c>
      <c r="C2423" s="182" t="s">
        <v>28816</v>
      </c>
      <c r="D2423" s="180" t="s">
        <v>6</v>
      </c>
      <c r="E2423" s="180" t="s">
        <v>857</v>
      </c>
      <c r="F2423" s="188">
        <v>31.63</v>
      </c>
      <c r="G2423" s="188">
        <v>27.51</v>
      </c>
      <c r="H2423" s="188">
        <v>26</v>
      </c>
      <c r="I2423" s="188">
        <v>26.72</v>
      </c>
      <c r="J2423" s="188">
        <v>25.61</v>
      </c>
      <c r="K2423" s="188">
        <v>30</v>
      </c>
      <c r="L2423" s="188">
        <v>31.37</v>
      </c>
      <c r="M2423" s="188">
        <v>36.81</v>
      </c>
      <c r="N2423" s="188">
        <v>33.729999999999997</v>
      </c>
      <c r="O2423" s="188">
        <v>27.77</v>
      </c>
      <c r="P2423" s="188">
        <v>30.72</v>
      </c>
      <c r="Q2423" s="188">
        <v>28.36</v>
      </c>
      <c r="R2423" s="188">
        <v>25.74</v>
      </c>
      <c r="S2423" s="188">
        <v>32.880000000000003</v>
      </c>
      <c r="T2423" s="188">
        <v>26.85</v>
      </c>
      <c r="U2423" s="188">
        <v>27.51</v>
      </c>
      <c r="V2423" s="188">
        <v>28.03</v>
      </c>
      <c r="W2423" s="188">
        <v>25.67</v>
      </c>
      <c r="X2423" s="188">
        <v>28.49</v>
      </c>
      <c r="Y2423" s="188">
        <v>26.72</v>
      </c>
      <c r="Z2423" s="188">
        <v>31.31</v>
      </c>
      <c r="AA2423" s="188">
        <v>27.83</v>
      </c>
      <c r="AB2423" s="188">
        <v>32.619999999999997</v>
      </c>
      <c r="AC2423" s="188">
        <v>26.72</v>
      </c>
      <c r="AD2423" s="188">
        <v>25.08</v>
      </c>
      <c r="AE2423" s="188">
        <v>31.9</v>
      </c>
      <c r="AF2423" s="188">
        <v>28.69</v>
      </c>
    </row>
    <row r="2424" spans="1:32" x14ac:dyDescent="0.3">
      <c r="A2424" s="180" t="s">
        <v>973</v>
      </c>
      <c r="B2424" s="180">
        <v>3478</v>
      </c>
      <c r="C2424" s="182" t="s">
        <v>28817</v>
      </c>
      <c r="D2424" s="180" t="s">
        <v>6</v>
      </c>
      <c r="E2424" s="180" t="s">
        <v>857</v>
      </c>
      <c r="F2424" s="188">
        <v>75.849999999999994</v>
      </c>
      <c r="G2424" s="188">
        <v>65.95</v>
      </c>
      <c r="H2424" s="188">
        <v>62.34</v>
      </c>
      <c r="I2424" s="188">
        <v>64.069999999999993</v>
      </c>
      <c r="J2424" s="188">
        <v>61.4</v>
      </c>
      <c r="K2424" s="188">
        <v>71.92</v>
      </c>
      <c r="L2424" s="188">
        <v>75.22</v>
      </c>
      <c r="M2424" s="188">
        <v>88.25</v>
      </c>
      <c r="N2424" s="188">
        <v>80.87</v>
      </c>
      <c r="O2424" s="188">
        <v>66.58</v>
      </c>
      <c r="P2424" s="188">
        <v>73.650000000000006</v>
      </c>
      <c r="Q2424" s="188">
        <v>67.989999999999995</v>
      </c>
      <c r="R2424" s="188">
        <v>61.71</v>
      </c>
      <c r="S2424" s="188">
        <v>78.83</v>
      </c>
      <c r="T2424" s="188">
        <v>64.38</v>
      </c>
      <c r="U2424" s="188">
        <v>65.95</v>
      </c>
      <c r="V2424" s="188">
        <v>67.209999999999994</v>
      </c>
      <c r="W2424" s="188">
        <v>61.56</v>
      </c>
      <c r="X2424" s="188">
        <v>68.31</v>
      </c>
      <c r="Y2424" s="188">
        <v>64.069999999999993</v>
      </c>
      <c r="Z2424" s="188">
        <v>75.06</v>
      </c>
      <c r="AA2424" s="188">
        <v>66.739999999999995</v>
      </c>
      <c r="AB2424" s="188">
        <v>78.2</v>
      </c>
      <c r="AC2424" s="188">
        <v>64.069999999999993</v>
      </c>
      <c r="AD2424" s="188">
        <v>60.14</v>
      </c>
      <c r="AE2424" s="188">
        <v>76.47</v>
      </c>
      <c r="AF2424" s="188">
        <v>68.78</v>
      </c>
    </row>
    <row r="2425" spans="1:32" x14ac:dyDescent="0.3">
      <c r="A2425" s="180" t="s">
        <v>973</v>
      </c>
      <c r="B2425" s="180">
        <v>3525</v>
      </c>
      <c r="C2425" s="182" t="s">
        <v>28818</v>
      </c>
      <c r="D2425" s="180" t="s">
        <v>6</v>
      </c>
      <c r="E2425" s="180" t="s">
        <v>857</v>
      </c>
      <c r="F2425" s="188">
        <v>93.61</v>
      </c>
      <c r="G2425" s="188">
        <v>81.400000000000006</v>
      </c>
      <c r="H2425" s="188">
        <v>76.94</v>
      </c>
      <c r="I2425" s="188">
        <v>79.069999999999993</v>
      </c>
      <c r="J2425" s="188">
        <v>75.78</v>
      </c>
      <c r="K2425" s="188">
        <v>88.76</v>
      </c>
      <c r="L2425" s="188">
        <v>92.83</v>
      </c>
      <c r="M2425" s="188">
        <v>108.92</v>
      </c>
      <c r="N2425" s="188">
        <v>99.81</v>
      </c>
      <c r="O2425" s="188">
        <v>82.17</v>
      </c>
      <c r="P2425" s="188">
        <v>90.89</v>
      </c>
      <c r="Q2425" s="188">
        <v>83.92</v>
      </c>
      <c r="R2425" s="188">
        <v>76.16</v>
      </c>
      <c r="S2425" s="188">
        <v>97.29</v>
      </c>
      <c r="T2425" s="188">
        <v>79.459999999999994</v>
      </c>
      <c r="U2425" s="188">
        <v>81.400000000000006</v>
      </c>
      <c r="V2425" s="188">
        <v>82.95</v>
      </c>
      <c r="W2425" s="188">
        <v>75.97</v>
      </c>
      <c r="X2425" s="188">
        <v>84.3</v>
      </c>
      <c r="Y2425" s="188">
        <v>79.069999999999993</v>
      </c>
      <c r="Z2425" s="188">
        <v>92.64</v>
      </c>
      <c r="AA2425" s="188">
        <v>82.37</v>
      </c>
      <c r="AB2425" s="188">
        <v>96.51</v>
      </c>
      <c r="AC2425" s="188">
        <v>79.069999999999993</v>
      </c>
      <c r="AD2425" s="188">
        <v>74.22</v>
      </c>
      <c r="AE2425" s="188">
        <v>94.38</v>
      </c>
      <c r="AF2425" s="188">
        <v>84.88</v>
      </c>
    </row>
    <row r="2426" spans="1:32" x14ac:dyDescent="0.3">
      <c r="A2426" s="180" t="s">
        <v>973</v>
      </c>
      <c r="B2426" s="180">
        <v>3511</v>
      </c>
      <c r="C2426" s="182" t="s">
        <v>28819</v>
      </c>
      <c r="D2426" s="180" t="s">
        <v>6</v>
      </c>
      <c r="E2426" s="180" t="s">
        <v>857</v>
      </c>
      <c r="F2426" s="188">
        <v>99.29</v>
      </c>
      <c r="G2426" s="188">
        <v>86.34</v>
      </c>
      <c r="H2426" s="188">
        <v>81.61</v>
      </c>
      <c r="I2426" s="188">
        <v>83.87</v>
      </c>
      <c r="J2426" s="188">
        <v>80.37</v>
      </c>
      <c r="K2426" s="188">
        <v>94.15</v>
      </c>
      <c r="L2426" s="188">
        <v>98.46</v>
      </c>
      <c r="M2426" s="188">
        <v>115.53</v>
      </c>
      <c r="N2426" s="188">
        <v>105.86</v>
      </c>
      <c r="O2426" s="188">
        <v>87.16</v>
      </c>
      <c r="P2426" s="188">
        <v>96.41</v>
      </c>
      <c r="Q2426" s="188">
        <v>89.01</v>
      </c>
      <c r="R2426" s="188">
        <v>80.790000000000006</v>
      </c>
      <c r="S2426" s="188">
        <v>103.19</v>
      </c>
      <c r="T2426" s="188">
        <v>84.28</v>
      </c>
      <c r="U2426" s="188">
        <v>86.34</v>
      </c>
      <c r="V2426" s="188">
        <v>87.98</v>
      </c>
      <c r="W2426" s="188">
        <v>80.58</v>
      </c>
      <c r="X2426" s="188">
        <v>89.42</v>
      </c>
      <c r="Y2426" s="188">
        <v>83.87</v>
      </c>
      <c r="Z2426" s="188">
        <v>98.26</v>
      </c>
      <c r="AA2426" s="188">
        <v>87.36</v>
      </c>
      <c r="AB2426" s="188">
        <v>102.37</v>
      </c>
      <c r="AC2426" s="188">
        <v>83.87</v>
      </c>
      <c r="AD2426" s="188">
        <v>78.73</v>
      </c>
      <c r="AE2426" s="188">
        <v>100.11</v>
      </c>
      <c r="AF2426" s="188">
        <v>90.04</v>
      </c>
    </row>
    <row r="2427" spans="1:32" x14ac:dyDescent="0.3">
      <c r="A2427" s="180" t="s">
        <v>973</v>
      </c>
      <c r="B2427" s="180">
        <v>38913</v>
      </c>
      <c r="C2427" s="182" t="s">
        <v>28820</v>
      </c>
      <c r="D2427" s="180" t="s">
        <v>6</v>
      </c>
      <c r="E2427" s="180" t="s">
        <v>857</v>
      </c>
      <c r="F2427" s="188"/>
      <c r="G2427" s="188"/>
      <c r="H2427" s="188"/>
      <c r="I2427" s="188"/>
      <c r="J2427" s="188"/>
      <c r="K2427" s="188"/>
      <c r="L2427" s="188"/>
      <c r="M2427" s="188"/>
      <c r="N2427" s="188"/>
      <c r="O2427" s="188"/>
      <c r="P2427" s="188"/>
      <c r="Q2427" s="188"/>
      <c r="R2427" s="188"/>
      <c r="S2427" s="188"/>
      <c r="T2427" s="188"/>
      <c r="U2427" s="188"/>
      <c r="V2427" s="188"/>
      <c r="W2427" s="188"/>
      <c r="X2427" s="188"/>
      <c r="Y2427" s="188"/>
      <c r="Z2427" s="188"/>
      <c r="AA2427" s="188"/>
      <c r="AB2427" s="188">
        <v>17.62</v>
      </c>
      <c r="AC2427" s="188"/>
      <c r="AD2427" s="188"/>
      <c r="AE2427" s="188">
        <v>11.01</v>
      </c>
      <c r="AF2427" s="188"/>
    </row>
    <row r="2428" spans="1:32" x14ac:dyDescent="0.3">
      <c r="A2428" s="180" t="s">
        <v>973</v>
      </c>
      <c r="B2428" s="180">
        <v>38914</v>
      </c>
      <c r="C2428" s="182" t="s">
        <v>28821</v>
      </c>
      <c r="D2428" s="180" t="s">
        <v>6</v>
      </c>
      <c r="E2428" s="180" t="s">
        <v>857</v>
      </c>
      <c r="F2428" s="188"/>
      <c r="G2428" s="188"/>
      <c r="H2428" s="188"/>
      <c r="I2428" s="188"/>
      <c r="J2428" s="188"/>
      <c r="K2428" s="188"/>
      <c r="L2428" s="188"/>
      <c r="M2428" s="188"/>
      <c r="N2428" s="188"/>
      <c r="O2428" s="188"/>
      <c r="P2428" s="188"/>
      <c r="Q2428" s="188"/>
      <c r="R2428" s="188"/>
      <c r="S2428" s="188"/>
      <c r="T2428" s="188"/>
      <c r="U2428" s="188"/>
      <c r="V2428" s="188"/>
      <c r="W2428" s="188"/>
      <c r="X2428" s="188"/>
      <c r="Y2428" s="188"/>
      <c r="Z2428" s="188"/>
      <c r="AA2428" s="188"/>
      <c r="AB2428" s="188">
        <v>21.63</v>
      </c>
      <c r="AC2428" s="188"/>
      <c r="AD2428" s="188"/>
      <c r="AE2428" s="188">
        <v>13.52</v>
      </c>
      <c r="AF2428" s="188"/>
    </row>
    <row r="2429" spans="1:32" x14ac:dyDescent="0.3">
      <c r="A2429" s="180" t="s">
        <v>973</v>
      </c>
      <c r="B2429" s="180">
        <v>38915</v>
      </c>
      <c r="C2429" s="182" t="s">
        <v>28822</v>
      </c>
      <c r="D2429" s="180" t="s">
        <v>6</v>
      </c>
      <c r="E2429" s="180" t="s">
        <v>857</v>
      </c>
      <c r="F2429" s="188"/>
      <c r="G2429" s="188"/>
      <c r="H2429" s="188"/>
      <c r="I2429" s="188"/>
      <c r="J2429" s="188"/>
      <c r="K2429" s="188"/>
      <c r="L2429" s="188"/>
      <c r="M2429" s="188"/>
      <c r="N2429" s="188"/>
      <c r="O2429" s="188"/>
      <c r="P2429" s="188"/>
      <c r="Q2429" s="188"/>
      <c r="R2429" s="188"/>
      <c r="S2429" s="188"/>
      <c r="T2429" s="188"/>
      <c r="U2429" s="188"/>
      <c r="V2429" s="188"/>
      <c r="W2429" s="188"/>
      <c r="X2429" s="188"/>
      <c r="Y2429" s="188"/>
      <c r="Z2429" s="188"/>
      <c r="AA2429" s="188"/>
      <c r="AB2429" s="188">
        <v>41.69</v>
      </c>
      <c r="AC2429" s="188"/>
      <c r="AD2429" s="188"/>
      <c r="AE2429" s="188">
        <v>26.06</v>
      </c>
      <c r="AF2429" s="188"/>
    </row>
    <row r="2430" spans="1:32" x14ac:dyDescent="0.3">
      <c r="A2430" s="180" t="s">
        <v>973</v>
      </c>
      <c r="B2430" s="180">
        <v>38916</v>
      </c>
      <c r="C2430" s="182" t="s">
        <v>28823</v>
      </c>
      <c r="D2430" s="180" t="s">
        <v>6</v>
      </c>
      <c r="E2430" s="180" t="s">
        <v>857</v>
      </c>
      <c r="F2430" s="188"/>
      <c r="G2430" s="188"/>
      <c r="H2430" s="188"/>
      <c r="I2430" s="188"/>
      <c r="J2430" s="188"/>
      <c r="K2430" s="188"/>
      <c r="L2430" s="188"/>
      <c r="M2430" s="188"/>
      <c r="N2430" s="188"/>
      <c r="O2430" s="188"/>
      <c r="P2430" s="188"/>
      <c r="Q2430" s="188"/>
      <c r="R2430" s="188"/>
      <c r="S2430" s="188"/>
      <c r="T2430" s="188"/>
      <c r="U2430" s="188"/>
      <c r="V2430" s="188"/>
      <c r="W2430" s="188"/>
      <c r="X2430" s="188"/>
      <c r="Y2430" s="188"/>
      <c r="Z2430" s="188"/>
      <c r="AA2430" s="188"/>
      <c r="AB2430" s="188">
        <v>57.7</v>
      </c>
      <c r="AC2430" s="188"/>
      <c r="AD2430" s="188"/>
      <c r="AE2430" s="188">
        <v>36.06</v>
      </c>
      <c r="AF2430" s="188"/>
    </row>
    <row r="2431" spans="1:32" x14ac:dyDescent="0.3">
      <c r="A2431" s="180" t="s">
        <v>973</v>
      </c>
      <c r="B2431" s="180">
        <v>39300</v>
      </c>
      <c r="C2431" s="182" t="s">
        <v>28824</v>
      </c>
      <c r="D2431" s="180" t="s">
        <v>6</v>
      </c>
      <c r="E2431" s="180" t="s">
        <v>857</v>
      </c>
      <c r="F2431" s="188"/>
      <c r="G2431" s="188"/>
      <c r="H2431" s="188"/>
      <c r="I2431" s="188"/>
      <c r="J2431" s="188"/>
      <c r="K2431" s="188"/>
      <c r="L2431" s="188"/>
      <c r="M2431" s="188"/>
      <c r="N2431" s="188"/>
      <c r="O2431" s="188"/>
      <c r="P2431" s="188"/>
      <c r="Q2431" s="188"/>
      <c r="R2431" s="188"/>
      <c r="S2431" s="188"/>
      <c r="T2431" s="188"/>
      <c r="U2431" s="188"/>
      <c r="V2431" s="188"/>
      <c r="W2431" s="188"/>
      <c r="X2431" s="188"/>
      <c r="Y2431" s="188"/>
      <c r="Z2431" s="188"/>
      <c r="AA2431" s="188"/>
      <c r="AB2431" s="188">
        <v>15.73</v>
      </c>
      <c r="AC2431" s="188"/>
      <c r="AD2431" s="188"/>
      <c r="AE2431" s="188">
        <v>9.83</v>
      </c>
      <c r="AF2431" s="188"/>
    </row>
    <row r="2432" spans="1:32" x14ac:dyDescent="0.3">
      <c r="A2432" s="180" t="s">
        <v>973</v>
      </c>
      <c r="B2432" s="180">
        <v>39301</v>
      </c>
      <c r="C2432" s="182" t="s">
        <v>28825</v>
      </c>
      <c r="D2432" s="180" t="s">
        <v>6</v>
      </c>
      <c r="E2432" s="180" t="s">
        <v>857</v>
      </c>
      <c r="F2432" s="188"/>
      <c r="G2432" s="188"/>
      <c r="H2432" s="188"/>
      <c r="I2432" s="188"/>
      <c r="J2432" s="188"/>
      <c r="K2432" s="188"/>
      <c r="L2432" s="188"/>
      <c r="M2432" s="188"/>
      <c r="N2432" s="188"/>
      <c r="O2432" s="188"/>
      <c r="P2432" s="188"/>
      <c r="Q2432" s="188"/>
      <c r="R2432" s="188"/>
      <c r="S2432" s="188"/>
      <c r="T2432" s="188"/>
      <c r="U2432" s="188"/>
      <c r="V2432" s="188"/>
      <c r="W2432" s="188"/>
      <c r="X2432" s="188"/>
      <c r="Y2432" s="188"/>
      <c r="Z2432" s="188"/>
      <c r="AA2432" s="188"/>
      <c r="AB2432" s="188">
        <v>21.07</v>
      </c>
      <c r="AC2432" s="188"/>
      <c r="AD2432" s="188"/>
      <c r="AE2432" s="188">
        <v>13.16</v>
      </c>
      <c r="AF2432" s="188"/>
    </row>
    <row r="2433" spans="1:32" x14ac:dyDescent="0.3">
      <c r="A2433" s="180" t="s">
        <v>973</v>
      </c>
      <c r="B2433" s="180">
        <v>39302</v>
      </c>
      <c r="C2433" s="182" t="s">
        <v>28826</v>
      </c>
      <c r="D2433" s="180" t="s">
        <v>6</v>
      </c>
      <c r="E2433" s="180" t="s">
        <v>857</v>
      </c>
      <c r="F2433" s="188"/>
      <c r="G2433" s="188"/>
      <c r="H2433" s="188"/>
      <c r="I2433" s="188"/>
      <c r="J2433" s="188"/>
      <c r="K2433" s="188"/>
      <c r="L2433" s="188"/>
      <c r="M2433" s="188"/>
      <c r="N2433" s="188"/>
      <c r="O2433" s="188"/>
      <c r="P2433" s="188"/>
      <c r="Q2433" s="188"/>
      <c r="R2433" s="188"/>
      <c r="S2433" s="188"/>
      <c r="T2433" s="188"/>
      <c r="U2433" s="188"/>
      <c r="V2433" s="188"/>
      <c r="W2433" s="188"/>
      <c r="X2433" s="188"/>
      <c r="Y2433" s="188"/>
      <c r="Z2433" s="188"/>
      <c r="AA2433" s="188"/>
      <c r="AB2433" s="188">
        <v>38.29</v>
      </c>
      <c r="AC2433" s="188"/>
      <c r="AD2433" s="188"/>
      <c r="AE2433" s="188">
        <v>23.93</v>
      </c>
      <c r="AF2433" s="188"/>
    </row>
    <row r="2434" spans="1:32" x14ac:dyDescent="0.3">
      <c r="A2434" s="180" t="s">
        <v>973</v>
      </c>
      <c r="B2434" s="180">
        <v>38941</v>
      </c>
      <c r="C2434" s="182" t="s">
        <v>28827</v>
      </c>
      <c r="D2434" s="180" t="s">
        <v>6</v>
      </c>
      <c r="E2434" s="180" t="s">
        <v>857</v>
      </c>
      <c r="F2434" s="188"/>
      <c r="G2434" s="188"/>
      <c r="H2434" s="188"/>
      <c r="I2434" s="188"/>
      <c r="J2434" s="188"/>
      <c r="K2434" s="188"/>
      <c r="L2434" s="188"/>
      <c r="M2434" s="188"/>
      <c r="N2434" s="188"/>
      <c r="O2434" s="188"/>
      <c r="P2434" s="188"/>
      <c r="Q2434" s="188"/>
      <c r="R2434" s="188"/>
      <c r="S2434" s="188"/>
      <c r="T2434" s="188"/>
      <c r="U2434" s="188"/>
      <c r="V2434" s="188"/>
      <c r="W2434" s="188"/>
      <c r="X2434" s="188"/>
      <c r="Y2434" s="188"/>
      <c r="Z2434" s="188"/>
      <c r="AA2434" s="188"/>
      <c r="AB2434" s="188">
        <v>28.43</v>
      </c>
      <c r="AC2434" s="188"/>
      <c r="AD2434" s="188"/>
      <c r="AE2434" s="188">
        <v>17.77</v>
      </c>
      <c r="AF2434" s="188"/>
    </row>
    <row r="2435" spans="1:32" x14ac:dyDescent="0.3">
      <c r="A2435" s="180" t="s">
        <v>973</v>
      </c>
      <c r="B2435" s="180">
        <v>38923</v>
      </c>
      <c r="C2435" s="182" t="s">
        <v>28828</v>
      </c>
      <c r="D2435" s="180" t="s">
        <v>6</v>
      </c>
      <c r="E2435" s="180" t="s">
        <v>857</v>
      </c>
      <c r="F2435" s="188"/>
      <c r="G2435" s="188"/>
      <c r="H2435" s="188"/>
      <c r="I2435" s="188"/>
      <c r="J2435" s="188"/>
      <c r="K2435" s="188"/>
      <c r="L2435" s="188"/>
      <c r="M2435" s="188"/>
      <c r="N2435" s="188"/>
      <c r="O2435" s="188"/>
      <c r="P2435" s="188"/>
      <c r="Q2435" s="188"/>
      <c r="R2435" s="188"/>
      <c r="S2435" s="188"/>
      <c r="T2435" s="188"/>
      <c r="U2435" s="188"/>
      <c r="V2435" s="188"/>
      <c r="W2435" s="188"/>
      <c r="X2435" s="188"/>
      <c r="Y2435" s="188"/>
      <c r="Z2435" s="188"/>
      <c r="AA2435" s="188"/>
      <c r="AB2435" s="188">
        <v>18.86</v>
      </c>
      <c r="AC2435" s="188"/>
      <c r="AD2435" s="188"/>
      <c r="AE2435" s="188">
        <v>11.78</v>
      </c>
      <c r="AF2435" s="188"/>
    </row>
    <row r="2436" spans="1:32" x14ac:dyDescent="0.3">
      <c r="A2436" s="180" t="s">
        <v>973</v>
      </c>
      <c r="B2436" s="180">
        <v>38925</v>
      </c>
      <c r="C2436" s="182" t="s">
        <v>28829</v>
      </c>
      <c r="D2436" s="180" t="s">
        <v>6</v>
      </c>
      <c r="E2436" s="180" t="s">
        <v>857</v>
      </c>
      <c r="F2436" s="188"/>
      <c r="G2436" s="188"/>
      <c r="H2436" s="188"/>
      <c r="I2436" s="188"/>
      <c r="J2436" s="188"/>
      <c r="K2436" s="188"/>
      <c r="L2436" s="188"/>
      <c r="M2436" s="188"/>
      <c r="N2436" s="188"/>
      <c r="O2436" s="188"/>
      <c r="P2436" s="188"/>
      <c r="Q2436" s="188"/>
      <c r="R2436" s="188"/>
      <c r="S2436" s="188"/>
      <c r="T2436" s="188"/>
      <c r="U2436" s="188"/>
      <c r="V2436" s="188"/>
      <c r="W2436" s="188"/>
      <c r="X2436" s="188"/>
      <c r="Y2436" s="188"/>
      <c r="Z2436" s="188"/>
      <c r="AA2436" s="188"/>
      <c r="AB2436" s="188">
        <v>21.88</v>
      </c>
      <c r="AC2436" s="188"/>
      <c r="AD2436" s="188"/>
      <c r="AE2436" s="188">
        <v>13.67</v>
      </c>
      <c r="AF2436" s="188"/>
    </row>
    <row r="2437" spans="1:32" x14ac:dyDescent="0.3">
      <c r="A2437" s="180" t="s">
        <v>973</v>
      </c>
      <c r="B2437" s="180">
        <v>38926</v>
      </c>
      <c r="C2437" s="182" t="s">
        <v>28830</v>
      </c>
      <c r="D2437" s="180" t="s">
        <v>6</v>
      </c>
      <c r="E2437" s="180" t="s">
        <v>857</v>
      </c>
      <c r="F2437" s="188"/>
      <c r="G2437" s="188"/>
      <c r="H2437" s="188"/>
      <c r="I2437" s="188"/>
      <c r="J2437" s="188"/>
      <c r="K2437" s="188"/>
      <c r="L2437" s="188"/>
      <c r="M2437" s="188"/>
      <c r="N2437" s="188"/>
      <c r="O2437" s="188"/>
      <c r="P2437" s="188"/>
      <c r="Q2437" s="188"/>
      <c r="R2437" s="188"/>
      <c r="S2437" s="188"/>
      <c r="T2437" s="188"/>
      <c r="U2437" s="188"/>
      <c r="V2437" s="188"/>
      <c r="W2437" s="188"/>
      <c r="X2437" s="188"/>
      <c r="Y2437" s="188"/>
      <c r="Z2437" s="188"/>
      <c r="AA2437" s="188"/>
      <c r="AB2437" s="188">
        <v>25.95</v>
      </c>
      <c r="AC2437" s="188"/>
      <c r="AD2437" s="188"/>
      <c r="AE2437" s="188">
        <v>16.22</v>
      </c>
      <c r="AF2437" s="188"/>
    </row>
    <row r="2438" spans="1:32" x14ac:dyDescent="0.3">
      <c r="A2438" s="180" t="s">
        <v>973</v>
      </c>
      <c r="B2438" s="180">
        <v>38927</v>
      </c>
      <c r="C2438" s="182" t="s">
        <v>28831</v>
      </c>
      <c r="D2438" s="180" t="s">
        <v>6</v>
      </c>
      <c r="E2438" s="180" t="s">
        <v>857</v>
      </c>
      <c r="F2438" s="188"/>
      <c r="G2438" s="188"/>
      <c r="H2438" s="188"/>
      <c r="I2438" s="188"/>
      <c r="J2438" s="188"/>
      <c r="K2438" s="188"/>
      <c r="L2438" s="188"/>
      <c r="M2438" s="188"/>
      <c r="N2438" s="188"/>
      <c r="O2438" s="188"/>
      <c r="P2438" s="188"/>
      <c r="Q2438" s="188"/>
      <c r="R2438" s="188"/>
      <c r="S2438" s="188"/>
      <c r="T2438" s="188"/>
      <c r="U2438" s="188"/>
      <c r="V2438" s="188"/>
      <c r="W2438" s="188"/>
      <c r="X2438" s="188"/>
      <c r="Y2438" s="188"/>
      <c r="Z2438" s="188"/>
      <c r="AA2438" s="188"/>
      <c r="AB2438" s="188">
        <v>32.770000000000003</v>
      </c>
      <c r="AC2438" s="188"/>
      <c r="AD2438" s="188"/>
      <c r="AE2438" s="188">
        <v>20.48</v>
      </c>
      <c r="AF2438" s="188"/>
    </row>
    <row r="2439" spans="1:32" x14ac:dyDescent="0.3">
      <c r="A2439" s="180" t="s">
        <v>973</v>
      </c>
      <c r="B2439" s="180">
        <v>39304</v>
      </c>
      <c r="C2439" s="182" t="s">
        <v>28832</v>
      </c>
      <c r="D2439" s="180" t="s">
        <v>6</v>
      </c>
      <c r="E2439" s="180" t="s">
        <v>857</v>
      </c>
      <c r="F2439" s="188"/>
      <c r="G2439" s="188"/>
      <c r="H2439" s="188"/>
      <c r="I2439" s="188"/>
      <c r="J2439" s="188"/>
      <c r="K2439" s="188"/>
      <c r="L2439" s="188"/>
      <c r="M2439" s="188"/>
      <c r="N2439" s="188"/>
      <c r="O2439" s="188"/>
      <c r="P2439" s="188"/>
      <c r="Q2439" s="188"/>
      <c r="R2439" s="188"/>
      <c r="S2439" s="188"/>
      <c r="T2439" s="188"/>
      <c r="U2439" s="188"/>
      <c r="V2439" s="188"/>
      <c r="W2439" s="188"/>
      <c r="X2439" s="188"/>
      <c r="Y2439" s="188"/>
      <c r="Z2439" s="188"/>
      <c r="AA2439" s="188"/>
      <c r="AB2439" s="188">
        <v>18.62</v>
      </c>
      <c r="AC2439" s="188"/>
      <c r="AD2439" s="188"/>
      <c r="AE2439" s="188">
        <v>11.63</v>
      </c>
      <c r="AF2439" s="188"/>
    </row>
    <row r="2440" spans="1:32" x14ac:dyDescent="0.3">
      <c r="A2440" s="180" t="s">
        <v>973</v>
      </c>
      <c r="B2440" s="180">
        <v>39305</v>
      </c>
      <c r="C2440" s="182" t="s">
        <v>28833</v>
      </c>
      <c r="D2440" s="180" t="s">
        <v>6</v>
      </c>
      <c r="E2440" s="180" t="s">
        <v>857</v>
      </c>
      <c r="F2440" s="188"/>
      <c r="G2440" s="188"/>
      <c r="H2440" s="188"/>
      <c r="I2440" s="188"/>
      <c r="J2440" s="188"/>
      <c r="K2440" s="188"/>
      <c r="L2440" s="188"/>
      <c r="M2440" s="188"/>
      <c r="N2440" s="188"/>
      <c r="O2440" s="188"/>
      <c r="P2440" s="188"/>
      <c r="Q2440" s="188"/>
      <c r="R2440" s="188"/>
      <c r="S2440" s="188"/>
      <c r="T2440" s="188"/>
      <c r="U2440" s="188"/>
      <c r="V2440" s="188"/>
      <c r="W2440" s="188"/>
      <c r="X2440" s="188"/>
      <c r="Y2440" s="188"/>
      <c r="Z2440" s="188"/>
      <c r="AA2440" s="188"/>
      <c r="AB2440" s="188">
        <v>20.420000000000002</v>
      </c>
      <c r="AC2440" s="188"/>
      <c r="AD2440" s="188"/>
      <c r="AE2440" s="188">
        <v>12.76</v>
      </c>
      <c r="AF2440" s="188"/>
    </row>
    <row r="2441" spans="1:32" x14ac:dyDescent="0.3">
      <c r="A2441" s="180" t="s">
        <v>973</v>
      </c>
      <c r="B2441" s="180">
        <v>39306</v>
      </c>
      <c r="C2441" s="182" t="s">
        <v>28834</v>
      </c>
      <c r="D2441" s="180" t="s">
        <v>6</v>
      </c>
      <c r="E2441" s="180" t="s">
        <v>857</v>
      </c>
      <c r="F2441" s="188"/>
      <c r="G2441" s="188"/>
      <c r="H2441" s="188"/>
      <c r="I2441" s="188"/>
      <c r="J2441" s="188"/>
      <c r="K2441" s="188"/>
      <c r="L2441" s="188"/>
      <c r="M2441" s="188"/>
      <c r="N2441" s="188"/>
      <c r="O2441" s="188"/>
      <c r="P2441" s="188"/>
      <c r="Q2441" s="188"/>
      <c r="R2441" s="188"/>
      <c r="S2441" s="188"/>
      <c r="T2441" s="188"/>
      <c r="U2441" s="188"/>
      <c r="V2441" s="188"/>
      <c r="W2441" s="188"/>
      <c r="X2441" s="188"/>
      <c r="Y2441" s="188"/>
      <c r="Z2441" s="188"/>
      <c r="AA2441" s="188"/>
      <c r="AB2441" s="188">
        <v>27.44</v>
      </c>
      <c r="AC2441" s="188"/>
      <c r="AD2441" s="188"/>
      <c r="AE2441" s="188">
        <v>17.149999999999999</v>
      </c>
      <c r="AF2441" s="188"/>
    </row>
    <row r="2442" spans="1:32" x14ac:dyDescent="0.3">
      <c r="A2442" s="180" t="s">
        <v>973</v>
      </c>
      <c r="B2442" s="180">
        <v>38928</v>
      </c>
      <c r="C2442" s="182" t="s">
        <v>28835</v>
      </c>
      <c r="D2442" s="180" t="s">
        <v>6</v>
      </c>
      <c r="E2442" s="180" t="s">
        <v>857</v>
      </c>
      <c r="F2442" s="188"/>
      <c r="G2442" s="188"/>
      <c r="H2442" s="188"/>
      <c r="I2442" s="188"/>
      <c r="J2442" s="188"/>
      <c r="K2442" s="188"/>
      <c r="L2442" s="188"/>
      <c r="M2442" s="188"/>
      <c r="N2442" s="188"/>
      <c r="O2442" s="188"/>
      <c r="P2442" s="188"/>
      <c r="Q2442" s="188"/>
      <c r="R2442" s="188"/>
      <c r="S2442" s="188"/>
      <c r="T2442" s="188"/>
      <c r="U2442" s="188"/>
      <c r="V2442" s="188"/>
      <c r="W2442" s="188"/>
      <c r="X2442" s="188"/>
      <c r="Y2442" s="188"/>
      <c r="Z2442" s="188"/>
      <c r="AA2442" s="188"/>
      <c r="AB2442" s="188">
        <v>36.270000000000003</v>
      </c>
      <c r="AC2442" s="188"/>
      <c r="AD2442" s="188"/>
      <c r="AE2442" s="188">
        <v>22.67</v>
      </c>
      <c r="AF2442" s="188"/>
    </row>
    <row r="2443" spans="1:32" x14ac:dyDescent="0.3">
      <c r="A2443" s="180" t="s">
        <v>973</v>
      </c>
      <c r="B2443" s="180">
        <v>38917</v>
      </c>
      <c r="C2443" s="182" t="s">
        <v>28836</v>
      </c>
      <c r="D2443" s="180" t="s">
        <v>6</v>
      </c>
      <c r="E2443" s="180" t="s">
        <v>857</v>
      </c>
      <c r="F2443" s="188"/>
      <c r="G2443" s="188"/>
      <c r="H2443" s="188"/>
      <c r="I2443" s="188"/>
      <c r="J2443" s="188"/>
      <c r="K2443" s="188"/>
      <c r="L2443" s="188"/>
      <c r="M2443" s="188"/>
      <c r="N2443" s="188"/>
      <c r="O2443" s="188"/>
      <c r="P2443" s="188"/>
      <c r="Q2443" s="188"/>
      <c r="R2443" s="188"/>
      <c r="S2443" s="188"/>
      <c r="T2443" s="188"/>
      <c r="U2443" s="188"/>
      <c r="V2443" s="188"/>
      <c r="W2443" s="188"/>
      <c r="X2443" s="188"/>
      <c r="Y2443" s="188"/>
      <c r="Z2443" s="188"/>
      <c r="AA2443" s="188"/>
      <c r="AB2443" s="188">
        <v>20.27</v>
      </c>
      <c r="AC2443" s="188"/>
      <c r="AD2443" s="188"/>
      <c r="AE2443" s="188">
        <v>12.67</v>
      </c>
      <c r="AF2443" s="188"/>
    </row>
    <row r="2444" spans="1:32" x14ac:dyDescent="0.3">
      <c r="A2444" s="180" t="s">
        <v>973</v>
      </c>
      <c r="B2444" s="180">
        <v>38919</v>
      </c>
      <c r="C2444" s="182" t="s">
        <v>28837</v>
      </c>
      <c r="D2444" s="180" t="s">
        <v>6</v>
      </c>
      <c r="E2444" s="180" t="s">
        <v>857</v>
      </c>
      <c r="F2444" s="188"/>
      <c r="G2444" s="188"/>
      <c r="H2444" s="188"/>
      <c r="I2444" s="188"/>
      <c r="J2444" s="188"/>
      <c r="K2444" s="188"/>
      <c r="L2444" s="188"/>
      <c r="M2444" s="188"/>
      <c r="N2444" s="188"/>
      <c r="O2444" s="188"/>
      <c r="P2444" s="188"/>
      <c r="Q2444" s="188"/>
      <c r="R2444" s="188"/>
      <c r="S2444" s="188"/>
      <c r="T2444" s="188"/>
      <c r="U2444" s="188"/>
      <c r="V2444" s="188"/>
      <c r="W2444" s="188"/>
      <c r="X2444" s="188"/>
      <c r="Y2444" s="188"/>
      <c r="Z2444" s="188"/>
      <c r="AA2444" s="188"/>
      <c r="AB2444" s="188">
        <v>23.8</v>
      </c>
      <c r="AC2444" s="188"/>
      <c r="AD2444" s="188"/>
      <c r="AE2444" s="188">
        <v>14.87</v>
      </c>
      <c r="AF2444" s="188"/>
    </row>
    <row r="2445" spans="1:32" x14ac:dyDescent="0.3">
      <c r="A2445" s="180" t="s">
        <v>973</v>
      </c>
      <c r="B2445" s="180">
        <v>38922</v>
      </c>
      <c r="C2445" s="182" t="s">
        <v>28838</v>
      </c>
      <c r="D2445" s="180" t="s">
        <v>6</v>
      </c>
      <c r="E2445" s="180" t="s">
        <v>857</v>
      </c>
      <c r="F2445" s="188"/>
      <c r="G2445" s="188"/>
      <c r="H2445" s="188"/>
      <c r="I2445" s="188"/>
      <c r="J2445" s="188"/>
      <c r="K2445" s="188"/>
      <c r="L2445" s="188"/>
      <c r="M2445" s="188"/>
      <c r="N2445" s="188"/>
      <c r="O2445" s="188"/>
      <c r="P2445" s="188"/>
      <c r="Q2445" s="188"/>
      <c r="R2445" s="188"/>
      <c r="S2445" s="188"/>
      <c r="T2445" s="188"/>
      <c r="U2445" s="188"/>
      <c r="V2445" s="188"/>
      <c r="W2445" s="188"/>
      <c r="X2445" s="188"/>
      <c r="Y2445" s="188"/>
      <c r="Z2445" s="188"/>
      <c r="AA2445" s="188"/>
      <c r="AB2445" s="188">
        <v>31.93</v>
      </c>
      <c r="AC2445" s="188"/>
      <c r="AD2445" s="188"/>
      <c r="AE2445" s="188">
        <v>19.95</v>
      </c>
      <c r="AF2445" s="188"/>
    </row>
    <row r="2446" spans="1:32" x14ac:dyDescent="0.3">
      <c r="A2446" s="180" t="s">
        <v>973</v>
      </c>
      <c r="B2446" s="180">
        <v>45198</v>
      </c>
      <c r="C2446" s="182" t="s">
        <v>31513</v>
      </c>
      <c r="D2446" s="180" t="s">
        <v>6</v>
      </c>
      <c r="E2446" s="180" t="s">
        <v>857</v>
      </c>
      <c r="F2446" s="188">
        <v>56.1</v>
      </c>
      <c r="G2446" s="188">
        <v>41.35</v>
      </c>
      <c r="H2446" s="188"/>
      <c r="I2446" s="188">
        <v>56.83</v>
      </c>
      <c r="J2446" s="188">
        <v>38.69</v>
      </c>
      <c r="K2446" s="188">
        <v>63.41</v>
      </c>
      <c r="L2446" s="188">
        <v>51.84</v>
      </c>
      <c r="M2446" s="188">
        <v>49.65</v>
      </c>
      <c r="N2446" s="188">
        <v>57.77</v>
      </c>
      <c r="O2446" s="188">
        <v>62.59</v>
      </c>
      <c r="P2446" s="188">
        <v>62.33</v>
      </c>
      <c r="Q2446" s="188">
        <v>43.53</v>
      </c>
      <c r="R2446" s="188">
        <v>59.37</v>
      </c>
      <c r="S2446" s="188">
        <v>47.15</v>
      </c>
      <c r="T2446" s="188">
        <v>55.98</v>
      </c>
      <c r="U2446" s="188">
        <v>41.11</v>
      </c>
      <c r="V2446" s="188">
        <v>81.67</v>
      </c>
      <c r="W2446" s="188">
        <v>36.25</v>
      </c>
      <c r="X2446" s="188"/>
      <c r="Y2446" s="188">
        <v>45.94</v>
      </c>
      <c r="Z2446" s="188">
        <v>60.45</v>
      </c>
      <c r="AA2446" s="188">
        <v>51.99</v>
      </c>
      <c r="AB2446" s="188">
        <v>49.08</v>
      </c>
      <c r="AC2446" s="188">
        <v>54.61</v>
      </c>
      <c r="AD2446" s="188">
        <v>42.43</v>
      </c>
      <c r="AE2446" s="188">
        <v>55.73</v>
      </c>
      <c r="AF2446" s="188">
        <v>55.62</v>
      </c>
    </row>
    <row r="2447" spans="1:32" x14ac:dyDescent="0.3">
      <c r="A2447" s="180" t="s">
        <v>973</v>
      </c>
      <c r="B2447" s="180">
        <v>45196</v>
      </c>
      <c r="C2447" s="182" t="s">
        <v>31514</v>
      </c>
      <c r="D2447" s="180" t="s">
        <v>6</v>
      </c>
      <c r="E2447" s="180" t="s">
        <v>857</v>
      </c>
      <c r="F2447" s="188">
        <v>115.67</v>
      </c>
      <c r="G2447" s="188">
        <v>85.26</v>
      </c>
      <c r="H2447" s="188"/>
      <c r="I2447" s="188">
        <v>117.17</v>
      </c>
      <c r="J2447" s="188">
        <v>79.77</v>
      </c>
      <c r="K2447" s="188">
        <v>130.75</v>
      </c>
      <c r="L2447" s="188">
        <v>106.9</v>
      </c>
      <c r="M2447" s="188">
        <v>102.37</v>
      </c>
      <c r="N2447" s="188">
        <v>119.11</v>
      </c>
      <c r="O2447" s="188">
        <v>129.05000000000001</v>
      </c>
      <c r="P2447" s="188">
        <v>128.52000000000001</v>
      </c>
      <c r="Q2447" s="188">
        <v>89.75</v>
      </c>
      <c r="R2447" s="188">
        <v>122.41</v>
      </c>
      <c r="S2447" s="188">
        <v>97.23</v>
      </c>
      <c r="T2447" s="188">
        <v>115.42</v>
      </c>
      <c r="U2447" s="188">
        <v>84.76</v>
      </c>
      <c r="V2447" s="188">
        <v>168.39</v>
      </c>
      <c r="W2447" s="188">
        <v>74.739999999999995</v>
      </c>
      <c r="X2447" s="188"/>
      <c r="Y2447" s="188">
        <v>94.73</v>
      </c>
      <c r="Z2447" s="188">
        <v>124.65</v>
      </c>
      <c r="AA2447" s="188">
        <v>107.2</v>
      </c>
      <c r="AB2447" s="188">
        <v>101.19</v>
      </c>
      <c r="AC2447" s="188">
        <v>112.61</v>
      </c>
      <c r="AD2447" s="188">
        <v>87.48</v>
      </c>
      <c r="AE2447" s="188">
        <v>114.9</v>
      </c>
      <c r="AF2447" s="188">
        <v>114.68</v>
      </c>
    </row>
    <row r="2448" spans="1:32" x14ac:dyDescent="0.3">
      <c r="A2448" s="180" t="s">
        <v>973</v>
      </c>
      <c r="B2448" s="180">
        <v>12032</v>
      </c>
      <c r="C2448" s="182" t="s">
        <v>28839</v>
      </c>
      <c r="D2448" s="180" t="s">
        <v>65</v>
      </c>
      <c r="E2448" s="180" t="s">
        <v>857</v>
      </c>
      <c r="F2448" s="188">
        <v>62.81</v>
      </c>
      <c r="G2448" s="188">
        <v>59.8</v>
      </c>
      <c r="H2448" s="188">
        <v>61.44</v>
      </c>
      <c r="I2448" s="188">
        <v>53.25</v>
      </c>
      <c r="J2448" s="188">
        <v>58.87</v>
      </c>
      <c r="K2448" s="188">
        <v>65.260000000000005</v>
      </c>
      <c r="L2448" s="188">
        <v>58.63</v>
      </c>
      <c r="M2448" s="188">
        <v>57.32</v>
      </c>
      <c r="N2448" s="188">
        <v>66.47</v>
      </c>
      <c r="O2448" s="188">
        <v>54.61</v>
      </c>
      <c r="P2448" s="188">
        <v>59.39</v>
      </c>
      <c r="Q2448" s="188">
        <v>64.849999999999994</v>
      </c>
      <c r="R2448" s="188">
        <v>73.89</v>
      </c>
      <c r="S2448" s="188">
        <v>61.99</v>
      </c>
      <c r="T2448" s="188">
        <v>61.44</v>
      </c>
      <c r="U2448" s="188">
        <v>65.260000000000005</v>
      </c>
      <c r="V2448" s="188">
        <v>60.08</v>
      </c>
      <c r="W2448" s="188">
        <v>57.34</v>
      </c>
      <c r="X2448" s="188">
        <v>59.94</v>
      </c>
      <c r="Y2448" s="188">
        <v>57.34</v>
      </c>
      <c r="Z2448" s="188">
        <v>69.63</v>
      </c>
      <c r="AA2448" s="188">
        <v>54.61</v>
      </c>
      <c r="AB2448" s="188">
        <v>61.63</v>
      </c>
      <c r="AC2448" s="188">
        <v>67.34</v>
      </c>
      <c r="AD2448" s="188">
        <v>61.44</v>
      </c>
      <c r="AE2448" s="188">
        <v>54.61</v>
      </c>
      <c r="AF2448" s="188">
        <v>65.540000000000006</v>
      </c>
    </row>
    <row r="2449" spans="1:32" x14ac:dyDescent="0.3">
      <c r="A2449" s="180" t="s">
        <v>973</v>
      </c>
      <c r="B2449" s="180">
        <v>12030</v>
      </c>
      <c r="C2449" s="182" t="s">
        <v>28840</v>
      </c>
      <c r="D2449" s="180" t="s">
        <v>65</v>
      </c>
      <c r="E2449" s="180" t="s">
        <v>857</v>
      </c>
      <c r="F2449" s="188">
        <v>59.01</v>
      </c>
      <c r="G2449" s="188">
        <v>56.19</v>
      </c>
      <c r="H2449" s="188">
        <v>57.73</v>
      </c>
      <c r="I2449" s="188">
        <v>50.03</v>
      </c>
      <c r="J2449" s="188">
        <v>55.32</v>
      </c>
      <c r="K2449" s="188">
        <v>61.32</v>
      </c>
      <c r="L2449" s="188">
        <v>55.09</v>
      </c>
      <c r="M2449" s="188">
        <v>53.85</v>
      </c>
      <c r="N2449" s="188">
        <v>62.45</v>
      </c>
      <c r="O2449" s="188">
        <v>51.31</v>
      </c>
      <c r="P2449" s="188">
        <v>55.81</v>
      </c>
      <c r="Q2449" s="188">
        <v>60.94</v>
      </c>
      <c r="R2449" s="188">
        <v>69.430000000000007</v>
      </c>
      <c r="S2449" s="188">
        <v>58.24</v>
      </c>
      <c r="T2449" s="188">
        <v>57.73</v>
      </c>
      <c r="U2449" s="188">
        <v>61.32</v>
      </c>
      <c r="V2449" s="188">
        <v>56.45</v>
      </c>
      <c r="W2449" s="188">
        <v>53.88</v>
      </c>
      <c r="X2449" s="188">
        <v>56.32</v>
      </c>
      <c r="Y2449" s="188">
        <v>53.88</v>
      </c>
      <c r="Z2449" s="188">
        <v>65.430000000000007</v>
      </c>
      <c r="AA2449" s="188">
        <v>51.31</v>
      </c>
      <c r="AB2449" s="188">
        <v>57.91</v>
      </c>
      <c r="AC2449" s="188">
        <v>63.27</v>
      </c>
      <c r="AD2449" s="188">
        <v>57.73</v>
      </c>
      <c r="AE2449" s="188">
        <v>51.31</v>
      </c>
      <c r="AF2449" s="188">
        <v>61.58</v>
      </c>
    </row>
    <row r="2450" spans="1:32" x14ac:dyDescent="0.3">
      <c r="A2450" s="180" t="s">
        <v>973</v>
      </c>
      <c r="B2450" s="180">
        <v>45207</v>
      </c>
      <c r="C2450" s="182" t="s">
        <v>31515</v>
      </c>
      <c r="D2450" s="180" t="s">
        <v>6</v>
      </c>
      <c r="E2450" s="180" t="s">
        <v>857</v>
      </c>
      <c r="F2450" s="188">
        <v>369.5</v>
      </c>
      <c r="G2450" s="188">
        <v>272.33999999999997</v>
      </c>
      <c r="H2450" s="188"/>
      <c r="I2450" s="188">
        <v>374.28</v>
      </c>
      <c r="J2450" s="188">
        <v>254.83</v>
      </c>
      <c r="K2450" s="188">
        <v>417.66</v>
      </c>
      <c r="L2450" s="188">
        <v>341.47</v>
      </c>
      <c r="M2450" s="188">
        <v>326.99</v>
      </c>
      <c r="N2450" s="188">
        <v>380.49</v>
      </c>
      <c r="O2450" s="188">
        <v>412.21</v>
      </c>
      <c r="P2450" s="188">
        <v>410.53</v>
      </c>
      <c r="Q2450" s="188">
        <v>286.68</v>
      </c>
      <c r="R2450" s="188">
        <v>391.02</v>
      </c>
      <c r="S2450" s="188">
        <v>310.57</v>
      </c>
      <c r="T2450" s="188">
        <v>368.7</v>
      </c>
      <c r="U2450" s="188">
        <v>270.75</v>
      </c>
      <c r="V2450" s="188">
        <v>537.88</v>
      </c>
      <c r="W2450" s="188">
        <v>238.74</v>
      </c>
      <c r="X2450" s="188"/>
      <c r="Y2450" s="188">
        <v>302.61</v>
      </c>
      <c r="Z2450" s="188">
        <v>398.17</v>
      </c>
      <c r="AA2450" s="188">
        <v>342.42</v>
      </c>
      <c r="AB2450" s="188">
        <v>323.23</v>
      </c>
      <c r="AC2450" s="188">
        <v>359.7</v>
      </c>
      <c r="AD2450" s="188">
        <v>279.43</v>
      </c>
      <c r="AE2450" s="188">
        <v>367.03</v>
      </c>
      <c r="AF2450" s="188">
        <v>366.31</v>
      </c>
    </row>
    <row r="2451" spans="1:32" x14ac:dyDescent="0.3">
      <c r="A2451" s="180" t="s">
        <v>973</v>
      </c>
      <c r="B2451" s="180">
        <v>14157</v>
      </c>
      <c r="C2451" s="182" t="s">
        <v>28841</v>
      </c>
      <c r="D2451" s="180" t="s">
        <v>6</v>
      </c>
      <c r="E2451" s="180" t="s">
        <v>857</v>
      </c>
      <c r="F2451" s="188"/>
      <c r="G2451" s="188"/>
      <c r="H2451" s="188"/>
      <c r="I2451" s="188"/>
      <c r="J2451" s="188">
        <v>1.98</v>
      </c>
      <c r="K2451" s="188"/>
      <c r="L2451" s="188"/>
      <c r="M2451" s="188"/>
      <c r="N2451" s="188"/>
      <c r="O2451" s="188"/>
      <c r="P2451" s="188">
        <v>2.79</v>
      </c>
      <c r="Q2451" s="188"/>
      <c r="R2451" s="188"/>
      <c r="S2451" s="188"/>
      <c r="T2451" s="188"/>
      <c r="U2451" s="188"/>
      <c r="V2451" s="188"/>
      <c r="W2451" s="188"/>
      <c r="X2451" s="188">
        <v>2.23</v>
      </c>
      <c r="Y2451" s="188"/>
      <c r="Z2451" s="188"/>
      <c r="AA2451" s="188"/>
      <c r="AB2451" s="188"/>
      <c r="AC2451" s="188"/>
      <c r="AD2451" s="188"/>
      <c r="AE2451" s="188">
        <v>1.32</v>
      </c>
      <c r="AF2451" s="188"/>
    </row>
    <row r="2452" spans="1:32" x14ac:dyDescent="0.3">
      <c r="A2452" s="180" t="s">
        <v>973</v>
      </c>
      <c r="B2452" s="180">
        <v>10908</v>
      </c>
      <c r="C2452" s="182" t="s">
        <v>28842</v>
      </c>
      <c r="D2452" s="180" t="s">
        <v>6</v>
      </c>
      <c r="E2452" s="180" t="s">
        <v>857</v>
      </c>
      <c r="F2452" s="188">
        <v>22.39</v>
      </c>
      <c r="G2452" s="188">
        <v>18.350000000000001</v>
      </c>
      <c r="H2452" s="188">
        <v>14.08</v>
      </c>
      <c r="I2452" s="188">
        <v>14.94</v>
      </c>
      <c r="J2452" s="188">
        <v>17.27</v>
      </c>
      <c r="K2452" s="188">
        <v>19.39</v>
      </c>
      <c r="L2452" s="188">
        <v>18.14</v>
      </c>
      <c r="M2452" s="188">
        <v>28.66</v>
      </c>
      <c r="N2452" s="188">
        <v>22.62</v>
      </c>
      <c r="O2452" s="188">
        <v>17.149999999999999</v>
      </c>
      <c r="P2452" s="188">
        <v>20.79</v>
      </c>
      <c r="Q2452" s="188">
        <v>20.79</v>
      </c>
      <c r="R2452" s="188">
        <v>21.15</v>
      </c>
      <c r="S2452" s="188">
        <v>20.7</v>
      </c>
      <c r="T2452" s="188">
        <v>18.11</v>
      </c>
      <c r="U2452" s="188">
        <v>16.59</v>
      </c>
      <c r="V2452" s="188">
        <v>18.48</v>
      </c>
      <c r="W2452" s="188">
        <v>17</v>
      </c>
      <c r="X2452" s="188">
        <v>20.34</v>
      </c>
      <c r="Y2452" s="188">
        <v>20.36</v>
      </c>
      <c r="Z2452" s="188">
        <v>21.39</v>
      </c>
      <c r="AA2452" s="188">
        <v>18.34</v>
      </c>
      <c r="AB2452" s="188">
        <v>23.45</v>
      </c>
      <c r="AC2452" s="188">
        <v>19.39</v>
      </c>
      <c r="AD2452" s="188">
        <v>18.14</v>
      </c>
      <c r="AE2452" s="188">
        <v>22.94</v>
      </c>
      <c r="AF2452" s="188">
        <v>19.2</v>
      </c>
    </row>
    <row r="2453" spans="1:32" x14ac:dyDescent="0.3">
      <c r="A2453" s="180" t="s">
        <v>973</v>
      </c>
      <c r="B2453" s="180">
        <v>10909</v>
      </c>
      <c r="C2453" s="182" t="s">
        <v>28843</v>
      </c>
      <c r="D2453" s="180" t="s">
        <v>6</v>
      </c>
      <c r="E2453" s="180" t="s">
        <v>857</v>
      </c>
      <c r="F2453" s="188">
        <v>26.04</v>
      </c>
      <c r="G2453" s="188">
        <v>21.35</v>
      </c>
      <c r="H2453" s="188">
        <v>16.38</v>
      </c>
      <c r="I2453" s="188">
        <v>17.38</v>
      </c>
      <c r="J2453" s="188">
        <v>20.09</v>
      </c>
      <c r="K2453" s="188">
        <v>22.56</v>
      </c>
      <c r="L2453" s="188">
        <v>21.1</v>
      </c>
      <c r="M2453" s="188">
        <v>33.340000000000003</v>
      </c>
      <c r="N2453" s="188">
        <v>26.31</v>
      </c>
      <c r="O2453" s="188">
        <v>19.95</v>
      </c>
      <c r="P2453" s="188">
        <v>24.18</v>
      </c>
      <c r="Q2453" s="188">
        <v>24.18</v>
      </c>
      <c r="R2453" s="188">
        <v>24.6</v>
      </c>
      <c r="S2453" s="188">
        <v>24.08</v>
      </c>
      <c r="T2453" s="188">
        <v>21.07</v>
      </c>
      <c r="U2453" s="188">
        <v>19.3</v>
      </c>
      <c r="V2453" s="188">
        <v>21.5</v>
      </c>
      <c r="W2453" s="188">
        <v>19.77</v>
      </c>
      <c r="X2453" s="188">
        <v>23.66</v>
      </c>
      <c r="Y2453" s="188">
        <v>23.69</v>
      </c>
      <c r="Z2453" s="188">
        <v>24.88</v>
      </c>
      <c r="AA2453" s="188">
        <v>21.34</v>
      </c>
      <c r="AB2453" s="188">
        <v>27.28</v>
      </c>
      <c r="AC2453" s="188">
        <v>22.56</v>
      </c>
      <c r="AD2453" s="188">
        <v>21.1</v>
      </c>
      <c r="AE2453" s="188">
        <v>26.68</v>
      </c>
      <c r="AF2453" s="188">
        <v>22.34</v>
      </c>
    </row>
    <row r="2454" spans="1:32" x14ac:dyDescent="0.3">
      <c r="A2454" s="180" t="s">
        <v>973</v>
      </c>
      <c r="B2454" s="180">
        <v>3669</v>
      </c>
      <c r="C2454" s="182" t="s">
        <v>28844</v>
      </c>
      <c r="D2454" s="180" t="s">
        <v>6</v>
      </c>
      <c r="E2454" s="180" t="s">
        <v>857</v>
      </c>
      <c r="F2454" s="188">
        <v>16</v>
      </c>
      <c r="G2454" s="188">
        <v>13.12</v>
      </c>
      <c r="H2454" s="188">
        <v>10.06</v>
      </c>
      <c r="I2454" s="188">
        <v>10.67</v>
      </c>
      <c r="J2454" s="188">
        <v>12.34</v>
      </c>
      <c r="K2454" s="188">
        <v>13.86</v>
      </c>
      <c r="L2454" s="188">
        <v>12.96</v>
      </c>
      <c r="M2454" s="188">
        <v>20.48</v>
      </c>
      <c r="N2454" s="188">
        <v>16.16</v>
      </c>
      <c r="O2454" s="188">
        <v>12.26</v>
      </c>
      <c r="P2454" s="188">
        <v>14.86</v>
      </c>
      <c r="Q2454" s="188">
        <v>14.86</v>
      </c>
      <c r="R2454" s="188">
        <v>15.11</v>
      </c>
      <c r="S2454" s="188">
        <v>14.79</v>
      </c>
      <c r="T2454" s="188">
        <v>12.94</v>
      </c>
      <c r="U2454" s="188">
        <v>11.85</v>
      </c>
      <c r="V2454" s="188">
        <v>13.21</v>
      </c>
      <c r="W2454" s="188">
        <v>12.15</v>
      </c>
      <c r="X2454" s="188">
        <v>14.54</v>
      </c>
      <c r="Y2454" s="188">
        <v>14.55</v>
      </c>
      <c r="Z2454" s="188">
        <v>15.29</v>
      </c>
      <c r="AA2454" s="188">
        <v>13.11</v>
      </c>
      <c r="AB2454" s="188">
        <v>16.760000000000002</v>
      </c>
      <c r="AC2454" s="188">
        <v>13.86</v>
      </c>
      <c r="AD2454" s="188">
        <v>12.96</v>
      </c>
      <c r="AE2454" s="188">
        <v>16.39</v>
      </c>
      <c r="AF2454" s="188">
        <v>13.72</v>
      </c>
    </row>
    <row r="2455" spans="1:32" x14ac:dyDescent="0.3">
      <c r="A2455" s="180" t="s">
        <v>973</v>
      </c>
      <c r="B2455" s="180">
        <v>20139</v>
      </c>
      <c r="C2455" s="182" t="s">
        <v>28845</v>
      </c>
      <c r="D2455" s="180" t="s">
        <v>6</v>
      </c>
      <c r="E2455" s="180" t="s">
        <v>857</v>
      </c>
      <c r="F2455" s="188">
        <v>137.6</v>
      </c>
      <c r="G2455" s="188">
        <v>112.82</v>
      </c>
      <c r="H2455" s="188">
        <v>86.54</v>
      </c>
      <c r="I2455" s="188">
        <v>91.81</v>
      </c>
      <c r="J2455" s="188">
        <v>106.13</v>
      </c>
      <c r="K2455" s="188">
        <v>119.19</v>
      </c>
      <c r="L2455" s="188">
        <v>111.48</v>
      </c>
      <c r="M2455" s="188">
        <v>176.15</v>
      </c>
      <c r="N2455" s="188">
        <v>139.02000000000001</v>
      </c>
      <c r="O2455" s="188">
        <v>105.42</v>
      </c>
      <c r="P2455" s="188">
        <v>127.77</v>
      </c>
      <c r="Q2455" s="188">
        <v>127.77</v>
      </c>
      <c r="R2455" s="188">
        <v>129.97</v>
      </c>
      <c r="S2455" s="188">
        <v>127.21</v>
      </c>
      <c r="T2455" s="188">
        <v>111.32</v>
      </c>
      <c r="U2455" s="188">
        <v>101.96</v>
      </c>
      <c r="V2455" s="188">
        <v>113.6</v>
      </c>
      <c r="W2455" s="188">
        <v>104.48</v>
      </c>
      <c r="X2455" s="188">
        <v>125.01</v>
      </c>
      <c r="Y2455" s="188">
        <v>125.17</v>
      </c>
      <c r="Z2455" s="188">
        <v>131.46</v>
      </c>
      <c r="AA2455" s="188">
        <v>112.74</v>
      </c>
      <c r="AB2455" s="188">
        <v>144.13</v>
      </c>
      <c r="AC2455" s="188">
        <v>119.19</v>
      </c>
      <c r="AD2455" s="188">
        <v>111.48</v>
      </c>
      <c r="AE2455" s="188">
        <v>140.97999999999999</v>
      </c>
      <c r="AF2455" s="188">
        <v>118.01</v>
      </c>
    </row>
    <row r="2456" spans="1:32" x14ac:dyDescent="0.3">
      <c r="A2456" s="180" t="s">
        <v>973</v>
      </c>
      <c r="B2456" s="180">
        <v>3668</v>
      </c>
      <c r="C2456" s="182" t="s">
        <v>28846</v>
      </c>
      <c r="D2456" s="180" t="s">
        <v>6</v>
      </c>
      <c r="E2456" s="180" t="s">
        <v>857</v>
      </c>
      <c r="F2456" s="188">
        <v>49.15</v>
      </c>
      <c r="G2456" s="188">
        <v>40.299999999999997</v>
      </c>
      <c r="H2456" s="188">
        <v>30.91</v>
      </c>
      <c r="I2456" s="188">
        <v>32.79</v>
      </c>
      <c r="J2456" s="188">
        <v>37.909999999999997</v>
      </c>
      <c r="K2456" s="188">
        <v>42.57</v>
      </c>
      <c r="L2456" s="188">
        <v>39.82</v>
      </c>
      <c r="M2456" s="188">
        <v>62.92</v>
      </c>
      <c r="N2456" s="188">
        <v>49.66</v>
      </c>
      <c r="O2456" s="188">
        <v>37.659999999999997</v>
      </c>
      <c r="P2456" s="188">
        <v>45.64</v>
      </c>
      <c r="Q2456" s="188">
        <v>45.64</v>
      </c>
      <c r="R2456" s="188">
        <v>46.43</v>
      </c>
      <c r="S2456" s="188">
        <v>45.44</v>
      </c>
      <c r="T2456" s="188">
        <v>39.76</v>
      </c>
      <c r="U2456" s="188">
        <v>36.42</v>
      </c>
      <c r="V2456" s="188">
        <v>40.58</v>
      </c>
      <c r="W2456" s="188">
        <v>37.32</v>
      </c>
      <c r="X2456" s="188">
        <v>44.65</v>
      </c>
      <c r="Y2456" s="188">
        <v>44.71</v>
      </c>
      <c r="Z2456" s="188">
        <v>46.96</v>
      </c>
      <c r="AA2456" s="188">
        <v>40.270000000000003</v>
      </c>
      <c r="AB2456" s="188">
        <v>51.48</v>
      </c>
      <c r="AC2456" s="188">
        <v>42.57</v>
      </c>
      <c r="AD2456" s="188">
        <v>39.82</v>
      </c>
      <c r="AE2456" s="188">
        <v>50.36</v>
      </c>
      <c r="AF2456" s="188">
        <v>42.15</v>
      </c>
    </row>
    <row r="2457" spans="1:32" x14ac:dyDescent="0.3">
      <c r="A2457" s="180" t="s">
        <v>973</v>
      </c>
      <c r="B2457" s="180">
        <v>10911</v>
      </c>
      <c r="C2457" s="182" t="s">
        <v>28847</v>
      </c>
      <c r="D2457" s="180" t="s">
        <v>6</v>
      </c>
      <c r="E2457" s="180" t="s">
        <v>857</v>
      </c>
      <c r="F2457" s="188">
        <v>21.55</v>
      </c>
      <c r="G2457" s="188">
        <v>17.670000000000002</v>
      </c>
      <c r="H2457" s="188">
        <v>13.55</v>
      </c>
      <c r="I2457" s="188">
        <v>14.38</v>
      </c>
      <c r="J2457" s="188">
        <v>16.62</v>
      </c>
      <c r="K2457" s="188">
        <v>18.66</v>
      </c>
      <c r="L2457" s="188">
        <v>17.46</v>
      </c>
      <c r="M2457" s="188">
        <v>27.59</v>
      </c>
      <c r="N2457" s="188">
        <v>21.77</v>
      </c>
      <c r="O2457" s="188">
        <v>16.510000000000002</v>
      </c>
      <c r="P2457" s="188">
        <v>20.010000000000002</v>
      </c>
      <c r="Q2457" s="188">
        <v>20.010000000000002</v>
      </c>
      <c r="R2457" s="188">
        <v>20.350000000000001</v>
      </c>
      <c r="S2457" s="188">
        <v>19.920000000000002</v>
      </c>
      <c r="T2457" s="188">
        <v>17.43</v>
      </c>
      <c r="U2457" s="188">
        <v>15.97</v>
      </c>
      <c r="V2457" s="188">
        <v>17.79</v>
      </c>
      <c r="W2457" s="188">
        <v>16.36</v>
      </c>
      <c r="X2457" s="188">
        <v>19.579999999999998</v>
      </c>
      <c r="Y2457" s="188">
        <v>19.600000000000001</v>
      </c>
      <c r="Z2457" s="188">
        <v>20.59</v>
      </c>
      <c r="AA2457" s="188">
        <v>17.649999999999999</v>
      </c>
      <c r="AB2457" s="188">
        <v>22.57</v>
      </c>
      <c r="AC2457" s="188">
        <v>18.66</v>
      </c>
      <c r="AD2457" s="188">
        <v>17.46</v>
      </c>
      <c r="AE2457" s="188">
        <v>22.08</v>
      </c>
      <c r="AF2457" s="188">
        <v>18.48</v>
      </c>
    </row>
    <row r="2458" spans="1:32" x14ac:dyDescent="0.3">
      <c r="A2458" s="180" t="s">
        <v>973</v>
      </c>
      <c r="B2458" s="180">
        <v>3659</v>
      </c>
      <c r="C2458" s="182" t="s">
        <v>28848</v>
      </c>
      <c r="D2458" s="180" t="s">
        <v>6</v>
      </c>
      <c r="E2458" s="180" t="s">
        <v>857</v>
      </c>
      <c r="F2458" s="188">
        <v>21.96</v>
      </c>
      <c r="G2458" s="188">
        <v>18</v>
      </c>
      <c r="H2458" s="188">
        <v>13.81</v>
      </c>
      <c r="I2458" s="188">
        <v>14.65</v>
      </c>
      <c r="J2458" s="188">
        <v>16.93</v>
      </c>
      <c r="K2458" s="188">
        <v>19.02</v>
      </c>
      <c r="L2458" s="188">
        <v>17.79</v>
      </c>
      <c r="M2458" s="188">
        <v>28.11</v>
      </c>
      <c r="N2458" s="188">
        <v>22.18</v>
      </c>
      <c r="O2458" s="188">
        <v>16.82</v>
      </c>
      <c r="P2458" s="188">
        <v>20.39</v>
      </c>
      <c r="Q2458" s="188">
        <v>20.39</v>
      </c>
      <c r="R2458" s="188">
        <v>20.74</v>
      </c>
      <c r="S2458" s="188">
        <v>20.3</v>
      </c>
      <c r="T2458" s="188">
        <v>17.760000000000002</v>
      </c>
      <c r="U2458" s="188">
        <v>16.27</v>
      </c>
      <c r="V2458" s="188">
        <v>18.13</v>
      </c>
      <c r="W2458" s="188">
        <v>16.670000000000002</v>
      </c>
      <c r="X2458" s="188">
        <v>19.95</v>
      </c>
      <c r="Y2458" s="188">
        <v>19.97</v>
      </c>
      <c r="Z2458" s="188">
        <v>20.98</v>
      </c>
      <c r="AA2458" s="188">
        <v>17.989999999999998</v>
      </c>
      <c r="AB2458" s="188">
        <v>23</v>
      </c>
      <c r="AC2458" s="188">
        <v>19.02</v>
      </c>
      <c r="AD2458" s="188">
        <v>17.79</v>
      </c>
      <c r="AE2458" s="188">
        <v>22.5</v>
      </c>
      <c r="AF2458" s="188">
        <v>18.829999999999998</v>
      </c>
    </row>
    <row r="2459" spans="1:32" x14ac:dyDescent="0.3">
      <c r="A2459" s="180" t="s">
        <v>973</v>
      </c>
      <c r="B2459" s="180">
        <v>3660</v>
      </c>
      <c r="C2459" s="182" t="s">
        <v>28849</v>
      </c>
      <c r="D2459" s="180" t="s">
        <v>6</v>
      </c>
      <c r="E2459" s="180" t="s">
        <v>857</v>
      </c>
      <c r="F2459" s="188">
        <v>28.39</v>
      </c>
      <c r="G2459" s="188">
        <v>23.27</v>
      </c>
      <c r="H2459" s="188">
        <v>17.850000000000001</v>
      </c>
      <c r="I2459" s="188">
        <v>18.940000000000001</v>
      </c>
      <c r="J2459" s="188">
        <v>21.89</v>
      </c>
      <c r="K2459" s="188">
        <v>24.59</v>
      </c>
      <c r="L2459" s="188">
        <v>23</v>
      </c>
      <c r="M2459" s="188">
        <v>36.340000000000003</v>
      </c>
      <c r="N2459" s="188">
        <v>28.68</v>
      </c>
      <c r="O2459" s="188">
        <v>21.75</v>
      </c>
      <c r="P2459" s="188">
        <v>26.36</v>
      </c>
      <c r="Q2459" s="188">
        <v>26.36</v>
      </c>
      <c r="R2459" s="188">
        <v>26.81</v>
      </c>
      <c r="S2459" s="188">
        <v>26.25</v>
      </c>
      <c r="T2459" s="188">
        <v>22.97</v>
      </c>
      <c r="U2459" s="188">
        <v>21.03</v>
      </c>
      <c r="V2459" s="188">
        <v>23.44</v>
      </c>
      <c r="W2459" s="188">
        <v>21.55</v>
      </c>
      <c r="X2459" s="188">
        <v>25.79</v>
      </c>
      <c r="Y2459" s="188">
        <v>25.82</v>
      </c>
      <c r="Z2459" s="188">
        <v>27.12</v>
      </c>
      <c r="AA2459" s="188">
        <v>23.26</v>
      </c>
      <c r="AB2459" s="188">
        <v>29.74</v>
      </c>
      <c r="AC2459" s="188">
        <v>24.59</v>
      </c>
      <c r="AD2459" s="188">
        <v>23</v>
      </c>
      <c r="AE2459" s="188">
        <v>29.09</v>
      </c>
      <c r="AF2459" s="188">
        <v>24.35</v>
      </c>
    </row>
    <row r="2460" spans="1:32" x14ac:dyDescent="0.3">
      <c r="A2460" s="180" t="s">
        <v>973</v>
      </c>
      <c r="B2460" s="180">
        <v>20144</v>
      </c>
      <c r="C2460" s="182" t="s">
        <v>28850</v>
      </c>
      <c r="D2460" s="180" t="s">
        <v>6</v>
      </c>
      <c r="E2460" s="180" t="s">
        <v>857</v>
      </c>
      <c r="F2460" s="188">
        <v>63.58</v>
      </c>
      <c r="G2460" s="188">
        <v>52.13</v>
      </c>
      <c r="H2460" s="188">
        <v>39.979999999999997</v>
      </c>
      <c r="I2460" s="188">
        <v>42.42</v>
      </c>
      <c r="J2460" s="188">
        <v>49.04</v>
      </c>
      <c r="K2460" s="188">
        <v>55.07</v>
      </c>
      <c r="L2460" s="188">
        <v>51.51</v>
      </c>
      <c r="M2460" s="188">
        <v>81.39</v>
      </c>
      <c r="N2460" s="188">
        <v>64.23</v>
      </c>
      <c r="O2460" s="188">
        <v>48.71</v>
      </c>
      <c r="P2460" s="188">
        <v>59.03</v>
      </c>
      <c r="Q2460" s="188">
        <v>59.03</v>
      </c>
      <c r="R2460" s="188">
        <v>60.05</v>
      </c>
      <c r="S2460" s="188">
        <v>58.78</v>
      </c>
      <c r="T2460" s="188">
        <v>51.43</v>
      </c>
      <c r="U2460" s="188">
        <v>47.11</v>
      </c>
      <c r="V2460" s="188">
        <v>52.49</v>
      </c>
      <c r="W2460" s="188">
        <v>48.27</v>
      </c>
      <c r="X2460" s="188">
        <v>57.76</v>
      </c>
      <c r="Y2460" s="188">
        <v>57.83</v>
      </c>
      <c r="Z2460" s="188">
        <v>60.74</v>
      </c>
      <c r="AA2460" s="188">
        <v>52.09</v>
      </c>
      <c r="AB2460" s="188">
        <v>66.59</v>
      </c>
      <c r="AC2460" s="188">
        <v>55.07</v>
      </c>
      <c r="AD2460" s="188">
        <v>51.51</v>
      </c>
      <c r="AE2460" s="188">
        <v>65.14</v>
      </c>
      <c r="AF2460" s="188">
        <v>54.52</v>
      </c>
    </row>
    <row r="2461" spans="1:32" x14ac:dyDescent="0.3">
      <c r="A2461" s="180" t="s">
        <v>973</v>
      </c>
      <c r="B2461" s="180">
        <v>20143</v>
      </c>
      <c r="C2461" s="182" t="s">
        <v>28851</v>
      </c>
      <c r="D2461" s="180" t="s">
        <v>6</v>
      </c>
      <c r="E2461" s="180" t="s">
        <v>857</v>
      </c>
      <c r="F2461" s="188">
        <v>81.34</v>
      </c>
      <c r="G2461" s="188">
        <v>66.69</v>
      </c>
      <c r="H2461" s="188">
        <v>51.16</v>
      </c>
      <c r="I2461" s="188">
        <v>54.27</v>
      </c>
      <c r="J2461" s="188">
        <v>62.74</v>
      </c>
      <c r="K2461" s="188">
        <v>70.459999999999994</v>
      </c>
      <c r="L2461" s="188">
        <v>65.900000000000006</v>
      </c>
      <c r="M2461" s="188">
        <v>104.13</v>
      </c>
      <c r="N2461" s="188">
        <v>82.18</v>
      </c>
      <c r="O2461" s="188">
        <v>62.32</v>
      </c>
      <c r="P2461" s="188">
        <v>75.53</v>
      </c>
      <c r="Q2461" s="188">
        <v>75.53</v>
      </c>
      <c r="R2461" s="188">
        <v>76.83</v>
      </c>
      <c r="S2461" s="188">
        <v>75.2</v>
      </c>
      <c r="T2461" s="188">
        <v>65.81</v>
      </c>
      <c r="U2461" s="188">
        <v>60.27</v>
      </c>
      <c r="V2461" s="188">
        <v>67.150000000000006</v>
      </c>
      <c r="W2461" s="188">
        <v>61.76</v>
      </c>
      <c r="X2461" s="188">
        <v>73.900000000000006</v>
      </c>
      <c r="Y2461" s="188">
        <v>73.989999999999995</v>
      </c>
      <c r="Z2461" s="188">
        <v>77.709999999999994</v>
      </c>
      <c r="AA2461" s="188">
        <v>66.64</v>
      </c>
      <c r="AB2461" s="188">
        <v>85.2</v>
      </c>
      <c r="AC2461" s="188">
        <v>70.459999999999994</v>
      </c>
      <c r="AD2461" s="188">
        <v>65.900000000000006</v>
      </c>
      <c r="AE2461" s="188">
        <v>83.34</v>
      </c>
      <c r="AF2461" s="188">
        <v>69.760000000000005</v>
      </c>
    </row>
    <row r="2462" spans="1:32" x14ac:dyDescent="0.3">
      <c r="A2462" s="180" t="s">
        <v>973</v>
      </c>
      <c r="B2462" s="180">
        <v>20145</v>
      </c>
      <c r="C2462" s="182" t="s">
        <v>28852</v>
      </c>
      <c r="D2462" s="180" t="s">
        <v>6</v>
      </c>
      <c r="E2462" s="180" t="s">
        <v>857</v>
      </c>
      <c r="F2462" s="188">
        <v>156.9</v>
      </c>
      <c r="G2462" s="188">
        <v>128.63999999999999</v>
      </c>
      <c r="H2462" s="188">
        <v>98.68</v>
      </c>
      <c r="I2462" s="188">
        <v>104.69</v>
      </c>
      <c r="J2462" s="188">
        <v>121.02</v>
      </c>
      <c r="K2462" s="188">
        <v>135.91</v>
      </c>
      <c r="L2462" s="188">
        <v>127.12</v>
      </c>
      <c r="M2462" s="188">
        <v>200.86</v>
      </c>
      <c r="N2462" s="188">
        <v>158.52000000000001</v>
      </c>
      <c r="O2462" s="188">
        <v>120.21</v>
      </c>
      <c r="P2462" s="188">
        <v>145.69</v>
      </c>
      <c r="Q2462" s="188">
        <v>145.69</v>
      </c>
      <c r="R2462" s="188">
        <v>148.19999999999999</v>
      </c>
      <c r="S2462" s="188">
        <v>145.06</v>
      </c>
      <c r="T2462" s="188">
        <v>126.94</v>
      </c>
      <c r="U2462" s="188">
        <v>116.26</v>
      </c>
      <c r="V2462" s="188">
        <v>129.54</v>
      </c>
      <c r="W2462" s="188">
        <v>119.13</v>
      </c>
      <c r="X2462" s="188">
        <v>142.55000000000001</v>
      </c>
      <c r="Y2462" s="188">
        <v>142.72999999999999</v>
      </c>
      <c r="Z2462" s="188">
        <v>149.91</v>
      </c>
      <c r="AA2462" s="188">
        <v>128.55000000000001</v>
      </c>
      <c r="AB2462" s="188">
        <v>164.35</v>
      </c>
      <c r="AC2462" s="188">
        <v>135.91</v>
      </c>
      <c r="AD2462" s="188">
        <v>127.12</v>
      </c>
      <c r="AE2462" s="188">
        <v>160.76</v>
      </c>
      <c r="AF2462" s="188">
        <v>134.56</v>
      </c>
    </row>
    <row r="2463" spans="1:32" x14ac:dyDescent="0.3">
      <c r="A2463" s="180" t="s">
        <v>973</v>
      </c>
      <c r="B2463" s="180">
        <v>20146</v>
      </c>
      <c r="C2463" s="182" t="s">
        <v>28853</v>
      </c>
      <c r="D2463" s="180" t="s">
        <v>6</v>
      </c>
      <c r="E2463" s="180" t="s">
        <v>857</v>
      </c>
      <c r="F2463" s="188">
        <v>214.48</v>
      </c>
      <c r="G2463" s="188">
        <v>175.85</v>
      </c>
      <c r="H2463" s="188">
        <v>134.88999999999999</v>
      </c>
      <c r="I2463" s="188">
        <v>143.11000000000001</v>
      </c>
      <c r="J2463" s="188">
        <v>165.43</v>
      </c>
      <c r="K2463" s="188">
        <v>185.79</v>
      </c>
      <c r="L2463" s="188">
        <v>173.77</v>
      </c>
      <c r="M2463" s="188">
        <v>274.58</v>
      </c>
      <c r="N2463" s="188">
        <v>216.69</v>
      </c>
      <c r="O2463" s="188">
        <v>164.33</v>
      </c>
      <c r="P2463" s="188">
        <v>199.15</v>
      </c>
      <c r="Q2463" s="188">
        <v>199.15</v>
      </c>
      <c r="R2463" s="188">
        <v>202.59</v>
      </c>
      <c r="S2463" s="188">
        <v>198.3</v>
      </c>
      <c r="T2463" s="188">
        <v>173.52</v>
      </c>
      <c r="U2463" s="188">
        <v>158.93</v>
      </c>
      <c r="V2463" s="188">
        <v>177.08</v>
      </c>
      <c r="W2463" s="188">
        <v>162.85</v>
      </c>
      <c r="X2463" s="188">
        <v>194.86</v>
      </c>
      <c r="Y2463" s="188">
        <v>195.11</v>
      </c>
      <c r="Z2463" s="188">
        <v>204.92</v>
      </c>
      <c r="AA2463" s="188">
        <v>175.73</v>
      </c>
      <c r="AB2463" s="188">
        <v>224.66</v>
      </c>
      <c r="AC2463" s="188">
        <v>185.79</v>
      </c>
      <c r="AD2463" s="188">
        <v>173.77</v>
      </c>
      <c r="AE2463" s="188">
        <v>219.76</v>
      </c>
      <c r="AF2463" s="188">
        <v>183.95</v>
      </c>
    </row>
    <row r="2464" spans="1:32" x14ac:dyDescent="0.3">
      <c r="A2464" s="180" t="s">
        <v>973</v>
      </c>
      <c r="B2464" s="180">
        <v>20140</v>
      </c>
      <c r="C2464" s="182" t="s">
        <v>28854</v>
      </c>
      <c r="D2464" s="180" t="s">
        <v>6</v>
      </c>
      <c r="E2464" s="180" t="s">
        <v>857</v>
      </c>
      <c r="F2464" s="188">
        <v>10.06</v>
      </c>
      <c r="G2464" s="188">
        <v>8.25</v>
      </c>
      <c r="H2464" s="188">
        <v>6.32</v>
      </c>
      <c r="I2464" s="188">
        <v>6.71</v>
      </c>
      <c r="J2464" s="188">
        <v>7.76</v>
      </c>
      <c r="K2464" s="188">
        <v>8.7100000000000009</v>
      </c>
      <c r="L2464" s="188">
        <v>8.15</v>
      </c>
      <c r="M2464" s="188">
        <v>12.88</v>
      </c>
      <c r="N2464" s="188">
        <v>10.16</v>
      </c>
      <c r="O2464" s="188">
        <v>7.71</v>
      </c>
      <c r="P2464" s="188">
        <v>9.34</v>
      </c>
      <c r="Q2464" s="188">
        <v>9.34</v>
      </c>
      <c r="R2464" s="188">
        <v>9.5</v>
      </c>
      <c r="S2464" s="188">
        <v>9.3000000000000007</v>
      </c>
      <c r="T2464" s="188">
        <v>8.14</v>
      </c>
      <c r="U2464" s="188">
        <v>7.45</v>
      </c>
      <c r="V2464" s="188">
        <v>8.3000000000000007</v>
      </c>
      <c r="W2464" s="188">
        <v>7.64</v>
      </c>
      <c r="X2464" s="188">
        <v>9.14</v>
      </c>
      <c r="Y2464" s="188">
        <v>9.15</v>
      </c>
      <c r="Z2464" s="188">
        <v>9.61</v>
      </c>
      <c r="AA2464" s="188">
        <v>8.24</v>
      </c>
      <c r="AB2464" s="188">
        <v>10.54</v>
      </c>
      <c r="AC2464" s="188">
        <v>8.7100000000000009</v>
      </c>
      <c r="AD2464" s="188">
        <v>8.15</v>
      </c>
      <c r="AE2464" s="188">
        <v>10.31</v>
      </c>
      <c r="AF2464" s="188">
        <v>8.6300000000000008</v>
      </c>
    </row>
    <row r="2465" spans="1:32" x14ac:dyDescent="0.3">
      <c r="A2465" s="180" t="s">
        <v>973</v>
      </c>
      <c r="B2465" s="180">
        <v>20141</v>
      </c>
      <c r="C2465" s="182" t="s">
        <v>28855</v>
      </c>
      <c r="D2465" s="180" t="s">
        <v>6</v>
      </c>
      <c r="E2465" s="180" t="s">
        <v>857</v>
      </c>
      <c r="F2465" s="188">
        <v>24.64</v>
      </c>
      <c r="G2465" s="188">
        <v>20.2</v>
      </c>
      <c r="H2465" s="188">
        <v>15.5</v>
      </c>
      <c r="I2465" s="188">
        <v>16.440000000000001</v>
      </c>
      <c r="J2465" s="188">
        <v>19.010000000000002</v>
      </c>
      <c r="K2465" s="188">
        <v>21.35</v>
      </c>
      <c r="L2465" s="188">
        <v>19.96</v>
      </c>
      <c r="M2465" s="188">
        <v>31.55</v>
      </c>
      <c r="N2465" s="188">
        <v>24.9</v>
      </c>
      <c r="O2465" s="188">
        <v>18.88</v>
      </c>
      <c r="P2465" s="188">
        <v>22.88</v>
      </c>
      <c r="Q2465" s="188">
        <v>22.88</v>
      </c>
      <c r="R2465" s="188">
        <v>23.28</v>
      </c>
      <c r="S2465" s="188">
        <v>22.78</v>
      </c>
      <c r="T2465" s="188">
        <v>19.940000000000001</v>
      </c>
      <c r="U2465" s="188">
        <v>18.260000000000002</v>
      </c>
      <c r="V2465" s="188">
        <v>20.34</v>
      </c>
      <c r="W2465" s="188">
        <v>18.71</v>
      </c>
      <c r="X2465" s="188">
        <v>22.39</v>
      </c>
      <c r="Y2465" s="188">
        <v>22.42</v>
      </c>
      <c r="Z2465" s="188">
        <v>23.54</v>
      </c>
      <c r="AA2465" s="188">
        <v>20.190000000000001</v>
      </c>
      <c r="AB2465" s="188">
        <v>25.81</v>
      </c>
      <c r="AC2465" s="188">
        <v>21.35</v>
      </c>
      <c r="AD2465" s="188">
        <v>19.96</v>
      </c>
      <c r="AE2465" s="188">
        <v>25.25</v>
      </c>
      <c r="AF2465" s="188">
        <v>21.13</v>
      </c>
    </row>
    <row r="2466" spans="1:32" x14ac:dyDescent="0.3">
      <c r="A2466" s="180" t="s">
        <v>973</v>
      </c>
      <c r="B2466" s="180">
        <v>20142</v>
      </c>
      <c r="C2466" s="182" t="s">
        <v>28856</v>
      </c>
      <c r="D2466" s="180" t="s">
        <v>6</v>
      </c>
      <c r="E2466" s="180" t="s">
        <v>857</v>
      </c>
      <c r="F2466" s="188">
        <v>43.35</v>
      </c>
      <c r="G2466" s="188">
        <v>35.54</v>
      </c>
      <c r="H2466" s="188">
        <v>27.26</v>
      </c>
      <c r="I2466" s="188">
        <v>28.92</v>
      </c>
      <c r="J2466" s="188">
        <v>33.43</v>
      </c>
      <c r="K2466" s="188">
        <v>37.549999999999997</v>
      </c>
      <c r="L2466" s="188">
        <v>35.119999999999997</v>
      </c>
      <c r="M2466" s="188">
        <v>55.5</v>
      </c>
      <c r="N2466" s="188">
        <v>43.8</v>
      </c>
      <c r="O2466" s="188">
        <v>33.21</v>
      </c>
      <c r="P2466" s="188">
        <v>40.25</v>
      </c>
      <c r="Q2466" s="188">
        <v>40.25</v>
      </c>
      <c r="R2466" s="188">
        <v>40.950000000000003</v>
      </c>
      <c r="S2466" s="188">
        <v>40.08</v>
      </c>
      <c r="T2466" s="188">
        <v>35.07</v>
      </c>
      <c r="U2466" s="188">
        <v>32.119999999999997</v>
      </c>
      <c r="V2466" s="188">
        <v>35.79</v>
      </c>
      <c r="W2466" s="188">
        <v>32.909999999999997</v>
      </c>
      <c r="X2466" s="188">
        <v>39.380000000000003</v>
      </c>
      <c r="Y2466" s="188">
        <v>39.43</v>
      </c>
      <c r="Z2466" s="188">
        <v>41.42</v>
      </c>
      <c r="AA2466" s="188">
        <v>35.520000000000003</v>
      </c>
      <c r="AB2466" s="188">
        <v>45.41</v>
      </c>
      <c r="AC2466" s="188">
        <v>37.549999999999997</v>
      </c>
      <c r="AD2466" s="188">
        <v>35.119999999999997</v>
      </c>
      <c r="AE2466" s="188">
        <v>44.42</v>
      </c>
      <c r="AF2466" s="188">
        <v>37.18</v>
      </c>
    </row>
    <row r="2467" spans="1:32" x14ac:dyDescent="0.3">
      <c r="A2467" s="180" t="s">
        <v>973</v>
      </c>
      <c r="B2467" s="180">
        <v>3670</v>
      </c>
      <c r="C2467" s="182" t="s">
        <v>28857</v>
      </c>
      <c r="D2467" s="180" t="s">
        <v>6</v>
      </c>
      <c r="E2467" s="180" t="s">
        <v>857</v>
      </c>
      <c r="F2467" s="188">
        <v>28.19</v>
      </c>
      <c r="G2467" s="188">
        <v>23.11</v>
      </c>
      <c r="H2467" s="188">
        <v>17.73</v>
      </c>
      <c r="I2467" s="188">
        <v>18.809999999999999</v>
      </c>
      <c r="J2467" s="188">
        <v>21.74</v>
      </c>
      <c r="K2467" s="188">
        <v>24.42</v>
      </c>
      <c r="L2467" s="188">
        <v>22.84</v>
      </c>
      <c r="M2467" s="188">
        <v>36.090000000000003</v>
      </c>
      <c r="N2467" s="188">
        <v>28.48</v>
      </c>
      <c r="O2467" s="188">
        <v>21.6</v>
      </c>
      <c r="P2467" s="188">
        <v>26.17</v>
      </c>
      <c r="Q2467" s="188">
        <v>26.17</v>
      </c>
      <c r="R2467" s="188">
        <v>26.63</v>
      </c>
      <c r="S2467" s="188">
        <v>26.06</v>
      </c>
      <c r="T2467" s="188">
        <v>22.81</v>
      </c>
      <c r="U2467" s="188">
        <v>20.89</v>
      </c>
      <c r="V2467" s="188">
        <v>23.27</v>
      </c>
      <c r="W2467" s="188">
        <v>21.4</v>
      </c>
      <c r="X2467" s="188">
        <v>25.61</v>
      </c>
      <c r="Y2467" s="188">
        <v>25.64</v>
      </c>
      <c r="Z2467" s="188">
        <v>26.93</v>
      </c>
      <c r="AA2467" s="188">
        <v>23.1</v>
      </c>
      <c r="AB2467" s="188">
        <v>29.53</v>
      </c>
      <c r="AC2467" s="188">
        <v>24.42</v>
      </c>
      <c r="AD2467" s="188">
        <v>22.84</v>
      </c>
      <c r="AE2467" s="188">
        <v>28.88</v>
      </c>
      <c r="AF2467" s="188">
        <v>24.18</v>
      </c>
    </row>
    <row r="2468" spans="1:32" x14ac:dyDescent="0.3">
      <c r="A2468" s="180" t="s">
        <v>973</v>
      </c>
      <c r="B2468" s="180">
        <v>3666</v>
      </c>
      <c r="C2468" s="182" t="s">
        <v>28858</v>
      </c>
      <c r="D2468" s="180" t="s">
        <v>6</v>
      </c>
      <c r="E2468" s="180" t="s">
        <v>857</v>
      </c>
      <c r="F2468" s="188">
        <v>4.4400000000000004</v>
      </c>
      <c r="G2468" s="188">
        <v>3.64</v>
      </c>
      <c r="H2468" s="188">
        <v>2.79</v>
      </c>
      <c r="I2468" s="188">
        <v>2.96</v>
      </c>
      <c r="J2468" s="188">
        <v>3.42</v>
      </c>
      <c r="K2468" s="188">
        <v>3.84</v>
      </c>
      <c r="L2468" s="188">
        <v>3.59</v>
      </c>
      <c r="M2468" s="188">
        <v>5.68</v>
      </c>
      <c r="N2468" s="188">
        <v>4.4800000000000004</v>
      </c>
      <c r="O2468" s="188">
        <v>3.4</v>
      </c>
      <c r="P2468" s="188">
        <v>4.12</v>
      </c>
      <c r="Q2468" s="188">
        <v>4.12</v>
      </c>
      <c r="R2468" s="188">
        <v>4.1900000000000004</v>
      </c>
      <c r="S2468" s="188">
        <v>4.0999999999999996</v>
      </c>
      <c r="T2468" s="188">
        <v>3.59</v>
      </c>
      <c r="U2468" s="188">
        <v>3.29</v>
      </c>
      <c r="V2468" s="188">
        <v>3.66</v>
      </c>
      <c r="W2468" s="188">
        <v>3.37</v>
      </c>
      <c r="X2468" s="188">
        <v>4.03</v>
      </c>
      <c r="Y2468" s="188">
        <v>4.03</v>
      </c>
      <c r="Z2468" s="188">
        <v>4.24</v>
      </c>
      <c r="AA2468" s="188">
        <v>3.63</v>
      </c>
      <c r="AB2468" s="188">
        <v>4.6500000000000004</v>
      </c>
      <c r="AC2468" s="188">
        <v>3.84</v>
      </c>
      <c r="AD2468" s="188">
        <v>3.59</v>
      </c>
      <c r="AE2468" s="188">
        <v>4.54</v>
      </c>
      <c r="AF2468" s="188">
        <v>3.8</v>
      </c>
    </row>
    <row r="2469" spans="1:32" x14ac:dyDescent="0.3">
      <c r="A2469" s="180" t="s">
        <v>973</v>
      </c>
      <c r="B2469" s="180">
        <v>3662</v>
      </c>
      <c r="C2469" s="182" t="s">
        <v>28859</v>
      </c>
      <c r="D2469" s="180" t="s">
        <v>6</v>
      </c>
      <c r="E2469" s="180" t="s">
        <v>857</v>
      </c>
      <c r="F2469" s="188">
        <v>11.57</v>
      </c>
      <c r="G2469" s="188">
        <v>9.48</v>
      </c>
      <c r="H2469" s="188">
        <v>7.27</v>
      </c>
      <c r="I2469" s="188">
        <v>7.72</v>
      </c>
      <c r="J2469" s="188">
        <v>8.92</v>
      </c>
      <c r="K2469" s="188">
        <v>10.02</v>
      </c>
      <c r="L2469" s="188">
        <v>9.3699999999999992</v>
      </c>
      <c r="M2469" s="188">
        <v>14.81</v>
      </c>
      <c r="N2469" s="188">
        <v>11.69</v>
      </c>
      <c r="O2469" s="188">
        <v>8.86</v>
      </c>
      <c r="P2469" s="188">
        <v>10.74</v>
      </c>
      <c r="Q2469" s="188">
        <v>10.74</v>
      </c>
      <c r="R2469" s="188">
        <v>10.93</v>
      </c>
      <c r="S2469" s="188">
        <v>10.7</v>
      </c>
      <c r="T2469" s="188">
        <v>9.36</v>
      </c>
      <c r="U2469" s="188">
        <v>8.57</v>
      </c>
      <c r="V2469" s="188">
        <v>9.5500000000000007</v>
      </c>
      <c r="W2469" s="188">
        <v>8.7799999999999994</v>
      </c>
      <c r="X2469" s="188">
        <v>10.51</v>
      </c>
      <c r="Y2469" s="188">
        <v>10.52</v>
      </c>
      <c r="Z2469" s="188">
        <v>11.05</v>
      </c>
      <c r="AA2469" s="188">
        <v>9.48</v>
      </c>
      <c r="AB2469" s="188">
        <v>12.12</v>
      </c>
      <c r="AC2469" s="188">
        <v>10.02</v>
      </c>
      <c r="AD2469" s="188">
        <v>9.3699999999999992</v>
      </c>
      <c r="AE2469" s="188">
        <v>11.85</v>
      </c>
      <c r="AF2469" s="188">
        <v>9.92</v>
      </c>
    </row>
    <row r="2470" spans="1:32" x14ac:dyDescent="0.3">
      <c r="A2470" s="180" t="s">
        <v>973</v>
      </c>
      <c r="B2470" s="180">
        <v>3658</v>
      </c>
      <c r="C2470" s="182" t="s">
        <v>28860</v>
      </c>
      <c r="D2470" s="180" t="s">
        <v>6</v>
      </c>
      <c r="E2470" s="180" t="s">
        <v>857</v>
      </c>
      <c r="F2470" s="188">
        <v>21.92</v>
      </c>
      <c r="G2470" s="188">
        <v>17.97</v>
      </c>
      <c r="H2470" s="188">
        <v>13.78</v>
      </c>
      <c r="I2470" s="188">
        <v>14.62</v>
      </c>
      <c r="J2470" s="188">
        <v>16.899999999999999</v>
      </c>
      <c r="K2470" s="188">
        <v>18.98</v>
      </c>
      <c r="L2470" s="188">
        <v>17.75</v>
      </c>
      <c r="M2470" s="188">
        <v>28.06</v>
      </c>
      <c r="N2470" s="188">
        <v>22.14</v>
      </c>
      <c r="O2470" s="188">
        <v>16.79</v>
      </c>
      <c r="P2470" s="188">
        <v>20.350000000000001</v>
      </c>
      <c r="Q2470" s="188">
        <v>20.350000000000001</v>
      </c>
      <c r="R2470" s="188">
        <v>20.7</v>
      </c>
      <c r="S2470" s="188">
        <v>20.260000000000002</v>
      </c>
      <c r="T2470" s="188">
        <v>17.73</v>
      </c>
      <c r="U2470" s="188">
        <v>16.239999999999998</v>
      </c>
      <c r="V2470" s="188">
        <v>18.09</v>
      </c>
      <c r="W2470" s="188">
        <v>16.64</v>
      </c>
      <c r="X2470" s="188">
        <v>19.91</v>
      </c>
      <c r="Y2470" s="188">
        <v>19.940000000000001</v>
      </c>
      <c r="Z2470" s="188">
        <v>20.94</v>
      </c>
      <c r="AA2470" s="188">
        <v>17.96</v>
      </c>
      <c r="AB2470" s="188">
        <v>22.96</v>
      </c>
      <c r="AC2470" s="188">
        <v>18.98</v>
      </c>
      <c r="AD2470" s="188">
        <v>17.75</v>
      </c>
      <c r="AE2470" s="188">
        <v>22.45</v>
      </c>
      <c r="AF2470" s="188">
        <v>18.8</v>
      </c>
    </row>
    <row r="2471" spans="1:32" x14ac:dyDescent="0.3">
      <c r="A2471" s="180" t="s">
        <v>973</v>
      </c>
      <c r="B2471" s="180">
        <v>42696</v>
      </c>
      <c r="C2471" s="182" t="s">
        <v>28861</v>
      </c>
      <c r="D2471" s="180" t="s">
        <v>6</v>
      </c>
      <c r="E2471" s="180" t="s">
        <v>857</v>
      </c>
      <c r="F2471" s="188">
        <v>173.8</v>
      </c>
      <c r="G2471" s="188">
        <v>142.5</v>
      </c>
      <c r="H2471" s="188">
        <v>109.31</v>
      </c>
      <c r="I2471" s="188">
        <v>115.97</v>
      </c>
      <c r="J2471" s="188">
        <v>134.05000000000001</v>
      </c>
      <c r="K2471" s="188">
        <v>150.55000000000001</v>
      </c>
      <c r="L2471" s="188">
        <v>140.81</v>
      </c>
      <c r="M2471" s="188">
        <v>222.5</v>
      </c>
      <c r="N2471" s="188">
        <v>175.59</v>
      </c>
      <c r="O2471" s="188">
        <v>133.16</v>
      </c>
      <c r="P2471" s="188">
        <v>161.38</v>
      </c>
      <c r="Q2471" s="188">
        <v>161.38</v>
      </c>
      <c r="R2471" s="188">
        <v>164.16</v>
      </c>
      <c r="S2471" s="188">
        <v>160.68</v>
      </c>
      <c r="T2471" s="188">
        <v>140.61000000000001</v>
      </c>
      <c r="U2471" s="188">
        <v>128.79</v>
      </c>
      <c r="V2471" s="188">
        <v>143.49</v>
      </c>
      <c r="W2471" s="188">
        <v>131.97</v>
      </c>
      <c r="X2471" s="188">
        <v>157.9</v>
      </c>
      <c r="Y2471" s="188">
        <v>158.1</v>
      </c>
      <c r="Z2471" s="188">
        <v>166.05</v>
      </c>
      <c r="AA2471" s="188">
        <v>142.4</v>
      </c>
      <c r="AB2471" s="188">
        <v>182.05</v>
      </c>
      <c r="AC2471" s="188">
        <v>150.55000000000001</v>
      </c>
      <c r="AD2471" s="188">
        <v>140.81</v>
      </c>
      <c r="AE2471" s="188">
        <v>178.08</v>
      </c>
      <c r="AF2471" s="188">
        <v>149.06</v>
      </c>
    </row>
    <row r="2472" spans="1:32" x14ac:dyDescent="0.3">
      <c r="A2472" s="180" t="s">
        <v>973</v>
      </c>
      <c r="B2472" s="180">
        <v>39875</v>
      </c>
      <c r="C2472" s="182" t="s">
        <v>28862</v>
      </c>
      <c r="D2472" s="180" t="s">
        <v>6</v>
      </c>
      <c r="E2472" s="180" t="s">
        <v>857</v>
      </c>
      <c r="F2472" s="188"/>
      <c r="G2472" s="188"/>
      <c r="H2472" s="188"/>
      <c r="I2472" s="188"/>
      <c r="J2472" s="188">
        <v>972.75</v>
      </c>
      <c r="K2472" s="188"/>
      <c r="L2472" s="188">
        <v>1340.44</v>
      </c>
      <c r="M2472" s="188">
        <v>1078.1400000000001</v>
      </c>
      <c r="N2472" s="188"/>
      <c r="O2472" s="188"/>
      <c r="P2472" s="188">
        <v>1123.54</v>
      </c>
      <c r="Q2472" s="188"/>
      <c r="R2472" s="188"/>
      <c r="S2472" s="188"/>
      <c r="T2472" s="188"/>
      <c r="U2472" s="188"/>
      <c r="V2472" s="188"/>
      <c r="W2472" s="188"/>
      <c r="X2472" s="188"/>
      <c r="Y2472" s="188"/>
      <c r="Z2472" s="188"/>
      <c r="AA2472" s="188"/>
      <c r="AB2472" s="188"/>
      <c r="AC2472" s="188">
        <v>1131.57</v>
      </c>
      <c r="AD2472" s="188"/>
      <c r="AE2472" s="188">
        <v>689.33</v>
      </c>
      <c r="AF2472" s="188"/>
    </row>
    <row r="2473" spans="1:32" x14ac:dyDescent="0.3">
      <c r="A2473" s="180" t="s">
        <v>973</v>
      </c>
      <c r="B2473" s="180">
        <v>39876</v>
      </c>
      <c r="C2473" s="182" t="s">
        <v>28863</v>
      </c>
      <c r="D2473" s="180" t="s">
        <v>6</v>
      </c>
      <c r="E2473" s="180" t="s">
        <v>857</v>
      </c>
      <c r="F2473" s="188"/>
      <c r="G2473" s="188"/>
      <c r="H2473" s="188"/>
      <c r="I2473" s="188"/>
      <c r="J2473" s="188">
        <v>1217.8800000000001</v>
      </c>
      <c r="K2473" s="188"/>
      <c r="L2473" s="188">
        <v>1678.23</v>
      </c>
      <c r="M2473" s="188">
        <v>1349.82</v>
      </c>
      <c r="N2473" s="188"/>
      <c r="O2473" s="188"/>
      <c r="P2473" s="188">
        <v>1406.67</v>
      </c>
      <c r="Q2473" s="188"/>
      <c r="R2473" s="188"/>
      <c r="S2473" s="188"/>
      <c r="T2473" s="188"/>
      <c r="U2473" s="188"/>
      <c r="V2473" s="188"/>
      <c r="W2473" s="188"/>
      <c r="X2473" s="188"/>
      <c r="Y2473" s="188"/>
      <c r="Z2473" s="188"/>
      <c r="AA2473" s="188"/>
      <c r="AB2473" s="188"/>
      <c r="AC2473" s="188">
        <v>1416.72</v>
      </c>
      <c r="AD2473" s="188"/>
      <c r="AE2473" s="188">
        <v>863.04</v>
      </c>
      <c r="AF2473" s="188"/>
    </row>
    <row r="2474" spans="1:32" x14ac:dyDescent="0.3">
      <c r="A2474" s="180" t="s">
        <v>973</v>
      </c>
      <c r="B2474" s="180">
        <v>39877</v>
      </c>
      <c r="C2474" s="182" t="s">
        <v>28864</v>
      </c>
      <c r="D2474" s="180" t="s">
        <v>6</v>
      </c>
      <c r="E2474" s="180" t="s">
        <v>857</v>
      </c>
      <c r="F2474" s="188"/>
      <c r="G2474" s="188"/>
      <c r="H2474" s="188"/>
      <c r="I2474" s="188"/>
      <c r="J2474" s="188">
        <v>1689.15</v>
      </c>
      <c r="K2474" s="188"/>
      <c r="L2474" s="188">
        <v>2327.63</v>
      </c>
      <c r="M2474" s="188">
        <v>1872.15</v>
      </c>
      <c r="N2474" s="188"/>
      <c r="O2474" s="188"/>
      <c r="P2474" s="188">
        <v>1951</v>
      </c>
      <c r="Q2474" s="188"/>
      <c r="R2474" s="188"/>
      <c r="S2474" s="188"/>
      <c r="T2474" s="188"/>
      <c r="U2474" s="188"/>
      <c r="V2474" s="188"/>
      <c r="W2474" s="188"/>
      <c r="X2474" s="188"/>
      <c r="Y2474" s="188"/>
      <c r="Z2474" s="188"/>
      <c r="AA2474" s="188"/>
      <c r="AB2474" s="188"/>
      <c r="AC2474" s="188">
        <v>1964.93</v>
      </c>
      <c r="AD2474" s="188"/>
      <c r="AE2474" s="188">
        <v>1197</v>
      </c>
      <c r="AF2474" s="188"/>
    </row>
    <row r="2475" spans="1:32" x14ac:dyDescent="0.3">
      <c r="A2475" s="180" t="s">
        <v>973</v>
      </c>
      <c r="B2475" s="180">
        <v>39878</v>
      </c>
      <c r="C2475" s="182" t="s">
        <v>28865</v>
      </c>
      <c r="D2475" s="180" t="s">
        <v>6</v>
      </c>
      <c r="E2475" s="180" t="s">
        <v>857</v>
      </c>
      <c r="F2475" s="188"/>
      <c r="G2475" s="188"/>
      <c r="H2475" s="188"/>
      <c r="I2475" s="188"/>
      <c r="J2475" s="188">
        <v>2231.09</v>
      </c>
      <c r="K2475" s="188"/>
      <c r="L2475" s="188">
        <v>3074.41</v>
      </c>
      <c r="M2475" s="188">
        <v>2472.8000000000002</v>
      </c>
      <c r="N2475" s="188"/>
      <c r="O2475" s="188"/>
      <c r="P2475" s="188">
        <v>2576.9499999999998</v>
      </c>
      <c r="Q2475" s="188"/>
      <c r="R2475" s="188"/>
      <c r="S2475" s="188"/>
      <c r="T2475" s="188"/>
      <c r="U2475" s="188"/>
      <c r="V2475" s="188"/>
      <c r="W2475" s="188"/>
      <c r="X2475" s="188"/>
      <c r="Y2475" s="188"/>
      <c r="Z2475" s="188"/>
      <c r="AA2475" s="188"/>
      <c r="AB2475" s="188"/>
      <c r="AC2475" s="188">
        <v>2595.35</v>
      </c>
      <c r="AD2475" s="188"/>
      <c r="AE2475" s="188">
        <v>1581.04</v>
      </c>
      <c r="AF2475" s="188"/>
    </row>
    <row r="2476" spans="1:32" x14ac:dyDescent="0.3">
      <c r="A2476" s="180" t="s">
        <v>973</v>
      </c>
      <c r="B2476" s="180">
        <v>39872</v>
      </c>
      <c r="C2476" s="182" t="s">
        <v>28866</v>
      </c>
      <c r="D2476" s="180" t="s">
        <v>6</v>
      </c>
      <c r="E2476" s="180" t="s">
        <v>857</v>
      </c>
      <c r="F2476" s="188"/>
      <c r="G2476" s="188"/>
      <c r="H2476" s="188"/>
      <c r="I2476" s="188"/>
      <c r="J2476" s="188">
        <v>667.09</v>
      </c>
      <c r="K2476" s="188"/>
      <c r="L2476" s="188">
        <v>919.24</v>
      </c>
      <c r="M2476" s="188">
        <v>739.36</v>
      </c>
      <c r="N2476" s="188"/>
      <c r="O2476" s="188"/>
      <c r="P2476" s="188">
        <v>770.5</v>
      </c>
      <c r="Q2476" s="188"/>
      <c r="R2476" s="188"/>
      <c r="S2476" s="188"/>
      <c r="T2476" s="188"/>
      <c r="U2476" s="188"/>
      <c r="V2476" s="188"/>
      <c r="W2476" s="188"/>
      <c r="X2476" s="188"/>
      <c r="Y2476" s="188"/>
      <c r="Z2476" s="188"/>
      <c r="AA2476" s="188"/>
      <c r="AB2476" s="188"/>
      <c r="AC2476" s="188">
        <v>776</v>
      </c>
      <c r="AD2476" s="188"/>
      <c r="AE2476" s="188">
        <v>472.72</v>
      </c>
      <c r="AF2476" s="188"/>
    </row>
    <row r="2477" spans="1:32" x14ac:dyDescent="0.3">
      <c r="A2477" s="180" t="s">
        <v>973</v>
      </c>
      <c r="B2477" s="180">
        <v>39873</v>
      </c>
      <c r="C2477" s="182" t="s">
        <v>28867</v>
      </c>
      <c r="D2477" s="180" t="s">
        <v>6</v>
      </c>
      <c r="E2477" s="180" t="s">
        <v>857</v>
      </c>
      <c r="F2477" s="188"/>
      <c r="G2477" s="188"/>
      <c r="H2477" s="188"/>
      <c r="I2477" s="188"/>
      <c r="J2477" s="188">
        <v>773.78</v>
      </c>
      <c r="K2477" s="188"/>
      <c r="L2477" s="188">
        <v>1066.26</v>
      </c>
      <c r="M2477" s="188">
        <v>857.61</v>
      </c>
      <c r="N2477" s="188"/>
      <c r="O2477" s="188"/>
      <c r="P2477" s="188">
        <v>893.73</v>
      </c>
      <c r="Q2477" s="188"/>
      <c r="R2477" s="188"/>
      <c r="S2477" s="188"/>
      <c r="T2477" s="188"/>
      <c r="U2477" s="188"/>
      <c r="V2477" s="188"/>
      <c r="W2477" s="188"/>
      <c r="X2477" s="188"/>
      <c r="Y2477" s="188"/>
      <c r="Z2477" s="188"/>
      <c r="AA2477" s="188"/>
      <c r="AB2477" s="188"/>
      <c r="AC2477" s="188">
        <v>900.12</v>
      </c>
      <c r="AD2477" s="188"/>
      <c r="AE2477" s="188">
        <v>548.33000000000004</v>
      </c>
      <c r="AF2477" s="188"/>
    </row>
    <row r="2478" spans="1:32" x14ac:dyDescent="0.3">
      <c r="A2478" s="180" t="s">
        <v>973</v>
      </c>
      <c r="B2478" s="180">
        <v>39874</v>
      </c>
      <c r="C2478" s="182" t="s">
        <v>28868</v>
      </c>
      <c r="D2478" s="180" t="s">
        <v>6</v>
      </c>
      <c r="E2478" s="180" t="s">
        <v>857</v>
      </c>
      <c r="F2478" s="188"/>
      <c r="G2478" s="188"/>
      <c r="H2478" s="188"/>
      <c r="I2478" s="188"/>
      <c r="J2478" s="188">
        <v>849.9</v>
      </c>
      <c r="K2478" s="188"/>
      <c r="L2478" s="188">
        <v>1171.1500000000001</v>
      </c>
      <c r="M2478" s="188">
        <v>941.97</v>
      </c>
      <c r="N2478" s="188"/>
      <c r="O2478" s="188"/>
      <c r="P2478" s="188">
        <v>981.64</v>
      </c>
      <c r="Q2478" s="188"/>
      <c r="R2478" s="188"/>
      <c r="S2478" s="188"/>
      <c r="T2478" s="188"/>
      <c r="U2478" s="188"/>
      <c r="V2478" s="188"/>
      <c r="W2478" s="188"/>
      <c r="X2478" s="188"/>
      <c r="Y2478" s="188"/>
      <c r="Z2478" s="188"/>
      <c r="AA2478" s="188"/>
      <c r="AB2478" s="188"/>
      <c r="AC2478" s="188">
        <v>988.66</v>
      </c>
      <c r="AD2478" s="188"/>
      <c r="AE2478" s="188">
        <v>602.27</v>
      </c>
      <c r="AF2478" s="188"/>
    </row>
    <row r="2479" spans="1:32" x14ac:dyDescent="0.3">
      <c r="A2479" s="180" t="s">
        <v>973</v>
      </c>
      <c r="B2479" s="180">
        <v>3674</v>
      </c>
      <c r="C2479" s="182" t="s">
        <v>28869</v>
      </c>
      <c r="D2479" s="180" t="s">
        <v>37</v>
      </c>
      <c r="E2479" s="180" t="s">
        <v>857</v>
      </c>
      <c r="F2479" s="188">
        <v>150.97</v>
      </c>
      <c r="G2479" s="188"/>
      <c r="H2479" s="188"/>
      <c r="I2479" s="188"/>
      <c r="J2479" s="188">
        <v>137.55000000000001</v>
      </c>
      <c r="K2479" s="188"/>
      <c r="L2479" s="188"/>
      <c r="M2479" s="188">
        <v>81.19</v>
      </c>
      <c r="N2479" s="188"/>
      <c r="O2479" s="188"/>
      <c r="P2479" s="188">
        <v>235.52</v>
      </c>
      <c r="Q2479" s="188"/>
      <c r="R2479" s="188"/>
      <c r="S2479" s="188"/>
      <c r="T2479" s="188"/>
      <c r="U2479" s="188"/>
      <c r="V2479" s="188">
        <v>211.37</v>
      </c>
      <c r="W2479" s="188"/>
      <c r="X2479" s="188"/>
      <c r="Y2479" s="188">
        <v>77.16</v>
      </c>
      <c r="Z2479" s="188"/>
      <c r="AA2479" s="188"/>
      <c r="AB2479" s="188"/>
      <c r="AC2479" s="188"/>
      <c r="AD2479" s="188"/>
      <c r="AE2479" s="188">
        <v>93.27</v>
      </c>
      <c r="AF2479" s="188"/>
    </row>
    <row r="2480" spans="1:32" x14ac:dyDescent="0.3">
      <c r="A2480" s="180" t="s">
        <v>973</v>
      </c>
      <c r="B2480" s="180">
        <v>3681</v>
      </c>
      <c r="C2480" s="182" t="s">
        <v>28870</v>
      </c>
      <c r="D2480" s="180" t="s">
        <v>37</v>
      </c>
      <c r="E2480" s="180" t="s">
        <v>857</v>
      </c>
      <c r="F2480" s="188">
        <v>224.63</v>
      </c>
      <c r="G2480" s="188"/>
      <c r="H2480" s="188"/>
      <c r="I2480" s="188"/>
      <c r="J2480" s="188">
        <v>204.66</v>
      </c>
      <c r="K2480" s="188"/>
      <c r="L2480" s="188"/>
      <c r="M2480" s="188">
        <v>120.8</v>
      </c>
      <c r="N2480" s="188"/>
      <c r="O2480" s="188"/>
      <c r="P2480" s="188">
        <v>350.42</v>
      </c>
      <c r="Q2480" s="188"/>
      <c r="R2480" s="188"/>
      <c r="S2480" s="188"/>
      <c r="T2480" s="188"/>
      <c r="U2480" s="188"/>
      <c r="V2480" s="188">
        <v>314.48</v>
      </c>
      <c r="W2480" s="188"/>
      <c r="X2480" s="188"/>
      <c r="Y2480" s="188">
        <v>114.81</v>
      </c>
      <c r="Z2480" s="188"/>
      <c r="AA2480" s="188"/>
      <c r="AB2480" s="188"/>
      <c r="AC2480" s="188"/>
      <c r="AD2480" s="188"/>
      <c r="AE2480" s="188">
        <v>138.77000000000001</v>
      </c>
      <c r="AF2480" s="188"/>
    </row>
    <row r="2481" spans="1:32" x14ac:dyDescent="0.3">
      <c r="A2481" s="180" t="s">
        <v>973</v>
      </c>
      <c r="B2481" s="180">
        <v>3676</v>
      </c>
      <c r="C2481" s="182" t="s">
        <v>28871</v>
      </c>
      <c r="D2481" s="180" t="s">
        <v>37</v>
      </c>
      <c r="E2481" s="180" t="s">
        <v>857</v>
      </c>
      <c r="F2481" s="188">
        <v>845.35</v>
      </c>
      <c r="G2481" s="188"/>
      <c r="H2481" s="188"/>
      <c r="I2481" s="188"/>
      <c r="J2481" s="188">
        <v>770.21</v>
      </c>
      <c r="K2481" s="188"/>
      <c r="L2481" s="188"/>
      <c r="M2481" s="188">
        <v>454.61</v>
      </c>
      <c r="N2481" s="188"/>
      <c r="O2481" s="188"/>
      <c r="P2481" s="188">
        <v>1318.75</v>
      </c>
      <c r="Q2481" s="188"/>
      <c r="R2481" s="188"/>
      <c r="S2481" s="188"/>
      <c r="T2481" s="188"/>
      <c r="U2481" s="188"/>
      <c r="V2481" s="188">
        <v>1183.49</v>
      </c>
      <c r="W2481" s="188"/>
      <c r="X2481" s="188"/>
      <c r="Y2481" s="188">
        <v>432.07</v>
      </c>
      <c r="Z2481" s="188"/>
      <c r="AA2481" s="188"/>
      <c r="AB2481" s="188"/>
      <c r="AC2481" s="188"/>
      <c r="AD2481" s="188"/>
      <c r="AE2481" s="188">
        <v>522.24</v>
      </c>
      <c r="AF2481" s="188"/>
    </row>
    <row r="2482" spans="1:32" x14ac:dyDescent="0.3">
      <c r="A2482" s="180" t="s">
        <v>973</v>
      </c>
      <c r="B2482" s="180">
        <v>3679</v>
      </c>
      <c r="C2482" s="182" t="s">
        <v>28872</v>
      </c>
      <c r="D2482" s="180" t="s">
        <v>37</v>
      </c>
      <c r="E2482" s="180" t="s">
        <v>857</v>
      </c>
      <c r="F2482" s="188">
        <v>699.38</v>
      </c>
      <c r="G2482" s="188"/>
      <c r="H2482" s="188"/>
      <c r="I2482" s="188"/>
      <c r="J2482" s="188">
        <v>637.21</v>
      </c>
      <c r="K2482" s="188"/>
      <c r="L2482" s="188"/>
      <c r="M2482" s="188">
        <v>376.11</v>
      </c>
      <c r="N2482" s="188"/>
      <c r="O2482" s="188"/>
      <c r="P2482" s="188">
        <v>1091.03</v>
      </c>
      <c r="Q2482" s="188"/>
      <c r="R2482" s="188"/>
      <c r="S2482" s="188"/>
      <c r="T2482" s="188"/>
      <c r="U2482" s="188"/>
      <c r="V2482" s="188">
        <v>979.13</v>
      </c>
      <c r="W2482" s="188"/>
      <c r="X2482" s="188"/>
      <c r="Y2482" s="188">
        <v>357.46</v>
      </c>
      <c r="Z2482" s="188"/>
      <c r="AA2482" s="188"/>
      <c r="AB2482" s="188"/>
      <c r="AC2482" s="188"/>
      <c r="AD2482" s="188"/>
      <c r="AE2482" s="188">
        <v>432.06</v>
      </c>
      <c r="AF2482" s="188"/>
    </row>
    <row r="2483" spans="1:32" x14ac:dyDescent="0.3">
      <c r="A2483" s="180" t="s">
        <v>973</v>
      </c>
      <c r="B2483" s="180">
        <v>3672</v>
      </c>
      <c r="C2483" s="182" t="s">
        <v>28873</v>
      </c>
      <c r="D2483" s="180" t="s">
        <v>37</v>
      </c>
      <c r="E2483" s="180" t="s">
        <v>857</v>
      </c>
      <c r="F2483" s="188">
        <v>2.38</v>
      </c>
      <c r="G2483" s="188"/>
      <c r="H2483" s="188"/>
      <c r="I2483" s="188"/>
      <c r="J2483" s="188">
        <v>2.17</v>
      </c>
      <c r="K2483" s="188"/>
      <c r="L2483" s="188"/>
      <c r="M2483" s="188">
        <v>1.28</v>
      </c>
      <c r="N2483" s="188"/>
      <c r="O2483" s="188"/>
      <c r="P2483" s="188">
        <v>3.72</v>
      </c>
      <c r="Q2483" s="188"/>
      <c r="R2483" s="188"/>
      <c r="S2483" s="188"/>
      <c r="T2483" s="188"/>
      <c r="U2483" s="188"/>
      <c r="V2483" s="188">
        <v>3.34</v>
      </c>
      <c r="W2483" s="188"/>
      <c r="X2483" s="188"/>
      <c r="Y2483" s="188">
        <v>1.22</v>
      </c>
      <c r="Z2483" s="188"/>
      <c r="AA2483" s="188"/>
      <c r="AB2483" s="188"/>
      <c r="AC2483" s="188"/>
      <c r="AD2483" s="188"/>
      <c r="AE2483" s="188">
        <v>1.47</v>
      </c>
      <c r="AF2483" s="188"/>
    </row>
    <row r="2484" spans="1:32" x14ac:dyDescent="0.3">
      <c r="A2484" s="180" t="s">
        <v>973</v>
      </c>
      <c r="B2484" s="180">
        <v>3671</v>
      </c>
      <c r="C2484" s="182" t="s">
        <v>28874</v>
      </c>
      <c r="D2484" s="180" t="s">
        <v>37</v>
      </c>
      <c r="E2484" s="180" t="s">
        <v>26586</v>
      </c>
      <c r="F2484" s="188">
        <v>2.25</v>
      </c>
      <c r="G2484" s="188"/>
      <c r="H2484" s="188"/>
      <c r="I2484" s="188"/>
      <c r="J2484" s="188">
        <v>2.0499999999999998</v>
      </c>
      <c r="K2484" s="188"/>
      <c r="L2484" s="188"/>
      <c r="M2484" s="188">
        <v>1.21</v>
      </c>
      <c r="N2484" s="188"/>
      <c r="O2484" s="188"/>
      <c r="P2484" s="188">
        <v>3.51</v>
      </c>
      <c r="Q2484" s="188"/>
      <c r="R2484" s="188"/>
      <c r="S2484" s="188"/>
      <c r="T2484" s="188"/>
      <c r="U2484" s="188"/>
      <c r="V2484" s="188">
        <v>3.15</v>
      </c>
      <c r="W2484" s="188"/>
      <c r="X2484" s="188"/>
      <c r="Y2484" s="188">
        <v>1.1499999999999999</v>
      </c>
      <c r="Z2484" s="188"/>
      <c r="AA2484" s="188"/>
      <c r="AB2484" s="188"/>
      <c r="AC2484" s="188"/>
      <c r="AD2484" s="188"/>
      <c r="AE2484" s="188">
        <v>1.39</v>
      </c>
      <c r="AF2484" s="188"/>
    </row>
    <row r="2485" spans="1:32" x14ac:dyDescent="0.3">
      <c r="A2485" s="180" t="s">
        <v>973</v>
      </c>
      <c r="B2485" s="180">
        <v>3673</v>
      </c>
      <c r="C2485" s="182" t="s">
        <v>28875</v>
      </c>
      <c r="D2485" s="180" t="s">
        <v>37</v>
      </c>
      <c r="E2485" s="180" t="s">
        <v>857</v>
      </c>
      <c r="F2485" s="188">
        <v>3.53</v>
      </c>
      <c r="G2485" s="188"/>
      <c r="H2485" s="188"/>
      <c r="I2485" s="188"/>
      <c r="J2485" s="188">
        <v>3.22</v>
      </c>
      <c r="K2485" s="188"/>
      <c r="L2485" s="188"/>
      <c r="M2485" s="188">
        <v>1.9</v>
      </c>
      <c r="N2485" s="188"/>
      <c r="O2485" s="188"/>
      <c r="P2485" s="188">
        <v>5.51</v>
      </c>
      <c r="Q2485" s="188"/>
      <c r="R2485" s="188"/>
      <c r="S2485" s="188"/>
      <c r="T2485" s="188"/>
      <c r="U2485" s="188"/>
      <c r="V2485" s="188">
        <v>4.95</v>
      </c>
      <c r="W2485" s="188"/>
      <c r="X2485" s="188"/>
      <c r="Y2485" s="188">
        <v>1.8</v>
      </c>
      <c r="Z2485" s="188"/>
      <c r="AA2485" s="188"/>
      <c r="AB2485" s="188"/>
      <c r="AC2485" s="188"/>
      <c r="AD2485" s="188"/>
      <c r="AE2485" s="188">
        <v>2.1800000000000002</v>
      </c>
      <c r="AF2485" s="188"/>
    </row>
    <row r="2486" spans="1:32" x14ac:dyDescent="0.3">
      <c r="A2486" s="180" t="s">
        <v>973</v>
      </c>
      <c r="B2486" s="180">
        <v>38394</v>
      </c>
      <c r="C2486" s="182" t="s">
        <v>28876</v>
      </c>
      <c r="D2486" s="180" t="s">
        <v>6</v>
      </c>
      <c r="E2486" s="180" t="s">
        <v>857</v>
      </c>
      <c r="F2486" s="188">
        <v>217.44</v>
      </c>
      <c r="G2486" s="188">
        <v>160.26</v>
      </c>
      <c r="H2486" s="188"/>
      <c r="I2486" s="188">
        <v>220.25</v>
      </c>
      <c r="J2486" s="188">
        <v>149.94999999999999</v>
      </c>
      <c r="K2486" s="188">
        <v>245.78</v>
      </c>
      <c r="L2486" s="188">
        <v>200.94</v>
      </c>
      <c r="M2486" s="188">
        <v>192.42</v>
      </c>
      <c r="N2486" s="188">
        <v>223.9</v>
      </c>
      <c r="O2486" s="188">
        <v>242.57</v>
      </c>
      <c r="P2486" s="188">
        <v>241.58</v>
      </c>
      <c r="Q2486" s="188">
        <v>168.7</v>
      </c>
      <c r="R2486" s="188">
        <v>230.1</v>
      </c>
      <c r="S2486" s="188">
        <v>182.76</v>
      </c>
      <c r="T2486" s="188">
        <v>216.97</v>
      </c>
      <c r="U2486" s="188">
        <v>159.33000000000001</v>
      </c>
      <c r="V2486" s="188">
        <v>316.52</v>
      </c>
      <c r="W2486" s="188">
        <v>140.49</v>
      </c>
      <c r="X2486" s="188"/>
      <c r="Y2486" s="188">
        <v>178.07</v>
      </c>
      <c r="Z2486" s="188">
        <v>234.31</v>
      </c>
      <c r="AA2486" s="188">
        <v>201.5</v>
      </c>
      <c r="AB2486" s="188">
        <v>190.21</v>
      </c>
      <c r="AC2486" s="188">
        <v>211.67</v>
      </c>
      <c r="AD2486" s="188">
        <v>164.43</v>
      </c>
      <c r="AE2486" s="188">
        <v>215.98</v>
      </c>
      <c r="AF2486" s="188">
        <v>215.56</v>
      </c>
    </row>
    <row r="2487" spans="1:32" x14ac:dyDescent="0.3">
      <c r="A2487" s="180" t="s">
        <v>973</v>
      </c>
      <c r="B2487" s="180">
        <v>3729</v>
      </c>
      <c r="C2487" s="182" t="s">
        <v>28877</v>
      </c>
      <c r="D2487" s="180" t="s">
        <v>6</v>
      </c>
      <c r="E2487" s="180" t="s">
        <v>857</v>
      </c>
      <c r="F2487" s="188">
        <v>161.28</v>
      </c>
      <c r="G2487" s="188">
        <v>140.24</v>
      </c>
      <c r="H2487" s="188">
        <v>132.56</v>
      </c>
      <c r="I2487" s="188">
        <v>136.24</v>
      </c>
      <c r="J2487" s="188">
        <v>130.56</v>
      </c>
      <c r="K2487" s="188">
        <v>152.93</v>
      </c>
      <c r="L2487" s="188">
        <v>159.94</v>
      </c>
      <c r="M2487" s="188">
        <v>187.66</v>
      </c>
      <c r="N2487" s="188">
        <v>171.97</v>
      </c>
      <c r="O2487" s="188">
        <v>141.58000000000001</v>
      </c>
      <c r="P2487" s="188">
        <v>156.6</v>
      </c>
      <c r="Q2487" s="188">
        <v>144.58000000000001</v>
      </c>
      <c r="R2487" s="188">
        <v>131.22999999999999</v>
      </c>
      <c r="S2487" s="188">
        <v>167.62</v>
      </c>
      <c r="T2487" s="188">
        <v>136.9</v>
      </c>
      <c r="U2487" s="188">
        <v>140.24</v>
      </c>
      <c r="V2487" s="188">
        <v>142.91</v>
      </c>
      <c r="W2487" s="188">
        <v>130.88999999999999</v>
      </c>
      <c r="X2487" s="188">
        <v>145.25</v>
      </c>
      <c r="Y2487" s="188">
        <v>136.24</v>
      </c>
      <c r="Z2487" s="188">
        <v>159.61000000000001</v>
      </c>
      <c r="AA2487" s="188">
        <v>141.91</v>
      </c>
      <c r="AB2487" s="188">
        <v>166.29</v>
      </c>
      <c r="AC2487" s="188">
        <v>136.24</v>
      </c>
      <c r="AD2487" s="188">
        <v>127.89</v>
      </c>
      <c r="AE2487" s="188">
        <v>162.62</v>
      </c>
      <c r="AF2487" s="188">
        <v>146.25</v>
      </c>
    </row>
    <row r="2488" spans="1:32" x14ac:dyDescent="0.3">
      <c r="A2488" s="180" t="s">
        <v>973</v>
      </c>
      <c r="B2488" s="180">
        <v>39357</v>
      </c>
      <c r="C2488" s="182" t="s">
        <v>28878</v>
      </c>
      <c r="D2488" s="180" t="s">
        <v>6</v>
      </c>
      <c r="E2488" s="180" t="s">
        <v>857</v>
      </c>
      <c r="F2488" s="188"/>
      <c r="G2488" s="188"/>
      <c r="H2488" s="188"/>
      <c r="I2488" s="188"/>
      <c r="J2488" s="188"/>
      <c r="K2488" s="188"/>
      <c r="L2488" s="188"/>
      <c r="M2488" s="188"/>
      <c r="N2488" s="188"/>
      <c r="O2488" s="188"/>
      <c r="P2488" s="188"/>
      <c r="Q2488" s="188"/>
      <c r="R2488" s="188"/>
      <c r="S2488" s="188"/>
      <c r="T2488" s="188"/>
      <c r="U2488" s="188"/>
      <c r="V2488" s="188"/>
      <c r="W2488" s="188"/>
      <c r="X2488" s="188"/>
      <c r="Y2488" s="188"/>
      <c r="Z2488" s="188"/>
      <c r="AA2488" s="188"/>
      <c r="AB2488" s="188">
        <v>97.64</v>
      </c>
      <c r="AC2488" s="188"/>
      <c r="AD2488" s="188"/>
      <c r="AE2488" s="188">
        <v>61.02</v>
      </c>
      <c r="AF2488" s="188"/>
    </row>
    <row r="2489" spans="1:32" x14ac:dyDescent="0.3">
      <c r="A2489" s="180" t="s">
        <v>973</v>
      </c>
      <c r="B2489" s="180">
        <v>39358</v>
      </c>
      <c r="C2489" s="182" t="s">
        <v>28879</v>
      </c>
      <c r="D2489" s="180" t="s">
        <v>6</v>
      </c>
      <c r="E2489" s="180" t="s">
        <v>857</v>
      </c>
      <c r="F2489" s="188"/>
      <c r="G2489" s="188"/>
      <c r="H2489" s="188"/>
      <c r="I2489" s="188"/>
      <c r="J2489" s="188"/>
      <c r="K2489" s="188"/>
      <c r="L2489" s="188"/>
      <c r="M2489" s="188"/>
      <c r="N2489" s="188"/>
      <c r="O2489" s="188"/>
      <c r="P2489" s="188"/>
      <c r="Q2489" s="188"/>
      <c r="R2489" s="188"/>
      <c r="S2489" s="188"/>
      <c r="T2489" s="188"/>
      <c r="U2489" s="188"/>
      <c r="V2489" s="188"/>
      <c r="W2489" s="188"/>
      <c r="X2489" s="188"/>
      <c r="Y2489" s="188"/>
      <c r="Z2489" s="188"/>
      <c r="AA2489" s="188"/>
      <c r="AB2489" s="188">
        <v>97.64</v>
      </c>
      <c r="AC2489" s="188"/>
      <c r="AD2489" s="188"/>
      <c r="AE2489" s="188">
        <v>61.02</v>
      </c>
      <c r="AF2489" s="188"/>
    </row>
    <row r="2490" spans="1:32" x14ac:dyDescent="0.3">
      <c r="A2490" s="180" t="s">
        <v>973</v>
      </c>
      <c r="B2490" s="180">
        <v>39355</v>
      </c>
      <c r="C2490" s="182" t="s">
        <v>28880</v>
      </c>
      <c r="D2490" s="180" t="s">
        <v>6</v>
      </c>
      <c r="E2490" s="180" t="s">
        <v>857</v>
      </c>
      <c r="F2490" s="188"/>
      <c r="G2490" s="188"/>
      <c r="H2490" s="188"/>
      <c r="I2490" s="188"/>
      <c r="J2490" s="188"/>
      <c r="K2490" s="188"/>
      <c r="L2490" s="188"/>
      <c r="M2490" s="188"/>
      <c r="N2490" s="188"/>
      <c r="O2490" s="188"/>
      <c r="P2490" s="188"/>
      <c r="Q2490" s="188"/>
      <c r="R2490" s="188"/>
      <c r="S2490" s="188"/>
      <c r="T2490" s="188"/>
      <c r="U2490" s="188"/>
      <c r="V2490" s="188"/>
      <c r="W2490" s="188"/>
      <c r="X2490" s="188"/>
      <c r="Y2490" s="188"/>
      <c r="Z2490" s="188"/>
      <c r="AA2490" s="188"/>
      <c r="AB2490" s="188">
        <v>142.27000000000001</v>
      </c>
      <c r="AC2490" s="188"/>
      <c r="AD2490" s="188"/>
      <c r="AE2490" s="188">
        <v>88.91</v>
      </c>
      <c r="AF2490" s="188"/>
    </row>
    <row r="2491" spans="1:32" x14ac:dyDescent="0.3">
      <c r="A2491" s="180" t="s">
        <v>973</v>
      </c>
      <c r="B2491" s="180">
        <v>39356</v>
      </c>
      <c r="C2491" s="182" t="s">
        <v>28881</v>
      </c>
      <c r="D2491" s="180" t="s">
        <v>6</v>
      </c>
      <c r="E2491" s="180" t="s">
        <v>857</v>
      </c>
      <c r="F2491" s="188"/>
      <c r="G2491" s="188"/>
      <c r="H2491" s="188"/>
      <c r="I2491" s="188"/>
      <c r="J2491" s="188"/>
      <c r="K2491" s="188"/>
      <c r="L2491" s="188"/>
      <c r="M2491" s="188"/>
      <c r="N2491" s="188"/>
      <c r="O2491" s="188"/>
      <c r="P2491" s="188"/>
      <c r="Q2491" s="188"/>
      <c r="R2491" s="188"/>
      <c r="S2491" s="188"/>
      <c r="T2491" s="188"/>
      <c r="U2491" s="188"/>
      <c r="V2491" s="188"/>
      <c r="W2491" s="188"/>
      <c r="X2491" s="188"/>
      <c r="Y2491" s="188"/>
      <c r="Z2491" s="188"/>
      <c r="AA2491" s="188"/>
      <c r="AB2491" s="188">
        <v>135.77000000000001</v>
      </c>
      <c r="AC2491" s="188"/>
      <c r="AD2491" s="188"/>
      <c r="AE2491" s="188">
        <v>84.86</v>
      </c>
      <c r="AF2491" s="188"/>
    </row>
    <row r="2492" spans="1:32" x14ac:dyDescent="0.3">
      <c r="A2492" s="180" t="s">
        <v>973</v>
      </c>
      <c r="B2492" s="180">
        <v>39353</v>
      </c>
      <c r="C2492" s="182" t="s">
        <v>31516</v>
      </c>
      <c r="D2492" s="180" t="s">
        <v>6</v>
      </c>
      <c r="E2492" s="180" t="s">
        <v>857</v>
      </c>
      <c r="F2492" s="188"/>
      <c r="G2492" s="188"/>
      <c r="H2492" s="188"/>
      <c r="I2492" s="188"/>
      <c r="J2492" s="188"/>
      <c r="K2492" s="188"/>
      <c r="L2492" s="188"/>
      <c r="M2492" s="188"/>
      <c r="N2492" s="188"/>
      <c r="O2492" s="188"/>
      <c r="P2492" s="188"/>
      <c r="Q2492" s="188"/>
      <c r="R2492" s="188"/>
      <c r="S2492" s="188"/>
      <c r="T2492" s="188"/>
      <c r="U2492" s="188"/>
      <c r="V2492" s="188"/>
      <c r="W2492" s="188"/>
      <c r="X2492" s="188"/>
      <c r="Y2492" s="188"/>
      <c r="Z2492" s="188"/>
      <c r="AA2492" s="188"/>
      <c r="AB2492" s="188">
        <v>311.68</v>
      </c>
      <c r="AC2492" s="188"/>
      <c r="AD2492" s="188"/>
      <c r="AE2492" s="188">
        <v>194.8</v>
      </c>
      <c r="AF2492" s="188"/>
    </row>
    <row r="2493" spans="1:32" x14ac:dyDescent="0.3">
      <c r="A2493" s="180" t="s">
        <v>973</v>
      </c>
      <c r="B2493" s="180">
        <v>39354</v>
      </c>
      <c r="C2493" s="182" t="s">
        <v>31517</v>
      </c>
      <c r="D2493" s="180" t="s">
        <v>6</v>
      </c>
      <c r="E2493" s="180" t="s">
        <v>857</v>
      </c>
      <c r="F2493" s="188"/>
      <c r="G2493" s="188"/>
      <c r="H2493" s="188"/>
      <c r="I2493" s="188"/>
      <c r="J2493" s="188"/>
      <c r="K2493" s="188"/>
      <c r="L2493" s="188"/>
      <c r="M2493" s="188"/>
      <c r="N2493" s="188"/>
      <c r="O2493" s="188"/>
      <c r="P2493" s="188"/>
      <c r="Q2493" s="188"/>
      <c r="R2493" s="188"/>
      <c r="S2493" s="188"/>
      <c r="T2493" s="188"/>
      <c r="U2493" s="188"/>
      <c r="V2493" s="188"/>
      <c r="W2493" s="188"/>
      <c r="X2493" s="188"/>
      <c r="Y2493" s="188"/>
      <c r="Z2493" s="188"/>
      <c r="AA2493" s="188"/>
      <c r="AB2493" s="188">
        <v>657.59</v>
      </c>
      <c r="AC2493" s="188"/>
      <c r="AD2493" s="188"/>
      <c r="AE2493" s="188">
        <v>410.99</v>
      </c>
      <c r="AF2493" s="188"/>
    </row>
    <row r="2494" spans="1:32" x14ac:dyDescent="0.3">
      <c r="A2494" s="180" t="s">
        <v>973</v>
      </c>
      <c r="B2494" s="180">
        <v>39398</v>
      </c>
      <c r="C2494" s="182" t="s">
        <v>28882</v>
      </c>
      <c r="D2494" s="180" t="s">
        <v>6</v>
      </c>
      <c r="E2494" s="180" t="s">
        <v>857</v>
      </c>
      <c r="F2494" s="188">
        <v>187.84</v>
      </c>
      <c r="G2494" s="188">
        <v>68.540000000000006</v>
      </c>
      <c r="H2494" s="188"/>
      <c r="I2494" s="188">
        <v>158.13</v>
      </c>
      <c r="J2494" s="188">
        <v>48.64</v>
      </c>
      <c r="K2494" s="188">
        <v>39.94</v>
      </c>
      <c r="L2494" s="188">
        <v>94.91</v>
      </c>
      <c r="M2494" s="188">
        <v>114.41</v>
      </c>
      <c r="N2494" s="188">
        <v>57.73</v>
      </c>
      <c r="O2494" s="188">
        <v>152.38</v>
      </c>
      <c r="P2494" s="188">
        <v>73</v>
      </c>
      <c r="Q2494" s="188">
        <v>66.17</v>
      </c>
      <c r="R2494" s="188">
        <v>81.72</v>
      </c>
      <c r="S2494" s="188">
        <v>145</v>
      </c>
      <c r="T2494" s="188">
        <v>65.900000000000006</v>
      </c>
      <c r="U2494" s="188">
        <v>152.63999999999999</v>
      </c>
      <c r="V2494" s="188">
        <v>175.58</v>
      </c>
      <c r="W2494" s="188">
        <v>194.01</v>
      </c>
      <c r="X2494" s="188">
        <v>131.81</v>
      </c>
      <c r="Y2494" s="188">
        <v>65.98</v>
      </c>
      <c r="Z2494" s="188">
        <v>92.72</v>
      </c>
      <c r="AA2494" s="188">
        <v>92.27</v>
      </c>
      <c r="AB2494" s="188">
        <v>222.06</v>
      </c>
      <c r="AC2494" s="188">
        <v>94.85</v>
      </c>
      <c r="AD2494" s="188">
        <v>75</v>
      </c>
      <c r="AE2494" s="188">
        <v>121.27</v>
      </c>
      <c r="AF2494" s="188">
        <v>53.38</v>
      </c>
    </row>
    <row r="2495" spans="1:32" x14ac:dyDescent="0.3">
      <c r="A2495" s="180" t="s">
        <v>973</v>
      </c>
      <c r="B2495" s="180">
        <v>13343</v>
      </c>
      <c r="C2495" s="182" t="s">
        <v>28883</v>
      </c>
      <c r="D2495" s="180" t="s">
        <v>6</v>
      </c>
      <c r="E2495" s="180" t="s">
        <v>857</v>
      </c>
      <c r="F2495" s="188">
        <v>43.27</v>
      </c>
      <c r="G2495" s="188">
        <v>42.86</v>
      </c>
      <c r="H2495" s="188">
        <v>41.21</v>
      </c>
      <c r="I2495" s="188">
        <v>59.76</v>
      </c>
      <c r="J2495" s="188">
        <v>44.72</v>
      </c>
      <c r="K2495" s="188">
        <v>61.82</v>
      </c>
      <c r="L2495" s="188"/>
      <c r="M2495" s="188">
        <v>41.21</v>
      </c>
      <c r="N2495" s="188">
        <v>43.27</v>
      </c>
      <c r="O2495" s="188"/>
      <c r="P2495" s="188">
        <v>51.52</v>
      </c>
      <c r="Q2495" s="188">
        <v>50.07</v>
      </c>
      <c r="R2495" s="188">
        <v>44.3</v>
      </c>
      <c r="S2495" s="188">
        <v>59.76</v>
      </c>
      <c r="T2495" s="188"/>
      <c r="U2495" s="188">
        <v>69.650000000000006</v>
      </c>
      <c r="V2495" s="188"/>
      <c r="W2495" s="188">
        <v>41.21</v>
      </c>
      <c r="X2495" s="188">
        <v>51.93</v>
      </c>
      <c r="Y2495" s="188">
        <v>48.22</v>
      </c>
      <c r="Z2495" s="188">
        <v>48.43</v>
      </c>
      <c r="AA2495" s="188"/>
      <c r="AB2495" s="188"/>
      <c r="AC2495" s="188">
        <v>54.2</v>
      </c>
      <c r="AD2495" s="188"/>
      <c r="AE2495" s="188">
        <v>41.21</v>
      </c>
      <c r="AF2495" s="188">
        <v>43.27</v>
      </c>
    </row>
    <row r="2496" spans="1:32" x14ac:dyDescent="0.3">
      <c r="A2496" s="180" t="s">
        <v>973</v>
      </c>
      <c r="B2496" s="180">
        <v>12118</v>
      </c>
      <c r="C2496" s="182" t="s">
        <v>28884</v>
      </c>
      <c r="D2496" s="180" t="s">
        <v>6</v>
      </c>
      <c r="E2496" s="180" t="s">
        <v>857</v>
      </c>
      <c r="F2496" s="188">
        <v>34.46</v>
      </c>
      <c r="G2496" s="188">
        <v>29.54</v>
      </c>
      <c r="H2496" s="188">
        <v>24.25</v>
      </c>
      <c r="I2496" s="188">
        <v>30.85</v>
      </c>
      <c r="J2496" s="188">
        <v>17.11</v>
      </c>
      <c r="K2496" s="188">
        <v>24.37</v>
      </c>
      <c r="L2496" s="188">
        <v>36.9</v>
      </c>
      <c r="M2496" s="188">
        <v>27.82</v>
      </c>
      <c r="N2496" s="188">
        <v>21.91</v>
      </c>
      <c r="O2496" s="188">
        <v>20.8</v>
      </c>
      <c r="P2496" s="188">
        <v>20.92</v>
      </c>
      <c r="Q2496" s="188">
        <v>19.25</v>
      </c>
      <c r="R2496" s="188">
        <v>22.13</v>
      </c>
      <c r="S2496" s="188">
        <v>21.05</v>
      </c>
      <c r="T2496" s="188">
        <v>22.15</v>
      </c>
      <c r="U2496" s="188">
        <v>18.71</v>
      </c>
      <c r="V2496" s="188">
        <v>26.59</v>
      </c>
      <c r="W2496" s="188">
        <v>21.91</v>
      </c>
      <c r="X2496" s="188">
        <v>18.71</v>
      </c>
      <c r="Y2496" s="188">
        <v>20.43</v>
      </c>
      <c r="Z2496" s="188">
        <v>23.39</v>
      </c>
      <c r="AA2496" s="188">
        <v>20.8</v>
      </c>
      <c r="AB2496" s="188">
        <v>26.56</v>
      </c>
      <c r="AC2496" s="188">
        <v>23.61</v>
      </c>
      <c r="AD2496" s="188">
        <v>18.170000000000002</v>
      </c>
      <c r="AE2496" s="188">
        <v>25.23</v>
      </c>
      <c r="AF2496" s="188">
        <v>20.92</v>
      </c>
    </row>
    <row r="2497" spans="1:32" x14ac:dyDescent="0.3">
      <c r="A2497" s="180" t="s">
        <v>973</v>
      </c>
      <c r="B2497" s="180">
        <v>39482</v>
      </c>
      <c r="C2497" s="182" t="s">
        <v>28885</v>
      </c>
      <c r="D2497" s="180" t="s">
        <v>6</v>
      </c>
      <c r="E2497" s="180" t="s">
        <v>857</v>
      </c>
      <c r="F2497" s="188">
        <v>1005.67</v>
      </c>
      <c r="G2497" s="188">
        <v>617.76</v>
      </c>
      <c r="H2497" s="188"/>
      <c r="I2497" s="188"/>
      <c r="J2497" s="188">
        <v>657.16</v>
      </c>
      <c r="K2497" s="188">
        <v>722.64</v>
      </c>
      <c r="L2497" s="188">
        <v>782.98</v>
      </c>
      <c r="M2497" s="188">
        <v>623.51</v>
      </c>
      <c r="N2497" s="188">
        <v>695.06</v>
      </c>
      <c r="O2497" s="188">
        <v>890.73</v>
      </c>
      <c r="P2497" s="188">
        <v>660.86</v>
      </c>
      <c r="Q2497" s="188">
        <v>798.79</v>
      </c>
      <c r="R2497" s="188"/>
      <c r="S2497" s="188"/>
      <c r="T2497" s="188">
        <v>705.26</v>
      </c>
      <c r="U2497" s="188">
        <v>600.52</v>
      </c>
      <c r="V2497" s="188"/>
      <c r="W2497" s="188">
        <v>699.17</v>
      </c>
      <c r="X2497" s="188">
        <v>726.95</v>
      </c>
      <c r="Y2497" s="188">
        <v>676.67</v>
      </c>
      <c r="Z2497" s="188">
        <v>804.53</v>
      </c>
      <c r="AA2497" s="188">
        <v>534.44000000000005</v>
      </c>
      <c r="AB2497" s="188">
        <v>804.24</v>
      </c>
      <c r="AC2497" s="188">
        <v>614.89</v>
      </c>
      <c r="AD2497" s="188">
        <v>632.13</v>
      </c>
      <c r="AE2497" s="188">
        <v>689.6</v>
      </c>
      <c r="AF2497" s="188">
        <v>734.13</v>
      </c>
    </row>
    <row r="2498" spans="1:32" x14ac:dyDescent="0.3">
      <c r="A2498" s="180" t="s">
        <v>973</v>
      </c>
      <c r="B2498" s="180">
        <v>39486</v>
      </c>
      <c r="C2498" s="182" t="s">
        <v>28886</v>
      </c>
      <c r="D2498" s="180" t="s">
        <v>6</v>
      </c>
      <c r="E2498" s="180" t="s">
        <v>857</v>
      </c>
      <c r="F2498" s="188">
        <v>820.76</v>
      </c>
      <c r="G2498" s="188">
        <v>504.18</v>
      </c>
      <c r="H2498" s="188"/>
      <c r="I2498" s="188"/>
      <c r="J2498" s="188">
        <v>536.33000000000004</v>
      </c>
      <c r="K2498" s="188">
        <v>589.78</v>
      </c>
      <c r="L2498" s="188">
        <v>639.02</v>
      </c>
      <c r="M2498" s="188">
        <v>508.87</v>
      </c>
      <c r="N2498" s="188">
        <v>567.26</v>
      </c>
      <c r="O2498" s="188">
        <v>726.96</v>
      </c>
      <c r="P2498" s="188">
        <v>539.36</v>
      </c>
      <c r="Q2498" s="188">
        <v>651.91999999999996</v>
      </c>
      <c r="R2498" s="188"/>
      <c r="S2498" s="188"/>
      <c r="T2498" s="188">
        <v>575.59</v>
      </c>
      <c r="U2498" s="188">
        <v>490.11</v>
      </c>
      <c r="V2498" s="188"/>
      <c r="W2498" s="188">
        <v>570.62</v>
      </c>
      <c r="X2498" s="188">
        <v>593.29</v>
      </c>
      <c r="Y2498" s="188">
        <v>552.26</v>
      </c>
      <c r="Z2498" s="188">
        <v>656.61</v>
      </c>
      <c r="AA2498" s="188">
        <v>436.17</v>
      </c>
      <c r="AB2498" s="188">
        <v>656.38</v>
      </c>
      <c r="AC2498" s="188">
        <v>501.84</v>
      </c>
      <c r="AD2498" s="188">
        <v>515.91</v>
      </c>
      <c r="AE2498" s="188">
        <v>562.80999999999995</v>
      </c>
      <c r="AF2498" s="188">
        <v>599.16</v>
      </c>
    </row>
    <row r="2499" spans="1:32" x14ac:dyDescent="0.3">
      <c r="A2499" s="180" t="s">
        <v>973</v>
      </c>
      <c r="B2499" s="180">
        <v>39484</v>
      </c>
      <c r="C2499" s="182" t="s">
        <v>28887</v>
      </c>
      <c r="D2499" s="180" t="s">
        <v>6</v>
      </c>
      <c r="E2499" s="180" t="s">
        <v>857</v>
      </c>
      <c r="F2499" s="188">
        <v>1005.67</v>
      </c>
      <c r="G2499" s="188">
        <v>617.76</v>
      </c>
      <c r="H2499" s="188"/>
      <c r="I2499" s="188"/>
      <c r="J2499" s="188">
        <v>657.16</v>
      </c>
      <c r="K2499" s="188">
        <v>722.64</v>
      </c>
      <c r="L2499" s="188">
        <v>782.98</v>
      </c>
      <c r="M2499" s="188">
        <v>623.51</v>
      </c>
      <c r="N2499" s="188">
        <v>695.06</v>
      </c>
      <c r="O2499" s="188">
        <v>890.73</v>
      </c>
      <c r="P2499" s="188">
        <v>660.86</v>
      </c>
      <c r="Q2499" s="188">
        <v>798.79</v>
      </c>
      <c r="R2499" s="188"/>
      <c r="S2499" s="188"/>
      <c r="T2499" s="188">
        <v>705.26</v>
      </c>
      <c r="U2499" s="188">
        <v>600.52</v>
      </c>
      <c r="V2499" s="188"/>
      <c r="W2499" s="188">
        <v>699.17</v>
      </c>
      <c r="X2499" s="188">
        <v>726.95</v>
      </c>
      <c r="Y2499" s="188">
        <v>676.67</v>
      </c>
      <c r="Z2499" s="188">
        <v>804.53</v>
      </c>
      <c r="AA2499" s="188">
        <v>534.44000000000005</v>
      </c>
      <c r="AB2499" s="188">
        <v>804.24</v>
      </c>
      <c r="AC2499" s="188">
        <v>614.89</v>
      </c>
      <c r="AD2499" s="188">
        <v>632.13</v>
      </c>
      <c r="AE2499" s="188">
        <v>689.6</v>
      </c>
      <c r="AF2499" s="188">
        <v>734.13</v>
      </c>
    </row>
    <row r="2500" spans="1:32" x14ac:dyDescent="0.3">
      <c r="A2500" s="180" t="s">
        <v>973</v>
      </c>
      <c r="B2500" s="180">
        <v>39488</v>
      </c>
      <c r="C2500" s="182" t="s">
        <v>28888</v>
      </c>
      <c r="D2500" s="180" t="s">
        <v>6</v>
      </c>
      <c r="E2500" s="180" t="s">
        <v>857</v>
      </c>
      <c r="F2500" s="188">
        <v>834.2</v>
      </c>
      <c r="G2500" s="188">
        <v>512.44000000000005</v>
      </c>
      <c r="H2500" s="188"/>
      <c r="I2500" s="188"/>
      <c r="J2500" s="188">
        <v>545.11</v>
      </c>
      <c r="K2500" s="188">
        <v>599.42999999999995</v>
      </c>
      <c r="L2500" s="188">
        <v>649.48</v>
      </c>
      <c r="M2500" s="188">
        <v>517.20000000000005</v>
      </c>
      <c r="N2500" s="188">
        <v>576.54999999999995</v>
      </c>
      <c r="O2500" s="188">
        <v>738.86</v>
      </c>
      <c r="P2500" s="188">
        <v>548.19000000000005</v>
      </c>
      <c r="Q2500" s="188">
        <v>662.59</v>
      </c>
      <c r="R2500" s="188"/>
      <c r="S2500" s="188"/>
      <c r="T2500" s="188">
        <v>585.01</v>
      </c>
      <c r="U2500" s="188">
        <v>498.14</v>
      </c>
      <c r="V2500" s="188"/>
      <c r="W2500" s="188">
        <v>579.96</v>
      </c>
      <c r="X2500" s="188">
        <v>603.01</v>
      </c>
      <c r="Y2500" s="188">
        <v>561.29999999999995</v>
      </c>
      <c r="Z2500" s="188">
        <v>667.36</v>
      </c>
      <c r="AA2500" s="188">
        <v>443.32</v>
      </c>
      <c r="AB2500" s="188">
        <v>667.12</v>
      </c>
      <c r="AC2500" s="188">
        <v>510.05</v>
      </c>
      <c r="AD2500" s="188">
        <v>524.35</v>
      </c>
      <c r="AE2500" s="188">
        <v>572.02</v>
      </c>
      <c r="AF2500" s="188">
        <v>608.97</v>
      </c>
    </row>
    <row r="2501" spans="1:32" x14ac:dyDescent="0.3">
      <c r="A2501" s="180" t="s">
        <v>973</v>
      </c>
      <c r="B2501" s="180">
        <v>39485</v>
      </c>
      <c r="C2501" s="182" t="s">
        <v>28889</v>
      </c>
      <c r="D2501" s="180" t="s">
        <v>6</v>
      </c>
      <c r="E2501" s="180" t="s">
        <v>857</v>
      </c>
      <c r="F2501" s="188">
        <v>1005.67</v>
      </c>
      <c r="G2501" s="188">
        <v>617.76</v>
      </c>
      <c r="H2501" s="188"/>
      <c r="I2501" s="188"/>
      <c r="J2501" s="188">
        <v>657.16</v>
      </c>
      <c r="K2501" s="188">
        <v>722.64</v>
      </c>
      <c r="L2501" s="188">
        <v>782.98</v>
      </c>
      <c r="M2501" s="188">
        <v>623.51</v>
      </c>
      <c r="N2501" s="188">
        <v>695.06</v>
      </c>
      <c r="O2501" s="188">
        <v>890.73</v>
      </c>
      <c r="P2501" s="188">
        <v>660.86</v>
      </c>
      <c r="Q2501" s="188">
        <v>798.79</v>
      </c>
      <c r="R2501" s="188"/>
      <c r="S2501" s="188"/>
      <c r="T2501" s="188">
        <v>705.26</v>
      </c>
      <c r="U2501" s="188">
        <v>600.52</v>
      </c>
      <c r="V2501" s="188"/>
      <c r="W2501" s="188">
        <v>699.17</v>
      </c>
      <c r="X2501" s="188">
        <v>726.95</v>
      </c>
      <c r="Y2501" s="188">
        <v>676.67</v>
      </c>
      <c r="Z2501" s="188">
        <v>804.53</v>
      </c>
      <c r="AA2501" s="188">
        <v>534.44000000000005</v>
      </c>
      <c r="AB2501" s="188">
        <v>804.24</v>
      </c>
      <c r="AC2501" s="188">
        <v>614.89</v>
      </c>
      <c r="AD2501" s="188">
        <v>632.13</v>
      </c>
      <c r="AE2501" s="188">
        <v>689.6</v>
      </c>
      <c r="AF2501" s="188">
        <v>734.13</v>
      </c>
    </row>
    <row r="2502" spans="1:32" x14ac:dyDescent="0.3">
      <c r="A2502" s="180" t="s">
        <v>973</v>
      </c>
      <c r="B2502" s="180">
        <v>39489</v>
      </c>
      <c r="C2502" s="182" t="s">
        <v>28890</v>
      </c>
      <c r="D2502" s="180" t="s">
        <v>6</v>
      </c>
      <c r="E2502" s="180" t="s">
        <v>857</v>
      </c>
      <c r="F2502" s="188">
        <v>848.35</v>
      </c>
      <c r="G2502" s="188">
        <v>521.13</v>
      </c>
      <c r="H2502" s="188"/>
      <c r="I2502" s="188"/>
      <c r="J2502" s="188">
        <v>554.36</v>
      </c>
      <c r="K2502" s="188">
        <v>609.6</v>
      </c>
      <c r="L2502" s="188">
        <v>660.5</v>
      </c>
      <c r="M2502" s="188">
        <v>525.97</v>
      </c>
      <c r="N2502" s="188">
        <v>586.33000000000004</v>
      </c>
      <c r="O2502" s="188">
        <v>751.39</v>
      </c>
      <c r="P2502" s="188">
        <v>557.48</v>
      </c>
      <c r="Q2502" s="188">
        <v>673.83</v>
      </c>
      <c r="R2502" s="188"/>
      <c r="S2502" s="188"/>
      <c r="T2502" s="188">
        <v>594.92999999999995</v>
      </c>
      <c r="U2502" s="188">
        <v>506.58</v>
      </c>
      <c r="V2502" s="188"/>
      <c r="W2502" s="188">
        <v>589.79</v>
      </c>
      <c r="X2502" s="188">
        <v>613.23</v>
      </c>
      <c r="Y2502" s="188">
        <v>570.80999999999995</v>
      </c>
      <c r="Z2502" s="188">
        <v>678.68</v>
      </c>
      <c r="AA2502" s="188">
        <v>450.83</v>
      </c>
      <c r="AB2502" s="188">
        <v>678.43</v>
      </c>
      <c r="AC2502" s="188">
        <v>518.70000000000005</v>
      </c>
      <c r="AD2502" s="188">
        <v>533.24</v>
      </c>
      <c r="AE2502" s="188">
        <v>581.72</v>
      </c>
      <c r="AF2502" s="188">
        <v>619.29</v>
      </c>
    </row>
    <row r="2503" spans="1:32" x14ac:dyDescent="0.3">
      <c r="A2503" s="180" t="s">
        <v>973</v>
      </c>
      <c r="B2503" s="180">
        <v>39490</v>
      </c>
      <c r="C2503" s="182" t="s">
        <v>28891</v>
      </c>
      <c r="D2503" s="180" t="s">
        <v>6</v>
      </c>
      <c r="E2503" s="180" t="s">
        <v>857</v>
      </c>
      <c r="F2503" s="188">
        <v>1264.1400000000001</v>
      </c>
      <c r="G2503" s="188">
        <v>776.54</v>
      </c>
      <c r="H2503" s="188"/>
      <c r="I2503" s="188"/>
      <c r="J2503" s="188">
        <v>826.06</v>
      </c>
      <c r="K2503" s="188">
        <v>908.37</v>
      </c>
      <c r="L2503" s="188">
        <v>984.22</v>
      </c>
      <c r="M2503" s="188">
        <v>783.77</v>
      </c>
      <c r="N2503" s="188">
        <v>873.7</v>
      </c>
      <c r="O2503" s="188">
        <v>1119.67</v>
      </c>
      <c r="P2503" s="188">
        <v>830.72</v>
      </c>
      <c r="Q2503" s="188">
        <v>1004.09</v>
      </c>
      <c r="R2503" s="188"/>
      <c r="S2503" s="188"/>
      <c r="T2503" s="188">
        <v>886.52</v>
      </c>
      <c r="U2503" s="188">
        <v>754.87</v>
      </c>
      <c r="V2503" s="188"/>
      <c r="W2503" s="188">
        <v>878.87</v>
      </c>
      <c r="X2503" s="188">
        <v>913.79</v>
      </c>
      <c r="Y2503" s="188">
        <v>850.58</v>
      </c>
      <c r="Z2503" s="188">
        <v>1011.31</v>
      </c>
      <c r="AA2503" s="188">
        <v>671.8</v>
      </c>
      <c r="AB2503" s="188">
        <v>1010.95</v>
      </c>
      <c r="AC2503" s="188">
        <v>772.93</v>
      </c>
      <c r="AD2503" s="188">
        <v>794.6</v>
      </c>
      <c r="AE2503" s="188">
        <v>866.84</v>
      </c>
      <c r="AF2503" s="188">
        <v>922.82</v>
      </c>
    </row>
    <row r="2504" spans="1:32" x14ac:dyDescent="0.3">
      <c r="A2504" s="180" t="s">
        <v>973</v>
      </c>
      <c r="B2504" s="180">
        <v>39494</v>
      </c>
      <c r="C2504" s="182" t="s">
        <v>28892</v>
      </c>
      <c r="D2504" s="180" t="s">
        <v>6</v>
      </c>
      <c r="E2504" s="180" t="s">
        <v>857</v>
      </c>
      <c r="F2504" s="188">
        <v>907.76</v>
      </c>
      <c r="G2504" s="188">
        <v>557.62</v>
      </c>
      <c r="H2504" s="188"/>
      <c r="I2504" s="188"/>
      <c r="J2504" s="188">
        <v>593.17999999999995</v>
      </c>
      <c r="K2504" s="188">
        <v>652.29</v>
      </c>
      <c r="L2504" s="188">
        <v>706.76</v>
      </c>
      <c r="M2504" s="188">
        <v>562.80999999999995</v>
      </c>
      <c r="N2504" s="188">
        <v>627.39</v>
      </c>
      <c r="O2504" s="188">
        <v>804.02</v>
      </c>
      <c r="P2504" s="188">
        <v>596.53</v>
      </c>
      <c r="Q2504" s="188">
        <v>721.02</v>
      </c>
      <c r="R2504" s="188"/>
      <c r="S2504" s="188"/>
      <c r="T2504" s="188">
        <v>636.6</v>
      </c>
      <c r="U2504" s="188">
        <v>542.05999999999995</v>
      </c>
      <c r="V2504" s="188"/>
      <c r="W2504" s="188">
        <v>631.1</v>
      </c>
      <c r="X2504" s="188">
        <v>656.18</v>
      </c>
      <c r="Y2504" s="188">
        <v>610.79</v>
      </c>
      <c r="Z2504" s="188">
        <v>726.21</v>
      </c>
      <c r="AA2504" s="188">
        <v>482.41</v>
      </c>
      <c r="AB2504" s="188">
        <v>725.95</v>
      </c>
      <c r="AC2504" s="188">
        <v>555.03</v>
      </c>
      <c r="AD2504" s="188">
        <v>570.59</v>
      </c>
      <c r="AE2504" s="188">
        <v>622.46</v>
      </c>
      <c r="AF2504" s="188">
        <v>662.66</v>
      </c>
    </row>
    <row r="2505" spans="1:32" x14ac:dyDescent="0.3">
      <c r="A2505" s="180" t="s">
        <v>973</v>
      </c>
      <c r="B2505" s="180">
        <v>39495</v>
      </c>
      <c r="C2505" s="182" t="s">
        <v>28893</v>
      </c>
      <c r="D2505" s="180" t="s">
        <v>6</v>
      </c>
      <c r="E2505" s="180" t="s">
        <v>857</v>
      </c>
      <c r="F2505" s="188">
        <v>1022.93</v>
      </c>
      <c r="G2505" s="188">
        <v>628.37</v>
      </c>
      <c r="H2505" s="188"/>
      <c r="I2505" s="188"/>
      <c r="J2505" s="188">
        <v>668.44</v>
      </c>
      <c r="K2505" s="188">
        <v>735.04</v>
      </c>
      <c r="L2505" s="188">
        <v>796.42</v>
      </c>
      <c r="M2505" s="188">
        <v>634.21</v>
      </c>
      <c r="N2505" s="188">
        <v>706.99</v>
      </c>
      <c r="O2505" s="188">
        <v>906.02</v>
      </c>
      <c r="P2505" s="188">
        <v>672.21</v>
      </c>
      <c r="Q2505" s="188">
        <v>812.5</v>
      </c>
      <c r="R2505" s="188"/>
      <c r="S2505" s="188"/>
      <c r="T2505" s="188">
        <v>717.36</v>
      </c>
      <c r="U2505" s="188">
        <v>610.83000000000004</v>
      </c>
      <c r="V2505" s="188"/>
      <c r="W2505" s="188">
        <v>711.17</v>
      </c>
      <c r="X2505" s="188">
        <v>739.43</v>
      </c>
      <c r="Y2505" s="188">
        <v>688.28</v>
      </c>
      <c r="Z2505" s="188">
        <v>818.34</v>
      </c>
      <c r="AA2505" s="188">
        <v>543.61</v>
      </c>
      <c r="AB2505" s="188">
        <v>818.05</v>
      </c>
      <c r="AC2505" s="188">
        <v>625.44000000000005</v>
      </c>
      <c r="AD2505" s="188">
        <v>642.98</v>
      </c>
      <c r="AE2505" s="188">
        <v>701.43</v>
      </c>
      <c r="AF2505" s="188">
        <v>746.74</v>
      </c>
    </row>
    <row r="2506" spans="1:32" x14ac:dyDescent="0.3">
      <c r="A2506" s="180" t="s">
        <v>973</v>
      </c>
      <c r="B2506" s="180">
        <v>39496</v>
      </c>
      <c r="C2506" s="182" t="s">
        <v>28894</v>
      </c>
      <c r="D2506" s="180" t="s">
        <v>6</v>
      </c>
      <c r="E2506" s="180" t="s">
        <v>857</v>
      </c>
      <c r="F2506" s="188">
        <v>1125.21</v>
      </c>
      <c r="G2506" s="188">
        <v>691.2</v>
      </c>
      <c r="H2506" s="188"/>
      <c r="I2506" s="188"/>
      <c r="J2506" s="188">
        <v>735.28</v>
      </c>
      <c r="K2506" s="188">
        <v>808.55</v>
      </c>
      <c r="L2506" s="188">
        <v>876.06</v>
      </c>
      <c r="M2506" s="188">
        <v>697.63</v>
      </c>
      <c r="N2506" s="188">
        <v>777.68</v>
      </c>
      <c r="O2506" s="188">
        <v>996.62</v>
      </c>
      <c r="P2506" s="188">
        <v>739.42</v>
      </c>
      <c r="Q2506" s="188">
        <v>893.74</v>
      </c>
      <c r="R2506" s="188"/>
      <c r="S2506" s="188"/>
      <c r="T2506" s="188">
        <v>789.1</v>
      </c>
      <c r="U2506" s="188">
        <v>671.91</v>
      </c>
      <c r="V2506" s="188"/>
      <c r="W2506" s="188">
        <v>782.28</v>
      </c>
      <c r="X2506" s="188">
        <v>813.37</v>
      </c>
      <c r="Y2506" s="188">
        <v>757.11</v>
      </c>
      <c r="Z2506" s="188">
        <v>900.17</v>
      </c>
      <c r="AA2506" s="188">
        <v>597.97</v>
      </c>
      <c r="AB2506" s="188">
        <v>899.85</v>
      </c>
      <c r="AC2506" s="188">
        <v>687.99</v>
      </c>
      <c r="AD2506" s="188">
        <v>707.28</v>
      </c>
      <c r="AE2506" s="188">
        <v>771.57</v>
      </c>
      <c r="AF2506" s="188">
        <v>821.41</v>
      </c>
    </row>
    <row r="2507" spans="1:32" x14ac:dyDescent="0.3">
      <c r="A2507" s="180" t="s">
        <v>973</v>
      </c>
      <c r="B2507" s="180">
        <v>39492</v>
      </c>
      <c r="C2507" s="182" t="s">
        <v>28895</v>
      </c>
      <c r="D2507" s="180" t="s">
        <v>6</v>
      </c>
      <c r="E2507" s="180" t="s">
        <v>857</v>
      </c>
      <c r="F2507" s="188">
        <v>1302.69</v>
      </c>
      <c r="G2507" s="188">
        <v>800.22</v>
      </c>
      <c r="H2507" s="188"/>
      <c r="I2507" s="188"/>
      <c r="J2507" s="188">
        <v>851.25</v>
      </c>
      <c r="K2507" s="188">
        <v>936.08</v>
      </c>
      <c r="L2507" s="188">
        <v>1014.24</v>
      </c>
      <c r="M2507" s="188">
        <v>807.67</v>
      </c>
      <c r="N2507" s="188">
        <v>900.34</v>
      </c>
      <c r="O2507" s="188">
        <v>1153.81</v>
      </c>
      <c r="P2507" s="188">
        <v>856.05</v>
      </c>
      <c r="Q2507" s="188">
        <v>1034.71</v>
      </c>
      <c r="R2507" s="188"/>
      <c r="S2507" s="188"/>
      <c r="T2507" s="188">
        <v>913.56</v>
      </c>
      <c r="U2507" s="188">
        <v>777.89</v>
      </c>
      <c r="V2507" s="188"/>
      <c r="W2507" s="188">
        <v>905.67</v>
      </c>
      <c r="X2507" s="188">
        <v>941.66</v>
      </c>
      <c r="Y2507" s="188">
        <v>876.52</v>
      </c>
      <c r="Z2507" s="188">
        <v>1042.1500000000001</v>
      </c>
      <c r="AA2507" s="188">
        <v>692.29</v>
      </c>
      <c r="AB2507" s="188">
        <v>1041.78</v>
      </c>
      <c r="AC2507" s="188">
        <v>796.5</v>
      </c>
      <c r="AD2507" s="188">
        <v>818.83</v>
      </c>
      <c r="AE2507" s="188">
        <v>893.27</v>
      </c>
      <c r="AF2507" s="188">
        <v>950.96</v>
      </c>
    </row>
    <row r="2508" spans="1:32" x14ac:dyDescent="0.3">
      <c r="A2508" s="180" t="s">
        <v>973</v>
      </c>
      <c r="B2508" s="180">
        <v>39497</v>
      </c>
      <c r="C2508" s="182" t="s">
        <v>28896</v>
      </c>
      <c r="D2508" s="180" t="s">
        <v>6</v>
      </c>
      <c r="E2508" s="180" t="s">
        <v>857</v>
      </c>
      <c r="F2508" s="188">
        <v>1176.67</v>
      </c>
      <c r="G2508" s="188">
        <v>722.81</v>
      </c>
      <c r="H2508" s="188"/>
      <c r="I2508" s="188"/>
      <c r="J2508" s="188">
        <v>768.9</v>
      </c>
      <c r="K2508" s="188">
        <v>845.52</v>
      </c>
      <c r="L2508" s="188">
        <v>916.12</v>
      </c>
      <c r="M2508" s="188">
        <v>729.54</v>
      </c>
      <c r="N2508" s="188">
        <v>813.25</v>
      </c>
      <c r="O2508" s="188">
        <v>1042.2</v>
      </c>
      <c r="P2508" s="188">
        <v>773.24</v>
      </c>
      <c r="Q2508" s="188">
        <v>934.61</v>
      </c>
      <c r="R2508" s="188"/>
      <c r="S2508" s="188"/>
      <c r="T2508" s="188">
        <v>825.18</v>
      </c>
      <c r="U2508" s="188">
        <v>702.64</v>
      </c>
      <c r="V2508" s="188"/>
      <c r="W2508" s="188">
        <v>818.06</v>
      </c>
      <c r="X2508" s="188">
        <v>850.57</v>
      </c>
      <c r="Y2508" s="188">
        <v>791.73</v>
      </c>
      <c r="Z2508" s="188">
        <v>941.34</v>
      </c>
      <c r="AA2508" s="188">
        <v>625.32000000000005</v>
      </c>
      <c r="AB2508" s="188">
        <v>941</v>
      </c>
      <c r="AC2508" s="188">
        <v>719.45</v>
      </c>
      <c r="AD2508" s="188">
        <v>739.62</v>
      </c>
      <c r="AE2508" s="188">
        <v>806.86</v>
      </c>
      <c r="AF2508" s="188">
        <v>858.97</v>
      </c>
    </row>
    <row r="2509" spans="1:32" x14ac:dyDescent="0.3">
      <c r="A2509" s="180" t="s">
        <v>973</v>
      </c>
      <c r="B2509" s="180">
        <v>39493</v>
      </c>
      <c r="C2509" s="182" t="s">
        <v>28897</v>
      </c>
      <c r="D2509" s="180" t="s">
        <v>6</v>
      </c>
      <c r="E2509" s="180" t="s">
        <v>857</v>
      </c>
      <c r="F2509" s="188">
        <v>1397.26</v>
      </c>
      <c r="G2509" s="188">
        <v>858.32</v>
      </c>
      <c r="H2509" s="188"/>
      <c r="I2509" s="188"/>
      <c r="J2509" s="188">
        <v>913.05</v>
      </c>
      <c r="K2509" s="188">
        <v>1004.03</v>
      </c>
      <c r="L2509" s="188">
        <v>1087.8699999999999</v>
      </c>
      <c r="M2509" s="188">
        <v>866.3</v>
      </c>
      <c r="N2509" s="188">
        <v>965.7</v>
      </c>
      <c r="O2509" s="188">
        <v>1237.57</v>
      </c>
      <c r="P2509" s="188">
        <v>918.2</v>
      </c>
      <c r="Q2509" s="188">
        <v>1109.82</v>
      </c>
      <c r="R2509" s="188"/>
      <c r="S2509" s="188"/>
      <c r="T2509" s="188">
        <v>979.88</v>
      </c>
      <c r="U2509" s="188">
        <v>834.36</v>
      </c>
      <c r="V2509" s="188"/>
      <c r="W2509" s="188">
        <v>971.41</v>
      </c>
      <c r="X2509" s="188">
        <v>1010.02</v>
      </c>
      <c r="Y2509" s="188">
        <v>940.15</v>
      </c>
      <c r="Z2509" s="188">
        <v>1117.81</v>
      </c>
      <c r="AA2509" s="188">
        <v>742.54</v>
      </c>
      <c r="AB2509" s="188">
        <v>1117.4100000000001</v>
      </c>
      <c r="AC2509" s="188">
        <v>854.32</v>
      </c>
      <c r="AD2509" s="188">
        <v>878.28</v>
      </c>
      <c r="AE2509" s="188">
        <v>958.12</v>
      </c>
      <c r="AF2509" s="188">
        <v>1020</v>
      </c>
    </row>
    <row r="2510" spans="1:32" x14ac:dyDescent="0.3">
      <c r="A2510" s="180" t="s">
        <v>973</v>
      </c>
      <c r="B2510" s="180">
        <v>43628</v>
      </c>
      <c r="C2510" s="182" t="s">
        <v>28898</v>
      </c>
      <c r="D2510" s="180" t="s">
        <v>6</v>
      </c>
      <c r="E2510" s="180" t="s">
        <v>857</v>
      </c>
      <c r="F2510" s="188">
        <v>1482.04</v>
      </c>
      <c r="G2510" s="188">
        <v>910.39</v>
      </c>
      <c r="H2510" s="188"/>
      <c r="I2510" s="188"/>
      <c r="J2510" s="188">
        <v>968.45</v>
      </c>
      <c r="K2510" s="188">
        <v>1064.95</v>
      </c>
      <c r="L2510" s="188">
        <v>1153.8699999999999</v>
      </c>
      <c r="M2510" s="188">
        <v>918.86</v>
      </c>
      <c r="N2510" s="188">
        <v>1024.3</v>
      </c>
      <c r="O2510" s="188">
        <v>1312.66</v>
      </c>
      <c r="P2510" s="188">
        <v>973.91</v>
      </c>
      <c r="Q2510" s="188">
        <v>1177.1600000000001</v>
      </c>
      <c r="R2510" s="188"/>
      <c r="S2510" s="188"/>
      <c r="T2510" s="188">
        <v>1039.33</v>
      </c>
      <c r="U2510" s="188">
        <v>884.99</v>
      </c>
      <c r="V2510" s="188"/>
      <c r="W2510" s="188">
        <v>1030.3499999999999</v>
      </c>
      <c r="X2510" s="188">
        <v>1071.3</v>
      </c>
      <c r="Y2510" s="188">
        <v>997.2</v>
      </c>
      <c r="Z2510" s="188">
        <v>1185.6300000000001</v>
      </c>
      <c r="AA2510" s="188">
        <v>787.59</v>
      </c>
      <c r="AB2510" s="188">
        <v>1185.2</v>
      </c>
      <c r="AC2510" s="188">
        <v>906.16</v>
      </c>
      <c r="AD2510" s="188">
        <v>931.56</v>
      </c>
      <c r="AE2510" s="188">
        <v>1016.25</v>
      </c>
      <c r="AF2510" s="188">
        <v>1081.8900000000001</v>
      </c>
    </row>
    <row r="2511" spans="1:32" x14ac:dyDescent="0.3">
      <c r="A2511" s="180" t="s">
        <v>973</v>
      </c>
      <c r="B2511" s="180">
        <v>39500</v>
      </c>
      <c r="C2511" s="182" t="s">
        <v>28899</v>
      </c>
      <c r="D2511" s="180" t="s">
        <v>6</v>
      </c>
      <c r="E2511" s="180" t="s">
        <v>857</v>
      </c>
      <c r="F2511" s="188">
        <v>1524.53</v>
      </c>
      <c r="G2511" s="188">
        <v>936.49</v>
      </c>
      <c r="H2511" s="188"/>
      <c r="I2511" s="188"/>
      <c r="J2511" s="188">
        <v>996.21</v>
      </c>
      <c r="K2511" s="188">
        <v>1095.48</v>
      </c>
      <c r="L2511" s="188">
        <v>1186.95</v>
      </c>
      <c r="M2511" s="188">
        <v>945.21</v>
      </c>
      <c r="N2511" s="188">
        <v>1053.6600000000001</v>
      </c>
      <c r="O2511" s="188">
        <v>1350.3</v>
      </c>
      <c r="P2511" s="188">
        <v>1001.83</v>
      </c>
      <c r="Q2511" s="188">
        <v>1210.9100000000001</v>
      </c>
      <c r="R2511" s="188"/>
      <c r="S2511" s="188"/>
      <c r="T2511" s="188">
        <v>1069.1300000000001</v>
      </c>
      <c r="U2511" s="188">
        <v>910.36</v>
      </c>
      <c r="V2511" s="188"/>
      <c r="W2511" s="188">
        <v>1059.8900000000001</v>
      </c>
      <c r="X2511" s="188">
        <v>1102.01</v>
      </c>
      <c r="Y2511" s="188">
        <v>1025.79</v>
      </c>
      <c r="Z2511" s="188">
        <v>1219.6199999999999</v>
      </c>
      <c r="AA2511" s="188">
        <v>810.18</v>
      </c>
      <c r="AB2511" s="188">
        <v>1219.19</v>
      </c>
      <c r="AC2511" s="188">
        <v>932.14</v>
      </c>
      <c r="AD2511" s="188">
        <v>958.27</v>
      </c>
      <c r="AE2511" s="188">
        <v>1045.3900000000001</v>
      </c>
      <c r="AF2511" s="188">
        <v>1112.9000000000001</v>
      </c>
    </row>
    <row r="2512" spans="1:32" x14ac:dyDescent="0.3">
      <c r="A2512" s="180" t="s">
        <v>973</v>
      </c>
      <c r="B2512" s="180">
        <v>39498</v>
      </c>
      <c r="C2512" s="182" t="s">
        <v>28900</v>
      </c>
      <c r="D2512" s="180" t="s">
        <v>6</v>
      </c>
      <c r="E2512" s="180" t="s">
        <v>857</v>
      </c>
      <c r="F2512" s="188">
        <v>1880.25</v>
      </c>
      <c r="G2512" s="188">
        <v>1155.01</v>
      </c>
      <c r="H2512" s="188"/>
      <c r="I2512" s="188"/>
      <c r="J2512" s="188">
        <v>1228.6600000000001</v>
      </c>
      <c r="K2512" s="188">
        <v>1351.09</v>
      </c>
      <c r="L2512" s="188">
        <v>1463.91</v>
      </c>
      <c r="M2512" s="188">
        <v>1165.75</v>
      </c>
      <c r="N2512" s="188">
        <v>1299.52</v>
      </c>
      <c r="O2512" s="188">
        <v>1665.36</v>
      </c>
      <c r="P2512" s="188">
        <v>1235.5899999999999</v>
      </c>
      <c r="Q2512" s="188">
        <v>1493.45</v>
      </c>
      <c r="R2512" s="188"/>
      <c r="S2512" s="188"/>
      <c r="T2512" s="188">
        <v>1318.59</v>
      </c>
      <c r="U2512" s="188">
        <v>1122.77</v>
      </c>
      <c r="V2512" s="188"/>
      <c r="W2512" s="188">
        <v>1307.2</v>
      </c>
      <c r="X2512" s="188">
        <v>1359.15</v>
      </c>
      <c r="Y2512" s="188">
        <v>1265.1400000000001</v>
      </c>
      <c r="Z2512" s="188">
        <v>1504.2</v>
      </c>
      <c r="AA2512" s="188">
        <v>999.21</v>
      </c>
      <c r="AB2512" s="188">
        <v>1503.66</v>
      </c>
      <c r="AC2512" s="188">
        <v>1149.6300000000001</v>
      </c>
      <c r="AD2512" s="188">
        <v>1181.8699999999999</v>
      </c>
      <c r="AE2512" s="188">
        <v>1289.31</v>
      </c>
      <c r="AF2512" s="188">
        <v>1372.58</v>
      </c>
    </row>
    <row r="2513" spans="1:32" x14ac:dyDescent="0.3">
      <c r="A2513" s="180" t="s">
        <v>973</v>
      </c>
      <c r="B2513" s="180">
        <v>43621</v>
      </c>
      <c r="C2513" s="182" t="s">
        <v>28901</v>
      </c>
      <c r="D2513" s="180" t="s">
        <v>6</v>
      </c>
      <c r="E2513" s="180" t="s">
        <v>857</v>
      </c>
      <c r="F2513" s="188">
        <v>1574.66</v>
      </c>
      <c r="G2513" s="188">
        <v>967.29</v>
      </c>
      <c r="H2513" s="188"/>
      <c r="I2513" s="188"/>
      <c r="J2513" s="188">
        <v>1028.97</v>
      </c>
      <c r="K2513" s="188">
        <v>1131.51</v>
      </c>
      <c r="L2513" s="188">
        <v>1225.99</v>
      </c>
      <c r="M2513" s="188">
        <v>976.29</v>
      </c>
      <c r="N2513" s="188">
        <v>1088.32</v>
      </c>
      <c r="O2513" s="188">
        <v>1394.7</v>
      </c>
      <c r="P2513" s="188">
        <v>1034.78</v>
      </c>
      <c r="Q2513" s="188">
        <v>1250.73</v>
      </c>
      <c r="R2513" s="188"/>
      <c r="S2513" s="188"/>
      <c r="T2513" s="188">
        <v>1104.29</v>
      </c>
      <c r="U2513" s="188">
        <v>940.3</v>
      </c>
      <c r="V2513" s="188"/>
      <c r="W2513" s="188">
        <v>1094.75</v>
      </c>
      <c r="X2513" s="188">
        <v>1138.26</v>
      </c>
      <c r="Y2513" s="188">
        <v>1059.52</v>
      </c>
      <c r="Z2513" s="188">
        <v>1259.73</v>
      </c>
      <c r="AA2513" s="188">
        <v>836.82</v>
      </c>
      <c r="AB2513" s="188">
        <v>1259.28</v>
      </c>
      <c r="AC2513" s="188">
        <v>962.79</v>
      </c>
      <c r="AD2513" s="188">
        <v>989.79</v>
      </c>
      <c r="AE2513" s="188">
        <v>1079.77</v>
      </c>
      <c r="AF2513" s="188">
        <v>1149.5</v>
      </c>
    </row>
    <row r="2514" spans="1:32" x14ac:dyDescent="0.3">
      <c r="A2514" s="180" t="s">
        <v>973</v>
      </c>
      <c r="B2514" s="180">
        <v>39501</v>
      </c>
      <c r="C2514" s="182" t="s">
        <v>28902</v>
      </c>
      <c r="D2514" s="180" t="s">
        <v>6</v>
      </c>
      <c r="E2514" s="180" t="s">
        <v>857</v>
      </c>
      <c r="F2514" s="188">
        <v>1565.81</v>
      </c>
      <c r="G2514" s="188">
        <v>961.85</v>
      </c>
      <c r="H2514" s="188"/>
      <c r="I2514" s="188"/>
      <c r="J2514" s="188">
        <v>1023.19</v>
      </c>
      <c r="K2514" s="188">
        <v>1125.1500000000001</v>
      </c>
      <c r="L2514" s="188">
        <v>1219.0999999999999</v>
      </c>
      <c r="M2514" s="188">
        <v>970.8</v>
      </c>
      <c r="N2514" s="188">
        <v>1082.2</v>
      </c>
      <c r="O2514" s="188">
        <v>1386.86</v>
      </c>
      <c r="P2514" s="188">
        <v>1028.96</v>
      </c>
      <c r="Q2514" s="188">
        <v>1243.7</v>
      </c>
      <c r="R2514" s="188"/>
      <c r="S2514" s="188"/>
      <c r="T2514" s="188">
        <v>1098.08</v>
      </c>
      <c r="U2514" s="188">
        <v>935.01</v>
      </c>
      <c r="V2514" s="188"/>
      <c r="W2514" s="188">
        <v>1088.5999999999999</v>
      </c>
      <c r="X2514" s="188">
        <v>1131.8599999999999</v>
      </c>
      <c r="Y2514" s="188">
        <v>1053.57</v>
      </c>
      <c r="Z2514" s="188">
        <v>1252.6500000000001</v>
      </c>
      <c r="AA2514" s="188">
        <v>832.12</v>
      </c>
      <c r="AB2514" s="188">
        <v>1252.2</v>
      </c>
      <c r="AC2514" s="188">
        <v>957.38</v>
      </c>
      <c r="AD2514" s="188">
        <v>984.22</v>
      </c>
      <c r="AE2514" s="188">
        <v>1073.7</v>
      </c>
      <c r="AF2514" s="188">
        <v>1143.04</v>
      </c>
    </row>
    <row r="2515" spans="1:32" x14ac:dyDescent="0.3">
      <c r="A2515" s="180" t="s">
        <v>973</v>
      </c>
      <c r="B2515" s="180">
        <v>39499</v>
      </c>
      <c r="C2515" s="182" t="s">
        <v>28903</v>
      </c>
      <c r="D2515" s="180" t="s">
        <v>6</v>
      </c>
      <c r="E2515" s="180" t="s">
        <v>857</v>
      </c>
      <c r="F2515" s="188">
        <v>1906.95</v>
      </c>
      <c r="G2515" s="188">
        <v>1171.4100000000001</v>
      </c>
      <c r="H2515" s="188"/>
      <c r="I2515" s="188"/>
      <c r="J2515" s="188">
        <v>1246.1099999999999</v>
      </c>
      <c r="K2515" s="188">
        <v>1370.28</v>
      </c>
      <c r="L2515" s="188">
        <v>1484.69</v>
      </c>
      <c r="M2515" s="188">
        <v>1182.31</v>
      </c>
      <c r="N2515" s="188">
        <v>1317.97</v>
      </c>
      <c r="O2515" s="188">
        <v>1689.01</v>
      </c>
      <c r="P2515" s="188">
        <v>1253.1400000000001</v>
      </c>
      <c r="Q2515" s="188">
        <v>1514.66</v>
      </c>
      <c r="R2515" s="188"/>
      <c r="S2515" s="188"/>
      <c r="T2515" s="188">
        <v>1337.31</v>
      </c>
      <c r="U2515" s="188">
        <v>1138.72</v>
      </c>
      <c r="V2515" s="188"/>
      <c r="W2515" s="188">
        <v>1325.76</v>
      </c>
      <c r="X2515" s="188">
        <v>1378.45</v>
      </c>
      <c r="Y2515" s="188">
        <v>1283.0999999999999</v>
      </c>
      <c r="Z2515" s="188">
        <v>1525.56</v>
      </c>
      <c r="AA2515" s="188">
        <v>1013.4</v>
      </c>
      <c r="AB2515" s="188">
        <v>1525.01</v>
      </c>
      <c r="AC2515" s="188">
        <v>1165.96</v>
      </c>
      <c r="AD2515" s="188">
        <v>1198.6500000000001</v>
      </c>
      <c r="AE2515" s="188">
        <v>1307.6199999999999</v>
      </c>
      <c r="AF2515" s="188">
        <v>1392.07</v>
      </c>
    </row>
    <row r="2516" spans="1:32" x14ac:dyDescent="0.3">
      <c r="A2516" s="180" t="s">
        <v>973</v>
      </c>
      <c r="B2516" s="180">
        <v>3733</v>
      </c>
      <c r="C2516" s="182" t="s">
        <v>28904</v>
      </c>
      <c r="D2516" s="180" t="s">
        <v>47</v>
      </c>
      <c r="E2516" s="180" t="s">
        <v>857</v>
      </c>
      <c r="F2516" s="188">
        <v>189.08</v>
      </c>
      <c r="G2516" s="188">
        <v>91.02</v>
      </c>
      <c r="H2516" s="188">
        <v>137.38999999999999</v>
      </c>
      <c r="I2516" s="188">
        <v>124.96</v>
      </c>
      <c r="J2516" s="188">
        <v>88.78</v>
      </c>
      <c r="K2516" s="188">
        <v>90.1</v>
      </c>
      <c r="L2516" s="188">
        <v>112.13</v>
      </c>
      <c r="M2516" s="188">
        <v>101.94</v>
      </c>
      <c r="N2516" s="188">
        <v>106.32</v>
      </c>
      <c r="O2516" s="188">
        <v>92.07</v>
      </c>
      <c r="P2516" s="188">
        <v>93.39</v>
      </c>
      <c r="Q2516" s="188">
        <v>104.4</v>
      </c>
      <c r="R2516" s="188">
        <v>136.07</v>
      </c>
      <c r="S2516" s="188">
        <v>102.86</v>
      </c>
      <c r="T2516" s="188">
        <v>78.510000000000005</v>
      </c>
      <c r="U2516" s="188">
        <v>86.81</v>
      </c>
      <c r="V2516" s="188">
        <v>84.84</v>
      </c>
      <c r="W2516" s="188">
        <v>76.84</v>
      </c>
      <c r="X2516" s="188">
        <v>98.65</v>
      </c>
      <c r="Y2516" s="188">
        <v>92.93</v>
      </c>
      <c r="Z2516" s="188">
        <v>132.85</v>
      </c>
      <c r="AA2516" s="188">
        <v>177.57</v>
      </c>
      <c r="AB2516" s="188">
        <v>84.18</v>
      </c>
      <c r="AC2516" s="188">
        <v>76.39</v>
      </c>
      <c r="AD2516" s="188">
        <v>98.65</v>
      </c>
      <c r="AE2516" s="188">
        <v>113.12</v>
      </c>
      <c r="AF2516" s="188">
        <v>138.77000000000001</v>
      </c>
    </row>
    <row r="2517" spans="1:32" x14ac:dyDescent="0.3">
      <c r="A2517" s="180" t="s">
        <v>973</v>
      </c>
      <c r="B2517" s="180">
        <v>3731</v>
      </c>
      <c r="C2517" s="182" t="s">
        <v>28905</v>
      </c>
      <c r="D2517" s="180" t="s">
        <v>47</v>
      </c>
      <c r="E2517" s="180" t="s">
        <v>857</v>
      </c>
      <c r="F2517" s="188">
        <v>169.18</v>
      </c>
      <c r="G2517" s="188">
        <v>81.44</v>
      </c>
      <c r="H2517" s="188">
        <v>122.92</v>
      </c>
      <c r="I2517" s="188">
        <v>111.8</v>
      </c>
      <c r="J2517" s="188">
        <v>79.44</v>
      </c>
      <c r="K2517" s="188">
        <v>80.61</v>
      </c>
      <c r="L2517" s="188">
        <v>100.33</v>
      </c>
      <c r="M2517" s="188">
        <v>91.21</v>
      </c>
      <c r="N2517" s="188">
        <v>95.13</v>
      </c>
      <c r="O2517" s="188">
        <v>82.38</v>
      </c>
      <c r="P2517" s="188">
        <v>83.56</v>
      </c>
      <c r="Q2517" s="188">
        <v>93.41</v>
      </c>
      <c r="R2517" s="188">
        <v>121.75</v>
      </c>
      <c r="S2517" s="188">
        <v>92.03</v>
      </c>
      <c r="T2517" s="188">
        <v>70.25</v>
      </c>
      <c r="U2517" s="188">
        <v>77.67</v>
      </c>
      <c r="V2517" s="188">
        <v>75.91</v>
      </c>
      <c r="W2517" s="188">
        <v>68.75</v>
      </c>
      <c r="X2517" s="188">
        <v>88.26</v>
      </c>
      <c r="Y2517" s="188">
        <v>83.14</v>
      </c>
      <c r="Z2517" s="188">
        <v>118.86</v>
      </c>
      <c r="AA2517" s="188">
        <v>158.88</v>
      </c>
      <c r="AB2517" s="188">
        <v>75.319999999999993</v>
      </c>
      <c r="AC2517" s="188">
        <v>68.349999999999994</v>
      </c>
      <c r="AD2517" s="188">
        <v>88.26</v>
      </c>
      <c r="AE2517" s="188">
        <v>101.21</v>
      </c>
      <c r="AF2517" s="188">
        <v>124.16</v>
      </c>
    </row>
    <row r="2518" spans="1:32" x14ac:dyDescent="0.3">
      <c r="A2518" s="180" t="s">
        <v>973</v>
      </c>
      <c r="B2518" s="180">
        <v>38137</v>
      </c>
      <c r="C2518" s="182" t="s">
        <v>28906</v>
      </c>
      <c r="D2518" s="180" t="s">
        <v>47</v>
      </c>
      <c r="E2518" s="180" t="s">
        <v>857</v>
      </c>
      <c r="F2518" s="188">
        <v>202.35</v>
      </c>
      <c r="G2518" s="188">
        <v>97.41</v>
      </c>
      <c r="H2518" s="188">
        <v>147.03</v>
      </c>
      <c r="I2518" s="188">
        <v>133.72999999999999</v>
      </c>
      <c r="J2518" s="188">
        <v>95.01</v>
      </c>
      <c r="K2518" s="188">
        <v>96.42</v>
      </c>
      <c r="L2518" s="188">
        <v>120</v>
      </c>
      <c r="M2518" s="188">
        <v>109.09</v>
      </c>
      <c r="N2518" s="188">
        <v>113.78</v>
      </c>
      <c r="O2518" s="188">
        <v>98.53</v>
      </c>
      <c r="P2518" s="188">
        <v>99.94</v>
      </c>
      <c r="Q2518" s="188">
        <v>111.72</v>
      </c>
      <c r="R2518" s="188">
        <v>145.62</v>
      </c>
      <c r="S2518" s="188">
        <v>110.08</v>
      </c>
      <c r="T2518" s="188">
        <v>84.02</v>
      </c>
      <c r="U2518" s="188">
        <v>92.9</v>
      </c>
      <c r="V2518" s="188">
        <v>90.79</v>
      </c>
      <c r="W2518" s="188">
        <v>82.23</v>
      </c>
      <c r="X2518" s="188">
        <v>105.57</v>
      </c>
      <c r="Y2518" s="188">
        <v>99.45</v>
      </c>
      <c r="Z2518" s="188">
        <v>142.16999999999999</v>
      </c>
      <c r="AA2518" s="188">
        <v>190.03</v>
      </c>
      <c r="AB2518" s="188">
        <v>90.09</v>
      </c>
      <c r="AC2518" s="188">
        <v>81.75</v>
      </c>
      <c r="AD2518" s="188">
        <v>105.57</v>
      </c>
      <c r="AE2518" s="188">
        <v>121.06</v>
      </c>
      <c r="AF2518" s="188">
        <v>148.51</v>
      </c>
    </row>
    <row r="2519" spans="1:32" x14ac:dyDescent="0.3">
      <c r="A2519" s="180" t="s">
        <v>973</v>
      </c>
      <c r="B2519" s="180">
        <v>38138</v>
      </c>
      <c r="C2519" s="182" t="s">
        <v>28907</v>
      </c>
      <c r="D2519" s="180" t="s">
        <v>47</v>
      </c>
      <c r="E2519" s="180" t="s">
        <v>857</v>
      </c>
      <c r="F2519" s="188">
        <v>210.09</v>
      </c>
      <c r="G2519" s="188">
        <v>101.13</v>
      </c>
      <c r="H2519" s="188">
        <v>152.65</v>
      </c>
      <c r="I2519" s="188">
        <v>138.84</v>
      </c>
      <c r="J2519" s="188">
        <v>98.65</v>
      </c>
      <c r="K2519" s="188">
        <v>100.11</v>
      </c>
      <c r="L2519" s="188">
        <v>124.59</v>
      </c>
      <c r="M2519" s="188">
        <v>113.26</v>
      </c>
      <c r="N2519" s="188">
        <v>118.13</v>
      </c>
      <c r="O2519" s="188">
        <v>102.3</v>
      </c>
      <c r="P2519" s="188">
        <v>103.76</v>
      </c>
      <c r="Q2519" s="188">
        <v>116</v>
      </c>
      <c r="R2519" s="188">
        <v>151.19</v>
      </c>
      <c r="S2519" s="188">
        <v>114.29</v>
      </c>
      <c r="T2519" s="188">
        <v>87.23</v>
      </c>
      <c r="U2519" s="188">
        <v>96.46</v>
      </c>
      <c r="V2519" s="188">
        <v>94.26</v>
      </c>
      <c r="W2519" s="188">
        <v>85.38</v>
      </c>
      <c r="X2519" s="188">
        <v>109.61</v>
      </c>
      <c r="Y2519" s="188">
        <v>103.25</v>
      </c>
      <c r="Z2519" s="188">
        <v>147.61000000000001</v>
      </c>
      <c r="AA2519" s="188">
        <v>197.3</v>
      </c>
      <c r="AB2519" s="188">
        <v>93.53</v>
      </c>
      <c r="AC2519" s="188">
        <v>84.88</v>
      </c>
      <c r="AD2519" s="188">
        <v>109.61</v>
      </c>
      <c r="AE2519" s="188">
        <v>125.69</v>
      </c>
      <c r="AF2519" s="188">
        <v>154.19</v>
      </c>
    </row>
    <row r="2520" spans="1:32" x14ac:dyDescent="0.3">
      <c r="A2520" s="180" t="s">
        <v>973</v>
      </c>
      <c r="B2520" s="180">
        <v>45318</v>
      </c>
      <c r="C2520" s="182" t="s">
        <v>31518</v>
      </c>
      <c r="D2520" s="180" t="s">
        <v>47</v>
      </c>
      <c r="E2520" s="180" t="s">
        <v>857</v>
      </c>
      <c r="F2520" s="188">
        <v>209</v>
      </c>
      <c r="G2520" s="188">
        <v>153.79</v>
      </c>
      <c r="H2520" s="188">
        <v>177.45</v>
      </c>
      <c r="I2520" s="188"/>
      <c r="J2520" s="188">
        <v>114.36</v>
      </c>
      <c r="K2520" s="188">
        <v>128.53</v>
      </c>
      <c r="L2520" s="188">
        <v>108.44</v>
      </c>
      <c r="M2520" s="188"/>
      <c r="N2520" s="188">
        <v>118.3</v>
      </c>
      <c r="O2520" s="188">
        <v>153.69</v>
      </c>
      <c r="P2520" s="188">
        <v>170.97</v>
      </c>
      <c r="Q2520" s="188">
        <v>142.85</v>
      </c>
      <c r="R2520" s="188">
        <v>165.62</v>
      </c>
      <c r="S2520" s="188">
        <v>118.3</v>
      </c>
      <c r="T2520" s="188">
        <v>102.53</v>
      </c>
      <c r="U2520" s="188"/>
      <c r="V2520" s="188">
        <v>177.45</v>
      </c>
      <c r="W2520" s="188">
        <v>106.27</v>
      </c>
      <c r="X2520" s="188">
        <v>147.88</v>
      </c>
      <c r="Y2520" s="188">
        <v>147.13</v>
      </c>
      <c r="Z2520" s="188">
        <v>153.77000000000001</v>
      </c>
      <c r="AA2520" s="188"/>
      <c r="AB2520" s="188"/>
      <c r="AC2520" s="188">
        <v>125.71</v>
      </c>
      <c r="AD2520" s="188">
        <v>112.39</v>
      </c>
      <c r="AE2520" s="188">
        <v>140.78</v>
      </c>
      <c r="AF2520" s="188">
        <v>128.16</v>
      </c>
    </row>
    <row r="2521" spans="1:32" x14ac:dyDescent="0.3">
      <c r="A2521" s="180" t="s">
        <v>973</v>
      </c>
      <c r="B2521" s="180">
        <v>45319</v>
      </c>
      <c r="C2521" s="182" t="s">
        <v>31519</v>
      </c>
      <c r="D2521" s="180" t="s">
        <v>47</v>
      </c>
      <c r="E2521" s="180" t="s">
        <v>857</v>
      </c>
      <c r="F2521" s="188">
        <v>235.14</v>
      </c>
      <c r="G2521" s="188">
        <v>173.02</v>
      </c>
      <c r="H2521" s="188">
        <v>199.64</v>
      </c>
      <c r="I2521" s="188"/>
      <c r="J2521" s="188">
        <v>128.66</v>
      </c>
      <c r="K2521" s="188">
        <v>144.61000000000001</v>
      </c>
      <c r="L2521" s="188">
        <v>122</v>
      </c>
      <c r="M2521" s="188"/>
      <c r="N2521" s="188">
        <v>133.09</v>
      </c>
      <c r="O2521" s="188">
        <v>172.91</v>
      </c>
      <c r="P2521" s="188">
        <v>192.35</v>
      </c>
      <c r="Q2521" s="188">
        <v>160.71</v>
      </c>
      <c r="R2521" s="188">
        <v>186.33</v>
      </c>
      <c r="S2521" s="188">
        <v>133.09</v>
      </c>
      <c r="T2521" s="188">
        <v>115.35</v>
      </c>
      <c r="U2521" s="188"/>
      <c r="V2521" s="188">
        <v>199.64</v>
      </c>
      <c r="W2521" s="188">
        <v>119.56</v>
      </c>
      <c r="X2521" s="188">
        <v>166.37</v>
      </c>
      <c r="Y2521" s="188">
        <v>165.53</v>
      </c>
      <c r="Z2521" s="188">
        <v>173</v>
      </c>
      <c r="AA2521" s="188"/>
      <c r="AB2521" s="188"/>
      <c r="AC2521" s="188">
        <v>141.44</v>
      </c>
      <c r="AD2521" s="188">
        <v>126.44</v>
      </c>
      <c r="AE2521" s="188">
        <v>158.38</v>
      </c>
      <c r="AF2521" s="188">
        <v>144.19</v>
      </c>
    </row>
    <row r="2522" spans="1:32" x14ac:dyDescent="0.3">
      <c r="A2522" s="180" t="s">
        <v>973</v>
      </c>
      <c r="B2522" s="180">
        <v>45320</v>
      </c>
      <c r="C2522" s="182" t="s">
        <v>31520</v>
      </c>
      <c r="D2522" s="180" t="s">
        <v>47</v>
      </c>
      <c r="E2522" s="180" t="s">
        <v>857</v>
      </c>
      <c r="F2522" s="188">
        <v>304.64</v>
      </c>
      <c r="G2522" s="188">
        <v>224.17</v>
      </c>
      <c r="H2522" s="188">
        <v>258.66000000000003</v>
      </c>
      <c r="I2522" s="188"/>
      <c r="J2522" s="188">
        <v>166.69</v>
      </c>
      <c r="K2522" s="188">
        <v>187.35</v>
      </c>
      <c r="L2522" s="188">
        <v>158.07</v>
      </c>
      <c r="M2522" s="188"/>
      <c r="N2522" s="188">
        <v>172.44</v>
      </c>
      <c r="O2522" s="188">
        <v>224.03</v>
      </c>
      <c r="P2522" s="188">
        <v>249.2</v>
      </c>
      <c r="Q2522" s="188">
        <v>208.22</v>
      </c>
      <c r="R2522" s="188">
        <v>241.41</v>
      </c>
      <c r="S2522" s="188">
        <v>172.44</v>
      </c>
      <c r="T2522" s="188">
        <v>149.44999999999999</v>
      </c>
      <c r="U2522" s="188"/>
      <c r="V2522" s="188">
        <v>258.66000000000003</v>
      </c>
      <c r="W2522" s="188">
        <v>154.91</v>
      </c>
      <c r="X2522" s="188">
        <v>215.55</v>
      </c>
      <c r="Y2522" s="188">
        <v>214.46</v>
      </c>
      <c r="Z2522" s="188">
        <v>224.14</v>
      </c>
      <c r="AA2522" s="188"/>
      <c r="AB2522" s="188"/>
      <c r="AC2522" s="188">
        <v>183.24</v>
      </c>
      <c r="AD2522" s="188">
        <v>163.82</v>
      </c>
      <c r="AE2522" s="188">
        <v>205.2</v>
      </c>
      <c r="AF2522" s="188">
        <v>186.81</v>
      </c>
    </row>
    <row r="2523" spans="1:32" x14ac:dyDescent="0.3">
      <c r="A2523" s="180" t="s">
        <v>973</v>
      </c>
      <c r="B2523" s="180">
        <v>45315</v>
      </c>
      <c r="C2523" s="182" t="s">
        <v>31521</v>
      </c>
      <c r="D2523" s="180" t="s">
        <v>47</v>
      </c>
      <c r="E2523" s="180" t="s">
        <v>857</v>
      </c>
      <c r="F2523" s="188">
        <v>137.55000000000001</v>
      </c>
      <c r="G2523" s="188">
        <v>101.22</v>
      </c>
      <c r="H2523" s="188">
        <v>116.79</v>
      </c>
      <c r="I2523" s="188"/>
      <c r="J2523" s="188">
        <v>75.260000000000005</v>
      </c>
      <c r="K2523" s="188">
        <v>84.59</v>
      </c>
      <c r="L2523" s="188">
        <v>71.37</v>
      </c>
      <c r="M2523" s="188"/>
      <c r="N2523" s="188">
        <v>77.86</v>
      </c>
      <c r="O2523" s="188">
        <v>101.15</v>
      </c>
      <c r="P2523" s="188">
        <v>112.52</v>
      </c>
      <c r="Q2523" s="188">
        <v>94.01</v>
      </c>
      <c r="R2523" s="188">
        <v>109</v>
      </c>
      <c r="S2523" s="188">
        <v>77.86</v>
      </c>
      <c r="T2523" s="188">
        <v>67.48</v>
      </c>
      <c r="U2523" s="188"/>
      <c r="V2523" s="188">
        <v>116.79</v>
      </c>
      <c r="W2523" s="188">
        <v>69.94</v>
      </c>
      <c r="X2523" s="188">
        <v>97.32</v>
      </c>
      <c r="Y2523" s="188">
        <v>96.83</v>
      </c>
      <c r="Z2523" s="188">
        <v>101.2</v>
      </c>
      <c r="AA2523" s="188"/>
      <c r="AB2523" s="188"/>
      <c r="AC2523" s="188">
        <v>82.74</v>
      </c>
      <c r="AD2523" s="188">
        <v>73.959999999999994</v>
      </c>
      <c r="AE2523" s="188">
        <v>92.65</v>
      </c>
      <c r="AF2523" s="188">
        <v>84.35</v>
      </c>
    </row>
    <row r="2524" spans="1:32" x14ac:dyDescent="0.3">
      <c r="A2524" s="180" t="s">
        <v>973</v>
      </c>
      <c r="B2524" s="180">
        <v>45316</v>
      </c>
      <c r="C2524" s="182" t="s">
        <v>31522</v>
      </c>
      <c r="D2524" s="180" t="s">
        <v>47</v>
      </c>
      <c r="E2524" s="180" t="s">
        <v>857</v>
      </c>
      <c r="F2524" s="188">
        <v>157.78</v>
      </c>
      <c r="G2524" s="188">
        <v>116.1</v>
      </c>
      <c r="H2524" s="188">
        <v>133.96</v>
      </c>
      <c r="I2524" s="188"/>
      <c r="J2524" s="188">
        <v>86.33</v>
      </c>
      <c r="K2524" s="188">
        <v>97.03</v>
      </c>
      <c r="L2524" s="188">
        <v>81.87</v>
      </c>
      <c r="M2524" s="188"/>
      <c r="N2524" s="188">
        <v>89.31</v>
      </c>
      <c r="O2524" s="188">
        <v>116.03</v>
      </c>
      <c r="P2524" s="188">
        <v>129.07</v>
      </c>
      <c r="Q2524" s="188">
        <v>107.84</v>
      </c>
      <c r="R2524" s="188">
        <v>125.03</v>
      </c>
      <c r="S2524" s="188">
        <v>89.31</v>
      </c>
      <c r="T2524" s="188">
        <v>77.400000000000006</v>
      </c>
      <c r="U2524" s="188"/>
      <c r="V2524" s="188">
        <v>133.96</v>
      </c>
      <c r="W2524" s="188">
        <v>80.23</v>
      </c>
      <c r="X2524" s="188">
        <v>111.64</v>
      </c>
      <c r="Y2524" s="188">
        <v>111.07</v>
      </c>
      <c r="Z2524" s="188">
        <v>116.09</v>
      </c>
      <c r="AA2524" s="188"/>
      <c r="AB2524" s="188"/>
      <c r="AC2524" s="188">
        <v>94.9</v>
      </c>
      <c r="AD2524" s="188">
        <v>84.84</v>
      </c>
      <c r="AE2524" s="188">
        <v>106.28</v>
      </c>
      <c r="AF2524" s="188">
        <v>96.75</v>
      </c>
    </row>
    <row r="2525" spans="1:32" x14ac:dyDescent="0.3">
      <c r="A2525" s="180" t="s">
        <v>973</v>
      </c>
      <c r="B2525" s="180">
        <v>45317</v>
      </c>
      <c r="C2525" s="182" t="s">
        <v>31523</v>
      </c>
      <c r="D2525" s="180" t="s">
        <v>47</v>
      </c>
      <c r="E2525" s="180" t="s">
        <v>857</v>
      </c>
      <c r="F2525" s="188">
        <v>187.23</v>
      </c>
      <c r="G2525" s="188">
        <v>137.78</v>
      </c>
      <c r="H2525" s="188">
        <v>158.97</v>
      </c>
      <c r="I2525" s="188"/>
      <c r="J2525" s="188">
        <v>102.45</v>
      </c>
      <c r="K2525" s="188">
        <v>115.15</v>
      </c>
      <c r="L2525" s="188">
        <v>97.15</v>
      </c>
      <c r="M2525" s="188"/>
      <c r="N2525" s="188">
        <v>105.98</v>
      </c>
      <c r="O2525" s="188">
        <v>137.69</v>
      </c>
      <c r="P2525" s="188">
        <v>153.16</v>
      </c>
      <c r="Q2525" s="188">
        <v>127.97</v>
      </c>
      <c r="R2525" s="188">
        <v>148.37</v>
      </c>
      <c r="S2525" s="188">
        <v>105.98</v>
      </c>
      <c r="T2525" s="188">
        <v>91.85</v>
      </c>
      <c r="U2525" s="188"/>
      <c r="V2525" s="188">
        <v>158.97</v>
      </c>
      <c r="W2525" s="188">
        <v>95.2</v>
      </c>
      <c r="X2525" s="188">
        <v>132.47999999999999</v>
      </c>
      <c r="Y2525" s="188">
        <v>131.80000000000001</v>
      </c>
      <c r="Z2525" s="188">
        <v>137.76</v>
      </c>
      <c r="AA2525" s="188"/>
      <c r="AB2525" s="188"/>
      <c r="AC2525" s="188">
        <v>112.62</v>
      </c>
      <c r="AD2525" s="188">
        <v>100.68</v>
      </c>
      <c r="AE2525" s="188">
        <v>126.12</v>
      </c>
      <c r="AF2525" s="188">
        <v>114.81</v>
      </c>
    </row>
    <row r="2526" spans="1:32" x14ac:dyDescent="0.3">
      <c r="A2526" s="180" t="s">
        <v>973</v>
      </c>
      <c r="B2526" s="180">
        <v>45313</v>
      </c>
      <c r="C2526" s="182" t="s">
        <v>31524</v>
      </c>
      <c r="D2526" s="180" t="s">
        <v>47</v>
      </c>
      <c r="E2526" s="180" t="s">
        <v>857</v>
      </c>
      <c r="F2526" s="188">
        <v>180.44</v>
      </c>
      <c r="G2526" s="188">
        <v>132.77000000000001</v>
      </c>
      <c r="H2526" s="188">
        <v>153.19999999999999</v>
      </c>
      <c r="I2526" s="188"/>
      <c r="J2526" s="188">
        <v>98.73</v>
      </c>
      <c r="K2526" s="188">
        <v>110.97</v>
      </c>
      <c r="L2526" s="188">
        <v>93.62</v>
      </c>
      <c r="M2526" s="188"/>
      <c r="N2526" s="188">
        <v>102.13</v>
      </c>
      <c r="O2526" s="188">
        <v>132.69</v>
      </c>
      <c r="P2526" s="188">
        <v>147.6</v>
      </c>
      <c r="Q2526" s="188">
        <v>123.33</v>
      </c>
      <c r="R2526" s="188">
        <v>142.99</v>
      </c>
      <c r="S2526" s="188">
        <v>102.13</v>
      </c>
      <c r="T2526" s="188">
        <v>88.51</v>
      </c>
      <c r="U2526" s="188"/>
      <c r="V2526" s="188">
        <v>153.19999999999999</v>
      </c>
      <c r="W2526" s="188">
        <v>91.75</v>
      </c>
      <c r="X2526" s="188">
        <v>127.67</v>
      </c>
      <c r="Y2526" s="188">
        <v>127.02</v>
      </c>
      <c r="Z2526" s="188">
        <v>132.76</v>
      </c>
      <c r="AA2526" s="188"/>
      <c r="AB2526" s="188"/>
      <c r="AC2526" s="188">
        <v>108.53</v>
      </c>
      <c r="AD2526" s="188">
        <v>97.03</v>
      </c>
      <c r="AE2526" s="188">
        <v>121.54</v>
      </c>
      <c r="AF2526" s="188">
        <v>110.64</v>
      </c>
    </row>
    <row r="2527" spans="1:32" x14ac:dyDescent="0.3">
      <c r="A2527" s="180" t="s">
        <v>973</v>
      </c>
      <c r="B2527" s="180">
        <v>45314</v>
      </c>
      <c r="C2527" s="182" t="s">
        <v>31525</v>
      </c>
      <c r="D2527" s="180" t="s">
        <v>47</v>
      </c>
      <c r="E2527" s="180" t="s">
        <v>857</v>
      </c>
      <c r="F2527" s="188">
        <v>253.59</v>
      </c>
      <c r="G2527" s="188">
        <v>186.6</v>
      </c>
      <c r="H2527" s="188">
        <v>215.31</v>
      </c>
      <c r="I2527" s="188"/>
      <c r="J2527" s="188">
        <v>138.75</v>
      </c>
      <c r="K2527" s="188">
        <v>155.94999999999999</v>
      </c>
      <c r="L2527" s="188">
        <v>131.58000000000001</v>
      </c>
      <c r="M2527" s="188"/>
      <c r="N2527" s="188">
        <v>143.54</v>
      </c>
      <c r="O2527" s="188">
        <v>186.48</v>
      </c>
      <c r="P2527" s="188">
        <v>207.44</v>
      </c>
      <c r="Q2527" s="188">
        <v>173.32</v>
      </c>
      <c r="R2527" s="188">
        <v>200.95</v>
      </c>
      <c r="S2527" s="188">
        <v>143.54</v>
      </c>
      <c r="T2527" s="188">
        <v>124.4</v>
      </c>
      <c r="U2527" s="188"/>
      <c r="V2527" s="188">
        <v>215.31</v>
      </c>
      <c r="W2527" s="188">
        <v>128.94</v>
      </c>
      <c r="X2527" s="188">
        <v>179.42</v>
      </c>
      <c r="Y2527" s="188">
        <v>178.51</v>
      </c>
      <c r="Z2527" s="188">
        <v>186.58</v>
      </c>
      <c r="AA2527" s="188"/>
      <c r="AB2527" s="188"/>
      <c r="AC2527" s="188">
        <v>152.53</v>
      </c>
      <c r="AD2527" s="188">
        <v>136.36000000000001</v>
      </c>
      <c r="AE2527" s="188">
        <v>170.81</v>
      </c>
      <c r="AF2527" s="188">
        <v>155.5</v>
      </c>
    </row>
    <row r="2528" spans="1:32" x14ac:dyDescent="0.3">
      <c r="A2528" s="180" t="s">
        <v>973</v>
      </c>
      <c r="B2528" s="180">
        <v>45309</v>
      </c>
      <c r="C2528" s="182" t="s">
        <v>31526</v>
      </c>
      <c r="D2528" s="180" t="s">
        <v>47</v>
      </c>
      <c r="E2528" s="180" t="s">
        <v>857</v>
      </c>
      <c r="F2528" s="188">
        <v>127.03</v>
      </c>
      <c r="G2528" s="188">
        <v>93.48</v>
      </c>
      <c r="H2528" s="188">
        <v>107.86</v>
      </c>
      <c r="I2528" s="188"/>
      <c r="J2528" s="188">
        <v>69.510000000000005</v>
      </c>
      <c r="K2528" s="188">
        <v>78.12</v>
      </c>
      <c r="L2528" s="188">
        <v>65.91</v>
      </c>
      <c r="M2528" s="188"/>
      <c r="N2528" s="188">
        <v>71.900000000000006</v>
      </c>
      <c r="O2528" s="188">
        <v>93.42</v>
      </c>
      <c r="P2528" s="188">
        <v>103.91</v>
      </c>
      <c r="Q2528" s="188">
        <v>86.82</v>
      </c>
      <c r="R2528" s="188">
        <v>100.67</v>
      </c>
      <c r="S2528" s="188">
        <v>71.900000000000006</v>
      </c>
      <c r="T2528" s="188">
        <v>62.32</v>
      </c>
      <c r="U2528" s="188"/>
      <c r="V2528" s="188">
        <v>107.86</v>
      </c>
      <c r="W2528" s="188">
        <v>64.59</v>
      </c>
      <c r="X2528" s="188">
        <v>89.88</v>
      </c>
      <c r="Y2528" s="188">
        <v>89.43</v>
      </c>
      <c r="Z2528" s="188">
        <v>93.46</v>
      </c>
      <c r="AA2528" s="188"/>
      <c r="AB2528" s="188"/>
      <c r="AC2528" s="188">
        <v>76.41</v>
      </c>
      <c r="AD2528" s="188">
        <v>68.31</v>
      </c>
      <c r="AE2528" s="188">
        <v>85.57</v>
      </c>
      <c r="AF2528" s="188">
        <v>77.900000000000006</v>
      </c>
    </row>
    <row r="2529" spans="1:32" x14ac:dyDescent="0.3">
      <c r="A2529" s="180" t="s">
        <v>973</v>
      </c>
      <c r="B2529" s="180">
        <v>45310</v>
      </c>
      <c r="C2529" s="182" t="s">
        <v>31527</v>
      </c>
      <c r="D2529" s="180" t="s">
        <v>47</v>
      </c>
      <c r="E2529" s="180" t="s">
        <v>857</v>
      </c>
      <c r="F2529" s="188">
        <v>147.87</v>
      </c>
      <c r="G2529" s="188">
        <v>108.81</v>
      </c>
      <c r="H2529" s="188">
        <v>125.55</v>
      </c>
      <c r="I2529" s="188"/>
      <c r="J2529" s="188">
        <v>80.91</v>
      </c>
      <c r="K2529" s="188">
        <v>90.94</v>
      </c>
      <c r="L2529" s="188">
        <v>76.72</v>
      </c>
      <c r="M2529" s="188"/>
      <c r="N2529" s="188">
        <v>83.7</v>
      </c>
      <c r="O2529" s="188">
        <v>108.74</v>
      </c>
      <c r="P2529" s="188">
        <v>120.96</v>
      </c>
      <c r="Q2529" s="188">
        <v>101.07</v>
      </c>
      <c r="R2529" s="188">
        <v>117.18</v>
      </c>
      <c r="S2529" s="188">
        <v>83.7</v>
      </c>
      <c r="T2529" s="188">
        <v>72.540000000000006</v>
      </c>
      <c r="U2529" s="188"/>
      <c r="V2529" s="188">
        <v>125.55</v>
      </c>
      <c r="W2529" s="188">
        <v>75.19</v>
      </c>
      <c r="X2529" s="188">
        <v>104.62</v>
      </c>
      <c r="Y2529" s="188">
        <v>104.09</v>
      </c>
      <c r="Z2529" s="188">
        <v>108.79</v>
      </c>
      <c r="AA2529" s="188"/>
      <c r="AB2529" s="188"/>
      <c r="AC2529" s="188">
        <v>88.94</v>
      </c>
      <c r="AD2529" s="188">
        <v>79.510000000000005</v>
      </c>
      <c r="AE2529" s="188">
        <v>99.6</v>
      </c>
      <c r="AF2529" s="188">
        <v>90.67</v>
      </c>
    </row>
    <row r="2530" spans="1:32" x14ac:dyDescent="0.3">
      <c r="A2530" s="180" t="s">
        <v>973</v>
      </c>
      <c r="B2530" s="180">
        <v>45311</v>
      </c>
      <c r="C2530" s="182" t="s">
        <v>31528</v>
      </c>
      <c r="D2530" s="180" t="s">
        <v>47</v>
      </c>
      <c r="E2530" s="180" t="s">
        <v>857</v>
      </c>
      <c r="F2530" s="188">
        <v>161.02000000000001</v>
      </c>
      <c r="G2530" s="188">
        <v>118.48</v>
      </c>
      <c r="H2530" s="188">
        <v>136.71</v>
      </c>
      <c r="I2530" s="188"/>
      <c r="J2530" s="188">
        <v>88.1</v>
      </c>
      <c r="K2530" s="188">
        <v>99.02</v>
      </c>
      <c r="L2530" s="188">
        <v>83.54</v>
      </c>
      <c r="M2530" s="188"/>
      <c r="N2530" s="188">
        <v>91.14</v>
      </c>
      <c r="O2530" s="188">
        <v>118.41</v>
      </c>
      <c r="P2530" s="188">
        <v>131.71</v>
      </c>
      <c r="Q2530" s="188">
        <v>110.05</v>
      </c>
      <c r="R2530" s="188">
        <v>127.6</v>
      </c>
      <c r="S2530" s="188">
        <v>91.14</v>
      </c>
      <c r="T2530" s="188">
        <v>78.989999999999995</v>
      </c>
      <c r="U2530" s="188"/>
      <c r="V2530" s="188">
        <v>136.71</v>
      </c>
      <c r="W2530" s="188">
        <v>81.87</v>
      </c>
      <c r="X2530" s="188">
        <v>113.93</v>
      </c>
      <c r="Y2530" s="188">
        <v>113.35</v>
      </c>
      <c r="Z2530" s="188">
        <v>118.47</v>
      </c>
      <c r="AA2530" s="188"/>
      <c r="AB2530" s="188"/>
      <c r="AC2530" s="188">
        <v>96.85</v>
      </c>
      <c r="AD2530" s="188">
        <v>86.58</v>
      </c>
      <c r="AE2530" s="188">
        <v>108.46</v>
      </c>
      <c r="AF2530" s="188">
        <v>98.74</v>
      </c>
    </row>
    <row r="2531" spans="1:32" x14ac:dyDescent="0.3">
      <c r="A2531" s="180" t="s">
        <v>973</v>
      </c>
      <c r="B2531" s="180">
        <v>45312</v>
      </c>
      <c r="C2531" s="182" t="s">
        <v>31529</v>
      </c>
      <c r="D2531" s="180" t="s">
        <v>47</v>
      </c>
      <c r="E2531" s="180" t="s">
        <v>857</v>
      </c>
      <c r="F2531" s="188">
        <v>194.87</v>
      </c>
      <c r="G2531" s="188">
        <v>143.38999999999999</v>
      </c>
      <c r="H2531" s="188">
        <v>165.45</v>
      </c>
      <c r="I2531" s="188"/>
      <c r="J2531" s="188">
        <v>106.62</v>
      </c>
      <c r="K2531" s="188">
        <v>119.84</v>
      </c>
      <c r="L2531" s="188">
        <v>101.11</v>
      </c>
      <c r="M2531" s="188"/>
      <c r="N2531" s="188">
        <v>110.3</v>
      </c>
      <c r="O2531" s="188">
        <v>143.30000000000001</v>
      </c>
      <c r="P2531" s="188">
        <v>159.4</v>
      </c>
      <c r="Q2531" s="188">
        <v>133.19</v>
      </c>
      <c r="R2531" s="188">
        <v>154.41999999999999</v>
      </c>
      <c r="S2531" s="188">
        <v>110.3</v>
      </c>
      <c r="T2531" s="188">
        <v>95.59</v>
      </c>
      <c r="U2531" s="188"/>
      <c r="V2531" s="188">
        <v>165.45</v>
      </c>
      <c r="W2531" s="188">
        <v>99.08</v>
      </c>
      <c r="X2531" s="188">
        <v>137.87</v>
      </c>
      <c r="Y2531" s="188">
        <v>137.18</v>
      </c>
      <c r="Z2531" s="188">
        <v>143.37</v>
      </c>
      <c r="AA2531" s="188"/>
      <c r="AB2531" s="188"/>
      <c r="AC2531" s="188">
        <v>117.21</v>
      </c>
      <c r="AD2531" s="188">
        <v>104.78</v>
      </c>
      <c r="AE2531" s="188">
        <v>131.26</v>
      </c>
      <c r="AF2531" s="188">
        <v>119.49</v>
      </c>
    </row>
    <row r="2532" spans="1:32" x14ac:dyDescent="0.3">
      <c r="A2532" s="180" t="s">
        <v>973</v>
      </c>
      <c r="B2532" s="180">
        <v>43342</v>
      </c>
      <c r="C2532" s="182" t="s">
        <v>31530</v>
      </c>
      <c r="D2532" s="180" t="s">
        <v>47</v>
      </c>
      <c r="E2532" s="180" t="s">
        <v>857</v>
      </c>
      <c r="F2532" s="188">
        <v>137.55000000000001</v>
      </c>
      <c r="G2532" s="188">
        <v>101.22</v>
      </c>
      <c r="H2532" s="188">
        <v>116.79</v>
      </c>
      <c r="I2532" s="188"/>
      <c r="J2532" s="188">
        <v>75.260000000000005</v>
      </c>
      <c r="K2532" s="188">
        <v>84.59</v>
      </c>
      <c r="L2532" s="188">
        <v>71.37</v>
      </c>
      <c r="M2532" s="188"/>
      <c r="N2532" s="188">
        <v>77.86</v>
      </c>
      <c r="O2532" s="188">
        <v>101.15</v>
      </c>
      <c r="P2532" s="188">
        <v>112.52</v>
      </c>
      <c r="Q2532" s="188">
        <v>94.01</v>
      </c>
      <c r="R2532" s="188">
        <v>109</v>
      </c>
      <c r="S2532" s="188">
        <v>77.86</v>
      </c>
      <c r="T2532" s="188">
        <v>67.48</v>
      </c>
      <c r="U2532" s="188"/>
      <c r="V2532" s="188">
        <v>116.79</v>
      </c>
      <c r="W2532" s="188">
        <v>69.94</v>
      </c>
      <c r="X2532" s="188">
        <v>97.32</v>
      </c>
      <c r="Y2532" s="188">
        <v>96.83</v>
      </c>
      <c r="Z2532" s="188">
        <v>101.2</v>
      </c>
      <c r="AA2532" s="188"/>
      <c r="AB2532" s="188"/>
      <c r="AC2532" s="188">
        <v>82.74</v>
      </c>
      <c r="AD2532" s="188">
        <v>73.959999999999994</v>
      </c>
      <c r="AE2532" s="188">
        <v>92.65</v>
      </c>
      <c r="AF2532" s="188">
        <v>84.35</v>
      </c>
    </row>
    <row r="2533" spans="1:32" x14ac:dyDescent="0.3">
      <c r="A2533" s="180" t="s">
        <v>973</v>
      </c>
      <c r="B2533" s="180">
        <v>43343</v>
      </c>
      <c r="C2533" s="182" t="s">
        <v>31531</v>
      </c>
      <c r="D2533" s="180" t="s">
        <v>47</v>
      </c>
      <c r="E2533" s="180" t="s">
        <v>857</v>
      </c>
      <c r="F2533" s="188">
        <v>144.03</v>
      </c>
      <c r="G2533" s="188">
        <v>105.98</v>
      </c>
      <c r="H2533" s="188">
        <v>122.29</v>
      </c>
      <c r="I2533" s="188"/>
      <c r="J2533" s="188">
        <v>78.8</v>
      </c>
      <c r="K2533" s="188">
        <v>88.57</v>
      </c>
      <c r="L2533" s="188">
        <v>74.73</v>
      </c>
      <c r="M2533" s="188"/>
      <c r="N2533" s="188">
        <v>81.52</v>
      </c>
      <c r="O2533" s="188">
        <v>105.91</v>
      </c>
      <c r="P2533" s="188">
        <v>117.81</v>
      </c>
      <c r="Q2533" s="188">
        <v>98.44</v>
      </c>
      <c r="R2533" s="188">
        <v>114.13</v>
      </c>
      <c r="S2533" s="188">
        <v>81.52</v>
      </c>
      <c r="T2533" s="188">
        <v>70.650000000000006</v>
      </c>
      <c r="U2533" s="188"/>
      <c r="V2533" s="188">
        <v>122.29</v>
      </c>
      <c r="W2533" s="188">
        <v>73.23</v>
      </c>
      <c r="X2533" s="188">
        <v>101.9</v>
      </c>
      <c r="Y2533" s="188">
        <v>101.39</v>
      </c>
      <c r="Z2533" s="188">
        <v>105.97</v>
      </c>
      <c r="AA2533" s="188"/>
      <c r="AB2533" s="188"/>
      <c r="AC2533" s="188">
        <v>86.63</v>
      </c>
      <c r="AD2533" s="188">
        <v>77.45</v>
      </c>
      <c r="AE2533" s="188">
        <v>97.01</v>
      </c>
      <c r="AF2533" s="188">
        <v>88.32</v>
      </c>
    </row>
    <row r="2534" spans="1:32" x14ac:dyDescent="0.3">
      <c r="A2534" s="180" t="s">
        <v>973</v>
      </c>
      <c r="B2534" s="180">
        <v>43344</v>
      </c>
      <c r="C2534" s="182" t="s">
        <v>31532</v>
      </c>
      <c r="D2534" s="180" t="s">
        <v>47</v>
      </c>
      <c r="E2534" s="180" t="s">
        <v>857</v>
      </c>
      <c r="F2534" s="188">
        <v>173.56</v>
      </c>
      <c r="G2534" s="188">
        <v>127.71</v>
      </c>
      <c r="H2534" s="188">
        <v>147.36000000000001</v>
      </c>
      <c r="I2534" s="188"/>
      <c r="J2534" s="188">
        <v>94.96</v>
      </c>
      <c r="K2534" s="188">
        <v>106.74</v>
      </c>
      <c r="L2534" s="188">
        <v>90.05</v>
      </c>
      <c r="M2534" s="188"/>
      <c r="N2534" s="188">
        <v>98.24</v>
      </c>
      <c r="O2534" s="188">
        <v>127.63</v>
      </c>
      <c r="P2534" s="188">
        <v>141.97</v>
      </c>
      <c r="Q2534" s="188">
        <v>118.62</v>
      </c>
      <c r="R2534" s="188">
        <v>137.54</v>
      </c>
      <c r="S2534" s="188">
        <v>98.24</v>
      </c>
      <c r="T2534" s="188">
        <v>85.14</v>
      </c>
      <c r="U2534" s="188"/>
      <c r="V2534" s="188">
        <v>147.36000000000001</v>
      </c>
      <c r="W2534" s="188">
        <v>88.25</v>
      </c>
      <c r="X2534" s="188">
        <v>122.8</v>
      </c>
      <c r="Y2534" s="188">
        <v>122.18</v>
      </c>
      <c r="Z2534" s="188">
        <v>127.7</v>
      </c>
      <c r="AA2534" s="188"/>
      <c r="AB2534" s="188"/>
      <c r="AC2534" s="188">
        <v>104.4</v>
      </c>
      <c r="AD2534" s="188">
        <v>93.33</v>
      </c>
      <c r="AE2534" s="188">
        <v>116.91</v>
      </c>
      <c r="AF2534" s="188">
        <v>106.43</v>
      </c>
    </row>
    <row r="2535" spans="1:32" x14ac:dyDescent="0.3">
      <c r="A2535" s="180" t="s">
        <v>973</v>
      </c>
      <c r="B2535" s="180">
        <v>45307</v>
      </c>
      <c r="C2535" s="182" t="s">
        <v>31533</v>
      </c>
      <c r="D2535" s="180" t="s">
        <v>47</v>
      </c>
      <c r="E2535" s="180" t="s">
        <v>857</v>
      </c>
      <c r="F2535" s="188">
        <v>186.1</v>
      </c>
      <c r="G2535" s="188">
        <v>136.94</v>
      </c>
      <c r="H2535" s="188">
        <v>158.01</v>
      </c>
      <c r="I2535" s="188"/>
      <c r="J2535" s="188">
        <v>101.83</v>
      </c>
      <c r="K2535" s="188">
        <v>114.45</v>
      </c>
      <c r="L2535" s="188">
        <v>96.56</v>
      </c>
      <c r="M2535" s="188"/>
      <c r="N2535" s="188">
        <v>105.34</v>
      </c>
      <c r="O2535" s="188">
        <v>136.85</v>
      </c>
      <c r="P2535" s="188">
        <v>152.22999999999999</v>
      </c>
      <c r="Q2535" s="188">
        <v>127.2</v>
      </c>
      <c r="R2535" s="188">
        <v>147.47999999999999</v>
      </c>
      <c r="S2535" s="188">
        <v>105.34</v>
      </c>
      <c r="T2535" s="188">
        <v>91.29</v>
      </c>
      <c r="U2535" s="188"/>
      <c r="V2535" s="188">
        <v>158.01</v>
      </c>
      <c r="W2535" s="188">
        <v>94.63</v>
      </c>
      <c r="X2535" s="188">
        <v>131.66999999999999</v>
      </c>
      <c r="Y2535" s="188">
        <v>131.01</v>
      </c>
      <c r="Z2535" s="188">
        <v>136.91999999999999</v>
      </c>
      <c r="AA2535" s="188"/>
      <c r="AB2535" s="188"/>
      <c r="AC2535" s="188">
        <v>111.94</v>
      </c>
      <c r="AD2535" s="188">
        <v>100.07</v>
      </c>
      <c r="AE2535" s="188">
        <v>125.35</v>
      </c>
      <c r="AF2535" s="188">
        <v>114.12</v>
      </c>
    </row>
    <row r="2536" spans="1:32" x14ac:dyDescent="0.3">
      <c r="A2536" s="180" t="s">
        <v>973</v>
      </c>
      <c r="B2536" s="180">
        <v>43345</v>
      </c>
      <c r="C2536" s="182" t="s">
        <v>31534</v>
      </c>
      <c r="D2536" s="180" t="s">
        <v>47</v>
      </c>
      <c r="E2536" s="180" t="s">
        <v>857</v>
      </c>
      <c r="F2536" s="188">
        <v>130.88</v>
      </c>
      <c r="G2536" s="188">
        <v>96.3</v>
      </c>
      <c r="H2536" s="188">
        <v>111.12</v>
      </c>
      <c r="I2536" s="188"/>
      <c r="J2536" s="188">
        <v>71.61</v>
      </c>
      <c r="K2536" s="188">
        <v>80.489999999999995</v>
      </c>
      <c r="L2536" s="188">
        <v>67.91</v>
      </c>
      <c r="M2536" s="188"/>
      <c r="N2536" s="188">
        <v>74.08</v>
      </c>
      <c r="O2536" s="188">
        <v>96.24</v>
      </c>
      <c r="P2536" s="188">
        <v>107.06</v>
      </c>
      <c r="Q2536" s="188">
        <v>89.45</v>
      </c>
      <c r="R2536" s="188">
        <v>103.71</v>
      </c>
      <c r="S2536" s="188">
        <v>74.08</v>
      </c>
      <c r="T2536" s="188">
        <v>64.2</v>
      </c>
      <c r="U2536" s="188"/>
      <c r="V2536" s="188">
        <v>111.12</v>
      </c>
      <c r="W2536" s="188">
        <v>66.55</v>
      </c>
      <c r="X2536" s="188">
        <v>92.6</v>
      </c>
      <c r="Y2536" s="188">
        <v>92.13</v>
      </c>
      <c r="Z2536" s="188">
        <v>96.29</v>
      </c>
      <c r="AA2536" s="188"/>
      <c r="AB2536" s="188"/>
      <c r="AC2536" s="188">
        <v>78.72</v>
      </c>
      <c r="AD2536" s="188">
        <v>70.37</v>
      </c>
      <c r="AE2536" s="188">
        <v>88.15</v>
      </c>
      <c r="AF2536" s="188">
        <v>80.25</v>
      </c>
    </row>
    <row r="2537" spans="1:32" x14ac:dyDescent="0.3">
      <c r="A2537" s="180" t="s">
        <v>973</v>
      </c>
      <c r="B2537" s="180">
        <v>43346</v>
      </c>
      <c r="C2537" s="182" t="s">
        <v>31535</v>
      </c>
      <c r="D2537" s="180" t="s">
        <v>47</v>
      </c>
      <c r="E2537" s="180" t="s">
        <v>857</v>
      </c>
      <c r="F2537" s="188">
        <v>133.51</v>
      </c>
      <c r="G2537" s="188">
        <v>98.24</v>
      </c>
      <c r="H2537" s="188">
        <v>113.35</v>
      </c>
      <c r="I2537" s="188"/>
      <c r="J2537" s="188">
        <v>73.05</v>
      </c>
      <c r="K2537" s="188">
        <v>82.1</v>
      </c>
      <c r="L2537" s="188">
        <v>69.27</v>
      </c>
      <c r="M2537" s="188"/>
      <c r="N2537" s="188">
        <v>75.569999999999993</v>
      </c>
      <c r="O2537" s="188">
        <v>98.18</v>
      </c>
      <c r="P2537" s="188">
        <v>109.21</v>
      </c>
      <c r="Q2537" s="188">
        <v>91.25</v>
      </c>
      <c r="R2537" s="188">
        <v>105.8</v>
      </c>
      <c r="S2537" s="188">
        <v>75.569999999999993</v>
      </c>
      <c r="T2537" s="188">
        <v>65.489999999999995</v>
      </c>
      <c r="U2537" s="188"/>
      <c r="V2537" s="188">
        <v>113.35</v>
      </c>
      <c r="W2537" s="188">
        <v>67.88</v>
      </c>
      <c r="X2537" s="188">
        <v>94.46</v>
      </c>
      <c r="Y2537" s="188">
        <v>93.98</v>
      </c>
      <c r="Z2537" s="188">
        <v>98.23</v>
      </c>
      <c r="AA2537" s="188"/>
      <c r="AB2537" s="188"/>
      <c r="AC2537" s="188">
        <v>80.3</v>
      </c>
      <c r="AD2537" s="188">
        <v>71.790000000000006</v>
      </c>
      <c r="AE2537" s="188">
        <v>89.93</v>
      </c>
      <c r="AF2537" s="188">
        <v>81.87</v>
      </c>
    </row>
    <row r="2538" spans="1:32" x14ac:dyDescent="0.3">
      <c r="A2538" s="180" t="s">
        <v>973</v>
      </c>
      <c r="B2538" s="180">
        <v>43347</v>
      </c>
      <c r="C2538" s="182" t="s">
        <v>31536</v>
      </c>
      <c r="D2538" s="180" t="s">
        <v>47</v>
      </c>
      <c r="E2538" s="180" t="s">
        <v>857</v>
      </c>
      <c r="F2538" s="188">
        <v>150.5</v>
      </c>
      <c r="G2538" s="188">
        <v>110.74</v>
      </c>
      <c r="H2538" s="188">
        <v>127.78</v>
      </c>
      <c r="I2538" s="188"/>
      <c r="J2538" s="188">
        <v>82.35</v>
      </c>
      <c r="K2538" s="188">
        <v>92.55</v>
      </c>
      <c r="L2538" s="188">
        <v>78.09</v>
      </c>
      <c r="M2538" s="188"/>
      <c r="N2538" s="188">
        <v>85.19</v>
      </c>
      <c r="O2538" s="188">
        <v>110.67</v>
      </c>
      <c r="P2538" s="188">
        <v>123.11</v>
      </c>
      <c r="Q2538" s="188">
        <v>102.86</v>
      </c>
      <c r="R2538" s="188">
        <v>119.26</v>
      </c>
      <c r="S2538" s="188">
        <v>85.19</v>
      </c>
      <c r="T2538" s="188">
        <v>73.83</v>
      </c>
      <c r="U2538" s="188"/>
      <c r="V2538" s="188">
        <v>127.78</v>
      </c>
      <c r="W2538" s="188">
        <v>76.52</v>
      </c>
      <c r="X2538" s="188">
        <v>106.48</v>
      </c>
      <c r="Y2538" s="188">
        <v>105.94</v>
      </c>
      <c r="Z2538" s="188">
        <v>110.73</v>
      </c>
      <c r="AA2538" s="188"/>
      <c r="AB2538" s="188"/>
      <c r="AC2538" s="188">
        <v>90.52</v>
      </c>
      <c r="AD2538" s="188">
        <v>80.930000000000007</v>
      </c>
      <c r="AE2538" s="188">
        <v>101.37</v>
      </c>
      <c r="AF2538" s="188">
        <v>92.29</v>
      </c>
    </row>
    <row r="2539" spans="1:32" x14ac:dyDescent="0.3">
      <c r="A2539" s="180" t="s">
        <v>973</v>
      </c>
      <c r="B2539" s="180">
        <v>43348</v>
      </c>
      <c r="C2539" s="182" t="s">
        <v>31537</v>
      </c>
      <c r="D2539" s="180" t="s">
        <v>47</v>
      </c>
      <c r="E2539" s="180" t="s">
        <v>857</v>
      </c>
      <c r="F2539" s="188">
        <v>167.14</v>
      </c>
      <c r="G2539" s="188">
        <v>122.99</v>
      </c>
      <c r="H2539" s="188">
        <v>141.91</v>
      </c>
      <c r="I2539" s="188"/>
      <c r="J2539" s="188">
        <v>91.45</v>
      </c>
      <c r="K2539" s="188">
        <v>102.79</v>
      </c>
      <c r="L2539" s="188">
        <v>86.72</v>
      </c>
      <c r="M2539" s="188"/>
      <c r="N2539" s="188">
        <v>94.61</v>
      </c>
      <c r="O2539" s="188">
        <v>122.91</v>
      </c>
      <c r="P2539" s="188">
        <v>136.72999999999999</v>
      </c>
      <c r="Q2539" s="188">
        <v>114.24</v>
      </c>
      <c r="R2539" s="188">
        <v>132.44999999999999</v>
      </c>
      <c r="S2539" s="188">
        <v>94.61</v>
      </c>
      <c r="T2539" s="188">
        <v>81.99</v>
      </c>
      <c r="U2539" s="188"/>
      <c r="V2539" s="188">
        <v>141.91</v>
      </c>
      <c r="W2539" s="188">
        <v>84.99</v>
      </c>
      <c r="X2539" s="188">
        <v>118.26</v>
      </c>
      <c r="Y2539" s="188">
        <v>117.66</v>
      </c>
      <c r="Z2539" s="188">
        <v>122.98</v>
      </c>
      <c r="AA2539" s="188"/>
      <c r="AB2539" s="188"/>
      <c r="AC2539" s="188">
        <v>100.54</v>
      </c>
      <c r="AD2539" s="188">
        <v>89.88</v>
      </c>
      <c r="AE2539" s="188">
        <v>112.58</v>
      </c>
      <c r="AF2539" s="188">
        <v>102.49</v>
      </c>
    </row>
    <row r="2540" spans="1:32" x14ac:dyDescent="0.3">
      <c r="A2540" s="180" t="s">
        <v>973</v>
      </c>
      <c r="B2540" s="180">
        <v>45308</v>
      </c>
      <c r="C2540" s="182" t="s">
        <v>31538</v>
      </c>
      <c r="D2540" s="180" t="s">
        <v>47</v>
      </c>
      <c r="E2540" s="180" t="s">
        <v>857</v>
      </c>
      <c r="F2540" s="188">
        <v>186.1</v>
      </c>
      <c r="G2540" s="188">
        <v>136.94</v>
      </c>
      <c r="H2540" s="188">
        <v>158.01</v>
      </c>
      <c r="I2540" s="188"/>
      <c r="J2540" s="188">
        <v>101.83</v>
      </c>
      <c r="K2540" s="188">
        <v>114.45</v>
      </c>
      <c r="L2540" s="188">
        <v>96.56</v>
      </c>
      <c r="M2540" s="188"/>
      <c r="N2540" s="188">
        <v>105.34</v>
      </c>
      <c r="O2540" s="188">
        <v>136.85</v>
      </c>
      <c r="P2540" s="188">
        <v>152.22999999999999</v>
      </c>
      <c r="Q2540" s="188">
        <v>127.2</v>
      </c>
      <c r="R2540" s="188">
        <v>147.47999999999999</v>
      </c>
      <c r="S2540" s="188">
        <v>105.34</v>
      </c>
      <c r="T2540" s="188">
        <v>91.29</v>
      </c>
      <c r="U2540" s="188"/>
      <c r="V2540" s="188">
        <v>158.01</v>
      </c>
      <c r="W2540" s="188">
        <v>94.63</v>
      </c>
      <c r="X2540" s="188">
        <v>131.66999999999999</v>
      </c>
      <c r="Y2540" s="188">
        <v>131.01</v>
      </c>
      <c r="Z2540" s="188">
        <v>136.91999999999999</v>
      </c>
      <c r="AA2540" s="188"/>
      <c r="AB2540" s="188"/>
      <c r="AC2540" s="188">
        <v>111.94</v>
      </c>
      <c r="AD2540" s="188">
        <v>100.07</v>
      </c>
      <c r="AE2540" s="188">
        <v>125.35</v>
      </c>
      <c r="AF2540" s="188">
        <v>114.12</v>
      </c>
    </row>
    <row r="2541" spans="1:32" x14ac:dyDescent="0.3">
      <c r="A2541" s="180" t="s">
        <v>973</v>
      </c>
      <c r="B2541" s="180">
        <v>43349</v>
      </c>
      <c r="C2541" s="182" t="s">
        <v>31539</v>
      </c>
      <c r="D2541" s="180" t="s">
        <v>47</v>
      </c>
      <c r="E2541" s="180" t="s">
        <v>857</v>
      </c>
      <c r="F2541" s="188">
        <v>114.94</v>
      </c>
      <c r="G2541" s="188">
        <v>84.58</v>
      </c>
      <c r="H2541" s="188">
        <v>97.59</v>
      </c>
      <c r="I2541" s="188"/>
      <c r="J2541" s="188">
        <v>62.89</v>
      </c>
      <c r="K2541" s="188">
        <v>70.69</v>
      </c>
      <c r="L2541" s="188">
        <v>59.64</v>
      </c>
      <c r="M2541" s="188"/>
      <c r="N2541" s="188">
        <v>65.06</v>
      </c>
      <c r="O2541" s="188">
        <v>84.53</v>
      </c>
      <c r="P2541" s="188">
        <v>94.03</v>
      </c>
      <c r="Q2541" s="188">
        <v>78.56</v>
      </c>
      <c r="R2541" s="188">
        <v>91.09</v>
      </c>
      <c r="S2541" s="188">
        <v>65.06</v>
      </c>
      <c r="T2541" s="188">
        <v>56.39</v>
      </c>
      <c r="U2541" s="188"/>
      <c r="V2541" s="188">
        <v>97.59</v>
      </c>
      <c r="W2541" s="188">
        <v>58.45</v>
      </c>
      <c r="X2541" s="188">
        <v>81.33</v>
      </c>
      <c r="Y2541" s="188">
        <v>80.91</v>
      </c>
      <c r="Z2541" s="188">
        <v>84.57</v>
      </c>
      <c r="AA2541" s="188"/>
      <c r="AB2541" s="188"/>
      <c r="AC2541" s="188">
        <v>69.14</v>
      </c>
      <c r="AD2541" s="188">
        <v>61.81</v>
      </c>
      <c r="AE2541" s="188">
        <v>77.42</v>
      </c>
      <c r="AF2541" s="188">
        <v>70.48</v>
      </c>
    </row>
    <row r="2542" spans="1:32" x14ac:dyDescent="0.3">
      <c r="A2542" s="180" t="s">
        <v>973</v>
      </c>
      <c r="B2542" s="180">
        <v>3736</v>
      </c>
      <c r="C2542" s="182" t="s">
        <v>31540</v>
      </c>
      <c r="D2542" s="180" t="s">
        <v>47</v>
      </c>
      <c r="E2542" s="180" t="s">
        <v>857</v>
      </c>
      <c r="F2542" s="188">
        <v>59.87</v>
      </c>
      <c r="G2542" s="188">
        <v>44.06</v>
      </c>
      <c r="H2542" s="188">
        <v>50.83</v>
      </c>
      <c r="I2542" s="188"/>
      <c r="J2542" s="188">
        <v>32.76</v>
      </c>
      <c r="K2542" s="188">
        <v>36.82</v>
      </c>
      <c r="L2542" s="188">
        <v>31.06</v>
      </c>
      <c r="M2542" s="188"/>
      <c r="N2542" s="188">
        <v>33.89</v>
      </c>
      <c r="O2542" s="188">
        <v>44.03</v>
      </c>
      <c r="P2542" s="188">
        <v>48.98</v>
      </c>
      <c r="Q2542" s="188">
        <v>40.92</v>
      </c>
      <c r="R2542" s="188">
        <v>47.45</v>
      </c>
      <c r="S2542" s="188">
        <v>33.89</v>
      </c>
      <c r="T2542" s="188">
        <v>29.37</v>
      </c>
      <c r="U2542" s="188"/>
      <c r="V2542" s="188">
        <v>50.83</v>
      </c>
      <c r="W2542" s="188">
        <v>30.44</v>
      </c>
      <c r="X2542" s="188">
        <v>42.36</v>
      </c>
      <c r="Y2542" s="188">
        <v>42.15</v>
      </c>
      <c r="Z2542" s="188">
        <v>44.05</v>
      </c>
      <c r="AA2542" s="188"/>
      <c r="AB2542" s="188"/>
      <c r="AC2542" s="188">
        <v>36.01</v>
      </c>
      <c r="AD2542" s="188">
        <v>32.19</v>
      </c>
      <c r="AE2542" s="188">
        <v>40.33</v>
      </c>
      <c r="AF2542" s="188">
        <v>36.71</v>
      </c>
    </row>
    <row r="2543" spans="1:32" x14ac:dyDescent="0.3">
      <c r="A2543" s="180" t="s">
        <v>973</v>
      </c>
      <c r="B2543" s="180">
        <v>3741</v>
      </c>
      <c r="C2543" s="182" t="s">
        <v>31541</v>
      </c>
      <c r="D2543" s="180" t="s">
        <v>47</v>
      </c>
      <c r="E2543" s="180" t="s">
        <v>857</v>
      </c>
      <c r="F2543" s="188">
        <v>64.73</v>
      </c>
      <c r="G2543" s="188">
        <v>47.63</v>
      </c>
      <c r="H2543" s="188">
        <v>54.96</v>
      </c>
      <c r="I2543" s="188"/>
      <c r="J2543" s="188">
        <v>35.409999999999997</v>
      </c>
      <c r="K2543" s="188">
        <v>39.81</v>
      </c>
      <c r="L2543" s="188">
        <v>33.58</v>
      </c>
      <c r="M2543" s="188"/>
      <c r="N2543" s="188">
        <v>36.64</v>
      </c>
      <c r="O2543" s="188">
        <v>47.6</v>
      </c>
      <c r="P2543" s="188">
        <v>52.95</v>
      </c>
      <c r="Q2543" s="188">
        <v>44.24</v>
      </c>
      <c r="R2543" s="188">
        <v>51.29</v>
      </c>
      <c r="S2543" s="188">
        <v>36.64</v>
      </c>
      <c r="T2543" s="188">
        <v>31.75</v>
      </c>
      <c r="U2543" s="188"/>
      <c r="V2543" s="188">
        <v>54.96</v>
      </c>
      <c r="W2543" s="188">
        <v>32.909999999999997</v>
      </c>
      <c r="X2543" s="188">
        <v>45.8</v>
      </c>
      <c r="Y2543" s="188">
        <v>45.56</v>
      </c>
      <c r="Z2543" s="188">
        <v>47.62</v>
      </c>
      <c r="AA2543" s="188"/>
      <c r="AB2543" s="188"/>
      <c r="AC2543" s="188">
        <v>38.93</v>
      </c>
      <c r="AD2543" s="188">
        <v>34.799999999999997</v>
      </c>
      <c r="AE2543" s="188">
        <v>43.6</v>
      </c>
      <c r="AF2543" s="188">
        <v>39.69</v>
      </c>
    </row>
    <row r="2544" spans="1:32" x14ac:dyDescent="0.3">
      <c r="A2544" s="180" t="s">
        <v>973</v>
      </c>
      <c r="B2544" s="180">
        <v>3737</v>
      </c>
      <c r="C2544" s="182" t="s">
        <v>31542</v>
      </c>
      <c r="D2544" s="180" t="s">
        <v>47</v>
      </c>
      <c r="E2544" s="180" t="s">
        <v>857</v>
      </c>
      <c r="F2544" s="188">
        <v>88.19</v>
      </c>
      <c r="G2544" s="188">
        <v>64.900000000000006</v>
      </c>
      <c r="H2544" s="188">
        <v>74.88</v>
      </c>
      <c r="I2544" s="188"/>
      <c r="J2544" s="188">
        <v>48.25</v>
      </c>
      <c r="K2544" s="188">
        <v>54.24</v>
      </c>
      <c r="L2544" s="188">
        <v>45.76</v>
      </c>
      <c r="M2544" s="188"/>
      <c r="N2544" s="188">
        <v>49.92</v>
      </c>
      <c r="O2544" s="188">
        <v>64.849999999999994</v>
      </c>
      <c r="P2544" s="188">
        <v>72.14</v>
      </c>
      <c r="Q2544" s="188">
        <v>60.28</v>
      </c>
      <c r="R2544" s="188">
        <v>69.89</v>
      </c>
      <c r="S2544" s="188">
        <v>49.92</v>
      </c>
      <c r="T2544" s="188">
        <v>43.26</v>
      </c>
      <c r="U2544" s="188"/>
      <c r="V2544" s="188">
        <v>74.88</v>
      </c>
      <c r="W2544" s="188">
        <v>44.84</v>
      </c>
      <c r="X2544" s="188">
        <v>62.4</v>
      </c>
      <c r="Y2544" s="188">
        <v>62.08</v>
      </c>
      <c r="Z2544" s="188">
        <v>64.89</v>
      </c>
      <c r="AA2544" s="188"/>
      <c r="AB2544" s="188"/>
      <c r="AC2544" s="188">
        <v>53.05</v>
      </c>
      <c r="AD2544" s="188">
        <v>47.42</v>
      </c>
      <c r="AE2544" s="188">
        <v>59.4</v>
      </c>
      <c r="AF2544" s="188">
        <v>54.08</v>
      </c>
    </row>
    <row r="2545" spans="1:32" x14ac:dyDescent="0.3">
      <c r="A2545" s="180" t="s">
        <v>973</v>
      </c>
      <c r="B2545" s="180">
        <v>43353</v>
      </c>
      <c r="C2545" s="182" t="s">
        <v>31543</v>
      </c>
      <c r="D2545" s="180" t="s">
        <v>47</v>
      </c>
      <c r="E2545" s="180" t="s">
        <v>857</v>
      </c>
      <c r="F2545" s="188">
        <v>97.09</v>
      </c>
      <c r="G2545" s="188">
        <v>71.45</v>
      </c>
      <c r="H2545" s="188">
        <v>82.44</v>
      </c>
      <c r="I2545" s="188"/>
      <c r="J2545" s="188">
        <v>53.12</v>
      </c>
      <c r="K2545" s="188">
        <v>59.71</v>
      </c>
      <c r="L2545" s="188">
        <v>50.38</v>
      </c>
      <c r="M2545" s="188"/>
      <c r="N2545" s="188">
        <v>54.96</v>
      </c>
      <c r="O2545" s="188">
        <v>71.400000000000006</v>
      </c>
      <c r="P2545" s="188">
        <v>79.42</v>
      </c>
      <c r="Q2545" s="188">
        <v>66.36</v>
      </c>
      <c r="R2545" s="188">
        <v>76.94</v>
      </c>
      <c r="S2545" s="188">
        <v>54.96</v>
      </c>
      <c r="T2545" s="188">
        <v>47.63</v>
      </c>
      <c r="U2545" s="188"/>
      <c r="V2545" s="188">
        <v>82.44</v>
      </c>
      <c r="W2545" s="188">
        <v>49.37</v>
      </c>
      <c r="X2545" s="188">
        <v>68.7</v>
      </c>
      <c r="Y2545" s="188">
        <v>68.349999999999994</v>
      </c>
      <c r="Z2545" s="188">
        <v>71.44</v>
      </c>
      <c r="AA2545" s="188"/>
      <c r="AB2545" s="188"/>
      <c r="AC2545" s="188">
        <v>58.4</v>
      </c>
      <c r="AD2545" s="188">
        <v>52.21</v>
      </c>
      <c r="AE2545" s="188">
        <v>65.400000000000006</v>
      </c>
      <c r="AF2545" s="188">
        <v>59.54</v>
      </c>
    </row>
    <row r="2546" spans="1:32" x14ac:dyDescent="0.3">
      <c r="A2546" s="180" t="s">
        <v>973</v>
      </c>
      <c r="B2546" s="180">
        <v>43350</v>
      </c>
      <c r="C2546" s="182" t="s">
        <v>31544</v>
      </c>
      <c r="D2546" s="180" t="s">
        <v>47</v>
      </c>
      <c r="E2546" s="180" t="s">
        <v>857</v>
      </c>
      <c r="F2546" s="188">
        <v>121.37</v>
      </c>
      <c r="G2546" s="188">
        <v>89.31</v>
      </c>
      <c r="H2546" s="188">
        <v>103.05</v>
      </c>
      <c r="I2546" s="188"/>
      <c r="J2546" s="188">
        <v>66.41</v>
      </c>
      <c r="K2546" s="188">
        <v>74.64</v>
      </c>
      <c r="L2546" s="188">
        <v>62.97</v>
      </c>
      <c r="M2546" s="188"/>
      <c r="N2546" s="188">
        <v>68.7</v>
      </c>
      <c r="O2546" s="188">
        <v>89.25</v>
      </c>
      <c r="P2546" s="188">
        <v>99.28</v>
      </c>
      <c r="Q2546" s="188">
        <v>82.95</v>
      </c>
      <c r="R2546" s="188">
        <v>96.18</v>
      </c>
      <c r="S2546" s="188">
        <v>68.7</v>
      </c>
      <c r="T2546" s="188">
        <v>59.54</v>
      </c>
      <c r="U2546" s="188"/>
      <c r="V2546" s="188">
        <v>103.05</v>
      </c>
      <c r="W2546" s="188">
        <v>61.71</v>
      </c>
      <c r="X2546" s="188">
        <v>85.87</v>
      </c>
      <c r="Y2546" s="188">
        <v>85.44</v>
      </c>
      <c r="Z2546" s="188">
        <v>89.3</v>
      </c>
      <c r="AA2546" s="188"/>
      <c r="AB2546" s="188"/>
      <c r="AC2546" s="188">
        <v>73</v>
      </c>
      <c r="AD2546" s="188">
        <v>65.260000000000005</v>
      </c>
      <c r="AE2546" s="188">
        <v>81.75</v>
      </c>
      <c r="AF2546" s="188">
        <v>74.42</v>
      </c>
    </row>
    <row r="2547" spans="1:32" x14ac:dyDescent="0.3">
      <c r="A2547" s="180" t="s">
        <v>973</v>
      </c>
      <c r="B2547" s="180">
        <v>43351</v>
      </c>
      <c r="C2547" s="182" t="s">
        <v>31545</v>
      </c>
      <c r="D2547" s="180" t="s">
        <v>47</v>
      </c>
      <c r="E2547" s="180" t="s">
        <v>857</v>
      </c>
      <c r="F2547" s="188">
        <v>133.99</v>
      </c>
      <c r="G2547" s="188">
        <v>98.6</v>
      </c>
      <c r="H2547" s="188">
        <v>113.77</v>
      </c>
      <c r="I2547" s="188"/>
      <c r="J2547" s="188">
        <v>73.31</v>
      </c>
      <c r="K2547" s="188">
        <v>82.4</v>
      </c>
      <c r="L2547" s="188">
        <v>69.52</v>
      </c>
      <c r="M2547" s="188"/>
      <c r="N2547" s="188">
        <v>75.84</v>
      </c>
      <c r="O2547" s="188">
        <v>98.53</v>
      </c>
      <c r="P2547" s="188">
        <v>109.61</v>
      </c>
      <c r="Q2547" s="188">
        <v>91.58</v>
      </c>
      <c r="R2547" s="188">
        <v>106.18</v>
      </c>
      <c r="S2547" s="188">
        <v>75.84</v>
      </c>
      <c r="T2547" s="188">
        <v>65.73</v>
      </c>
      <c r="U2547" s="188"/>
      <c r="V2547" s="188">
        <v>113.77</v>
      </c>
      <c r="W2547" s="188">
        <v>68.13</v>
      </c>
      <c r="X2547" s="188">
        <v>94.8</v>
      </c>
      <c r="Y2547" s="188">
        <v>94.32</v>
      </c>
      <c r="Z2547" s="188">
        <v>98.58</v>
      </c>
      <c r="AA2547" s="188"/>
      <c r="AB2547" s="188"/>
      <c r="AC2547" s="188">
        <v>80.599999999999994</v>
      </c>
      <c r="AD2547" s="188">
        <v>72.05</v>
      </c>
      <c r="AE2547" s="188">
        <v>90.25</v>
      </c>
      <c r="AF2547" s="188">
        <v>82.16</v>
      </c>
    </row>
    <row r="2548" spans="1:32" x14ac:dyDescent="0.3">
      <c r="A2548" s="180" t="s">
        <v>973</v>
      </c>
      <c r="B2548" s="180">
        <v>43352</v>
      </c>
      <c r="C2548" s="182" t="s">
        <v>31546</v>
      </c>
      <c r="D2548" s="180" t="s">
        <v>47</v>
      </c>
      <c r="E2548" s="180" t="s">
        <v>857</v>
      </c>
      <c r="F2548" s="188">
        <v>163.44999999999999</v>
      </c>
      <c r="G2548" s="188">
        <v>120.27</v>
      </c>
      <c r="H2548" s="188">
        <v>138.77000000000001</v>
      </c>
      <c r="I2548" s="188"/>
      <c r="J2548" s="188">
        <v>89.43</v>
      </c>
      <c r="K2548" s="188">
        <v>100.52</v>
      </c>
      <c r="L2548" s="188">
        <v>84.8</v>
      </c>
      <c r="M2548" s="188"/>
      <c r="N2548" s="188">
        <v>92.51</v>
      </c>
      <c r="O2548" s="188">
        <v>120.19</v>
      </c>
      <c r="P2548" s="188">
        <v>133.69999999999999</v>
      </c>
      <c r="Q2548" s="188">
        <v>111.71</v>
      </c>
      <c r="R2548" s="188">
        <v>129.52000000000001</v>
      </c>
      <c r="S2548" s="188">
        <v>92.51</v>
      </c>
      <c r="T2548" s="188">
        <v>80.180000000000007</v>
      </c>
      <c r="U2548" s="188"/>
      <c r="V2548" s="188">
        <v>138.77000000000001</v>
      </c>
      <c r="W2548" s="188">
        <v>83.11</v>
      </c>
      <c r="X2548" s="188">
        <v>115.64</v>
      </c>
      <c r="Y2548" s="188">
        <v>115.06</v>
      </c>
      <c r="Z2548" s="188">
        <v>120.25</v>
      </c>
      <c r="AA2548" s="188"/>
      <c r="AB2548" s="188"/>
      <c r="AC2548" s="188">
        <v>98.31</v>
      </c>
      <c r="AD2548" s="188">
        <v>87.89</v>
      </c>
      <c r="AE2548" s="188">
        <v>110.09</v>
      </c>
      <c r="AF2548" s="188">
        <v>100.22</v>
      </c>
    </row>
    <row r="2549" spans="1:32" x14ac:dyDescent="0.3">
      <c r="A2549" s="180" t="s">
        <v>973</v>
      </c>
      <c r="B2549" s="180">
        <v>45306</v>
      </c>
      <c r="C2549" s="182" t="s">
        <v>31547</v>
      </c>
      <c r="D2549" s="180" t="s">
        <v>47</v>
      </c>
      <c r="E2549" s="180" t="s">
        <v>857</v>
      </c>
      <c r="F2549" s="188">
        <v>212</v>
      </c>
      <c r="G2549" s="188">
        <v>156</v>
      </c>
      <c r="H2549" s="188">
        <v>180</v>
      </c>
      <c r="I2549" s="188"/>
      <c r="J2549" s="188">
        <v>116</v>
      </c>
      <c r="K2549" s="188">
        <v>130.38</v>
      </c>
      <c r="L2549" s="188">
        <v>110</v>
      </c>
      <c r="M2549" s="188"/>
      <c r="N2549" s="188">
        <v>120</v>
      </c>
      <c r="O2549" s="188">
        <v>155.9</v>
      </c>
      <c r="P2549" s="188">
        <v>173.42</v>
      </c>
      <c r="Q2549" s="188">
        <v>144.9</v>
      </c>
      <c r="R2549" s="188">
        <v>168</v>
      </c>
      <c r="S2549" s="188">
        <v>120</v>
      </c>
      <c r="T2549" s="188">
        <v>104</v>
      </c>
      <c r="U2549" s="188"/>
      <c r="V2549" s="188">
        <v>180</v>
      </c>
      <c r="W2549" s="188">
        <v>107.8</v>
      </c>
      <c r="X2549" s="188">
        <v>150</v>
      </c>
      <c r="Y2549" s="188">
        <v>149.24</v>
      </c>
      <c r="Z2549" s="188">
        <v>155.97999999999999</v>
      </c>
      <c r="AA2549" s="188"/>
      <c r="AB2549" s="188"/>
      <c r="AC2549" s="188">
        <v>127.52</v>
      </c>
      <c r="AD2549" s="188">
        <v>114</v>
      </c>
      <c r="AE2549" s="188">
        <v>142.80000000000001</v>
      </c>
      <c r="AF2549" s="188">
        <v>130</v>
      </c>
    </row>
    <row r="2550" spans="1:32" x14ac:dyDescent="0.3">
      <c r="A2550" s="180" t="s">
        <v>973</v>
      </c>
      <c r="B2550" s="180">
        <v>44379</v>
      </c>
      <c r="C2550" s="182" t="s">
        <v>31548</v>
      </c>
      <c r="D2550" s="180" t="s">
        <v>47</v>
      </c>
      <c r="E2550" s="180" t="s">
        <v>857</v>
      </c>
      <c r="F2550" s="188">
        <v>137.55000000000001</v>
      </c>
      <c r="G2550" s="188">
        <v>101.22</v>
      </c>
      <c r="H2550" s="188">
        <v>116.79</v>
      </c>
      <c r="I2550" s="188"/>
      <c r="J2550" s="188">
        <v>75.260000000000005</v>
      </c>
      <c r="K2550" s="188">
        <v>84.59</v>
      </c>
      <c r="L2550" s="188">
        <v>71.37</v>
      </c>
      <c r="M2550" s="188"/>
      <c r="N2550" s="188">
        <v>77.86</v>
      </c>
      <c r="O2550" s="188">
        <v>101.15</v>
      </c>
      <c r="P2550" s="188">
        <v>112.52</v>
      </c>
      <c r="Q2550" s="188">
        <v>94.01</v>
      </c>
      <c r="R2550" s="188">
        <v>109</v>
      </c>
      <c r="S2550" s="188">
        <v>77.86</v>
      </c>
      <c r="T2550" s="188">
        <v>67.48</v>
      </c>
      <c r="U2550" s="188"/>
      <c r="V2550" s="188">
        <v>116.79</v>
      </c>
      <c r="W2550" s="188">
        <v>69.94</v>
      </c>
      <c r="X2550" s="188">
        <v>97.32</v>
      </c>
      <c r="Y2550" s="188">
        <v>96.83</v>
      </c>
      <c r="Z2550" s="188">
        <v>101.2</v>
      </c>
      <c r="AA2550" s="188"/>
      <c r="AB2550" s="188"/>
      <c r="AC2550" s="188">
        <v>82.74</v>
      </c>
      <c r="AD2550" s="188">
        <v>73.959999999999994</v>
      </c>
      <c r="AE2550" s="188">
        <v>92.65</v>
      </c>
      <c r="AF2550" s="188">
        <v>84.35</v>
      </c>
    </row>
    <row r="2551" spans="1:32" x14ac:dyDescent="0.3">
      <c r="A2551" s="180" t="s">
        <v>973</v>
      </c>
      <c r="B2551" s="180">
        <v>43355</v>
      </c>
      <c r="C2551" s="182" t="s">
        <v>31549</v>
      </c>
      <c r="D2551" s="180" t="s">
        <v>47</v>
      </c>
      <c r="E2551" s="180" t="s">
        <v>857</v>
      </c>
      <c r="F2551" s="188">
        <v>159.76</v>
      </c>
      <c r="G2551" s="188">
        <v>117.56</v>
      </c>
      <c r="H2551" s="188">
        <v>135.65</v>
      </c>
      <c r="I2551" s="188"/>
      <c r="J2551" s="188">
        <v>87.42</v>
      </c>
      <c r="K2551" s="188">
        <v>98.25</v>
      </c>
      <c r="L2551" s="188">
        <v>82.89</v>
      </c>
      <c r="M2551" s="188"/>
      <c r="N2551" s="188">
        <v>90.43</v>
      </c>
      <c r="O2551" s="188">
        <v>117.49</v>
      </c>
      <c r="P2551" s="188">
        <v>130.69</v>
      </c>
      <c r="Q2551" s="188">
        <v>109.2</v>
      </c>
      <c r="R2551" s="188">
        <v>126.6</v>
      </c>
      <c r="S2551" s="188">
        <v>90.43</v>
      </c>
      <c r="T2551" s="188">
        <v>78.37</v>
      </c>
      <c r="U2551" s="188"/>
      <c r="V2551" s="188">
        <v>135.65</v>
      </c>
      <c r="W2551" s="188">
        <v>81.239999999999995</v>
      </c>
      <c r="X2551" s="188">
        <v>113.04</v>
      </c>
      <c r="Y2551" s="188">
        <v>112.47</v>
      </c>
      <c r="Z2551" s="188">
        <v>117.55</v>
      </c>
      <c r="AA2551" s="188"/>
      <c r="AB2551" s="188"/>
      <c r="AC2551" s="188">
        <v>96.1</v>
      </c>
      <c r="AD2551" s="188">
        <v>85.91</v>
      </c>
      <c r="AE2551" s="188">
        <v>107.61</v>
      </c>
      <c r="AF2551" s="188">
        <v>97.97</v>
      </c>
    </row>
    <row r="2552" spans="1:32" x14ac:dyDescent="0.3">
      <c r="A2552" s="180" t="s">
        <v>973</v>
      </c>
      <c r="B2552" s="180">
        <v>43356</v>
      </c>
      <c r="C2552" s="182" t="s">
        <v>31550</v>
      </c>
      <c r="D2552" s="180" t="s">
        <v>47</v>
      </c>
      <c r="E2552" s="180" t="s">
        <v>857</v>
      </c>
      <c r="F2552" s="188">
        <v>187.96</v>
      </c>
      <c r="G2552" s="188">
        <v>138.31</v>
      </c>
      <c r="H2552" s="188">
        <v>159.59</v>
      </c>
      <c r="I2552" s="188"/>
      <c r="J2552" s="188">
        <v>102.85</v>
      </c>
      <c r="K2552" s="188">
        <v>115.6</v>
      </c>
      <c r="L2552" s="188">
        <v>97.53</v>
      </c>
      <c r="M2552" s="188"/>
      <c r="N2552" s="188">
        <v>106.39</v>
      </c>
      <c r="O2552" s="188">
        <v>138.22</v>
      </c>
      <c r="P2552" s="188">
        <v>153.76</v>
      </c>
      <c r="Q2552" s="188">
        <v>128.47</v>
      </c>
      <c r="R2552" s="188">
        <v>148.94999999999999</v>
      </c>
      <c r="S2552" s="188">
        <v>106.39</v>
      </c>
      <c r="T2552" s="188">
        <v>92.21</v>
      </c>
      <c r="U2552" s="188"/>
      <c r="V2552" s="188">
        <v>159.59</v>
      </c>
      <c r="W2552" s="188">
        <v>95.57</v>
      </c>
      <c r="X2552" s="188">
        <v>132.99</v>
      </c>
      <c r="Y2552" s="188">
        <v>132.32</v>
      </c>
      <c r="Z2552" s="188">
        <v>138.29</v>
      </c>
      <c r="AA2552" s="188"/>
      <c r="AB2552" s="188"/>
      <c r="AC2552" s="188">
        <v>113.06</v>
      </c>
      <c r="AD2552" s="188">
        <v>101.07</v>
      </c>
      <c r="AE2552" s="188">
        <v>126.61</v>
      </c>
      <c r="AF2552" s="188">
        <v>115.26</v>
      </c>
    </row>
    <row r="2553" spans="1:32" x14ac:dyDescent="0.3">
      <c r="A2553" s="180" t="s">
        <v>973</v>
      </c>
      <c r="B2553" s="180">
        <v>45305</v>
      </c>
      <c r="C2553" s="182" t="s">
        <v>31551</v>
      </c>
      <c r="D2553" s="180" t="s">
        <v>47</v>
      </c>
      <c r="E2553" s="180" t="s">
        <v>857</v>
      </c>
      <c r="F2553" s="188">
        <v>229.23</v>
      </c>
      <c r="G2553" s="188">
        <v>168.68</v>
      </c>
      <c r="H2553" s="188">
        <v>194.63</v>
      </c>
      <c r="I2553" s="188"/>
      <c r="J2553" s="188">
        <v>125.43</v>
      </c>
      <c r="K2553" s="188">
        <v>140.97</v>
      </c>
      <c r="L2553" s="188">
        <v>118.94</v>
      </c>
      <c r="M2553" s="188"/>
      <c r="N2553" s="188">
        <v>129.75</v>
      </c>
      <c r="O2553" s="188">
        <v>168.57</v>
      </c>
      <c r="P2553" s="188">
        <v>187.51</v>
      </c>
      <c r="Q2553" s="188">
        <v>156.68</v>
      </c>
      <c r="R2553" s="188">
        <v>181.65</v>
      </c>
      <c r="S2553" s="188">
        <v>129.75</v>
      </c>
      <c r="T2553" s="188">
        <v>112.45</v>
      </c>
      <c r="U2553" s="188"/>
      <c r="V2553" s="188">
        <v>194.63</v>
      </c>
      <c r="W2553" s="188">
        <v>116.56</v>
      </c>
      <c r="X2553" s="188">
        <v>162.19</v>
      </c>
      <c r="Y2553" s="188">
        <v>161.37</v>
      </c>
      <c r="Z2553" s="188">
        <v>168.66</v>
      </c>
      <c r="AA2553" s="188"/>
      <c r="AB2553" s="188"/>
      <c r="AC2553" s="188">
        <v>137.88</v>
      </c>
      <c r="AD2553" s="188">
        <v>123.26</v>
      </c>
      <c r="AE2553" s="188">
        <v>154.4</v>
      </c>
      <c r="AF2553" s="188">
        <v>140.56</v>
      </c>
    </row>
    <row r="2554" spans="1:32" x14ac:dyDescent="0.3">
      <c r="A2554" s="180" t="s">
        <v>973</v>
      </c>
      <c r="B2554" s="180">
        <v>3742</v>
      </c>
      <c r="C2554" s="182" t="s">
        <v>28908</v>
      </c>
      <c r="D2554" s="180" t="s">
        <v>47</v>
      </c>
      <c r="E2554" s="180" t="s">
        <v>857</v>
      </c>
      <c r="F2554" s="188">
        <v>86.22</v>
      </c>
      <c r="G2554" s="188">
        <v>63.44</v>
      </c>
      <c r="H2554" s="188">
        <v>73.2</v>
      </c>
      <c r="I2554" s="188"/>
      <c r="J2554" s="188">
        <v>47.17</v>
      </c>
      <c r="K2554" s="188">
        <v>53.02</v>
      </c>
      <c r="L2554" s="188">
        <v>44.73</v>
      </c>
      <c r="M2554" s="188"/>
      <c r="N2554" s="188">
        <v>48.8</v>
      </c>
      <c r="O2554" s="188">
        <v>63.4</v>
      </c>
      <c r="P2554" s="188">
        <v>70.53</v>
      </c>
      <c r="Q2554" s="188">
        <v>58.93</v>
      </c>
      <c r="R2554" s="188">
        <v>68.319999999999993</v>
      </c>
      <c r="S2554" s="188">
        <v>48.8</v>
      </c>
      <c r="T2554" s="188">
        <v>42.29</v>
      </c>
      <c r="U2554" s="188"/>
      <c r="V2554" s="188">
        <v>73.2</v>
      </c>
      <c r="W2554" s="188">
        <v>43.84</v>
      </c>
      <c r="X2554" s="188">
        <v>61</v>
      </c>
      <c r="Y2554" s="188">
        <v>60.69</v>
      </c>
      <c r="Z2554" s="188">
        <v>63.43</v>
      </c>
      <c r="AA2554" s="188"/>
      <c r="AB2554" s="188"/>
      <c r="AC2554" s="188">
        <v>51.86</v>
      </c>
      <c r="AD2554" s="188">
        <v>46.36</v>
      </c>
      <c r="AE2554" s="188">
        <v>58.07</v>
      </c>
      <c r="AF2554" s="188">
        <v>52.87</v>
      </c>
    </row>
    <row r="2555" spans="1:32" x14ac:dyDescent="0.3">
      <c r="A2555" s="180" t="s">
        <v>973</v>
      </c>
      <c r="B2555" s="180">
        <v>43357</v>
      </c>
      <c r="C2555" s="182" t="s">
        <v>31552</v>
      </c>
      <c r="D2555" s="180" t="s">
        <v>47</v>
      </c>
      <c r="E2555" s="180" t="s">
        <v>26586</v>
      </c>
      <c r="F2555" s="188">
        <v>106</v>
      </c>
      <c r="G2555" s="188">
        <v>78</v>
      </c>
      <c r="H2555" s="188">
        <v>90</v>
      </c>
      <c r="I2555" s="188"/>
      <c r="J2555" s="188">
        <v>58</v>
      </c>
      <c r="K2555" s="188">
        <v>65.19</v>
      </c>
      <c r="L2555" s="188">
        <v>55</v>
      </c>
      <c r="M2555" s="188"/>
      <c r="N2555" s="188">
        <v>60</v>
      </c>
      <c r="O2555" s="188">
        <v>77.95</v>
      </c>
      <c r="P2555" s="188">
        <v>86.71</v>
      </c>
      <c r="Q2555" s="188">
        <v>72.45</v>
      </c>
      <c r="R2555" s="188">
        <v>84</v>
      </c>
      <c r="S2555" s="188">
        <v>60</v>
      </c>
      <c r="T2555" s="188">
        <v>52</v>
      </c>
      <c r="U2555" s="188"/>
      <c r="V2555" s="188">
        <v>90</v>
      </c>
      <c r="W2555" s="188">
        <v>53.9</v>
      </c>
      <c r="X2555" s="188">
        <v>75</v>
      </c>
      <c r="Y2555" s="188">
        <v>74.62</v>
      </c>
      <c r="Z2555" s="188">
        <v>77.989999999999995</v>
      </c>
      <c r="AA2555" s="188"/>
      <c r="AB2555" s="188"/>
      <c r="AC2555" s="188">
        <v>63.76</v>
      </c>
      <c r="AD2555" s="188">
        <v>57</v>
      </c>
      <c r="AE2555" s="188">
        <v>71.400000000000006</v>
      </c>
      <c r="AF2555" s="188">
        <v>65</v>
      </c>
    </row>
    <row r="2556" spans="1:32" x14ac:dyDescent="0.3">
      <c r="A2556" s="180" t="s">
        <v>973</v>
      </c>
      <c r="B2556" s="180">
        <v>38194</v>
      </c>
      <c r="C2556" s="182" t="s">
        <v>28909</v>
      </c>
      <c r="D2556" s="180" t="s">
        <v>6</v>
      </c>
      <c r="E2556" s="180" t="s">
        <v>26586</v>
      </c>
      <c r="F2556" s="188">
        <v>6</v>
      </c>
      <c r="G2556" s="188">
        <v>5.25</v>
      </c>
      <c r="H2556" s="188">
        <v>6.85</v>
      </c>
      <c r="I2556" s="188">
        <v>6</v>
      </c>
      <c r="J2556" s="188">
        <v>3.89</v>
      </c>
      <c r="K2556" s="188">
        <v>4</v>
      </c>
      <c r="L2556" s="188">
        <v>4.5</v>
      </c>
      <c r="M2556" s="188">
        <v>4.95</v>
      </c>
      <c r="N2556" s="188">
        <v>4.6500000000000004</v>
      </c>
      <c r="O2556" s="188">
        <v>3.99</v>
      </c>
      <c r="P2556" s="188">
        <v>4.95</v>
      </c>
      <c r="Q2556" s="188">
        <v>4.9000000000000004</v>
      </c>
      <c r="R2556" s="188">
        <v>3.6</v>
      </c>
      <c r="S2556" s="188">
        <v>5.2</v>
      </c>
      <c r="T2556" s="188">
        <v>3.96</v>
      </c>
      <c r="U2556" s="188">
        <v>6.9</v>
      </c>
      <c r="V2556" s="188">
        <v>5.76</v>
      </c>
      <c r="W2556" s="188">
        <v>6.05</v>
      </c>
      <c r="X2556" s="188">
        <v>3.9</v>
      </c>
      <c r="Y2556" s="188">
        <v>5.6</v>
      </c>
      <c r="Z2556" s="188">
        <v>4.17</v>
      </c>
      <c r="AA2556" s="188">
        <v>8.48</v>
      </c>
      <c r="AB2556" s="188">
        <v>4.5</v>
      </c>
      <c r="AC2556" s="188">
        <v>5.5</v>
      </c>
      <c r="AD2556" s="188">
        <v>3.99</v>
      </c>
      <c r="AE2556" s="188">
        <v>4.28</v>
      </c>
      <c r="AF2556" s="188">
        <v>4.9800000000000004</v>
      </c>
    </row>
    <row r="2557" spans="1:32" x14ac:dyDescent="0.3">
      <c r="A2557" s="180" t="s">
        <v>973</v>
      </c>
      <c r="B2557" s="180">
        <v>38193</v>
      </c>
      <c r="C2557" s="182" t="s">
        <v>28910</v>
      </c>
      <c r="D2557" s="180" t="s">
        <v>6</v>
      </c>
      <c r="E2557" s="180" t="s">
        <v>857</v>
      </c>
      <c r="F2557" s="188">
        <v>5.21</v>
      </c>
      <c r="G2557" s="188">
        <v>4.5599999999999996</v>
      </c>
      <c r="H2557" s="188">
        <v>5.95</v>
      </c>
      <c r="I2557" s="188">
        <v>5.21</v>
      </c>
      <c r="J2557" s="188">
        <v>3.38</v>
      </c>
      <c r="K2557" s="188">
        <v>3.47</v>
      </c>
      <c r="L2557" s="188">
        <v>3.91</v>
      </c>
      <c r="M2557" s="188">
        <v>4.3</v>
      </c>
      <c r="N2557" s="188">
        <v>4.04</v>
      </c>
      <c r="O2557" s="188">
        <v>3.46</v>
      </c>
      <c r="P2557" s="188">
        <v>4.3</v>
      </c>
      <c r="Q2557" s="188">
        <v>4.25</v>
      </c>
      <c r="R2557" s="188">
        <v>3.12</v>
      </c>
      <c r="S2557" s="188">
        <v>4.5199999999999996</v>
      </c>
      <c r="T2557" s="188">
        <v>3.44</v>
      </c>
      <c r="U2557" s="188">
        <v>5.99</v>
      </c>
      <c r="V2557" s="188">
        <v>5</v>
      </c>
      <c r="W2557" s="188">
        <v>5.25</v>
      </c>
      <c r="X2557" s="188">
        <v>3.39</v>
      </c>
      <c r="Y2557" s="188">
        <v>4.8600000000000003</v>
      </c>
      <c r="Z2557" s="188">
        <v>3.62</v>
      </c>
      <c r="AA2557" s="188">
        <v>7.37</v>
      </c>
      <c r="AB2557" s="188">
        <v>3.91</v>
      </c>
      <c r="AC2557" s="188">
        <v>4.78</v>
      </c>
      <c r="AD2557" s="188">
        <v>3.46</v>
      </c>
      <c r="AE2557" s="188">
        <v>3.72</v>
      </c>
      <c r="AF2557" s="188">
        <v>4.32</v>
      </c>
    </row>
    <row r="2558" spans="1:32" x14ac:dyDescent="0.3">
      <c r="A2558" s="180" t="s">
        <v>973</v>
      </c>
      <c r="B2558" s="180">
        <v>39388</v>
      </c>
      <c r="C2558" s="182" t="s">
        <v>28911</v>
      </c>
      <c r="D2558" s="180" t="s">
        <v>6</v>
      </c>
      <c r="E2558" s="180" t="s">
        <v>857</v>
      </c>
      <c r="F2558" s="188">
        <v>7.38</v>
      </c>
      <c r="G2558" s="188">
        <v>6.45</v>
      </c>
      <c r="H2558" s="188">
        <v>8.42</v>
      </c>
      <c r="I2558" s="188">
        <v>7.38</v>
      </c>
      <c r="J2558" s="188">
        <v>4.78</v>
      </c>
      <c r="K2558" s="188">
        <v>4.92</v>
      </c>
      <c r="L2558" s="188">
        <v>5.53</v>
      </c>
      <c r="M2558" s="188">
        <v>6.08</v>
      </c>
      <c r="N2558" s="188">
        <v>5.72</v>
      </c>
      <c r="O2558" s="188">
        <v>4.9000000000000004</v>
      </c>
      <c r="P2558" s="188">
        <v>6.08</v>
      </c>
      <c r="Q2558" s="188">
        <v>6.02</v>
      </c>
      <c r="R2558" s="188">
        <v>4.42</v>
      </c>
      <c r="S2558" s="188">
        <v>6.39</v>
      </c>
      <c r="T2558" s="188">
        <v>4.87</v>
      </c>
      <c r="U2558" s="188">
        <v>8.48</v>
      </c>
      <c r="V2558" s="188">
        <v>7.08</v>
      </c>
      <c r="W2558" s="188">
        <v>7.44</v>
      </c>
      <c r="X2558" s="188">
        <v>4.79</v>
      </c>
      <c r="Y2558" s="188">
        <v>6.88</v>
      </c>
      <c r="Z2558" s="188">
        <v>5.12</v>
      </c>
      <c r="AA2558" s="188">
        <v>10.43</v>
      </c>
      <c r="AB2558" s="188">
        <v>5.53</v>
      </c>
      <c r="AC2558" s="188">
        <v>6.76</v>
      </c>
      <c r="AD2558" s="188">
        <v>4.9000000000000004</v>
      </c>
      <c r="AE2558" s="188">
        <v>5.26</v>
      </c>
      <c r="AF2558" s="188">
        <v>6.12</v>
      </c>
    </row>
    <row r="2559" spans="1:32" x14ac:dyDescent="0.3">
      <c r="A2559" s="180" t="s">
        <v>973</v>
      </c>
      <c r="B2559" s="180">
        <v>39387</v>
      </c>
      <c r="C2559" s="182" t="s">
        <v>28912</v>
      </c>
      <c r="D2559" s="180" t="s">
        <v>6</v>
      </c>
      <c r="E2559" s="180" t="s">
        <v>857</v>
      </c>
      <c r="F2559" s="188">
        <v>11.5</v>
      </c>
      <c r="G2559" s="188">
        <v>10.06</v>
      </c>
      <c r="H2559" s="188">
        <v>13.13</v>
      </c>
      <c r="I2559" s="188">
        <v>11.5</v>
      </c>
      <c r="J2559" s="188">
        <v>7.45</v>
      </c>
      <c r="K2559" s="188">
        <v>7.67</v>
      </c>
      <c r="L2559" s="188">
        <v>8.6199999999999992</v>
      </c>
      <c r="M2559" s="188">
        <v>9.49</v>
      </c>
      <c r="N2559" s="188">
        <v>8.91</v>
      </c>
      <c r="O2559" s="188">
        <v>7.65</v>
      </c>
      <c r="P2559" s="188">
        <v>9.49</v>
      </c>
      <c r="Q2559" s="188">
        <v>9.39</v>
      </c>
      <c r="R2559" s="188">
        <v>6.9</v>
      </c>
      <c r="S2559" s="188">
        <v>9.9700000000000006</v>
      </c>
      <c r="T2559" s="188">
        <v>7.59</v>
      </c>
      <c r="U2559" s="188">
        <v>13.23</v>
      </c>
      <c r="V2559" s="188">
        <v>11.04</v>
      </c>
      <c r="W2559" s="188">
        <v>11.6</v>
      </c>
      <c r="X2559" s="188">
        <v>7.47</v>
      </c>
      <c r="Y2559" s="188">
        <v>10.73</v>
      </c>
      <c r="Z2559" s="188">
        <v>7.99</v>
      </c>
      <c r="AA2559" s="188">
        <v>16.260000000000002</v>
      </c>
      <c r="AB2559" s="188">
        <v>8.6199999999999992</v>
      </c>
      <c r="AC2559" s="188">
        <v>10.54</v>
      </c>
      <c r="AD2559" s="188">
        <v>7.65</v>
      </c>
      <c r="AE2559" s="188">
        <v>8.1999999999999993</v>
      </c>
      <c r="AF2559" s="188">
        <v>9.5399999999999991</v>
      </c>
    </row>
    <row r="2560" spans="1:32" x14ac:dyDescent="0.3">
      <c r="A2560" s="180" t="s">
        <v>973</v>
      </c>
      <c r="B2560" s="180">
        <v>39386</v>
      </c>
      <c r="C2560" s="182" t="s">
        <v>28913</v>
      </c>
      <c r="D2560" s="180" t="s">
        <v>6</v>
      </c>
      <c r="E2560" s="180" t="s">
        <v>857</v>
      </c>
      <c r="F2560" s="188">
        <v>8.02</v>
      </c>
      <c r="G2560" s="188">
        <v>7.02</v>
      </c>
      <c r="H2560" s="188">
        <v>9.15</v>
      </c>
      <c r="I2560" s="188">
        <v>8.02</v>
      </c>
      <c r="J2560" s="188">
        <v>5.2</v>
      </c>
      <c r="K2560" s="188">
        <v>5.34</v>
      </c>
      <c r="L2560" s="188">
        <v>6.01</v>
      </c>
      <c r="M2560" s="188">
        <v>6.61</v>
      </c>
      <c r="N2560" s="188">
        <v>6.21</v>
      </c>
      <c r="O2560" s="188">
        <v>5.33</v>
      </c>
      <c r="P2560" s="188">
        <v>6.61</v>
      </c>
      <c r="Q2560" s="188">
        <v>6.55</v>
      </c>
      <c r="R2560" s="188">
        <v>4.8099999999999996</v>
      </c>
      <c r="S2560" s="188">
        <v>6.95</v>
      </c>
      <c r="T2560" s="188">
        <v>5.29</v>
      </c>
      <c r="U2560" s="188">
        <v>9.2200000000000006</v>
      </c>
      <c r="V2560" s="188">
        <v>7.7</v>
      </c>
      <c r="W2560" s="188">
        <v>8.08</v>
      </c>
      <c r="X2560" s="188">
        <v>5.21</v>
      </c>
      <c r="Y2560" s="188">
        <v>7.48</v>
      </c>
      <c r="Z2560" s="188">
        <v>5.57</v>
      </c>
      <c r="AA2560" s="188">
        <v>11.33</v>
      </c>
      <c r="AB2560" s="188">
        <v>6.01</v>
      </c>
      <c r="AC2560" s="188">
        <v>7.35</v>
      </c>
      <c r="AD2560" s="188">
        <v>5.33</v>
      </c>
      <c r="AE2560" s="188">
        <v>5.72</v>
      </c>
      <c r="AF2560" s="188">
        <v>6.65</v>
      </c>
    </row>
    <row r="2561" spans="1:32" x14ac:dyDescent="0.3">
      <c r="A2561" s="180" t="s">
        <v>973</v>
      </c>
      <c r="B2561" s="180">
        <v>45229</v>
      </c>
      <c r="C2561" s="182" t="s">
        <v>31553</v>
      </c>
      <c r="D2561" s="180" t="s">
        <v>6</v>
      </c>
      <c r="E2561" s="180" t="s">
        <v>857</v>
      </c>
      <c r="F2561" s="188">
        <v>2.54</v>
      </c>
      <c r="G2561" s="188">
        <v>2.16</v>
      </c>
      <c r="H2561" s="188">
        <v>1.75</v>
      </c>
      <c r="I2561" s="188">
        <v>2.0299999999999998</v>
      </c>
      <c r="J2561" s="188">
        <v>2.27</v>
      </c>
      <c r="K2561" s="188">
        <v>1.81</v>
      </c>
      <c r="L2561" s="188">
        <v>2.56</v>
      </c>
      <c r="M2561" s="188">
        <v>2.2799999999999998</v>
      </c>
      <c r="N2561" s="188">
        <v>2.16</v>
      </c>
      <c r="O2561" s="188">
        <v>2.61</v>
      </c>
      <c r="P2561" s="188">
        <v>3.13</v>
      </c>
      <c r="Q2561" s="188">
        <v>3.05</v>
      </c>
      <c r="R2561" s="188">
        <v>2.84</v>
      </c>
      <c r="S2561" s="188">
        <v>2.13</v>
      </c>
      <c r="T2561" s="188">
        <v>1.97</v>
      </c>
      <c r="U2561" s="188">
        <v>2.41</v>
      </c>
      <c r="V2561" s="188">
        <v>2.21</v>
      </c>
      <c r="W2561" s="188">
        <v>2.41</v>
      </c>
      <c r="X2561" s="188">
        <v>2.29</v>
      </c>
      <c r="Y2561" s="188">
        <v>2.02</v>
      </c>
      <c r="Z2561" s="188">
        <v>2.54</v>
      </c>
      <c r="AA2561" s="188">
        <v>1.91</v>
      </c>
      <c r="AB2561" s="188">
        <v>2.5</v>
      </c>
      <c r="AC2561" s="188">
        <v>2.5299999999999998</v>
      </c>
      <c r="AD2561" s="188">
        <v>2.29</v>
      </c>
      <c r="AE2561" s="188">
        <v>2.67</v>
      </c>
      <c r="AF2561" s="188">
        <v>2.5299999999999998</v>
      </c>
    </row>
    <row r="2562" spans="1:32" x14ac:dyDescent="0.3">
      <c r="A2562" s="180" t="s">
        <v>26752</v>
      </c>
      <c r="B2562" s="180">
        <v>746</v>
      </c>
      <c r="C2562" s="182" t="s">
        <v>28914</v>
      </c>
      <c r="D2562" s="180" t="s">
        <v>6</v>
      </c>
      <c r="E2562" s="180" t="s">
        <v>26586</v>
      </c>
      <c r="F2562" s="188"/>
      <c r="G2562" s="188"/>
      <c r="H2562" s="188">
        <v>2287</v>
      </c>
      <c r="I2562" s="188">
        <v>1075</v>
      </c>
      <c r="J2562" s="188">
        <v>2832.76</v>
      </c>
      <c r="K2562" s="188">
        <v>1443.75</v>
      </c>
      <c r="L2562" s="188"/>
      <c r="M2562" s="188">
        <v>2589.48</v>
      </c>
      <c r="N2562" s="188">
        <v>2262.88</v>
      </c>
      <c r="O2562" s="188">
        <v>2891.4</v>
      </c>
      <c r="P2562" s="188">
        <v>3088.5</v>
      </c>
      <c r="Q2562" s="188">
        <v>2181.98</v>
      </c>
      <c r="R2562" s="188">
        <v>2480</v>
      </c>
      <c r="S2562" s="188">
        <v>889.15</v>
      </c>
      <c r="T2562" s="188">
        <v>1399.93</v>
      </c>
      <c r="U2562" s="188">
        <v>1999.68</v>
      </c>
      <c r="V2562" s="188">
        <v>2141.36</v>
      </c>
      <c r="W2562" s="188">
        <v>2299</v>
      </c>
      <c r="X2562" s="188">
        <v>2610</v>
      </c>
      <c r="Y2562" s="188">
        <v>2473.38</v>
      </c>
      <c r="Z2562" s="188">
        <v>2099.9</v>
      </c>
      <c r="AA2562" s="188">
        <v>1222.77</v>
      </c>
      <c r="AB2562" s="188">
        <v>2603</v>
      </c>
      <c r="AC2562" s="188">
        <v>2790</v>
      </c>
      <c r="AD2562" s="188">
        <v>2099.9</v>
      </c>
      <c r="AE2562" s="188">
        <v>2287</v>
      </c>
      <c r="AF2562" s="188">
        <v>2219.4499999999998</v>
      </c>
    </row>
    <row r="2563" spans="1:32" x14ac:dyDescent="0.3">
      <c r="A2563" s="180" t="s">
        <v>973</v>
      </c>
      <c r="B2563" s="180">
        <v>20269</v>
      </c>
      <c r="C2563" s="182" t="s">
        <v>28915</v>
      </c>
      <c r="D2563" s="180" t="s">
        <v>6</v>
      </c>
      <c r="E2563" s="180" t="s">
        <v>857</v>
      </c>
      <c r="F2563" s="188">
        <v>103.45</v>
      </c>
      <c r="G2563" s="188">
        <v>102.09</v>
      </c>
      <c r="H2563" s="188">
        <v>98.89</v>
      </c>
      <c r="I2563" s="188">
        <v>84.68</v>
      </c>
      <c r="J2563" s="188">
        <v>116.4</v>
      </c>
      <c r="K2563" s="188">
        <v>112.67</v>
      </c>
      <c r="L2563" s="188">
        <v>108.08</v>
      </c>
      <c r="M2563" s="188">
        <v>117.61</v>
      </c>
      <c r="N2563" s="188">
        <v>113.9</v>
      </c>
      <c r="O2563" s="188">
        <v>114.47</v>
      </c>
      <c r="P2563" s="188">
        <v>112.44</v>
      </c>
      <c r="Q2563" s="188">
        <v>126.18</v>
      </c>
      <c r="R2563" s="188">
        <v>109.97</v>
      </c>
      <c r="S2563" s="188">
        <v>121.85</v>
      </c>
      <c r="T2563" s="188">
        <v>104.44</v>
      </c>
      <c r="U2563" s="188">
        <v>101.1</v>
      </c>
      <c r="V2563" s="188">
        <v>108.2</v>
      </c>
      <c r="W2563" s="188">
        <v>145.79</v>
      </c>
      <c r="X2563" s="188">
        <v>102.77</v>
      </c>
      <c r="Y2563" s="188">
        <v>112.81</v>
      </c>
      <c r="Z2563" s="188">
        <v>133.13999999999999</v>
      </c>
      <c r="AA2563" s="188">
        <v>82.56</v>
      </c>
      <c r="AB2563" s="188">
        <v>124.62</v>
      </c>
      <c r="AC2563" s="188">
        <v>97.85</v>
      </c>
      <c r="AD2563" s="188">
        <v>96.44</v>
      </c>
      <c r="AE2563" s="188">
        <v>106.28</v>
      </c>
      <c r="AF2563" s="188">
        <v>103.92</v>
      </c>
    </row>
    <row r="2564" spans="1:32" x14ac:dyDescent="0.3">
      <c r="A2564" s="180" t="s">
        <v>973</v>
      </c>
      <c r="B2564" s="180">
        <v>20270</v>
      </c>
      <c r="C2564" s="182" t="s">
        <v>28916</v>
      </c>
      <c r="D2564" s="180" t="s">
        <v>6</v>
      </c>
      <c r="E2564" s="180" t="s">
        <v>857</v>
      </c>
      <c r="F2564" s="188">
        <v>114.31</v>
      </c>
      <c r="G2564" s="188">
        <v>112.8</v>
      </c>
      <c r="H2564" s="188">
        <v>109.27</v>
      </c>
      <c r="I2564" s="188">
        <v>93.57</v>
      </c>
      <c r="J2564" s="188">
        <v>128.62</v>
      </c>
      <c r="K2564" s="188">
        <v>124.5</v>
      </c>
      <c r="L2564" s="188">
        <v>119.43</v>
      </c>
      <c r="M2564" s="188">
        <v>129.96</v>
      </c>
      <c r="N2564" s="188">
        <v>125.86</v>
      </c>
      <c r="O2564" s="188">
        <v>126.48</v>
      </c>
      <c r="P2564" s="188">
        <v>124.24</v>
      </c>
      <c r="Q2564" s="188">
        <v>139.41999999999999</v>
      </c>
      <c r="R2564" s="188">
        <v>121.51</v>
      </c>
      <c r="S2564" s="188">
        <v>134.63999999999999</v>
      </c>
      <c r="T2564" s="188">
        <v>115.4</v>
      </c>
      <c r="U2564" s="188">
        <v>111.71</v>
      </c>
      <c r="V2564" s="188">
        <v>119.56</v>
      </c>
      <c r="W2564" s="188">
        <v>161.1</v>
      </c>
      <c r="X2564" s="188">
        <v>113.56</v>
      </c>
      <c r="Y2564" s="188">
        <v>124.66</v>
      </c>
      <c r="Z2564" s="188">
        <v>147.11000000000001</v>
      </c>
      <c r="AA2564" s="188">
        <v>91.23</v>
      </c>
      <c r="AB2564" s="188">
        <v>137.69999999999999</v>
      </c>
      <c r="AC2564" s="188">
        <v>108.13</v>
      </c>
      <c r="AD2564" s="188">
        <v>106.57</v>
      </c>
      <c r="AE2564" s="188">
        <v>117.44</v>
      </c>
      <c r="AF2564" s="188">
        <v>114.83</v>
      </c>
    </row>
    <row r="2565" spans="1:32" x14ac:dyDescent="0.3">
      <c r="A2565" s="180" t="s">
        <v>973</v>
      </c>
      <c r="B2565" s="180">
        <v>11696</v>
      </c>
      <c r="C2565" s="182" t="s">
        <v>28917</v>
      </c>
      <c r="D2565" s="180" t="s">
        <v>6</v>
      </c>
      <c r="E2565" s="180" t="s">
        <v>857</v>
      </c>
      <c r="F2565" s="188">
        <v>182.99</v>
      </c>
      <c r="G2565" s="188">
        <v>180.57</v>
      </c>
      <c r="H2565" s="188">
        <v>174.92</v>
      </c>
      <c r="I2565" s="188">
        <v>149.78</v>
      </c>
      <c r="J2565" s="188">
        <v>205.9</v>
      </c>
      <c r="K2565" s="188">
        <v>199.3</v>
      </c>
      <c r="L2565" s="188">
        <v>191.18</v>
      </c>
      <c r="M2565" s="188">
        <v>208.03</v>
      </c>
      <c r="N2565" s="188">
        <v>201.47</v>
      </c>
      <c r="O2565" s="188">
        <v>202.47</v>
      </c>
      <c r="P2565" s="188">
        <v>198.88</v>
      </c>
      <c r="Q2565" s="188">
        <v>223.18</v>
      </c>
      <c r="R2565" s="188">
        <v>194.51</v>
      </c>
      <c r="S2565" s="188">
        <v>215.52</v>
      </c>
      <c r="T2565" s="188">
        <v>184.73</v>
      </c>
      <c r="U2565" s="188">
        <v>178.83</v>
      </c>
      <c r="V2565" s="188">
        <v>191.39</v>
      </c>
      <c r="W2565" s="188">
        <v>257.88</v>
      </c>
      <c r="X2565" s="188">
        <v>181.78</v>
      </c>
      <c r="Y2565" s="188">
        <v>199.55</v>
      </c>
      <c r="Z2565" s="188">
        <v>235.5</v>
      </c>
      <c r="AA2565" s="188">
        <v>146.04</v>
      </c>
      <c r="AB2565" s="188">
        <v>220.43</v>
      </c>
      <c r="AC2565" s="188">
        <v>173.08</v>
      </c>
      <c r="AD2565" s="188">
        <v>170.59</v>
      </c>
      <c r="AE2565" s="188">
        <v>187.99</v>
      </c>
      <c r="AF2565" s="188">
        <v>183.82</v>
      </c>
    </row>
    <row r="2566" spans="1:32" x14ac:dyDescent="0.3">
      <c r="A2566" s="180" t="s">
        <v>973</v>
      </c>
      <c r="B2566" s="180">
        <v>10427</v>
      </c>
      <c r="C2566" s="182" t="s">
        <v>28918</v>
      </c>
      <c r="D2566" s="180" t="s">
        <v>6</v>
      </c>
      <c r="E2566" s="180" t="s">
        <v>857</v>
      </c>
      <c r="F2566" s="188">
        <v>512.08000000000004</v>
      </c>
      <c r="G2566" s="188">
        <v>505.32</v>
      </c>
      <c r="H2566" s="188">
        <v>489.51</v>
      </c>
      <c r="I2566" s="188">
        <v>419.16</v>
      </c>
      <c r="J2566" s="188">
        <v>576.17999999999995</v>
      </c>
      <c r="K2566" s="188">
        <v>557.72</v>
      </c>
      <c r="L2566" s="188">
        <v>534.99</v>
      </c>
      <c r="M2566" s="188">
        <v>582.16999999999996</v>
      </c>
      <c r="N2566" s="188">
        <v>563.79999999999995</v>
      </c>
      <c r="O2566" s="188">
        <v>566.59</v>
      </c>
      <c r="P2566" s="188">
        <v>556.54999999999995</v>
      </c>
      <c r="Q2566" s="188">
        <v>624.54999999999995</v>
      </c>
      <c r="R2566" s="188">
        <v>544.33000000000004</v>
      </c>
      <c r="S2566" s="188">
        <v>603.13</v>
      </c>
      <c r="T2566" s="188">
        <v>516.97</v>
      </c>
      <c r="U2566" s="188">
        <v>500.43</v>
      </c>
      <c r="V2566" s="188">
        <v>535.6</v>
      </c>
      <c r="W2566" s="188">
        <v>721.66</v>
      </c>
      <c r="X2566" s="188">
        <v>508.7</v>
      </c>
      <c r="Y2566" s="188">
        <v>558.41999999999996</v>
      </c>
      <c r="Z2566" s="188">
        <v>659.02</v>
      </c>
      <c r="AA2566" s="188">
        <v>408.68</v>
      </c>
      <c r="AB2566" s="188">
        <v>616.87</v>
      </c>
      <c r="AC2566" s="188">
        <v>484.36</v>
      </c>
      <c r="AD2566" s="188">
        <v>477.38</v>
      </c>
      <c r="AE2566" s="188">
        <v>526.07000000000005</v>
      </c>
      <c r="AF2566" s="188">
        <v>514.4</v>
      </c>
    </row>
    <row r="2567" spans="1:32" x14ac:dyDescent="0.3">
      <c r="A2567" s="180" t="s">
        <v>973</v>
      </c>
      <c r="B2567" s="180">
        <v>10428</v>
      </c>
      <c r="C2567" s="182" t="s">
        <v>28919</v>
      </c>
      <c r="D2567" s="180" t="s">
        <v>6</v>
      </c>
      <c r="E2567" s="180" t="s">
        <v>857</v>
      </c>
      <c r="F2567" s="188">
        <v>527.6</v>
      </c>
      <c r="G2567" s="188">
        <v>520.64</v>
      </c>
      <c r="H2567" s="188">
        <v>504.35</v>
      </c>
      <c r="I2567" s="188">
        <v>431.87</v>
      </c>
      <c r="J2567" s="188">
        <v>593.65</v>
      </c>
      <c r="K2567" s="188">
        <v>574.63</v>
      </c>
      <c r="L2567" s="188">
        <v>551.21</v>
      </c>
      <c r="M2567" s="188">
        <v>599.82000000000005</v>
      </c>
      <c r="N2567" s="188">
        <v>580.89</v>
      </c>
      <c r="O2567" s="188">
        <v>583.77</v>
      </c>
      <c r="P2567" s="188">
        <v>573.42999999999995</v>
      </c>
      <c r="Q2567" s="188">
        <v>643.49</v>
      </c>
      <c r="R2567" s="188">
        <v>560.83000000000004</v>
      </c>
      <c r="S2567" s="188">
        <v>621.41</v>
      </c>
      <c r="T2567" s="188">
        <v>532.64</v>
      </c>
      <c r="U2567" s="188">
        <v>515.6</v>
      </c>
      <c r="V2567" s="188">
        <v>551.83000000000004</v>
      </c>
      <c r="W2567" s="188">
        <v>743.54</v>
      </c>
      <c r="X2567" s="188">
        <v>524.12</v>
      </c>
      <c r="Y2567" s="188">
        <v>575.35</v>
      </c>
      <c r="Z2567" s="188">
        <v>679</v>
      </c>
      <c r="AA2567" s="188">
        <v>421.07</v>
      </c>
      <c r="AB2567" s="188">
        <v>635.57000000000005</v>
      </c>
      <c r="AC2567" s="188">
        <v>499.05</v>
      </c>
      <c r="AD2567" s="188">
        <v>491.85</v>
      </c>
      <c r="AE2567" s="188">
        <v>542.02</v>
      </c>
      <c r="AF2567" s="188">
        <v>530</v>
      </c>
    </row>
    <row r="2568" spans="1:32" x14ac:dyDescent="0.3">
      <c r="A2568" s="180" t="s">
        <v>973</v>
      </c>
      <c r="B2568" s="180">
        <v>36521</v>
      </c>
      <c r="C2568" s="182" t="s">
        <v>28920</v>
      </c>
      <c r="D2568" s="180" t="s">
        <v>6</v>
      </c>
      <c r="E2568" s="180" t="s">
        <v>857</v>
      </c>
      <c r="F2568" s="188">
        <v>164.62</v>
      </c>
      <c r="G2568" s="188">
        <v>162.44999999999999</v>
      </c>
      <c r="H2568" s="188">
        <v>157.36000000000001</v>
      </c>
      <c r="I2568" s="188">
        <v>134.75</v>
      </c>
      <c r="J2568" s="188">
        <v>185.23</v>
      </c>
      <c r="K2568" s="188">
        <v>179.29</v>
      </c>
      <c r="L2568" s="188">
        <v>171.98</v>
      </c>
      <c r="M2568" s="188">
        <v>187.15</v>
      </c>
      <c r="N2568" s="188">
        <v>181.24</v>
      </c>
      <c r="O2568" s="188">
        <v>182.14</v>
      </c>
      <c r="P2568" s="188">
        <v>178.92</v>
      </c>
      <c r="Q2568" s="188">
        <v>200.78</v>
      </c>
      <c r="R2568" s="188">
        <v>174.99</v>
      </c>
      <c r="S2568" s="188">
        <v>193.89</v>
      </c>
      <c r="T2568" s="188">
        <v>166.19</v>
      </c>
      <c r="U2568" s="188">
        <v>160.87</v>
      </c>
      <c r="V2568" s="188">
        <v>172.18</v>
      </c>
      <c r="W2568" s="188">
        <v>231.99</v>
      </c>
      <c r="X2568" s="188">
        <v>163.53</v>
      </c>
      <c r="Y2568" s="188">
        <v>179.52</v>
      </c>
      <c r="Z2568" s="188">
        <v>211.86</v>
      </c>
      <c r="AA2568" s="188">
        <v>131.38</v>
      </c>
      <c r="AB2568" s="188">
        <v>198.31</v>
      </c>
      <c r="AC2568" s="188">
        <v>155.71</v>
      </c>
      <c r="AD2568" s="188">
        <v>153.46</v>
      </c>
      <c r="AE2568" s="188">
        <v>169.12</v>
      </c>
      <c r="AF2568" s="188">
        <v>165.37</v>
      </c>
    </row>
    <row r="2569" spans="1:32" x14ac:dyDescent="0.3">
      <c r="A2569" s="180" t="s">
        <v>973</v>
      </c>
      <c r="B2569" s="180">
        <v>36794</v>
      </c>
      <c r="C2569" s="182" t="s">
        <v>28921</v>
      </c>
      <c r="D2569" s="180" t="s">
        <v>6</v>
      </c>
      <c r="E2569" s="180" t="s">
        <v>857</v>
      </c>
      <c r="F2569" s="188">
        <v>175.25</v>
      </c>
      <c r="G2569" s="188">
        <v>172.94</v>
      </c>
      <c r="H2569" s="188">
        <v>167.53</v>
      </c>
      <c r="I2569" s="188">
        <v>143.44999999999999</v>
      </c>
      <c r="J2569" s="188">
        <v>197.19</v>
      </c>
      <c r="K2569" s="188">
        <v>190.87</v>
      </c>
      <c r="L2569" s="188">
        <v>183.09</v>
      </c>
      <c r="M2569" s="188">
        <v>199.24</v>
      </c>
      <c r="N2569" s="188">
        <v>192.95</v>
      </c>
      <c r="O2569" s="188">
        <v>193.91</v>
      </c>
      <c r="P2569" s="188">
        <v>190.47</v>
      </c>
      <c r="Q2569" s="188">
        <v>213.74</v>
      </c>
      <c r="R2569" s="188">
        <v>186.29</v>
      </c>
      <c r="S2569" s="188">
        <v>206.41</v>
      </c>
      <c r="T2569" s="188">
        <v>176.92</v>
      </c>
      <c r="U2569" s="188">
        <v>171.26</v>
      </c>
      <c r="V2569" s="188">
        <v>183.3</v>
      </c>
      <c r="W2569" s="188">
        <v>246.98</v>
      </c>
      <c r="X2569" s="188">
        <v>174.09</v>
      </c>
      <c r="Y2569" s="188">
        <v>191.11</v>
      </c>
      <c r="Z2569" s="188">
        <v>225.54</v>
      </c>
      <c r="AA2569" s="188">
        <v>139.86000000000001</v>
      </c>
      <c r="AB2569" s="188">
        <v>211.11</v>
      </c>
      <c r="AC2569" s="188">
        <v>165.77</v>
      </c>
      <c r="AD2569" s="188">
        <v>163.37</v>
      </c>
      <c r="AE2569" s="188">
        <v>180.04</v>
      </c>
      <c r="AF2569" s="188">
        <v>176.05</v>
      </c>
    </row>
    <row r="2570" spans="1:32" x14ac:dyDescent="0.3">
      <c r="A2570" s="180" t="s">
        <v>973</v>
      </c>
      <c r="B2570" s="180">
        <v>10426</v>
      </c>
      <c r="C2570" s="182" t="s">
        <v>28922</v>
      </c>
      <c r="D2570" s="180" t="s">
        <v>6</v>
      </c>
      <c r="E2570" s="180" t="s">
        <v>857</v>
      </c>
      <c r="F2570" s="188">
        <v>196.24</v>
      </c>
      <c r="G2570" s="188">
        <v>193.65</v>
      </c>
      <c r="H2570" s="188">
        <v>187.59</v>
      </c>
      <c r="I2570" s="188">
        <v>160.63</v>
      </c>
      <c r="J2570" s="188">
        <v>220.81</v>
      </c>
      <c r="K2570" s="188">
        <v>213.73</v>
      </c>
      <c r="L2570" s="188">
        <v>205.02</v>
      </c>
      <c r="M2570" s="188">
        <v>223.1</v>
      </c>
      <c r="N2570" s="188">
        <v>216.06</v>
      </c>
      <c r="O2570" s="188">
        <v>217.13</v>
      </c>
      <c r="P2570" s="188">
        <v>213.29</v>
      </c>
      <c r="Q2570" s="188">
        <v>239.35</v>
      </c>
      <c r="R2570" s="188">
        <v>208.6</v>
      </c>
      <c r="S2570" s="188">
        <v>231.14</v>
      </c>
      <c r="T2570" s="188">
        <v>198.12</v>
      </c>
      <c r="U2570" s="188">
        <v>191.78</v>
      </c>
      <c r="V2570" s="188">
        <v>205.26</v>
      </c>
      <c r="W2570" s="188">
        <v>276.56</v>
      </c>
      <c r="X2570" s="188">
        <v>194.95</v>
      </c>
      <c r="Y2570" s="188">
        <v>214</v>
      </c>
      <c r="Z2570" s="188">
        <v>252.56</v>
      </c>
      <c r="AA2570" s="188">
        <v>156.62</v>
      </c>
      <c r="AB2570" s="188">
        <v>236.4</v>
      </c>
      <c r="AC2570" s="188">
        <v>185.62</v>
      </c>
      <c r="AD2570" s="188">
        <v>182.94</v>
      </c>
      <c r="AE2570" s="188">
        <v>201.61</v>
      </c>
      <c r="AF2570" s="188">
        <v>197.13</v>
      </c>
    </row>
    <row r="2571" spans="1:32" x14ac:dyDescent="0.3">
      <c r="A2571" s="180" t="s">
        <v>973</v>
      </c>
      <c r="B2571" s="180">
        <v>10425</v>
      </c>
      <c r="C2571" s="182" t="s">
        <v>28923</v>
      </c>
      <c r="D2571" s="180" t="s">
        <v>6</v>
      </c>
      <c r="E2571" s="180" t="s">
        <v>857</v>
      </c>
      <c r="F2571" s="188">
        <v>99.56</v>
      </c>
      <c r="G2571" s="188">
        <v>98.24</v>
      </c>
      <c r="H2571" s="188">
        <v>95.17</v>
      </c>
      <c r="I2571" s="188">
        <v>81.489999999999995</v>
      </c>
      <c r="J2571" s="188">
        <v>112.02</v>
      </c>
      <c r="K2571" s="188">
        <v>108.43</v>
      </c>
      <c r="L2571" s="188">
        <v>104.01</v>
      </c>
      <c r="M2571" s="188">
        <v>113.18</v>
      </c>
      <c r="N2571" s="188">
        <v>109.61</v>
      </c>
      <c r="O2571" s="188">
        <v>110.15</v>
      </c>
      <c r="P2571" s="188">
        <v>108.2</v>
      </c>
      <c r="Q2571" s="188">
        <v>121.42</v>
      </c>
      <c r="R2571" s="188">
        <v>105.83</v>
      </c>
      <c r="S2571" s="188">
        <v>117.26</v>
      </c>
      <c r="T2571" s="188">
        <v>100.51</v>
      </c>
      <c r="U2571" s="188">
        <v>97.29</v>
      </c>
      <c r="V2571" s="188">
        <v>104.13</v>
      </c>
      <c r="W2571" s="188">
        <v>140.30000000000001</v>
      </c>
      <c r="X2571" s="188">
        <v>98.9</v>
      </c>
      <c r="Y2571" s="188">
        <v>108.56</v>
      </c>
      <c r="Z2571" s="188">
        <v>128.12</v>
      </c>
      <c r="AA2571" s="188">
        <v>79.45</v>
      </c>
      <c r="AB2571" s="188">
        <v>119.93</v>
      </c>
      <c r="AC2571" s="188">
        <v>94.17</v>
      </c>
      <c r="AD2571" s="188">
        <v>92.81</v>
      </c>
      <c r="AE2571" s="188">
        <v>102.28</v>
      </c>
      <c r="AF2571" s="188">
        <v>100.01</v>
      </c>
    </row>
    <row r="2572" spans="1:32" x14ac:dyDescent="0.3">
      <c r="A2572" s="180" t="s">
        <v>973</v>
      </c>
      <c r="B2572" s="180">
        <v>10431</v>
      </c>
      <c r="C2572" s="182" t="s">
        <v>28924</v>
      </c>
      <c r="D2572" s="180" t="s">
        <v>6</v>
      </c>
      <c r="E2572" s="180" t="s">
        <v>857</v>
      </c>
      <c r="F2572" s="188">
        <v>340.85</v>
      </c>
      <c r="G2572" s="188">
        <v>336.35</v>
      </c>
      <c r="H2572" s="188">
        <v>325.83</v>
      </c>
      <c r="I2572" s="188">
        <v>279</v>
      </c>
      <c r="J2572" s="188">
        <v>383.52</v>
      </c>
      <c r="K2572" s="188">
        <v>371.23</v>
      </c>
      <c r="L2572" s="188">
        <v>356.1</v>
      </c>
      <c r="M2572" s="188">
        <v>387.5</v>
      </c>
      <c r="N2572" s="188">
        <v>375.27</v>
      </c>
      <c r="O2572" s="188">
        <v>377.13</v>
      </c>
      <c r="P2572" s="188">
        <v>370.45</v>
      </c>
      <c r="Q2572" s="188">
        <v>415.71</v>
      </c>
      <c r="R2572" s="188">
        <v>362.31</v>
      </c>
      <c r="S2572" s="188">
        <v>401.45</v>
      </c>
      <c r="T2572" s="188">
        <v>344.1</v>
      </c>
      <c r="U2572" s="188">
        <v>333.1</v>
      </c>
      <c r="V2572" s="188">
        <v>356.5</v>
      </c>
      <c r="W2572" s="188">
        <v>480.35</v>
      </c>
      <c r="X2572" s="188">
        <v>338.6</v>
      </c>
      <c r="Y2572" s="188">
        <v>371.69</v>
      </c>
      <c r="Z2572" s="188">
        <v>438.65</v>
      </c>
      <c r="AA2572" s="188">
        <v>272.02999999999997</v>
      </c>
      <c r="AB2572" s="188">
        <v>410.6</v>
      </c>
      <c r="AC2572" s="188">
        <v>322.39999999999998</v>
      </c>
      <c r="AD2572" s="188">
        <v>317.75</v>
      </c>
      <c r="AE2572" s="188">
        <v>350.16</v>
      </c>
      <c r="AF2572" s="188">
        <v>342.4</v>
      </c>
    </row>
    <row r="2573" spans="1:32" x14ac:dyDescent="0.3">
      <c r="A2573" s="180" t="s">
        <v>973</v>
      </c>
      <c r="B2573" s="180">
        <v>10429</v>
      </c>
      <c r="C2573" s="182" t="s">
        <v>28925</v>
      </c>
      <c r="D2573" s="180" t="s">
        <v>6</v>
      </c>
      <c r="E2573" s="180" t="s">
        <v>857</v>
      </c>
      <c r="F2573" s="188">
        <v>168.15</v>
      </c>
      <c r="G2573" s="188">
        <v>165.93</v>
      </c>
      <c r="H2573" s="188">
        <v>160.74</v>
      </c>
      <c r="I2573" s="188">
        <v>137.63</v>
      </c>
      <c r="J2573" s="188">
        <v>189.2</v>
      </c>
      <c r="K2573" s="188">
        <v>183.13</v>
      </c>
      <c r="L2573" s="188">
        <v>175.67</v>
      </c>
      <c r="M2573" s="188">
        <v>191.16</v>
      </c>
      <c r="N2573" s="188">
        <v>185.13</v>
      </c>
      <c r="O2573" s="188">
        <v>186.05</v>
      </c>
      <c r="P2573" s="188">
        <v>182.75</v>
      </c>
      <c r="Q2573" s="188">
        <v>205.08</v>
      </c>
      <c r="R2573" s="188">
        <v>178.74</v>
      </c>
      <c r="S2573" s="188">
        <v>198.04</v>
      </c>
      <c r="T2573" s="188">
        <v>169.75</v>
      </c>
      <c r="U2573" s="188">
        <v>164.32</v>
      </c>
      <c r="V2573" s="188">
        <v>175.87</v>
      </c>
      <c r="W2573" s="188">
        <v>236.96</v>
      </c>
      <c r="X2573" s="188">
        <v>167.04</v>
      </c>
      <c r="Y2573" s="188">
        <v>183.36</v>
      </c>
      <c r="Z2573" s="188">
        <v>216.4</v>
      </c>
      <c r="AA2573" s="188">
        <v>134.19</v>
      </c>
      <c r="AB2573" s="188">
        <v>202.55</v>
      </c>
      <c r="AC2573" s="188">
        <v>159.05000000000001</v>
      </c>
      <c r="AD2573" s="188">
        <v>156.75</v>
      </c>
      <c r="AE2573" s="188">
        <v>172.74</v>
      </c>
      <c r="AF2573" s="188">
        <v>168.91</v>
      </c>
    </row>
    <row r="2574" spans="1:32" x14ac:dyDescent="0.3">
      <c r="A2574" s="180" t="s">
        <v>973</v>
      </c>
      <c r="B2574" s="180">
        <v>10853</v>
      </c>
      <c r="C2574" s="182" t="s">
        <v>28926</v>
      </c>
      <c r="D2574" s="180" t="s">
        <v>6</v>
      </c>
      <c r="E2574" s="180" t="s">
        <v>857</v>
      </c>
      <c r="F2574" s="188">
        <v>124.96</v>
      </c>
      <c r="G2574" s="188">
        <v>115.78</v>
      </c>
      <c r="H2574" s="188">
        <v>101.55</v>
      </c>
      <c r="I2574" s="188">
        <v>126.27</v>
      </c>
      <c r="J2574" s="188">
        <v>90.15</v>
      </c>
      <c r="K2574" s="188">
        <v>93.6</v>
      </c>
      <c r="L2574" s="188">
        <v>120.3</v>
      </c>
      <c r="M2574" s="188">
        <v>118.3</v>
      </c>
      <c r="N2574" s="188">
        <v>97.27</v>
      </c>
      <c r="O2574" s="188">
        <v>115.29</v>
      </c>
      <c r="P2574" s="188">
        <v>108.35</v>
      </c>
      <c r="Q2574" s="188">
        <v>110.79</v>
      </c>
      <c r="R2574" s="188">
        <v>127.15</v>
      </c>
      <c r="S2574" s="188">
        <v>125.05</v>
      </c>
      <c r="T2574" s="188">
        <v>130.74</v>
      </c>
      <c r="U2574" s="188">
        <v>101.82</v>
      </c>
      <c r="V2574" s="188">
        <v>85.41</v>
      </c>
      <c r="W2574" s="188">
        <v>107.94</v>
      </c>
      <c r="X2574" s="188">
        <v>104.72</v>
      </c>
      <c r="Y2574" s="188">
        <v>97.35</v>
      </c>
      <c r="Z2574" s="188">
        <v>121.38</v>
      </c>
      <c r="AA2574" s="188">
        <v>113.84</v>
      </c>
      <c r="AB2574" s="188">
        <v>105.85</v>
      </c>
      <c r="AC2574" s="188">
        <v>101.42</v>
      </c>
      <c r="AD2574" s="188">
        <v>101.83</v>
      </c>
      <c r="AE2574" s="188">
        <v>99.18</v>
      </c>
      <c r="AF2574" s="188">
        <v>105.9</v>
      </c>
    </row>
    <row r="2575" spans="1:32" x14ac:dyDescent="0.3">
      <c r="A2575" s="180" t="s">
        <v>973</v>
      </c>
      <c r="B2575" s="180">
        <v>5093</v>
      </c>
      <c r="C2575" s="182" t="s">
        <v>28927</v>
      </c>
      <c r="D2575" s="180" t="s">
        <v>58</v>
      </c>
      <c r="E2575" s="180" t="s">
        <v>857</v>
      </c>
      <c r="F2575" s="188">
        <v>19.96</v>
      </c>
      <c r="G2575" s="188">
        <v>19</v>
      </c>
      <c r="H2575" s="188">
        <v>19.53</v>
      </c>
      <c r="I2575" s="188">
        <v>16.920000000000002</v>
      </c>
      <c r="J2575" s="188">
        <v>18.71</v>
      </c>
      <c r="K2575" s="188">
        <v>20.74</v>
      </c>
      <c r="L2575" s="188">
        <v>18.63</v>
      </c>
      <c r="M2575" s="188">
        <v>18.22</v>
      </c>
      <c r="N2575" s="188">
        <v>21.12</v>
      </c>
      <c r="O2575" s="188">
        <v>17.36</v>
      </c>
      <c r="P2575" s="188">
        <v>18.87</v>
      </c>
      <c r="Q2575" s="188">
        <v>20.61</v>
      </c>
      <c r="R2575" s="188">
        <v>23.48</v>
      </c>
      <c r="S2575" s="188">
        <v>19.7</v>
      </c>
      <c r="T2575" s="188">
        <v>19.53</v>
      </c>
      <c r="U2575" s="188">
        <v>20.74</v>
      </c>
      <c r="V2575" s="188">
        <v>19.09</v>
      </c>
      <c r="W2575" s="188">
        <v>18.22</v>
      </c>
      <c r="X2575" s="188">
        <v>19.05</v>
      </c>
      <c r="Y2575" s="188">
        <v>18.22</v>
      </c>
      <c r="Z2575" s="188">
        <v>22.13</v>
      </c>
      <c r="AA2575" s="188">
        <v>17.36</v>
      </c>
      <c r="AB2575" s="188">
        <v>19.59</v>
      </c>
      <c r="AC2575" s="188">
        <v>21.4</v>
      </c>
      <c r="AD2575" s="188">
        <v>19.53</v>
      </c>
      <c r="AE2575" s="188">
        <v>17.36</v>
      </c>
      <c r="AF2575" s="188">
        <v>20.83</v>
      </c>
    </row>
    <row r="2576" spans="1:32" x14ac:dyDescent="0.3">
      <c r="A2576" s="180" t="s">
        <v>973</v>
      </c>
      <c r="B2576" s="180">
        <v>45254</v>
      </c>
      <c r="C2576" s="182" t="s">
        <v>31554</v>
      </c>
      <c r="D2576" s="180" t="s">
        <v>6</v>
      </c>
      <c r="E2576" s="180" t="s">
        <v>857</v>
      </c>
      <c r="F2576" s="188">
        <v>34.83</v>
      </c>
      <c r="G2576" s="188">
        <v>25.67</v>
      </c>
      <c r="H2576" s="188"/>
      <c r="I2576" s="188">
        <v>35.28</v>
      </c>
      <c r="J2576" s="188">
        <v>24.02</v>
      </c>
      <c r="K2576" s="188">
        <v>39.369999999999997</v>
      </c>
      <c r="L2576" s="188">
        <v>32.19</v>
      </c>
      <c r="M2576" s="188">
        <v>30.82</v>
      </c>
      <c r="N2576" s="188">
        <v>35.869999999999997</v>
      </c>
      <c r="O2576" s="188">
        <v>38.86</v>
      </c>
      <c r="P2576" s="188">
        <v>38.700000000000003</v>
      </c>
      <c r="Q2576" s="188">
        <v>27.02</v>
      </c>
      <c r="R2576" s="188">
        <v>36.86</v>
      </c>
      <c r="S2576" s="188">
        <v>29.28</v>
      </c>
      <c r="T2576" s="188">
        <v>34.76</v>
      </c>
      <c r="U2576" s="188">
        <v>25.52</v>
      </c>
      <c r="V2576" s="188">
        <v>50.71</v>
      </c>
      <c r="W2576" s="188">
        <v>22.5</v>
      </c>
      <c r="X2576" s="188"/>
      <c r="Y2576" s="188">
        <v>28.53</v>
      </c>
      <c r="Z2576" s="188">
        <v>37.54</v>
      </c>
      <c r="AA2576" s="188">
        <v>32.28</v>
      </c>
      <c r="AB2576" s="188">
        <v>30.47</v>
      </c>
      <c r="AC2576" s="188">
        <v>33.909999999999997</v>
      </c>
      <c r="AD2576" s="188">
        <v>26.34</v>
      </c>
      <c r="AE2576" s="188">
        <v>34.6</v>
      </c>
      <c r="AF2576" s="188">
        <v>34.53</v>
      </c>
    </row>
    <row r="2577" spans="1:32" x14ac:dyDescent="0.3">
      <c r="A2577" s="180" t="s">
        <v>973</v>
      </c>
      <c r="B2577" s="180">
        <v>45253</v>
      </c>
      <c r="C2577" s="182" t="s">
        <v>31555</v>
      </c>
      <c r="D2577" s="180" t="s">
        <v>6</v>
      </c>
      <c r="E2577" s="180" t="s">
        <v>857</v>
      </c>
      <c r="F2577" s="188">
        <v>45.15</v>
      </c>
      <c r="G2577" s="188">
        <v>33.270000000000003</v>
      </c>
      <c r="H2577" s="188"/>
      <c r="I2577" s="188">
        <v>45.73</v>
      </c>
      <c r="J2577" s="188">
        <v>31.13</v>
      </c>
      <c r="K2577" s="188">
        <v>51.03</v>
      </c>
      <c r="L2577" s="188">
        <v>41.72</v>
      </c>
      <c r="M2577" s="188">
        <v>39.950000000000003</v>
      </c>
      <c r="N2577" s="188">
        <v>46.49</v>
      </c>
      <c r="O2577" s="188">
        <v>50.37</v>
      </c>
      <c r="P2577" s="188">
        <v>50.16</v>
      </c>
      <c r="Q2577" s="188">
        <v>35.03</v>
      </c>
      <c r="R2577" s="188">
        <v>47.78</v>
      </c>
      <c r="S2577" s="188">
        <v>37.950000000000003</v>
      </c>
      <c r="T2577" s="188">
        <v>45.05</v>
      </c>
      <c r="U2577" s="188">
        <v>33.08</v>
      </c>
      <c r="V2577" s="188">
        <v>65.72</v>
      </c>
      <c r="W2577" s="188">
        <v>29.17</v>
      </c>
      <c r="X2577" s="188"/>
      <c r="Y2577" s="188">
        <v>36.97</v>
      </c>
      <c r="Z2577" s="188">
        <v>48.65</v>
      </c>
      <c r="AA2577" s="188">
        <v>41.84</v>
      </c>
      <c r="AB2577" s="188">
        <v>39.49</v>
      </c>
      <c r="AC2577" s="188">
        <v>43.95</v>
      </c>
      <c r="AD2577" s="188">
        <v>34.14</v>
      </c>
      <c r="AE2577" s="188">
        <v>44.84</v>
      </c>
      <c r="AF2577" s="188">
        <v>44.76</v>
      </c>
    </row>
    <row r="2578" spans="1:32" x14ac:dyDescent="0.3">
      <c r="A2578" s="180" t="s">
        <v>973</v>
      </c>
      <c r="B2578" s="180">
        <v>44331</v>
      </c>
      <c r="C2578" s="182" t="s">
        <v>28928</v>
      </c>
      <c r="D2578" s="180" t="s">
        <v>57</v>
      </c>
      <c r="E2578" s="180" t="s">
        <v>857</v>
      </c>
      <c r="F2578" s="188">
        <v>63.9</v>
      </c>
      <c r="G2578" s="188">
        <v>58.87</v>
      </c>
      <c r="H2578" s="188">
        <v>51.73</v>
      </c>
      <c r="I2578" s="188">
        <v>51.73</v>
      </c>
      <c r="J2578" s="188">
        <v>46.48</v>
      </c>
      <c r="K2578" s="188">
        <v>59.56</v>
      </c>
      <c r="L2578" s="188">
        <v>44.81</v>
      </c>
      <c r="M2578" s="188">
        <v>53.41</v>
      </c>
      <c r="N2578" s="188">
        <v>56.66</v>
      </c>
      <c r="O2578" s="188">
        <v>52.49</v>
      </c>
      <c r="P2578" s="188">
        <v>77.5</v>
      </c>
      <c r="Q2578" s="188">
        <v>45.03</v>
      </c>
      <c r="R2578" s="188">
        <v>52.47</v>
      </c>
      <c r="S2578" s="188">
        <v>54.19</v>
      </c>
      <c r="T2578" s="188">
        <v>50.82</v>
      </c>
      <c r="U2578" s="188">
        <v>92.72</v>
      </c>
      <c r="V2578" s="188">
        <v>85.14</v>
      </c>
      <c r="W2578" s="188">
        <v>55.65</v>
      </c>
      <c r="X2578" s="188">
        <v>50.89</v>
      </c>
      <c r="Y2578" s="188">
        <v>61.53</v>
      </c>
      <c r="Z2578" s="188">
        <v>55.18</v>
      </c>
      <c r="AA2578" s="188">
        <v>62.08</v>
      </c>
      <c r="AB2578" s="188">
        <v>66.459999999999994</v>
      </c>
      <c r="AC2578" s="188">
        <v>61.78</v>
      </c>
      <c r="AD2578" s="188">
        <v>60.82</v>
      </c>
      <c r="AE2578" s="188">
        <v>63.85</v>
      </c>
      <c r="AF2578" s="188">
        <v>53.63</v>
      </c>
    </row>
    <row r="2579" spans="1:32" x14ac:dyDescent="0.3">
      <c r="A2579" s="180" t="s">
        <v>26752</v>
      </c>
      <c r="B2579" s="180">
        <v>37768</v>
      </c>
      <c r="C2579" s="182" t="s">
        <v>28929</v>
      </c>
      <c r="D2579" s="180" t="s">
        <v>6</v>
      </c>
      <c r="E2579" s="180" t="s">
        <v>26586</v>
      </c>
      <c r="F2579" s="188"/>
      <c r="G2579" s="188"/>
      <c r="H2579" s="188"/>
      <c r="I2579" s="188"/>
      <c r="J2579" s="188"/>
      <c r="K2579" s="188"/>
      <c r="L2579" s="188"/>
      <c r="M2579" s="188"/>
      <c r="N2579" s="188"/>
      <c r="O2579" s="188"/>
      <c r="P2579" s="188"/>
      <c r="Q2579" s="188"/>
      <c r="R2579" s="188"/>
      <c r="S2579" s="188"/>
      <c r="T2579" s="188"/>
      <c r="U2579" s="188"/>
      <c r="V2579" s="188"/>
      <c r="W2579" s="188"/>
      <c r="X2579" s="188"/>
      <c r="Y2579" s="188"/>
      <c r="Z2579" s="188"/>
      <c r="AA2579" s="188"/>
      <c r="AB2579" s="188"/>
      <c r="AC2579" s="188"/>
      <c r="AD2579" s="188"/>
      <c r="AE2579" s="188">
        <v>315650</v>
      </c>
      <c r="AF2579" s="188"/>
    </row>
    <row r="2580" spans="1:32" x14ac:dyDescent="0.3">
      <c r="A2580" s="180" t="s">
        <v>973</v>
      </c>
      <c r="B2580" s="180">
        <v>38382</v>
      </c>
      <c r="C2580" s="182" t="s">
        <v>28930</v>
      </c>
      <c r="D2580" s="180" t="s">
        <v>6</v>
      </c>
      <c r="E2580" s="180" t="s">
        <v>857</v>
      </c>
      <c r="F2580" s="188">
        <v>14.61</v>
      </c>
      <c r="G2580" s="188">
        <v>12.42</v>
      </c>
      <c r="H2580" s="188">
        <v>10.08</v>
      </c>
      <c r="I2580" s="188">
        <v>11.68</v>
      </c>
      <c r="J2580" s="188">
        <v>13.07</v>
      </c>
      <c r="K2580" s="188">
        <v>10.41</v>
      </c>
      <c r="L2580" s="188">
        <v>14.73</v>
      </c>
      <c r="M2580" s="188">
        <v>13.09</v>
      </c>
      <c r="N2580" s="188">
        <v>12.42</v>
      </c>
      <c r="O2580" s="188">
        <v>14.97</v>
      </c>
      <c r="P2580" s="188">
        <v>18.010000000000002</v>
      </c>
      <c r="Q2580" s="188">
        <v>17.53</v>
      </c>
      <c r="R2580" s="188">
        <v>16.32</v>
      </c>
      <c r="S2580" s="188">
        <v>12.22</v>
      </c>
      <c r="T2580" s="188">
        <v>11.32</v>
      </c>
      <c r="U2580" s="188">
        <v>13.87</v>
      </c>
      <c r="V2580" s="188">
        <v>12.73</v>
      </c>
      <c r="W2580" s="188">
        <v>13.88</v>
      </c>
      <c r="X2580" s="188">
        <v>13.15</v>
      </c>
      <c r="Y2580" s="188">
        <v>11.61</v>
      </c>
      <c r="Z2580" s="188">
        <v>14.61</v>
      </c>
      <c r="AA2580" s="188">
        <v>10.95</v>
      </c>
      <c r="AB2580" s="188">
        <v>14.37</v>
      </c>
      <c r="AC2580" s="188">
        <v>14.53</v>
      </c>
      <c r="AD2580" s="188">
        <v>13.15</v>
      </c>
      <c r="AE2580" s="188">
        <v>15.33</v>
      </c>
      <c r="AF2580" s="188">
        <v>14.53</v>
      </c>
    </row>
    <row r="2581" spans="1:32" x14ac:dyDescent="0.3">
      <c r="A2581" s="180" t="s">
        <v>973</v>
      </c>
      <c r="B2581" s="180">
        <v>38383</v>
      </c>
      <c r="C2581" s="182" t="s">
        <v>28931</v>
      </c>
      <c r="D2581" s="180" t="s">
        <v>6</v>
      </c>
      <c r="E2581" s="180" t="s">
        <v>857</v>
      </c>
      <c r="F2581" s="188">
        <v>2.3199999999999998</v>
      </c>
      <c r="G2581" s="188">
        <v>1.97</v>
      </c>
      <c r="H2581" s="188">
        <v>1.6</v>
      </c>
      <c r="I2581" s="188">
        <v>1.85</v>
      </c>
      <c r="J2581" s="188">
        <v>2.08</v>
      </c>
      <c r="K2581" s="188">
        <v>1.65</v>
      </c>
      <c r="L2581" s="188">
        <v>2.34</v>
      </c>
      <c r="M2581" s="188">
        <v>2.08</v>
      </c>
      <c r="N2581" s="188">
        <v>1.97</v>
      </c>
      <c r="O2581" s="188">
        <v>2.38</v>
      </c>
      <c r="P2581" s="188">
        <v>2.86</v>
      </c>
      <c r="Q2581" s="188">
        <v>2.79</v>
      </c>
      <c r="R2581" s="188">
        <v>2.59</v>
      </c>
      <c r="S2581" s="188">
        <v>1.94</v>
      </c>
      <c r="T2581" s="188">
        <v>1.8</v>
      </c>
      <c r="U2581" s="188">
        <v>2.2000000000000002</v>
      </c>
      <c r="V2581" s="188">
        <v>2.02</v>
      </c>
      <c r="W2581" s="188">
        <v>2.2000000000000002</v>
      </c>
      <c r="X2581" s="188">
        <v>2.09</v>
      </c>
      <c r="Y2581" s="188">
        <v>1.84</v>
      </c>
      <c r="Z2581" s="188">
        <v>2.3199999999999998</v>
      </c>
      <c r="AA2581" s="188">
        <v>1.74</v>
      </c>
      <c r="AB2581" s="188">
        <v>2.2799999999999998</v>
      </c>
      <c r="AC2581" s="188">
        <v>2.31</v>
      </c>
      <c r="AD2581" s="188">
        <v>2.09</v>
      </c>
      <c r="AE2581" s="188">
        <v>2.44</v>
      </c>
      <c r="AF2581" s="188">
        <v>2.31</v>
      </c>
    </row>
    <row r="2582" spans="1:32" x14ac:dyDescent="0.3">
      <c r="A2582" s="180" t="s">
        <v>973</v>
      </c>
      <c r="B2582" s="180">
        <v>3768</v>
      </c>
      <c r="C2582" s="182" t="s">
        <v>28932</v>
      </c>
      <c r="D2582" s="180" t="s">
        <v>6</v>
      </c>
      <c r="E2582" s="180" t="s">
        <v>857</v>
      </c>
      <c r="F2582" s="188">
        <v>3.63</v>
      </c>
      <c r="G2582" s="188">
        <v>2.96</v>
      </c>
      <c r="H2582" s="188">
        <v>3.49</v>
      </c>
      <c r="I2582" s="188">
        <v>3.11</v>
      </c>
      <c r="J2582" s="188">
        <v>2.94</v>
      </c>
      <c r="K2582" s="188">
        <v>2.46</v>
      </c>
      <c r="L2582" s="188">
        <v>3.73</v>
      </c>
      <c r="M2582" s="188">
        <v>4.66</v>
      </c>
      <c r="N2582" s="188">
        <v>2.62</v>
      </c>
      <c r="O2582" s="188">
        <v>3.19</v>
      </c>
      <c r="P2582" s="188">
        <v>3.98</v>
      </c>
      <c r="Q2582" s="188">
        <v>4.4400000000000004</v>
      </c>
      <c r="R2582" s="188">
        <v>3.63</v>
      </c>
      <c r="S2582" s="188">
        <v>2.82</v>
      </c>
      <c r="T2582" s="188">
        <v>2.91</v>
      </c>
      <c r="U2582" s="188">
        <v>2.42</v>
      </c>
      <c r="V2582" s="188">
        <v>2.78</v>
      </c>
      <c r="W2582" s="188">
        <v>4.63</v>
      </c>
      <c r="X2582" s="188">
        <v>4.33</v>
      </c>
      <c r="Y2582" s="188">
        <v>2.12</v>
      </c>
      <c r="Z2582" s="188">
        <v>3.73</v>
      </c>
      <c r="AA2582" s="188">
        <v>3.49</v>
      </c>
      <c r="AB2582" s="188">
        <v>4.4400000000000004</v>
      </c>
      <c r="AC2582" s="188">
        <v>4.4000000000000004</v>
      </c>
      <c r="AD2582" s="188">
        <v>2.91</v>
      </c>
      <c r="AE2582" s="188">
        <v>3.91</v>
      </c>
      <c r="AF2582" s="188">
        <v>4.4400000000000004</v>
      </c>
    </row>
    <row r="2583" spans="1:32" x14ac:dyDescent="0.3">
      <c r="A2583" s="180" t="s">
        <v>973</v>
      </c>
      <c r="B2583" s="180">
        <v>3767</v>
      </c>
      <c r="C2583" s="182" t="s">
        <v>28933</v>
      </c>
      <c r="D2583" s="180" t="s">
        <v>6</v>
      </c>
      <c r="E2583" s="180" t="s">
        <v>857</v>
      </c>
      <c r="F2583" s="188">
        <v>1.21</v>
      </c>
      <c r="G2583" s="188">
        <v>0.99</v>
      </c>
      <c r="H2583" s="188">
        <v>1.17</v>
      </c>
      <c r="I2583" s="188">
        <v>1.04</v>
      </c>
      <c r="J2583" s="188">
        <v>0.98</v>
      </c>
      <c r="K2583" s="188">
        <v>0.82</v>
      </c>
      <c r="L2583" s="188">
        <v>1.25</v>
      </c>
      <c r="M2583" s="188">
        <v>1.56</v>
      </c>
      <c r="N2583" s="188">
        <v>0.88</v>
      </c>
      <c r="O2583" s="188">
        <v>1.07</v>
      </c>
      <c r="P2583" s="188">
        <v>1.33</v>
      </c>
      <c r="Q2583" s="188">
        <v>1.48</v>
      </c>
      <c r="R2583" s="188">
        <v>1.21</v>
      </c>
      <c r="S2583" s="188">
        <v>0.94</v>
      </c>
      <c r="T2583" s="188">
        <v>0.97</v>
      </c>
      <c r="U2583" s="188">
        <v>0.81</v>
      </c>
      <c r="V2583" s="188">
        <v>0.93</v>
      </c>
      <c r="W2583" s="188">
        <v>1.55</v>
      </c>
      <c r="X2583" s="188">
        <v>1.45</v>
      </c>
      <c r="Y2583" s="188">
        <v>0.71</v>
      </c>
      <c r="Z2583" s="188">
        <v>1.25</v>
      </c>
      <c r="AA2583" s="188">
        <v>1.17</v>
      </c>
      <c r="AB2583" s="188">
        <v>1.48</v>
      </c>
      <c r="AC2583" s="188">
        <v>1.47</v>
      </c>
      <c r="AD2583" s="188">
        <v>0.97</v>
      </c>
      <c r="AE2583" s="188">
        <v>1.31</v>
      </c>
      <c r="AF2583" s="188">
        <v>1.48</v>
      </c>
    </row>
    <row r="2584" spans="1:32" x14ac:dyDescent="0.3">
      <c r="A2584" s="180" t="s">
        <v>973</v>
      </c>
      <c r="B2584" s="180">
        <v>42440</v>
      </c>
      <c r="C2584" s="182" t="s">
        <v>28934</v>
      </c>
      <c r="D2584" s="180" t="s">
        <v>6</v>
      </c>
      <c r="E2584" s="180" t="s">
        <v>857</v>
      </c>
      <c r="F2584" s="188"/>
      <c r="G2584" s="188"/>
      <c r="H2584" s="188"/>
      <c r="I2584" s="188"/>
      <c r="J2584" s="188"/>
      <c r="K2584" s="188"/>
      <c r="L2584" s="188"/>
      <c r="M2584" s="188"/>
      <c r="N2584" s="188"/>
      <c r="O2584" s="188"/>
      <c r="P2584" s="188"/>
      <c r="Q2584" s="188"/>
      <c r="R2584" s="188"/>
      <c r="S2584" s="188"/>
      <c r="T2584" s="188"/>
      <c r="U2584" s="188"/>
      <c r="V2584" s="188"/>
      <c r="W2584" s="188"/>
      <c r="X2584" s="188"/>
      <c r="Y2584" s="188"/>
      <c r="Z2584" s="188"/>
      <c r="AA2584" s="188"/>
      <c r="AB2584" s="188"/>
      <c r="AC2584" s="188"/>
      <c r="AD2584" s="188"/>
      <c r="AE2584" s="188">
        <v>1235.9100000000001</v>
      </c>
      <c r="AF2584" s="188"/>
    </row>
    <row r="2585" spans="1:32" x14ac:dyDescent="0.3">
      <c r="A2585" s="180" t="s">
        <v>28935</v>
      </c>
      <c r="B2585" s="180">
        <v>20193</v>
      </c>
      <c r="C2585" s="182" t="s">
        <v>28936</v>
      </c>
      <c r="D2585" s="180" t="s">
        <v>863</v>
      </c>
      <c r="E2585" s="180" t="s">
        <v>857</v>
      </c>
      <c r="F2585" s="188">
        <v>30.75</v>
      </c>
      <c r="G2585" s="188">
        <v>21</v>
      </c>
      <c r="H2585" s="188">
        <v>26.4</v>
      </c>
      <c r="I2585" s="188">
        <v>20.71</v>
      </c>
      <c r="J2585" s="188">
        <v>18.37</v>
      </c>
      <c r="K2585" s="188">
        <v>20.22</v>
      </c>
      <c r="L2585" s="188">
        <v>22.5</v>
      </c>
      <c r="M2585" s="188">
        <v>20.25</v>
      </c>
      <c r="N2585" s="188">
        <v>21</v>
      </c>
      <c r="O2585" s="188">
        <v>15</v>
      </c>
      <c r="P2585" s="188">
        <v>18</v>
      </c>
      <c r="Q2585" s="188">
        <v>30</v>
      </c>
      <c r="R2585" s="188">
        <v>24.75</v>
      </c>
      <c r="S2585" s="188">
        <v>18</v>
      </c>
      <c r="T2585" s="188">
        <v>13.5</v>
      </c>
      <c r="U2585" s="188">
        <v>21</v>
      </c>
      <c r="V2585" s="188">
        <v>12.37</v>
      </c>
      <c r="W2585" s="188">
        <v>22.5</v>
      </c>
      <c r="X2585" s="188">
        <v>26.25</v>
      </c>
      <c r="Y2585" s="188">
        <v>15</v>
      </c>
      <c r="Z2585" s="188">
        <v>26.25</v>
      </c>
      <c r="AA2585" s="188">
        <v>22.35</v>
      </c>
      <c r="AB2585" s="188">
        <v>22.5</v>
      </c>
      <c r="AC2585" s="188">
        <v>39</v>
      </c>
      <c r="AD2585" s="188">
        <v>31.5</v>
      </c>
      <c r="AE2585" s="188">
        <v>22.5</v>
      </c>
      <c r="AF2585" s="188">
        <v>22.5</v>
      </c>
    </row>
    <row r="2586" spans="1:32" x14ac:dyDescent="0.3">
      <c r="A2586" s="180" t="s">
        <v>28935</v>
      </c>
      <c r="B2586" s="180">
        <v>10527</v>
      </c>
      <c r="C2586" s="182" t="s">
        <v>28937</v>
      </c>
      <c r="D2586" s="180" t="s">
        <v>92</v>
      </c>
      <c r="E2586" s="180" t="s">
        <v>26586</v>
      </c>
      <c r="F2586" s="188">
        <v>41</v>
      </c>
      <c r="G2586" s="188">
        <v>28</v>
      </c>
      <c r="H2586" s="188">
        <v>35.200000000000003</v>
      </c>
      <c r="I2586" s="188">
        <v>27.62</v>
      </c>
      <c r="J2586" s="188">
        <v>24.5</v>
      </c>
      <c r="K2586" s="188">
        <v>26.96</v>
      </c>
      <c r="L2586" s="188">
        <v>30</v>
      </c>
      <c r="M2586" s="188">
        <v>27</v>
      </c>
      <c r="N2586" s="188">
        <v>28</v>
      </c>
      <c r="O2586" s="188">
        <v>20</v>
      </c>
      <c r="P2586" s="188">
        <v>24</v>
      </c>
      <c r="Q2586" s="188">
        <v>40</v>
      </c>
      <c r="R2586" s="188">
        <v>33</v>
      </c>
      <c r="S2586" s="188">
        <v>24</v>
      </c>
      <c r="T2586" s="188">
        <v>18</v>
      </c>
      <c r="U2586" s="188">
        <v>28</v>
      </c>
      <c r="V2586" s="188">
        <v>16.5</v>
      </c>
      <c r="W2586" s="188">
        <v>30</v>
      </c>
      <c r="X2586" s="188">
        <v>35</v>
      </c>
      <c r="Y2586" s="188">
        <v>20</v>
      </c>
      <c r="Z2586" s="188">
        <v>35</v>
      </c>
      <c r="AA2586" s="188">
        <v>29.8</v>
      </c>
      <c r="AB2586" s="188">
        <v>30</v>
      </c>
      <c r="AC2586" s="188">
        <v>52</v>
      </c>
      <c r="AD2586" s="188">
        <v>42</v>
      </c>
      <c r="AE2586" s="188">
        <v>30</v>
      </c>
      <c r="AF2586" s="188">
        <v>30</v>
      </c>
    </row>
    <row r="2587" spans="1:32" x14ac:dyDescent="0.3">
      <c r="A2587" s="180" t="s">
        <v>28935</v>
      </c>
      <c r="B2587" s="180">
        <v>41805</v>
      </c>
      <c r="C2587" s="182" t="s">
        <v>28938</v>
      </c>
      <c r="D2587" s="180" t="s">
        <v>63</v>
      </c>
      <c r="E2587" s="180" t="s">
        <v>857</v>
      </c>
      <c r="F2587" s="188">
        <v>1178.75</v>
      </c>
      <c r="G2587" s="188">
        <v>805</v>
      </c>
      <c r="H2587" s="188">
        <v>1012</v>
      </c>
      <c r="I2587" s="188">
        <v>794.07</v>
      </c>
      <c r="J2587" s="188">
        <v>704.37</v>
      </c>
      <c r="K2587" s="188">
        <v>775.1</v>
      </c>
      <c r="L2587" s="188">
        <v>862.5</v>
      </c>
      <c r="M2587" s="188">
        <v>776.25</v>
      </c>
      <c r="N2587" s="188">
        <v>805</v>
      </c>
      <c r="O2587" s="188">
        <v>575</v>
      </c>
      <c r="P2587" s="188">
        <v>690</v>
      </c>
      <c r="Q2587" s="188">
        <v>1150</v>
      </c>
      <c r="R2587" s="188">
        <v>948.75</v>
      </c>
      <c r="S2587" s="188">
        <v>690</v>
      </c>
      <c r="T2587" s="188">
        <v>517.5</v>
      </c>
      <c r="U2587" s="188">
        <v>805</v>
      </c>
      <c r="V2587" s="188">
        <v>474.37</v>
      </c>
      <c r="W2587" s="188">
        <v>862.5</v>
      </c>
      <c r="X2587" s="188">
        <v>1006.25</v>
      </c>
      <c r="Y2587" s="188">
        <v>575</v>
      </c>
      <c r="Z2587" s="188">
        <v>1006.25</v>
      </c>
      <c r="AA2587" s="188">
        <v>856.75</v>
      </c>
      <c r="AB2587" s="188">
        <v>862.5</v>
      </c>
      <c r="AC2587" s="188">
        <v>1495</v>
      </c>
      <c r="AD2587" s="188">
        <v>1207.5</v>
      </c>
      <c r="AE2587" s="188">
        <v>862.5</v>
      </c>
      <c r="AF2587" s="188">
        <v>862.5</v>
      </c>
    </row>
    <row r="2588" spans="1:32" x14ac:dyDescent="0.3">
      <c r="A2588" s="180" t="s">
        <v>28935</v>
      </c>
      <c r="B2588" s="180">
        <v>40271</v>
      </c>
      <c r="C2588" s="182" t="s">
        <v>28939</v>
      </c>
      <c r="D2588" s="180" t="s">
        <v>1046</v>
      </c>
      <c r="E2588" s="180" t="s">
        <v>857</v>
      </c>
      <c r="F2588" s="188">
        <v>31.38</v>
      </c>
      <c r="G2588" s="188">
        <v>21.43</v>
      </c>
      <c r="H2588" s="188">
        <v>26.94</v>
      </c>
      <c r="I2588" s="188">
        <v>21.14</v>
      </c>
      <c r="J2588" s="188">
        <v>18.75</v>
      </c>
      <c r="K2588" s="188">
        <v>20.63</v>
      </c>
      <c r="L2588" s="188">
        <v>22.96</v>
      </c>
      <c r="M2588" s="188">
        <v>20.66</v>
      </c>
      <c r="N2588" s="188">
        <v>21.43</v>
      </c>
      <c r="O2588" s="188">
        <v>15.31</v>
      </c>
      <c r="P2588" s="188">
        <v>18.37</v>
      </c>
      <c r="Q2588" s="188">
        <v>30.62</v>
      </c>
      <c r="R2588" s="188">
        <v>25.26</v>
      </c>
      <c r="S2588" s="188">
        <v>18.37</v>
      </c>
      <c r="T2588" s="188">
        <v>13.77</v>
      </c>
      <c r="U2588" s="188">
        <v>21.43</v>
      </c>
      <c r="V2588" s="188">
        <v>12.63</v>
      </c>
      <c r="W2588" s="188">
        <v>22.96</v>
      </c>
      <c r="X2588" s="188">
        <v>26.79</v>
      </c>
      <c r="Y2588" s="188">
        <v>15.31</v>
      </c>
      <c r="Z2588" s="188">
        <v>26.79</v>
      </c>
      <c r="AA2588" s="188">
        <v>22.81</v>
      </c>
      <c r="AB2588" s="188">
        <v>22.96</v>
      </c>
      <c r="AC2588" s="188">
        <v>39.799999999999997</v>
      </c>
      <c r="AD2588" s="188">
        <v>32.15</v>
      </c>
      <c r="AE2588" s="188">
        <v>22.96</v>
      </c>
      <c r="AF2588" s="188">
        <v>22.96</v>
      </c>
    </row>
    <row r="2589" spans="1:32" x14ac:dyDescent="0.3">
      <c r="A2589" s="180" t="s">
        <v>28935</v>
      </c>
      <c r="B2589" s="180">
        <v>40287</v>
      </c>
      <c r="C2589" s="182" t="s">
        <v>28940</v>
      </c>
      <c r="D2589" s="180" t="s">
        <v>63</v>
      </c>
      <c r="E2589" s="180" t="s">
        <v>857</v>
      </c>
      <c r="F2589" s="188">
        <v>12.08</v>
      </c>
      <c r="G2589" s="188">
        <v>8.25</v>
      </c>
      <c r="H2589" s="188">
        <v>10.37</v>
      </c>
      <c r="I2589" s="188">
        <v>8.14</v>
      </c>
      <c r="J2589" s="188">
        <v>7.22</v>
      </c>
      <c r="K2589" s="188">
        <v>7.94</v>
      </c>
      <c r="L2589" s="188">
        <v>8.84</v>
      </c>
      <c r="M2589" s="188">
        <v>7.95</v>
      </c>
      <c r="N2589" s="188">
        <v>8.25</v>
      </c>
      <c r="O2589" s="188">
        <v>5.89</v>
      </c>
      <c r="P2589" s="188">
        <v>7.07</v>
      </c>
      <c r="Q2589" s="188">
        <v>11.79</v>
      </c>
      <c r="R2589" s="188">
        <v>9.7200000000000006</v>
      </c>
      <c r="S2589" s="188">
        <v>7.07</v>
      </c>
      <c r="T2589" s="188">
        <v>5.3</v>
      </c>
      <c r="U2589" s="188">
        <v>8.25</v>
      </c>
      <c r="V2589" s="188">
        <v>4.8600000000000003</v>
      </c>
      <c r="W2589" s="188">
        <v>8.84</v>
      </c>
      <c r="X2589" s="188">
        <v>10.31</v>
      </c>
      <c r="Y2589" s="188">
        <v>5.89</v>
      </c>
      <c r="Z2589" s="188">
        <v>10.31</v>
      </c>
      <c r="AA2589" s="188">
        <v>8.7799999999999994</v>
      </c>
      <c r="AB2589" s="188">
        <v>8.84</v>
      </c>
      <c r="AC2589" s="188">
        <v>15.32</v>
      </c>
      <c r="AD2589" s="188">
        <v>12.37</v>
      </c>
      <c r="AE2589" s="188">
        <v>8.84</v>
      </c>
      <c r="AF2589" s="188">
        <v>8.84</v>
      </c>
    </row>
    <row r="2590" spans="1:32" x14ac:dyDescent="0.3">
      <c r="A2590" s="180" t="s">
        <v>28935</v>
      </c>
      <c r="B2590" s="180">
        <v>10779</v>
      </c>
      <c r="C2590" s="182" t="s">
        <v>28941</v>
      </c>
      <c r="D2590" s="180" t="s">
        <v>63</v>
      </c>
      <c r="E2590" s="180" t="s">
        <v>857</v>
      </c>
      <c r="F2590" s="188"/>
      <c r="G2590" s="188"/>
      <c r="H2590" s="188"/>
      <c r="I2590" s="188"/>
      <c r="J2590" s="188">
        <v>2718.75</v>
      </c>
      <c r="K2590" s="188">
        <v>1831.25</v>
      </c>
      <c r="L2590" s="188">
        <v>2062.5</v>
      </c>
      <c r="M2590" s="188">
        <v>1562.5</v>
      </c>
      <c r="N2590" s="188">
        <v>1562.5</v>
      </c>
      <c r="O2590" s="188"/>
      <c r="P2590" s="188">
        <v>1225</v>
      </c>
      <c r="Q2590" s="188"/>
      <c r="R2590" s="188"/>
      <c r="S2590" s="188"/>
      <c r="T2590" s="188"/>
      <c r="U2590" s="188"/>
      <c r="V2590" s="188">
        <v>1743.75</v>
      </c>
      <c r="W2590" s="188">
        <v>1187.5</v>
      </c>
      <c r="X2590" s="188">
        <v>2000</v>
      </c>
      <c r="Y2590" s="188"/>
      <c r="Z2590" s="188">
        <v>2297.5</v>
      </c>
      <c r="AA2590" s="188"/>
      <c r="AB2590" s="188">
        <v>1406.25</v>
      </c>
      <c r="AC2590" s="188"/>
      <c r="AD2590" s="188"/>
      <c r="AE2590" s="188">
        <v>1160.93</v>
      </c>
      <c r="AF2590" s="188"/>
    </row>
    <row r="2591" spans="1:32" x14ac:dyDescent="0.3">
      <c r="A2591" s="180" t="s">
        <v>28935</v>
      </c>
      <c r="B2591" s="180">
        <v>10777</v>
      </c>
      <c r="C2591" s="182" t="s">
        <v>28942</v>
      </c>
      <c r="D2591" s="180" t="s">
        <v>63</v>
      </c>
      <c r="E2591" s="180" t="s">
        <v>857</v>
      </c>
      <c r="F2591" s="188"/>
      <c r="G2591" s="188"/>
      <c r="H2591" s="188"/>
      <c r="I2591" s="188"/>
      <c r="J2591" s="188">
        <v>2469.5300000000002</v>
      </c>
      <c r="K2591" s="188">
        <v>1663.38</v>
      </c>
      <c r="L2591" s="188">
        <v>1873.43</v>
      </c>
      <c r="M2591" s="188">
        <v>1419.27</v>
      </c>
      <c r="N2591" s="188">
        <v>1419.27</v>
      </c>
      <c r="O2591" s="188"/>
      <c r="P2591" s="188">
        <v>1112.7</v>
      </c>
      <c r="Q2591" s="188"/>
      <c r="R2591" s="188"/>
      <c r="S2591" s="188"/>
      <c r="T2591" s="188"/>
      <c r="U2591" s="188"/>
      <c r="V2591" s="188">
        <v>1583.9</v>
      </c>
      <c r="W2591" s="188">
        <v>1078.6400000000001</v>
      </c>
      <c r="X2591" s="188">
        <v>1816.66</v>
      </c>
      <c r="Y2591" s="188"/>
      <c r="Z2591" s="188">
        <v>2086.89</v>
      </c>
      <c r="AA2591" s="188"/>
      <c r="AB2591" s="188">
        <v>1277.3399999999999</v>
      </c>
      <c r="AC2591" s="188"/>
      <c r="AD2591" s="188"/>
      <c r="AE2591" s="188">
        <v>1054.51</v>
      </c>
      <c r="AF2591" s="188"/>
    </row>
    <row r="2592" spans="1:32" x14ac:dyDescent="0.3">
      <c r="A2592" s="180" t="s">
        <v>28935</v>
      </c>
      <c r="B2592" s="180">
        <v>10775</v>
      </c>
      <c r="C2592" s="182" t="s">
        <v>28943</v>
      </c>
      <c r="D2592" s="180" t="s">
        <v>63</v>
      </c>
      <c r="E2592" s="180" t="s">
        <v>26586</v>
      </c>
      <c r="F2592" s="188"/>
      <c r="G2592" s="188"/>
      <c r="H2592" s="188"/>
      <c r="I2592" s="188"/>
      <c r="J2592" s="188">
        <v>2175</v>
      </c>
      <c r="K2592" s="188">
        <v>1465</v>
      </c>
      <c r="L2592" s="188">
        <v>1650</v>
      </c>
      <c r="M2592" s="188">
        <v>1250</v>
      </c>
      <c r="N2592" s="188">
        <v>1250</v>
      </c>
      <c r="O2592" s="188"/>
      <c r="P2592" s="188">
        <v>980</v>
      </c>
      <c r="Q2592" s="188"/>
      <c r="R2592" s="188"/>
      <c r="S2592" s="188"/>
      <c r="T2592" s="188"/>
      <c r="U2592" s="188"/>
      <c r="V2592" s="188">
        <v>1395</v>
      </c>
      <c r="W2592" s="188">
        <v>950</v>
      </c>
      <c r="X2592" s="188">
        <v>1600</v>
      </c>
      <c r="Y2592" s="188"/>
      <c r="Z2592" s="188">
        <v>1838</v>
      </c>
      <c r="AA2592" s="188"/>
      <c r="AB2592" s="188">
        <v>1125</v>
      </c>
      <c r="AC2592" s="188"/>
      <c r="AD2592" s="188"/>
      <c r="AE2592" s="188">
        <v>928.75</v>
      </c>
      <c r="AF2592" s="188"/>
    </row>
    <row r="2593" spans="1:32" x14ac:dyDescent="0.3">
      <c r="A2593" s="180" t="s">
        <v>28935</v>
      </c>
      <c r="B2593" s="180">
        <v>10776</v>
      </c>
      <c r="C2593" s="182" t="s">
        <v>28944</v>
      </c>
      <c r="D2593" s="180" t="s">
        <v>63</v>
      </c>
      <c r="E2593" s="180" t="s">
        <v>857</v>
      </c>
      <c r="F2593" s="188"/>
      <c r="G2593" s="188"/>
      <c r="H2593" s="188"/>
      <c r="I2593" s="188"/>
      <c r="J2593" s="188">
        <v>1699.21</v>
      </c>
      <c r="K2593" s="188">
        <v>1144.53</v>
      </c>
      <c r="L2593" s="188">
        <v>1289.06</v>
      </c>
      <c r="M2593" s="188">
        <v>976.56</v>
      </c>
      <c r="N2593" s="188">
        <v>976.56</v>
      </c>
      <c r="O2593" s="188"/>
      <c r="P2593" s="188">
        <v>765.62</v>
      </c>
      <c r="Q2593" s="188"/>
      <c r="R2593" s="188"/>
      <c r="S2593" s="188"/>
      <c r="T2593" s="188"/>
      <c r="U2593" s="188"/>
      <c r="V2593" s="188">
        <v>1089.8399999999999</v>
      </c>
      <c r="W2593" s="188">
        <v>742.18</v>
      </c>
      <c r="X2593" s="188">
        <v>1250</v>
      </c>
      <c r="Y2593" s="188"/>
      <c r="Z2593" s="188">
        <v>1435.93</v>
      </c>
      <c r="AA2593" s="188"/>
      <c r="AB2593" s="188">
        <v>878.9</v>
      </c>
      <c r="AC2593" s="188"/>
      <c r="AD2593" s="188"/>
      <c r="AE2593" s="188">
        <v>725.58</v>
      </c>
      <c r="AF2593" s="188"/>
    </row>
    <row r="2594" spans="1:32" x14ac:dyDescent="0.3">
      <c r="A2594" s="180" t="s">
        <v>28935</v>
      </c>
      <c r="B2594" s="180">
        <v>10778</v>
      </c>
      <c r="C2594" s="182" t="s">
        <v>28945</v>
      </c>
      <c r="D2594" s="180" t="s">
        <v>63</v>
      </c>
      <c r="E2594" s="180" t="s">
        <v>857</v>
      </c>
      <c r="F2594" s="188"/>
      <c r="G2594" s="188"/>
      <c r="H2594" s="188"/>
      <c r="I2594" s="188"/>
      <c r="J2594" s="188">
        <v>2718.75</v>
      </c>
      <c r="K2594" s="188">
        <v>1831.25</v>
      </c>
      <c r="L2594" s="188">
        <v>2062.5</v>
      </c>
      <c r="M2594" s="188">
        <v>1562.5</v>
      </c>
      <c r="N2594" s="188">
        <v>1562.5</v>
      </c>
      <c r="O2594" s="188"/>
      <c r="P2594" s="188">
        <v>1225</v>
      </c>
      <c r="Q2594" s="188"/>
      <c r="R2594" s="188"/>
      <c r="S2594" s="188"/>
      <c r="T2594" s="188"/>
      <c r="U2594" s="188"/>
      <c r="V2594" s="188">
        <v>1743.75</v>
      </c>
      <c r="W2594" s="188">
        <v>1187.5</v>
      </c>
      <c r="X2594" s="188">
        <v>2000</v>
      </c>
      <c r="Y2594" s="188"/>
      <c r="Z2594" s="188">
        <v>2297.5</v>
      </c>
      <c r="AA2594" s="188"/>
      <c r="AB2594" s="188">
        <v>1406.25</v>
      </c>
      <c r="AC2594" s="188"/>
      <c r="AD2594" s="188"/>
      <c r="AE2594" s="188">
        <v>1160.93</v>
      </c>
      <c r="AF2594" s="188"/>
    </row>
    <row r="2595" spans="1:32" x14ac:dyDescent="0.3">
      <c r="A2595" s="180" t="s">
        <v>28935</v>
      </c>
      <c r="B2595" s="180">
        <v>40339</v>
      </c>
      <c r="C2595" s="182" t="s">
        <v>28946</v>
      </c>
      <c r="D2595" s="180" t="s">
        <v>1046</v>
      </c>
      <c r="E2595" s="180" t="s">
        <v>857</v>
      </c>
      <c r="F2595" s="188">
        <v>11</v>
      </c>
      <c r="G2595" s="188">
        <v>7.51</v>
      </c>
      <c r="H2595" s="188">
        <v>9.4499999999999993</v>
      </c>
      <c r="I2595" s="188">
        <v>7.41</v>
      </c>
      <c r="J2595" s="188">
        <v>6.57</v>
      </c>
      <c r="K2595" s="188">
        <v>7.23</v>
      </c>
      <c r="L2595" s="188">
        <v>8.0500000000000007</v>
      </c>
      <c r="M2595" s="188">
        <v>7.24</v>
      </c>
      <c r="N2595" s="188">
        <v>7.51</v>
      </c>
      <c r="O2595" s="188">
        <v>5.37</v>
      </c>
      <c r="P2595" s="188">
        <v>6.44</v>
      </c>
      <c r="Q2595" s="188">
        <v>10.74</v>
      </c>
      <c r="R2595" s="188">
        <v>8.86</v>
      </c>
      <c r="S2595" s="188">
        <v>6.44</v>
      </c>
      <c r="T2595" s="188">
        <v>4.83</v>
      </c>
      <c r="U2595" s="188">
        <v>7.51</v>
      </c>
      <c r="V2595" s="188">
        <v>4.43</v>
      </c>
      <c r="W2595" s="188">
        <v>8.0500000000000007</v>
      </c>
      <c r="X2595" s="188">
        <v>9.39</v>
      </c>
      <c r="Y2595" s="188">
        <v>5.37</v>
      </c>
      <c r="Z2595" s="188">
        <v>9.39</v>
      </c>
      <c r="AA2595" s="188">
        <v>8</v>
      </c>
      <c r="AB2595" s="188">
        <v>8.0500000000000007</v>
      </c>
      <c r="AC2595" s="188">
        <v>13.96</v>
      </c>
      <c r="AD2595" s="188">
        <v>11.27</v>
      </c>
      <c r="AE2595" s="188">
        <v>8.0500000000000007</v>
      </c>
      <c r="AF2595" s="188">
        <v>8.0500000000000007</v>
      </c>
    </row>
    <row r="2596" spans="1:32" x14ac:dyDescent="0.3">
      <c r="A2596" s="180" t="s">
        <v>28935</v>
      </c>
      <c r="B2596" s="180">
        <v>10749</v>
      </c>
      <c r="C2596" s="182" t="s">
        <v>28947</v>
      </c>
      <c r="D2596" s="180" t="s">
        <v>1046</v>
      </c>
      <c r="E2596" s="180" t="s">
        <v>857</v>
      </c>
      <c r="F2596" s="188">
        <v>36.380000000000003</v>
      </c>
      <c r="G2596" s="188">
        <v>24.85</v>
      </c>
      <c r="H2596" s="188">
        <v>31.24</v>
      </c>
      <c r="I2596" s="188">
        <v>24.51</v>
      </c>
      <c r="J2596" s="188">
        <v>21.74</v>
      </c>
      <c r="K2596" s="188">
        <v>23.92</v>
      </c>
      <c r="L2596" s="188">
        <v>26.62</v>
      </c>
      <c r="M2596" s="188">
        <v>23.96</v>
      </c>
      <c r="N2596" s="188">
        <v>24.85</v>
      </c>
      <c r="O2596" s="188">
        <v>17.75</v>
      </c>
      <c r="P2596" s="188">
        <v>21.3</v>
      </c>
      <c r="Q2596" s="188">
        <v>35.5</v>
      </c>
      <c r="R2596" s="188">
        <v>29.28</v>
      </c>
      <c r="S2596" s="188">
        <v>21.3</v>
      </c>
      <c r="T2596" s="188">
        <v>15.97</v>
      </c>
      <c r="U2596" s="188">
        <v>24.85</v>
      </c>
      <c r="V2596" s="188">
        <v>14.64</v>
      </c>
      <c r="W2596" s="188">
        <v>26.62</v>
      </c>
      <c r="X2596" s="188">
        <v>31.06</v>
      </c>
      <c r="Y2596" s="188">
        <v>17.75</v>
      </c>
      <c r="Z2596" s="188">
        <v>31.06</v>
      </c>
      <c r="AA2596" s="188">
        <v>26.44</v>
      </c>
      <c r="AB2596" s="188">
        <v>26.62</v>
      </c>
      <c r="AC2596" s="188">
        <v>46.15</v>
      </c>
      <c r="AD2596" s="188">
        <v>37.270000000000003</v>
      </c>
      <c r="AE2596" s="188">
        <v>26.62</v>
      </c>
      <c r="AF2596" s="188">
        <v>26.62</v>
      </c>
    </row>
    <row r="2597" spans="1:32" x14ac:dyDescent="0.3">
      <c r="A2597" s="180" t="s">
        <v>28935</v>
      </c>
      <c r="B2597" s="180">
        <v>40290</v>
      </c>
      <c r="C2597" s="182" t="s">
        <v>28948</v>
      </c>
      <c r="D2597" s="180" t="s">
        <v>1046</v>
      </c>
      <c r="E2597" s="180" t="s">
        <v>857</v>
      </c>
      <c r="F2597" s="188">
        <v>19.68</v>
      </c>
      <c r="G2597" s="188">
        <v>13.44</v>
      </c>
      <c r="H2597" s="188">
        <v>16.89</v>
      </c>
      <c r="I2597" s="188">
        <v>13.25</v>
      </c>
      <c r="J2597" s="188">
        <v>11.76</v>
      </c>
      <c r="K2597" s="188">
        <v>12.94</v>
      </c>
      <c r="L2597" s="188">
        <v>14.4</v>
      </c>
      <c r="M2597" s="188">
        <v>12.96</v>
      </c>
      <c r="N2597" s="188">
        <v>13.44</v>
      </c>
      <c r="O2597" s="188">
        <v>9.6</v>
      </c>
      <c r="P2597" s="188">
        <v>11.52</v>
      </c>
      <c r="Q2597" s="188">
        <v>19.2</v>
      </c>
      <c r="R2597" s="188">
        <v>15.84</v>
      </c>
      <c r="S2597" s="188">
        <v>11.52</v>
      </c>
      <c r="T2597" s="188">
        <v>8.64</v>
      </c>
      <c r="U2597" s="188">
        <v>13.44</v>
      </c>
      <c r="V2597" s="188">
        <v>7.92</v>
      </c>
      <c r="W2597" s="188">
        <v>14.4</v>
      </c>
      <c r="X2597" s="188">
        <v>16.8</v>
      </c>
      <c r="Y2597" s="188">
        <v>9.6</v>
      </c>
      <c r="Z2597" s="188">
        <v>16.8</v>
      </c>
      <c r="AA2597" s="188">
        <v>14.3</v>
      </c>
      <c r="AB2597" s="188">
        <v>14.4</v>
      </c>
      <c r="AC2597" s="188">
        <v>24.96</v>
      </c>
      <c r="AD2597" s="188">
        <v>20.16</v>
      </c>
      <c r="AE2597" s="188">
        <v>14.4</v>
      </c>
      <c r="AF2597" s="188">
        <v>14.4</v>
      </c>
    </row>
    <row r="2598" spans="1:32" x14ac:dyDescent="0.3">
      <c r="A2598" s="180" t="s">
        <v>28935</v>
      </c>
      <c r="B2598" s="180">
        <v>3346</v>
      </c>
      <c r="C2598" s="182" t="s">
        <v>28949</v>
      </c>
      <c r="D2598" s="180" t="s">
        <v>40</v>
      </c>
      <c r="E2598" s="180" t="s">
        <v>26586</v>
      </c>
      <c r="F2598" s="188"/>
      <c r="G2598" s="188"/>
      <c r="H2598" s="188"/>
      <c r="I2598" s="188"/>
      <c r="J2598" s="188">
        <v>22.5</v>
      </c>
      <c r="K2598" s="188"/>
      <c r="L2598" s="188">
        <v>26.44</v>
      </c>
      <c r="M2598" s="188"/>
      <c r="N2598" s="188">
        <v>18</v>
      </c>
      <c r="O2598" s="188">
        <v>18.45</v>
      </c>
      <c r="P2598" s="188">
        <v>23.58</v>
      </c>
      <c r="Q2598" s="188">
        <v>31.61</v>
      </c>
      <c r="R2598" s="188">
        <v>24.75</v>
      </c>
      <c r="S2598" s="188"/>
      <c r="T2598" s="188"/>
      <c r="U2598" s="188">
        <v>28.89</v>
      </c>
      <c r="V2598" s="188">
        <v>25.68</v>
      </c>
      <c r="W2598" s="188">
        <v>25.88</v>
      </c>
      <c r="X2598" s="188">
        <v>22.05</v>
      </c>
      <c r="Y2598" s="188">
        <v>17.55</v>
      </c>
      <c r="Z2598" s="188"/>
      <c r="AA2598" s="188"/>
      <c r="AB2598" s="188">
        <v>23.62</v>
      </c>
      <c r="AC2598" s="188">
        <v>28.46</v>
      </c>
      <c r="AD2598" s="188"/>
      <c r="AE2598" s="188">
        <v>27</v>
      </c>
      <c r="AF2598" s="188"/>
    </row>
    <row r="2599" spans="1:32" x14ac:dyDescent="0.3">
      <c r="A2599" s="180" t="s">
        <v>28935</v>
      </c>
      <c r="B2599" s="180">
        <v>3348</v>
      </c>
      <c r="C2599" s="182" t="s">
        <v>28950</v>
      </c>
      <c r="D2599" s="180" t="s">
        <v>40</v>
      </c>
      <c r="E2599" s="180" t="s">
        <v>857</v>
      </c>
      <c r="F2599" s="188"/>
      <c r="G2599" s="188"/>
      <c r="H2599" s="188"/>
      <c r="I2599" s="188"/>
      <c r="J2599" s="188">
        <v>26.91</v>
      </c>
      <c r="K2599" s="188"/>
      <c r="L2599" s="188">
        <v>31.63</v>
      </c>
      <c r="M2599" s="188"/>
      <c r="N2599" s="188">
        <v>21.53</v>
      </c>
      <c r="O2599" s="188">
        <v>22.07</v>
      </c>
      <c r="P2599" s="188">
        <v>28.21</v>
      </c>
      <c r="Q2599" s="188">
        <v>37.81</v>
      </c>
      <c r="R2599" s="188">
        <v>29.61</v>
      </c>
      <c r="S2599" s="188"/>
      <c r="T2599" s="188"/>
      <c r="U2599" s="188">
        <v>34.56</v>
      </c>
      <c r="V2599" s="188">
        <v>30.72</v>
      </c>
      <c r="W2599" s="188">
        <v>30.96</v>
      </c>
      <c r="X2599" s="188">
        <v>26.38</v>
      </c>
      <c r="Y2599" s="188">
        <v>20.99</v>
      </c>
      <c r="Z2599" s="188"/>
      <c r="AA2599" s="188"/>
      <c r="AB2599" s="188">
        <v>28.25</v>
      </c>
      <c r="AC2599" s="188">
        <v>34.049999999999997</v>
      </c>
      <c r="AD2599" s="188"/>
      <c r="AE2599" s="188">
        <v>32.299999999999997</v>
      </c>
      <c r="AF2599" s="188"/>
    </row>
    <row r="2600" spans="1:32" x14ac:dyDescent="0.3">
      <c r="A2600" s="180" t="s">
        <v>28935</v>
      </c>
      <c r="B2600" s="180">
        <v>39833</v>
      </c>
      <c r="C2600" s="182" t="s">
        <v>28951</v>
      </c>
      <c r="D2600" s="180" t="s">
        <v>40</v>
      </c>
      <c r="E2600" s="180" t="s">
        <v>857</v>
      </c>
      <c r="F2600" s="188"/>
      <c r="G2600" s="188"/>
      <c r="H2600" s="188"/>
      <c r="I2600" s="188"/>
      <c r="J2600" s="188">
        <v>36.869999999999997</v>
      </c>
      <c r="K2600" s="188"/>
      <c r="L2600" s="188">
        <v>43.32</v>
      </c>
      <c r="M2600" s="188"/>
      <c r="N2600" s="188">
        <v>29.49</v>
      </c>
      <c r="O2600" s="188">
        <v>30.23</v>
      </c>
      <c r="P2600" s="188">
        <v>38.64</v>
      </c>
      <c r="Q2600" s="188">
        <v>51.8</v>
      </c>
      <c r="R2600" s="188">
        <v>40.549999999999997</v>
      </c>
      <c r="S2600" s="188"/>
      <c r="T2600" s="188"/>
      <c r="U2600" s="188">
        <v>47.34</v>
      </c>
      <c r="V2600" s="188">
        <v>42.08</v>
      </c>
      <c r="W2600" s="188">
        <v>42.41</v>
      </c>
      <c r="X2600" s="188">
        <v>36.130000000000003</v>
      </c>
      <c r="Y2600" s="188">
        <v>28.76</v>
      </c>
      <c r="Z2600" s="188"/>
      <c r="AA2600" s="188"/>
      <c r="AB2600" s="188">
        <v>38.700000000000003</v>
      </c>
      <c r="AC2600" s="188">
        <v>46.63</v>
      </c>
      <c r="AD2600" s="188"/>
      <c r="AE2600" s="188">
        <v>44.24</v>
      </c>
      <c r="AF2600" s="188"/>
    </row>
    <row r="2601" spans="1:32" x14ac:dyDescent="0.3">
      <c r="A2601" s="180" t="s">
        <v>28935</v>
      </c>
      <c r="B2601" s="180">
        <v>7252</v>
      </c>
      <c r="C2601" s="182" t="s">
        <v>28952</v>
      </c>
      <c r="D2601" s="180" t="s">
        <v>40</v>
      </c>
      <c r="E2601" s="180" t="s">
        <v>857</v>
      </c>
      <c r="F2601" s="188"/>
      <c r="G2601" s="188"/>
      <c r="H2601" s="188"/>
      <c r="I2601" s="188"/>
      <c r="J2601" s="188"/>
      <c r="K2601" s="188"/>
      <c r="L2601" s="188"/>
      <c r="M2601" s="188"/>
      <c r="N2601" s="188"/>
      <c r="O2601" s="188"/>
      <c r="P2601" s="188">
        <v>2.0299999999999998</v>
      </c>
      <c r="Q2601" s="188"/>
      <c r="R2601" s="188"/>
      <c r="S2601" s="188"/>
      <c r="T2601" s="188"/>
      <c r="U2601" s="188"/>
      <c r="V2601" s="188"/>
      <c r="W2601" s="188">
        <v>3.06</v>
      </c>
      <c r="X2601" s="188"/>
      <c r="Y2601" s="188"/>
      <c r="Z2601" s="188"/>
      <c r="AA2601" s="188"/>
      <c r="AB2601" s="188"/>
      <c r="AC2601" s="188"/>
      <c r="AD2601" s="188"/>
      <c r="AE2601" s="188">
        <v>2.48</v>
      </c>
      <c r="AF2601" s="188"/>
    </row>
    <row r="2602" spans="1:32" x14ac:dyDescent="0.3">
      <c r="A2602" s="180" t="s">
        <v>28935</v>
      </c>
      <c r="B2602" s="180">
        <v>7247</v>
      </c>
      <c r="C2602" s="182" t="s">
        <v>28953</v>
      </c>
      <c r="D2602" s="180" t="s">
        <v>40</v>
      </c>
      <c r="E2602" s="180" t="s">
        <v>26586</v>
      </c>
      <c r="F2602" s="188"/>
      <c r="G2602" s="188"/>
      <c r="H2602" s="188"/>
      <c r="I2602" s="188"/>
      <c r="J2602" s="188"/>
      <c r="K2602" s="188"/>
      <c r="L2602" s="188"/>
      <c r="M2602" s="188"/>
      <c r="N2602" s="188"/>
      <c r="O2602" s="188"/>
      <c r="P2602" s="188">
        <v>2.0299999999999998</v>
      </c>
      <c r="Q2602" s="188"/>
      <c r="R2602" s="188"/>
      <c r="S2602" s="188"/>
      <c r="T2602" s="188"/>
      <c r="U2602" s="188"/>
      <c r="V2602" s="188"/>
      <c r="W2602" s="188">
        <v>3.06</v>
      </c>
      <c r="X2602" s="188"/>
      <c r="Y2602" s="188"/>
      <c r="Z2602" s="188"/>
      <c r="AA2602" s="188"/>
      <c r="AB2602" s="188"/>
      <c r="AC2602" s="188"/>
      <c r="AD2602" s="188"/>
      <c r="AE2602" s="188">
        <v>2.48</v>
      </c>
      <c r="AF2602" s="188"/>
    </row>
    <row r="2603" spans="1:32" x14ac:dyDescent="0.3">
      <c r="A2603" s="180" t="s">
        <v>28935</v>
      </c>
      <c r="B2603" s="180">
        <v>40291</v>
      </c>
      <c r="C2603" s="182" t="s">
        <v>28954</v>
      </c>
      <c r="D2603" s="180" t="s">
        <v>1046</v>
      </c>
      <c r="E2603" s="180" t="s">
        <v>857</v>
      </c>
      <c r="F2603" s="188">
        <v>1025</v>
      </c>
      <c r="G2603" s="188">
        <v>700</v>
      </c>
      <c r="H2603" s="188">
        <v>880</v>
      </c>
      <c r="I2603" s="188">
        <v>690.5</v>
      </c>
      <c r="J2603" s="188">
        <v>612.5</v>
      </c>
      <c r="K2603" s="188">
        <v>674</v>
      </c>
      <c r="L2603" s="188">
        <v>750</v>
      </c>
      <c r="M2603" s="188">
        <v>675</v>
      </c>
      <c r="N2603" s="188">
        <v>700</v>
      </c>
      <c r="O2603" s="188">
        <v>500</v>
      </c>
      <c r="P2603" s="188">
        <v>600</v>
      </c>
      <c r="Q2603" s="188">
        <v>1000</v>
      </c>
      <c r="R2603" s="188">
        <v>825</v>
      </c>
      <c r="S2603" s="188">
        <v>600</v>
      </c>
      <c r="T2603" s="188">
        <v>450</v>
      </c>
      <c r="U2603" s="188">
        <v>700</v>
      </c>
      <c r="V2603" s="188">
        <v>412.5</v>
      </c>
      <c r="W2603" s="188">
        <v>750</v>
      </c>
      <c r="X2603" s="188">
        <v>875</v>
      </c>
      <c r="Y2603" s="188">
        <v>500</v>
      </c>
      <c r="Z2603" s="188">
        <v>875</v>
      </c>
      <c r="AA2603" s="188">
        <v>745</v>
      </c>
      <c r="AB2603" s="188">
        <v>750</v>
      </c>
      <c r="AC2603" s="188">
        <v>1300</v>
      </c>
      <c r="AD2603" s="188">
        <v>1050</v>
      </c>
      <c r="AE2603" s="188">
        <v>750</v>
      </c>
      <c r="AF2603" s="188">
        <v>750</v>
      </c>
    </row>
    <row r="2604" spans="1:32" x14ac:dyDescent="0.3">
      <c r="A2604" s="180" t="s">
        <v>28935</v>
      </c>
      <c r="B2604" s="180">
        <v>40275</v>
      </c>
      <c r="C2604" s="182" t="s">
        <v>28955</v>
      </c>
      <c r="D2604" s="180" t="s">
        <v>1046</v>
      </c>
      <c r="E2604" s="180" t="s">
        <v>857</v>
      </c>
      <c r="F2604" s="188">
        <v>32.799999999999997</v>
      </c>
      <c r="G2604" s="188">
        <v>22.4</v>
      </c>
      <c r="H2604" s="188">
        <v>28.16</v>
      </c>
      <c r="I2604" s="188">
        <v>22.09</v>
      </c>
      <c r="J2604" s="188">
        <v>19.600000000000001</v>
      </c>
      <c r="K2604" s="188">
        <v>21.56</v>
      </c>
      <c r="L2604" s="188">
        <v>24</v>
      </c>
      <c r="M2604" s="188">
        <v>21.6</v>
      </c>
      <c r="N2604" s="188">
        <v>22.4</v>
      </c>
      <c r="O2604" s="188">
        <v>16</v>
      </c>
      <c r="P2604" s="188">
        <v>19.2</v>
      </c>
      <c r="Q2604" s="188">
        <v>32</v>
      </c>
      <c r="R2604" s="188">
        <v>26.4</v>
      </c>
      <c r="S2604" s="188">
        <v>19.2</v>
      </c>
      <c r="T2604" s="188">
        <v>14.4</v>
      </c>
      <c r="U2604" s="188">
        <v>22.4</v>
      </c>
      <c r="V2604" s="188">
        <v>13.2</v>
      </c>
      <c r="W2604" s="188">
        <v>24</v>
      </c>
      <c r="X2604" s="188">
        <v>28</v>
      </c>
      <c r="Y2604" s="188">
        <v>16</v>
      </c>
      <c r="Z2604" s="188">
        <v>28</v>
      </c>
      <c r="AA2604" s="188">
        <v>23.84</v>
      </c>
      <c r="AB2604" s="188">
        <v>24</v>
      </c>
      <c r="AC2604" s="188">
        <v>41.6</v>
      </c>
      <c r="AD2604" s="188">
        <v>33.6</v>
      </c>
      <c r="AE2604" s="188">
        <v>24</v>
      </c>
      <c r="AF2604" s="188">
        <v>24</v>
      </c>
    </row>
    <row r="2605" spans="1:32" x14ac:dyDescent="0.3">
      <c r="A2605" s="180" t="s">
        <v>973</v>
      </c>
      <c r="B2605" s="180">
        <v>42408</v>
      </c>
      <c r="C2605" s="182" t="s">
        <v>28956</v>
      </c>
      <c r="D2605" s="180" t="s">
        <v>47</v>
      </c>
      <c r="E2605" s="180" t="s">
        <v>857</v>
      </c>
      <c r="F2605" s="188">
        <v>2.2200000000000002</v>
      </c>
      <c r="G2605" s="188">
        <v>1.89</v>
      </c>
      <c r="H2605" s="188">
        <v>1.53</v>
      </c>
      <c r="I2605" s="188">
        <v>1.77</v>
      </c>
      <c r="J2605" s="188">
        <v>1.99</v>
      </c>
      <c r="K2605" s="188">
        <v>1.58</v>
      </c>
      <c r="L2605" s="188">
        <v>2.2400000000000002</v>
      </c>
      <c r="M2605" s="188">
        <v>1.99</v>
      </c>
      <c r="N2605" s="188">
        <v>1.89</v>
      </c>
      <c r="O2605" s="188">
        <v>2.2799999999999998</v>
      </c>
      <c r="P2605" s="188">
        <v>2.74</v>
      </c>
      <c r="Q2605" s="188">
        <v>2.67</v>
      </c>
      <c r="R2605" s="188">
        <v>2.48</v>
      </c>
      <c r="S2605" s="188">
        <v>1.86</v>
      </c>
      <c r="T2605" s="188">
        <v>1.72</v>
      </c>
      <c r="U2605" s="188">
        <v>2.11</v>
      </c>
      <c r="V2605" s="188">
        <v>1.94</v>
      </c>
      <c r="W2605" s="188">
        <v>2.11</v>
      </c>
      <c r="X2605" s="188">
        <v>2</v>
      </c>
      <c r="Y2605" s="188">
        <v>1.76</v>
      </c>
      <c r="Z2605" s="188">
        <v>2.2200000000000002</v>
      </c>
      <c r="AA2605" s="188">
        <v>1.66</v>
      </c>
      <c r="AB2605" s="188">
        <v>2.1800000000000002</v>
      </c>
      <c r="AC2605" s="188">
        <v>2.21</v>
      </c>
      <c r="AD2605" s="188">
        <v>2</v>
      </c>
      <c r="AE2605" s="188">
        <v>2.33</v>
      </c>
      <c r="AF2605" s="188">
        <v>2.21</v>
      </c>
    </row>
    <row r="2606" spans="1:32" x14ac:dyDescent="0.3">
      <c r="A2606" s="180" t="s">
        <v>973</v>
      </c>
      <c r="B2606" s="180">
        <v>3777</v>
      </c>
      <c r="C2606" s="182" t="s">
        <v>28957</v>
      </c>
      <c r="D2606" s="180" t="s">
        <v>47</v>
      </c>
      <c r="E2606" s="180" t="s">
        <v>857</v>
      </c>
      <c r="F2606" s="188">
        <v>1.96</v>
      </c>
      <c r="G2606" s="188">
        <v>1.66</v>
      </c>
      <c r="H2606" s="188">
        <v>1.35</v>
      </c>
      <c r="I2606" s="188">
        <v>1.56</v>
      </c>
      <c r="J2606" s="188">
        <v>1.75</v>
      </c>
      <c r="K2606" s="188">
        <v>1.39</v>
      </c>
      <c r="L2606" s="188">
        <v>1.97</v>
      </c>
      <c r="M2606" s="188">
        <v>1.75</v>
      </c>
      <c r="N2606" s="188">
        <v>1.66</v>
      </c>
      <c r="O2606" s="188">
        <v>2.0099999999999998</v>
      </c>
      <c r="P2606" s="188">
        <v>2.41</v>
      </c>
      <c r="Q2606" s="188">
        <v>2.35</v>
      </c>
      <c r="R2606" s="188">
        <v>2.19</v>
      </c>
      <c r="S2606" s="188">
        <v>1.64</v>
      </c>
      <c r="T2606" s="188">
        <v>1.52</v>
      </c>
      <c r="U2606" s="188">
        <v>1.86</v>
      </c>
      <c r="V2606" s="188">
        <v>1.71</v>
      </c>
      <c r="W2606" s="188">
        <v>1.86</v>
      </c>
      <c r="X2606" s="188">
        <v>1.76</v>
      </c>
      <c r="Y2606" s="188">
        <v>1.55</v>
      </c>
      <c r="Z2606" s="188">
        <v>1.96</v>
      </c>
      <c r="AA2606" s="188">
        <v>1.47</v>
      </c>
      <c r="AB2606" s="188">
        <v>1.92</v>
      </c>
      <c r="AC2606" s="188">
        <v>1.95</v>
      </c>
      <c r="AD2606" s="188">
        <v>1.76</v>
      </c>
      <c r="AE2606" s="188">
        <v>2.0499999999999998</v>
      </c>
      <c r="AF2606" s="188">
        <v>1.95</v>
      </c>
    </row>
    <row r="2607" spans="1:32" x14ac:dyDescent="0.3">
      <c r="A2607" s="180" t="s">
        <v>973</v>
      </c>
      <c r="B2607" s="180">
        <v>44699</v>
      </c>
      <c r="C2607" s="182" t="s">
        <v>28958</v>
      </c>
      <c r="D2607" s="180" t="s">
        <v>42</v>
      </c>
      <c r="E2607" s="180" t="s">
        <v>857</v>
      </c>
      <c r="F2607" s="188">
        <v>64.27</v>
      </c>
      <c r="G2607" s="188">
        <v>59.16</v>
      </c>
      <c r="H2607" s="188">
        <v>59.8</v>
      </c>
      <c r="I2607" s="188">
        <v>51.74</v>
      </c>
      <c r="J2607" s="188">
        <v>62.76</v>
      </c>
      <c r="K2607" s="188">
        <v>59.48</v>
      </c>
      <c r="L2607" s="188">
        <v>58.29</v>
      </c>
      <c r="M2607" s="188">
        <v>55.01</v>
      </c>
      <c r="N2607" s="188">
        <v>56.93</v>
      </c>
      <c r="O2607" s="188">
        <v>57.57</v>
      </c>
      <c r="P2607" s="188">
        <v>55.81</v>
      </c>
      <c r="Q2607" s="188">
        <v>57.25</v>
      </c>
      <c r="R2607" s="188">
        <v>57.01</v>
      </c>
      <c r="S2607" s="188">
        <v>59.8</v>
      </c>
      <c r="T2607" s="188">
        <v>54.93</v>
      </c>
      <c r="U2607" s="188">
        <v>61.24</v>
      </c>
      <c r="V2607" s="188">
        <v>58.61</v>
      </c>
      <c r="W2607" s="188">
        <v>57.01</v>
      </c>
      <c r="X2607" s="188">
        <v>57.17</v>
      </c>
      <c r="Y2607" s="188">
        <v>57.41</v>
      </c>
      <c r="Z2607" s="188">
        <v>59.16</v>
      </c>
      <c r="AA2607" s="188">
        <v>61.64</v>
      </c>
      <c r="AB2607" s="188">
        <v>56.37</v>
      </c>
      <c r="AC2607" s="188">
        <v>57.89</v>
      </c>
      <c r="AD2607" s="188">
        <v>60.44</v>
      </c>
      <c r="AE2607" s="188">
        <v>57.97</v>
      </c>
      <c r="AF2607" s="188">
        <v>57.01</v>
      </c>
    </row>
    <row r="2608" spans="1:32" x14ac:dyDescent="0.3">
      <c r="A2608" s="180" t="s">
        <v>973</v>
      </c>
      <c r="B2608" s="180">
        <v>3798</v>
      </c>
      <c r="C2608" s="182" t="s">
        <v>28959</v>
      </c>
      <c r="D2608" s="180" t="s">
        <v>6</v>
      </c>
      <c r="E2608" s="180" t="s">
        <v>857</v>
      </c>
      <c r="F2608" s="188"/>
      <c r="G2608" s="188"/>
      <c r="H2608" s="188"/>
      <c r="I2608" s="188"/>
      <c r="J2608" s="188"/>
      <c r="K2608" s="188"/>
      <c r="L2608" s="188"/>
      <c r="M2608" s="188"/>
      <c r="N2608" s="188">
        <v>75.48</v>
      </c>
      <c r="O2608" s="188"/>
      <c r="P2608" s="188"/>
      <c r="Q2608" s="188"/>
      <c r="R2608" s="188">
        <v>92.1</v>
      </c>
      <c r="S2608" s="188"/>
      <c r="T2608" s="188"/>
      <c r="U2608" s="188"/>
      <c r="V2608" s="188"/>
      <c r="W2608" s="188"/>
      <c r="X2608" s="188">
        <v>52.79</v>
      </c>
      <c r="Y2608" s="188">
        <v>74.92</v>
      </c>
      <c r="Z2608" s="188"/>
      <c r="AA2608" s="188"/>
      <c r="AB2608" s="188"/>
      <c r="AC2608" s="188"/>
      <c r="AD2608" s="188"/>
      <c r="AE2608" s="188">
        <v>64.17</v>
      </c>
      <c r="AF2608" s="188"/>
    </row>
    <row r="2609" spans="1:32" x14ac:dyDescent="0.3">
      <c r="A2609" s="180" t="s">
        <v>973</v>
      </c>
      <c r="B2609" s="180">
        <v>38769</v>
      </c>
      <c r="C2609" s="182" t="s">
        <v>28960</v>
      </c>
      <c r="D2609" s="180" t="s">
        <v>6</v>
      </c>
      <c r="E2609" s="180" t="s">
        <v>857</v>
      </c>
      <c r="F2609" s="188"/>
      <c r="G2609" s="188"/>
      <c r="H2609" s="188"/>
      <c r="I2609" s="188"/>
      <c r="J2609" s="188"/>
      <c r="K2609" s="188"/>
      <c r="L2609" s="188"/>
      <c r="M2609" s="188"/>
      <c r="N2609" s="188">
        <v>58.95</v>
      </c>
      <c r="O2609" s="188"/>
      <c r="P2609" s="188"/>
      <c r="Q2609" s="188"/>
      <c r="R2609" s="188">
        <v>71.930000000000007</v>
      </c>
      <c r="S2609" s="188"/>
      <c r="T2609" s="188"/>
      <c r="U2609" s="188"/>
      <c r="V2609" s="188"/>
      <c r="W2609" s="188"/>
      <c r="X2609" s="188">
        <v>41.23</v>
      </c>
      <c r="Y2609" s="188">
        <v>58.51</v>
      </c>
      <c r="Z2609" s="188"/>
      <c r="AA2609" s="188"/>
      <c r="AB2609" s="188"/>
      <c r="AC2609" s="188"/>
      <c r="AD2609" s="188"/>
      <c r="AE2609" s="188">
        <v>50.11</v>
      </c>
      <c r="AF2609" s="188"/>
    </row>
    <row r="2610" spans="1:32" x14ac:dyDescent="0.3">
      <c r="A2610" s="180" t="s">
        <v>973</v>
      </c>
      <c r="B2610" s="180">
        <v>38774</v>
      </c>
      <c r="C2610" s="182" t="s">
        <v>28961</v>
      </c>
      <c r="D2610" s="180" t="s">
        <v>6</v>
      </c>
      <c r="E2610" s="180" t="s">
        <v>857</v>
      </c>
      <c r="F2610" s="188">
        <v>15.07</v>
      </c>
      <c r="G2610" s="188">
        <v>13.19</v>
      </c>
      <c r="H2610" s="188">
        <v>17.21</v>
      </c>
      <c r="I2610" s="188">
        <v>15.07</v>
      </c>
      <c r="J2610" s="188">
        <v>9.77</v>
      </c>
      <c r="K2610" s="188">
        <v>10.050000000000001</v>
      </c>
      <c r="L2610" s="188">
        <v>11.3</v>
      </c>
      <c r="M2610" s="188">
        <v>12.43</v>
      </c>
      <c r="N2610" s="188">
        <v>11.68</v>
      </c>
      <c r="O2610" s="188">
        <v>10.02</v>
      </c>
      <c r="P2610" s="188">
        <v>12.43</v>
      </c>
      <c r="Q2610" s="188">
        <v>12.31</v>
      </c>
      <c r="R2610" s="188">
        <v>9.0399999999999991</v>
      </c>
      <c r="S2610" s="188">
        <v>13.06</v>
      </c>
      <c r="T2610" s="188">
        <v>9.94</v>
      </c>
      <c r="U2610" s="188">
        <v>17.329999999999998</v>
      </c>
      <c r="V2610" s="188">
        <v>14.47</v>
      </c>
      <c r="W2610" s="188">
        <v>15.2</v>
      </c>
      <c r="X2610" s="188">
        <v>9.7899999999999991</v>
      </c>
      <c r="Y2610" s="188">
        <v>14.07</v>
      </c>
      <c r="Z2610" s="188">
        <v>10.47</v>
      </c>
      <c r="AA2610" s="188">
        <v>21.3</v>
      </c>
      <c r="AB2610" s="188">
        <v>11.3</v>
      </c>
      <c r="AC2610" s="188">
        <v>13.81</v>
      </c>
      <c r="AD2610" s="188">
        <v>10.02</v>
      </c>
      <c r="AE2610" s="188">
        <v>10.75</v>
      </c>
      <c r="AF2610" s="188">
        <v>12.51</v>
      </c>
    </row>
    <row r="2611" spans="1:32" x14ac:dyDescent="0.3">
      <c r="A2611" s="180" t="s">
        <v>973</v>
      </c>
      <c r="B2611" s="180">
        <v>42247</v>
      </c>
      <c r="C2611" s="182" t="s">
        <v>28962</v>
      </c>
      <c r="D2611" s="180" t="s">
        <v>6</v>
      </c>
      <c r="E2611" s="180" t="s">
        <v>857</v>
      </c>
      <c r="F2611" s="188">
        <v>514.49</v>
      </c>
      <c r="G2611" s="188">
        <v>450.18</v>
      </c>
      <c r="H2611" s="188">
        <v>587.38</v>
      </c>
      <c r="I2611" s="188">
        <v>514.49</v>
      </c>
      <c r="J2611" s="188">
        <v>333.56</v>
      </c>
      <c r="K2611" s="188">
        <v>342.99</v>
      </c>
      <c r="L2611" s="188">
        <v>385.87</v>
      </c>
      <c r="M2611" s="188">
        <v>424.45</v>
      </c>
      <c r="N2611" s="188">
        <v>398.73</v>
      </c>
      <c r="O2611" s="188">
        <v>342.13</v>
      </c>
      <c r="P2611" s="188">
        <v>424.45</v>
      </c>
      <c r="Q2611" s="188">
        <v>420.17</v>
      </c>
      <c r="R2611" s="188">
        <v>308.69</v>
      </c>
      <c r="S2611" s="188">
        <v>445.89</v>
      </c>
      <c r="T2611" s="188">
        <v>339.56</v>
      </c>
      <c r="U2611" s="188">
        <v>591.66</v>
      </c>
      <c r="V2611" s="188">
        <v>493.91</v>
      </c>
      <c r="W2611" s="188">
        <v>518.78</v>
      </c>
      <c r="X2611" s="188">
        <v>334.42</v>
      </c>
      <c r="Y2611" s="188">
        <v>480.19</v>
      </c>
      <c r="Z2611" s="188">
        <v>357.57</v>
      </c>
      <c r="AA2611" s="188">
        <v>727.15</v>
      </c>
      <c r="AB2611" s="188">
        <v>385.87</v>
      </c>
      <c r="AC2611" s="188">
        <v>471.62</v>
      </c>
      <c r="AD2611" s="188">
        <v>342.13</v>
      </c>
      <c r="AE2611" s="188">
        <v>367</v>
      </c>
      <c r="AF2611" s="188">
        <v>427.03</v>
      </c>
    </row>
    <row r="2612" spans="1:32" x14ac:dyDescent="0.3">
      <c r="A2612" s="180" t="s">
        <v>973</v>
      </c>
      <c r="B2612" s="180">
        <v>42248</v>
      </c>
      <c r="C2612" s="182" t="s">
        <v>28963</v>
      </c>
      <c r="D2612" s="180" t="s">
        <v>6</v>
      </c>
      <c r="E2612" s="180" t="s">
        <v>857</v>
      </c>
      <c r="F2612" s="188">
        <v>597.62</v>
      </c>
      <c r="G2612" s="188">
        <v>522.91999999999996</v>
      </c>
      <c r="H2612" s="188">
        <v>682.28</v>
      </c>
      <c r="I2612" s="188">
        <v>597.62</v>
      </c>
      <c r="J2612" s="188">
        <v>387.45</v>
      </c>
      <c r="K2612" s="188">
        <v>398.41</v>
      </c>
      <c r="L2612" s="188">
        <v>448.21</v>
      </c>
      <c r="M2612" s="188">
        <v>493.03</v>
      </c>
      <c r="N2612" s="188">
        <v>463.15</v>
      </c>
      <c r="O2612" s="188">
        <v>397.42</v>
      </c>
      <c r="P2612" s="188">
        <v>493.03</v>
      </c>
      <c r="Q2612" s="188">
        <v>488.05</v>
      </c>
      <c r="R2612" s="188">
        <v>358.57</v>
      </c>
      <c r="S2612" s="188">
        <v>517.94000000000005</v>
      </c>
      <c r="T2612" s="188">
        <v>394.43</v>
      </c>
      <c r="U2612" s="188">
        <v>687.26</v>
      </c>
      <c r="V2612" s="188">
        <v>573.71</v>
      </c>
      <c r="W2612" s="188">
        <v>602.6</v>
      </c>
      <c r="X2612" s="188">
        <v>388.45</v>
      </c>
      <c r="Y2612" s="188">
        <v>557.78</v>
      </c>
      <c r="Z2612" s="188">
        <v>415.34</v>
      </c>
      <c r="AA2612" s="188">
        <v>844.64</v>
      </c>
      <c r="AB2612" s="188">
        <v>448.21</v>
      </c>
      <c r="AC2612" s="188">
        <v>547.82000000000005</v>
      </c>
      <c r="AD2612" s="188">
        <v>397.42</v>
      </c>
      <c r="AE2612" s="188">
        <v>426.3</v>
      </c>
      <c r="AF2612" s="188">
        <v>496.02</v>
      </c>
    </row>
    <row r="2613" spans="1:32" x14ac:dyDescent="0.3">
      <c r="A2613" s="180" t="s">
        <v>973</v>
      </c>
      <c r="B2613" s="180">
        <v>42249</v>
      </c>
      <c r="C2613" s="182" t="s">
        <v>28964</v>
      </c>
      <c r="D2613" s="180" t="s">
        <v>6</v>
      </c>
      <c r="E2613" s="180" t="s">
        <v>857</v>
      </c>
      <c r="F2613" s="188">
        <v>990.05</v>
      </c>
      <c r="G2613" s="188">
        <v>866.29</v>
      </c>
      <c r="H2613" s="188">
        <v>1130.3</v>
      </c>
      <c r="I2613" s="188">
        <v>990.05</v>
      </c>
      <c r="J2613" s="188">
        <v>641.88</v>
      </c>
      <c r="K2613" s="188">
        <v>660.03</v>
      </c>
      <c r="L2613" s="188">
        <v>742.53</v>
      </c>
      <c r="M2613" s="188">
        <v>816.79</v>
      </c>
      <c r="N2613" s="188">
        <v>767.28</v>
      </c>
      <c r="O2613" s="188">
        <v>658.38</v>
      </c>
      <c r="P2613" s="188">
        <v>816.79</v>
      </c>
      <c r="Q2613" s="188">
        <v>808.54</v>
      </c>
      <c r="R2613" s="188">
        <v>594.03</v>
      </c>
      <c r="S2613" s="188">
        <v>858.04</v>
      </c>
      <c r="T2613" s="188">
        <v>653.42999999999995</v>
      </c>
      <c r="U2613" s="188">
        <v>1138.55</v>
      </c>
      <c r="V2613" s="188">
        <v>950.44</v>
      </c>
      <c r="W2613" s="188">
        <v>998.3</v>
      </c>
      <c r="X2613" s="188">
        <v>643.53</v>
      </c>
      <c r="Y2613" s="188">
        <v>924.04</v>
      </c>
      <c r="Z2613" s="188">
        <v>688.08</v>
      </c>
      <c r="AA2613" s="188">
        <v>1399.27</v>
      </c>
      <c r="AB2613" s="188">
        <v>742.53</v>
      </c>
      <c r="AC2613" s="188">
        <v>907.54</v>
      </c>
      <c r="AD2613" s="188">
        <v>658.38</v>
      </c>
      <c r="AE2613" s="188">
        <v>706.23</v>
      </c>
      <c r="AF2613" s="188">
        <v>821.74</v>
      </c>
    </row>
    <row r="2614" spans="1:32" x14ac:dyDescent="0.3">
      <c r="A2614" s="180" t="s">
        <v>973</v>
      </c>
      <c r="B2614" s="180">
        <v>42244</v>
      </c>
      <c r="C2614" s="182" t="s">
        <v>28965</v>
      </c>
      <c r="D2614" s="180" t="s">
        <v>6</v>
      </c>
      <c r="E2614" s="180" t="s">
        <v>857</v>
      </c>
      <c r="F2614" s="188">
        <v>154.61000000000001</v>
      </c>
      <c r="G2614" s="188">
        <v>135.29</v>
      </c>
      <c r="H2614" s="188">
        <v>176.52</v>
      </c>
      <c r="I2614" s="188">
        <v>154.61000000000001</v>
      </c>
      <c r="J2614" s="188">
        <v>100.24</v>
      </c>
      <c r="K2614" s="188">
        <v>103.07</v>
      </c>
      <c r="L2614" s="188">
        <v>115.96</v>
      </c>
      <c r="M2614" s="188">
        <v>127.56</v>
      </c>
      <c r="N2614" s="188">
        <v>119.82</v>
      </c>
      <c r="O2614" s="188">
        <v>102.82</v>
      </c>
      <c r="P2614" s="188">
        <v>127.56</v>
      </c>
      <c r="Q2614" s="188">
        <v>126.27</v>
      </c>
      <c r="R2614" s="188">
        <v>92.77</v>
      </c>
      <c r="S2614" s="188">
        <v>134</v>
      </c>
      <c r="T2614" s="188">
        <v>102.04</v>
      </c>
      <c r="U2614" s="188">
        <v>177.81</v>
      </c>
      <c r="V2614" s="188">
        <v>148.43</v>
      </c>
      <c r="W2614" s="188">
        <v>155.9</v>
      </c>
      <c r="X2614" s="188">
        <v>100.5</v>
      </c>
      <c r="Y2614" s="188">
        <v>144.31</v>
      </c>
      <c r="Z2614" s="188">
        <v>107.46</v>
      </c>
      <c r="AA2614" s="188">
        <v>218.52</v>
      </c>
      <c r="AB2614" s="188">
        <v>115.96</v>
      </c>
      <c r="AC2614" s="188">
        <v>141.72999999999999</v>
      </c>
      <c r="AD2614" s="188">
        <v>102.82</v>
      </c>
      <c r="AE2614" s="188">
        <v>110.29</v>
      </c>
      <c r="AF2614" s="188">
        <v>128.33000000000001</v>
      </c>
    </row>
    <row r="2615" spans="1:32" x14ac:dyDescent="0.3">
      <c r="A2615" s="180" t="s">
        <v>973</v>
      </c>
      <c r="B2615" s="180">
        <v>42245</v>
      </c>
      <c r="C2615" s="182" t="s">
        <v>28966</v>
      </c>
      <c r="D2615" s="180" t="s">
        <v>6</v>
      </c>
      <c r="E2615" s="180" t="s">
        <v>857</v>
      </c>
      <c r="F2615" s="188">
        <v>285.31</v>
      </c>
      <c r="G2615" s="188">
        <v>249.65</v>
      </c>
      <c r="H2615" s="188">
        <v>325.73</v>
      </c>
      <c r="I2615" s="188">
        <v>285.31</v>
      </c>
      <c r="J2615" s="188">
        <v>184.98</v>
      </c>
      <c r="K2615" s="188">
        <v>190.21</v>
      </c>
      <c r="L2615" s="188">
        <v>213.98</v>
      </c>
      <c r="M2615" s="188">
        <v>235.38</v>
      </c>
      <c r="N2615" s="188">
        <v>221.12</v>
      </c>
      <c r="O2615" s="188">
        <v>189.73</v>
      </c>
      <c r="P2615" s="188">
        <v>235.38</v>
      </c>
      <c r="Q2615" s="188">
        <v>233</v>
      </c>
      <c r="R2615" s="188">
        <v>171.18</v>
      </c>
      <c r="S2615" s="188">
        <v>247.27</v>
      </c>
      <c r="T2615" s="188">
        <v>188.3</v>
      </c>
      <c r="U2615" s="188">
        <v>328.11</v>
      </c>
      <c r="V2615" s="188">
        <v>273.89999999999998</v>
      </c>
      <c r="W2615" s="188">
        <v>287.69</v>
      </c>
      <c r="X2615" s="188">
        <v>185.45</v>
      </c>
      <c r="Y2615" s="188">
        <v>266.29000000000002</v>
      </c>
      <c r="Z2615" s="188">
        <v>198.29</v>
      </c>
      <c r="AA2615" s="188">
        <v>403.24</v>
      </c>
      <c r="AB2615" s="188">
        <v>213.98</v>
      </c>
      <c r="AC2615" s="188">
        <v>261.54000000000002</v>
      </c>
      <c r="AD2615" s="188">
        <v>189.73</v>
      </c>
      <c r="AE2615" s="188">
        <v>203.52</v>
      </c>
      <c r="AF2615" s="188">
        <v>236.81</v>
      </c>
    </row>
    <row r="2616" spans="1:32" x14ac:dyDescent="0.3">
      <c r="A2616" s="180" t="s">
        <v>973</v>
      </c>
      <c r="B2616" s="180">
        <v>42246</v>
      </c>
      <c r="C2616" s="182" t="s">
        <v>28967</v>
      </c>
      <c r="D2616" s="180" t="s">
        <v>6</v>
      </c>
      <c r="E2616" s="180" t="s">
        <v>857</v>
      </c>
      <c r="F2616" s="188">
        <v>315.83</v>
      </c>
      <c r="G2616" s="188">
        <v>276.35000000000002</v>
      </c>
      <c r="H2616" s="188">
        <v>360.57</v>
      </c>
      <c r="I2616" s="188">
        <v>315.83</v>
      </c>
      <c r="J2616" s="188">
        <v>204.76</v>
      </c>
      <c r="K2616" s="188">
        <v>210.55</v>
      </c>
      <c r="L2616" s="188">
        <v>236.87</v>
      </c>
      <c r="M2616" s="188">
        <v>260.56</v>
      </c>
      <c r="N2616" s="188">
        <v>244.76</v>
      </c>
      <c r="O2616" s="188">
        <v>210.02</v>
      </c>
      <c r="P2616" s="188">
        <v>260.56</v>
      </c>
      <c r="Q2616" s="188">
        <v>257.92</v>
      </c>
      <c r="R2616" s="188">
        <v>189.49</v>
      </c>
      <c r="S2616" s="188">
        <v>273.72000000000003</v>
      </c>
      <c r="T2616" s="188">
        <v>208.44</v>
      </c>
      <c r="U2616" s="188">
        <v>363.2</v>
      </c>
      <c r="V2616" s="188">
        <v>303.19</v>
      </c>
      <c r="W2616" s="188">
        <v>318.45999999999998</v>
      </c>
      <c r="X2616" s="188">
        <v>205.29</v>
      </c>
      <c r="Y2616" s="188">
        <v>294.77</v>
      </c>
      <c r="Z2616" s="188">
        <v>219.5</v>
      </c>
      <c r="AA2616" s="188">
        <v>446.37</v>
      </c>
      <c r="AB2616" s="188">
        <v>236.87</v>
      </c>
      <c r="AC2616" s="188">
        <v>289.51</v>
      </c>
      <c r="AD2616" s="188">
        <v>210.02</v>
      </c>
      <c r="AE2616" s="188">
        <v>225.29</v>
      </c>
      <c r="AF2616" s="188">
        <v>262.14</v>
      </c>
    </row>
    <row r="2617" spans="1:32" x14ac:dyDescent="0.3">
      <c r="A2617" s="180" t="s">
        <v>973</v>
      </c>
      <c r="B2617" s="180">
        <v>42243</v>
      </c>
      <c r="C2617" s="182" t="s">
        <v>28968</v>
      </c>
      <c r="D2617" s="180" t="s">
        <v>6</v>
      </c>
      <c r="E2617" s="180" t="s">
        <v>857</v>
      </c>
      <c r="F2617" s="188">
        <v>380.83</v>
      </c>
      <c r="G2617" s="188">
        <v>333.22</v>
      </c>
      <c r="H2617" s="188">
        <v>434.78</v>
      </c>
      <c r="I2617" s="188">
        <v>380.83</v>
      </c>
      <c r="J2617" s="188">
        <v>246.9</v>
      </c>
      <c r="K2617" s="188">
        <v>253.88</v>
      </c>
      <c r="L2617" s="188">
        <v>285.62</v>
      </c>
      <c r="M2617" s="188">
        <v>314.18</v>
      </c>
      <c r="N2617" s="188">
        <v>295.14</v>
      </c>
      <c r="O2617" s="188">
        <v>253.25</v>
      </c>
      <c r="P2617" s="188">
        <v>314.18</v>
      </c>
      <c r="Q2617" s="188">
        <v>311.01</v>
      </c>
      <c r="R2617" s="188">
        <v>228.5</v>
      </c>
      <c r="S2617" s="188">
        <v>330.05</v>
      </c>
      <c r="T2617" s="188">
        <v>251.35</v>
      </c>
      <c r="U2617" s="188">
        <v>437.95</v>
      </c>
      <c r="V2617" s="188">
        <v>365.6</v>
      </c>
      <c r="W2617" s="188">
        <v>384</v>
      </c>
      <c r="X2617" s="188">
        <v>247.54</v>
      </c>
      <c r="Y2617" s="188">
        <v>355.44</v>
      </c>
      <c r="Z2617" s="188">
        <v>264.67</v>
      </c>
      <c r="AA2617" s="188">
        <v>538.24</v>
      </c>
      <c r="AB2617" s="188">
        <v>285.62</v>
      </c>
      <c r="AC2617" s="188">
        <v>349.09</v>
      </c>
      <c r="AD2617" s="188">
        <v>253.25</v>
      </c>
      <c r="AE2617" s="188">
        <v>271.66000000000003</v>
      </c>
      <c r="AF2617" s="188">
        <v>316.08999999999997</v>
      </c>
    </row>
    <row r="2618" spans="1:32" x14ac:dyDescent="0.3">
      <c r="A2618" s="180" t="s">
        <v>973</v>
      </c>
      <c r="B2618" s="180">
        <v>38889</v>
      </c>
      <c r="C2618" s="182" t="s">
        <v>28969</v>
      </c>
      <c r="D2618" s="180" t="s">
        <v>6</v>
      </c>
      <c r="E2618" s="180" t="s">
        <v>857</v>
      </c>
      <c r="F2618" s="188"/>
      <c r="G2618" s="188"/>
      <c r="H2618" s="188"/>
      <c r="I2618" s="188"/>
      <c r="J2618" s="188"/>
      <c r="K2618" s="188"/>
      <c r="L2618" s="188"/>
      <c r="M2618" s="188"/>
      <c r="N2618" s="188">
        <v>45.18</v>
      </c>
      <c r="O2618" s="188"/>
      <c r="P2618" s="188"/>
      <c r="Q2618" s="188"/>
      <c r="R2618" s="188">
        <v>55.13</v>
      </c>
      <c r="S2618" s="188"/>
      <c r="T2618" s="188"/>
      <c r="U2618" s="188"/>
      <c r="V2618" s="188"/>
      <c r="W2618" s="188"/>
      <c r="X2618" s="188">
        <v>31.6</v>
      </c>
      <c r="Y2618" s="188">
        <v>44.85</v>
      </c>
      <c r="Z2618" s="188"/>
      <c r="AA2618" s="188"/>
      <c r="AB2618" s="188"/>
      <c r="AC2618" s="188"/>
      <c r="AD2618" s="188"/>
      <c r="AE2618" s="188">
        <v>38.409999999999997</v>
      </c>
      <c r="AF2618" s="188"/>
    </row>
    <row r="2619" spans="1:32" x14ac:dyDescent="0.3">
      <c r="A2619" s="180" t="s">
        <v>973</v>
      </c>
      <c r="B2619" s="180">
        <v>38784</v>
      </c>
      <c r="C2619" s="182" t="s">
        <v>28970</v>
      </c>
      <c r="D2619" s="180" t="s">
        <v>6</v>
      </c>
      <c r="E2619" s="180" t="s">
        <v>857</v>
      </c>
      <c r="F2619" s="188"/>
      <c r="G2619" s="188"/>
      <c r="H2619" s="188"/>
      <c r="I2619" s="188"/>
      <c r="J2619" s="188"/>
      <c r="K2619" s="188"/>
      <c r="L2619" s="188"/>
      <c r="M2619" s="188"/>
      <c r="N2619" s="188">
        <v>60.44</v>
      </c>
      <c r="O2619" s="188"/>
      <c r="P2619" s="188"/>
      <c r="Q2619" s="188"/>
      <c r="R2619" s="188">
        <v>73.75</v>
      </c>
      <c r="S2619" s="188"/>
      <c r="T2619" s="188"/>
      <c r="U2619" s="188"/>
      <c r="V2619" s="188"/>
      <c r="W2619" s="188"/>
      <c r="X2619" s="188">
        <v>42.27</v>
      </c>
      <c r="Y2619" s="188">
        <v>60</v>
      </c>
      <c r="Z2619" s="188"/>
      <c r="AA2619" s="188"/>
      <c r="AB2619" s="188"/>
      <c r="AC2619" s="188"/>
      <c r="AD2619" s="188"/>
      <c r="AE2619" s="188">
        <v>51.38</v>
      </c>
      <c r="AF2619" s="188"/>
    </row>
    <row r="2620" spans="1:32" x14ac:dyDescent="0.3">
      <c r="A2620" s="180" t="s">
        <v>973</v>
      </c>
      <c r="B2620" s="180">
        <v>3780</v>
      </c>
      <c r="C2620" s="182" t="s">
        <v>28971</v>
      </c>
      <c r="D2620" s="180" t="s">
        <v>6</v>
      </c>
      <c r="E2620" s="180" t="s">
        <v>26586</v>
      </c>
      <c r="F2620" s="188"/>
      <c r="G2620" s="188"/>
      <c r="H2620" s="188"/>
      <c r="I2620" s="188"/>
      <c r="J2620" s="188"/>
      <c r="K2620" s="188"/>
      <c r="L2620" s="188"/>
      <c r="M2620" s="188"/>
      <c r="N2620" s="188">
        <v>92.94</v>
      </c>
      <c r="O2620" s="188"/>
      <c r="P2620" s="188"/>
      <c r="Q2620" s="188"/>
      <c r="R2620" s="188">
        <v>113.4</v>
      </c>
      <c r="S2620" s="188"/>
      <c r="T2620" s="188"/>
      <c r="U2620" s="188"/>
      <c r="V2620" s="188"/>
      <c r="W2620" s="188"/>
      <c r="X2620" s="188">
        <v>65</v>
      </c>
      <c r="Y2620" s="188">
        <v>92.25</v>
      </c>
      <c r="Z2620" s="188"/>
      <c r="AA2620" s="188"/>
      <c r="AB2620" s="188"/>
      <c r="AC2620" s="188"/>
      <c r="AD2620" s="188"/>
      <c r="AE2620" s="188">
        <v>79.010000000000005</v>
      </c>
      <c r="AF2620" s="188"/>
    </row>
    <row r="2621" spans="1:32" x14ac:dyDescent="0.3">
      <c r="A2621" s="180" t="s">
        <v>973</v>
      </c>
      <c r="B2621" s="180">
        <v>38773</v>
      </c>
      <c r="C2621" s="182" t="s">
        <v>28972</v>
      </c>
      <c r="D2621" s="180" t="s">
        <v>6</v>
      </c>
      <c r="E2621" s="180" t="s">
        <v>857</v>
      </c>
      <c r="F2621" s="188"/>
      <c r="G2621" s="188"/>
      <c r="H2621" s="188"/>
      <c r="I2621" s="188"/>
      <c r="J2621" s="188"/>
      <c r="K2621" s="188"/>
      <c r="L2621" s="188"/>
      <c r="M2621" s="188"/>
      <c r="N2621" s="188">
        <v>5.93</v>
      </c>
      <c r="O2621" s="188"/>
      <c r="P2621" s="188"/>
      <c r="Q2621" s="188"/>
      <c r="R2621" s="188">
        <v>7.23</v>
      </c>
      <c r="S2621" s="188"/>
      <c r="T2621" s="188"/>
      <c r="U2621" s="188"/>
      <c r="V2621" s="188"/>
      <c r="W2621" s="188"/>
      <c r="X2621" s="188">
        <v>4.1399999999999997</v>
      </c>
      <c r="Y2621" s="188">
        <v>5.88</v>
      </c>
      <c r="Z2621" s="188"/>
      <c r="AA2621" s="188"/>
      <c r="AB2621" s="188"/>
      <c r="AC2621" s="188"/>
      <c r="AD2621" s="188"/>
      <c r="AE2621" s="188">
        <v>5.04</v>
      </c>
      <c r="AF2621" s="188"/>
    </row>
    <row r="2622" spans="1:32" x14ac:dyDescent="0.3">
      <c r="A2622" s="180" t="s">
        <v>973</v>
      </c>
      <c r="B2622" s="180">
        <v>12271</v>
      </c>
      <c r="C2622" s="182" t="s">
        <v>28973</v>
      </c>
      <c r="D2622" s="180" t="s">
        <v>6</v>
      </c>
      <c r="E2622" s="180" t="s">
        <v>857</v>
      </c>
      <c r="F2622" s="188"/>
      <c r="G2622" s="188"/>
      <c r="H2622" s="188"/>
      <c r="I2622" s="188"/>
      <c r="J2622" s="188"/>
      <c r="K2622" s="188"/>
      <c r="L2622" s="188"/>
      <c r="M2622" s="188"/>
      <c r="N2622" s="188">
        <v>330.57</v>
      </c>
      <c r="O2622" s="188"/>
      <c r="P2622" s="188"/>
      <c r="Q2622" s="188"/>
      <c r="R2622" s="188">
        <v>403.34</v>
      </c>
      <c r="S2622" s="188"/>
      <c r="T2622" s="188"/>
      <c r="U2622" s="188"/>
      <c r="V2622" s="188"/>
      <c r="W2622" s="188"/>
      <c r="X2622" s="188">
        <v>231.19</v>
      </c>
      <c r="Y2622" s="188">
        <v>328.11</v>
      </c>
      <c r="Z2622" s="188"/>
      <c r="AA2622" s="188"/>
      <c r="AB2622" s="188"/>
      <c r="AC2622" s="188"/>
      <c r="AD2622" s="188"/>
      <c r="AE2622" s="188">
        <v>281.02</v>
      </c>
      <c r="AF2622" s="188"/>
    </row>
    <row r="2623" spans="1:32" x14ac:dyDescent="0.3">
      <c r="A2623" s="180" t="s">
        <v>973</v>
      </c>
      <c r="B2623" s="180">
        <v>39385</v>
      </c>
      <c r="C2623" s="182" t="s">
        <v>28974</v>
      </c>
      <c r="D2623" s="180" t="s">
        <v>6</v>
      </c>
      <c r="E2623" s="180" t="s">
        <v>857</v>
      </c>
      <c r="F2623" s="188">
        <v>13.78</v>
      </c>
      <c r="G2623" s="188">
        <v>12.06</v>
      </c>
      <c r="H2623" s="188">
        <v>15.74</v>
      </c>
      <c r="I2623" s="188">
        <v>13.78</v>
      </c>
      <c r="J2623" s="188">
        <v>8.93</v>
      </c>
      <c r="K2623" s="188">
        <v>9.19</v>
      </c>
      <c r="L2623" s="188">
        <v>10.34</v>
      </c>
      <c r="M2623" s="188">
        <v>11.37</v>
      </c>
      <c r="N2623" s="188">
        <v>10.68</v>
      </c>
      <c r="O2623" s="188">
        <v>9.16</v>
      </c>
      <c r="P2623" s="188">
        <v>11.37</v>
      </c>
      <c r="Q2623" s="188">
        <v>11.26</v>
      </c>
      <c r="R2623" s="188">
        <v>8.27</v>
      </c>
      <c r="S2623" s="188">
        <v>11.94</v>
      </c>
      <c r="T2623" s="188">
        <v>9.1</v>
      </c>
      <c r="U2623" s="188">
        <v>15.85</v>
      </c>
      <c r="V2623" s="188">
        <v>13.23</v>
      </c>
      <c r="W2623" s="188">
        <v>13.9</v>
      </c>
      <c r="X2623" s="188">
        <v>8.9600000000000009</v>
      </c>
      <c r="Y2623" s="188">
        <v>12.86</v>
      </c>
      <c r="Z2623" s="188">
        <v>9.58</v>
      </c>
      <c r="AA2623" s="188">
        <v>19.48</v>
      </c>
      <c r="AB2623" s="188">
        <v>10.34</v>
      </c>
      <c r="AC2623" s="188">
        <v>12.63</v>
      </c>
      <c r="AD2623" s="188">
        <v>9.16</v>
      </c>
      <c r="AE2623" s="188">
        <v>9.83</v>
      </c>
      <c r="AF2623" s="188">
        <v>11.44</v>
      </c>
    </row>
    <row r="2624" spans="1:32" x14ac:dyDescent="0.3">
      <c r="A2624" s="180" t="s">
        <v>973</v>
      </c>
      <c r="B2624" s="180">
        <v>39389</v>
      </c>
      <c r="C2624" s="182" t="s">
        <v>28975</v>
      </c>
      <c r="D2624" s="180" t="s">
        <v>6</v>
      </c>
      <c r="E2624" s="180" t="s">
        <v>857</v>
      </c>
      <c r="F2624" s="188">
        <v>14.96</v>
      </c>
      <c r="G2624" s="188">
        <v>13.09</v>
      </c>
      <c r="H2624" s="188">
        <v>17.079999999999998</v>
      </c>
      <c r="I2624" s="188">
        <v>14.96</v>
      </c>
      <c r="J2624" s="188">
        <v>9.69</v>
      </c>
      <c r="K2624" s="188">
        <v>9.9700000000000006</v>
      </c>
      <c r="L2624" s="188">
        <v>11.22</v>
      </c>
      <c r="M2624" s="188">
        <v>12.34</v>
      </c>
      <c r="N2624" s="188">
        <v>11.59</v>
      </c>
      <c r="O2624" s="188">
        <v>9.94</v>
      </c>
      <c r="P2624" s="188">
        <v>12.34</v>
      </c>
      <c r="Q2624" s="188">
        <v>12.21</v>
      </c>
      <c r="R2624" s="188">
        <v>8.9700000000000006</v>
      </c>
      <c r="S2624" s="188">
        <v>12.96</v>
      </c>
      <c r="T2624" s="188">
        <v>9.8699999999999992</v>
      </c>
      <c r="U2624" s="188">
        <v>17.2</v>
      </c>
      <c r="V2624" s="188">
        <v>14.36</v>
      </c>
      <c r="W2624" s="188">
        <v>15.08</v>
      </c>
      <c r="X2624" s="188">
        <v>9.7200000000000006</v>
      </c>
      <c r="Y2624" s="188">
        <v>13.96</v>
      </c>
      <c r="Z2624" s="188">
        <v>10.39</v>
      </c>
      <c r="AA2624" s="188">
        <v>21.14</v>
      </c>
      <c r="AB2624" s="188">
        <v>11.22</v>
      </c>
      <c r="AC2624" s="188">
        <v>13.71</v>
      </c>
      <c r="AD2624" s="188">
        <v>9.94</v>
      </c>
      <c r="AE2624" s="188">
        <v>10.67</v>
      </c>
      <c r="AF2624" s="188">
        <v>12.41</v>
      </c>
    </row>
    <row r="2625" spans="1:32" x14ac:dyDescent="0.3">
      <c r="A2625" s="180" t="s">
        <v>973</v>
      </c>
      <c r="B2625" s="180">
        <v>39390</v>
      </c>
      <c r="C2625" s="182" t="s">
        <v>28976</v>
      </c>
      <c r="D2625" s="180" t="s">
        <v>6</v>
      </c>
      <c r="E2625" s="180" t="s">
        <v>857</v>
      </c>
      <c r="F2625" s="188">
        <v>31.35</v>
      </c>
      <c r="G2625" s="188">
        <v>27.43</v>
      </c>
      <c r="H2625" s="188">
        <v>35.79</v>
      </c>
      <c r="I2625" s="188">
        <v>31.35</v>
      </c>
      <c r="J2625" s="188">
        <v>20.32</v>
      </c>
      <c r="K2625" s="188">
        <v>20.9</v>
      </c>
      <c r="L2625" s="188">
        <v>23.51</v>
      </c>
      <c r="M2625" s="188">
        <v>25.86</v>
      </c>
      <c r="N2625" s="188">
        <v>24.3</v>
      </c>
      <c r="O2625" s="188">
        <v>20.85</v>
      </c>
      <c r="P2625" s="188">
        <v>25.86</v>
      </c>
      <c r="Q2625" s="188">
        <v>25.6</v>
      </c>
      <c r="R2625" s="188">
        <v>18.809999999999999</v>
      </c>
      <c r="S2625" s="188">
        <v>27.17</v>
      </c>
      <c r="T2625" s="188">
        <v>20.69</v>
      </c>
      <c r="U2625" s="188">
        <v>36.06</v>
      </c>
      <c r="V2625" s="188">
        <v>30.1</v>
      </c>
      <c r="W2625" s="188">
        <v>31.61</v>
      </c>
      <c r="X2625" s="188">
        <v>20.38</v>
      </c>
      <c r="Y2625" s="188">
        <v>29.26</v>
      </c>
      <c r="Z2625" s="188">
        <v>21.79</v>
      </c>
      <c r="AA2625" s="188">
        <v>44.31</v>
      </c>
      <c r="AB2625" s="188">
        <v>23.51</v>
      </c>
      <c r="AC2625" s="188">
        <v>28.74</v>
      </c>
      <c r="AD2625" s="188">
        <v>20.85</v>
      </c>
      <c r="AE2625" s="188">
        <v>22.36</v>
      </c>
      <c r="AF2625" s="188">
        <v>26.02</v>
      </c>
    </row>
    <row r="2626" spans="1:32" x14ac:dyDescent="0.3">
      <c r="A2626" s="180" t="s">
        <v>973</v>
      </c>
      <c r="B2626" s="180">
        <v>39391</v>
      </c>
      <c r="C2626" s="182" t="s">
        <v>28977</v>
      </c>
      <c r="D2626" s="180" t="s">
        <v>6</v>
      </c>
      <c r="E2626" s="180" t="s">
        <v>857</v>
      </c>
      <c r="F2626" s="188">
        <v>35.200000000000003</v>
      </c>
      <c r="G2626" s="188">
        <v>30.8</v>
      </c>
      <c r="H2626" s="188">
        <v>40.19</v>
      </c>
      <c r="I2626" s="188">
        <v>35.200000000000003</v>
      </c>
      <c r="J2626" s="188">
        <v>22.82</v>
      </c>
      <c r="K2626" s="188">
        <v>23.46</v>
      </c>
      <c r="L2626" s="188">
        <v>26.4</v>
      </c>
      <c r="M2626" s="188">
        <v>29.04</v>
      </c>
      <c r="N2626" s="188">
        <v>27.28</v>
      </c>
      <c r="O2626" s="188">
        <v>23.41</v>
      </c>
      <c r="P2626" s="188">
        <v>29.04</v>
      </c>
      <c r="Q2626" s="188">
        <v>28.74</v>
      </c>
      <c r="R2626" s="188">
        <v>21.12</v>
      </c>
      <c r="S2626" s="188">
        <v>30.51</v>
      </c>
      <c r="T2626" s="188">
        <v>23.23</v>
      </c>
      <c r="U2626" s="188">
        <v>40.479999999999997</v>
      </c>
      <c r="V2626" s="188">
        <v>33.79</v>
      </c>
      <c r="W2626" s="188">
        <v>35.49</v>
      </c>
      <c r="X2626" s="188">
        <v>22.88</v>
      </c>
      <c r="Y2626" s="188">
        <v>32.85</v>
      </c>
      <c r="Z2626" s="188">
        <v>24.46</v>
      </c>
      <c r="AA2626" s="188">
        <v>49.75</v>
      </c>
      <c r="AB2626" s="188">
        <v>26.4</v>
      </c>
      <c r="AC2626" s="188">
        <v>32.270000000000003</v>
      </c>
      <c r="AD2626" s="188">
        <v>23.41</v>
      </c>
      <c r="AE2626" s="188">
        <v>25.11</v>
      </c>
      <c r="AF2626" s="188">
        <v>29.21</v>
      </c>
    </row>
    <row r="2627" spans="1:32" x14ac:dyDescent="0.3">
      <c r="A2627" s="180" t="s">
        <v>973</v>
      </c>
      <c r="B2627" s="180">
        <v>3803</v>
      </c>
      <c r="C2627" s="182" t="s">
        <v>28978</v>
      </c>
      <c r="D2627" s="180" t="s">
        <v>6</v>
      </c>
      <c r="E2627" s="180" t="s">
        <v>857</v>
      </c>
      <c r="F2627" s="188"/>
      <c r="G2627" s="188"/>
      <c r="H2627" s="188"/>
      <c r="I2627" s="188"/>
      <c r="J2627" s="188"/>
      <c r="K2627" s="188"/>
      <c r="L2627" s="188"/>
      <c r="M2627" s="188"/>
      <c r="N2627" s="188">
        <v>55.9</v>
      </c>
      <c r="O2627" s="188"/>
      <c r="P2627" s="188"/>
      <c r="Q2627" s="188"/>
      <c r="R2627" s="188">
        <v>68.2</v>
      </c>
      <c r="S2627" s="188"/>
      <c r="T2627" s="188"/>
      <c r="U2627" s="188"/>
      <c r="V2627" s="188"/>
      <c r="W2627" s="188"/>
      <c r="X2627" s="188">
        <v>39.090000000000003</v>
      </c>
      <c r="Y2627" s="188">
        <v>55.48</v>
      </c>
      <c r="Z2627" s="188"/>
      <c r="AA2627" s="188"/>
      <c r="AB2627" s="188"/>
      <c r="AC2627" s="188"/>
      <c r="AD2627" s="188"/>
      <c r="AE2627" s="188">
        <v>47.52</v>
      </c>
      <c r="AF2627" s="188"/>
    </row>
    <row r="2628" spans="1:32" x14ac:dyDescent="0.3">
      <c r="A2628" s="180" t="s">
        <v>973</v>
      </c>
      <c r="B2628" s="180">
        <v>38770</v>
      </c>
      <c r="C2628" s="182" t="s">
        <v>28979</v>
      </c>
      <c r="D2628" s="180" t="s">
        <v>6</v>
      </c>
      <c r="E2628" s="180" t="s">
        <v>857</v>
      </c>
      <c r="F2628" s="188"/>
      <c r="G2628" s="188"/>
      <c r="H2628" s="188"/>
      <c r="I2628" s="188"/>
      <c r="J2628" s="188"/>
      <c r="K2628" s="188"/>
      <c r="L2628" s="188"/>
      <c r="M2628" s="188"/>
      <c r="N2628" s="188">
        <v>64.72</v>
      </c>
      <c r="O2628" s="188"/>
      <c r="P2628" s="188"/>
      <c r="Q2628" s="188"/>
      <c r="R2628" s="188">
        <v>78.97</v>
      </c>
      <c r="S2628" s="188"/>
      <c r="T2628" s="188"/>
      <c r="U2628" s="188"/>
      <c r="V2628" s="188"/>
      <c r="W2628" s="188"/>
      <c r="X2628" s="188">
        <v>45.26</v>
      </c>
      <c r="Y2628" s="188">
        <v>64.239999999999995</v>
      </c>
      <c r="Z2628" s="188"/>
      <c r="AA2628" s="188"/>
      <c r="AB2628" s="188"/>
      <c r="AC2628" s="188"/>
      <c r="AD2628" s="188"/>
      <c r="AE2628" s="188">
        <v>55.02</v>
      </c>
      <c r="AF2628" s="188"/>
    </row>
    <row r="2629" spans="1:32" x14ac:dyDescent="0.3">
      <c r="A2629" s="180" t="s">
        <v>973</v>
      </c>
      <c r="B2629" s="180">
        <v>12267</v>
      </c>
      <c r="C2629" s="182" t="s">
        <v>28980</v>
      </c>
      <c r="D2629" s="180" t="s">
        <v>6</v>
      </c>
      <c r="E2629" s="180" t="s">
        <v>857</v>
      </c>
      <c r="F2629" s="188"/>
      <c r="G2629" s="188"/>
      <c r="H2629" s="188"/>
      <c r="I2629" s="188"/>
      <c r="J2629" s="188"/>
      <c r="K2629" s="188"/>
      <c r="L2629" s="188"/>
      <c r="M2629" s="188"/>
      <c r="N2629" s="188">
        <v>189.67</v>
      </c>
      <c r="O2629" s="188"/>
      <c r="P2629" s="188"/>
      <c r="Q2629" s="188"/>
      <c r="R2629" s="188">
        <v>231.42</v>
      </c>
      <c r="S2629" s="188"/>
      <c r="T2629" s="188"/>
      <c r="U2629" s="188"/>
      <c r="V2629" s="188"/>
      <c r="W2629" s="188"/>
      <c r="X2629" s="188">
        <v>132.65</v>
      </c>
      <c r="Y2629" s="188">
        <v>188.26</v>
      </c>
      <c r="Z2629" s="188"/>
      <c r="AA2629" s="188"/>
      <c r="AB2629" s="188"/>
      <c r="AC2629" s="188"/>
      <c r="AD2629" s="188"/>
      <c r="AE2629" s="188">
        <v>161.24</v>
      </c>
      <c r="AF2629" s="188"/>
    </row>
    <row r="2630" spans="1:32" x14ac:dyDescent="0.3">
      <c r="A2630" s="180" t="s">
        <v>973</v>
      </c>
      <c r="B2630" s="180">
        <v>43265</v>
      </c>
      <c r="C2630" s="182" t="s">
        <v>28981</v>
      </c>
      <c r="D2630" s="180" t="s">
        <v>6</v>
      </c>
      <c r="E2630" s="180" t="s">
        <v>857</v>
      </c>
      <c r="F2630" s="188">
        <v>43.11</v>
      </c>
      <c r="G2630" s="188">
        <v>37.72</v>
      </c>
      <c r="H2630" s="188">
        <v>49.22</v>
      </c>
      <c r="I2630" s="188">
        <v>43.11</v>
      </c>
      <c r="J2630" s="188">
        <v>27.95</v>
      </c>
      <c r="K2630" s="188">
        <v>28.74</v>
      </c>
      <c r="L2630" s="188">
        <v>32.33</v>
      </c>
      <c r="M2630" s="188">
        <v>35.57</v>
      </c>
      <c r="N2630" s="188">
        <v>33.409999999999997</v>
      </c>
      <c r="O2630" s="188">
        <v>28.67</v>
      </c>
      <c r="P2630" s="188">
        <v>35.57</v>
      </c>
      <c r="Q2630" s="188">
        <v>35.21</v>
      </c>
      <c r="R2630" s="188">
        <v>25.86</v>
      </c>
      <c r="S2630" s="188">
        <v>37.36</v>
      </c>
      <c r="T2630" s="188">
        <v>28.45</v>
      </c>
      <c r="U2630" s="188">
        <v>49.58</v>
      </c>
      <c r="V2630" s="188">
        <v>41.39</v>
      </c>
      <c r="W2630" s="188">
        <v>43.47</v>
      </c>
      <c r="X2630" s="188">
        <v>28.02</v>
      </c>
      <c r="Y2630" s="188">
        <v>40.24</v>
      </c>
      <c r="Z2630" s="188">
        <v>29.96</v>
      </c>
      <c r="AA2630" s="188">
        <v>60.93</v>
      </c>
      <c r="AB2630" s="188">
        <v>32.33</v>
      </c>
      <c r="AC2630" s="188">
        <v>39.520000000000003</v>
      </c>
      <c r="AD2630" s="188">
        <v>28.67</v>
      </c>
      <c r="AE2630" s="188">
        <v>30.75</v>
      </c>
      <c r="AF2630" s="188">
        <v>35.78</v>
      </c>
    </row>
    <row r="2631" spans="1:32" x14ac:dyDescent="0.3">
      <c r="A2631" s="180" t="s">
        <v>973</v>
      </c>
      <c r="B2631" s="180">
        <v>12266</v>
      </c>
      <c r="C2631" s="182" t="s">
        <v>28982</v>
      </c>
      <c r="D2631" s="180" t="s">
        <v>6</v>
      </c>
      <c r="E2631" s="180" t="s">
        <v>857</v>
      </c>
      <c r="F2631" s="188"/>
      <c r="G2631" s="188"/>
      <c r="H2631" s="188"/>
      <c r="I2631" s="188"/>
      <c r="J2631" s="188"/>
      <c r="K2631" s="188"/>
      <c r="L2631" s="188"/>
      <c r="M2631" s="188"/>
      <c r="N2631" s="188">
        <v>97.08</v>
      </c>
      <c r="O2631" s="188"/>
      <c r="P2631" s="188"/>
      <c r="Q2631" s="188"/>
      <c r="R2631" s="188">
        <v>118.45</v>
      </c>
      <c r="S2631" s="188"/>
      <c r="T2631" s="188"/>
      <c r="U2631" s="188"/>
      <c r="V2631" s="188"/>
      <c r="W2631" s="188"/>
      <c r="X2631" s="188">
        <v>67.89</v>
      </c>
      <c r="Y2631" s="188">
        <v>96.36</v>
      </c>
      <c r="Z2631" s="188"/>
      <c r="AA2631" s="188"/>
      <c r="AB2631" s="188"/>
      <c r="AC2631" s="188"/>
      <c r="AD2631" s="188"/>
      <c r="AE2631" s="188">
        <v>82.53</v>
      </c>
      <c r="AF2631" s="188"/>
    </row>
    <row r="2632" spans="1:32" x14ac:dyDescent="0.3">
      <c r="A2632" s="180" t="s">
        <v>973</v>
      </c>
      <c r="B2632" s="180">
        <v>39378</v>
      </c>
      <c r="C2632" s="182" t="s">
        <v>28983</v>
      </c>
      <c r="D2632" s="180" t="s">
        <v>6</v>
      </c>
      <c r="E2632" s="180" t="s">
        <v>857</v>
      </c>
      <c r="F2632" s="188"/>
      <c r="G2632" s="188"/>
      <c r="H2632" s="188"/>
      <c r="I2632" s="188"/>
      <c r="J2632" s="188"/>
      <c r="K2632" s="188"/>
      <c r="L2632" s="188"/>
      <c r="M2632" s="188"/>
      <c r="N2632" s="188">
        <v>68.83</v>
      </c>
      <c r="O2632" s="188"/>
      <c r="P2632" s="188"/>
      <c r="Q2632" s="188"/>
      <c r="R2632" s="188">
        <v>83.98</v>
      </c>
      <c r="S2632" s="188"/>
      <c r="T2632" s="188"/>
      <c r="U2632" s="188"/>
      <c r="V2632" s="188"/>
      <c r="W2632" s="188"/>
      <c r="X2632" s="188">
        <v>48.13</v>
      </c>
      <c r="Y2632" s="188">
        <v>68.31</v>
      </c>
      <c r="Z2632" s="188"/>
      <c r="AA2632" s="188"/>
      <c r="AB2632" s="188"/>
      <c r="AC2632" s="188"/>
      <c r="AD2632" s="188"/>
      <c r="AE2632" s="188">
        <v>58.51</v>
      </c>
      <c r="AF2632" s="188"/>
    </row>
    <row r="2633" spans="1:32" x14ac:dyDescent="0.3">
      <c r="A2633" s="180" t="s">
        <v>973</v>
      </c>
      <c r="B2633" s="180">
        <v>43543</v>
      </c>
      <c r="C2633" s="182" t="s">
        <v>28984</v>
      </c>
      <c r="D2633" s="180" t="s">
        <v>6</v>
      </c>
      <c r="E2633" s="180" t="s">
        <v>857</v>
      </c>
      <c r="F2633" s="188"/>
      <c r="G2633" s="188"/>
      <c r="H2633" s="188"/>
      <c r="I2633" s="188"/>
      <c r="J2633" s="188"/>
      <c r="K2633" s="188"/>
      <c r="L2633" s="188"/>
      <c r="M2633" s="188"/>
      <c r="N2633" s="188">
        <v>143.38999999999999</v>
      </c>
      <c r="O2633" s="188"/>
      <c r="P2633" s="188"/>
      <c r="Q2633" s="188"/>
      <c r="R2633" s="188">
        <v>174.96</v>
      </c>
      <c r="S2633" s="188"/>
      <c r="T2633" s="188"/>
      <c r="U2633" s="188"/>
      <c r="V2633" s="188"/>
      <c r="W2633" s="188"/>
      <c r="X2633" s="188">
        <v>100.28</v>
      </c>
      <c r="Y2633" s="188">
        <v>142.32</v>
      </c>
      <c r="Z2633" s="188"/>
      <c r="AA2633" s="188"/>
      <c r="AB2633" s="188"/>
      <c r="AC2633" s="188"/>
      <c r="AD2633" s="188"/>
      <c r="AE2633" s="188">
        <v>121.9</v>
      </c>
      <c r="AF2633" s="188"/>
    </row>
    <row r="2634" spans="1:32" x14ac:dyDescent="0.3">
      <c r="A2634" s="180" t="s">
        <v>973</v>
      </c>
      <c r="B2634" s="180">
        <v>38775</v>
      </c>
      <c r="C2634" s="182" t="s">
        <v>28985</v>
      </c>
      <c r="D2634" s="180" t="s">
        <v>6</v>
      </c>
      <c r="E2634" s="180" t="s">
        <v>857</v>
      </c>
      <c r="F2634" s="188"/>
      <c r="G2634" s="188"/>
      <c r="H2634" s="188"/>
      <c r="I2634" s="188"/>
      <c r="J2634" s="188"/>
      <c r="K2634" s="188"/>
      <c r="L2634" s="188"/>
      <c r="M2634" s="188"/>
      <c r="N2634" s="188">
        <v>72.97</v>
      </c>
      <c r="O2634" s="188"/>
      <c r="P2634" s="188"/>
      <c r="Q2634" s="188"/>
      <c r="R2634" s="188">
        <v>89.03</v>
      </c>
      <c r="S2634" s="188"/>
      <c r="T2634" s="188"/>
      <c r="U2634" s="188"/>
      <c r="V2634" s="188"/>
      <c r="W2634" s="188"/>
      <c r="X2634" s="188">
        <v>51.03</v>
      </c>
      <c r="Y2634" s="188">
        <v>72.42</v>
      </c>
      <c r="Z2634" s="188"/>
      <c r="AA2634" s="188"/>
      <c r="AB2634" s="188"/>
      <c r="AC2634" s="188"/>
      <c r="AD2634" s="188"/>
      <c r="AE2634" s="188">
        <v>62.03</v>
      </c>
      <c r="AF2634" s="188"/>
    </row>
    <row r="2635" spans="1:32" x14ac:dyDescent="0.3">
      <c r="A2635" s="180" t="s">
        <v>973</v>
      </c>
      <c r="B2635" s="180">
        <v>44252</v>
      </c>
      <c r="C2635" s="182" t="s">
        <v>28986</v>
      </c>
      <c r="D2635" s="180" t="s">
        <v>6</v>
      </c>
      <c r="E2635" s="180" t="s">
        <v>857</v>
      </c>
      <c r="F2635" s="188">
        <v>212.2</v>
      </c>
      <c r="G2635" s="188"/>
      <c r="H2635" s="188">
        <v>187.64</v>
      </c>
      <c r="I2635" s="188"/>
      <c r="J2635" s="188">
        <v>182.8</v>
      </c>
      <c r="K2635" s="188">
        <v>176.07</v>
      </c>
      <c r="L2635" s="188">
        <v>190.46</v>
      </c>
      <c r="M2635" s="188">
        <v>216.1</v>
      </c>
      <c r="N2635" s="188">
        <v>249.1</v>
      </c>
      <c r="O2635" s="188"/>
      <c r="P2635" s="188">
        <v>194.99</v>
      </c>
      <c r="Q2635" s="188">
        <v>210.48</v>
      </c>
      <c r="R2635" s="188">
        <v>205.78</v>
      </c>
      <c r="S2635" s="188">
        <v>191.71</v>
      </c>
      <c r="T2635" s="188"/>
      <c r="U2635" s="188">
        <v>234.09</v>
      </c>
      <c r="V2635" s="188"/>
      <c r="W2635" s="188">
        <v>222.36</v>
      </c>
      <c r="X2635" s="188">
        <v>206.41</v>
      </c>
      <c r="Y2635" s="188">
        <v>172.32</v>
      </c>
      <c r="Z2635" s="188">
        <v>220.8</v>
      </c>
      <c r="AA2635" s="188"/>
      <c r="AB2635" s="188">
        <v>234.09</v>
      </c>
      <c r="AC2635" s="188">
        <v>205</v>
      </c>
      <c r="AD2635" s="188"/>
      <c r="AE2635" s="188">
        <v>193.43</v>
      </c>
      <c r="AF2635" s="188"/>
    </row>
    <row r="2636" spans="1:32" x14ac:dyDescent="0.3">
      <c r="A2636" s="180" t="s">
        <v>973</v>
      </c>
      <c r="B2636" s="180">
        <v>21119</v>
      </c>
      <c r="C2636" s="182" t="s">
        <v>28987</v>
      </c>
      <c r="D2636" s="180" t="s">
        <v>6</v>
      </c>
      <c r="E2636" s="180" t="s">
        <v>857</v>
      </c>
      <c r="F2636" s="188">
        <v>2.13</v>
      </c>
      <c r="G2636" s="188"/>
      <c r="H2636" s="188">
        <v>1.88</v>
      </c>
      <c r="I2636" s="188"/>
      <c r="J2636" s="188">
        <v>1.83</v>
      </c>
      <c r="K2636" s="188">
        <v>1.77</v>
      </c>
      <c r="L2636" s="188">
        <v>1.91</v>
      </c>
      <c r="M2636" s="188">
        <v>2.17</v>
      </c>
      <c r="N2636" s="188">
        <v>2.5</v>
      </c>
      <c r="O2636" s="188"/>
      <c r="P2636" s="188">
        <v>1.96</v>
      </c>
      <c r="Q2636" s="188">
        <v>2.11</v>
      </c>
      <c r="R2636" s="188">
        <v>2.0699999999999998</v>
      </c>
      <c r="S2636" s="188">
        <v>1.92</v>
      </c>
      <c r="T2636" s="188"/>
      <c r="U2636" s="188">
        <v>2.35</v>
      </c>
      <c r="V2636" s="188"/>
      <c r="W2636" s="188">
        <v>2.23</v>
      </c>
      <c r="X2636" s="188">
        <v>2.0699999999999998</v>
      </c>
      <c r="Y2636" s="188">
        <v>1.73</v>
      </c>
      <c r="Z2636" s="188">
        <v>2.2200000000000002</v>
      </c>
      <c r="AA2636" s="188"/>
      <c r="AB2636" s="188">
        <v>2.35</v>
      </c>
      <c r="AC2636" s="188">
        <v>2.06</v>
      </c>
      <c r="AD2636" s="188"/>
      <c r="AE2636" s="188">
        <v>1.94</v>
      </c>
      <c r="AF2636" s="188"/>
    </row>
    <row r="2637" spans="1:32" x14ac:dyDescent="0.3">
      <c r="A2637" s="180" t="s">
        <v>973</v>
      </c>
      <c r="B2637" s="180">
        <v>37974</v>
      </c>
      <c r="C2637" s="182" t="s">
        <v>28988</v>
      </c>
      <c r="D2637" s="180" t="s">
        <v>6</v>
      </c>
      <c r="E2637" s="180" t="s">
        <v>857</v>
      </c>
      <c r="F2637" s="188">
        <v>2.75</v>
      </c>
      <c r="G2637" s="188"/>
      <c r="H2637" s="188">
        <v>2.4300000000000002</v>
      </c>
      <c r="I2637" s="188"/>
      <c r="J2637" s="188">
        <v>2.37</v>
      </c>
      <c r="K2637" s="188">
        <v>2.2799999999999998</v>
      </c>
      <c r="L2637" s="188">
        <v>2.4700000000000002</v>
      </c>
      <c r="M2637" s="188">
        <v>2.8</v>
      </c>
      <c r="N2637" s="188">
        <v>3.23</v>
      </c>
      <c r="O2637" s="188"/>
      <c r="P2637" s="188">
        <v>2.5299999999999998</v>
      </c>
      <c r="Q2637" s="188">
        <v>2.73</v>
      </c>
      <c r="R2637" s="188">
        <v>2.67</v>
      </c>
      <c r="S2637" s="188">
        <v>2.4900000000000002</v>
      </c>
      <c r="T2637" s="188"/>
      <c r="U2637" s="188">
        <v>3.04</v>
      </c>
      <c r="V2637" s="188"/>
      <c r="W2637" s="188">
        <v>2.88</v>
      </c>
      <c r="X2637" s="188">
        <v>2.68</v>
      </c>
      <c r="Y2637" s="188">
        <v>2.23</v>
      </c>
      <c r="Z2637" s="188">
        <v>2.86</v>
      </c>
      <c r="AA2637" s="188"/>
      <c r="AB2637" s="188">
        <v>3.04</v>
      </c>
      <c r="AC2637" s="188">
        <v>2.66</v>
      </c>
      <c r="AD2637" s="188"/>
      <c r="AE2637" s="188">
        <v>2.5099999999999998</v>
      </c>
      <c r="AF2637" s="188"/>
    </row>
    <row r="2638" spans="1:32" x14ac:dyDescent="0.3">
      <c r="A2638" s="180" t="s">
        <v>973</v>
      </c>
      <c r="B2638" s="180">
        <v>37975</v>
      </c>
      <c r="C2638" s="182" t="s">
        <v>28989</v>
      </c>
      <c r="D2638" s="180" t="s">
        <v>6</v>
      </c>
      <c r="E2638" s="180" t="s">
        <v>857</v>
      </c>
      <c r="F2638" s="188">
        <v>6.13</v>
      </c>
      <c r="G2638" s="188"/>
      <c r="H2638" s="188">
        <v>5.42</v>
      </c>
      <c r="I2638" s="188"/>
      <c r="J2638" s="188">
        <v>5.28</v>
      </c>
      <c r="K2638" s="188">
        <v>5.08</v>
      </c>
      <c r="L2638" s="188">
        <v>5.5</v>
      </c>
      <c r="M2638" s="188">
        <v>6.24</v>
      </c>
      <c r="N2638" s="188">
        <v>7.19</v>
      </c>
      <c r="O2638" s="188"/>
      <c r="P2638" s="188">
        <v>5.63</v>
      </c>
      <c r="Q2638" s="188">
        <v>6.08</v>
      </c>
      <c r="R2638" s="188">
        <v>5.94</v>
      </c>
      <c r="S2638" s="188">
        <v>5.53</v>
      </c>
      <c r="T2638" s="188"/>
      <c r="U2638" s="188">
        <v>6.76</v>
      </c>
      <c r="V2638" s="188"/>
      <c r="W2638" s="188">
        <v>6.42</v>
      </c>
      <c r="X2638" s="188">
        <v>5.96</v>
      </c>
      <c r="Y2638" s="188">
        <v>4.97</v>
      </c>
      <c r="Z2638" s="188">
        <v>6.37</v>
      </c>
      <c r="AA2638" s="188"/>
      <c r="AB2638" s="188">
        <v>6.76</v>
      </c>
      <c r="AC2638" s="188">
        <v>5.92</v>
      </c>
      <c r="AD2638" s="188"/>
      <c r="AE2638" s="188">
        <v>5.58</v>
      </c>
      <c r="AF2638" s="188"/>
    </row>
    <row r="2639" spans="1:32" x14ac:dyDescent="0.3">
      <c r="A2639" s="180" t="s">
        <v>973</v>
      </c>
      <c r="B2639" s="180">
        <v>37976</v>
      </c>
      <c r="C2639" s="182" t="s">
        <v>28990</v>
      </c>
      <c r="D2639" s="180" t="s">
        <v>6</v>
      </c>
      <c r="E2639" s="180" t="s">
        <v>857</v>
      </c>
      <c r="F2639" s="188">
        <v>13.64</v>
      </c>
      <c r="G2639" s="188"/>
      <c r="H2639" s="188">
        <v>12.06</v>
      </c>
      <c r="I2639" s="188"/>
      <c r="J2639" s="188">
        <v>11.75</v>
      </c>
      <c r="K2639" s="188">
        <v>11.32</v>
      </c>
      <c r="L2639" s="188">
        <v>12.25</v>
      </c>
      <c r="M2639" s="188">
        <v>13.89</v>
      </c>
      <c r="N2639" s="188">
        <v>16.02</v>
      </c>
      <c r="O2639" s="188"/>
      <c r="P2639" s="188">
        <v>12.54</v>
      </c>
      <c r="Q2639" s="188">
        <v>13.53</v>
      </c>
      <c r="R2639" s="188">
        <v>13.23</v>
      </c>
      <c r="S2639" s="188">
        <v>12.33</v>
      </c>
      <c r="T2639" s="188"/>
      <c r="U2639" s="188">
        <v>15.05</v>
      </c>
      <c r="V2639" s="188"/>
      <c r="W2639" s="188">
        <v>14.3</v>
      </c>
      <c r="X2639" s="188">
        <v>13.27</v>
      </c>
      <c r="Y2639" s="188">
        <v>11.08</v>
      </c>
      <c r="Z2639" s="188">
        <v>14.2</v>
      </c>
      <c r="AA2639" s="188"/>
      <c r="AB2639" s="188">
        <v>15.05</v>
      </c>
      <c r="AC2639" s="188">
        <v>13.18</v>
      </c>
      <c r="AD2639" s="188"/>
      <c r="AE2639" s="188">
        <v>12.44</v>
      </c>
      <c r="AF2639" s="188"/>
    </row>
    <row r="2640" spans="1:32" x14ac:dyDescent="0.3">
      <c r="A2640" s="180" t="s">
        <v>973</v>
      </c>
      <c r="B2640" s="180">
        <v>37977</v>
      </c>
      <c r="C2640" s="182" t="s">
        <v>28991</v>
      </c>
      <c r="D2640" s="180" t="s">
        <v>6</v>
      </c>
      <c r="E2640" s="180" t="s">
        <v>857</v>
      </c>
      <c r="F2640" s="188">
        <v>18.88</v>
      </c>
      <c r="G2640" s="188"/>
      <c r="H2640" s="188">
        <v>16.690000000000001</v>
      </c>
      <c r="I2640" s="188"/>
      <c r="J2640" s="188">
        <v>16.260000000000002</v>
      </c>
      <c r="K2640" s="188">
        <v>15.66</v>
      </c>
      <c r="L2640" s="188">
        <v>16.940000000000001</v>
      </c>
      <c r="M2640" s="188">
        <v>19.23</v>
      </c>
      <c r="N2640" s="188">
        <v>22.16</v>
      </c>
      <c r="O2640" s="188"/>
      <c r="P2640" s="188">
        <v>17.350000000000001</v>
      </c>
      <c r="Q2640" s="188">
        <v>18.72</v>
      </c>
      <c r="R2640" s="188">
        <v>18.309999999999999</v>
      </c>
      <c r="S2640" s="188">
        <v>17.05</v>
      </c>
      <c r="T2640" s="188"/>
      <c r="U2640" s="188">
        <v>20.83</v>
      </c>
      <c r="V2640" s="188"/>
      <c r="W2640" s="188">
        <v>19.78</v>
      </c>
      <c r="X2640" s="188">
        <v>18.36</v>
      </c>
      <c r="Y2640" s="188">
        <v>15.33</v>
      </c>
      <c r="Z2640" s="188">
        <v>19.64</v>
      </c>
      <c r="AA2640" s="188"/>
      <c r="AB2640" s="188">
        <v>20.83</v>
      </c>
      <c r="AC2640" s="188">
        <v>18.239999999999998</v>
      </c>
      <c r="AD2640" s="188"/>
      <c r="AE2640" s="188">
        <v>17.21</v>
      </c>
      <c r="AF2640" s="188"/>
    </row>
    <row r="2641" spans="1:32" x14ac:dyDescent="0.3">
      <c r="A2641" s="180" t="s">
        <v>973</v>
      </c>
      <c r="B2641" s="180">
        <v>37978</v>
      </c>
      <c r="C2641" s="182" t="s">
        <v>28992</v>
      </c>
      <c r="D2641" s="180" t="s">
        <v>6</v>
      </c>
      <c r="E2641" s="180" t="s">
        <v>857</v>
      </c>
      <c r="F2641" s="188">
        <v>37.43</v>
      </c>
      <c r="G2641" s="188"/>
      <c r="H2641" s="188">
        <v>33.1</v>
      </c>
      <c r="I2641" s="188"/>
      <c r="J2641" s="188">
        <v>32.25</v>
      </c>
      <c r="K2641" s="188">
        <v>31.06</v>
      </c>
      <c r="L2641" s="188">
        <v>33.6</v>
      </c>
      <c r="M2641" s="188">
        <v>38.119999999999997</v>
      </c>
      <c r="N2641" s="188">
        <v>43.94</v>
      </c>
      <c r="O2641" s="188"/>
      <c r="P2641" s="188">
        <v>34.4</v>
      </c>
      <c r="Q2641" s="188">
        <v>37.130000000000003</v>
      </c>
      <c r="R2641" s="188">
        <v>36.299999999999997</v>
      </c>
      <c r="S2641" s="188">
        <v>33.82</v>
      </c>
      <c r="T2641" s="188"/>
      <c r="U2641" s="188">
        <v>41.29</v>
      </c>
      <c r="V2641" s="188"/>
      <c r="W2641" s="188">
        <v>39.229999999999997</v>
      </c>
      <c r="X2641" s="188">
        <v>36.409999999999997</v>
      </c>
      <c r="Y2641" s="188">
        <v>30.4</v>
      </c>
      <c r="Z2641" s="188">
        <v>38.950000000000003</v>
      </c>
      <c r="AA2641" s="188"/>
      <c r="AB2641" s="188">
        <v>41.29</v>
      </c>
      <c r="AC2641" s="188">
        <v>36.159999999999997</v>
      </c>
      <c r="AD2641" s="188"/>
      <c r="AE2641" s="188">
        <v>34.119999999999997</v>
      </c>
      <c r="AF2641" s="188"/>
    </row>
    <row r="2642" spans="1:32" x14ac:dyDescent="0.3">
      <c r="A2642" s="180" t="s">
        <v>973</v>
      </c>
      <c r="B2642" s="180">
        <v>37979</v>
      </c>
      <c r="C2642" s="182" t="s">
        <v>28993</v>
      </c>
      <c r="D2642" s="180" t="s">
        <v>6</v>
      </c>
      <c r="E2642" s="180" t="s">
        <v>857</v>
      </c>
      <c r="F2642" s="188">
        <v>158.86000000000001</v>
      </c>
      <c r="G2642" s="188"/>
      <c r="H2642" s="188">
        <v>140.47999999999999</v>
      </c>
      <c r="I2642" s="188"/>
      <c r="J2642" s="188">
        <v>136.85</v>
      </c>
      <c r="K2642" s="188">
        <v>131.82</v>
      </c>
      <c r="L2642" s="188">
        <v>142.59</v>
      </c>
      <c r="M2642" s="188">
        <v>161.79</v>
      </c>
      <c r="N2642" s="188">
        <v>186.49</v>
      </c>
      <c r="O2642" s="188"/>
      <c r="P2642" s="188">
        <v>145.97999999999999</v>
      </c>
      <c r="Q2642" s="188">
        <v>157.57</v>
      </c>
      <c r="R2642" s="188">
        <v>154.06</v>
      </c>
      <c r="S2642" s="188">
        <v>143.52000000000001</v>
      </c>
      <c r="T2642" s="188"/>
      <c r="U2642" s="188">
        <v>175.25</v>
      </c>
      <c r="V2642" s="188"/>
      <c r="W2642" s="188">
        <v>166.47</v>
      </c>
      <c r="X2642" s="188">
        <v>154.53</v>
      </c>
      <c r="Y2642" s="188">
        <v>129.01</v>
      </c>
      <c r="Z2642" s="188">
        <v>165.3</v>
      </c>
      <c r="AA2642" s="188"/>
      <c r="AB2642" s="188">
        <v>175.25</v>
      </c>
      <c r="AC2642" s="188">
        <v>153.47999999999999</v>
      </c>
      <c r="AD2642" s="188"/>
      <c r="AE2642" s="188">
        <v>144.81</v>
      </c>
      <c r="AF2642" s="188"/>
    </row>
    <row r="2643" spans="1:32" x14ac:dyDescent="0.3">
      <c r="A2643" s="180" t="s">
        <v>973</v>
      </c>
      <c r="B2643" s="180">
        <v>37980</v>
      </c>
      <c r="C2643" s="182" t="s">
        <v>28994</v>
      </c>
      <c r="D2643" s="180" t="s">
        <v>6</v>
      </c>
      <c r="E2643" s="180" t="s">
        <v>857</v>
      </c>
      <c r="F2643" s="188">
        <v>182.48</v>
      </c>
      <c r="G2643" s="188"/>
      <c r="H2643" s="188">
        <v>161.37</v>
      </c>
      <c r="I2643" s="188"/>
      <c r="J2643" s="188">
        <v>157.19999999999999</v>
      </c>
      <c r="K2643" s="188">
        <v>151.41999999999999</v>
      </c>
      <c r="L2643" s="188">
        <v>163.79</v>
      </c>
      <c r="M2643" s="188">
        <v>185.84</v>
      </c>
      <c r="N2643" s="188">
        <v>214.22</v>
      </c>
      <c r="O2643" s="188"/>
      <c r="P2643" s="188">
        <v>167.69</v>
      </c>
      <c r="Q2643" s="188">
        <v>181</v>
      </c>
      <c r="R2643" s="188">
        <v>176.97</v>
      </c>
      <c r="S2643" s="188">
        <v>164.87</v>
      </c>
      <c r="T2643" s="188"/>
      <c r="U2643" s="188">
        <v>201.31</v>
      </c>
      <c r="V2643" s="188"/>
      <c r="W2643" s="188">
        <v>191.22</v>
      </c>
      <c r="X2643" s="188">
        <v>177.51</v>
      </c>
      <c r="Y2643" s="188">
        <v>148.19</v>
      </c>
      <c r="Z2643" s="188">
        <v>189.88</v>
      </c>
      <c r="AA2643" s="188"/>
      <c r="AB2643" s="188">
        <v>201.31</v>
      </c>
      <c r="AC2643" s="188">
        <v>176.3</v>
      </c>
      <c r="AD2643" s="188"/>
      <c r="AE2643" s="188">
        <v>166.34</v>
      </c>
      <c r="AF2643" s="188"/>
    </row>
    <row r="2644" spans="1:32" x14ac:dyDescent="0.3">
      <c r="A2644" s="180" t="s">
        <v>973</v>
      </c>
      <c r="B2644" s="180">
        <v>36147</v>
      </c>
      <c r="C2644" s="182" t="s">
        <v>28995</v>
      </c>
      <c r="D2644" s="180" t="s">
        <v>58</v>
      </c>
      <c r="E2644" s="180" t="s">
        <v>857</v>
      </c>
      <c r="F2644" s="188">
        <v>308.35000000000002</v>
      </c>
      <c r="G2644" s="188">
        <v>285.86</v>
      </c>
      <c r="H2644" s="188">
        <v>290.62</v>
      </c>
      <c r="I2644" s="188">
        <v>343.03</v>
      </c>
      <c r="J2644" s="188">
        <v>271.76</v>
      </c>
      <c r="K2644" s="188">
        <v>297.87</v>
      </c>
      <c r="L2644" s="188">
        <v>245.27</v>
      </c>
      <c r="M2644" s="188">
        <v>281.08999999999997</v>
      </c>
      <c r="N2644" s="188">
        <v>247.74</v>
      </c>
      <c r="O2644" s="188">
        <v>271.76</v>
      </c>
      <c r="P2644" s="188">
        <v>268.89999999999998</v>
      </c>
      <c r="Q2644" s="188">
        <v>291</v>
      </c>
      <c r="R2644" s="188">
        <v>373.91</v>
      </c>
      <c r="S2644" s="188">
        <v>323.97000000000003</v>
      </c>
      <c r="T2644" s="188">
        <v>350.66</v>
      </c>
      <c r="U2644" s="188">
        <v>293.48</v>
      </c>
      <c r="V2644" s="188">
        <v>359.8</v>
      </c>
      <c r="W2644" s="188">
        <v>285.86</v>
      </c>
      <c r="X2644" s="188">
        <v>343.03</v>
      </c>
      <c r="Y2644" s="188">
        <v>247.74</v>
      </c>
      <c r="Z2644" s="188">
        <v>314.45</v>
      </c>
      <c r="AA2644" s="188">
        <v>365.71</v>
      </c>
      <c r="AB2644" s="188">
        <v>322.07</v>
      </c>
      <c r="AC2644" s="188">
        <v>283.95</v>
      </c>
      <c r="AD2644" s="188">
        <v>257.27</v>
      </c>
      <c r="AE2644" s="188">
        <v>285.86</v>
      </c>
      <c r="AF2644" s="188">
        <v>340.75</v>
      </c>
    </row>
    <row r="2645" spans="1:32" x14ac:dyDescent="0.3">
      <c r="A2645" s="180" t="s">
        <v>973</v>
      </c>
      <c r="B2645" s="180">
        <v>12731</v>
      </c>
      <c r="C2645" s="182" t="s">
        <v>28996</v>
      </c>
      <c r="D2645" s="180" t="s">
        <v>6</v>
      </c>
      <c r="E2645" s="180" t="s">
        <v>857</v>
      </c>
      <c r="F2645" s="188"/>
      <c r="G2645" s="188"/>
      <c r="H2645" s="188"/>
      <c r="I2645" s="188"/>
      <c r="J2645" s="188">
        <v>555.14</v>
      </c>
      <c r="K2645" s="188"/>
      <c r="L2645" s="188">
        <v>764.98</v>
      </c>
      <c r="M2645" s="188">
        <v>615.29</v>
      </c>
      <c r="N2645" s="188"/>
      <c r="O2645" s="188"/>
      <c r="P2645" s="188">
        <v>641.20000000000005</v>
      </c>
      <c r="Q2645" s="188"/>
      <c r="R2645" s="188"/>
      <c r="S2645" s="188"/>
      <c r="T2645" s="188"/>
      <c r="U2645" s="188"/>
      <c r="V2645" s="188"/>
      <c r="W2645" s="188"/>
      <c r="X2645" s="188"/>
      <c r="Y2645" s="188"/>
      <c r="Z2645" s="188"/>
      <c r="AA2645" s="188"/>
      <c r="AB2645" s="188"/>
      <c r="AC2645" s="188">
        <v>645.78</v>
      </c>
      <c r="AD2645" s="188"/>
      <c r="AE2645" s="188">
        <v>393.4</v>
      </c>
      <c r="AF2645" s="188"/>
    </row>
    <row r="2646" spans="1:32" x14ac:dyDescent="0.3">
      <c r="A2646" s="180" t="s">
        <v>973</v>
      </c>
      <c r="B2646" s="180">
        <v>12723</v>
      </c>
      <c r="C2646" s="182" t="s">
        <v>28997</v>
      </c>
      <c r="D2646" s="180" t="s">
        <v>6</v>
      </c>
      <c r="E2646" s="180" t="s">
        <v>857</v>
      </c>
      <c r="F2646" s="188"/>
      <c r="G2646" s="188"/>
      <c r="H2646" s="188"/>
      <c r="I2646" s="188"/>
      <c r="J2646" s="188">
        <v>4.3</v>
      </c>
      <c r="K2646" s="188"/>
      <c r="L2646" s="188">
        <v>5.93</v>
      </c>
      <c r="M2646" s="188">
        <v>4.7699999999999996</v>
      </c>
      <c r="N2646" s="188"/>
      <c r="O2646" s="188"/>
      <c r="P2646" s="188">
        <v>4.97</v>
      </c>
      <c r="Q2646" s="188"/>
      <c r="R2646" s="188"/>
      <c r="S2646" s="188"/>
      <c r="T2646" s="188"/>
      <c r="U2646" s="188"/>
      <c r="V2646" s="188"/>
      <c r="W2646" s="188"/>
      <c r="X2646" s="188"/>
      <c r="Y2646" s="188"/>
      <c r="Z2646" s="188"/>
      <c r="AA2646" s="188"/>
      <c r="AB2646" s="188"/>
      <c r="AC2646" s="188">
        <v>5</v>
      </c>
      <c r="AD2646" s="188"/>
      <c r="AE2646" s="188">
        <v>3.05</v>
      </c>
      <c r="AF2646" s="188"/>
    </row>
    <row r="2647" spans="1:32" x14ac:dyDescent="0.3">
      <c r="A2647" s="180" t="s">
        <v>973</v>
      </c>
      <c r="B2647" s="180">
        <v>12724</v>
      </c>
      <c r="C2647" s="182" t="s">
        <v>28998</v>
      </c>
      <c r="D2647" s="180" t="s">
        <v>6</v>
      </c>
      <c r="E2647" s="180" t="s">
        <v>857</v>
      </c>
      <c r="F2647" s="188"/>
      <c r="G2647" s="188"/>
      <c r="H2647" s="188"/>
      <c r="I2647" s="188"/>
      <c r="J2647" s="188">
        <v>8.27</v>
      </c>
      <c r="K2647" s="188"/>
      <c r="L2647" s="188">
        <v>11.4</v>
      </c>
      <c r="M2647" s="188">
        <v>9.17</v>
      </c>
      <c r="N2647" s="188"/>
      <c r="O2647" s="188"/>
      <c r="P2647" s="188">
        <v>9.5500000000000007</v>
      </c>
      <c r="Q2647" s="188"/>
      <c r="R2647" s="188"/>
      <c r="S2647" s="188"/>
      <c r="T2647" s="188"/>
      <c r="U2647" s="188"/>
      <c r="V2647" s="188"/>
      <c r="W2647" s="188"/>
      <c r="X2647" s="188"/>
      <c r="Y2647" s="188"/>
      <c r="Z2647" s="188"/>
      <c r="AA2647" s="188"/>
      <c r="AB2647" s="188"/>
      <c r="AC2647" s="188">
        <v>9.6199999999999992</v>
      </c>
      <c r="AD2647" s="188"/>
      <c r="AE2647" s="188">
        <v>5.86</v>
      </c>
      <c r="AF2647" s="188"/>
    </row>
    <row r="2648" spans="1:32" x14ac:dyDescent="0.3">
      <c r="A2648" s="180" t="s">
        <v>973</v>
      </c>
      <c r="B2648" s="180">
        <v>12725</v>
      </c>
      <c r="C2648" s="182" t="s">
        <v>28999</v>
      </c>
      <c r="D2648" s="180" t="s">
        <v>6</v>
      </c>
      <c r="E2648" s="180" t="s">
        <v>857</v>
      </c>
      <c r="F2648" s="188"/>
      <c r="G2648" s="188"/>
      <c r="H2648" s="188"/>
      <c r="I2648" s="188"/>
      <c r="J2648" s="188">
        <v>16.59</v>
      </c>
      <c r="K2648" s="188"/>
      <c r="L2648" s="188">
        <v>22.87</v>
      </c>
      <c r="M2648" s="188">
        <v>18.39</v>
      </c>
      <c r="N2648" s="188"/>
      <c r="O2648" s="188"/>
      <c r="P2648" s="188">
        <v>19.16</v>
      </c>
      <c r="Q2648" s="188"/>
      <c r="R2648" s="188"/>
      <c r="S2648" s="188"/>
      <c r="T2648" s="188"/>
      <c r="U2648" s="188"/>
      <c r="V2648" s="188"/>
      <c r="W2648" s="188"/>
      <c r="X2648" s="188"/>
      <c r="Y2648" s="188"/>
      <c r="Z2648" s="188"/>
      <c r="AA2648" s="188"/>
      <c r="AB2648" s="188"/>
      <c r="AC2648" s="188">
        <v>19.3</v>
      </c>
      <c r="AD2648" s="188"/>
      <c r="AE2648" s="188">
        <v>11.76</v>
      </c>
      <c r="AF2648" s="188"/>
    </row>
    <row r="2649" spans="1:32" x14ac:dyDescent="0.3">
      <c r="A2649" s="180" t="s">
        <v>973</v>
      </c>
      <c r="B2649" s="180">
        <v>12726</v>
      </c>
      <c r="C2649" s="182" t="s">
        <v>29000</v>
      </c>
      <c r="D2649" s="180" t="s">
        <v>6</v>
      </c>
      <c r="E2649" s="180" t="s">
        <v>857</v>
      </c>
      <c r="F2649" s="188"/>
      <c r="G2649" s="188"/>
      <c r="H2649" s="188"/>
      <c r="I2649" s="188"/>
      <c r="J2649" s="188">
        <v>36.619999999999997</v>
      </c>
      <c r="K2649" s="188"/>
      <c r="L2649" s="188">
        <v>50.47</v>
      </c>
      <c r="M2649" s="188">
        <v>40.590000000000003</v>
      </c>
      <c r="N2649" s="188"/>
      <c r="O2649" s="188"/>
      <c r="P2649" s="188">
        <v>42.3</v>
      </c>
      <c r="Q2649" s="188"/>
      <c r="R2649" s="188"/>
      <c r="S2649" s="188"/>
      <c r="T2649" s="188"/>
      <c r="U2649" s="188"/>
      <c r="V2649" s="188"/>
      <c r="W2649" s="188"/>
      <c r="X2649" s="188"/>
      <c r="Y2649" s="188"/>
      <c r="Z2649" s="188"/>
      <c r="AA2649" s="188"/>
      <c r="AB2649" s="188"/>
      <c r="AC2649" s="188">
        <v>42.6</v>
      </c>
      <c r="AD2649" s="188"/>
      <c r="AE2649" s="188">
        <v>25.95</v>
      </c>
      <c r="AF2649" s="188"/>
    </row>
    <row r="2650" spans="1:32" x14ac:dyDescent="0.3">
      <c r="A2650" s="180" t="s">
        <v>973</v>
      </c>
      <c r="B2650" s="180">
        <v>12727</v>
      </c>
      <c r="C2650" s="182" t="s">
        <v>29001</v>
      </c>
      <c r="D2650" s="180" t="s">
        <v>6</v>
      </c>
      <c r="E2650" s="180" t="s">
        <v>857</v>
      </c>
      <c r="F2650" s="188"/>
      <c r="G2650" s="188"/>
      <c r="H2650" s="188"/>
      <c r="I2650" s="188"/>
      <c r="J2650" s="188">
        <v>46.45</v>
      </c>
      <c r="K2650" s="188"/>
      <c r="L2650" s="188">
        <v>64.010000000000005</v>
      </c>
      <c r="M2650" s="188">
        <v>51.48</v>
      </c>
      <c r="N2650" s="188"/>
      <c r="O2650" s="188"/>
      <c r="P2650" s="188">
        <v>53.65</v>
      </c>
      <c r="Q2650" s="188"/>
      <c r="R2650" s="188"/>
      <c r="S2650" s="188"/>
      <c r="T2650" s="188"/>
      <c r="U2650" s="188"/>
      <c r="V2650" s="188"/>
      <c r="W2650" s="188"/>
      <c r="X2650" s="188"/>
      <c r="Y2650" s="188"/>
      <c r="Z2650" s="188"/>
      <c r="AA2650" s="188"/>
      <c r="AB2650" s="188"/>
      <c r="AC2650" s="188">
        <v>54.03</v>
      </c>
      <c r="AD2650" s="188"/>
      <c r="AE2650" s="188">
        <v>32.909999999999997</v>
      </c>
      <c r="AF2650" s="188"/>
    </row>
    <row r="2651" spans="1:32" x14ac:dyDescent="0.3">
      <c r="A2651" s="180" t="s">
        <v>973</v>
      </c>
      <c r="B2651" s="180">
        <v>12728</v>
      </c>
      <c r="C2651" s="182" t="s">
        <v>29002</v>
      </c>
      <c r="D2651" s="180" t="s">
        <v>6</v>
      </c>
      <c r="E2651" s="180" t="s">
        <v>857</v>
      </c>
      <c r="F2651" s="188"/>
      <c r="G2651" s="188"/>
      <c r="H2651" s="188"/>
      <c r="I2651" s="188"/>
      <c r="J2651" s="188">
        <v>75.87</v>
      </c>
      <c r="K2651" s="188"/>
      <c r="L2651" s="188">
        <v>104.54</v>
      </c>
      <c r="M2651" s="188">
        <v>84.09</v>
      </c>
      <c r="N2651" s="188"/>
      <c r="O2651" s="188"/>
      <c r="P2651" s="188">
        <v>87.63</v>
      </c>
      <c r="Q2651" s="188"/>
      <c r="R2651" s="188"/>
      <c r="S2651" s="188"/>
      <c r="T2651" s="188"/>
      <c r="U2651" s="188"/>
      <c r="V2651" s="188"/>
      <c r="W2651" s="188"/>
      <c r="X2651" s="188"/>
      <c r="Y2651" s="188"/>
      <c r="Z2651" s="188"/>
      <c r="AA2651" s="188"/>
      <c r="AB2651" s="188"/>
      <c r="AC2651" s="188">
        <v>88.25</v>
      </c>
      <c r="AD2651" s="188"/>
      <c r="AE2651" s="188">
        <v>53.76</v>
      </c>
      <c r="AF2651" s="188"/>
    </row>
    <row r="2652" spans="1:32" x14ac:dyDescent="0.3">
      <c r="A2652" s="180" t="s">
        <v>973</v>
      </c>
      <c r="B2652" s="180">
        <v>12729</v>
      </c>
      <c r="C2652" s="182" t="s">
        <v>29003</v>
      </c>
      <c r="D2652" s="180" t="s">
        <v>6</v>
      </c>
      <c r="E2652" s="180" t="s">
        <v>857</v>
      </c>
      <c r="F2652" s="188"/>
      <c r="G2652" s="188"/>
      <c r="H2652" s="188"/>
      <c r="I2652" s="188"/>
      <c r="J2652" s="188">
        <v>248.66</v>
      </c>
      <c r="K2652" s="188"/>
      <c r="L2652" s="188">
        <v>342.65</v>
      </c>
      <c r="M2652" s="188">
        <v>275.60000000000002</v>
      </c>
      <c r="N2652" s="188"/>
      <c r="O2652" s="188"/>
      <c r="P2652" s="188">
        <v>287.2</v>
      </c>
      <c r="Q2652" s="188"/>
      <c r="R2652" s="188"/>
      <c r="S2652" s="188"/>
      <c r="T2652" s="188"/>
      <c r="U2652" s="188"/>
      <c r="V2652" s="188"/>
      <c r="W2652" s="188"/>
      <c r="X2652" s="188"/>
      <c r="Y2652" s="188"/>
      <c r="Z2652" s="188"/>
      <c r="AA2652" s="188"/>
      <c r="AB2652" s="188"/>
      <c r="AC2652" s="188">
        <v>289.26</v>
      </c>
      <c r="AD2652" s="188"/>
      <c r="AE2652" s="188">
        <v>176.21</v>
      </c>
      <c r="AF2652" s="188"/>
    </row>
    <row r="2653" spans="1:32" x14ac:dyDescent="0.3">
      <c r="A2653" s="180" t="s">
        <v>973</v>
      </c>
      <c r="B2653" s="180">
        <v>12730</v>
      </c>
      <c r="C2653" s="182" t="s">
        <v>29004</v>
      </c>
      <c r="D2653" s="180" t="s">
        <v>6</v>
      </c>
      <c r="E2653" s="180" t="s">
        <v>857</v>
      </c>
      <c r="F2653" s="188"/>
      <c r="G2653" s="188"/>
      <c r="H2653" s="188"/>
      <c r="I2653" s="188"/>
      <c r="J2653" s="188">
        <v>380.71</v>
      </c>
      <c r="K2653" s="188"/>
      <c r="L2653" s="188">
        <v>524.61</v>
      </c>
      <c r="M2653" s="188">
        <v>421.95</v>
      </c>
      <c r="N2653" s="188"/>
      <c r="O2653" s="188"/>
      <c r="P2653" s="188">
        <v>439.72</v>
      </c>
      <c r="Q2653" s="188"/>
      <c r="R2653" s="188"/>
      <c r="S2653" s="188"/>
      <c r="T2653" s="188"/>
      <c r="U2653" s="188"/>
      <c r="V2653" s="188"/>
      <c r="W2653" s="188"/>
      <c r="X2653" s="188"/>
      <c r="Y2653" s="188"/>
      <c r="Z2653" s="188"/>
      <c r="AA2653" s="188"/>
      <c r="AB2653" s="188"/>
      <c r="AC2653" s="188">
        <v>442.86</v>
      </c>
      <c r="AD2653" s="188"/>
      <c r="AE2653" s="188">
        <v>269.77999999999997</v>
      </c>
      <c r="AF2653" s="188"/>
    </row>
    <row r="2654" spans="1:32" x14ac:dyDescent="0.3">
      <c r="A2654" s="180" t="s">
        <v>973</v>
      </c>
      <c r="B2654" s="180">
        <v>3840</v>
      </c>
      <c r="C2654" s="182" t="s">
        <v>29005</v>
      </c>
      <c r="D2654" s="180" t="s">
        <v>6</v>
      </c>
      <c r="E2654" s="180" t="s">
        <v>857</v>
      </c>
      <c r="F2654" s="188">
        <v>55.19</v>
      </c>
      <c r="G2654" s="188">
        <v>51.25</v>
      </c>
      <c r="H2654" s="188"/>
      <c r="I2654" s="188"/>
      <c r="J2654" s="188">
        <v>42.54</v>
      </c>
      <c r="K2654" s="188"/>
      <c r="L2654" s="188"/>
      <c r="M2654" s="188">
        <v>49.89</v>
      </c>
      <c r="N2654" s="188">
        <v>51.06</v>
      </c>
      <c r="O2654" s="188"/>
      <c r="P2654" s="188">
        <v>62.44</v>
      </c>
      <c r="Q2654" s="188">
        <v>43.33</v>
      </c>
      <c r="R2654" s="188">
        <v>52.03</v>
      </c>
      <c r="S2654" s="188">
        <v>57.84</v>
      </c>
      <c r="T2654" s="188"/>
      <c r="U2654" s="188"/>
      <c r="V2654" s="188">
        <v>73.61</v>
      </c>
      <c r="W2654" s="188"/>
      <c r="X2654" s="188"/>
      <c r="Y2654" s="188">
        <v>51.15</v>
      </c>
      <c r="Z2654" s="188">
        <v>56.76</v>
      </c>
      <c r="AA2654" s="188"/>
      <c r="AB2654" s="188"/>
      <c r="AC2654" s="188"/>
      <c r="AD2654" s="188"/>
      <c r="AE2654" s="188">
        <v>64.650000000000006</v>
      </c>
      <c r="AF2654" s="188"/>
    </row>
    <row r="2655" spans="1:32" x14ac:dyDescent="0.3">
      <c r="A2655" s="180" t="s">
        <v>973</v>
      </c>
      <c r="B2655" s="180">
        <v>3838</v>
      </c>
      <c r="C2655" s="182" t="s">
        <v>29006</v>
      </c>
      <c r="D2655" s="180" t="s">
        <v>6</v>
      </c>
      <c r="E2655" s="180" t="s">
        <v>857</v>
      </c>
      <c r="F2655" s="188">
        <v>121.8</v>
      </c>
      <c r="G2655" s="188">
        <v>113.1</v>
      </c>
      <c r="H2655" s="188"/>
      <c r="I2655" s="188"/>
      <c r="J2655" s="188">
        <v>93.89</v>
      </c>
      <c r="K2655" s="188"/>
      <c r="L2655" s="188"/>
      <c r="M2655" s="188">
        <v>110.11</v>
      </c>
      <c r="N2655" s="188">
        <v>112.68</v>
      </c>
      <c r="O2655" s="188"/>
      <c r="P2655" s="188">
        <v>137.81</v>
      </c>
      <c r="Q2655" s="188">
        <v>95.63</v>
      </c>
      <c r="R2655" s="188">
        <v>114.84</v>
      </c>
      <c r="S2655" s="188">
        <v>127.65</v>
      </c>
      <c r="T2655" s="188"/>
      <c r="U2655" s="188"/>
      <c r="V2655" s="188">
        <v>162.44999999999999</v>
      </c>
      <c r="W2655" s="188"/>
      <c r="X2655" s="188"/>
      <c r="Y2655" s="188">
        <v>112.89</v>
      </c>
      <c r="Z2655" s="188">
        <v>125.28</v>
      </c>
      <c r="AA2655" s="188"/>
      <c r="AB2655" s="188"/>
      <c r="AC2655" s="188"/>
      <c r="AD2655" s="188"/>
      <c r="AE2655" s="188">
        <v>142.68</v>
      </c>
      <c r="AF2655" s="188"/>
    </row>
    <row r="2656" spans="1:32" x14ac:dyDescent="0.3">
      <c r="A2656" s="180" t="s">
        <v>973</v>
      </c>
      <c r="B2656" s="180">
        <v>3844</v>
      </c>
      <c r="C2656" s="182" t="s">
        <v>29007</v>
      </c>
      <c r="D2656" s="180" t="s">
        <v>6</v>
      </c>
      <c r="E2656" s="180" t="s">
        <v>857</v>
      </c>
      <c r="F2656" s="188">
        <v>217.26</v>
      </c>
      <c r="G2656" s="188">
        <v>201.74</v>
      </c>
      <c r="H2656" s="188"/>
      <c r="I2656" s="188"/>
      <c r="J2656" s="188">
        <v>167.48</v>
      </c>
      <c r="K2656" s="188"/>
      <c r="L2656" s="188"/>
      <c r="M2656" s="188">
        <v>196.4</v>
      </c>
      <c r="N2656" s="188">
        <v>201</v>
      </c>
      <c r="O2656" s="188"/>
      <c r="P2656" s="188">
        <v>245.82</v>
      </c>
      <c r="Q2656" s="188">
        <v>170.58</v>
      </c>
      <c r="R2656" s="188">
        <v>204.85</v>
      </c>
      <c r="S2656" s="188">
        <v>227.69</v>
      </c>
      <c r="T2656" s="188"/>
      <c r="U2656" s="188"/>
      <c r="V2656" s="188">
        <v>289.77</v>
      </c>
      <c r="W2656" s="188"/>
      <c r="X2656" s="188"/>
      <c r="Y2656" s="188">
        <v>201.37</v>
      </c>
      <c r="Z2656" s="188">
        <v>223.47</v>
      </c>
      <c r="AA2656" s="188"/>
      <c r="AB2656" s="188"/>
      <c r="AC2656" s="188"/>
      <c r="AD2656" s="188"/>
      <c r="AE2656" s="188">
        <v>254.51</v>
      </c>
      <c r="AF2656" s="188"/>
    </row>
    <row r="2657" spans="1:32" x14ac:dyDescent="0.3">
      <c r="A2657" s="180" t="s">
        <v>973</v>
      </c>
      <c r="B2657" s="180">
        <v>3839</v>
      </c>
      <c r="C2657" s="182" t="s">
        <v>29008</v>
      </c>
      <c r="D2657" s="180" t="s">
        <v>6</v>
      </c>
      <c r="E2657" s="180" t="s">
        <v>857</v>
      </c>
      <c r="F2657" s="188">
        <v>395.73</v>
      </c>
      <c r="G2657" s="188">
        <v>367.46</v>
      </c>
      <c r="H2657" s="188"/>
      <c r="I2657" s="188"/>
      <c r="J2657" s="188">
        <v>305.05</v>
      </c>
      <c r="K2657" s="188"/>
      <c r="L2657" s="188"/>
      <c r="M2657" s="188">
        <v>357.74</v>
      </c>
      <c r="N2657" s="188">
        <v>366.11</v>
      </c>
      <c r="O2657" s="188"/>
      <c r="P2657" s="188">
        <v>447.74</v>
      </c>
      <c r="Q2657" s="188">
        <v>310.7</v>
      </c>
      <c r="R2657" s="188">
        <v>373.12</v>
      </c>
      <c r="S2657" s="188">
        <v>414.73</v>
      </c>
      <c r="T2657" s="188"/>
      <c r="U2657" s="188"/>
      <c r="V2657" s="188">
        <v>527.79</v>
      </c>
      <c r="W2657" s="188"/>
      <c r="X2657" s="188"/>
      <c r="Y2657" s="188">
        <v>366.79</v>
      </c>
      <c r="Z2657" s="188">
        <v>407.04</v>
      </c>
      <c r="AA2657" s="188"/>
      <c r="AB2657" s="188"/>
      <c r="AC2657" s="188"/>
      <c r="AD2657" s="188"/>
      <c r="AE2657" s="188">
        <v>463.57</v>
      </c>
      <c r="AF2657" s="188"/>
    </row>
    <row r="2658" spans="1:32" x14ac:dyDescent="0.3">
      <c r="A2658" s="180" t="s">
        <v>973</v>
      </c>
      <c r="B2658" s="180">
        <v>3843</v>
      </c>
      <c r="C2658" s="182" t="s">
        <v>29009</v>
      </c>
      <c r="D2658" s="180" t="s">
        <v>6</v>
      </c>
      <c r="E2658" s="180" t="s">
        <v>857</v>
      </c>
      <c r="F2658" s="188">
        <v>543.15</v>
      </c>
      <c r="G2658" s="188">
        <v>504.35</v>
      </c>
      <c r="H2658" s="188"/>
      <c r="I2658" s="188"/>
      <c r="J2658" s="188">
        <v>418.69</v>
      </c>
      <c r="K2658" s="188"/>
      <c r="L2658" s="188"/>
      <c r="M2658" s="188">
        <v>491.01</v>
      </c>
      <c r="N2658" s="188">
        <v>502.49</v>
      </c>
      <c r="O2658" s="188"/>
      <c r="P2658" s="188">
        <v>614.53</v>
      </c>
      <c r="Q2658" s="188">
        <v>426.45</v>
      </c>
      <c r="R2658" s="188">
        <v>512.11</v>
      </c>
      <c r="S2658" s="188">
        <v>569.22</v>
      </c>
      <c r="T2658" s="188"/>
      <c r="U2658" s="188"/>
      <c r="V2658" s="188">
        <v>724.41</v>
      </c>
      <c r="W2658" s="188"/>
      <c r="X2658" s="188"/>
      <c r="Y2658" s="188">
        <v>503.42</v>
      </c>
      <c r="Z2658" s="188">
        <v>558.66999999999996</v>
      </c>
      <c r="AA2658" s="188"/>
      <c r="AB2658" s="188"/>
      <c r="AC2658" s="188"/>
      <c r="AD2658" s="188"/>
      <c r="AE2658" s="188">
        <v>636.26</v>
      </c>
      <c r="AF2658" s="188"/>
    </row>
    <row r="2659" spans="1:32" x14ac:dyDescent="0.3">
      <c r="A2659" s="180" t="s">
        <v>973</v>
      </c>
      <c r="B2659" s="180">
        <v>3900</v>
      </c>
      <c r="C2659" s="182" t="s">
        <v>29010</v>
      </c>
      <c r="D2659" s="180" t="s">
        <v>6</v>
      </c>
      <c r="E2659" s="180" t="s">
        <v>857</v>
      </c>
      <c r="F2659" s="188">
        <v>54.23</v>
      </c>
      <c r="G2659" s="188">
        <v>47.15</v>
      </c>
      <c r="H2659" s="188">
        <v>44.57</v>
      </c>
      <c r="I2659" s="188">
        <v>45.81</v>
      </c>
      <c r="J2659" s="188">
        <v>43.9</v>
      </c>
      <c r="K2659" s="188">
        <v>51.42</v>
      </c>
      <c r="L2659" s="188">
        <v>53.78</v>
      </c>
      <c r="M2659" s="188">
        <v>63.1</v>
      </c>
      <c r="N2659" s="188">
        <v>57.82</v>
      </c>
      <c r="O2659" s="188">
        <v>47.6</v>
      </c>
      <c r="P2659" s="188">
        <v>52.66</v>
      </c>
      <c r="Q2659" s="188">
        <v>48.61</v>
      </c>
      <c r="R2659" s="188">
        <v>44.12</v>
      </c>
      <c r="S2659" s="188">
        <v>56.36</v>
      </c>
      <c r="T2659" s="188">
        <v>46.03</v>
      </c>
      <c r="U2659" s="188">
        <v>47.15</v>
      </c>
      <c r="V2659" s="188">
        <v>48.05</v>
      </c>
      <c r="W2659" s="188">
        <v>44.01</v>
      </c>
      <c r="X2659" s="188">
        <v>48.84</v>
      </c>
      <c r="Y2659" s="188">
        <v>45.81</v>
      </c>
      <c r="Z2659" s="188">
        <v>53.67</v>
      </c>
      <c r="AA2659" s="188">
        <v>47.71</v>
      </c>
      <c r="AB2659" s="188">
        <v>55.91</v>
      </c>
      <c r="AC2659" s="188">
        <v>45.81</v>
      </c>
      <c r="AD2659" s="188">
        <v>43</v>
      </c>
      <c r="AE2659" s="188">
        <v>54.68</v>
      </c>
      <c r="AF2659" s="188">
        <v>49.17</v>
      </c>
    </row>
    <row r="2660" spans="1:32" x14ac:dyDescent="0.3">
      <c r="A2660" s="180" t="s">
        <v>973</v>
      </c>
      <c r="B2660" s="180">
        <v>3846</v>
      </c>
      <c r="C2660" s="182" t="s">
        <v>29011</v>
      </c>
      <c r="D2660" s="180" t="s">
        <v>6</v>
      </c>
      <c r="E2660" s="180" t="s">
        <v>857</v>
      </c>
      <c r="F2660" s="188">
        <v>16.29</v>
      </c>
      <c r="G2660" s="188">
        <v>14.17</v>
      </c>
      <c r="H2660" s="188">
        <v>13.39</v>
      </c>
      <c r="I2660" s="188">
        <v>13.76</v>
      </c>
      <c r="J2660" s="188">
        <v>13.19</v>
      </c>
      <c r="K2660" s="188">
        <v>15.45</v>
      </c>
      <c r="L2660" s="188">
        <v>16.16</v>
      </c>
      <c r="M2660" s="188">
        <v>18.96</v>
      </c>
      <c r="N2660" s="188">
        <v>17.37</v>
      </c>
      <c r="O2660" s="188">
        <v>14.3</v>
      </c>
      <c r="P2660" s="188">
        <v>15.82</v>
      </c>
      <c r="Q2660" s="188">
        <v>14.61</v>
      </c>
      <c r="R2660" s="188">
        <v>13.26</v>
      </c>
      <c r="S2660" s="188">
        <v>16.93</v>
      </c>
      <c r="T2660" s="188">
        <v>13.83</v>
      </c>
      <c r="U2660" s="188">
        <v>14.17</v>
      </c>
      <c r="V2660" s="188">
        <v>14.44</v>
      </c>
      <c r="W2660" s="188">
        <v>13.22</v>
      </c>
      <c r="X2660" s="188">
        <v>14.67</v>
      </c>
      <c r="Y2660" s="188">
        <v>13.76</v>
      </c>
      <c r="Z2660" s="188">
        <v>16.12</v>
      </c>
      <c r="AA2660" s="188">
        <v>14.34</v>
      </c>
      <c r="AB2660" s="188">
        <v>16.8</v>
      </c>
      <c r="AC2660" s="188">
        <v>13.76</v>
      </c>
      <c r="AD2660" s="188">
        <v>12.92</v>
      </c>
      <c r="AE2660" s="188">
        <v>16.43</v>
      </c>
      <c r="AF2660" s="188">
        <v>14.77</v>
      </c>
    </row>
    <row r="2661" spans="1:32" x14ac:dyDescent="0.3">
      <c r="A2661" s="180" t="s">
        <v>973</v>
      </c>
      <c r="B2661" s="180">
        <v>3886</v>
      </c>
      <c r="C2661" s="182" t="s">
        <v>29012</v>
      </c>
      <c r="D2661" s="180" t="s">
        <v>6</v>
      </c>
      <c r="E2661" s="180" t="s">
        <v>857</v>
      </c>
      <c r="F2661" s="188">
        <v>21.63</v>
      </c>
      <c r="G2661" s="188">
        <v>18.809999999999999</v>
      </c>
      <c r="H2661" s="188">
        <v>17.78</v>
      </c>
      <c r="I2661" s="188">
        <v>18.27</v>
      </c>
      <c r="J2661" s="188">
        <v>17.510000000000002</v>
      </c>
      <c r="K2661" s="188">
        <v>20.51</v>
      </c>
      <c r="L2661" s="188">
        <v>21.45</v>
      </c>
      <c r="M2661" s="188">
        <v>25.17</v>
      </c>
      <c r="N2661" s="188">
        <v>23.06</v>
      </c>
      <c r="O2661" s="188">
        <v>18.989999999999998</v>
      </c>
      <c r="P2661" s="188">
        <v>21</v>
      </c>
      <c r="Q2661" s="188">
        <v>19.39</v>
      </c>
      <c r="R2661" s="188">
        <v>17.600000000000001</v>
      </c>
      <c r="S2661" s="188">
        <v>22.48</v>
      </c>
      <c r="T2661" s="188">
        <v>18.36</v>
      </c>
      <c r="U2661" s="188">
        <v>18.809999999999999</v>
      </c>
      <c r="V2661" s="188">
        <v>19.170000000000002</v>
      </c>
      <c r="W2661" s="188">
        <v>17.55</v>
      </c>
      <c r="X2661" s="188">
        <v>19.48</v>
      </c>
      <c r="Y2661" s="188">
        <v>18.27</v>
      </c>
      <c r="Z2661" s="188">
        <v>21.41</v>
      </c>
      <c r="AA2661" s="188">
        <v>19.03</v>
      </c>
      <c r="AB2661" s="188">
        <v>22.3</v>
      </c>
      <c r="AC2661" s="188">
        <v>18.27</v>
      </c>
      <c r="AD2661" s="188">
        <v>17.149999999999999</v>
      </c>
      <c r="AE2661" s="188">
        <v>21.81</v>
      </c>
      <c r="AF2661" s="188">
        <v>19.62</v>
      </c>
    </row>
    <row r="2662" spans="1:32" x14ac:dyDescent="0.3">
      <c r="A2662" s="180" t="s">
        <v>973</v>
      </c>
      <c r="B2662" s="180">
        <v>3854</v>
      </c>
      <c r="C2662" s="182" t="s">
        <v>29013</v>
      </c>
      <c r="D2662" s="180" t="s">
        <v>6</v>
      </c>
      <c r="E2662" s="180" t="s">
        <v>857</v>
      </c>
      <c r="F2662" s="188">
        <v>12.33</v>
      </c>
      <c r="G2662" s="188">
        <v>10.72</v>
      </c>
      <c r="H2662" s="188">
        <v>10.130000000000001</v>
      </c>
      <c r="I2662" s="188">
        <v>10.41</v>
      </c>
      <c r="J2662" s="188">
        <v>9.98</v>
      </c>
      <c r="K2662" s="188">
        <v>11.69</v>
      </c>
      <c r="L2662" s="188">
        <v>12.23</v>
      </c>
      <c r="M2662" s="188">
        <v>14.35</v>
      </c>
      <c r="N2662" s="188">
        <v>13.15</v>
      </c>
      <c r="O2662" s="188">
        <v>10.82</v>
      </c>
      <c r="P2662" s="188">
        <v>11.97</v>
      </c>
      <c r="Q2662" s="188">
        <v>11.05</v>
      </c>
      <c r="R2662" s="188">
        <v>10.029999999999999</v>
      </c>
      <c r="S2662" s="188">
        <v>12.82</v>
      </c>
      <c r="T2662" s="188">
        <v>10.47</v>
      </c>
      <c r="U2662" s="188">
        <v>10.72</v>
      </c>
      <c r="V2662" s="188">
        <v>10.93</v>
      </c>
      <c r="W2662" s="188">
        <v>10.01</v>
      </c>
      <c r="X2662" s="188">
        <v>11.1</v>
      </c>
      <c r="Y2662" s="188">
        <v>10.41</v>
      </c>
      <c r="Z2662" s="188">
        <v>12.2</v>
      </c>
      <c r="AA2662" s="188">
        <v>10.85</v>
      </c>
      <c r="AB2662" s="188">
        <v>12.71</v>
      </c>
      <c r="AC2662" s="188">
        <v>10.41</v>
      </c>
      <c r="AD2662" s="188">
        <v>9.7799999999999994</v>
      </c>
      <c r="AE2662" s="188">
        <v>12.43</v>
      </c>
      <c r="AF2662" s="188">
        <v>11.18</v>
      </c>
    </row>
    <row r="2663" spans="1:32" x14ac:dyDescent="0.3">
      <c r="A2663" s="180" t="s">
        <v>973</v>
      </c>
      <c r="B2663" s="180">
        <v>3873</v>
      </c>
      <c r="C2663" s="182" t="s">
        <v>29014</v>
      </c>
      <c r="D2663" s="180" t="s">
        <v>6</v>
      </c>
      <c r="E2663" s="180" t="s">
        <v>857</v>
      </c>
      <c r="F2663" s="188">
        <v>14.35</v>
      </c>
      <c r="G2663" s="188">
        <v>12.48</v>
      </c>
      <c r="H2663" s="188">
        <v>11.8</v>
      </c>
      <c r="I2663" s="188">
        <v>12.12</v>
      </c>
      <c r="J2663" s="188">
        <v>11.62</v>
      </c>
      <c r="K2663" s="188">
        <v>13.61</v>
      </c>
      <c r="L2663" s="188">
        <v>14.23</v>
      </c>
      <c r="M2663" s="188">
        <v>16.7</v>
      </c>
      <c r="N2663" s="188">
        <v>15.3</v>
      </c>
      <c r="O2663" s="188">
        <v>12.6</v>
      </c>
      <c r="P2663" s="188">
        <v>13.94</v>
      </c>
      <c r="Q2663" s="188">
        <v>12.87</v>
      </c>
      <c r="R2663" s="188">
        <v>11.68</v>
      </c>
      <c r="S2663" s="188">
        <v>14.92</v>
      </c>
      <c r="T2663" s="188">
        <v>12.18</v>
      </c>
      <c r="U2663" s="188">
        <v>12.48</v>
      </c>
      <c r="V2663" s="188">
        <v>12.72</v>
      </c>
      <c r="W2663" s="188">
        <v>11.65</v>
      </c>
      <c r="X2663" s="188">
        <v>12.93</v>
      </c>
      <c r="Y2663" s="188">
        <v>12.12</v>
      </c>
      <c r="Z2663" s="188">
        <v>14.2</v>
      </c>
      <c r="AA2663" s="188">
        <v>12.63</v>
      </c>
      <c r="AB2663" s="188">
        <v>14.8</v>
      </c>
      <c r="AC2663" s="188">
        <v>12.12</v>
      </c>
      <c r="AD2663" s="188">
        <v>11.38</v>
      </c>
      <c r="AE2663" s="188">
        <v>14.47</v>
      </c>
      <c r="AF2663" s="188">
        <v>13.02</v>
      </c>
    </row>
    <row r="2664" spans="1:32" x14ac:dyDescent="0.3">
      <c r="A2664" s="180" t="s">
        <v>973</v>
      </c>
      <c r="B2664" s="180">
        <v>38021</v>
      </c>
      <c r="C2664" s="182" t="s">
        <v>29015</v>
      </c>
      <c r="D2664" s="180" t="s">
        <v>6</v>
      </c>
      <c r="E2664" s="180" t="s">
        <v>857</v>
      </c>
      <c r="F2664" s="188">
        <v>25.48</v>
      </c>
      <c r="G2664" s="188">
        <v>22.16</v>
      </c>
      <c r="H2664" s="188">
        <v>20.94</v>
      </c>
      <c r="I2664" s="188">
        <v>21.52</v>
      </c>
      <c r="J2664" s="188">
        <v>20.63</v>
      </c>
      <c r="K2664" s="188">
        <v>24.16</v>
      </c>
      <c r="L2664" s="188">
        <v>25.27</v>
      </c>
      <c r="M2664" s="188">
        <v>29.65</v>
      </c>
      <c r="N2664" s="188">
        <v>27.17</v>
      </c>
      <c r="O2664" s="188">
        <v>22.37</v>
      </c>
      <c r="P2664" s="188">
        <v>24.74</v>
      </c>
      <c r="Q2664" s="188">
        <v>22.84</v>
      </c>
      <c r="R2664" s="188">
        <v>20.73</v>
      </c>
      <c r="S2664" s="188">
        <v>26.49</v>
      </c>
      <c r="T2664" s="188">
        <v>21.63</v>
      </c>
      <c r="U2664" s="188">
        <v>22.16</v>
      </c>
      <c r="V2664" s="188">
        <v>22.58</v>
      </c>
      <c r="W2664" s="188">
        <v>20.68</v>
      </c>
      <c r="X2664" s="188">
        <v>22.95</v>
      </c>
      <c r="Y2664" s="188">
        <v>21.52</v>
      </c>
      <c r="Z2664" s="188">
        <v>25.22</v>
      </c>
      <c r="AA2664" s="188">
        <v>22.42</v>
      </c>
      <c r="AB2664" s="188">
        <v>26.27</v>
      </c>
      <c r="AC2664" s="188">
        <v>21.52</v>
      </c>
      <c r="AD2664" s="188">
        <v>20.21</v>
      </c>
      <c r="AE2664" s="188">
        <v>25.69</v>
      </c>
      <c r="AF2664" s="188">
        <v>23.11</v>
      </c>
    </row>
    <row r="2665" spans="1:32" x14ac:dyDescent="0.3">
      <c r="A2665" s="180" t="s">
        <v>973</v>
      </c>
      <c r="B2665" s="180">
        <v>43838</v>
      </c>
      <c r="C2665" s="182" t="s">
        <v>29016</v>
      </c>
      <c r="D2665" s="180" t="s">
        <v>6</v>
      </c>
      <c r="E2665" s="180" t="s">
        <v>857</v>
      </c>
      <c r="F2665" s="188">
        <v>32.94</v>
      </c>
      <c r="G2665" s="188">
        <v>28.64</v>
      </c>
      <c r="H2665" s="188">
        <v>27.07</v>
      </c>
      <c r="I2665" s="188">
        <v>27.82</v>
      </c>
      <c r="J2665" s="188">
        <v>26.66</v>
      </c>
      <c r="K2665" s="188">
        <v>31.23</v>
      </c>
      <c r="L2665" s="188">
        <v>32.67</v>
      </c>
      <c r="M2665" s="188">
        <v>38.33</v>
      </c>
      <c r="N2665" s="188">
        <v>35.119999999999997</v>
      </c>
      <c r="O2665" s="188">
        <v>28.91</v>
      </c>
      <c r="P2665" s="188">
        <v>31.98</v>
      </c>
      <c r="Q2665" s="188">
        <v>29.53</v>
      </c>
      <c r="R2665" s="188">
        <v>26.8</v>
      </c>
      <c r="S2665" s="188">
        <v>34.229999999999997</v>
      </c>
      <c r="T2665" s="188">
        <v>27.96</v>
      </c>
      <c r="U2665" s="188">
        <v>28.64</v>
      </c>
      <c r="V2665" s="188">
        <v>29.19</v>
      </c>
      <c r="W2665" s="188">
        <v>26.73</v>
      </c>
      <c r="X2665" s="188">
        <v>29.66</v>
      </c>
      <c r="Y2665" s="188">
        <v>27.82</v>
      </c>
      <c r="Z2665" s="188">
        <v>32.6</v>
      </c>
      <c r="AA2665" s="188">
        <v>28.98</v>
      </c>
      <c r="AB2665" s="188">
        <v>33.96</v>
      </c>
      <c r="AC2665" s="188">
        <v>27.82</v>
      </c>
      <c r="AD2665" s="188">
        <v>26.12</v>
      </c>
      <c r="AE2665" s="188">
        <v>33.21</v>
      </c>
      <c r="AF2665" s="188">
        <v>29.87</v>
      </c>
    </row>
    <row r="2666" spans="1:32" x14ac:dyDescent="0.3">
      <c r="A2666" s="180" t="s">
        <v>973</v>
      </c>
      <c r="B2666" s="180">
        <v>3847</v>
      </c>
      <c r="C2666" s="182" t="s">
        <v>29017</v>
      </c>
      <c r="D2666" s="180" t="s">
        <v>6</v>
      </c>
      <c r="E2666" s="180" t="s">
        <v>857</v>
      </c>
      <c r="F2666" s="188">
        <v>33.21</v>
      </c>
      <c r="G2666" s="188">
        <v>28.88</v>
      </c>
      <c r="H2666" s="188">
        <v>27.3</v>
      </c>
      <c r="I2666" s="188">
        <v>28.06</v>
      </c>
      <c r="J2666" s="188">
        <v>26.89</v>
      </c>
      <c r="K2666" s="188">
        <v>31.5</v>
      </c>
      <c r="L2666" s="188">
        <v>32.94</v>
      </c>
      <c r="M2666" s="188">
        <v>38.65</v>
      </c>
      <c r="N2666" s="188">
        <v>35.42</v>
      </c>
      <c r="O2666" s="188">
        <v>29.16</v>
      </c>
      <c r="P2666" s="188">
        <v>32.25</v>
      </c>
      <c r="Q2666" s="188">
        <v>29.78</v>
      </c>
      <c r="R2666" s="188">
        <v>27.02</v>
      </c>
      <c r="S2666" s="188">
        <v>34.520000000000003</v>
      </c>
      <c r="T2666" s="188">
        <v>28.19</v>
      </c>
      <c r="U2666" s="188">
        <v>28.88</v>
      </c>
      <c r="V2666" s="188">
        <v>29.43</v>
      </c>
      <c r="W2666" s="188">
        <v>26.96</v>
      </c>
      <c r="X2666" s="188">
        <v>29.91</v>
      </c>
      <c r="Y2666" s="188">
        <v>28.06</v>
      </c>
      <c r="Z2666" s="188">
        <v>32.869999999999997</v>
      </c>
      <c r="AA2666" s="188">
        <v>29.23</v>
      </c>
      <c r="AB2666" s="188">
        <v>34.25</v>
      </c>
      <c r="AC2666" s="188">
        <v>28.06</v>
      </c>
      <c r="AD2666" s="188">
        <v>26.34</v>
      </c>
      <c r="AE2666" s="188">
        <v>33.49</v>
      </c>
      <c r="AF2666" s="188">
        <v>30.12</v>
      </c>
    </row>
    <row r="2667" spans="1:32" x14ac:dyDescent="0.3">
      <c r="A2667" s="180" t="s">
        <v>973</v>
      </c>
      <c r="B2667" s="180">
        <v>38022</v>
      </c>
      <c r="C2667" s="182" t="s">
        <v>29018</v>
      </c>
      <c r="D2667" s="180" t="s">
        <v>6</v>
      </c>
      <c r="E2667" s="180" t="s">
        <v>857</v>
      </c>
      <c r="F2667" s="188">
        <v>45.65</v>
      </c>
      <c r="G2667" s="188">
        <v>39.700000000000003</v>
      </c>
      <c r="H2667" s="188">
        <v>37.520000000000003</v>
      </c>
      <c r="I2667" s="188">
        <v>38.56</v>
      </c>
      <c r="J2667" s="188">
        <v>36.96</v>
      </c>
      <c r="K2667" s="188">
        <v>43.29</v>
      </c>
      <c r="L2667" s="188">
        <v>45.27</v>
      </c>
      <c r="M2667" s="188">
        <v>53.12</v>
      </c>
      <c r="N2667" s="188">
        <v>48.68</v>
      </c>
      <c r="O2667" s="188">
        <v>40.08</v>
      </c>
      <c r="P2667" s="188">
        <v>44.33</v>
      </c>
      <c r="Q2667" s="188">
        <v>40.93</v>
      </c>
      <c r="R2667" s="188">
        <v>37.15</v>
      </c>
      <c r="S2667" s="188">
        <v>47.45</v>
      </c>
      <c r="T2667" s="188">
        <v>38.75</v>
      </c>
      <c r="U2667" s="188">
        <v>39.700000000000003</v>
      </c>
      <c r="V2667" s="188">
        <v>40.450000000000003</v>
      </c>
      <c r="W2667" s="188">
        <v>37.049999999999997</v>
      </c>
      <c r="X2667" s="188">
        <v>41.12</v>
      </c>
      <c r="Y2667" s="188">
        <v>38.56</v>
      </c>
      <c r="Z2667" s="188">
        <v>45.18</v>
      </c>
      <c r="AA2667" s="188">
        <v>40.17</v>
      </c>
      <c r="AB2667" s="188">
        <v>47.07</v>
      </c>
      <c r="AC2667" s="188">
        <v>38.56</v>
      </c>
      <c r="AD2667" s="188">
        <v>36.200000000000003</v>
      </c>
      <c r="AE2667" s="188">
        <v>46.03</v>
      </c>
      <c r="AF2667" s="188">
        <v>41.4</v>
      </c>
    </row>
    <row r="2668" spans="1:32" x14ac:dyDescent="0.3">
      <c r="A2668" s="180" t="s">
        <v>973</v>
      </c>
      <c r="B2668" s="180">
        <v>3826</v>
      </c>
      <c r="C2668" s="182" t="s">
        <v>29019</v>
      </c>
      <c r="D2668" s="180" t="s">
        <v>6</v>
      </c>
      <c r="E2668" s="180" t="s">
        <v>857</v>
      </c>
      <c r="F2668" s="188">
        <v>54.76</v>
      </c>
      <c r="G2668" s="188">
        <v>50.85</v>
      </c>
      <c r="H2668" s="188"/>
      <c r="I2668" s="188"/>
      <c r="J2668" s="188">
        <v>42.21</v>
      </c>
      <c r="K2668" s="188"/>
      <c r="L2668" s="188"/>
      <c r="M2668" s="188">
        <v>49.5</v>
      </c>
      <c r="N2668" s="188">
        <v>50.66</v>
      </c>
      <c r="O2668" s="188"/>
      <c r="P2668" s="188">
        <v>61.96</v>
      </c>
      <c r="Q2668" s="188">
        <v>42.99</v>
      </c>
      <c r="R2668" s="188">
        <v>51.63</v>
      </c>
      <c r="S2668" s="188">
        <v>57.39</v>
      </c>
      <c r="T2668" s="188"/>
      <c r="U2668" s="188"/>
      <c r="V2668" s="188">
        <v>73.040000000000006</v>
      </c>
      <c r="W2668" s="188"/>
      <c r="X2668" s="188"/>
      <c r="Y2668" s="188">
        <v>50.75</v>
      </c>
      <c r="Z2668" s="188">
        <v>56.33</v>
      </c>
      <c r="AA2668" s="188"/>
      <c r="AB2668" s="188"/>
      <c r="AC2668" s="188"/>
      <c r="AD2668" s="188"/>
      <c r="AE2668" s="188">
        <v>64.150000000000006</v>
      </c>
      <c r="AF2668" s="188"/>
    </row>
    <row r="2669" spans="1:32" x14ac:dyDescent="0.3">
      <c r="A2669" s="180" t="s">
        <v>973</v>
      </c>
      <c r="B2669" s="180">
        <v>3825</v>
      </c>
      <c r="C2669" s="182" t="s">
        <v>29020</v>
      </c>
      <c r="D2669" s="180" t="s">
        <v>6</v>
      </c>
      <c r="E2669" s="180" t="s">
        <v>857</v>
      </c>
      <c r="F2669" s="188">
        <v>15.75</v>
      </c>
      <c r="G2669" s="188">
        <v>14.62</v>
      </c>
      <c r="H2669" s="188"/>
      <c r="I2669" s="188"/>
      <c r="J2669" s="188">
        <v>12.14</v>
      </c>
      <c r="K2669" s="188"/>
      <c r="L2669" s="188"/>
      <c r="M2669" s="188">
        <v>14.23</v>
      </c>
      <c r="N2669" s="188">
        <v>14.57</v>
      </c>
      <c r="O2669" s="188"/>
      <c r="P2669" s="188">
        <v>17.82</v>
      </c>
      <c r="Q2669" s="188">
        <v>12.36</v>
      </c>
      <c r="R2669" s="188">
        <v>14.85</v>
      </c>
      <c r="S2669" s="188">
        <v>16.5</v>
      </c>
      <c r="T2669" s="188"/>
      <c r="U2669" s="188"/>
      <c r="V2669" s="188">
        <v>21</v>
      </c>
      <c r="W2669" s="188"/>
      <c r="X2669" s="188"/>
      <c r="Y2669" s="188">
        <v>14.59</v>
      </c>
      <c r="Z2669" s="188">
        <v>16.2</v>
      </c>
      <c r="AA2669" s="188"/>
      <c r="AB2669" s="188"/>
      <c r="AC2669" s="188"/>
      <c r="AD2669" s="188"/>
      <c r="AE2669" s="188">
        <v>18.45</v>
      </c>
      <c r="AF2669" s="188"/>
    </row>
    <row r="2670" spans="1:32" x14ac:dyDescent="0.3">
      <c r="A2670" s="180" t="s">
        <v>973</v>
      </c>
      <c r="B2670" s="180">
        <v>3827</v>
      </c>
      <c r="C2670" s="182" t="s">
        <v>29021</v>
      </c>
      <c r="D2670" s="180" t="s">
        <v>6</v>
      </c>
      <c r="E2670" s="180" t="s">
        <v>857</v>
      </c>
      <c r="F2670" s="188">
        <v>34.409999999999997</v>
      </c>
      <c r="G2670" s="188">
        <v>31.95</v>
      </c>
      <c r="H2670" s="188"/>
      <c r="I2670" s="188"/>
      <c r="J2670" s="188">
        <v>26.52</v>
      </c>
      <c r="K2670" s="188"/>
      <c r="L2670" s="188"/>
      <c r="M2670" s="188">
        <v>31.1</v>
      </c>
      <c r="N2670" s="188">
        <v>31.83</v>
      </c>
      <c r="O2670" s="188"/>
      <c r="P2670" s="188">
        <v>38.93</v>
      </c>
      <c r="Q2670" s="188">
        <v>27.01</v>
      </c>
      <c r="R2670" s="188">
        <v>32.44</v>
      </c>
      <c r="S2670" s="188">
        <v>36.06</v>
      </c>
      <c r="T2670" s="188"/>
      <c r="U2670" s="188"/>
      <c r="V2670" s="188">
        <v>45.89</v>
      </c>
      <c r="W2670" s="188"/>
      <c r="X2670" s="188"/>
      <c r="Y2670" s="188">
        <v>31.89</v>
      </c>
      <c r="Z2670" s="188">
        <v>35.39</v>
      </c>
      <c r="AA2670" s="188"/>
      <c r="AB2670" s="188"/>
      <c r="AC2670" s="188"/>
      <c r="AD2670" s="188"/>
      <c r="AE2670" s="188">
        <v>40.31</v>
      </c>
      <c r="AF2670" s="188"/>
    </row>
    <row r="2671" spans="1:32" x14ac:dyDescent="0.3">
      <c r="A2671" s="180" t="s">
        <v>973</v>
      </c>
      <c r="B2671" s="180">
        <v>3830</v>
      </c>
      <c r="C2671" s="182" t="s">
        <v>29022</v>
      </c>
      <c r="D2671" s="180" t="s">
        <v>6</v>
      </c>
      <c r="E2671" s="180" t="s">
        <v>857</v>
      </c>
      <c r="F2671" s="188">
        <v>231.98</v>
      </c>
      <c r="G2671" s="188">
        <v>190.2</v>
      </c>
      <c r="H2671" s="188">
        <v>145.9</v>
      </c>
      <c r="I2671" s="188">
        <v>154.78</v>
      </c>
      <c r="J2671" s="188">
        <v>178.92</v>
      </c>
      <c r="K2671" s="188">
        <v>200.94</v>
      </c>
      <c r="L2671" s="188">
        <v>187.94</v>
      </c>
      <c r="M2671" s="188">
        <v>296.97000000000003</v>
      </c>
      <c r="N2671" s="188">
        <v>234.37</v>
      </c>
      <c r="O2671" s="188">
        <v>177.73</v>
      </c>
      <c r="P2671" s="188">
        <v>215.4</v>
      </c>
      <c r="Q2671" s="188">
        <v>215.4</v>
      </c>
      <c r="R2671" s="188">
        <v>219.11</v>
      </c>
      <c r="S2671" s="188">
        <v>214.47</v>
      </c>
      <c r="T2671" s="188">
        <v>187.68</v>
      </c>
      <c r="U2671" s="188">
        <v>171.89</v>
      </c>
      <c r="V2671" s="188">
        <v>191.52</v>
      </c>
      <c r="W2671" s="188">
        <v>176.14</v>
      </c>
      <c r="X2671" s="188">
        <v>210.76</v>
      </c>
      <c r="Y2671" s="188">
        <v>211.02</v>
      </c>
      <c r="Z2671" s="188">
        <v>221.63</v>
      </c>
      <c r="AA2671" s="188">
        <v>190.07</v>
      </c>
      <c r="AB2671" s="188">
        <v>242.99</v>
      </c>
      <c r="AC2671" s="188">
        <v>200.94</v>
      </c>
      <c r="AD2671" s="188">
        <v>187.94</v>
      </c>
      <c r="AE2671" s="188">
        <v>237.68</v>
      </c>
      <c r="AF2671" s="188">
        <v>198.95</v>
      </c>
    </row>
    <row r="2672" spans="1:32" x14ac:dyDescent="0.3">
      <c r="A2672" s="180" t="s">
        <v>973</v>
      </c>
      <c r="B2672" s="180">
        <v>37981</v>
      </c>
      <c r="C2672" s="182" t="s">
        <v>29023</v>
      </c>
      <c r="D2672" s="180" t="s">
        <v>6</v>
      </c>
      <c r="E2672" s="180" t="s">
        <v>857</v>
      </c>
      <c r="F2672" s="188">
        <v>7.95</v>
      </c>
      <c r="G2672" s="188"/>
      <c r="H2672" s="188">
        <v>7.03</v>
      </c>
      <c r="I2672" s="188"/>
      <c r="J2672" s="188">
        <v>6.85</v>
      </c>
      <c r="K2672" s="188">
        <v>6.59</v>
      </c>
      <c r="L2672" s="188">
        <v>7.13</v>
      </c>
      <c r="M2672" s="188">
        <v>8.09</v>
      </c>
      <c r="N2672" s="188">
        <v>9.33</v>
      </c>
      <c r="O2672" s="188"/>
      <c r="P2672" s="188">
        <v>7.3</v>
      </c>
      <c r="Q2672" s="188">
        <v>7.88</v>
      </c>
      <c r="R2672" s="188">
        <v>7.71</v>
      </c>
      <c r="S2672" s="188">
        <v>7.18</v>
      </c>
      <c r="T2672" s="188"/>
      <c r="U2672" s="188">
        <v>8.77</v>
      </c>
      <c r="V2672" s="188"/>
      <c r="W2672" s="188">
        <v>8.33</v>
      </c>
      <c r="X2672" s="188">
        <v>7.73</v>
      </c>
      <c r="Y2672" s="188">
        <v>6.45</v>
      </c>
      <c r="Z2672" s="188">
        <v>8.27</v>
      </c>
      <c r="AA2672" s="188"/>
      <c r="AB2672" s="188">
        <v>8.77</v>
      </c>
      <c r="AC2672" s="188">
        <v>7.68</v>
      </c>
      <c r="AD2672" s="188"/>
      <c r="AE2672" s="188">
        <v>7.24</v>
      </c>
      <c r="AF2672" s="188"/>
    </row>
    <row r="2673" spans="1:32" x14ac:dyDescent="0.3">
      <c r="A2673" s="180" t="s">
        <v>973</v>
      </c>
      <c r="B2673" s="180">
        <v>37982</v>
      </c>
      <c r="C2673" s="182" t="s">
        <v>29024</v>
      </c>
      <c r="D2673" s="180" t="s">
        <v>6</v>
      </c>
      <c r="E2673" s="180" t="s">
        <v>857</v>
      </c>
      <c r="F2673" s="188">
        <v>11.53</v>
      </c>
      <c r="G2673" s="188"/>
      <c r="H2673" s="188">
        <v>10.199999999999999</v>
      </c>
      <c r="I2673" s="188"/>
      <c r="J2673" s="188">
        <v>9.94</v>
      </c>
      <c r="K2673" s="188">
        <v>9.57</v>
      </c>
      <c r="L2673" s="188">
        <v>10.35</v>
      </c>
      <c r="M2673" s="188">
        <v>11.75</v>
      </c>
      <c r="N2673" s="188">
        <v>13.54</v>
      </c>
      <c r="O2673" s="188"/>
      <c r="P2673" s="188">
        <v>10.6</v>
      </c>
      <c r="Q2673" s="188">
        <v>11.44</v>
      </c>
      <c r="R2673" s="188">
        <v>11.19</v>
      </c>
      <c r="S2673" s="188">
        <v>10.42</v>
      </c>
      <c r="T2673" s="188"/>
      <c r="U2673" s="188">
        <v>12.73</v>
      </c>
      <c r="V2673" s="188"/>
      <c r="W2673" s="188">
        <v>12.09</v>
      </c>
      <c r="X2673" s="188">
        <v>11.22</v>
      </c>
      <c r="Y2673" s="188">
        <v>9.3699999999999992</v>
      </c>
      <c r="Z2673" s="188">
        <v>12</v>
      </c>
      <c r="AA2673" s="188"/>
      <c r="AB2673" s="188">
        <v>12.73</v>
      </c>
      <c r="AC2673" s="188">
        <v>11.14</v>
      </c>
      <c r="AD2673" s="188"/>
      <c r="AE2673" s="188">
        <v>10.51</v>
      </c>
      <c r="AF2673" s="188"/>
    </row>
    <row r="2674" spans="1:32" x14ac:dyDescent="0.3">
      <c r="A2674" s="180" t="s">
        <v>973</v>
      </c>
      <c r="B2674" s="180">
        <v>37983</v>
      </c>
      <c r="C2674" s="182" t="s">
        <v>29025</v>
      </c>
      <c r="D2674" s="180" t="s">
        <v>6</v>
      </c>
      <c r="E2674" s="180" t="s">
        <v>857</v>
      </c>
      <c r="F2674" s="188">
        <v>17.05</v>
      </c>
      <c r="G2674" s="188"/>
      <c r="H2674" s="188">
        <v>15.08</v>
      </c>
      <c r="I2674" s="188"/>
      <c r="J2674" s="188">
        <v>14.69</v>
      </c>
      <c r="K2674" s="188">
        <v>14.15</v>
      </c>
      <c r="L2674" s="188">
        <v>15.3</v>
      </c>
      <c r="M2674" s="188">
        <v>17.36</v>
      </c>
      <c r="N2674" s="188">
        <v>20.02</v>
      </c>
      <c r="O2674" s="188"/>
      <c r="P2674" s="188">
        <v>15.67</v>
      </c>
      <c r="Q2674" s="188">
        <v>16.91</v>
      </c>
      <c r="R2674" s="188">
        <v>16.53</v>
      </c>
      <c r="S2674" s="188">
        <v>15.4</v>
      </c>
      <c r="T2674" s="188"/>
      <c r="U2674" s="188">
        <v>18.809999999999999</v>
      </c>
      <c r="V2674" s="188"/>
      <c r="W2674" s="188">
        <v>17.87</v>
      </c>
      <c r="X2674" s="188">
        <v>16.59</v>
      </c>
      <c r="Y2674" s="188">
        <v>13.85</v>
      </c>
      <c r="Z2674" s="188">
        <v>17.739999999999998</v>
      </c>
      <c r="AA2674" s="188"/>
      <c r="AB2674" s="188">
        <v>18.809999999999999</v>
      </c>
      <c r="AC2674" s="188">
        <v>16.47</v>
      </c>
      <c r="AD2674" s="188"/>
      <c r="AE2674" s="188">
        <v>15.54</v>
      </c>
      <c r="AF2674" s="188"/>
    </row>
    <row r="2675" spans="1:32" x14ac:dyDescent="0.3">
      <c r="A2675" s="180" t="s">
        <v>973</v>
      </c>
      <c r="B2675" s="180">
        <v>37984</v>
      </c>
      <c r="C2675" s="182" t="s">
        <v>29026</v>
      </c>
      <c r="D2675" s="180" t="s">
        <v>6</v>
      </c>
      <c r="E2675" s="180" t="s">
        <v>857</v>
      </c>
      <c r="F2675" s="188">
        <v>23.95</v>
      </c>
      <c r="G2675" s="188"/>
      <c r="H2675" s="188">
        <v>21.18</v>
      </c>
      <c r="I2675" s="188"/>
      <c r="J2675" s="188">
        <v>20.63</v>
      </c>
      <c r="K2675" s="188">
        <v>19.87</v>
      </c>
      <c r="L2675" s="188">
        <v>21.5</v>
      </c>
      <c r="M2675" s="188">
        <v>24.39</v>
      </c>
      <c r="N2675" s="188">
        <v>28.12</v>
      </c>
      <c r="O2675" s="188"/>
      <c r="P2675" s="188">
        <v>22.01</v>
      </c>
      <c r="Q2675" s="188">
        <v>23.76</v>
      </c>
      <c r="R2675" s="188">
        <v>23.23</v>
      </c>
      <c r="S2675" s="188">
        <v>21.64</v>
      </c>
      <c r="T2675" s="188"/>
      <c r="U2675" s="188">
        <v>26.42</v>
      </c>
      <c r="V2675" s="188"/>
      <c r="W2675" s="188">
        <v>25.1</v>
      </c>
      <c r="X2675" s="188">
        <v>23.3</v>
      </c>
      <c r="Y2675" s="188">
        <v>19.45</v>
      </c>
      <c r="Z2675" s="188">
        <v>24.92</v>
      </c>
      <c r="AA2675" s="188"/>
      <c r="AB2675" s="188">
        <v>26.42</v>
      </c>
      <c r="AC2675" s="188">
        <v>23.14</v>
      </c>
      <c r="AD2675" s="188"/>
      <c r="AE2675" s="188">
        <v>21.83</v>
      </c>
      <c r="AF2675" s="188"/>
    </row>
    <row r="2676" spans="1:32" x14ac:dyDescent="0.3">
      <c r="A2676" s="180" t="s">
        <v>973</v>
      </c>
      <c r="B2676" s="180">
        <v>37985</v>
      </c>
      <c r="C2676" s="182" t="s">
        <v>29027</v>
      </c>
      <c r="D2676" s="180" t="s">
        <v>6</v>
      </c>
      <c r="E2676" s="180" t="s">
        <v>857</v>
      </c>
      <c r="F2676" s="188">
        <v>34.03</v>
      </c>
      <c r="G2676" s="188"/>
      <c r="H2676" s="188">
        <v>30.09</v>
      </c>
      <c r="I2676" s="188"/>
      <c r="J2676" s="188">
        <v>29.32</v>
      </c>
      <c r="K2676" s="188">
        <v>28.24</v>
      </c>
      <c r="L2676" s="188">
        <v>30.55</v>
      </c>
      <c r="M2676" s="188">
        <v>34.659999999999997</v>
      </c>
      <c r="N2676" s="188">
        <v>39.950000000000003</v>
      </c>
      <c r="O2676" s="188"/>
      <c r="P2676" s="188">
        <v>31.27</v>
      </c>
      <c r="Q2676" s="188">
        <v>33.76</v>
      </c>
      <c r="R2676" s="188">
        <v>33</v>
      </c>
      <c r="S2676" s="188">
        <v>30.75</v>
      </c>
      <c r="T2676" s="188"/>
      <c r="U2676" s="188">
        <v>37.54</v>
      </c>
      <c r="V2676" s="188"/>
      <c r="W2676" s="188">
        <v>35.659999999999997</v>
      </c>
      <c r="X2676" s="188">
        <v>33.1</v>
      </c>
      <c r="Y2676" s="188">
        <v>27.64</v>
      </c>
      <c r="Z2676" s="188">
        <v>35.409999999999997</v>
      </c>
      <c r="AA2676" s="188"/>
      <c r="AB2676" s="188">
        <v>37.54</v>
      </c>
      <c r="AC2676" s="188">
        <v>32.880000000000003</v>
      </c>
      <c r="AD2676" s="188"/>
      <c r="AE2676" s="188">
        <v>31.02</v>
      </c>
      <c r="AF2676" s="188"/>
    </row>
    <row r="2677" spans="1:32" x14ac:dyDescent="0.3">
      <c r="A2677" s="180" t="s">
        <v>973</v>
      </c>
      <c r="B2677" s="180">
        <v>20165</v>
      </c>
      <c r="C2677" s="182" t="s">
        <v>29028</v>
      </c>
      <c r="D2677" s="180" t="s">
        <v>6</v>
      </c>
      <c r="E2677" s="180" t="s">
        <v>857</v>
      </c>
      <c r="F2677" s="188">
        <v>28.76</v>
      </c>
      <c r="G2677" s="188">
        <v>23.58</v>
      </c>
      <c r="H2677" s="188">
        <v>18.079999999999998</v>
      </c>
      <c r="I2677" s="188">
        <v>19.190000000000001</v>
      </c>
      <c r="J2677" s="188">
        <v>22.18</v>
      </c>
      <c r="K2677" s="188">
        <v>24.91</v>
      </c>
      <c r="L2677" s="188">
        <v>23.3</v>
      </c>
      <c r="M2677" s="188">
        <v>36.81</v>
      </c>
      <c r="N2677" s="188">
        <v>29.05</v>
      </c>
      <c r="O2677" s="188">
        <v>22.03</v>
      </c>
      <c r="P2677" s="188">
        <v>26.7</v>
      </c>
      <c r="Q2677" s="188">
        <v>26.7</v>
      </c>
      <c r="R2677" s="188">
        <v>27.16</v>
      </c>
      <c r="S2677" s="188">
        <v>26.59</v>
      </c>
      <c r="T2677" s="188">
        <v>23.26</v>
      </c>
      <c r="U2677" s="188">
        <v>21.31</v>
      </c>
      <c r="V2677" s="188">
        <v>23.74</v>
      </c>
      <c r="W2677" s="188">
        <v>21.83</v>
      </c>
      <c r="X2677" s="188">
        <v>26.12</v>
      </c>
      <c r="Y2677" s="188">
        <v>26.16</v>
      </c>
      <c r="Z2677" s="188">
        <v>27.47</v>
      </c>
      <c r="AA2677" s="188">
        <v>23.56</v>
      </c>
      <c r="AB2677" s="188">
        <v>30.12</v>
      </c>
      <c r="AC2677" s="188">
        <v>24.91</v>
      </c>
      <c r="AD2677" s="188">
        <v>23.3</v>
      </c>
      <c r="AE2677" s="188">
        <v>29.46</v>
      </c>
      <c r="AF2677" s="188">
        <v>24.66</v>
      </c>
    </row>
    <row r="2678" spans="1:32" x14ac:dyDescent="0.3">
      <c r="A2678" s="180" t="s">
        <v>973</v>
      </c>
      <c r="B2678" s="180">
        <v>20166</v>
      </c>
      <c r="C2678" s="182" t="s">
        <v>29029</v>
      </c>
      <c r="D2678" s="180" t="s">
        <v>6</v>
      </c>
      <c r="E2678" s="180" t="s">
        <v>857</v>
      </c>
      <c r="F2678" s="188">
        <v>87.83</v>
      </c>
      <c r="G2678" s="188">
        <v>72.010000000000005</v>
      </c>
      <c r="H2678" s="188">
        <v>55.24</v>
      </c>
      <c r="I2678" s="188">
        <v>58.6</v>
      </c>
      <c r="J2678" s="188">
        <v>67.739999999999995</v>
      </c>
      <c r="K2678" s="188">
        <v>76.08</v>
      </c>
      <c r="L2678" s="188">
        <v>71.150000000000006</v>
      </c>
      <c r="M2678" s="188">
        <v>112.43</v>
      </c>
      <c r="N2678" s="188">
        <v>88.73</v>
      </c>
      <c r="O2678" s="188">
        <v>67.290000000000006</v>
      </c>
      <c r="P2678" s="188">
        <v>81.55</v>
      </c>
      <c r="Q2678" s="188">
        <v>81.55</v>
      </c>
      <c r="R2678" s="188">
        <v>82.96</v>
      </c>
      <c r="S2678" s="188">
        <v>81.2</v>
      </c>
      <c r="T2678" s="188">
        <v>71.05</v>
      </c>
      <c r="U2678" s="188">
        <v>65.08</v>
      </c>
      <c r="V2678" s="188">
        <v>72.510000000000005</v>
      </c>
      <c r="W2678" s="188">
        <v>66.69</v>
      </c>
      <c r="X2678" s="188">
        <v>79.790000000000006</v>
      </c>
      <c r="Y2678" s="188">
        <v>79.89</v>
      </c>
      <c r="Z2678" s="188">
        <v>83.91</v>
      </c>
      <c r="AA2678" s="188">
        <v>71.959999999999994</v>
      </c>
      <c r="AB2678" s="188">
        <v>92</v>
      </c>
      <c r="AC2678" s="188">
        <v>76.08</v>
      </c>
      <c r="AD2678" s="188">
        <v>71.150000000000006</v>
      </c>
      <c r="AE2678" s="188">
        <v>89.99</v>
      </c>
      <c r="AF2678" s="188">
        <v>75.319999999999993</v>
      </c>
    </row>
    <row r="2679" spans="1:32" x14ac:dyDescent="0.3">
      <c r="A2679" s="180" t="s">
        <v>973</v>
      </c>
      <c r="B2679" s="180">
        <v>20164</v>
      </c>
      <c r="C2679" s="182" t="s">
        <v>29030</v>
      </c>
      <c r="D2679" s="180" t="s">
        <v>6</v>
      </c>
      <c r="E2679" s="180" t="s">
        <v>857</v>
      </c>
      <c r="F2679" s="188">
        <v>13.81</v>
      </c>
      <c r="G2679" s="188">
        <v>11.33</v>
      </c>
      <c r="H2679" s="188">
        <v>8.69</v>
      </c>
      <c r="I2679" s="188">
        <v>9.2200000000000006</v>
      </c>
      <c r="J2679" s="188">
        <v>10.65</v>
      </c>
      <c r="K2679" s="188">
        <v>11.97</v>
      </c>
      <c r="L2679" s="188">
        <v>11.19</v>
      </c>
      <c r="M2679" s="188">
        <v>17.690000000000001</v>
      </c>
      <c r="N2679" s="188">
        <v>13.96</v>
      </c>
      <c r="O2679" s="188">
        <v>10.58</v>
      </c>
      <c r="P2679" s="188">
        <v>12.83</v>
      </c>
      <c r="Q2679" s="188">
        <v>12.83</v>
      </c>
      <c r="R2679" s="188">
        <v>13.05</v>
      </c>
      <c r="S2679" s="188">
        <v>12.77</v>
      </c>
      <c r="T2679" s="188">
        <v>11.18</v>
      </c>
      <c r="U2679" s="188">
        <v>10.23</v>
      </c>
      <c r="V2679" s="188">
        <v>11.4</v>
      </c>
      <c r="W2679" s="188">
        <v>10.49</v>
      </c>
      <c r="X2679" s="188">
        <v>12.55</v>
      </c>
      <c r="Y2679" s="188">
        <v>12.57</v>
      </c>
      <c r="Z2679" s="188">
        <v>13.2</v>
      </c>
      <c r="AA2679" s="188">
        <v>11.32</v>
      </c>
      <c r="AB2679" s="188">
        <v>14.47</v>
      </c>
      <c r="AC2679" s="188">
        <v>11.97</v>
      </c>
      <c r="AD2679" s="188">
        <v>11.19</v>
      </c>
      <c r="AE2679" s="188">
        <v>14.15</v>
      </c>
      <c r="AF2679" s="188">
        <v>11.85</v>
      </c>
    </row>
    <row r="2680" spans="1:32" x14ac:dyDescent="0.3">
      <c r="A2680" s="180" t="s">
        <v>973</v>
      </c>
      <c r="B2680" s="180">
        <v>3893</v>
      </c>
      <c r="C2680" s="182" t="s">
        <v>29031</v>
      </c>
      <c r="D2680" s="180" t="s">
        <v>6</v>
      </c>
      <c r="E2680" s="180" t="s">
        <v>857</v>
      </c>
      <c r="F2680" s="188">
        <v>21.65</v>
      </c>
      <c r="G2680" s="188">
        <v>17.75</v>
      </c>
      <c r="H2680" s="188">
        <v>13.62</v>
      </c>
      <c r="I2680" s="188">
        <v>14.45</v>
      </c>
      <c r="J2680" s="188">
        <v>16.7</v>
      </c>
      <c r="K2680" s="188">
        <v>18.75</v>
      </c>
      <c r="L2680" s="188">
        <v>17.54</v>
      </c>
      <c r="M2680" s="188">
        <v>27.72</v>
      </c>
      <c r="N2680" s="188">
        <v>21.88</v>
      </c>
      <c r="O2680" s="188">
        <v>16.59</v>
      </c>
      <c r="P2680" s="188">
        <v>20.100000000000001</v>
      </c>
      <c r="Q2680" s="188">
        <v>20.100000000000001</v>
      </c>
      <c r="R2680" s="188">
        <v>20.45</v>
      </c>
      <c r="S2680" s="188">
        <v>20.02</v>
      </c>
      <c r="T2680" s="188">
        <v>17.52</v>
      </c>
      <c r="U2680" s="188">
        <v>16.04</v>
      </c>
      <c r="V2680" s="188">
        <v>17.88</v>
      </c>
      <c r="W2680" s="188">
        <v>16.440000000000001</v>
      </c>
      <c r="X2680" s="188">
        <v>19.670000000000002</v>
      </c>
      <c r="Y2680" s="188">
        <v>19.7</v>
      </c>
      <c r="Z2680" s="188">
        <v>20.69</v>
      </c>
      <c r="AA2680" s="188">
        <v>17.739999999999998</v>
      </c>
      <c r="AB2680" s="188">
        <v>22.68</v>
      </c>
      <c r="AC2680" s="188">
        <v>18.75</v>
      </c>
      <c r="AD2680" s="188">
        <v>17.54</v>
      </c>
      <c r="AE2680" s="188">
        <v>22.19</v>
      </c>
      <c r="AF2680" s="188">
        <v>18.57</v>
      </c>
    </row>
    <row r="2681" spans="1:32" x14ac:dyDescent="0.3">
      <c r="A2681" s="180" t="s">
        <v>973</v>
      </c>
      <c r="B2681" s="180">
        <v>3848</v>
      </c>
      <c r="C2681" s="182" t="s">
        <v>29032</v>
      </c>
      <c r="D2681" s="180" t="s">
        <v>6</v>
      </c>
      <c r="E2681" s="180" t="s">
        <v>857</v>
      </c>
      <c r="F2681" s="188">
        <v>13.2</v>
      </c>
      <c r="G2681" s="188">
        <v>10.82</v>
      </c>
      <c r="H2681" s="188">
        <v>8.3000000000000007</v>
      </c>
      <c r="I2681" s="188">
        <v>8.81</v>
      </c>
      <c r="J2681" s="188">
        <v>10.18</v>
      </c>
      <c r="K2681" s="188">
        <v>11.44</v>
      </c>
      <c r="L2681" s="188">
        <v>10.7</v>
      </c>
      <c r="M2681" s="188">
        <v>16.899999999999999</v>
      </c>
      <c r="N2681" s="188">
        <v>13.34</v>
      </c>
      <c r="O2681" s="188">
        <v>10.11</v>
      </c>
      <c r="P2681" s="188">
        <v>12.26</v>
      </c>
      <c r="Q2681" s="188">
        <v>12.26</v>
      </c>
      <c r="R2681" s="188">
        <v>12.47</v>
      </c>
      <c r="S2681" s="188">
        <v>12.21</v>
      </c>
      <c r="T2681" s="188">
        <v>10.68</v>
      </c>
      <c r="U2681" s="188">
        <v>9.7799999999999994</v>
      </c>
      <c r="V2681" s="188">
        <v>10.9</v>
      </c>
      <c r="W2681" s="188">
        <v>10.02</v>
      </c>
      <c r="X2681" s="188">
        <v>11.99</v>
      </c>
      <c r="Y2681" s="188">
        <v>12.01</v>
      </c>
      <c r="Z2681" s="188">
        <v>12.61</v>
      </c>
      <c r="AA2681" s="188">
        <v>10.82</v>
      </c>
      <c r="AB2681" s="188">
        <v>13.83</v>
      </c>
      <c r="AC2681" s="188">
        <v>11.44</v>
      </c>
      <c r="AD2681" s="188">
        <v>10.7</v>
      </c>
      <c r="AE2681" s="188">
        <v>13.53</v>
      </c>
      <c r="AF2681" s="188">
        <v>11.32</v>
      </c>
    </row>
    <row r="2682" spans="1:32" x14ac:dyDescent="0.3">
      <c r="A2682" s="180" t="s">
        <v>973</v>
      </c>
      <c r="B2682" s="180">
        <v>3895</v>
      </c>
      <c r="C2682" s="182" t="s">
        <v>29033</v>
      </c>
      <c r="D2682" s="180" t="s">
        <v>6</v>
      </c>
      <c r="E2682" s="180" t="s">
        <v>857</v>
      </c>
      <c r="F2682" s="188">
        <v>14.66</v>
      </c>
      <c r="G2682" s="188">
        <v>12.02</v>
      </c>
      <c r="H2682" s="188">
        <v>9.2200000000000006</v>
      </c>
      <c r="I2682" s="188">
        <v>9.7799999999999994</v>
      </c>
      <c r="J2682" s="188">
        <v>11.31</v>
      </c>
      <c r="K2682" s="188">
        <v>12.7</v>
      </c>
      <c r="L2682" s="188">
        <v>11.88</v>
      </c>
      <c r="M2682" s="188">
        <v>18.77</v>
      </c>
      <c r="N2682" s="188">
        <v>14.81</v>
      </c>
      <c r="O2682" s="188">
        <v>11.23</v>
      </c>
      <c r="P2682" s="188">
        <v>13.62</v>
      </c>
      <c r="Q2682" s="188">
        <v>13.62</v>
      </c>
      <c r="R2682" s="188">
        <v>13.85</v>
      </c>
      <c r="S2682" s="188">
        <v>13.56</v>
      </c>
      <c r="T2682" s="188">
        <v>11.86</v>
      </c>
      <c r="U2682" s="188">
        <v>10.86</v>
      </c>
      <c r="V2682" s="188">
        <v>12.11</v>
      </c>
      <c r="W2682" s="188">
        <v>11.13</v>
      </c>
      <c r="X2682" s="188">
        <v>13.32</v>
      </c>
      <c r="Y2682" s="188">
        <v>13.34</v>
      </c>
      <c r="Z2682" s="188">
        <v>14.01</v>
      </c>
      <c r="AA2682" s="188">
        <v>12.01</v>
      </c>
      <c r="AB2682" s="188">
        <v>15.36</v>
      </c>
      <c r="AC2682" s="188">
        <v>12.7</v>
      </c>
      <c r="AD2682" s="188">
        <v>11.88</v>
      </c>
      <c r="AE2682" s="188">
        <v>15.02</v>
      </c>
      <c r="AF2682" s="188">
        <v>12.58</v>
      </c>
    </row>
    <row r="2683" spans="1:32" x14ac:dyDescent="0.3">
      <c r="A2683" s="180" t="s">
        <v>973</v>
      </c>
      <c r="B2683" s="180">
        <v>12404</v>
      </c>
      <c r="C2683" s="182" t="s">
        <v>29034</v>
      </c>
      <c r="D2683" s="180" t="s">
        <v>6</v>
      </c>
      <c r="E2683" s="180" t="s">
        <v>857</v>
      </c>
      <c r="F2683" s="188">
        <v>11.89</v>
      </c>
      <c r="G2683" s="188"/>
      <c r="H2683" s="188"/>
      <c r="I2683" s="188"/>
      <c r="J2683" s="188">
        <v>10.46</v>
      </c>
      <c r="K2683" s="188"/>
      <c r="L2683" s="188"/>
      <c r="M2683" s="188">
        <v>12.57</v>
      </c>
      <c r="N2683" s="188">
        <v>12.24</v>
      </c>
      <c r="O2683" s="188"/>
      <c r="P2683" s="188">
        <v>12.4</v>
      </c>
      <c r="Q2683" s="188">
        <v>12.5</v>
      </c>
      <c r="R2683" s="188">
        <v>9.0299999999999994</v>
      </c>
      <c r="S2683" s="188">
        <v>11.12</v>
      </c>
      <c r="T2683" s="188"/>
      <c r="U2683" s="188"/>
      <c r="V2683" s="188">
        <v>10.57</v>
      </c>
      <c r="W2683" s="188"/>
      <c r="X2683" s="188"/>
      <c r="Y2683" s="188">
        <v>9.1300000000000008</v>
      </c>
      <c r="Z2683" s="188">
        <v>11.74</v>
      </c>
      <c r="AA2683" s="188"/>
      <c r="AB2683" s="188">
        <v>11.28</v>
      </c>
      <c r="AC2683" s="188">
        <v>12.79</v>
      </c>
      <c r="AD2683" s="188"/>
      <c r="AE2683" s="188">
        <v>11.6</v>
      </c>
      <c r="AF2683" s="188">
        <v>10.39</v>
      </c>
    </row>
    <row r="2684" spans="1:32" x14ac:dyDescent="0.3">
      <c r="A2684" s="180" t="s">
        <v>973</v>
      </c>
      <c r="B2684" s="180">
        <v>3939</v>
      </c>
      <c r="C2684" s="182" t="s">
        <v>29035</v>
      </c>
      <c r="D2684" s="180" t="s">
        <v>6</v>
      </c>
      <c r="E2684" s="180" t="s">
        <v>857</v>
      </c>
      <c r="F2684" s="188">
        <v>24.5</v>
      </c>
      <c r="G2684" s="188"/>
      <c r="H2684" s="188"/>
      <c r="I2684" s="188"/>
      <c r="J2684" s="188">
        <v>21.55</v>
      </c>
      <c r="K2684" s="188"/>
      <c r="L2684" s="188"/>
      <c r="M2684" s="188">
        <v>25.9</v>
      </c>
      <c r="N2684" s="188">
        <v>25.21</v>
      </c>
      <c r="O2684" s="188"/>
      <c r="P2684" s="188">
        <v>25.56</v>
      </c>
      <c r="Q2684" s="188">
        <v>25.76</v>
      </c>
      <c r="R2684" s="188">
        <v>18.61</v>
      </c>
      <c r="S2684" s="188">
        <v>22.92</v>
      </c>
      <c r="T2684" s="188"/>
      <c r="U2684" s="188"/>
      <c r="V2684" s="188">
        <v>21.78</v>
      </c>
      <c r="W2684" s="188"/>
      <c r="X2684" s="188"/>
      <c r="Y2684" s="188">
        <v>18.82</v>
      </c>
      <c r="Z2684" s="188">
        <v>24.18</v>
      </c>
      <c r="AA2684" s="188"/>
      <c r="AB2684" s="188">
        <v>23.24</v>
      </c>
      <c r="AC2684" s="188">
        <v>26.36</v>
      </c>
      <c r="AD2684" s="188"/>
      <c r="AE2684" s="188">
        <v>23.91</v>
      </c>
      <c r="AF2684" s="188">
        <v>21.41</v>
      </c>
    </row>
    <row r="2685" spans="1:32" x14ac:dyDescent="0.3">
      <c r="A2685" s="180" t="s">
        <v>973</v>
      </c>
      <c r="B2685" s="180">
        <v>3911</v>
      </c>
      <c r="C2685" s="182" t="s">
        <v>29036</v>
      </c>
      <c r="D2685" s="180" t="s">
        <v>6</v>
      </c>
      <c r="E2685" s="180" t="s">
        <v>857</v>
      </c>
      <c r="F2685" s="188">
        <v>20.02</v>
      </c>
      <c r="G2685" s="188"/>
      <c r="H2685" s="188"/>
      <c r="I2685" s="188"/>
      <c r="J2685" s="188">
        <v>17.600000000000001</v>
      </c>
      <c r="K2685" s="188"/>
      <c r="L2685" s="188"/>
      <c r="M2685" s="188">
        <v>21.16</v>
      </c>
      <c r="N2685" s="188">
        <v>20.6</v>
      </c>
      <c r="O2685" s="188"/>
      <c r="P2685" s="188">
        <v>20.88</v>
      </c>
      <c r="Q2685" s="188">
        <v>21.05</v>
      </c>
      <c r="R2685" s="188">
        <v>15.2</v>
      </c>
      <c r="S2685" s="188">
        <v>18.72</v>
      </c>
      <c r="T2685" s="188"/>
      <c r="U2685" s="188"/>
      <c r="V2685" s="188">
        <v>17.79</v>
      </c>
      <c r="W2685" s="188"/>
      <c r="X2685" s="188"/>
      <c r="Y2685" s="188">
        <v>15.37</v>
      </c>
      <c r="Z2685" s="188">
        <v>19.75</v>
      </c>
      <c r="AA2685" s="188"/>
      <c r="AB2685" s="188">
        <v>18.989999999999998</v>
      </c>
      <c r="AC2685" s="188">
        <v>21.53</v>
      </c>
      <c r="AD2685" s="188"/>
      <c r="AE2685" s="188">
        <v>19.53</v>
      </c>
      <c r="AF2685" s="188">
        <v>17.489999999999998</v>
      </c>
    </row>
    <row r="2686" spans="1:32" x14ac:dyDescent="0.3">
      <c r="A2686" s="180" t="s">
        <v>973</v>
      </c>
      <c r="B2686" s="180">
        <v>3910</v>
      </c>
      <c r="C2686" s="182" t="s">
        <v>29037</v>
      </c>
      <c r="D2686" s="180" t="s">
        <v>6</v>
      </c>
      <c r="E2686" s="180" t="s">
        <v>857</v>
      </c>
      <c r="F2686" s="188">
        <v>14.32</v>
      </c>
      <c r="G2686" s="188"/>
      <c r="H2686" s="188"/>
      <c r="I2686" s="188"/>
      <c r="J2686" s="188">
        <v>12.59</v>
      </c>
      <c r="K2686" s="188"/>
      <c r="L2686" s="188"/>
      <c r="M2686" s="188">
        <v>15.14</v>
      </c>
      <c r="N2686" s="188">
        <v>14.74</v>
      </c>
      <c r="O2686" s="188"/>
      <c r="P2686" s="188">
        <v>14.94</v>
      </c>
      <c r="Q2686" s="188">
        <v>15.06</v>
      </c>
      <c r="R2686" s="188">
        <v>10.88</v>
      </c>
      <c r="S2686" s="188">
        <v>13.4</v>
      </c>
      <c r="T2686" s="188"/>
      <c r="U2686" s="188"/>
      <c r="V2686" s="188">
        <v>12.73</v>
      </c>
      <c r="W2686" s="188"/>
      <c r="X2686" s="188"/>
      <c r="Y2686" s="188">
        <v>11</v>
      </c>
      <c r="Z2686" s="188">
        <v>14.13</v>
      </c>
      <c r="AA2686" s="188"/>
      <c r="AB2686" s="188">
        <v>13.58</v>
      </c>
      <c r="AC2686" s="188">
        <v>15.41</v>
      </c>
      <c r="AD2686" s="188"/>
      <c r="AE2686" s="188">
        <v>13.97</v>
      </c>
      <c r="AF2686" s="188">
        <v>12.51</v>
      </c>
    </row>
    <row r="2687" spans="1:32" x14ac:dyDescent="0.3">
      <c r="A2687" s="180" t="s">
        <v>973</v>
      </c>
      <c r="B2687" s="180">
        <v>3908</v>
      </c>
      <c r="C2687" s="182" t="s">
        <v>29038</v>
      </c>
      <c r="D2687" s="180" t="s">
        <v>6</v>
      </c>
      <c r="E2687" s="180" t="s">
        <v>857</v>
      </c>
      <c r="F2687" s="188">
        <v>6.47</v>
      </c>
      <c r="G2687" s="188"/>
      <c r="H2687" s="188"/>
      <c r="I2687" s="188"/>
      <c r="J2687" s="188">
        <v>5.69</v>
      </c>
      <c r="K2687" s="188"/>
      <c r="L2687" s="188"/>
      <c r="M2687" s="188">
        <v>6.84</v>
      </c>
      <c r="N2687" s="188">
        <v>6.66</v>
      </c>
      <c r="O2687" s="188"/>
      <c r="P2687" s="188">
        <v>6.75</v>
      </c>
      <c r="Q2687" s="188">
        <v>6.81</v>
      </c>
      <c r="R2687" s="188">
        <v>4.91</v>
      </c>
      <c r="S2687" s="188">
        <v>6.05</v>
      </c>
      <c r="T2687" s="188"/>
      <c r="U2687" s="188"/>
      <c r="V2687" s="188">
        <v>5.75</v>
      </c>
      <c r="W2687" s="188"/>
      <c r="X2687" s="188"/>
      <c r="Y2687" s="188">
        <v>4.97</v>
      </c>
      <c r="Z2687" s="188">
        <v>6.39</v>
      </c>
      <c r="AA2687" s="188"/>
      <c r="AB2687" s="188">
        <v>6.14</v>
      </c>
      <c r="AC2687" s="188">
        <v>6.96</v>
      </c>
      <c r="AD2687" s="188"/>
      <c r="AE2687" s="188">
        <v>6.31</v>
      </c>
      <c r="AF2687" s="188">
        <v>5.65</v>
      </c>
    </row>
    <row r="2688" spans="1:32" x14ac:dyDescent="0.3">
      <c r="A2688" s="180" t="s">
        <v>973</v>
      </c>
      <c r="B2688" s="180">
        <v>3913</v>
      </c>
      <c r="C2688" s="182" t="s">
        <v>29039</v>
      </c>
      <c r="D2688" s="180" t="s">
        <v>6</v>
      </c>
      <c r="E2688" s="180" t="s">
        <v>857</v>
      </c>
      <c r="F2688" s="188">
        <v>68.459999999999994</v>
      </c>
      <c r="G2688" s="188"/>
      <c r="H2688" s="188"/>
      <c r="I2688" s="188"/>
      <c r="J2688" s="188">
        <v>60.2</v>
      </c>
      <c r="K2688" s="188"/>
      <c r="L2688" s="188"/>
      <c r="M2688" s="188">
        <v>72.36</v>
      </c>
      <c r="N2688" s="188">
        <v>70.44</v>
      </c>
      <c r="O2688" s="188"/>
      <c r="P2688" s="188">
        <v>71.400000000000006</v>
      </c>
      <c r="Q2688" s="188">
        <v>71.98</v>
      </c>
      <c r="R2688" s="188">
        <v>52</v>
      </c>
      <c r="S2688" s="188">
        <v>64.040000000000006</v>
      </c>
      <c r="T2688" s="188"/>
      <c r="U2688" s="188"/>
      <c r="V2688" s="188">
        <v>60.84</v>
      </c>
      <c r="W2688" s="188"/>
      <c r="X2688" s="188"/>
      <c r="Y2688" s="188">
        <v>52.57</v>
      </c>
      <c r="Z2688" s="188">
        <v>67.56</v>
      </c>
      <c r="AA2688" s="188"/>
      <c r="AB2688" s="188">
        <v>64.94</v>
      </c>
      <c r="AC2688" s="188">
        <v>73.650000000000006</v>
      </c>
      <c r="AD2688" s="188"/>
      <c r="AE2688" s="188">
        <v>66.790000000000006</v>
      </c>
      <c r="AF2688" s="188">
        <v>59.81</v>
      </c>
    </row>
    <row r="2689" spans="1:32" x14ac:dyDescent="0.3">
      <c r="A2689" s="180" t="s">
        <v>973</v>
      </c>
      <c r="B2689" s="180">
        <v>3912</v>
      </c>
      <c r="C2689" s="182" t="s">
        <v>29040</v>
      </c>
      <c r="D2689" s="180" t="s">
        <v>6</v>
      </c>
      <c r="E2689" s="180" t="s">
        <v>857</v>
      </c>
      <c r="F2689" s="188">
        <v>37.53</v>
      </c>
      <c r="G2689" s="188"/>
      <c r="H2689" s="188"/>
      <c r="I2689" s="188"/>
      <c r="J2689" s="188">
        <v>33</v>
      </c>
      <c r="K2689" s="188"/>
      <c r="L2689" s="188"/>
      <c r="M2689" s="188">
        <v>39.67</v>
      </c>
      <c r="N2689" s="188">
        <v>38.619999999999997</v>
      </c>
      <c r="O2689" s="188"/>
      <c r="P2689" s="188">
        <v>39.14</v>
      </c>
      <c r="Q2689" s="188">
        <v>39.46</v>
      </c>
      <c r="R2689" s="188">
        <v>28.5</v>
      </c>
      <c r="S2689" s="188">
        <v>35.1</v>
      </c>
      <c r="T2689" s="188"/>
      <c r="U2689" s="188"/>
      <c r="V2689" s="188">
        <v>33.35</v>
      </c>
      <c r="W2689" s="188"/>
      <c r="X2689" s="188"/>
      <c r="Y2689" s="188">
        <v>28.82</v>
      </c>
      <c r="Z2689" s="188">
        <v>37.04</v>
      </c>
      <c r="AA2689" s="188"/>
      <c r="AB2689" s="188">
        <v>35.6</v>
      </c>
      <c r="AC2689" s="188">
        <v>40.369999999999997</v>
      </c>
      <c r="AD2689" s="188"/>
      <c r="AE2689" s="188">
        <v>36.61</v>
      </c>
      <c r="AF2689" s="188">
        <v>32.79</v>
      </c>
    </row>
    <row r="2690" spans="1:32" x14ac:dyDescent="0.3">
      <c r="A2690" s="180" t="s">
        <v>973</v>
      </c>
      <c r="B2690" s="180">
        <v>3914</v>
      </c>
      <c r="C2690" s="182" t="s">
        <v>29041</v>
      </c>
      <c r="D2690" s="180" t="s">
        <v>6</v>
      </c>
      <c r="E2690" s="180" t="s">
        <v>857</v>
      </c>
      <c r="F2690" s="188">
        <v>103.27</v>
      </c>
      <c r="G2690" s="188"/>
      <c r="H2690" s="188"/>
      <c r="I2690" s="188"/>
      <c r="J2690" s="188">
        <v>90.81</v>
      </c>
      <c r="K2690" s="188"/>
      <c r="L2690" s="188"/>
      <c r="M2690" s="188">
        <v>109.17</v>
      </c>
      <c r="N2690" s="188">
        <v>106.27</v>
      </c>
      <c r="O2690" s="188"/>
      <c r="P2690" s="188">
        <v>107.72</v>
      </c>
      <c r="Q2690" s="188">
        <v>108.59</v>
      </c>
      <c r="R2690" s="188">
        <v>78.44</v>
      </c>
      <c r="S2690" s="188">
        <v>96.61</v>
      </c>
      <c r="T2690" s="188"/>
      <c r="U2690" s="188"/>
      <c r="V2690" s="188">
        <v>91.78</v>
      </c>
      <c r="W2690" s="188"/>
      <c r="X2690" s="188"/>
      <c r="Y2690" s="188">
        <v>79.31</v>
      </c>
      <c r="Z2690" s="188">
        <v>101.92</v>
      </c>
      <c r="AA2690" s="188"/>
      <c r="AB2690" s="188">
        <v>97.96</v>
      </c>
      <c r="AC2690" s="188">
        <v>111.1</v>
      </c>
      <c r="AD2690" s="188"/>
      <c r="AE2690" s="188">
        <v>100.76</v>
      </c>
      <c r="AF2690" s="188">
        <v>90.23</v>
      </c>
    </row>
    <row r="2691" spans="1:32" x14ac:dyDescent="0.3">
      <c r="A2691" s="180" t="s">
        <v>973</v>
      </c>
      <c r="B2691" s="180">
        <v>3909</v>
      </c>
      <c r="C2691" s="182" t="s">
        <v>29042</v>
      </c>
      <c r="D2691" s="180" t="s">
        <v>6</v>
      </c>
      <c r="E2691" s="180" t="s">
        <v>857</v>
      </c>
      <c r="F2691" s="188">
        <v>8.8000000000000007</v>
      </c>
      <c r="G2691" s="188"/>
      <c r="H2691" s="188"/>
      <c r="I2691" s="188"/>
      <c r="J2691" s="188">
        <v>7.74</v>
      </c>
      <c r="K2691" s="188"/>
      <c r="L2691" s="188"/>
      <c r="M2691" s="188">
        <v>9.31</v>
      </c>
      <c r="N2691" s="188">
        <v>9.06</v>
      </c>
      <c r="O2691" s="188"/>
      <c r="P2691" s="188">
        <v>9.18</v>
      </c>
      <c r="Q2691" s="188">
        <v>9.26</v>
      </c>
      <c r="R2691" s="188">
        <v>6.69</v>
      </c>
      <c r="S2691" s="188">
        <v>8.24</v>
      </c>
      <c r="T2691" s="188"/>
      <c r="U2691" s="188"/>
      <c r="V2691" s="188">
        <v>7.82</v>
      </c>
      <c r="W2691" s="188"/>
      <c r="X2691" s="188"/>
      <c r="Y2691" s="188">
        <v>6.76</v>
      </c>
      <c r="Z2691" s="188">
        <v>8.69</v>
      </c>
      <c r="AA2691" s="188"/>
      <c r="AB2691" s="188">
        <v>8.35</v>
      </c>
      <c r="AC2691" s="188">
        <v>9.4700000000000006</v>
      </c>
      <c r="AD2691" s="188"/>
      <c r="AE2691" s="188">
        <v>8.59</v>
      </c>
      <c r="AF2691" s="188">
        <v>7.69</v>
      </c>
    </row>
    <row r="2692" spans="1:32" x14ac:dyDescent="0.3">
      <c r="A2692" s="180" t="s">
        <v>973</v>
      </c>
      <c r="B2692" s="180">
        <v>3915</v>
      </c>
      <c r="C2692" s="182" t="s">
        <v>29043</v>
      </c>
      <c r="D2692" s="180" t="s">
        <v>6</v>
      </c>
      <c r="E2692" s="180" t="s">
        <v>857</v>
      </c>
      <c r="F2692" s="188">
        <v>162.86000000000001</v>
      </c>
      <c r="G2692" s="188"/>
      <c r="H2692" s="188"/>
      <c r="I2692" s="188"/>
      <c r="J2692" s="188">
        <v>143.19999999999999</v>
      </c>
      <c r="K2692" s="188"/>
      <c r="L2692" s="188"/>
      <c r="M2692" s="188">
        <v>172.15</v>
      </c>
      <c r="N2692" s="188">
        <v>167.58</v>
      </c>
      <c r="O2692" s="188"/>
      <c r="P2692" s="188">
        <v>169.86</v>
      </c>
      <c r="Q2692" s="188">
        <v>171.24</v>
      </c>
      <c r="R2692" s="188">
        <v>123.7</v>
      </c>
      <c r="S2692" s="188">
        <v>152.34</v>
      </c>
      <c r="T2692" s="188"/>
      <c r="U2692" s="188"/>
      <c r="V2692" s="188">
        <v>144.72999999999999</v>
      </c>
      <c r="W2692" s="188"/>
      <c r="X2692" s="188"/>
      <c r="Y2692" s="188">
        <v>125.07</v>
      </c>
      <c r="Z2692" s="188">
        <v>160.72</v>
      </c>
      <c r="AA2692" s="188"/>
      <c r="AB2692" s="188">
        <v>154.47999999999999</v>
      </c>
      <c r="AC2692" s="188">
        <v>175.2</v>
      </c>
      <c r="AD2692" s="188"/>
      <c r="AE2692" s="188">
        <v>158.9</v>
      </c>
      <c r="AF2692" s="188">
        <v>142.29</v>
      </c>
    </row>
    <row r="2693" spans="1:32" x14ac:dyDescent="0.3">
      <c r="A2693" s="180" t="s">
        <v>973</v>
      </c>
      <c r="B2693" s="180">
        <v>3916</v>
      </c>
      <c r="C2693" s="182" t="s">
        <v>29044</v>
      </c>
      <c r="D2693" s="180" t="s">
        <v>6</v>
      </c>
      <c r="E2693" s="180" t="s">
        <v>857</v>
      </c>
      <c r="F2693" s="188">
        <v>296.69</v>
      </c>
      <c r="G2693" s="188"/>
      <c r="H2693" s="188"/>
      <c r="I2693" s="188"/>
      <c r="J2693" s="188">
        <v>260.89</v>
      </c>
      <c r="K2693" s="188"/>
      <c r="L2693" s="188"/>
      <c r="M2693" s="188">
        <v>313.62</v>
      </c>
      <c r="N2693" s="188">
        <v>305.3</v>
      </c>
      <c r="O2693" s="188"/>
      <c r="P2693" s="188">
        <v>309.45999999999998</v>
      </c>
      <c r="Q2693" s="188">
        <v>311.95999999999998</v>
      </c>
      <c r="R2693" s="188">
        <v>225.36</v>
      </c>
      <c r="S2693" s="188">
        <v>277.54000000000002</v>
      </c>
      <c r="T2693" s="188"/>
      <c r="U2693" s="188"/>
      <c r="V2693" s="188">
        <v>263.67</v>
      </c>
      <c r="W2693" s="188"/>
      <c r="X2693" s="188"/>
      <c r="Y2693" s="188">
        <v>227.86</v>
      </c>
      <c r="Z2693" s="188">
        <v>292.81</v>
      </c>
      <c r="AA2693" s="188"/>
      <c r="AB2693" s="188">
        <v>281.43</v>
      </c>
      <c r="AC2693" s="188">
        <v>319.18</v>
      </c>
      <c r="AD2693" s="188"/>
      <c r="AE2693" s="188">
        <v>289.48</v>
      </c>
      <c r="AF2693" s="188">
        <v>259.22000000000003</v>
      </c>
    </row>
    <row r="2694" spans="1:32" x14ac:dyDescent="0.3">
      <c r="A2694" s="180" t="s">
        <v>973</v>
      </c>
      <c r="B2694" s="180">
        <v>3917</v>
      </c>
      <c r="C2694" s="182" t="s">
        <v>29045</v>
      </c>
      <c r="D2694" s="180" t="s">
        <v>6</v>
      </c>
      <c r="E2694" s="180" t="s">
        <v>857</v>
      </c>
      <c r="F2694" s="188">
        <v>489.36</v>
      </c>
      <c r="G2694" s="188"/>
      <c r="H2694" s="188"/>
      <c r="I2694" s="188"/>
      <c r="J2694" s="188">
        <v>430.31</v>
      </c>
      <c r="K2694" s="188"/>
      <c r="L2694" s="188"/>
      <c r="M2694" s="188">
        <v>517.29</v>
      </c>
      <c r="N2694" s="188">
        <v>503.55</v>
      </c>
      <c r="O2694" s="188"/>
      <c r="P2694" s="188">
        <v>510.42</v>
      </c>
      <c r="Q2694" s="188">
        <v>514.54</v>
      </c>
      <c r="R2694" s="188">
        <v>371.71</v>
      </c>
      <c r="S2694" s="188">
        <v>457.77</v>
      </c>
      <c r="T2694" s="188"/>
      <c r="U2694" s="188"/>
      <c r="V2694" s="188">
        <v>434.89</v>
      </c>
      <c r="W2694" s="188"/>
      <c r="X2694" s="188"/>
      <c r="Y2694" s="188">
        <v>375.83</v>
      </c>
      <c r="Z2694" s="188">
        <v>482.95</v>
      </c>
      <c r="AA2694" s="188"/>
      <c r="AB2694" s="188">
        <v>464.18</v>
      </c>
      <c r="AC2694" s="188">
        <v>526.44000000000005</v>
      </c>
      <c r="AD2694" s="188"/>
      <c r="AE2694" s="188">
        <v>477.46</v>
      </c>
      <c r="AF2694" s="188">
        <v>427.56</v>
      </c>
    </row>
    <row r="2695" spans="1:32" x14ac:dyDescent="0.3">
      <c r="A2695" s="180" t="s">
        <v>973</v>
      </c>
      <c r="B2695" s="180">
        <v>45266</v>
      </c>
      <c r="C2695" s="182" t="s">
        <v>31556</v>
      </c>
      <c r="D2695" s="180" t="s">
        <v>58</v>
      </c>
      <c r="E2695" s="180" t="s">
        <v>857</v>
      </c>
      <c r="F2695" s="188">
        <v>3.45</v>
      </c>
      <c r="G2695" s="188">
        <v>3.2</v>
      </c>
      <c r="H2695" s="188">
        <v>3.25</v>
      </c>
      <c r="I2695" s="188">
        <v>3.84</v>
      </c>
      <c r="J2695" s="188">
        <v>3.04</v>
      </c>
      <c r="K2695" s="188">
        <v>3.33</v>
      </c>
      <c r="L2695" s="188">
        <v>2.74</v>
      </c>
      <c r="M2695" s="188">
        <v>3.14</v>
      </c>
      <c r="N2695" s="188">
        <v>2.77</v>
      </c>
      <c r="O2695" s="188">
        <v>3.04</v>
      </c>
      <c r="P2695" s="188">
        <v>3.01</v>
      </c>
      <c r="Q2695" s="188">
        <v>3.25</v>
      </c>
      <c r="R2695" s="188">
        <v>4.18</v>
      </c>
      <c r="S2695" s="188">
        <v>3.62</v>
      </c>
      <c r="T2695" s="188">
        <v>3.92</v>
      </c>
      <c r="U2695" s="188">
        <v>3.28</v>
      </c>
      <c r="V2695" s="188">
        <v>4.0199999999999996</v>
      </c>
      <c r="W2695" s="188">
        <v>3.2</v>
      </c>
      <c r="X2695" s="188">
        <v>3.84</v>
      </c>
      <c r="Y2695" s="188">
        <v>2.77</v>
      </c>
      <c r="Z2695" s="188">
        <v>3.52</v>
      </c>
      <c r="AA2695" s="188">
        <v>4.09</v>
      </c>
      <c r="AB2695" s="188">
        <v>3.6</v>
      </c>
      <c r="AC2695" s="188">
        <v>3.17</v>
      </c>
      <c r="AD2695" s="188">
        <v>2.88</v>
      </c>
      <c r="AE2695" s="188">
        <v>3.2</v>
      </c>
      <c r="AF2695" s="188">
        <v>3.81</v>
      </c>
    </row>
    <row r="2696" spans="1:32" x14ac:dyDescent="0.3">
      <c r="A2696" s="180" t="s">
        <v>973</v>
      </c>
      <c r="B2696" s="180">
        <v>1904</v>
      </c>
      <c r="C2696" s="182" t="s">
        <v>29046</v>
      </c>
      <c r="D2696" s="180" t="s">
        <v>6</v>
      </c>
      <c r="E2696" s="180" t="s">
        <v>857</v>
      </c>
      <c r="F2696" s="188">
        <v>0.89</v>
      </c>
      <c r="G2696" s="188">
        <v>0.73</v>
      </c>
      <c r="H2696" s="188">
        <v>0.86</v>
      </c>
      <c r="I2696" s="188">
        <v>1.21</v>
      </c>
      <c r="J2696" s="188">
        <v>0.83</v>
      </c>
      <c r="K2696" s="188">
        <v>0.7</v>
      </c>
      <c r="L2696" s="188">
        <v>1.2</v>
      </c>
      <c r="M2696" s="188">
        <v>1.04</v>
      </c>
      <c r="N2696" s="188">
        <v>0.56999999999999995</v>
      </c>
      <c r="O2696" s="188">
        <v>1.08</v>
      </c>
      <c r="P2696" s="188">
        <v>1.23</v>
      </c>
      <c r="Q2696" s="188">
        <v>0.68</v>
      </c>
      <c r="R2696" s="188">
        <v>1.24</v>
      </c>
      <c r="S2696" s="188">
        <v>1.06</v>
      </c>
      <c r="T2696" s="188">
        <v>0.55000000000000004</v>
      </c>
      <c r="U2696" s="188">
        <v>1.23</v>
      </c>
      <c r="V2696" s="188">
        <v>0.9</v>
      </c>
      <c r="W2696" s="188">
        <v>1.73</v>
      </c>
      <c r="X2696" s="188">
        <v>1.28</v>
      </c>
      <c r="Y2696" s="188">
        <v>0.93</v>
      </c>
      <c r="Z2696" s="188">
        <v>0.88</v>
      </c>
      <c r="AA2696" s="188">
        <v>1.0900000000000001</v>
      </c>
      <c r="AB2696" s="188">
        <v>1.1299999999999999</v>
      </c>
      <c r="AC2696" s="188">
        <v>0.76</v>
      </c>
      <c r="AD2696" s="188">
        <v>0.92</v>
      </c>
      <c r="AE2696" s="188">
        <v>0.8</v>
      </c>
      <c r="AF2696" s="188">
        <v>0.85</v>
      </c>
    </row>
    <row r="2697" spans="1:32" x14ac:dyDescent="0.3">
      <c r="A2697" s="180" t="s">
        <v>973</v>
      </c>
      <c r="B2697" s="180">
        <v>1899</v>
      </c>
      <c r="C2697" s="182" t="s">
        <v>29047</v>
      </c>
      <c r="D2697" s="180" t="s">
        <v>6</v>
      </c>
      <c r="E2697" s="180" t="s">
        <v>857</v>
      </c>
      <c r="F2697" s="188">
        <v>1.01</v>
      </c>
      <c r="G2697" s="188">
        <v>0.83</v>
      </c>
      <c r="H2697" s="188">
        <v>0.98</v>
      </c>
      <c r="I2697" s="188">
        <v>1.37</v>
      </c>
      <c r="J2697" s="188">
        <v>0.95</v>
      </c>
      <c r="K2697" s="188">
        <v>0.8</v>
      </c>
      <c r="L2697" s="188">
        <v>1.36</v>
      </c>
      <c r="M2697" s="188">
        <v>1.18</v>
      </c>
      <c r="N2697" s="188">
        <v>0.65</v>
      </c>
      <c r="O2697" s="188">
        <v>1.22</v>
      </c>
      <c r="P2697" s="188">
        <v>1.39</v>
      </c>
      <c r="Q2697" s="188">
        <v>0.78</v>
      </c>
      <c r="R2697" s="188">
        <v>1.4</v>
      </c>
      <c r="S2697" s="188">
        <v>1.2</v>
      </c>
      <c r="T2697" s="188">
        <v>0.63</v>
      </c>
      <c r="U2697" s="188">
        <v>1.39</v>
      </c>
      <c r="V2697" s="188">
        <v>1.02</v>
      </c>
      <c r="W2697" s="188">
        <v>1.97</v>
      </c>
      <c r="X2697" s="188">
        <v>1.45</v>
      </c>
      <c r="Y2697" s="188">
        <v>1.06</v>
      </c>
      <c r="Z2697" s="188">
        <v>1</v>
      </c>
      <c r="AA2697" s="188">
        <v>1.23</v>
      </c>
      <c r="AB2697" s="188">
        <v>1.28</v>
      </c>
      <c r="AC2697" s="188">
        <v>0.86</v>
      </c>
      <c r="AD2697" s="188">
        <v>1.04</v>
      </c>
      <c r="AE2697" s="188">
        <v>0.91</v>
      </c>
      <c r="AF2697" s="188">
        <v>0.96</v>
      </c>
    </row>
    <row r="2698" spans="1:32" x14ac:dyDescent="0.3">
      <c r="A2698" s="180" t="s">
        <v>973</v>
      </c>
      <c r="B2698" s="180">
        <v>1900</v>
      </c>
      <c r="C2698" s="182" t="s">
        <v>29048</v>
      </c>
      <c r="D2698" s="180" t="s">
        <v>6</v>
      </c>
      <c r="E2698" s="180" t="s">
        <v>857</v>
      </c>
      <c r="F2698" s="188">
        <v>1.64</v>
      </c>
      <c r="G2698" s="188">
        <v>1.35</v>
      </c>
      <c r="H2698" s="188">
        <v>1.59</v>
      </c>
      <c r="I2698" s="188">
        <v>2.23</v>
      </c>
      <c r="J2698" s="188">
        <v>1.53</v>
      </c>
      <c r="K2698" s="188">
        <v>1.3</v>
      </c>
      <c r="L2698" s="188">
        <v>2.21</v>
      </c>
      <c r="M2698" s="188">
        <v>1.91</v>
      </c>
      <c r="N2698" s="188">
        <v>1.05</v>
      </c>
      <c r="O2698" s="188">
        <v>1.98</v>
      </c>
      <c r="P2698" s="188">
        <v>2.2599999999999998</v>
      </c>
      <c r="Q2698" s="188">
        <v>1.26</v>
      </c>
      <c r="R2698" s="188">
        <v>2.27</v>
      </c>
      <c r="S2698" s="188">
        <v>1.94</v>
      </c>
      <c r="T2698" s="188">
        <v>1.02</v>
      </c>
      <c r="U2698" s="188">
        <v>2.25</v>
      </c>
      <c r="V2698" s="188">
        <v>1.65</v>
      </c>
      <c r="W2698" s="188">
        <v>3.18</v>
      </c>
      <c r="X2698" s="188">
        <v>2.35</v>
      </c>
      <c r="Y2698" s="188">
        <v>1.72</v>
      </c>
      <c r="Z2698" s="188">
        <v>1.61</v>
      </c>
      <c r="AA2698" s="188">
        <v>2</v>
      </c>
      <c r="AB2698" s="188">
        <v>2.08</v>
      </c>
      <c r="AC2698" s="188">
        <v>1.4</v>
      </c>
      <c r="AD2698" s="188">
        <v>1.68</v>
      </c>
      <c r="AE2698" s="188">
        <v>1.47</v>
      </c>
      <c r="AF2698" s="188">
        <v>1.56</v>
      </c>
    </row>
    <row r="2699" spans="1:32" x14ac:dyDescent="0.3">
      <c r="A2699" s="180" t="s">
        <v>973</v>
      </c>
      <c r="B2699" s="180">
        <v>12407</v>
      </c>
      <c r="C2699" s="182" t="s">
        <v>29049</v>
      </c>
      <c r="D2699" s="180" t="s">
        <v>6</v>
      </c>
      <c r="E2699" s="180" t="s">
        <v>857</v>
      </c>
      <c r="F2699" s="188">
        <v>37.049999999999997</v>
      </c>
      <c r="G2699" s="188"/>
      <c r="H2699" s="188"/>
      <c r="I2699" s="188"/>
      <c r="J2699" s="188">
        <v>32.58</v>
      </c>
      <c r="K2699" s="188"/>
      <c r="L2699" s="188"/>
      <c r="M2699" s="188">
        <v>39.159999999999997</v>
      </c>
      <c r="N2699" s="188">
        <v>38.119999999999997</v>
      </c>
      <c r="O2699" s="188"/>
      <c r="P2699" s="188">
        <v>38.64</v>
      </c>
      <c r="Q2699" s="188">
        <v>38.950000000000003</v>
      </c>
      <c r="R2699" s="188">
        <v>28.14</v>
      </c>
      <c r="S2699" s="188">
        <v>34.65</v>
      </c>
      <c r="T2699" s="188"/>
      <c r="U2699" s="188"/>
      <c r="V2699" s="188">
        <v>32.92</v>
      </c>
      <c r="W2699" s="188"/>
      <c r="X2699" s="188"/>
      <c r="Y2699" s="188">
        <v>28.45</v>
      </c>
      <c r="Z2699" s="188">
        <v>36.56</v>
      </c>
      <c r="AA2699" s="188"/>
      <c r="AB2699" s="188">
        <v>35.14</v>
      </c>
      <c r="AC2699" s="188">
        <v>39.85</v>
      </c>
      <c r="AD2699" s="188"/>
      <c r="AE2699" s="188">
        <v>36.15</v>
      </c>
      <c r="AF2699" s="188">
        <v>32.369999999999997</v>
      </c>
    </row>
    <row r="2700" spans="1:32" x14ac:dyDescent="0.3">
      <c r="A2700" s="180" t="s">
        <v>973</v>
      </c>
      <c r="B2700" s="180">
        <v>12408</v>
      </c>
      <c r="C2700" s="182" t="s">
        <v>29050</v>
      </c>
      <c r="D2700" s="180" t="s">
        <v>6</v>
      </c>
      <c r="E2700" s="180" t="s">
        <v>857</v>
      </c>
      <c r="F2700" s="188">
        <v>20.91</v>
      </c>
      <c r="G2700" s="188"/>
      <c r="H2700" s="188"/>
      <c r="I2700" s="188"/>
      <c r="J2700" s="188">
        <v>18.38</v>
      </c>
      <c r="K2700" s="188"/>
      <c r="L2700" s="188"/>
      <c r="M2700" s="188">
        <v>22.1</v>
      </c>
      <c r="N2700" s="188">
        <v>21.51</v>
      </c>
      <c r="O2700" s="188"/>
      <c r="P2700" s="188">
        <v>21.81</v>
      </c>
      <c r="Q2700" s="188">
        <v>21.98</v>
      </c>
      <c r="R2700" s="188">
        <v>15.88</v>
      </c>
      <c r="S2700" s="188">
        <v>19.559999999999999</v>
      </c>
      <c r="T2700" s="188"/>
      <c r="U2700" s="188"/>
      <c r="V2700" s="188">
        <v>18.579999999999998</v>
      </c>
      <c r="W2700" s="188"/>
      <c r="X2700" s="188"/>
      <c r="Y2700" s="188">
        <v>16.059999999999999</v>
      </c>
      <c r="Z2700" s="188">
        <v>20.63</v>
      </c>
      <c r="AA2700" s="188"/>
      <c r="AB2700" s="188">
        <v>19.829999999999998</v>
      </c>
      <c r="AC2700" s="188">
        <v>22.49</v>
      </c>
      <c r="AD2700" s="188"/>
      <c r="AE2700" s="188">
        <v>20.399999999999999</v>
      </c>
      <c r="AF2700" s="188">
        <v>18.27</v>
      </c>
    </row>
    <row r="2701" spans="1:32" x14ac:dyDescent="0.3">
      <c r="A2701" s="180" t="s">
        <v>973</v>
      </c>
      <c r="B2701" s="180">
        <v>12409</v>
      </c>
      <c r="C2701" s="182" t="s">
        <v>29051</v>
      </c>
      <c r="D2701" s="180" t="s">
        <v>6</v>
      </c>
      <c r="E2701" s="180" t="s">
        <v>857</v>
      </c>
      <c r="F2701" s="188">
        <v>20.91</v>
      </c>
      <c r="G2701" s="188"/>
      <c r="H2701" s="188"/>
      <c r="I2701" s="188"/>
      <c r="J2701" s="188">
        <v>18.38</v>
      </c>
      <c r="K2701" s="188"/>
      <c r="L2701" s="188"/>
      <c r="M2701" s="188">
        <v>22.1</v>
      </c>
      <c r="N2701" s="188">
        <v>21.51</v>
      </c>
      <c r="O2701" s="188"/>
      <c r="P2701" s="188">
        <v>21.81</v>
      </c>
      <c r="Q2701" s="188">
        <v>21.98</v>
      </c>
      <c r="R2701" s="188">
        <v>15.88</v>
      </c>
      <c r="S2701" s="188">
        <v>19.559999999999999</v>
      </c>
      <c r="T2701" s="188"/>
      <c r="U2701" s="188"/>
      <c r="V2701" s="188">
        <v>18.579999999999998</v>
      </c>
      <c r="W2701" s="188"/>
      <c r="X2701" s="188"/>
      <c r="Y2701" s="188">
        <v>16.059999999999999</v>
      </c>
      <c r="Z2701" s="188">
        <v>20.63</v>
      </c>
      <c r="AA2701" s="188"/>
      <c r="AB2701" s="188">
        <v>19.829999999999998</v>
      </c>
      <c r="AC2701" s="188">
        <v>22.49</v>
      </c>
      <c r="AD2701" s="188"/>
      <c r="AE2701" s="188">
        <v>20.399999999999999</v>
      </c>
      <c r="AF2701" s="188">
        <v>18.27</v>
      </c>
    </row>
    <row r="2702" spans="1:32" x14ac:dyDescent="0.3">
      <c r="A2702" s="180" t="s">
        <v>973</v>
      </c>
      <c r="B2702" s="180">
        <v>12410</v>
      </c>
      <c r="C2702" s="182" t="s">
        <v>29052</v>
      </c>
      <c r="D2702" s="180" t="s">
        <v>6</v>
      </c>
      <c r="E2702" s="180" t="s">
        <v>857</v>
      </c>
      <c r="F2702" s="188">
        <v>14.4</v>
      </c>
      <c r="G2702" s="188"/>
      <c r="H2702" s="188"/>
      <c r="I2702" s="188"/>
      <c r="J2702" s="188">
        <v>12.67</v>
      </c>
      <c r="K2702" s="188"/>
      <c r="L2702" s="188"/>
      <c r="M2702" s="188">
        <v>15.23</v>
      </c>
      <c r="N2702" s="188">
        <v>14.82</v>
      </c>
      <c r="O2702" s="188"/>
      <c r="P2702" s="188">
        <v>15.02</v>
      </c>
      <c r="Q2702" s="188">
        <v>15.15</v>
      </c>
      <c r="R2702" s="188">
        <v>10.94</v>
      </c>
      <c r="S2702" s="188">
        <v>13.47</v>
      </c>
      <c r="T2702" s="188"/>
      <c r="U2702" s="188"/>
      <c r="V2702" s="188">
        <v>12.8</v>
      </c>
      <c r="W2702" s="188"/>
      <c r="X2702" s="188"/>
      <c r="Y2702" s="188">
        <v>11.06</v>
      </c>
      <c r="Z2702" s="188">
        <v>14.22</v>
      </c>
      <c r="AA2702" s="188"/>
      <c r="AB2702" s="188">
        <v>13.66</v>
      </c>
      <c r="AC2702" s="188">
        <v>15.5</v>
      </c>
      <c r="AD2702" s="188"/>
      <c r="AE2702" s="188">
        <v>14.05</v>
      </c>
      <c r="AF2702" s="188">
        <v>12.58</v>
      </c>
    </row>
    <row r="2703" spans="1:32" x14ac:dyDescent="0.3">
      <c r="A2703" s="180" t="s">
        <v>973</v>
      </c>
      <c r="B2703" s="180">
        <v>3936</v>
      </c>
      <c r="C2703" s="182" t="s">
        <v>29053</v>
      </c>
      <c r="D2703" s="180" t="s">
        <v>6</v>
      </c>
      <c r="E2703" s="180" t="s">
        <v>857</v>
      </c>
      <c r="F2703" s="188">
        <v>26.03</v>
      </c>
      <c r="G2703" s="188"/>
      <c r="H2703" s="188"/>
      <c r="I2703" s="188"/>
      <c r="J2703" s="188">
        <v>22.89</v>
      </c>
      <c r="K2703" s="188"/>
      <c r="L2703" s="188"/>
      <c r="M2703" s="188">
        <v>27.51</v>
      </c>
      <c r="N2703" s="188">
        <v>26.78</v>
      </c>
      <c r="O2703" s="188"/>
      <c r="P2703" s="188">
        <v>27.15</v>
      </c>
      <c r="Q2703" s="188">
        <v>27.37</v>
      </c>
      <c r="R2703" s="188">
        <v>19.77</v>
      </c>
      <c r="S2703" s="188">
        <v>24.35</v>
      </c>
      <c r="T2703" s="188"/>
      <c r="U2703" s="188"/>
      <c r="V2703" s="188">
        <v>23.13</v>
      </c>
      <c r="W2703" s="188"/>
      <c r="X2703" s="188"/>
      <c r="Y2703" s="188">
        <v>19.989999999999998</v>
      </c>
      <c r="Z2703" s="188">
        <v>25.69</v>
      </c>
      <c r="AA2703" s="188"/>
      <c r="AB2703" s="188">
        <v>24.69</v>
      </c>
      <c r="AC2703" s="188">
        <v>28</v>
      </c>
      <c r="AD2703" s="188"/>
      <c r="AE2703" s="188">
        <v>25.39</v>
      </c>
      <c r="AF2703" s="188">
        <v>22.74</v>
      </c>
    </row>
    <row r="2704" spans="1:32" x14ac:dyDescent="0.3">
      <c r="A2704" s="180" t="s">
        <v>973</v>
      </c>
      <c r="B2704" s="180">
        <v>3924</v>
      </c>
      <c r="C2704" s="182" t="s">
        <v>29054</v>
      </c>
      <c r="D2704" s="180" t="s">
        <v>6</v>
      </c>
      <c r="E2704" s="180" t="s">
        <v>857</v>
      </c>
      <c r="F2704" s="188">
        <v>26.03</v>
      </c>
      <c r="G2704" s="188"/>
      <c r="H2704" s="188"/>
      <c r="I2704" s="188"/>
      <c r="J2704" s="188">
        <v>22.89</v>
      </c>
      <c r="K2704" s="188"/>
      <c r="L2704" s="188"/>
      <c r="M2704" s="188">
        <v>27.51</v>
      </c>
      <c r="N2704" s="188">
        <v>26.78</v>
      </c>
      <c r="O2704" s="188"/>
      <c r="P2704" s="188">
        <v>27.15</v>
      </c>
      <c r="Q2704" s="188">
        <v>27.37</v>
      </c>
      <c r="R2704" s="188">
        <v>19.77</v>
      </c>
      <c r="S2704" s="188">
        <v>24.35</v>
      </c>
      <c r="T2704" s="188"/>
      <c r="U2704" s="188"/>
      <c r="V2704" s="188">
        <v>23.13</v>
      </c>
      <c r="W2704" s="188"/>
      <c r="X2704" s="188"/>
      <c r="Y2704" s="188">
        <v>19.989999999999998</v>
      </c>
      <c r="Z2704" s="188">
        <v>25.69</v>
      </c>
      <c r="AA2704" s="188"/>
      <c r="AB2704" s="188">
        <v>24.69</v>
      </c>
      <c r="AC2704" s="188">
        <v>28</v>
      </c>
      <c r="AD2704" s="188"/>
      <c r="AE2704" s="188">
        <v>25.39</v>
      </c>
      <c r="AF2704" s="188">
        <v>22.74</v>
      </c>
    </row>
    <row r="2705" spans="1:32" x14ac:dyDescent="0.3">
      <c r="A2705" s="180" t="s">
        <v>973</v>
      </c>
      <c r="B2705" s="180">
        <v>3922</v>
      </c>
      <c r="C2705" s="182" t="s">
        <v>29055</v>
      </c>
      <c r="D2705" s="180" t="s">
        <v>6</v>
      </c>
      <c r="E2705" s="180" t="s">
        <v>857</v>
      </c>
      <c r="F2705" s="188">
        <v>23.94</v>
      </c>
      <c r="G2705" s="188"/>
      <c r="H2705" s="188"/>
      <c r="I2705" s="188"/>
      <c r="J2705" s="188">
        <v>21.05</v>
      </c>
      <c r="K2705" s="188"/>
      <c r="L2705" s="188"/>
      <c r="M2705" s="188">
        <v>25.31</v>
      </c>
      <c r="N2705" s="188">
        <v>24.64</v>
      </c>
      <c r="O2705" s="188"/>
      <c r="P2705" s="188">
        <v>24.97</v>
      </c>
      <c r="Q2705" s="188">
        <v>25.17</v>
      </c>
      <c r="R2705" s="188">
        <v>18.18</v>
      </c>
      <c r="S2705" s="188">
        <v>22.4</v>
      </c>
      <c r="T2705" s="188"/>
      <c r="U2705" s="188"/>
      <c r="V2705" s="188">
        <v>21.28</v>
      </c>
      <c r="W2705" s="188"/>
      <c r="X2705" s="188"/>
      <c r="Y2705" s="188">
        <v>18.39</v>
      </c>
      <c r="Z2705" s="188">
        <v>23.63</v>
      </c>
      <c r="AA2705" s="188"/>
      <c r="AB2705" s="188">
        <v>22.71</v>
      </c>
      <c r="AC2705" s="188">
        <v>25.76</v>
      </c>
      <c r="AD2705" s="188"/>
      <c r="AE2705" s="188">
        <v>23.36</v>
      </c>
      <c r="AF2705" s="188">
        <v>20.92</v>
      </c>
    </row>
    <row r="2706" spans="1:32" x14ac:dyDescent="0.3">
      <c r="A2706" s="180" t="s">
        <v>973</v>
      </c>
      <c r="B2706" s="180">
        <v>3923</v>
      </c>
      <c r="C2706" s="182" t="s">
        <v>29056</v>
      </c>
      <c r="D2706" s="180" t="s">
        <v>6</v>
      </c>
      <c r="E2706" s="180" t="s">
        <v>857</v>
      </c>
      <c r="F2706" s="188">
        <v>26.03</v>
      </c>
      <c r="G2706" s="188"/>
      <c r="H2706" s="188"/>
      <c r="I2706" s="188"/>
      <c r="J2706" s="188">
        <v>22.89</v>
      </c>
      <c r="K2706" s="188"/>
      <c r="L2706" s="188"/>
      <c r="M2706" s="188">
        <v>27.51</v>
      </c>
      <c r="N2706" s="188">
        <v>26.78</v>
      </c>
      <c r="O2706" s="188"/>
      <c r="P2706" s="188">
        <v>27.15</v>
      </c>
      <c r="Q2706" s="188">
        <v>27.37</v>
      </c>
      <c r="R2706" s="188">
        <v>19.77</v>
      </c>
      <c r="S2706" s="188">
        <v>24.35</v>
      </c>
      <c r="T2706" s="188"/>
      <c r="U2706" s="188"/>
      <c r="V2706" s="188">
        <v>23.13</v>
      </c>
      <c r="W2706" s="188"/>
      <c r="X2706" s="188"/>
      <c r="Y2706" s="188">
        <v>19.989999999999998</v>
      </c>
      <c r="Z2706" s="188">
        <v>25.69</v>
      </c>
      <c r="AA2706" s="188"/>
      <c r="AB2706" s="188">
        <v>24.69</v>
      </c>
      <c r="AC2706" s="188">
        <v>28</v>
      </c>
      <c r="AD2706" s="188"/>
      <c r="AE2706" s="188">
        <v>25.39</v>
      </c>
      <c r="AF2706" s="188">
        <v>22.74</v>
      </c>
    </row>
    <row r="2707" spans="1:32" x14ac:dyDescent="0.3">
      <c r="A2707" s="180" t="s">
        <v>973</v>
      </c>
      <c r="B2707" s="180">
        <v>3921</v>
      </c>
      <c r="C2707" s="182" t="s">
        <v>29057</v>
      </c>
      <c r="D2707" s="180" t="s">
        <v>6</v>
      </c>
      <c r="E2707" s="180" t="s">
        <v>857</v>
      </c>
      <c r="F2707" s="188">
        <v>21.48</v>
      </c>
      <c r="G2707" s="188"/>
      <c r="H2707" s="188"/>
      <c r="I2707" s="188"/>
      <c r="J2707" s="188">
        <v>18.89</v>
      </c>
      <c r="K2707" s="188"/>
      <c r="L2707" s="188"/>
      <c r="M2707" s="188">
        <v>22.71</v>
      </c>
      <c r="N2707" s="188">
        <v>22.11</v>
      </c>
      <c r="O2707" s="188"/>
      <c r="P2707" s="188">
        <v>22.41</v>
      </c>
      <c r="Q2707" s="188">
        <v>22.59</v>
      </c>
      <c r="R2707" s="188">
        <v>16.32</v>
      </c>
      <c r="S2707" s="188">
        <v>20.100000000000001</v>
      </c>
      <c r="T2707" s="188"/>
      <c r="U2707" s="188"/>
      <c r="V2707" s="188">
        <v>19.09</v>
      </c>
      <c r="W2707" s="188"/>
      <c r="X2707" s="188"/>
      <c r="Y2707" s="188">
        <v>16.5</v>
      </c>
      <c r="Z2707" s="188">
        <v>21.2</v>
      </c>
      <c r="AA2707" s="188"/>
      <c r="AB2707" s="188">
        <v>20.38</v>
      </c>
      <c r="AC2707" s="188">
        <v>23.11</v>
      </c>
      <c r="AD2707" s="188"/>
      <c r="AE2707" s="188">
        <v>20.96</v>
      </c>
      <c r="AF2707" s="188">
        <v>18.77</v>
      </c>
    </row>
    <row r="2708" spans="1:32" x14ac:dyDescent="0.3">
      <c r="A2708" s="180" t="s">
        <v>973</v>
      </c>
      <c r="B2708" s="180">
        <v>3937</v>
      </c>
      <c r="C2708" s="182" t="s">
        <v>29058</v>
      </c>
      <c r="D2708" s="180" t="s">
        <v>6</v>
      </c>
      <c r="E2708" s="180" t="s">
        <v>857</v>
      </c>
      <c r="F2708" s="188">
        <v>21.47</v>
      </c>
      <c r="G2708" s="188"/>
      <c r="H2708" s="188"/>
      <c r="I2708" s="188"/>
      <c r="J2708" s="188">
        <v>18.88</v>
      </c>
      <c r="K2708" s="188"/>
      <c r="L2708" s="188"/>
      <c r="M2708" s="188">
        <v>22.7</v>
      </c>
      <c r="N2708" s="188">
        <v>22.09</v>
      </c>
      <c r="O2708" s="188"/>
      <c r="P2708" s="188">
        <v>22.4</v>
      </c>
      <c r="Q2708" s="188">
        <v>22.58</v>
      </c>
      <c r="R2708" s="188">
        <v>16.309999999999999</v>
      </c>
      <c r="S2708" s="188">
        <v>20.079999999999998</v>
      </c>
      <c r="T2708" s="188"/>
      <c r="U2708" s="188"/>
      <c r="V2708" s="188">
        <v>19.079999999999998</v>
      </c>
      <c r="W2708" s="188"/>
      <c r="X2708" s="188"/>
      <c r="Y2708" s="188">
        <v>16.489999999999998</v>
      </c>
      <c r="Z2708" s="188">
        <v>21.19</v>
      </c>
      <c r="AA2708" s="188"/>
      <c r="AB2708" s="188">
        <v>20.37</v>
      </c>
      <c r="AC2708" s="188">
        <v>23.1</v>
      </c>
      <c r="AD2708" s="188"/>
      <c r="AE2708" s="188">
        <v>20.95</v>
      </c>
      <c r="AF2708" s="188">
        <v>18.760000000000002</v>
      </c>
    </row>
    <row r="2709" spans="1:32" x14ac:dyDescent="0.3">
      <c r="A2709" s="180" t="s">
        <v>973</v>
      </c>
      <c r="B2709" s="180">
        <v>3920</v>
      </c>
      <c r="C2709" s="182" t="s">
        <v>29059</v>
      </c>
      <c r="D2709" s="180" t="s">
        <v>6</v>
      </c>
      <c r="E2709" s="180" t="s">
        <v>857</v>
      </c>
      <c r="F2709" s="188">
        <v>21.47</v>
      </c>
      <c r="G2709" s="188"/>
      <c r="H2709" s="188"/>
      <c r="I2709" s="188"/>
      <c r="J2709" s="188">
        <v>18.88</v>
      </c>
      <c r="K2709" s="188"/>
      <c r="L2709" s="188"/>
      <c r="M2709" s="188">
        <v>22.7</v>
      </c>
      <c r="N2709" s="188">
        <v>22.09</v>
      </c>
      <c r="O2709" s="188"/>
      <c r="P2709" s="188">
        <v>22.4</v>
      </c>
      <c r="Q2709" s="188">
        <v>22.58</v>
      </c>
      <c r="R2709" s="188">
        <v>16.309999999999999</v>
      </c>
      <c r="S2709" s="188">
        <v>20.079999999999998</v>
      </c>
      <c r="T2709" s="188"/>
      <c r="U2709" s="188"/>
      <c r="V2709" s="188">
        <v>19.079999999999998</v>
      </c>
      <c r="W2709" s="188"/>
      <c r="X2709" s="188"/>
      <c r="Y2709" s="188">
        <v>16.489999999999998</v>
      </c>
      <c r="Z2709" s="188">
        <v>21.19</v>
      </c>
      <c r="AA2709" s="188"/>
      <c r="AB2709" s="188">
        <v>20.37</v>
      </c>
      <c r="AC2709" s="188">
        <v>23.1</v>
      </c>
      <c r="AD2709" s="188"/>
      <c r="AE2709" s="188">
        <v>20.95</v>
      </c>
      <c r="AF2709" s="188">
        <v>18.760000000000002</v>
      </c>
    </row>
    <row r="2710" spans="1:32" x14ac:dyDescent="0.3">
      <c r="A2710" s="180" t="s">
        <v>973</v>
      </c>
      <c r="B2710" s="180">
        <v>3938</v>
      </c>
      <c r="C2710" s="182" t="s">
        <v>29060</v>
      </c>
      <c r="D2710" s="180" t="s">
        <v>6</v>
      </c>
      <c r="E2710" s="180" t="s">
        <v>857</v>
      </c>
      <c r="F2710" s="188">
        <v>14.16</v>
      </c>
      <c r="G2710" s="188"/>
      <c r="H2710" s="188"/>
      <c r="I2710" s="188"/>
      <c r="J2710" s="188">
        <v>12.45</v>
      </c>
      <c r="K2710" s="188"/>
      <c r="L2710" s="188"/>
      <c r="M2710" s="188">
        <v>14.96</v>
      </c>
      <c r="N2710" s="188">
        <v>14.57</v>
      </c>
      <c r="O2710" s="188"/>
      <c r="P2710" s="188">
        <v>14.77</v>
      </c>
      <c r="Q2710" s="188">
        <v>14.89</v>
      </c>
      <c r="R2710" s="188">
        <v>10.75</v>
      </c>
      <c r="S2710" s="188">
        <v>13.24</v>
      </c>
      <c r="T2710" s="188"/>
      <c r="U2710" s="188"/>
      <c r="V2710" s="188">
        <v>12.58</v>
      </c>
      <c r="W2710" s="188"/>
      <c r="X2710" s="188"/>
      <c r="Y2710" s="188">
        <v>10.87</v>
      </c>
      <c r="Z2710" s="188">
        <v>13.97</v>
      </c>
      <c r="AA2710" s="188"/>
      <c r="AB2710" s="188">
        <v>13.43</v>
      </c>
      <c r="AC2710" s="188">
        <v>15.23</v>
      </c>
      <c r="AD2710" s="188"/>
      <c r="AE2710" s="188">
        <v>13.81</v>
      </c>
      <c r="AF2710" s="188">
        <v>12.37</v>
      </c>
    </row>
    <row r="2711" spans="1:32" x14ac:dyDescent="0.3">
      <c r="A2711" s="180" t="s">
        <v>973</v>
      </c>
      <c r="B2711" s="180">
        <v>3919</v>
      </c>
      <c r="C2711" s="182" t="s">
        <v>29061</v>
      </c>
      <c r="D2711" s="180" t="s">
        <v>6</v>
      </c>
      <c r="E2711" s="180" t="s">
        <v>857</v>
      </c>
      <c r="F2711" s="188">
        <v>14.43</v>
      </c>
      <c r="G2711" s="188"/>
      <c r="H2711" s="188"/>
      <c r="I2711" s="188"/>
      <c r="J2711" s="188">
        <v>12.69</v>
      </c>
      <c r="K2711" s="188"/>
      <c r="L2711" s="188"/>
      <c r="M2711" s="188">
        <v>15.26</v>
      </c>
      <c r="N2711" s="188">
        <v>14.85</v>
      </c>
      <c r="O2711" s="188"/>
      <c r="P2711" s="188">
        <v>15.05</v>
      </c>
      <c r="Q2711" s="188">
        <v>15.17</v>
      </c>
      <c r="R2711" s="188">
        <v>10.96</v>
      </c>
      <c r="S2711" s="188">
        <v>13.5</v>
      </c>
      <c r="T2711" s="188"/>
      <c r="U2711" s="188"/>
      <c r="V2711" s="188">
        <v>12.82</v>
      </c>
      <c r="W2711" s="188"/>
      <c r="X2711" s="188"/>
      <c r="Y2711" s="188">
        <v>11.08</v>
      </c>
      <c r="Z2711" s="188">
        <v>14.24</v>
      </c>
      <c r="AA2711" s="188"/>
      <c r="AB2711" s="188">
        <v>13.69</v>
      </c>
      <c r="AC2711" s="188">
        <v>15.53</v>
      </c>
      <c r="AD2711" s="188"/>
      <c r="AE2711" s="188">
        <v>14.08</v>
      </c>
      <c r="AF2711" s="188">
        <v>12.61</v>
      </c>
    </row>
    <row r="2712" spans="1:32" x14ac:dyDescent="0.3">
      <c r="A2712" s="180" t="s">
        <v>973</v>
      </c>
      <c r="B2712" s="180">
        <v>3927</v>
      </c>
      <c r="C2712" s="182" t="s">
        <v>29062</v>
      </c>
      <c r="D2712" s="180" t="s">
        <v>6</v>
      </c>
      <c r="E2712" s="180" t="s">
        <v>857</v>
      </c>
      <c r="F2712" s="188">
        <v>73.099999999999994</v>
      </c>
      <c r="G2712" s="188"/>
      <c r="H2712" s="188"/>
      <c r="I2712" s="188"/>
      <c r="J2712" s="188">
        <v>64.27</v>
      </c>
      <c r="K2712" s="188"/>
      <c r="L2712" s="188"/>
      <c r="M2712" s="188">
        <v>77.27</v>
      </c>
      <c r="N2712" s="188">
        <v>75.22</v>
      </c>
      <c r="O2712" s="188"/>
      <c r="P2712" s="188">
        <v>76.239999999999995</v>
      </c>
      <c r="Q2712" s="188">
        <v>76.86</v>
      </c>
      <c r="R2712" s="188">
        <v>55.52</v>
      </c>
      <c r="S2712" s="188">
        <v>68.38</v>
      </c>
      <c r="T2712" s="188"/>
      <c r="U2712" s="188"/>
      <c r="V2712" s="188">
        <v>64.959999999999994</v>
      </c>
      <c r="W2712" s="188"/>
      <c r="X2712" s="188"/>
      <c r="Y2712" s="188">
        <v>56.14</v>
      </c>
      <c r="Z2712" s="188">
        <v>72.14</v>
      </c>
      <c r="AA2712" s="188"/>
      <c r="AB2712" s="188">
        <v>69.33</v>
      </c>
      <c r="AC2712" s="188">
        <v>78.63</v>
      </c>
      <c r="AD2712" s="188"/>
      <c r="AE2712" s="188">
        <v>71.319999999999993</v>
      </c>
      <c r="AF2712" s="188">
        <v>63.86</v>
      </c>
    </row>
    <row r="2713" spans="1:32" x14ac:dyDescent="0.3">
      <c r="A2713" s="180" t="s">
        <v>973</v>
      </c>
      <c r="B2713" s="180">
        <v>3928</v>
      </c>
      <c r="C2713" s="182" t="s">
        <v>29063</v>
      </c>
      <c r="D2713" s="180" t="s">
        <v>6</v>
      </c>
      <c r="E2713" s="180" t="s">
        <v>857</v>
      </c>
      <c r="F2713" s="188">
        <v>73.099999999999994</v>
      </c>
      <c r="G2713" s="188"/>
      <c r="H2713" s="188"/>
      <c r="I2713" s="188"/>
      <c r="J2713" s="188">
        <v>64.27</v>
      </c>
      <c r="K2713" s="188"/>
      <c r="L2713" s="188"/>
      <c r="M2713" s="188">
        <v>77.27</v>
      </c>
      <c r="N2713" s="188">
        <v>75.22</v>
      </c>
      <c r="O2713" s="188"/>
      <c r="P2713" s="188">
        <v>76.239999999999995</v>
      </c>
      <c r="Q2713" s="188">
        <v>76.86</v>
      </c>
      <c r="R2713" s="188">
        <v>55.52</v>
      </c>
      <c r="S2713" s="188">
        <v>68.38</v>
      </c>
      <c r="T2713" s="188"/>
      <c r="U2713" s="188"/>
      <c r="V2713" s="188">
        <v>64.959999999999994</v>
      </c>
      <c r="W2713" s="188"/>
      <c r="X2713" s="188"/>
      <c r="Y2713" s="188">
        <v>56.14</v>
      </c>
      <c r="Z2713" s="188">
        <v>72.14</v>
      </c>
      <c r="AA2713" s="188"/>
      <c r="AB2713" s="188">
        <v>69.33</v>
      </c>
      <c r="AC2713" s="188">
        <v>78.63</v>
      </c>
      <c r="AD2713" s="188"/>
      <c r="AE2713" s="188">
        <v>71.319999999999993</v>
      </c>
      <c r="AF2713" s="188">
        <v>63.86</v>
      </c>
    </row>
    <row r="2714" spans="1:32" x14ac:dyDescent="0.3">
      <c r="A2714" s="180" t="s">
        <v>973</v>
      </c>
      <c r="B2714" s="180">
        <v>3926</v>
      </c>
      <c r="C2714" s="182" t="s">
        <v>29064</v>
      </c>
      <c r="D2714" s="180" t="s">
        <v>6</v>
      </c>
      <c r="E2714" s="180" t="s">
        <v>857</v>
      </c>
      <c r="F2714" s="188">
        <v>41.67</v>
      </c>
      <c r="G2714" s="188"/>
      <c r="H2714" s="188"/>
      <c r="I2714" s="188"/>
      <c r="J2714" s="188">
        <v>36.64</v>
      </c>
      <c r="K2714" s="188"/>
      <c r="L2714" s="188"/>
      <c r="M2714" s="188">
        <v>44.05</v>
      </c>
      <c r="N2714" s="188">
        <v>42.88</v>
      </c>
      <c r="O2714" s="188"/>
      <c r="P2714" s="188">
        <v>43.46</v>
      </c>
      <c r="Q2714" s="188">
        <v>43.82</v>
      </c>
      <c r="R2714" s="188">
        <v>31.65</v>
      </c>
      <c r="S2714" s="188">
        <v>38.979999999999997</v>
      </c>
      <c r="T2714" s="188"/>
      <c r="U2714" s="188"/>
      <c r="V2714" s="188">
        <v>37.03</v>
      </c>
      <c r="W2714" s="188"/>
      <c r="X2714" s="188"/>
      <c r="Y2714" s="188">
        <v>32</v>
      </c>
      <c r="Z2714" s="188">
        <v>41.13</v>
      </c>
      <c r="AA2714" s="188"/>
      <c r="AB2714" s="188">
        <v>39.53</v>
      </c>
      <c r="AC2714" s="188">
        <v>44.83</v>
      </c>
      <c r="AD2714" s="188"/>
      <c r="AE2714" s="188">
        <v>40.659999999999997</v>
      </c>
      <c r="AF2714" s="188">
        <v>36.409999999999997</v>
      </c>
    </row>
    <row r="2715" spans="1:32" x14ac:dyDescent="0.3">
      <c r="A2715" s="180" t="s">
        <v>973</v>
      </c>
      <c r="B2715" s="180">
        <v>3935</v>
      </c>
      <c r="C2715" s="182" t="s">
        <v>29065</v>
      </c>
      <c r="D2715" s="180" t="s">
        <v>6</v>
      </c>
      <c r="E2715" s="180" t="s">
        <v>857</v>
      </c>
      <c r="F2715" s="188">
        <v>41.67</v>
      </c>
      <c r="G2715" s="188"/>
      <c r="H2715" s="188"/>
      <c r="I2715" s="188"/>
      <c r="J2715" s="188">
        <v>36.64</v>
      </c>
      <c r="K2715" s="188"/>
      <c r="L2715" s="188"/>
      <c r="M2715" s="188">
        <v>44.05</v>
      </c>
      <c r="N2715" s="188">
        <v>42.88</v>
      </c>
      <c r="O2715" s="188"/>
      <c r="P2715" s="188">
        <v>43.46</v>
      </c>
      <c r="Q2715" s="188">
        <v>43.82</v>
      </c>
      <c r="R2715" s="188">
        <v>31.65</v>
      </c>
      <c r="S2715" s="188">
        <v>38.979999999999997</v>
      </c>
      <c r="T2715" s="188"/>
      <c r="U2715" s="188"/>
      <c r="V2715" s="188">
        <v>37.03</v>
      </c>
      <c r="W2715" s="188"/>
      <c r="X2715" s="188"/>
      <c r="Y2715" s="188">
        <v>32</v>
      </c>
      <c r="Z2715" s="188">
        <v>41.13</v>
      </c>
      <c r="AA2715" s="188"/>
      <c r="AB2715" s="188">
        <v>39.53</v>
      </c>
      <c r="AC2715" s="188">
        <v>44.83</v>
      </c>
      <c r="AD2715" s="188"/>
      <c r="AE2715" s="188">
        <v>40.659999999999997</v>
      </c>
      <c r="AF2715" s="188">
        <v>36.409999999999997</v>
      </c>
    </row>
    <row r="2716" spans="1:32" x14ac:dyDescent="0.3">
      <c r="A2716" s="180" t="s">
        <v>973</v>
      </c>
      <c r="B2716" s="180">
        <v>3925</v>
      </c>
      <c r="C2716" s="182" t="s">
        <v>29066</v>
      </c>
      <c r="D2716" s="180" t="s">
        <v>6</v>
      </c>
      <c r="E2716" s="180" t="s">
        <v>857</v>
      </c>
      <c r="F2716" s="188">
        <v>41.67</v>
      </c>
      <c r="G2716" s="188"/>
      <c r="H2716" s="188"/>
      <c r="I2716" s="188"/>
      <c r="J2716" s="188">
        <v>36.64</v>
      </c>
      <c r="K2716" s="188"/>
      <c r="L2716" s="188"/>
      <c r="M2716" s="188">
        <v>44.05</v>
      </c>
      <c r="N2716" s="188">
        <v>42.88</v>
      </c>
      <c r="O2716" s="188"/>
      <c r="P2716" s="188">
        <v>43.46</v>
      </c>
      <c r="Q2716" s="188">
        <v>43.82</v>
      </c>
      <c r="R2716" s="188">
        <v>31.65</v>
      </c>
      <c r="S2716" s="188">
        <v>38.979999999999997</v>
      </c>
      <c r="T2716" s="188"/>
      <c r="U2716" s="188"/>
      <c r="V2716" s="188">
        <v>37.03</v>
      </c>
      <c r="W2716" s="188"/>
      <c r="X2716" s="188"/>
      <c r="Y2716" s="188">
        <v>32</v>
      </c>
      <c r="Z2716" s="188">
        <v>41.13</v>
      </c>
      <c r="AA2716" s="188"/>
      <c r="AB2716" s="188">
        <v>39.53</v>
      </c>
      <c r="AC2716" s="188">
        <v>44.83</v>
      </c>
      <c r="AD2716" s="188"/>
      <c r="AE2716" s="188">
        <v>40.659999999999997</v>
      </c>
      <c r="AF2716" s="188">
        <v>36.409999999999997</v>
      </c>
    </row>
    <row r="2717" spans="1:32" x14ac:dyDescent="0.3">
      <c r="A2717" s="180" t="s">
        <v>973</v>
      </c>
      <c r="B2717" s="180">
        <v>3929</v>
      </c>
      <c r="C2717" s="182" t="s">
        <v>29067</v>
      </c>
      <c r="D2717" s="180" t="s">
        <v>6</v>
      </c>
      <c r="E2717" s="180" t="s">
        <v>857</v>
      </c>
      <c r="F2717" s="188">
        <v>111.37</v>
      </c>
      <c r="G2717" s="188"/>
      <c r="H2717" s="188"/>
      <c r="I2717" s="188"/>
      <c r="J2717" s="188">
        <v>97.93</v>
      </c>
      <c r="K2717" s="188"/>
      <c r="L2717" s="188"/>
      <c r="M2717" s="188">
        <v>117.72</v>
      </c>
      <c r="N2717" s="188">
        <v>114.6</v>
      </c>
      <c r="O2717" s="188"/>
      <c r="P2717" s="188">
        <v>116.16</v>
      </c>
      <c r="Q2717" s="188">
        <v>117.1</v>
      </c>
      <c r="R2717" s="188">
        <v>84.59</v>
      </c>
      <c r="S2717" s="188">
        <v>104.18</v>
      </c>
      <c r="T2717" s="188"/>
      <c r="U2717" s="188"/>
      <c r="V2717" s="188">
        <v>98.97</v>
      </c>
      <c r="W2717" s="188"/>
      <c r="X2717" s="188"/>
      <c r="Y2717" s="188">
        <v>85.53</v>
      </c>
      <c r="Z2717" s="188">
        <v>109.91</v>
      </c>
      <c r="AA2717" s="188"/>
      <c r="AB2717" s="188">
        <v>105.64</v>
      </c>
      <c r="AC2717" s="188">
        <v>119.81</v>
      </c>
      <c r="AD2717" s="188"/>
      <c r="AE2717" s="188">
        <v>108.66</v>
      </c>
      <c r="AF2717" s="188">
        <v>97.3</v>
      </c>
    </row>
    <row r="2718" spans="1:32" x14ac:dyDescent="0.3">
      <c r="A2718" s="180" t="s">
        <v>973</v>
      </c>
      <c r="B2718" s="180">
        <v>3931</v>
      </c>
      <c r="C2718" s="182" t="s">
        <v>29068</v>
      </c>
      <c r="D2718" s="180" t="s">
        <v>6</v>
      </c>
      <c r="E2718" s="180" t="s">
        <v>857</v>
      </c>
      <c r="F2718" s="188">
        <v>111.37</v>
      </c>
      <c r="G2718" s="188"/>
      <c r="H2718" s="188"/>
      <c r="I2718" s="188"/>
      <c r="J2718" s="188">
        <v>97.93</v>
      </c>
      <c r="K2718" s="188"/>
      <c r="L2718" s="188"/>
      <c r="M2718" s="188">
        <v>117.72</v>
      </c>
      <c r="N2718" s="188">
        <v>114.6</v>
      </c>
      <c r="O2718" s="188"/>
      <c r="P2718" s="188">
        <v>116.16</v>
      </c>
      <c r="Q2718" s="188">
        <v>117.1</v>
      </c>
      <c r="R2718" s="188">
        <v>84.59</v>
      </c>
      <c r="S2718" s="188">
        <v>104.18</v>
      </c>
      <c r="T2718" s="188"/>
      <c r="U2718" s="188"/>
      <c r="V2718" s="188">
        <v>98.97</v>
      </c>
      <c r="W2718" s="188"/>
      <c r="X2718" s="188"/>
      <c r="Y2718" s="188">
        <v>85.53</v>
      </c>
      <c r="Z2718" s="188">
        <v>109.91</v>
      </c>
      <c r="AA2718" s="188"/>
      <c r="AB2718" s="188">
        <v>105.64</v>
      </c>
      <c r="AC2718" s="188">
        <v>119.81</v>
      </c>
      <c r="AD2718" s="188"/>
      <c r="AE2718" s="188">
        <v>108.66</v>
      </c>
      <c r="AF2718" s="188">
        <v>97.3</v>
      </c>
    </row>
    <row r="2719" spans="1:32" x14ac:dyDescent="0.3">
      <c r="A2719" s="180" t="s">
        <v>973</v>
      </c>
      <c r="B2719" s="180">
        <v>3930</v>
      </c>
      <c r="C2719" s="182" t="s">
        <v>29069</v>
      </c>
      <c r="D2719" s="180" t="s">
        <v>6</v>
      </c>
      <c r="E2719" s="180" t="s">
        <v>857</v>
      </c>
      <c r="F2719" s="188">
        <v>111.37</v>
      </c>
      <c r="G2719" s="188"/>
      <c r="H2719" s="188"/>
      <c r="I2719" s="188"/>
      <c r="J2719" s="188">
        <v>97.93</v>
      </c>
      <c r="K2719" s="188"/>
      <c r="L2719" s="188"/>
      <c r="M2719" s="188">
        <v>117.72</v>
      </c>
      <c r="N2719" s="188">
        <v>114.6</v>
      </c>
      <c r="O2719" s="188"/>
      <c r="P2719" s="188">
        <v>116.16</v>
      </c>
      <c r="Q2719" s="188">
        <v>117.1</v>
      </c>
      <c r="R2719" s="188">
        <v>84.59</v>
      </c>
      <c r="S2719" s="188">
        <v>104.18</v>
      </c>
      <c r="T2719" s="188"/>
      <c r="U2719" s="188"/>
      <c r="V2719" s="188">
        <v>98.97</v>
      </c>
      <c r="W2719" s="188"/>
      <c r="X2719" s="188"/>
      <c r="Y2719" s="188">
        <v>85.53</v>
      </c>
      <c r="Z2719" s="188">
        <v>109.91</v>
      </c>
      <c r="AA2719" s="188"/>
      <c r="AB2719" s="188">
        <v>105.64</v>
      </c>
      <c r="AC2719" s="188">
        <v>119.81</v>
      </c>
      <c r="AD2719" s="188"/>
      <c r="AE2719" s="188">
        <v>108.66</v>
      </c>
      <c r="AF2719" s="188">
        <v>97.3</v>
      </c>
    </row>
    <row r="2720" spans="1:32" x14ac:dyDescent="0.3">
      <c r="A2720" s="180" t="s">
        <v>973</v>
      </c>
      <c r="B2720" s="180">
        <v>12406</v>
      </c>
      <c r="C2720" s="182" t="s">
        <v>29070</v>
      </c>
      <c r="D2720" s="180" t="s">
        <v>6</v>
      </c>
      <c r="E2720" s="180" t="s">
        <v>857</v>
      </c>
      <c r="F2720" s="188">
        <v>10.23</v>
      </c>
      <c r="G2720" s="188"/>
      <c r="H2720" s="188"/>
      <c r="I2720" s="188"/>
      <c r="J2720" s="188">
        <v>9</v>
      </c>
      <c r="K2720" s="188"/>
      <c r="L2720" s="188"/>
      <c r="M2720" s="188">
        <v>10.82</v>
      </c>
      <c r="N2720" s="188">
        <v>10.53</v>
      </c>
      <c r="O2720" s="188"/>
      <c r="P2720" s="188">
        <v>10.67</v>
      </c>
      <c r="Q2720" s="188">
        <v>10.76</v>
      </c>
      <c r="R2720" s="188">
        <v>7.77</v>
      </c>
      <c r="S2720" s="188">
        <v>9.57</v>
      </c>
      <c r="T2720" s="188"/>
      <c r="U2720" s="188"/>
      <c r="V2720" s="188">
        <v>9.09</v>
      </c>
      <c r="W2720" s="188"/>
      <c r="X2720" s="188"/>
      <c r="Y2720" s="188">
        <v>7.86</v>
      </c>
      <c r="Z2720" s="188">
        <v>10.1</v>
      </c>
      <c r="AA2720" s="188"/>
      <c r="AB2720" s="188">
        <v>9.7100000000000009</v>
      </c>
      <c r="AC2720" s="188">
        <v>11.01</v>
      </c>
      <c r="AD2720" s="188"/>
      <c r="AE2720" s="188">
        <v>9.98</v>
      </c>
      <c r="AF2720" s="188">
        <v>8.94</v>
      </c>
    </row>
    <row r="2721" spans="1:32" x14ac:dyDescent="0.3">
      <c r="A2721" s="180" t="s">
        <v>973</v>
      </c>
      <c r="B2721" s="180">
        <v>3932</v>
      </c>
      <c r="C2721" s="182" t="s">
        <v>29071</v>
      </c>
      <c r="D2721" s="180" t="s">
        <v>6</v>
      </c>
      <c r="E2721" s="180" t="s">
        <v>857</v>
      </c>
      <c r="F2721" s="188">
        <v>192.31</v>
      </c>
      <c r="G2721" s="188"/>
      <c r="H2721" s="188"/>
      <c r="I2721" s="188"/>
      <c r="J2721" s="188">
        <v>169.1</v>
      </c>
      <c r="K2721" s="188"/>
      <c r="L2721" s="188"/>
      <c r="M2721" s="188">
        <v>203.28</v>
      </c>
      <c r="N2721" s="188">
        <v>197.88</v>
      </c>
      <c r="O2721" s="188"/>
      <c r="P2721" s="188">
        <v>200.58</v>
      </c>
      <c r="Q2721" s="188">
        <v>202.2</v>
      </c>
      <c r="R2721" s="188">
        <v>146.07</v>
      </c>
      <c r="S2721" s="188">
        <v>179.89</v>
      </c>
      <c r="T2721" s="188"/>
      <c r="U2721" s="188"/>
      <c r="V2721" s="188">
        <v>170.9</v>
      </c>
      <c r="W2721" s="188"/>
      <c r="X2721" s="188"/>
      <c r="Y2721" s="188">
        <v>147.69</v>
      </c>
      <c r="Z2721" s="188">
        <v>189.79</v>
      </c>
      <c r="AA2721" s="188"/>
      <c r="AB2721" s="188">
        <v>182.41</v>
      </c>
      <c r="AC2721" s="188">
        <v>206.88</v>
      </c>
      <c r="AD2721" s="188"/>
      <c r="AE2721" s="188">
        <v>187.63</v>
      </c>
      <c r="AF2721" s="188">
        <v>168.02</v>
      </c>
    </row>
    <row r="2722" spans="1:32" x14ac:dyDescent="0.3">
      <c r="A2722" s="180" t="s">
        <v>973</v>
      </c>
      <c r="B2722" s="180">
        <v>3933</v>
      </c>
      <c r="C2722" s="182" t="s">
        <v>29072</v>
      </c>
      <c r="D2722" s="180" t="s">
        <v>6</v>
      </c>
      <c r="E2722" s="180" t="s">
        <v>857</v>
      </c>
      <c r="F2722" s="188">
        <v>192.31</v>
      </c>
      <c r="G2722" s="188"/>
      <c r="H2722" s="188"/>
      <c r="I2722" s="188"/>
      <c r="J2722" s="188">
        <v>169.1</v>
      </c>
      <c r="K2722" s="188"/>
      <c r="L2722" s="188"/>
      <c r="M2722" s="188">
        <v>203.28</v>
      </c>
      <c r="N2722" s="188">
        <v>197.88</v>
      </c>
      <c r="O2722" s="188"/>
      <c r="P2722" s="188">
        <v>200.58</v>
      </c>
      <c r="Q2722" s="188">
        <v>202.2</v>
      </c>
      <c r="R2722" s="188">
        <v>146.07</v>
      </c>
      <c r="S2722" s="188">
        <v>179.89</v>
      </c>
      <c r="T2722" s="188"/>
      <c r="U2722" s="188"/>
      <c r="V2722" s="188">
        <v>170.9</v>
      </c>
      <c r="W2722" s="188"/>
      <c r="X2722" s="188"/>
      <c r="Y2722" s="188">
        <v>147.69</v>
      </c>
      <c r="Z2722" s="188">
        <v>189.79</v>
      </c>
      <c r="AA2722" s="188"/>
      <c r="AB2722" s="188">
        <v>182.41</v>
      </c>
      <c r="AC2722" s="188">
        <v>206.88</v>
      </c>
      <c r="AD2722" s="188"/>
      <c r="AE2722" s="188">
        <v>187.63</v>
      </c>
      <c r="AF2722" s="188">
        <v>168.02</v>
      </c>
    </row>
    <row r="2723" spans="1:32" x14ac:dyDescent="0.3">
      <c r="A2723" s="180" t="s">
        <v>973</v>
      </c>
      <c r="B2723" s="180">
        <v>3934</v>
      </c>
      <c r="C2723" s="182" t="s">
        <v>29073</v>
      </c>
      <c r="D2723" s="180" t="s">
        <v>6</v>
      </c>
      <c r="E2723" s="180" t="s">
        <v>857</v>
      </c>
      <c r="F2723" s="188">
        <v>192.31</v>
      </c>
      <c r="G2723" s="188"/>
      <c r="H2723" s="188"/>
      <c r="I2723" s="188"/>
      <c r="J2723" s="188">
        <v>169.1</v>
      </c>
      <c r="K2723" s="188"/>
      <c r="L2723" s="188"/>
      <c r="M2723" s="188">
        <v>203.28</v>
      </c>
      <c r="N2723" s="188">
        <v>197.88</v>
      </c>
      <c r="O2723" s="188"/>
      <c r="P2723" s="188">
        <v>200.58</v>
      </c>
      <c r="Q2723" s="188">
        <v>202.2</v>
      </c>
      <c r="R2723" s="188">
        <v>146.07</v>
      </c>
      <c r="S2723" s="188">
        <v>179.89</v>
      </c>
      <c r="T2723" s="188"/>
      <c r="U2723" s="188"/>
      <c r="V2723" s="188">
        <v>170.9</v>
      </c>
      <c r="W2723" s="188"/>
      <c r="X2723" s="188"/>
      <c r="Y2723" s="188">
        <v>147.69</v>
      </c>
      <c r="Z2723" s="188">
        <v>189.79</v>
      </c>
      <c r="AA2723" s="188"/>
      <c r="AB2723" s="188">
        <v>182.41</v>
      </c>
      <c r="AC2723" s="188">
        <v>206.88</v>
      </c>
      <c r="AD2723" s="188"/>
      <c r="AE2723" s="188">
        <v>187.63</v>
      </c>
      <c r="AF2723" s="188">
        <v>168.02</v>
      </c>
    </row>
    <row r="2724" spans="1:32" x14ac:dyDescent="0.3">
      <c r="A2724" s="180" t="s">
        <v>973</v>
      </c>
      <c r="B2724" s="180">
        <v>40355</v>
      </c>
      <c r="C2724" s="182" t="s">
        <v>29074</v>
      </c>
      <c r="D2724" s="180" t="s">
        <v>6</v>
      </c>
      <c r="E2724" s="180" t="s">
        <v>857</v>
      </c>
      <c r="F2724" s="188"/>
      <c r="G2724" s="188"/>
      <c r="H2724" s="188"/>
      <c r="I2724" s="188"/>
      <c r="J2724" s="188">
        <v>18.45</v>
      </c>
      <c r="K2724" s="188"/>
      <c r="L2724" s="188"/>
      <c r="M2724" s="188">
        <v>9.8000000000000007</v>
      </c>
      <c r="N2724" s="188"/>
      <c r="O2724" s="188"/>
      <c r="P2724" s="188"/>
      <c r="Q2724" s="188"/>
      <c r="R2724" s="188"/>
      <c r="S2724" s="188"/>
      <c r="T2724" s="188"/>
      <c r="U2724" s="188"/>
      <c r="V2724" s="188"/>
      <c r="W2724" s="188"/>
      <c r="X2724" s="188"/>
      <c r="Y2724" s="188"/>
      <c r="Z2724" s="188"/>
      <c r="AA2724" s="188"/>
      <c r="AB2724" s="188">
        <v>17.55</v>
      </c>
      <c r="AC2724" s="188"/>
      <c r="AD2724" s="188"/>
      <c r="AE2724" s="188">
        <v>12.38</v>
      </c>
      <c r="AF2724" s="188"/>
    </row>
    <row r="2725" spans="1:32" x14ac:dyDescent="0.3">
      <c r="A2725" s="180" t="s">
        <v>973</v>
      </c>
      <c r="B2725" s="180">
        <v>40364</v>
      </c>
      <c r="C2725" s="182" t="s">
        <v>29075</v>
      </c>
      <c r="D2725" s="180" t="s">
        <v>6</v>
      </c>
      <c r="E2725" s="180" t="s">
        <v>857</v>
      </c>
      <c r="F2725" s="188"/>
      <c r="G2725" s="188"/>
      <c r="H2725" s="188"/>
      <c r="I2725" s="188"/>
      <c r="J2725" s="188">
        <v>86.4</v>
      </c>
      <c r="K2725" s="188"/>
      <c r="L2725" s="188"/>
      <c r="M2725" s="188">
        <v>45.93</v>
      </c>
      <c r="N2725" s="188"/>
      <c r="O2725" s="188"/>
      <c r="P2725" s="188"/>
      <c r="Q2725" s="188"/>
      <c r="R2725" s="188"/>
      <c r="S2725" s="188"/>
      <c r="T2725" s="188"/>
      <c r="U2725" s="188"/>
      <c r="V2725" s="188"/>
      <c r="W2725" s="188"/>
      <c r="X2725" s="188"/>
      <c r="Y2725" s="188"/>
      <c r="Z2725" s="188"/>
      <c r="AA2725" s="188"/>
      <c r="AB2725" s="188">
        <v>82.19</v>
      </c>
      <c r="AC2725" s="188"/>
      <c r="AD2725" s="188"/>
      <c r="AE2725" s="188">
        <v>57.98</v>
      </c>
      <c r="AF2725" s="188"/>
    </row>
    <row r="2726" spans="1:32" x14ac:dyDescent="0.3">
      <c r="A2726" s="180" t="s">
        <v>973</v>
      </c>
      <c r="B2726" s="180">
        <v>40361</v>
      </c>
      <c r="C2726" s="182" t="s">
        <v>29076</v>
      </c>
      <c r="D2726" s="180" t="s">
        <v>6</v>
      </c>
      <c r="E2726" s="180" t="s">
        <v>857</v>
      </c>
      <c r="F2726" s="188"/>
      <c r="G2726" s="188"/>
      <c r="H2726" s="188"/>
      <c r="I2726" s="188"/>
      <c r="J2726" s="188">
        <v>67.56</v>
      </c>
      <c r="K2726" s="188"/>
      <c r="L2726" s="188"/>
      <c r="M2726" s="188">
        <v>35.909999999999997</v>
      </c>
      <c r="N2726" s="188"/>
      <c r="O2726" s="188"/>
      <c r="P2726" s="188"/>
      <c r="Q2726" s="188"/>
      <c r="R2726" s="188"/>
      <c r="S2726" s="188"/>
      <c r="T2726" s="188"/>
      <c r="U2726" s="188"/>
      <c r="V2726" s="188"/>
      <c r="W2726" s="188"/>
      <c r="X2726" s="188"/>
      <c r="Y2726" s="188"/>
      <c r="Z2726" s="188"/>
      <c r="AA2726" s="188"/>
      <c r="AB2726" s="188">
        <v>64.260000000000005</v>
      </c>
      <c r="AC2726" s="188"/>
      <c r="AD2726" s="188"/>
      <c r="AE2726" s="188">
        <v>45.33</v>
      </c>
      <c r="AF2726" s="188"/>
    </row>
    <row r="2727" spans="1:32" x14ac:dyDescent="0.3">
      <c r="A2727" s="180" t="s">
        <v>973</v>
      </c>
      <c r="B2727" s="180">
        <v>40358</v>
      </c>
      <c r="C2727" s="182" t="s">
        <v>29077</v>
      </c>
      <c r="D2727" s="180" t="s">
        <v>6</v>
      </c>
      <c r="E2727" s="180" t="s">
        <v>857</v>
      </c>
      <c r="F2727" s="188"/>
      <c r="G2727" s="188"/>
      <c r="H2727" s="188"/>
      <c r="I2727" s="188"/>
      <c r="J2727" s="188">
        <v>25.75</v>
      </c>
      <c r="K2727" s="188"/>
      <c r="L2727" s="188"/>
      <c r="M2727" s="188">
        <v>13.69</v>
      </c>
      <c r="N2727" s="188"/>
      <c r="O2727" s="188"/>
      <c r="P2727" s="188"/>
      <c r="Q2727" s="188"/>
      <c r="R2727" s="188"/>
      <c r="S2727" s="188"/>
      <c r="T2727" s="188"/>
      <c r="U2727" s="188"/>
      <c r="V2727" s="188"/>
      <c r="W2727" s="188"/>
      <c r="X2727" s="188"/>
      <c r="Y2727" s="188"/>
      <c r="Z2727" s="188"/>
      <c r="AA2727" s="188"/>
      <c r="AB2727" s="188">
        <v>24.5</v>
      </c>
      <c r="AC2727" s="188"/>
      <c r="AD2727" s="188"/>
      <c r="AE2727" s="188">
        <v>17.28</v>
      </c>
      <c r="AF2727" s="188"/>
    </row>
    <row r="2728" spans="1:32" x14ac:dyDescent="0.3">
      <c r="A2728" s="180" t="s">
        <v>973</v>
      </c>
      <c r="B2728" s="180">
        <v>40370</v>
      </c>
      <c r="C2728" s="182" t="s">
        <v>29078</v>
      </c>
      <c r="D2728" s="180" t="s">
        <v>6</v>
      </c>
      <c r="E2728" s="180" t="s">
        <v>857</v>
      </c>
      <c r="F2728" s="188"/>
      <c r="G2728" s="188"/>
      <c r="H2728" s="188"/>
      <c r="I2728" s="188"/>
      <c r="J2728" s="188">
        <v>274.16000000000003</v>
      </c>
      <c r="K2728" s="188"/>
      <c r="L2728" s="188"/>
      <c r="M2728" s="188">
        <v>145.74</v>
      </c>
      <c r="N2728" s="188"/>
      <c r="O2728" s="188"/>
      <c r="P2728" s="188"/>
      <c r="Q2728" s="188"/>
      <c r="R2728" s="188"/>
      <c r="S2728" s="188"/>
      <c r="T2728" s="188"/>
      <c r="U2728" s="188"/>
      <c r="V2728" s="188"/>
      <c r="W2728" s="188"/>
      <c r="X2728" s="188"/>
      <c r="Y2728" s="188"/>
      <c r="Z2728" s="188"/>
      <c r="AA2728" s="188"/>
      <c r="AB2728" s="188">
        <v>260.77999999999997</v>
      </c>
      <c r="AC2728" s="188"/>
      <c r="AD2728" s="188"/>
      <c r="AE2728" s="188">
        <v>183.97</v>
      </c>
      <c r="AF2728" s="188"/>
    </row>
    <row r="2729" spans="1:32" x14ac:dyDescent="0.3">
      <c r="A2729" s="180" t="s">
        <v>973</v>
      </c>
      <c r="B2729" s="180">
        <v>40367</v>
      </c>
      <c r="C2729" s="182" t="s">
        <v>29079</v>
      </c>
      <c r="D2729" s="180" t="s">
        <v>6</v>
      </c>
      <c r="E2729" s="180" t="s">
        <v>857</v>
      </c>
      <c r="F2729" s="188"/>
      <c r="G2729" s="188"/>
      <c r="H2729" s="188"/>
      <c r="I2729" s="188"/>
      <c r="J2729" s="188">
        <v>136.27000000000001</v>
      </c>
      <c r="K2729" s="188"/>
      <c r="L2729" s="188"/>
      <c r="M2729" s="188">
        <v>72.44</v>
      </c>
      <c r="N2729" s="188"/>
      <c r="O2729" s="188"/>
      <c r="P2729" s="188"/>
      <c r="Q2729" s="188"/>
      <c r="R2729" s="188"/>
      <c r="S2729" s="188"/>
      <c r="T2729" s="188"/>
      <c r="U2729" s="188"/>
      <c r="V2729" s="188"/>
      <c r="W2729" s="188"/>
      <c r="X2729" s="188"/>
      <c r="Y2729" s="188"/>
      <c r="Z2729" s="188"/>
      <c r="AA2729" s="188"/>
      <c r="AB2729" s="188">
        <v>129.62</v>
      </c>
      <c r="AC2729" s="188"/>
      <c r="AD2729" s="188"/>
      <c r="AE2729" s="188">
        <v>91.44</v>
      </c>
      <c r="AF2729" s="188"/>
    </row>
    <row r="2730" spans="1:32" x14ac:dyDescent="0.3">
      <c r="A2730" s="180" t="s">
        <v>973</v>
      </c>
      <c r="B2730" s="180">
        <v>40373</v>
      </c>
      <c r="C2730" s="182" t="s">
        <v>29080</v>
      </c>
      <c r="D2730" s="180" t="s">
        <v>6</v>
      </c>
      <c r="E2730" s="180" t="s">
        <v>857</v>
      </c>
      <c r="F2730" s="188"/>
      <c r="G2730" s="188"/>
      <c r="H2730" s="188"/>
      <c r="I2730" s="188"/>
      <c r="J2730" s="188">
        <v>370.74</v>
      </c>
      <c r="K2730" s="188"/>
      <c r="L2730" s="188"/>
      <c r="M2730" s="188">
        <v>197.08</v>
      </c>
      <c r="N2730" s="188"/>
      <c r="O2730" s="188"/>
      <c r="P2730" s="188"/>
      <c r="Q2730" s="188"/>
      <c r="R2730" s="188"/>
      <c r="S2730" s="188"/>
      <c r="T2730" s="188"/>
      <c r="U2730" s="188"/>
      <c r="V2730" s="188"/>
      <c r="W2730" s="188"/>
      <c r="X2730" s="188"/>
      <c r="Y2730" s="188"/>
      <c r="Z2730" s="188"/>
      <c r="AA2730" s="188"/>
      <c r="AB2730" s="188">
        <v>352.64</v>
      </c>
      <c r="AC2730" s="188"/>
      <c r="AD2730" s="188"/>
      <c r="AE2730" s="188">
        <v>248.77</v>
      </c>
      <c r="AF2730" s="188"/>
    </row>
    <row r="2731" spans="1:32" x14ac:dyDescent="0.3">
      <c r="A2731" s="180" t="s">
        <v>973</v>
      </c>
      <c r="B2731" s="180">
        <v>3907</v>
      </c>
      <c r="C2731" s="182" t="s">
        <v>29081</v>
      </c>
      <c r="D2731" s="180" t="s">
        <v>6</v>
      </c>
      <c r="E2731" s="180" t="s">
        <v>857</v>
      </c>
      <c r="F2731" s="188">
        <v>6.25</v>
      </c>
      <c r="G2731" s="188">
        <v>5.43</v>
      </c>
      <c r="H2731" s="188">
        <v>5.13</v>
      </c>
      <c r="I2731" s="188">
        <v>5.27</v>
      </c>
      <c r="J2731" s="188">
        <v>5.05</v>
      </c>
      <c r="K2731" s="188">
        <v>5.92</v>
      </c>
      <c r="L2731" s="188">
        <v>6.19</v>
      </c>
      <c r="M2731" s="188">
        <v>7.27</v>
      </c>
      <c r="N2731" s="188">
        <v>6.66</v>
      </c>
      <c r="O2731" s="188">
        <v>5.48</v>
      </c>
      <c r="P2731" s="188">
        <v>6.06</v>
      </c>
      <c r="Q2731" s="188">
        <v>5.6</v>
      </c>
      <c r="R2731" s="188">
        <v>5.08</v>
      </c>
      <c r="S2731" s="188">
        <v>6.49</v>
      </c>
      <c r="T2731" s="188">
        <v>5.3</v>
      </c>
      <c r="U2731" s="188">
        <v>5.43</v>
      </c>
      <c r="V2731" s="188">
        <v>5.53</v>
      </c>
      <c r="W2731" s="188">
        <v>5.07</v>
      </c>
      <c r="X2731" s="188">
        <v>5.62</v>
      </c>
      <c r="Y2731" s="188">
        <v>5.27</v>
      </c>
      <c r="Z2731" s="188">
        <v>6.18</v>
      </c>
      <c r="AA2731" s="188">
        <v>5.49</v>
      </c>
      <c r="AB2731" s="188">
        <v>6.44</v>
      </c>
      <c r="AC2731" s="188">
        <v>5.27</v>
      </c>
      <c r="AD2731" s="188">
        <v>4.95</v>
      </c>
      <c r="AE2731" s="188">
        <v>6.3</v>
      </c>
      <c r="AF2731" s="188">
        <v>5.66</v>
      </c>
    </row>
    <row r="2732" spans="1:32" x14ac:dyDescent="0.3">
      <c r="A2732" s="180" t="s">
        <v>973</v>
      </c>
      <c r="B2732" s="180">
        <v>3889</v>
      </c>
      <c r="C2732" s="182" t="s">
        <v>29082</v>
      </c>
      <c r="D2732" s="180" t="s">
        <v>6</v>
      </c>
      <c r="E2732" s="180" t="s">
        <v>857</v>
      </c>
      <c r="F2732" s="188">
        <v>4.4400000000000004</v>
      </c>
      <c r="G2732" s="188">
        <v>3.86</v>
      </c>
      <c r="H2732" s="188">
        <v>3.65</v>
      </c>
      <c r="I2732" s="188">
        <v>3.75</v>
      </c>
      <c r="J2732" s="188">
        <v>3.59</v>
      </c>
      <c r="K2732" s="188">
        <v>4.21</v>
      </c>
      <c r="L2732" s="188">
        <v>4.4000000000000004</v>
      </c>
      <c r="M2732" s="188">
        <v>5.17</v>
      </c>
      <c r="N2732" s="188">
        <v>4.74</v>
      </c>
      <c r="O2732" s="188">
        <v>3.9</v>
      </c>
      <c r="P2732" s="188">
        <v>4.3099999999999996</v>
      </c>
      <c r="Q2732" s="188">
        <v>3.98</v>
      </c>
      <c r="R2732" s="188">
        <v>3.61</v>
      </c>
      <c r="S2732" s="188">
        <v>4.62</v>
      </c>
      <c r="T2732" s="188">
        <v>3.77</v>
      </c>
      <c r="U2732" s="188">
        <v>3.86</v>
      </c>
      <c r="V2732" s="188">
        <v>3.93</v>
      </c>
      <c r="W2732" s="188">
        <v>3.6</v>
      </c>
      <c r="X2732" s="188">
        <v>4</v>
      </c>
      <c r="Y2732" s="188">
        <v>3.75</v>
      </c>
      <c r="Z2732" s="188">
        <v>4.4000000000000004</v>
      </c>
      <c r="AA2732" s="188">
        <v>3.91</v>
      </c>
      <c r="AB2732" s="188">
        <v>4.58</v>
      </c>
      <c r="AC2732" s="188">
        <v>3.75</v>
      </c>
      <c r="AD2732" s="188">
        <v>3.52</v>
      </c>
      <c r="AE2732" s="188">
        <v>4.4800000000000004</v>
      </c>
      <c r="AF2732" s="188">
        <v>4.03</v>
      </c>
    </row>
    <row r="2733" spans="1:32" x14ac:dyDescent="0.3">
      <c r="A2733" s="180" t="s">
        <v>973</v>
      </c>
      <c r="B2733" s="180">
        <v>3868</v>
      </c>
      <c r="C2733" s="182" t="s">
        <v>29083</v>
      </c>
      <c r="D2733" s="180" t="s">
        <v>6</v>
      </c>
      <c r="E2733" s="180" t="s">
        <v>857</v>
      </c>
      <c r="F2733" s="188">
        <v>1.63</v>
      </c>
      <c r="G2733" s="188">
        <v>1.42</v>
      </c>
      <c r="H2733" s="188">
        <v>1.34</v>
      </c>
      <c r="I2733" s="188">
        <v>1.38</v>
      </c>
      <c r="J2733" s="188">
        <v>1.32</v>
      </c>
      <c r="K2733" s="188">
        <v>1.55</v>
      </c>
      <c r="L2733" s="188">
        <v>1.62</v>
      </c>
      <c r="M2733" s="188">
        <v>1.9</v>
      </c>
      <c r="N2733" s="188">
        <v>1.74</v>
      </c>
      <c r="O2733" s="188">
        <v>1.43</v>
      </c>
      <c r="P2733" s="188">
        <v>1.58</v>
      </c>
      <c r="Q2733" s="188">
        <v>1.46</v>
      </c>
      <c r="R2733" s="188">
        <v>1.33</v>
      </c>
      <c r="S2733" s="188">
        <v>1.69</v>
      </c>
      <c r="T2733" s="188">
        <v>1.38</v>
      </c>
      <c r="U2733" s="188">
        <v>1.42</v>
      </c>
      <c r="V2733" s="188">
        <v>1.44</v>
      </c>
      <c r="W2733" s="188">
        <v>1.32</v>
      </c>
      <c r="X2733" s="188">
        <v>1.47</v>
      </c>
      <c r="Y2733" s="188">
        <v>1.38</v>
      </c>
      <c r="Z2733" s="188">
        <v>1.61</v>
      </c>
      <c r="AA2733" s="188">
        <v>1.43</v>
      </c>
      <c r="AB2733" s="188">
        <v>1.68</v>
      </c>
      <c r="AC2733" s="188">
        <v>1.38</v>
      </c>
      <c r="AD2733" s="188">
        <v>1.29</v>
      </c>
      <c r="AE2733" s="188">
        <v>1.64</v>
      </c>
      <c r="AF2733" s="188">
        <v>1.48</v>
      </c>
    </row>
    <row r="2734" spans="1:32" x14ac:dyDescent="0.3">
      <c r="A2734" s="180" t="s">
        <v>973</v>
      </c>
      <c r="B2734" s="180">
        <v>3869</v>
      </c>
      <c r="C2734" s="182" t="s">
        <v>29084</v>
      </c>
      <c r="D2734" s="180" t="s">
        <v>6</v>
      </c>
      <c r="E2734" s="180" t="s">
        <v>857</v>
      </c>
      <c r="F2734" s="188">
        <v>3.61</v>
      </c>
      <c r="G2734" s="188">
        <v>3.14</v>
      </c>
      <c r="H2734" s="188">
        <v>2.97</v>
      </c>
      <c r="I2734" s="188">
        <v>3.05</v>
      </c>
      <c r="J2734" s="188">
        <v>2.92</v>
      </c>
      <c r="K2734" s="188">
        <v>3.42</v>
      </c>
      <c r="L2734" s="188">
        <v>3.58</v>
      </c>
      <c r="M2734" s="188">
        <v>4.2</v>
      </c>
      <c r="N2734" s="188">
        <v>3.85</v>
      </c>
      <c r="O2734" s="188">
        <v>3.17</v>
      </c>
      <c r="P2734" s="188">
        <v>3.51</v>
      </c>
      <c r="Q2734" s="188">
        <v>3.24</v>
      </c>
      <c r="R2734" s="188">
        <v>2.94</v>
      </c>
      <c r="S2734" s="188">
        <v>3.75</v>
      </c>
      <c r="T2734" s="188">
        <v>3.06</v>
      </c>
      <c r="U2734" s="188">
        <v>3.14</v>
      </c>
      <c r="V2734" s="188">
        <v>3.2</v>
      </c>
      <c r="W2734" s="188">
        <v>2.93</v>
      </c>
      <c r="X2734" s="188">
        <v>3.25</v>
      </c>
      <c r="Y2734" s="188">
        <v>3.05</v>
      </c>
      <c r="Z2734" s="188">
        <v>3.57</v>
      </c>
      <c r="AA2734" s="188">
        <v>3.18</v>
      </c>
      <c r="AB2734" s="188">
        <v>3.72</v>
      </c>
      <c r="AC2734" s="188">
        <v>3.05</v>
      </c>
      <c r="AD2734" s="188">
        <v>2.86</v>
      </c>
      <c r="AE2734" s="188">
        <v>3.64</v>
      </c>
      <c r="AF2734" s="188">
        <v>3.27</v>
      </c>
    </row>
    <row r="2735" spans="1:32" x14ac:dyDescent="0.3">
      <c r="A2735" s="180" t="s">
        <v>973</v>
      </c>
      <c r="B2735" s="180">
        <v>3872</v>
      </c>
      <c r="C2735" s="182" t="s">
        <v>29085</v>
      </c>
      <c r="D2735" s="180" t="s">
        <v>6</v>
      </c>
      <c r="E2735" s="180" t="s">
        <v>857</v>
      </c>
      <c r="F2735" s="188">
        <v>6.16</v>
      </c>
      <c r="G2735" s="188">
        <v>5.36</v>
      </c>
      <c r="H2735" s="188">
        <v>5.0599999999999996</v>
      </c>
      <c r="I2735" s="188">
        <v>5.2</v>
      </c>
      <c r="J2735" s="188">
        <v>4.99</v>
      </c>
      <c r="K2735" s="188">
        <v>5.84</v>
      </c>
      <c r="L2735" s="188">
        <v>6.11</v>
      </c>
      <c r="M2735" s="188">
        <v>7.17</v>
      </c>
      <c r="N2735" s="188">
        <v>6.57</v>
      </c>
      <c r="O2735" s="188">
        <v>5.41</v>
      </c>
      <c r="P2735" s="188">
        <v>5.98</v>
      </c>
      <c r="Q2735" s="188">
        <v>5.52</v>
      </c>
      <c r="R2735" s="188">
        <v>5.01</v>
      </c>
      <c r="S2735" s="188">
        <v>6.41</v>
      </c>
      <c r="T2735" s="188">
        <v>5.23</v>
      </c>
      <c r="U2735" s="188">
        <v>5.36</v>
      </c>
      <c r="V2735" s="188">
        <v>5.46</v>
      </c>
      <c r="W2735" s="188">
        <v>5</v>
      </c>
      <c r="X2735" s="188">
        <v>5.55</v>
      </c>
      <c r="Y2735" s="188">
        <v>5.2</v>
      </c>
      <c r="Z2735" s="188">
        <v>6.1</v>
      </c>
      <c r="AA2735" s="188">
        <v>5.42</v>
      </c>
      <c r="AB2735" s="188">
        <v>6.35</v>
      </c>
      <c r="AC2735" s="188">
        <v>5.2</v>
      </c>
      <c r="AD2735" s="188">
        <v>4.8899999999999997</v>
      </c>
      <c r="AE2735" s="188">
        <v>6.21</v>
      </c>
      <c r="AF2735" s="188">
        <v>5.59</v>
      </c>
    </row>
    <row r="2736" spans="1:32" x14ac:dyDescent="0.3">
      <c r="A2736" s="180" t="s">
        <v>973</v>
      </c>
      <c r="B2736" s="180">
        <v>3850</v>
      </c>
      <c r="C2736" s="182" t="s">
        <v>29086</v>
      </c>
      <c r="D2736" s="180" t="s">
        <v>6</v>
      </c>
      <c r="E2736" s="180" t="s">
        <v>857</v>
      </c>
      <c r="F2736" s="188">
        <v>14.22</v>
      </c>
      <c r="G2736" s="188">
        <v>12.37</v>
      </c>
      <c r="H2736" s="188">
        <v>11.69</v>
      </c>
      <c r="I2736" s="188">
        <v>12.01</v>
      </c>
      <c r="J2736" s="188">
        <v>11.51</v>
      </c>
      <c r="K2736" s="188">
        <v>13.48</v>
      </c>
      <c r="L2736" s="188">
        <v>14.1</v>
      </c>
      <c r="M2736" s="188">
        <v>16.55</v>
      </c>
      <c r="N2736" s="188">
        <v>15.16</v>
      </c>
      <c r="O2736" s="188">
        <v>12.48</v>
      </c>
      <c r="P2736" s="188">
        <v>13.81</v>
      </c>
      <c r="Q2736" s="188">
        <v>12.75</v>
      </c>
      <c r="R2736" s="188">
        <v>11.57</v>
      </c>
      <c r="S2736" s="188">
        <v>14.78</v>
      </c>
      <c r="T2736" s="188">
        <v>12.07</v>
      </c>
      <c r="U2736" s="188">
        <v>12.37</v>
      </c>
      <c r="V2736" s="188">
        <v>12.6</v>
      </c>
      <c r="W2736" s="188">
        <v>11.54</v>
      </c>
      <c r="X2736" s="188">
        <v>12.81</v>
      </c>
      <c r="Y2736" s="188">
        <v>12.01</v>
      </c>
      <c r="Z2736" s="188">
        <v>14.07</v>
      </c>
      <c r="AA2736" s="188">
        <v>12.51</v>
      </c>
      <c r="AB2736" s="188">
        <v>14.66</v>
      </c>
      <c r="AC2736" s="188">
        <v>12.01</v>
      </c>
      <c r="AD2736" s="188">
        <v>11.28</v>
      </c>
      <c r="AE2736" s="188">
        <v>14.34</v>
      </c>
      <c r="AF2736" s="188">
        <v>12.9</v>
      </c>
    </row>
    <row r="2737" spans="1:32" x14ac:dyDescent="0.3">
      <c r="A2737" s="180" t="s">
        <v>973</v>
      </c>
      <c r="B2737" s="180">
        <v>38023</v>
      </c>
      <c r="C2737" s="182" t="s">
        <v>29087</v>
      </c>
      <c r="D2737" s="180" t="s">
        <v>6</v>
      </c>
      <c r="E2737" s="180" t="s">
        <v>857</v>
      </c>
      <c r="F2737" s="188">
        <v>7.24</v>
      </c>
      <c r="G2737" s="188">
        <v>6.29</v>
      </c>
      <c r="H2737" s="188">
        <v>5.95</v>
      </c>
      <c r="I2737" s="188">
        <v>6.11</v>
      </c>
      <c r="J2737" s="188">
        <v>5.86</v>
      </c>
      <c r="K2737" s="188">
        <v>6.86</v>
      </c>
      <c r="L2737" s="188">
        <v>7.18</v>
      </c>
      <c r="M2737" s="188">
        <v>8.42</v>
      </c>
      <c r="N2737" s="188">
        <v>7.72</v>
      </c>
      <c r="O2737" s="188">
        <v>6.35</v>
      </c>
      <c r="P2737" s="188">
        <v>7.03</v>
      </c>
      <c r="Q2737" s="188">
        <v>6.49</v>
      </c>
      <c r="R2737" s="188">
        <v>5.89</v>
      </c>
      <c r="S2737" s="188">
        <v>7.52</v>
      </c>
      <c r="T2737" s="188">
        <v>6.14</v>
      </c>
      <c r="U2737" s="188">
        <v>6.29</v>
      </c>
      <c r="V2737" s="188">
        <v>6.41</v>
      </c>
      <c r="W2737" s="188">
        <v>5.87</v>
      </c>
      <c r="X2737" s="188">
        <v>6.52</v>
      </c>
      <c r="Y2737" s="188">
        <v>6.11</v>
      </c>
      <c r="Z2737" s="188">
        <v>7.16</v>
      </c>
      <c r="AA2737" s="188">
        <v>6.37</v>
      </c>
      <c r="AB2737" s="188">
        <v>7.46</v>
      </c>
      <c r="AC2737" s="188">
        <v>6.11</v>
      </c>
      <c r="AD2737" s="188">
        <v>5.74</v>
      </c>
      <c r="AE2737" s="188">
        <v>7.3</v>
      </c>
      <c r="AF2737" s="188">
        <v>6.56</v>
      </c>
    </row>
    <row r="2738" spans="1:32" x14ac:dyDescent="0.3">
      <c r="A2738" s="180" t="s">
        <v>973</v>
      </c>
      <c r="B2738" s="180">
        <v>37986</v>
      </c>
      <c r="C2738" s="182" t="s">
        <v>29088</v>
      </c>
      <c r="D2738" s="180" t="s">
        <v>6</v>
      </c>
      <c r="E2738" s="180" t="s">
        <v>857</v>
      </c>
      <c r="F2738" s="188">
        <v>2.71</v>
      </c>
      <c r="G2738" s="188"/>
      <c r="H2738" s="188">
        <v>2.4</v>
      </c>
      <c r="I2738" s="188"/>
      <c r="J2738" s="188">
        <v>2.34</v>
      </c>
      <c r="K2738" s="188">
        <v>2.25</v>
      </c>
      <c r="L2738" s="188">
        <v>2.4300000000000002</v>
      </c>
      <c r="M2738" s="188">
        <v>2.76</v>
      </c>
      <c r="N2738" s="188">
        <v>3.19</v>
      </c>
      <c r="O2738" s="188"/>
      <c r="P2738" s="188">
        <v>2.4900000000000002</v>
      </c>
      <c r="Q2738" s="188">
        <v>2.69</v>
      </c>
      <c r="R2738" s="188">
        <v>2.63</v>
      </c>
      <c r="S2738" s="188">
        <v>2.4500000000000002</v>
      </c>
      <c r="T2738" s="188"/>
      <c r="U2738" s="188">
        <v>2.99</v>
      </c>
      <c r="V2738" s="188"/>
      <c r="W2738" s="188">
        <v>2.84</v>
      </c>
      <c r="X2738" s="188">
        <v>2.64</v>
      </c>
      <c r="Y2738" s="188">
        <v>2.2000000000000002</v>
      </c>
      <c r="Z2738" s="188">
        <v>2.82</v>
      </c>
      <c r="AA2738" s="188"/>
      <c r="AB2738" s="188">
        <v>2.99</v>
      </c>
      <c r="AC2738" s="188">
        <v>2.62</v>
      </c>
      <c r="AD2738" s="188"/>
      <c r="AE2738" s="188">
        <v>2.4700000000000002</v>
      </c>
      <c r="AF2738" s="188"/>
    </row>
    <row r="2739" spans="1:32" x14ac:dyDescent="0.3">
      <c r="A2739" s="180" t="s">
        <v>973</v>
      </c>
      <c r="B2739" s="180">
        <v>21120</v>
      </c>
      <c r="C2739" s="182" t="s">
        <v>29089</v>
      </c>
      <c r="D2739" s="180" t="s">
        <v>6</v>
      </c>
      <c r="E2739" s="180" t="s">
        <v>857</v>
      </c>
      <c r="F2739" s="188">
        <v>13.84</v>
      </c>
      <c r="G2739" s="188"/>
      <c r="H2739" s="188">
        <v>12.24</v>
      </c>
      <c r="I2739" s="188"/>
      <c r="J2739" s="188">
        <v>11.93</v>
      </c>
      <c r="K2739" s="188">
        <v>11.49</v>
      </c>
      <c r="L2739" s="188">
        <v>12.43</v>
      </c>
      <c r="M2739" s="188">
        <v>14.1</v>
      </c>
      <c r="N2739" s="188">
        <v>16.25</v>
      </c>
      <c r="O2739" s="188"/>
      <c r="P2739" s="188">
        <v>12.72</v>
      </c>
      <c r="Q2739" s="188">
        <v>13.73</v>
      </c>
      <c r="R2739" s="188">
        <v>13.43</v>
      </c>
      <c r="S2739" s="188">
        <v>12.51</v>
      </c>
      <c r="T2739" s="188"/>
      <c r="U2739" s="188">
        <v>15.27</v>
      </c>
      <c r="V2739" s="188"/>
      <c r="W2739" s="188">
        <v>14.51</v>
      </c>
      <c r="X2739" s="188">
        <v>13.47</v>
      </c>
      <c r="Y2739" s="188">
        <v>11.24</v>
      </c>
      <c r="Z2739" s="188">
        <v>14.41</v>
      </c>
      <c r="AA2739" s="188"/>
      <c r="AB2739" s="188">
        <v>15.27</v>
      </c>
      <c r="AC2739" s="188">
        <v>13.37</v>
      </c>
      <c r="AD2739" s="188"/>
      <c r="AE2739" s="188">
        <v>12.62</v>
      </c>
      <c r="AF2739" s="188"/>
    </row>
    <row r="2740" spans="1:32" x14ac:dyDescent="0.3">
      <c r="A2740" s="180" t="s">
        <v>973</v>
      </c>
      <c r="B2740" s="180">
        <v>39318</v>
      </c>
      <c r="C2740" s="182" t="s">
        <v>29090</v>
      </c>
      <c r="D2740" s="180" t="s">
        <v>6</v>
      </c>
      <c r="E2740" s="180" t="s">
        <v>857</v>
      </c>
      <c r="F2740" s="188">
        <v>12.87</v>
      </c>
      <c r="G2740" s="188"/>
      <c r="H2740" s="188">
        <v>11.38</v>
      </c>
      <c r="I2740" s="188"/>
      <c r="J2740" s="188">
        <v>11.09</v>
      </c>
      <c r="K2740" s="188">
        <v>10.68</v>
      </c>
      <c r="L2740" s="188">
        <v>11.55</v>
      </c>
      <c r="M2740" s="188">
        <v>13.11</v>
      </c>
      <c r="N2740" s="188">
        <v>15.11</v>
      </c>
      <c r="O2740" s="188"/>
      <c r="P2740" s="188">
        <v>11.83</v>
      </c>
      <c r="Q2740" s="188">
        <v>12.77</v>
      </c>
      <c r="R2740" s="188">
        <v>12.48</v>
      </c>
      <c r="S2740" s="188">
        <v>11.63</v>
      </c>
      <c r="T2740" s="188"/>
      <c r="U2740" s="188">
        <v>14.2</v>
      </c>
      <c r="V2740" s="188"/>
      <c r="W2740" s="188">
        <v>13.49</v>
      </c>
      <c r="X2740" s="188">
        <v>12.52</v>
      </c>
      <c r="Y2740" s="188">
        <v>10.45</v>
      </c>
      <c r="Z2740" s="188">
        <v>13.4</v>
      </c>
      <c r="AA2740" s="188"/>
      <c r="AB2740" s="188">
        <v>14.2</v>
      </c>
      <c r="AC2740" s="188">
        <v>12.44</v>
      </c>
      <c r="AD2740" s="188"/>
      <c r="AE2740" s="188">
        <v>11.73</v>
      </c>
      <c r="AF2740" s="188"/>
    </row>
    <row r="2741" spans="1:32" x14ac:dyDescent="0.3">
      <c r="A2741" s="180" t="s">
        <v>973</v>
      </c>
      <c r="B2741" s="180">
        <v>37987</v>
      </c>
      <c r="C2741" s="182" t="s">
        <v>29091</v>
      </c>
      <c r="D2741" s="180" t="s">
        <v>6</v>
      </c>
      <c r="E2741" s="180" t="s">
        <v>857</v>
      </c>
      <c r="F2741" s="188">
        <v>135.37</v>
      </c>
      <c r="G2741" s="188"/>
      <c r="H2741" s="188">
        <v>119.7</v>
      </c>
      <c r="I2741" s="188"/>
      <c r="J2741" s="188">
        <v>116.61</v>
      </c>
      <c r="K2741" s="188">
        <v>112.32</v>
      </c>
      <c r="L2741" s="188">
        <v>121.5</v>
      </c>
      <c r="M2741" s="188">
        <v>137.86000000000001</v>
      </c>
      <c r="N2741" s="188">
        <v>158.91</v>
      </c>
      <c r="O2741" s="188"/>
      <c r="P2741" s="188">
        <v>124.39</v>
      </c>
      <c r="Q2741" s="188">
        <v>134.27000000000001</v>
      </c>
      <c r="R2741" s="188">
        <v>131.28</v>
      </c>
      <c r="S2741" s="188">
        <v>122.3</v>
      </c>
      <c r="T2741" s="188"/>
      <c r="U2741" s="188">
        <v>149.33000000000001</v>
      </c>
      <c r="V2741" s="188"/>
      <c r="W2741" s="188">
        <v>141.85</v>
      </c>
      <c r="X2741" s="188">
        <v>131.68</v>
      </c>
      <c r="Y2741" s="188">
        <v>109.93</v>
      </c>
      <c r="Z2741" s="188">
        <v>140.85</v>
      </c>
      <c r="AA2741" s="188"/>
      <c r="AB2741" s="188">
        <v>149.33000000000001</v>
      </c>
      <c r="AC2741" s="188">
        <v>130.78</v>
      </c>
      <c r="AD2741" s="188"/>
      <c r="AE2741" s="188">
        <v>123.4</v>
      </c>
      <c r="AF2741" s="188"/>
    </row>
    <row r="2742" spans="1:32" x14ac:dyDescent="0.3">
      <c r="A2742" s="180" t="s">
        <v>973</v>
      </c>
      <c r="B2742" s="180">
        <v>37988</v>
      </c>
      <c r="C2742" s="182" t="s">
        <v>29092</v>
      </c>
      <c r="D2742" s="180" t="s">
        <v>6</v>
      </c>
      <c r="E2742" s="180" t="s">
        <v>857</v>
      </c>
      <c r="F2742" s="188">
        <v>215.1</v>
      </c>
      <c r="G2742" s="188"/>
      <c r="H2742" s="188">
        <v>190.21</v>
      </c>
      <c r="I2742" s="188"/>
      <c r="J2742" s="188">
        <v>185.3</v>
      </c>
      <c r="K2742" s="188">
        <v>178.48</v>
      </c>
      <c r="L2742" s="188">
        <v>193.07</v>
      </c>
      <c r="M2742" s="188">
        <v>219.06</v>
      </c>
      <c r="N2742" s="188">
        <v>252.51</v>
      </c>
      <c r="O2742" s="188"/>
      <c r="P2742" s="188">
        <v>197.66</v>
      </c>
      <c r="Q2742" s="188">
        <v>213.36</v>
      </c>
      <c r="R2742" s="188">
        <v>208.6</v>
      </c>
      <c r="S2742" s="188">
        <v>194.33</v>
      </c>
      <c r="T2742" s="188"/>
      <c r="U2742" s="188">
        <v>237.29</v>
      </c>
      <c r="V2742" s="188"/>
      <c r="W2742" s="188">
        <v>225.4</v>
      </c>
      <c r="X2742" s="188">
        <v>209.24</v>
      </c>
      <c r="Y2742" s="188">
        <v>174.68</v>
      </c>
      <c r="Z2742" s="188">
        <v>223.82</v>
      </c>
      <c r="AA2742" s="188"/>
      <c r="AB2742" s="188">
        <v>237.29</v>
      </c>
      <c r="AC2742" s="188">
        <v>207.81</v>
      </c>
      <c r="AD2742" s="188"/>
      <c r="AE2742" s="188">
        <v>196.08</v>
      </c>
      <c r="AF2742" s="188"/>
    </row>
    <row r="2743" spans="1:32" x14ac:dyDescent="0.3">
      <c r="A2743" s="180" t="s">
        <v>973</v>
      </c>
      <c r="B2743" s="180">
        <v>40366</v>
      </c>
      <c r="C2743" s="182" t="s">
        <v>29093</v>
      </c>
      <c r="D2743" s="180" t="s">
        <v>6</v>
      </c>
      <c r="E2743" s="180" t="s">
        <v>857</v>
      </c>
      <c r="F2743" s="188"/>
      <c r="G2743" s="188"/>
      <c r="H2743" s="188"/>
      <c r="I2743" s="188"/>
      <c r="J2743" s="188">
        <v>67.400000000000006</v>
      </c>
      <c r="K2743" s="188"/>
      <c r="L2743" s="188"/>
      <c r="M2743" s="188">
        <v>35.83</v>
      </c>
      <c r="N2743" s="188"/>
      <c r="O2743" s="188"/>
      <c r="P2743" s="188"/>
      <c r="Q2743" s="188"/>
      <c r="R2743" s="188"/>
      <c r="S2743" s="188"/>
      <c r="T2743" s="188"/>
      <c r="U2743" s="188"/>
      <c r="V2743" s="188"/>
      <c r="W2743" s="188"/>
      <c r="X2743" s="188"/>
      <c r="Y2743" s="188"/>
      <c r="Z2743" s="188"/>
      <c r="AA2743" s="188"/>
      <c r="AB2743" s="188">
        <v>64.11</v>
      </c>
      <c r="AC2743" s="188"/>
      <c r="AD2743" s="188"/>
      <c r="AE2743" s="188">
        <v>45.23</v>
      </c>
      <c r="AF2743" s="188"/>
    </row>
    <row r="2744" spans="1:32" x14ac:dyDescent="0.3">
      <c r="A2744" s="180" t="s">
        <v>973</v>
      </c>
      <c r="B2744" s="180">
        <v>40363</v>
      </c>
      <c r="C2744" s="182" t="s">
        <v>29094</v>
      </c>
      <c r="D2744" s="180" t="s">
        <v>6</v>
      </c>
      <c r="E2744" s="180" t="s">
        <v>857</v>
      </c>
      <c r="F2744" s="188"/>
      <c r="G2744" s="188"/>
      <c r="H2744" s="188"/>
      <c r="I2744" s="188"/>
      <c r="J2744" s="188">
        <v>52.72</v>
      </c>
      <c r="K2744" s="188"/>
      <c r="L2744" s="188"/>
      <c r="M2744" s="188">
        <v>28.02</v>
      </c>
      <c r="N2744" s="188"/>
      <c r="O2744" s="188"/>
      <c r="P2744" s="188"/>
      <c r="Q2744" s="188"/>
      <c r="R2744" s="188"/>
      <c r="S2744" s="188"/>
      <c r="T2744" s="188"/>
      <c r="U2744" s="188"/>
      <c r="V2744" s="188"/>
      <c r="W2744" s="188"/>
      <c r="X2744" s="188"/>
      <c r="Y2744" s="188"/>
      <c r="Z2744" s="188"/>
      <c r="AA2744" s="188"/>
      <c r="AB2744" s="188">
        <v>50.14</v>
      </c>
      <c r="AC2744" s="188"/>
      <c r="AD2744" s="188"/>
      <c r="AE2744" s="188">
        <v>35.369999999999997</v>
      </c>
      <c r="AF2744" s="188"/>
    </row>
    <row r="2745" spans="1:32" x14ac:dyDescent="0.3">
      <c r="A2745" s="180" t="s">
        <v>973</v>
      </c>
      <c r="B2745" s="180">
        <v>40360</v>
      </c>
      <c r="C2745" s="182" t="s">
        <v>29095</v>
      </c>
      <c r="D2745" s="180" t="s">
        <v>6</v>
      </c>
      <c r="E2745" s="180" t="s">
        <v>857</v>
      </c>
      <c r="F2745" s="188"/>
      <c r="G2745" s="188"/>
      <c r="H2745" s="188"/>
      <c r="I2745" s="188"/>
      <c r="J2745" s="188">
        <v>34.56</v>
      </c>
      <c r="K2745" s="188"/>
      <c r="L2745" s="188"/>
      <c r="M2745" s="188">
        <v>18.37</v>
      </c>
      <c r="N2745" s="188"/>
      <c r="O2745" s="188"/>
      <c r="P2745" s="188"/>
      <c r="Q2745" s="188"/>
      <c r="R2745" s="188"/>
      <c r="S2745" s="188"/>
      <c r="T2745" s="188"/>
      <c r="U2745" s="188"/>
      <c r="V2745" s="188"/>
      <c r="W2745" s="188"/>
      <c r="X2745" s="188"/>
      <c r="Y2745" s="188"/>
      <c r="Z2745" s="188"/>
      <c r="AA2745" s="188"/>
      <c r="AB2745" s="188">
        <v>32.869999999999997</v>
      </c>
      <c r="AC2745" s="188"/>
      <c r="AD2745" s="188"/>
      <c r="AE2745" s="188">
        <v>23.19</v>
      </c>
      <c r="AF2745" s="188"/>
    </row>
    <row r="2746" spans="1:32" x14ac:dyDescent="0.3">
      <c r="A2746" s="180" t="s">
        <v>973</v>
      </c>
      <c r="B2746" s="180">
        <v>40354</v>
      </c>
      <c r="C2746" s="182" t="s">
        <v>29096</v>
      </c>
      <c r="D2746" s="180" t="s">
        <v>6</v>
      </c>
      <c r="E2746" s="180" t="s">
        <v>26586</v>
      </c>
      <c r="F2746" s="188"/>
      <c r="G2746" s="188"/>
      <c r="H2746" s="188"/>
      <c r="I2746" s="188"/>
      <c r="J2746" s="188">
        <v>22.95</v>
      </c>
      <c r="K2746" s="188"/>
      <c r="L2746" s="188"/>
      <c r="M2746" s="188">
        <v>12.2</v>
      </c>
      <c r="N2746" s="188"/>
      <c r="O2746" s="188"/>
      <c r="P2746" s="188"/>
      <c r="Q2746" s="188"/>
      <c r="R2746" s="188"/>
      <c r="S2746" s="188"/>
      <c r="T2746" s="188"/>
      <c r="U2746" s="188"/>
      <c r="V2746" s="188"/>
      <c r="W2746" s="188"/>
      <c r="X2746" s="188"/>
      <c r="Y2746" s="188"/>
      <c r="Z2746" s="188"/>
      <c r="AA2746" s="188"/>
      <c r="AB2746" s="188">
        <v>21.83</v>
      </c>
      <c r="AC2746" s="188"/>
      <c r="AD2746" s="188"/>
      <c r="AE2746" s="188">
        <v>15.4</v>
      </c>
      <c r="AF2746" s="188"/>
    </row>
    <row r="2747" spans="1:32" x14ac:dyDescent="0.3">
      <c r="A2747" s="180" t="s">
        <v>973</v>
      </c>
      <c r="B2747" s="180">
        <v>40372</v>
      </c>
      <c r="C2747" s="182" t="s">
        <v>29097</v>
      </c>
      <c r="D2747" s="180" t="s">
        <v>6</v>
      </c>
      <c r="E2747" s="180" t="s">
        <v>857</v>
      </c>
      <c r="F2747" s="188"/>
      <c r="G2747" s="188"/>
      <c r="H2747" s="188"/>
      <c r="I2747" s="188"/>
      <c r="J2747" s="188">
        <v>213.42</v>
      </c>
      <c r="K2747" s="188"/>
      <c r="L2747" s="188"/>
      <c r="M2747" s="188">
        <v>113.45</v>
      </c>
      <c r="N2747" s="188"/>
      <c r="O2747" s="188"/>
      <c r="P2747" s="188"/>
      <c r="Q2747" s="188"/>
      <c r="R2747" s="188"/>
      <c r="S2747" s="188"/>
      <c r="T2747" s="188"/>
      <c r="U2747" s="188"/>
      <c r="V2747" s="188"/>
      <c r="W2747" s="188"/>
      <c r="X2747" s="188"/>
      <c r="Y2747" s="188"/>
      <c r="Z2747" s="188"/>
      <c r="AA2747" s="188"/>
      <c r="AB2747" s="188">
        <v>203</v>
      </c>
      <c r="AC2747" s="188"/>
      <c r="AD2747" s="188"/>
      <c r="AE2747" s="188">
        <v>143.21</v>
      </c>
      <c r="AF2747" s="188"/>
    </row>
    <row r="2748" spans="1:32" x14ac:dyDescent="0.3">
      <c r="A2748" s="180" t="s">
        <v>973</v>
      </c>
      <c r="B2748" s="180">
        <v>40369</v>
      </c>
      <c r="C2748" s="182" t="s">
        <v>29098</v>
      </c>
      <c r="D2748" s="180" t="s">
        <v>6</v>
      </c>
      <c r="E2748" s="180" t="s">
        <v>857</v>
      </c>
      <c r="F2748" s="188"/>
      <c r="G2748" s="188"/>
      <c r="H2748" s="188"/>
      <c r="I2748" s="188"/>
      <c r="J2748" s="188">
        <v>106.22</v>
      </c>
      <c r="K2748" s="188"/>
      <c r="L2748" s="188"/>
      <c r="M2748" s="188">
        <v>56.46</v>
      </c>
      <c r="N2748" s="188"/>
      <c r="O2748" s="188"/>
      <c r="P2748" s="188"/>
      <c r="Q2748" s="188"/>
      <c r="R2748" s="188"/>
      <c r="S2748" s="188"/>
      <c r="T2748" s="188"/>
      <c r="U2748" s="188"/>
      <c r="V2748" s="188"/>
      <c r="W2748" s="188"/>
      <c r="X2748" s="188"/>
      <c r="Y2748" s="188"/>
      <c r="Z2748" s="188"/>
      <c r="AA2748" s="188"/>
      <c r="AB2748" s="188">
        <v>101.03</v>
      </c>
      <c r="AC2748" s="188"/>
      <c r="AD2748" s="188"/>
      <c r="AE2748" s="188">
        <v>71.27</v>
      </c>
      <c r="AF2748" s="188"/>
    </row>
    <row r="2749" spans="1:32" x14ac:dyDescent="0.3">
      <c r="A2749" s="180" t="s">
        <v>973</v>
      </c>
      <c r="B2749" s="180">
        <v>40375</v>
      </c>
      <c r="C2749" s="182" t="s">
        <v>29099</v>
      </c>
      <c r="D2749" s="180" t="s">
        <v>6</v>
      </c>
      <c r="E2749" s="180" t="s">
        <v>857</v>
      </c>
      <c r="F2749" s="188"/>
      <c r="G2749" s="188"/>
      <c r="H2749" s="188"/>
      <c r="I2749" s="188"/>
      <c r="J2749" s="188">
        <v>288.91000000000003</v>
      </c>
      <c r="K2749" s="188"/>
      <c r="L2749" s="188"/>
      <c r="M2749" s="188">
        <v>153.58000000000001</v>
      </c>
      <c r="N2749" s="188"/>
      <c r="O2749" s="188"/>
      <c r="P2749" s="188"/>
      <c r="Q2749" s="188"/>
      <c r="R2749" s="188"/>
      <c r="S2749" s="188"/>
      <c r="T2749" s="188"/>
      <c r="U2749" s="188"/>
      <c r="V2749" s="188"/>
      <c r="W2749" s="188"/>
      <c r="X2749" s="188"/>
      <c r="Y2749" s="188"/>
      <c r="Z2749" s="188"/>
      <c r="AA2749" s="188"/>
      <c r="AB2749" s="188">
        <v>274.81</v>
      </c>
      <c r="AC2749" s="188"/>
      <c r="AD2749" s="188"/>
      <c r="AE2749" s="188">
        <v>193.86</v>
      </c>
      <c r="AF2749" s="188"/>
    </row>
    <row r="2750" spans="1:32" x14ac:dyDescent="0.3">
      <c r="A2750" s="180" t="s">
        <v>973</v>
      </c>
      <c r="B2750" s="180">
        <v>40357</v>
      </c>
      <c r="C2750" s="182" t="s">
        <v>29100</v>
      </c>
      <c r="D2750" s="180" t="s">
        <v>6</v>
      </c>
      <c r="E2750" s="180" t="s">
        <v>857</v>
      </c>
      <c r="F2750" s="188"/>
      <c r="G2750" s="188"/>
      <c r="H2750" s="188"/>
      <c r="I2750" s="188"/>
      <c r="J2750" s="188">
        <v>25.75</v>
      </c>
      <c r="K2750" s="188"/>
      <c r="L2750" s="188"/>
      <c r="M2750" s="188">
        <v>13.69</v>
      </c>
      <c r="N2750" s="188"/>
      <c r="O2750" s="188"/>
      <c r="P2750" s="188"/>
      <c r="Q2750" s="188"/>
      <c r="R2750" s="188"/>
      <c r="S2750" s="188"/>
      <c r="T2750" s="188"/>
      <c r="U2750" s="188"/>
      <c r="V2750" s="188"/>
      <c r="W2750" s="188"/>
      <c r="X2750" s="188"/>
      <c r="Y2750" s="188"/>
      <c r="Z2750" s="188"/>
      <c r="AA2750" s="188"/>
      <c r="AB2750" s="188">
        <v>24.5</v>
      </c>
      <c r="AC2750" s="188"/>
      <c r="AD2750" s="188"/>
      <c r="AE2750" s="188">
        <v>17.28</v>
      </c>
      <c r="AF2750" s="188"/>
    </row>
    <row r="2751" spans="1:32" x14ac:dyDescent="0.3">
      <c r="A2751" s="180" t="s">
        <v>973</v>
      </c>
      <c r="B2751" s="180">
        <v>1893</v>
      </c>
      <c r="C2751" s="182" t="s">
        <v>29101</v>
      </c>
      <c r="D2751" s="180" t="s">
        <v>6</v>
      </c>
      <c r="E2751" s="180" t="s">
        <v>857</v>
      </c>
      <c r="F2751" s="188">
        <v>3.38</v>
      </c>
      <c r="G2751" s="188">
        <v>2.77</v>
      </c>
      <c r="H2751" s="188">
        <v>3.27</v>
      </c>
      <c r="I2751" s="188">
        <v>4.58</v>
      </c>
      <c r="J2751" s="188">
        <v>3.15</v>
      </c>
      <c r="K2751" s="188">
        <v>2.67</v>
      </c>
      <c r="L2751" s="188">
        <v>4.54</v>
      </c>
      <c r="M2751" s="188">
        <v>3.93</v>
      </c>
      <c r="N2751" s="188">
        <v>2.17</v>
      </c>
      <c r="O2751" s="188">
        <v>4.08</v>
      </c>
      <c r="P2751" s="188">
        <v>4.6500000000000004</v>
      </c>
      <c r="Q2751" s="188">
        <v>2.59</v>
      </c>
      <c r="R2751" s="188">
        <v>4.67</v>
      </c>
      <c r="S2751" s="188">
        <v>3.99</v>
      </c>
      <c r="T2751" s="188">
        <v>2.09</v>
      </c>
      <c r="U2751" s="188">
        <v>4.63</v>
      </c>
      <c r="V2751" s="188">
        <v>3.4</v>
      </c>
      <c r="W2751" s="188">
        <v>6.55</v>
      </c>
      <c r="X2751" s="188">
        <v>4.83</v>
      </c>
      <c r="Y2751" s="188">
        <v>3.53</v>
      </c>
      <c r="Z2751" s="188">
        <v>3.32</v>
      </c>
      <c r="AA2751" s="188">
        <v>4.1100000000000003</v>
      </c>
      <c r="AB2751" s="188">
        <v>4.28</v>
      </c>
      <c r="AC2751" s="188">
        <v>2.88</v>
      </c>
      <c r="AD2751" s="188">
        <v>3.47</v>
      </c>
      <c r="AE2751" s="188">
        <v>3.02</v>
      </c>
      <c r="AF2751" s="188">
        <v>3.2</v>
      </c>
    </row>
    <row r="2752" spans="1:32" x14ac:dyDescent="0.3">
      <c r="A2752" s="180" t="s">
        <v>973</v>
      </c>
      <c r="B2752" s="180">
        <v>1902</v>
      </c>
      <c r="C2752" s="182" t="s">
        <v>29102</v>
      </c>
      <c r="D2752" s="180" t="s">
        <v>6</v>
      </c>
      <c r="E2752" s="180" t="s">
        <v>857</v>
      </c>
      <c r="F2752" s="188">
        <v>2.46</v>
      </c>
      <c r="G2752" s="188">
        <v>2.02</v>
      </c>
      <c r="H2752" s="188">
        <v>2.38</v>
      </c>
      <c r="I2752" s="188">
        <v>3.33</v>
      </c>
      <c r="J2752" s="188">
        <v>2.29</v>
      </c>
      <c r="K2752" s="188">
        <v>1.94</v>
      </c>
      <c r="L2752" s="188">
        <v>3.3</v>
      </c>
      <c r="M2752" s="188">
        <v>2.86</v>
      </c>
      <c r="N2752" s="188">
        <v>1.58</v>
      </c>
      <c r="O2752" s="188">
        <v>2.97</v>
      </c>
      <c r="P2752" s="188">
        <v>3.38</v>
      </c>
      <c r="Q2752" s="188">
        <v>1.88</v>
      </c>
      <c r="R2752" s="188">
        <v>3.4</v>
      </c>
      <c r="S2752" s="188">
        <v>2.9</v>
      </c>
      <c r="T2752" s="188">
        <v>1.52</v>
      </c>
      <c r="U2752" s="188">
        <v>3.37</v>
      </c>
      <c r="V2752" s="188">
        <v>2.4700000000000002</v>
      </c>
      <c r="W2752" s="188">
        <v>4.76</v>
      </c>
      <c r="X2752" s="188">
        <v>3.51</v>
      </c>
      <c r="Y2752" s="188">
        <v>2.57</v>
      </c>
      <c r="Z2752" s="188">
        <v>2.42</v>
      </c>
      <c r="AA2752" s="188">
        <v>2.99</v>
      </c>
      <c r="AB2752" s="188">
        <v>3.11</v>
      </c>
      <c r="AC2752" s="188">
        <v>2.09</v>
      </c>
      <c r="AD2752" s="188">
        <v>2.52</v>
      </c>
      <c r="AE2752" s="188">
        <v>2.2000000000000002</v>
      </c>
      <c r="AF2752" s="188">
        <v>2.33</v>
      </c>
    </row>
    <row r="2753" spans="1:32" x14ac:dyDescent="0.3">
      <c r="A2753" s="180" t="s">
        <v>973</v>
      </c>
      <c r="B2753" s="180">
        <v>1892</v>
      </c>
      <c r="C2753" s="182" t="s">
        <v>29103</v>
      </c>
      <c r="D2753" s="180" t="s">
        <v>6</v>
      </c>
      <c r="E2753" s="180" t="s">
        <v>857</v>
      </c>
      <c r="F2753" s="188">
        <v>1.58</v>
      </c>
      <c r="G2753" s="188">
        <v>1.3</v>
      </c>
      <c r="H2753" s="188">
        <v>1.53</v>
      </c>
      <c r="I2753" s="188">
        <v>2.15</v>
      </c>
      <c r="J2753" s="188">
        <v>1.48</v>
      </c>
      <c r="K2753" s="188">
        <v>1.25</v>
      </c>
      <c r="L2753" s="188">
        <v>2.13</v>
      </c>
      <c r="M2753" s="188">
        <v>1.84</v>
      </c>
      <c r="N2753" s="188">
        <v>1.02</v>
      </c>
      <c r="O2753" s="188">
        <v>1.91</v>
      </c>
      <c r="P2753" s="188">
        <v>2.1800000000000002</v>
      </c>
      <c r="Q2753" s="188">
        <v>1.21</v>
      </c>
      <c r="R2753" s="188">
        <v>2.19</v>
      </c>
      <c r="S2753" s="188">
        <v>1.87</v>
      </c>
      <c r="T2753" s="188">
        <v>0.98</v>
      </c>
      <c r="U2753" s="188">
        <v>2.17</v>
      </c>
      <c r="V2753" s="188">
        <v>1.59</v>
      </c>
      <c r="W2753" s="188">
        <v>3.07</v>
      </c>
      <c r="X2753" s="188">
        <v>2.2599999999999998</v>
      </c>
      <c r="Y2753" s="188">
        <v>1.65</v>
      </c>
      <c r="Z2753" s="188">
        <v>1.56</v>
      </c>
      <c r="AA2753" s="188">
        <v>1.92</v>
      </c>
      <c r="AB2753" s="188">
        <v>2</v>
      </c>
      <c r="AC2753" s="188">
        <v>1.35</v>
      </c>
      <c r="AD2753" s="188">
        <v>1.62</v>
      </c>
      <c r="AE2753" s="188">
        <v>1.41</v>
      </c>
      <c r="AF2753" s="188">
        <v>1.5</v>
      </c>
    </row>
    <row r="2754" spans="1:32" x14ac:dyDescent="0.3">
      <c r="A2754" s="180" t="s">
        <v>973</v>
      </c>
      <c r="B2754" s="180">
        <v>1901</v>
      </c>
      <c r="C2754" s="182" t="s">
        <v>29104</v>
      </c>
      <c r="D2754" s="180" t="s">
        <v>6</v>
      </c>
      <c r="E2754" s="180" t="s">
        <v>857</v>
      </c>
      <c r="F2754" s="188">
        <v>0.77</v>
      </c>
      <c r="G2754" s="188">
        <v>0.63</v>
      </c>
      <c r="H2754" s="188">
        <v>0.74</v>
      </c>
      <c r="I2754" s="188">
        <v>1.04</v>
      </c>
      <c r="J2754" s="188">
        <v>0.71</v>
      </c>
      <c r="K2754" s="188">
        <v>0.6</v>
      </c>
      <c r="L2754" s="188">
        <v>1.03</v>
      </c>
      <c r="M2754" s="188">
        <v>0.89</v>
      </c>
      <c r="N2754" s="188">
        <v>0.49</v>
      </c>
      <c r="O2754" s="188">
        <v>0.93</v>
      </c>
      <c r="P2754" s="188">
        <v>1.05</v>
      </c>
      <c r="Q2754" s="188">
        <v>0.59</v>
      </c>
      <c r="R2754" s="188">
        <v>1.06</v>
      </c>
      <c r="S2754" s="188">
        <v>0.91</v>
      </c>
      <c r="T2754" s="188">
        <v>0.47</v>
      </c>
      <c r="U2754" s="188">
        <v>1.05</v>
      </c>
      <c r="V2754" s="188">
        <v>0.77</v>
      </c>
      <c r="W2754" s="188">
        <v>1.49</v>
      </c>
      <c r="X2754" s="188">
        <v>1.1000000000000001</v>
      </c>
      <c r="Y2754" s="188">
        <v>0.8</v>
      </c>
      <c r="Z2754" s="188">
        <v>0.75</v>
      </c>
      <c r="AA2754" s="188">
        <v>0.93</v>
      </c>
      <c r="AB2754" s="188">
        <v>0.97</v>
      </c>
      <c r="AC2754" s="188">
        <v>0.65</v>
      </c>
      <c r="AD2754" s="188">
        <v>0.79</v>
      </c>
      <c r="AE2754" s="188">
        <v>0.68</v>
      </c>
      <c r="AF2754" s="188">
        <v>0.73</v>
      </c>
    </row>
    <row r="2755" spans="1:32" x14ac:dyDescent="0.3">
      <c r="A2755" s="180" t="s">
        <v>973</v>
      </c>
      <c r="B2755" s="180">
        <v>1907</v>
      </c>
      <c r="C2755" s="182" t="s">
        <v>29105</v>
      </c>
      <c r="D2755" s="180" t="s">
        <v>6</v>
      </c>
      <c r="E2755" s="180" t="s">
        <v>857</v>
      </c>
      <c r="F2755" s="188">
        <v>10.87</v>
      </c>
      <c r="G2755" s="188">
        <v>8.93</v>
      </c>
      <c r="H2755" s="188">
        <v>10.53</v>
      </c>
      <c r="I2755" s="188">
        <v>14.75</v>
      </c>
      <c r="J2755" s="188">
        <v>10.15</v>
      </c>
      <c r="K2755" s="188">
        <v>8.59</v>
      </c>
      <c r="L2755" s="188">
        <v>14.62</v>
      </c>
      <c r="M2755" s="188">
        <v>12.64</v>
      </c>
      <c r="N2755" s="188">
        <v>6.99</v>
      </c>
      <c r="O2755" s="188">
        <v>13.14</v>
      </c>
      <c r="P2755" s="188">
        <v>14.96</v>
      </c>
      <c r="Q2755" s="188">
        <v>8.34</v>
      </c>
      <c r="R2755" s="188">
        <v>15.04</v>
      </c>
      <c r="S2755" s="188">
        <v>12.85</v>
      </c>
      <c r="T2755" s="188">
        <v>6.74</v>
      </c>
      <c r="U2755" s="188">
        <v>14.91</v>
      </c>
      <c r="V2755" s="188">
        <v>10.95</v>
      </c>
      <c r="W2755" s="188">
        <v>21.07</v>
      </c>
      <c r="X2755" s="188">
        <v>15.55</v>
      </c>
      <c r="Y2755" s="188">
        <v>11.37</v>
      </c>
      <c r="Z2755" s="188">
        <v>10.7</v>
      </c>
      <c r="AA2755" s="188">
        <v>13.23</v>
      </c>
      <c r="AB2755" s="188">
        <v>13.78</v>
      </c>
      <c r="AC2755" s="188">
        <v>9.27</v>
      </c>
      <c r="AD2755" s="188">
        <v>11.16</v>
      </c>
      <c r="AE2755" s="188">
        <v>9.73</v>
      </c>
      <c r="AF2755" s="188">
        <v>10.32</v>
      </c>
    </row>
    <row r="2756" spans="1:32" x14ac:dyDescent="0.3">
      <c r="A2756" s="180" t="s">
        <v>973</v>
      </c>
      <c r="B2756" s="180">
        <v>1894</v>
      </c>
      <c r="C2756" s="182" t="s">
        <v>29106</v>
      </c>
      <c r="D2756" s="180" t="s">
        <v>6</v>
      </c>
      <c r="E2756" s="180" t="s">
        <v>857</v>
      </c>
      <c r="F2756" s="188">
        <v>4.8899999999999997</v>
      </c>
      <c r="G2756" s="188">
        <v>4.01</v>
      </c>
      <c r="H2756" s="188">
        <v>4.7300000000000004</v>
      </c>
      <c r="I2756" s="188">
        <v>6.63</v>
      </c>
      <c r="J2756" s="188">
        <v>4.5599999999999996</v>
      </c>
      <c r="K2756" s="188">
        <v>3.86</v>
      </c>
      <c r="L2756" s="188">
        <v>6.57</v>
      </c>
      <c r="M2756" s="188">
        <v>5.68</v>
      </c>
      <c r="N2756" s="188">
        <v>3.14</v>
      </c>
      <c r="O2756" s="188">
        <v>5.91</v>
      </c>
      <c r="P2756" s="188">
        <v>6.72</v>
      </c>
      <c r="Q2756" s="188">
        <v>3.75</v>
      </c>
      <c r="R2756" s="188">
        <v>6.76</v>
      </c>
      <c r="S2756" s="188">
        <v>5.78</v>
      </c>
      <c r="T2756" s="188">
        <v>3.03</v>
      </c>
      <c r="U2756" s="188">
        <v>6.71</v>
      </c>
      <c r="V2756" s="188">
        <v>4.92</v>
      </c>
      <c r="W2756" s="188">
        <v>9.4700000000000006</v>
      </c>
      <c r="X2756" s="188">
        <v>6.99</v>
      </c>
      <c r="Y2756" s="188">
        <v>5.1100000000000003</v>
      </c>
      <c r="Z2756" s="188">
        <v>4.8099999999999996</v>
      </c>
      <c r="AA2756" s="188">
        <v>5.95</v>
      </c>
      <c r="AB2756" s="188">
        <v>6.19</v>
      </c>
      <c r="AC2756" s="188">
        <v>4.17</v>
      </c>
      <c r="AD2756" s="188">
        <v>5.0199999999999996</v>
      </c>
      <c r="AE2756" s="188">
        <v>4.37</v>
      </c>
      <c r="AF2756" s="188">
        <v>4.6399999999999997</v>
      </c>
    </row>
    <row r="2757" spans="1:32" x14ac:dyDescent="0.3">
      <c r="A2757" s="180" t="s">
        <v>973</v>
      </c>
      <c r="B2757" s="180">
        <v>1896</v>
      </c>
      <c r="C2757" s="182" t="s">
        <v>29107</v>
      </c>
      <c r="D2757" s="180" t="s">
        <v>6</v>
      </c>
      <c r="E2757" s="180" t="s">
        <v>857</v>
      </c>
      <c r="F2757" s="188">
        <v>14.59</v>
      </c>
      <c r="G2757" s="188">
        <v>11.99</v>
      </c>
      <c r="H2757" s="188">
        <v>14.14</v>
      </c>
      <c r="I2757" s="188">
        <v>19.8</v>
      </c>
      <c r="J2757" s="188">
        <v>13.63</v>
      </c>
      <c r="K2757" s="188">
        <v>11.54</v>
      </c>
      <c r="L2757" s="188">
        <v>19.63</v>
      </c>
      <c r="M2757" s="188">
        <v>16.97</v>
      </c>
      <c r="N2757" s="188">
        <v>9.39</v>
      </c>
      <c r="O2757" s="188">
        <v>17.649999999999999</v>
      </c>
      <c r="P2757" s="188">
        <v>20.079999999999998</v>
      </c>
      <c r="Q2757" s="188">
        <v>11.2</v>
      </c>
      <c r="R2757" s="188">
        <v>20.190000000000001</v>
      </c>
      <c r="S2757" s="188">
        <v>17.25</v>
      </c>
      <c r="T2757" s="188">
        <v>9.0500000000000007</v>
      </c>
      <c r="U2757" s="188">
        <v>20.02</v>
      </c>
      <c r="V2757" s="188">
        <v>14.71</v>
      </c>
      <c r="W2757" s="188">
        <v>28.28</v>
      </c>
      <c r="X2757" s="188">
        <v>20.87</v>
      </c>
      <c r="Y2757" s="188">
        <v>15.27</v>
      </c>
      <c r="Z2757" s="188">
        <v>14.37</v>
      </c>
      <c r="AA2757" s="188">
        <v>17.760000000000002</v>
      </c>
      <c r="AB2757" s="188">
        <v>18.5</v>
      </c>
      <c r="AC2757" s="188">
        <v>12.44</v>
      </c>
      <c r="AD2757" s="188">
        <v>14.99</v>
      </c>
      <c r="AE2757" s="188">
        <v>13.06</v>
      </c>
      <c r="AF2757" s="188">
        <v>13.86</v>
      </c>
    </row>
    <row r="2758" spans="1:32" x14ac:dyDescent="0.3">
      <c r="A2758" s="180" t="s">
        <v>973</v>
      </c>
      <c r="B2758" s="180">
        <v>1891</v>
      </c>
      <c r="C2758" s="182" t="s">
        <v>29108</v>
      </c>
      <c r="D2758" s="180" t="s">
        <v>6</v>
      </c>
      <c r="E2758" s="180" t="s">
        <v>857</v>
      </c>
      <c r="F2758" s="188">
        <v>1.1299999999999999</v>
      </c>
      <c r="G2758" s="188">
        <v>0.93</v>
      </c>
      <c r="H2758" s="188">
        <v>1.1000000000000001</v>
      </c>
      <c r="I2758" s="188">
        <v>1.54</v>
      </c>
      <c r="J2758" s="188">
        <v>1.06</v>
      </c>
      <c r="K2758" s="188">
        <v>0.89</v>
      </c>
      <c r="L2758" s="188">
        <v>1.52</v>
      </c>
      <c r="M2758" s="188">
        <v>1.32</v>
      </c>
      <c r="N2758" s="188">
        <v>0.73</v>
      </c>
      <c r="O2758" s="188">
        <v>1.37</v>
      </c>
      <c r="P2758" s="188">
        <v>1.56</v>
      </c>
      <c r="Q2758" s="188">
        <v>0.87</v>
      </c>
      <c r="R2758" s="188">
        <v>1.57</v>
      </c>
      <c r="S2758" s="188">
        <v>1.34</v>
      </c>
      <c r="T2758" s="188">
        <v>0.7</v>
      </c>
      <c r="U2758" s="188">
        <v>1.55</v>
      </c>
      <c r="V2758" s="188">
        <v>1.1399999999999999</v>
      </c>
      <c r="W2758" s="188">
        <v>2.2000000000000002</v>
      </c>
      <c r="X2758" s="188">
        <v>1.62</v>
      </c>
      <c r="Y2758" s="188">
        <v>1.18</v>
      </c>
      <c r="Z2758" s="188">
        <v>1.1100000000000001</v>
      </c>
      <c r="AA2758" s="188">
        <v>1.38</v>
      </c>
      <c r="AB2758" s="188">
        <v>1.44</v>
      </c>
      <c r="AC2758" s="188">
        <v>0.96</v>
      </c>
      <c r="AD2758" s="188">
        <v>1.1599999999999999</v>
      </c>
      <c r="AE2758" s="188">
        <v>1.01</v>
      </c>
      <c r="AF2758" s="188">
        <v>1.07</v>
      </c>
    </row>
    <row r="2759" spans="1:32" x14ac:dyDescent="0.3">
      <c r="A2759" s="180" t="s">
        <v>973</v>
      </c>
      <c r="B2759" s="180">
        <v>1895</v>
      </c>
      <c r="C2759" s="182" t="s">
        <v>29109</v>
      </c>
      <c r="D2759" s="180" t="s">
        <v>6</v>
      </c>
      <c r="E2759" s="180" t="s">
        <v>857</v>
      </c>
      <c r="F2759" s="188">
        <v>25.65</v>
      </c>
      <c r="G2759" s="188">
        <v>21.07</v>
      </c>
      <c r="H2759" s="188">
        <v>24.85</v>
      </c>
      <c r="I2759" s="188">
        <v>34.79</v>
      </c>
      <c r="J2759" s="188">
        <v>23.96</v>
      </c>
      <c r="K2759" s="188">
        <v>20.28</v>
      </c>
      <c r="L2759" s="188">
        <v>34.49</v>
      </c>
      <c r="M2759" s="188">
        <v>29.82</v>
      </c>
      <c r="N2759" s="188">
        <v>16.5</v>
      </c>
      <c r="O2759" s="188">
        <v>31.01</v>
      </c>
      <c r="P2759" s="188">
        <v>35.29</v>
      </c>
      <c r="Q2759" s="188">
        <v>19.68</v>
      </c>
      <c r="R2759" s="188">
        <v>35.49</v>
      </c>
      <c r="S2759" s="188">
        <v>30.32</v>
      </c>
      <c r="T2759" s="188">
        <v>15.9</v>
      </c>
      <c r="U2759" s="188">
        <v>35.19</v>
      </c>
      <c r="V2759" s="188">
        <v>25.84</v>
      </c>
      <c r="W2759" s="188">
        <v>49.71</v>
      </c>
      <c r="X2759" s="188">
        <v>36.68</v>
      </c>
      <c r="Y2759" s="188">
        <v>26.84</v>
      </c>
      <c r="Z2759" s="188">
        <v>25.25</v>
      </c>
      <c r="AA2759" s="188">
        <v>31.21</v>
      </c>
      <c r="AB2759" s="188">
        <v>32.51</v>
      </c>
      <c r="AC2759" s="188">
        <v>21.87</v>
      </c>
      <c r="AD2759" s="188">
        <v>26.34</v>
      </c>
      <c r="AE2759" s="188">
        <v>22.96</v>
      </c>
      <c r="AF2759" s="188">
        <v>24.35</v>
      </c>
    </row>
    <row r="2760" spans="1:32" x14ac:dyDescent="0.3">
      <c r="A2760" s="180" t="s">
        <v>973</v>
      </c>
      <c r="B2760" s="180">
        <v>2641</v>
      </c>
      <c r="C2760" s="182" t="s">
        <v>29110</v>
      </c>
      <c r="D2760" s="180" t="s">
        <v>6</v>
      </c>
      <c r="E2760" s="180" t="s">
        <v>857</v>
      </c>
      <c r="F2760" s="188"/>
      <c r="G2760" s="188">
        <v>26.87</v>
      </c>
      <c r="H2760" s="188"/>
      <c r="I2760" s="188">
        <v>24.19</v>
      </c>
      <c r="J2760" s="188">
        <v>19.7</v>
      </c>
      <c r="K2760" s="188"/>
      <c r="L2760" s="188">
        <v>21.39</v>
      </c>
      <c r="M2760" s="188">
        <v>20.23</v>
      </c>
      <c r="N2760" s="188">
        <v>24.16</v>
      </c>
      <c r="O2760" s="188">
        <v>24.02</v>
      </c>
      <c r="P2760" s="188">
        <v>34.020000000000003</v>
      </c>
      <c r="Q2760" s="188">
        <v>20.74</v>
      </c>
      <c r="R2760" s="188">
        <v>27.84</v>
      </c>
      <c r="S2760" s="188">
        <v>23.33</v>
      </c>
      <c r="T2760" s="188">
        <v>25.05</v>
      </c>
      <c r="U2760" s="188"/>
      <c r="V2760" s="188"/>
      <c r="W2760" s="188">
        <v>29.48</v>
      </c>
      <c r="X2760" s="188">
        <v>24.62</v>
      </c>
      <c r="Y2760" s="188">
        <v>20.93</v>
      </c>
      <c r="Z2760" s="188">
        <v>24.53</v>
      </c>
      <c r="AA2760" s="188"/>
      <c r="AB2760" s="188">
        <v>33.299999999999997</v>
      </c>
      <c r="AC2760" s="188">
        <v>44.18</v>
      </c>
      <c r="AD2760" s="188">
        <v>15.48</v>
      </c>
      <c r="AE2760" s="188">
        <v>25.58</v>
      </c>
      <c r="AF2760" s="188">
        <v>17.2</v>
      </c>
    </row>
    <row r="2761" spans="1:32" x14ac:dyDescent="0.3">
      <c r="A2761" s="180" t="s">
        <v>973</v>
      </c>
      <c r="B2761" s="180">
        <v>2636</v>
      </c>
      <c r="C2761" s="182" t="s">
        <v>29111</v>
      </c>
      <c r="D2761" s="180" t="s">
        <v>6</v>
      </c>
      <c r="E2761" s="180" t="s">
        <v>857</v>
      </c>
      <c r="F2761" s="188"/>
      <c r="G2761" s="188">
        <v>1.73</v>
      </c>
      <c r="H2761" s="188"/>
      <c r="I2761" s="188">
        <v>1.56</v>
      </c>
      <c r="J2761" s="188">
        <v>1.27</v>
      </c>
      <c r="K2761" s="188"/>
      <c r="L2761" s="188">
        <v>1.37</v>
      </c>
      <c r="M2761" s="188">
        <v>1.3</v>
      </c>
      <c r="N2761" s="188">
        <v>1.55</v>
      </c>
      <c r="O2761" s="188">
        <v>1.54</v>
      </c>
      <c r="P2761" s="188">
        <v>2.19</v>
      </c>
      <c r="Q2761" s="188">
        <v>1.33</v>
      </c>
      <c r="R2761" s="188">
        <v>1.79</v>
      </c>
      <c r="S2761" s="188">
        <v>1.5</v>
      </c>
      <c r="T2761" s="188">
        <v>1.61</v>
      </c>
      <c r="U2761" s="188"/>
      <c r="V2761" s="188"/>
      <c r="W2761" s="188">
        <v>1.9</v>
      </c>
      <c r="X2761" s="188">
        <v>1.58</v>
      </c>
      <c r="Y2761" s="188">
        <v>1.35</v>
      </c>
      <c r="Z2761" s="188">
        <v>1.58</v>
      </c>
      <c r="AA2761" s="188"/>
      <c r="AB2761" s="188">
        <v>2.14</v>
      </c>
      <c r="AC2761" s="188">
        <v>2.84</v>
      </c>
      <c r="AD2761" s="188">
        <v>0.99</v>
      </c>
      <c r="AE2761" s="188">
        <v>1.65</v>
      </c>
      <c r="AF2761" s="188">
        <v>1.1000000000000001</v>
      </c>
    </row>
    <row r="2762" spans="1:32" x14ac:dyDescent="0.3">
      <c r="A2762" s="180" t="s">
        <v>973</v>
      </c>
      <c r="B2762" s="180">
        <v>2637</v>
      </c>
      <c r="C2762" s="182" t="s">
        <v>29112</v>
      </c>
      <c r="D2762" s="180" t="s">
        <v>6</v>
      </c>
      <c r="E2762" s="180" t="s">
        <v>857</v>
      </c>
      <c r="F2762" s="188"/>
      <c r="G2762" s="188">
        <v>1.84</v>
      </c>
      <c r="H2762" s="188"/>
      <c r="I2762" s="188">
        <v>1.66</v>
      </c>
      <c r="J2762" s="188">
        <v>1.35</v>
      </c>
      <c r="K2762" s="188"/>
      <c r="L2762" s="188">
        <v>1.46</v>
      </c>
      <c r="M2762" s="188">
        <v>1.38</v>
      </c>
      <c r="N2762" s="188">
        <v>1.65</v>
      </c>
      <c r="O2762" s="188">
        <v>1.64</v>
      </c>
      <c r="P2762" s="188">
        <v>2.33</v>
      </c>
      <c r="Q2762" s="188">
        <v>1.42</v>
      </c>
      <c r="R2762" s="188">
        <v>1.91</v>
      </c>
      <c r="S2762" s="188">
        <v>1.6</v>
      </c>
      <c r="T2762" s="188">
        <v>1.71</v>
      </c>
      <c r="U2762" s="188"/>
      <c r="V2762" s="188"/>
      <c r="W2762" s="188">
        <v>2.02</v>
      </c>
      <c r="X2762" s="188">
        <v>1.68</v>
      </c>
      <c r="Y2762" s="188">
        <v>1.43</v>
      </c>
      <c r="Z2762" s="188">
        <v>1.68</v>
      </c>
      <c r="AA2762" s="188"/>
      <c r="AB2762" s="188">
        <v>2.2799999999999998</v>
      </c>
      <c r="AC2762" s="188">
        <v>3.03</v>
      </c>
      <c r="AD2762" s="188">
        <v>1.06</v>
      </c>
      <c r="AE2762" s="188">
        <v>1.75</v>
      </c>
      <c r="AF2762" s="188">
        <v>1.18</v>
      </c>
    </row>
    <row r="2763" spans="1:32" x14ac:dyDescent="0.3">
      <c r="A2763" s="180" t="s">
        <v>973</v>
      </c>
      <c r="B2763" s="180">
        <v>2638</v>
      </c>
      <c r="C2763" s="182" t="s">
        <v>29113</v>
      </c>
      <c r="D2763" s="180" t="s">
        <v>6</v>
      </c>
      <c r="E2763" s="180" t="s">
        <v>857</v>
      </c>
      <c r="F2763" s="188"/>
      <c r="G2763" s="188">
        <v>2.14</v>
      </c>
      <c r="H2763" s="188"/>
      <c r="I2763" s="188">
        <v>1.93</v>
      </c>
      <c r="J2763" s="188">
        <v>1.57</v>
      </c>
      <c r="K2763" s="188"/>
      <c r="L2763" s="188">
        <v>1.7</v>
      </c>
      <c r="M2763" s="188">
        <v>1.61</v>
      </c>
      <c r="N2763" s="188">
        <v>1.92</v>
      </c>
      <c r="O2763" s="188">
        <v>1.91</v>
      </c>
      <c r="P2763" s="188">
        <v>2.71</v>
      </c>
      <c r="Q2763" s="188">
        <v>1.65</v>
      </c>
      <c r="R2763" s="188">
        <v>2.2200000000000002</v>
      </c>
      <c r="S2763" s="188">
        <v>1.86</v>
      </c>
      <c r="T2763" s="188">
        <v>1.99</v>
      </c>
      <c r="U2763" s="188"/>
      <c r="V2763" s="188"/>
      <c r="W2763" s="188">
        <v>2.35</v>
      </c>
      <c r="X2763" s="188">
        <v>1.96</v>
      </c>
      <c r="Y2763" s="188">
        <v>1.67</v>
      </c>
      <c r="Z2763" s="188">
        <v>1.95</v>
      </c>
      <c r="AA2763" s="188"/>
      <c r="AB2763" s="188">
        <v>2.65</v>
      </c>
      <c r="AC2763" s="188">
        <v>3.52</v>
      </c>
      <c r="AD2763" s="188">
        <v>1.23</v>
      </c>
      <c r="AE2763" s="188">
        <v>2.04</v>
      </c>
      <c r="AF2763" s="188">
        <v>1.37</v>
      </c>
    </row>
    <row r="2764" spans="1:32" x14ac:dyDescent="0.3">
      <c r="A2764" s="180" t="s">
        <v>973</v>
      </c>
      <c r="B2764" s="180">
        <v>2639</v>
      </c>
      <c r="C2764" s="182" t="s">
        <v>29114</v>
      </c>
      <c r="D2764" s="180" t="s">
        <v>6</v>
      </c>
      <c r="E2764" s="180" t="s">
        <v>857</v>
      </c>
      <c r="F2764" s="188"/>
      <c r="G2764" s="188">
        <v>3.8</v>
      </c>
      <c r="H2764" s="188"/>
      <c r="I2764" s="188">
        <v>3.42</v>
      </c>
      <c r="J2764" s="188">
        <v>2.78</v>
      </c>
      <c r="K2764" s="188"/>
      <c r="L2764" s="188">
        <v>3.02</v>
      </c>
      <c r="M2764" s="188">
        <v>2.86</v>
      </c>
      <c r="N2764" s="188">
        <v>3.41</v>
      </c>
      <c r="O2764" s="188">
        <v>3.39</v>
      </c>
      <c r="P2764" s="188">
        <v>4.8099999999999996</v>
      </c>
      <c r="Q2764" s="188">
        <v>2.93</v>
      </c>
      <c r="R2764" s="188">
        <v>3.93</v>
      </c>
      <c r="S2764" s="188">
        <v>3.29</v>
      </c>
      <c r="T2764" s="188">
        <v>3.54</v>
      </c>
      <c r="U2764" s="188"/>
      <c r="V2764" s="188"/>
      <c r="W2764" s="188">
        <v>4.16</v>
      </c>
      <c r="X2764" s="188">
        <v>3.48</v>
      </c>
      <c r="Y2764" s="188">
        <v>2.96</v>
      </c>
      <c r="Z2764" s="188">
        <v>3.46</v>
      </c>
      <c r="AA2764" s="188"/>
      <c r="AB2764" s="188">
        <v>4.7</v>
      </c>
      <c r="AC2764" s="188">
        <v>6.24</v>
      </c>
      <c r="AD2764" s="188">
        <v>2.1800000000000002</v>
      </c>
      <c r="AE2764" s="188">
        <v>3.61</v>
      </c>
      <c r="AF2764" s="188">
        <v>2.4300000000000002</v>
      </c>
    </row>
    <row r="2765" spans="1:32" x14ac:dyDescent="0.3">
      <c r="A2765" s="180" t="s">
        <v>973</v>
      </c>
      <c r="B2765" s="180">
        <v>2644</v>
      </c>
      <c r="C2765" s="182" t="s">
        <v>29115</v>
      </c>
      <c r="D2765" s="180" t="s">
        <v>6</v>
      </c>
      <c r="E2765" s="180" t="s">
        <v>857</v>
      </c>
      <c r="F2765" s="188"/>
      <c r="G2765" s="188">
        <v>5.5</v>
      </c>
      <c r="H2765" s="188"/>
      <c r="I2765" s="188">
        <v>4.95</v>
      </c>
      <c r="J2765" s="188">
        <v>4.03</v>
      </c>
      <c r="K2765" s="188"/>
      <c r="L2765" s="188">
        <v>4.37</v>
      </c>
      <c r="M2765" s="188">
        <v>4.1399999999999997</v>
      </c>
      <c r="N2765" s="188">
        <v>4.9400000000000004</v>
      </c>
      <c r="O2765" s="188">
        <v>4.91</v>
      </c>
      <c r="P2765" s="188">
        <v>6.96</v>
      </c>
      <c r="Q2765" s="188">
        <v>4.24</v>
      </c>
      <c r="R2765" s="188">
        <v>5.69</v>
      </c>
      <c r="S2765" s="188">
        <v>4.7699999999999996</v>
      </c>
      <c r="T2765" s="188">
        <v>5.12</v>
      </c>
      <c r="U2765" s="188"/>
      <c r="V2765" s="188"/>
      <c r="W2765" s="188">
        <v>6.03</v>
      </c>
      <c r="X2765" s="188">
        <v>5.03</v>
      </c>
      <c r="Y2765" s="188">
        <v>4.28</v>
      </c>
      <c r="Z2765" s="188">
        <v>5.0199999999999996</v>
      </c>
      <c r="AA2765" s="188"/>
      <c r="AB2765" s="188">
        <v>6.81</v>
      </c>
      <c r="AC2765" s="188">
        <v>9.0399999999999991</v>
      </c>
      <c r="AD2765" s="188">
        <v>3.16</v>
      </c>
      <c r="AE2765" s="188">
        <v>5.23</v>
      </c>
      <c r="AF2765" s="188">
        <v>3.52</v>
      </c>
    </row>
    <row r="2766" spans="1:32" x14ac:dyDescent="0.3">
      <c r="A2766" s="180" t="s">
        <v>973</v>
      </c>
      <c r="B2766" s="180">
        <v>2640</v>
      </c>
      <c r="C2766" s="182" t="s">
        <v>29116</v>
      </c>
      <c r="D2766" s="180" t="s">
        <v>6</v>
      </c>
      <c r="E2766" s="180" t="s">
        <v>857</v>
      </c>
      <c r="F2766" s="188"/>
      <c r="G2766" s="188">
        <v>11.18</v>
      </c>
      <c r="H2766" s="188"/>
      <c r="I2766" s="188">
        <v>10.07</v>
      </c>
      <c r="J2766" s="188">
        <v>8.1999999999999993</v>
      </c>
      <c r="K2766" s="188"/>
      <c r="L2766" s="188">
        <v>8.9</v>
      </c>
      <c r="M2766" s="188">
        <v>8.42</v>
      </c>
      <c r="N2766" s="188">
        <v>10.050000000000001</v>
      </c>
      <c r="O2766" s="188">
        <v>10</v>
      </c>
      <c r="P2766" s="188">
        <v>14.16</v>
      </c>
      <c r="Q2766" s="188">
        <v>8.6300000000000008</v>
      </c>
      <c r="R2766" s="188">
        <v>11.59</v>
      </c>
      <c r="S2766" s="188">
        <v>9.7100000000000009</v>
      </c>
      <c r="T2766" s="188">
        <v>10.42</v>
      </c>
      <c r="U2766" s="188"/>
      <c r="V2766" s="188"/>
      <c r="W2766" s="188">
        <v>12.27</v>
      </c>
      <c r="X2766" s="188">
        <v>10.24</v>
      </c>
      <c r="Y2766" s="188">
        <v>8.7100000000000009</v>
      </c>
      <c r="Z2766" s="188">
        <v>10.210000000000001</v>
      </c>
      <c r="AA2766" s="188"/>
      <c r="AB2766" s="188">
        <v>13.86</v>
      </c>
      <c r="AC2766" s="188">
        <v>18.39</v>
      </c>
      <c r="AD2766" s="188">
        <v>6.44</v>
      </c>
      <c r="AE2766" s="188">
        <v>10.65</v>
      </c>
      <c r="AF2766" s="188">
        <v>7.16</v>
      </c>
    </row>
    <row r="2767" spans="1:32" x14ac:dyDescent="0.3">
      <c r="A2767" s="180" t="s">
        <v>973</v>
      </c>
      <c r="B2767" s="180">
        <v>2642</v>
      </c>
      <c r="C2767" s="182" t="s">
        <v>29117</v>
      </c>
      <c r="D2767" s="180" t="s">
        <v>6</v>
      </c>
      <c r="E2767" s="180" t="s">
        <v>857</v>
      </c>
      <c r="F2767" s="188"/>
      <c r="G2767" s="188">
        <v>17.03</v>
      </c>
      <c r="H2767" s="188"/>
      <c r="I2767" s="188">
        <v>15.33</v>
      </c>
      <c r="J2767" s="188">
        <v>12.48</v>
      </c>
      <c r="K2767" s="188"/>
      <c r="L2767" s="188">
        <v>13.55</v>
      </c>
      <c r="M2767" s="188">
        <v>12.82</v>
      </c>
      <c r="N2767" s="188">
        <v>15.31</v>
      </c>
      <c r="O2767" s="188">
        <v>15.22</v>
      </c>
      <c r="P2767" s="188">
        <v>21.56</v>
      </c>
      <c r="Q2767" s="188">
        <v>13.14</v>
      </c>
      <c r="R2767" s="188">
        <v>17.64</v>
      </c>
      <c r="S2767" s="188">
        <v>14.78</v>
      </c>
      <c r="T2767" s="188">
        <v>15.87</v>
      </c>
      <c r="U2767" s="188"/>
      <c r="V2767" s="188"/>
      <c r="W2767" s="188">
        <v>18.68</v>
      </c>
      <c r="X2767" s="188">
        <v>15.6</v>
      </c>
      <c r="Y2767" s="188">
        <v>13.26</v>
      </c>
      <c r="Z2767" s="188">
        <v>15.55</v>
      </c>
      <c r="AA2767" s="188"/>
      <c r="AB2767" s="188">
        <v>21.1</v>
      </c>
      <c r="AC2767" s="188">
        <v>28</v>
      </c>
      <c r="AD2767" s="188">
        <v>9.81</v>
      </c>
      <c r="AE2767" s="188">
        <v>16.21</v>
      </c>
      <c r="AF2767" s="188">
        <v>10.9</v>
      </c>
    </row>
    <row r="2768" spans="1:32" x14ac:dyDescent="0.3">
      <c r="A2768" s="180" t="s">
        <v>973</v>
      </c>
      <c r="B2768" s="180">
        <v>2643</v>
      </c>
      <c r="C2768" s="182" t="s">
        <v>29118</v>
      </c>
      <c r="D2768" s="180" t="s">
        <v>6</v>
      </c>
      <c r="E2768" s="180" t="s">
        <v>857</v>
      </c>
      <c r="F2768" s="188"/>
      <c r="G2768" s="188">
        <v>7.66</v>
      </c>
      <c r="H2768" s="188"/>
      <c r="I2768" s="188">
        <v>6.9</v>
      </c>
      <c r="J2768" s="188">
        <v>5.61</v>
      </c>
      <c r="K2768" s="188"/>
      <c r="L2768" s="188">
        <v>6.1</v>
      </c>
      <c r="M2768" s="188">
        <v>5.77</v>
      </c>
      <c r="N2768" s="188">
        <v>6.89</v>
      </c>
      <c r="O2768" s="188">
        <v>6.85</v>
      </c>
      <c r="P2768" s="188">
        <v>9.6999999999999993</v>
      </c>
      <c r="Q2768" s="188">
        <v>5.91</v>
      </c>
      <c r="R2768" s="188">
        <v>7.94</v>
      </c>
      <c r="S2768" s="188">
        <v>6.65</v>
      </c>
      <c r="T2768" s="188">
        <v>7.14</v>
      </c>
      <c r="U2768" s="188"/>
      <c r="V2768" s="188"/>
      <c r="W2768" s="188">
        <v>8.41</v>
      </c>
      <c r="X2768" s="188">
        <v>7.02</v>
      </c>
      <c r="Y2768" s="188">
        <v>5.97</v>
      </c>
      <c r="Z2768" s="188">
        <v>6.99</v>
      </c>
      <c r="AA2768" s="188"/>
      <c r="AB2768" s="188">
        <v>9.49</v>
      </c>
      <c r="AC2768" s="188">
        <v>12.6</v>
      </c>
      <c r="AD2768" s="188">
        <v>4.41</v>
      </c>
      <c r="AE2768" s="188">
        <v>7.29</v>
      </c>
      <c r="AF2768" s="188">
        <v>4.9000000000000004</v>
      </c>
    </row>
    <row r="2769" spans="1:32" x14ac:dyDescent="0.3">
      <c r="A2769" s="180" t="s">
        <v>26752</v>
      </c>
      <c r="B2769" s="180">
        <v>44281</v>
      </c>
      <c r="C2769" s="182" t="s">
        <v>29119</v>
      </c>
      <c r="D2769" s="180" t="s">
        <v>6</v>
      </c>
      <c r="E2769" s="180" t="s">
        <v>857</v>
      </c>
      <c r="F2769" s="188">
        <v>288.36</v>
      </c>
      <c r="G2769" s="188"/>
      <c r="H2769" s="188"/>
      <c r="I2769" s="188"/>
      <c r="J2769" s="188">
        <v>240.3</v>
      </c>
      <c r="K2769" s="188"/>
      <c r="L2769" s="188"/>
      <c r="M2769" s="188">
        <v>270.57</v>
      </c>
      <c r="N2769" s="188"/>
      <c r="O2769" s="188"/>
      <c r="P2769" s="188">
        <v>244.94</v>
      </c>
      <c r="Q2769" s="188">
        <v>259.52</v>
      </c>
      <c r="R2769" s="188"/>
      <c r="S2769" s="188">
        <v>246.7</v>
      </c>
      <c r="T2769" s="188"/>
      <c r="U2769" s="188"/>
      <c r="V2769" s="188"/>
      <c r="W2769" s="188">
        <v>270.89</v>
      </c>
      <c r="X2769" s="188">
        <v>287.55</v>
      </c>
      <c r="Y2769" s="188"/>
      <c r="Z2769" s="188">
        <v>290.12</v>
      </c>
      <c r="AA2769" s="188"/>
      <c r="AB2769" s="188">
        <v>261.12</v>
      </c>
      <c r="AC2769" s="188">
        <v>280.01</v>
      </c>
      <c r="AD2769" s="188"/>
      <c r="AE2769" s="188">
        <v>272.33999999999997</v>
      </c>
      <c r="AF2769" s="188"/>
    </row>
    <row r="2770" spans="1:32" x14ac:dyDescent="0.3">
      <c r="A2770" s="180" t="s">
        <v>973</v>
      </c>
      <c r="B2770" s="180">
        <v>39855</v>
      </c>
      <c r="C2770" s="182" t="s">
        <v>29120</v>
      </c>
      <c r="D2770" s="180" t="s">
        <v>6</v>
      </c>
      <c r="E2770" s="180" t="s">
        <v>857</v>
      </c>
      <c r="F2770" s="188"/>
      <c r="G2770" s="188"/>
      <c r="H2770" s="188"/>
      <c r="I2770" s="188"/>
      <c r="J2770" s="188">
        <v>4.3499999999999996</v>
      </c>
      <c r="K2770" s="188"/>
      <c r="L2770" s="188">
        <v>6</v>
      </c>
      <c r="M2770" s="188">
        <v>4.82</v>
      </c>
      <c r="N2770" s="188"/>
      <c r="O2770" s="188"/>
      <c r="P2770" s="188">
        <v>5.0199999999999996</v>
      </c>
      <c r="Q2770" s="188"/>
      <c r="R2770" s="188"/>
      <c r="S2770" s="188"/>
      <c r="T2770" s="188"/>
      <c r="U2770" s="188"/>
      <c r="V2770" s="188"/>
      <c r="W2770" s="188"/>
      <c r="X2770" s="188"/>
      <c r="Y2770" s="188"/>
      <c r="Z2770" s="188"/>
      <c r="AA2770" s="188"/>
      <c r="AB2770" s="188"/>
      <c r="AC2770" s="188">
        <v>5.0599999999999996</v>
      </c>
      <c r="AD2770" s="188"/>
      <c r="AE2770" s="188">
        <v>3.08</v>
      </c>
      <c r="AF2770" s="188"/>
    </row>
    <row r="2771" spans="1:32" x14ac:dyDescent="0.3">
      <c r="A2771" s="180" t="s">
        <v>973</v>
      </c>
      <c r="B2771" s="180">
        <v>39856</v>
      </c>
      <c r="C2771" s="182" t="s">
        <v>29121</v>
      </c>
      <c r="D2771" s="180" t="s">
        <v>6</v>
      </c>
      <c r="E2771" s="180" t="s">
        <v>857</v>
      </c>
      <c r="F2771" s="188"/>
      <c r="G2771" s="188"/>
      <c r="H2771" s="188"/>
      <c r="I2771" s="188"/>
      <c r="J2771" s="188">
        <v>10.25</v>
      </c>
      <c r="K2771" s="188"/>
      <c r="L2771" s="188">
        <v>14.13</v>
      </c>
      <c r="M2771" s="188">
        <v>11.36</v>
      </c>
      <c r="N2771" s="188"/>
      <c r="O2771" s="188"/>
      <c r="P2771" s="188">
        <v>11.84</v>
      </c>
      <c r="Q2771" s="188"/>
      <c r="R2771" s="188"/>
      <c r="S2771" s="188"/>
      <c r="T2771" s="188"/>
      <c r="U2771" s="188"/>
      <c r="V2771" s="188"/>
      <c r="W2771" s="188"/>
      <c r="X2771" s="188"/>
      <c r="Y2771" s="188"/>
      <c r="Z2771" s="188"/>
      <c r="AA2771" s="188"/>
      <c r="AB2771" s="188"/>
      <c r="AC2771" s="188">
        <v>11.93</v>
      </c>
      <c r="AD2771" s="188"/>
      <c r="AE2771" s="188">
        <v>7.26</v>
      </c>
      <c r="AF2771" s="188"/>
    </row>
    <row r="2772" spans="1:32" x14ac:dyDescent="0.3">
      <c r="A2772" s="180" t="s">
        <v>973</v>
      </c>
      <c r="B2772" s="180">
        <v>39857</v>
      </c>
      <c r="C2772" s="182" t="s">
        <v>29122</v>
      </c>
      <c r="D2772" s="180" t="s">
        <v>6</v>
      </c>
      <c r="E2772" s="180" t="s">
        <v>857</v>
      </c>
      <c r="F2772" s="188"/>
      <c r="G2772" s="188"/>
      <c r="H2772" s="188"/>
      <c r="I2772" s="188"/>
      <c r="J2772" s="188">
        <v>16.59</v>
      </c>
      <c r="K2772" s="188"/>
      <c r="L2772" s="188">
        <v>22.87</v>
      </c>
      <c r="M2772" s="188">
        <v>18.39</v>
      </c>
      <c r="N2772" s="188"/>
      <c r="O2772" s="188"/>
      <c r="P2772" s="188">
        <v>19.16</v>
      </c>
      <c r="Q2772" s="188"/>
      <c r="R2772" s="188"/>
      <c r="S2772" s="188"/>
      <c r="T2772" s="188"/>
      <c r="U2772" s="188"/>
      <c r="V2772" s="188"/>
      <c r="W2772" s="188"/>
      <c r="X2772" s="188"/>
      <c r="Y2772" s="188"/>
      <c r="Z2772" s="188"/>
      <c r="AA2772" s="188"/>
      <c r="AB2772" s="188"/>
      <c r="AC2772" s="188">
        <v>19.3</v>
      </c>
      <c r="AD2772" s="188"/>
      <c r="AE2772" s="188">
        <v>11.76</v>
      </c>
      <c r="AF2772" s="188"/>
    </row>
    <row r="2773" spans="1:32" x14ac:dyDescent="0.3">
      <c r="A2773" s="180" t="s">
        <v>973</v>
      </c>
      <c r="B2773" s="180">
        <v>39858</v>
      </c>
      <c r="C2773" s="182" t="s">
        <v>29123</v>
      </c>
      <c r="D2773" s="180" t="s">
        <v>6</v>
      </c>
      <c r="E2773" s="180" t="s">
        <v>857</v>
      </c>
      <c r="F2773" s="188"/>
      <c r="G2773" s="188"/>
      <c r="H2773" s="188"/>
      <c r="I2773" s="188"/>
      <c r="J2773" s="188">
        <v>36.82</v>
      </c>
      <c r="K2773" s="188"/>
      <c r="L2773" s="188">
        <v>50.74</v>
      </c>
      <c r="M2773" s="188">
        <v>40.81</v>
      </c>
      <c r="N2773" s="188"/>
      <c r="O2773" s="188"/>
      <c r="P2773" s="188">
        <v>42.53</v>
      </c>
      <c r="Q2773" s="188"/>
      <c r="R2773" s="188"/>
      <c r="S2773" s="188"/>
      <c r="T2773" s="188"/>
      <c r="U2773" s="188"/>
      <c r="V2773" s="188"/>
      <c r="W2773" s="188"/>
      <c r="X2773" s="188"/>
      <c r="Y2773" s="188"/>
      <c r="Z2773" s="188"/>
      <c r="AA2773" s="188"/>
      <c r="AB2773" s="188"/>
      <c r="AC2773" s="188">
        <v>42.83</v>
      </c>
      <c r="AD2773" s="188"/>
      <c r="AE2773" s="188">
        <v>26.09</v>
      </c>
      <c r="AF2773" s="188"/>
    </row>
    <row r="2774" spans="1:32" x14ac:dyDescent="0.3">
      <c r="A2774" s="180" t="s">
        <v>973</v>
      </c>
      <c r="B2774" s="180">
        <v>39859</v>
      </c>
      <c r="C2774" s="182" t="s">
        <v>29124</v>
      </c>
      <c r="D2774" s="180" t="s">
        <v>6</v>
      </c>
      <c r="E2774" s="180" t="s">
        <v>857</v>
      </c>
      <c r="F2774" s="188"/>
      <c r="G2774" s="188"/>
      <c r="H2774" s="188"/>
      <c r="I2774" s="188"/>
      <c r="J2774" s="188">
        <v>56.75</v>
      </c>
      <c r="K2774" s="188"/>
      <c r="L2774" s="188">
        <v>78.209999999999994</v>
      </c>
      <c r="M2774" s="188">
        <v>62.9</v>
      </c>
      <c r="N2774" s="188"/>
      <c r="O2774" s="188"/>
      <c r="P2774" s="188">
        <v>65.55</v>
      </c>
      <c r="Q2774" s="188"/>
      <c r="R2774" s="188"/>
      <c r="S2774" s="188"/>
      <c r="T2774" s="188"/>
      <c r="U2774" s="188"/>
      <c r="V2774" s="188"/>
      <c r="W2774" s="188"/>
      <c r="X2774" s="188"/>
      <c r="Y2774" s="188"/>
      <c r="Z2774" s="188"/>
      <c r="AA2774" s="188"/>
      <c r="AB2774" s="188"/>
      <c r="AC2774" s="188">
        <v>66.02</v>
      </c>
      <c r="AD2774" s="188"/>
      <c r="AE2774" s="188">
        <v>40.22</v>
      </c>
      <c r="AF2774" s="188"/>
    </row>
    <row r="2775" spans="1:32" x14ac:dyDescent="0.3">
      <c r="A2775" s="180" t="s">
        <v>973</v>
      </c>
      <c r="B2775" s="180">
        <v>39860</v>
      </c>
      <c r="C2775" s="182" t="s">
        <v>29125</v>
      </c>
      <c r="D2775" s="180" t="s">
        <v>6</v>
      </c>
      <c r="E2775" s="180" t="s">
        <v>857</v>
      </c>
      <c r="F2775" s="188"/>
      <c r="G2775" s="188"/>
      <c r="H2775" s="188"/>
      <c r="I2775" s="188"/>
      <c r="J2775" s="188">
        <v>87.09</v>
      </c>
      <c r="K2775" s="188"/>
      <c r="L2775" s="188">
        <v>120.01</v>
      </c>
      <c r="M2775" s="188">
        <v>96.53</v>
      </c>
      <c r="N2775" s="188"/>
      <c r="O2775" s="188"/>
      <c r="P2775" s="188">
        <v>100.59</v>
      </c>
      <c r="Q2775" s="188"/>
      <c r="R2775" s="188"/>
      <c r="S2775" s="188"/>
      <c r="T2775" s="188"/>
      <c r="U2775" s="188"/>
      <c r="V2775" s="188"/>
      <c r="W2775" s="188"/>
      <c r="X2775" s="188"/>
      <c r="Y2775" s="188"/>
      <c r="Z2775" s="188"/>
      <c r="AA2775" s="188"/>
      <c r="AB2775" s="188"/>
      <c r="AC2775" s="188">
        <v>101.31</v>
      </c>
      <c r="AD2775" s="188"/>
      <c r="AE2775" s="188">
        <v>61.72</v>
      </c>
      <c r="AF2775" s="188"/>
    </row>
    <row r="2776" spans="1:32" x14ac:dyDescent="0.3">
      <c r="A2776" s="180" t="s">
        <v>973</v>
      </c>
      <c r="B2776" s="180">
        <v>39861</v>
      </c>
      <c r="C2776" s="182" t="s">
        <v>29126</v>
      </c>
      <c r="D2776" s="180" t="s">
        <v>6</v>
      </c>
      <c r="E2776" s="180" t="s">
        <v>857</v>
      </c>
      <c r="F2776" s="188"/>
      <c r="G2776" s="188"/>
      <c r="H2776" s="188"/>
      <c r="I2776" s="188"/>
      <c r="J2776" s="188">
        <v>248.66</v>
      </c>
      <c r="K2776" s="188"/>
      <c r="L2776" s="188">
        <v>342.65</v>
      </c>
      <c r="M2776" s="188">
        <v>275.60000000000002</v>
      </c>
      <c r="N2776" s="188"/>
      <c r="O2776" s="188"/>
      <c r="P2776" s="188">
        <v>287.2</v>
      </c>
      <c r="Q2776" s="188"/>
      <c r="R2776" s="188"/>
      <c r="S2776" s="188"/>
      <c r="T2776" s="188"/>
      <c r="U2776" s="188"/>
      <c r="V2776" s="188"/>
      <c r="W2776" s="188"/>
      <c r="X2776" s="188"/>
      <c r="Y2776" s="188"/>
      <c r="Z2776" s="188"/>
      <c r="AA2776" s="188"/>
      <c r="AB2776" s="188"/>
      <c r="AC2776" s="188">
        <v>289.26</v>
      </c>
      <c r="AD2776" s="188"/>
      <c r="AE2776" s="188">
        <v>176.21</v>
      </c>
      <c r="AF2776" s="188"/>
    </row>
    <row r="2777" spans="1:32" x14ac:dyDescent="0.3">
      <c r="A2777" s="180" t="s">
        <v>973</v>
      </c>
      <c r="B2777" s="180">
        <v>3867</v>
      </c>
      <c r="C2777" s="182" t="s">
        <v>29127</v>
      </c>
      <c r="D2777" s="180" t="s">
        <v>6</v>
      </c>
      <c r="E2777" s="180" t="s">
        <v>857</v>
      </c>
      <c r="F2777" s="188">
        <v>86.6</v>
      </c>
      <c r="G2777" s="188">
        <v>75.31</v>
      </c>
      <c r="H2777" s="188">
        <v>71.180000000000007</v>
      </c>
      <c r="I2777" s="188">
        <v>73.16</v>
      </c>
      <c r="J2777" s="188">
        <v>70.11</v>
      </c>
      <c r="K2777" s="188">
        <v>82.12</v>
      </c>
      <c r="L2777" s="188">
        <v>85.89</v>
      </c>
      <c r="M2777" s="188">
        <v>100.77</v>
      </c>
      <c r="N2777" s="188">
        <v>92.34</v>
      </c>
      <c r="O2777" s="188">
        <v>76.03</v>
      </c>
      <c r="P2777" s="188">
        <v>84.09</v>
      </c>
      <c r="Q2777" s="188">
        <v>77.64</v>
      </c>
      <c r="R2777" s="188">
        <v>70.47</v>
      </c>
      <c r="S2777" s="188">
        <v>90.01</v>
      </c>
      <c r="T2777" s="188">
        <v>73.510000000000005</v>
      </c>
      <c r="U2777" s="188">
        <v>75.31</v>
      </c>
      <c r="V2777" s="188">
        <v>76.739999999999995</v>
      </c>
      <c r="W2777" s="188">
        <v>70.290000000000006</v>
      </c>
      <c r="X2777" s="188">
        <v>78</v>
      </c>
      <c r="Y2777" s="188">
        <v>73.16</v>
      </c>
      <c r="Z2777" s="188">
        <v>85.71</v>
      </c>
      <c r="AA2777" s="188">
        <v>76.2</v>
      </c>
      <c r="AB2777" s="188">
        <v>89.29</v>
      </c>
      <c r="AC2777" s="188">
        <v>73.16</v>
      </c>
      <c r="AD2777" s="188">
        <v>68.67</v>
      </c>
      <c r="AE2777" s="188">
        <v>87.32</v>
      </c>
      <c r="AF2777" s="188">
        <v>78.540000000000006</v>
      </c>
    </row>
    <row r="2778" spans="1:32" x14ac:dyDescent="0.3">
      <c r="A2778" s="180" t="s">
        <v>973</v>
      </c>
      <c r="B2778" s="180">
        <v>3861</v>
      </c>
      <c r="C2778" s="182" t="s">
        <v>29128</v>
      </c>
      <c r="D2778" s="180" t="s">
        <v>6</v>
      </c>
      <c r="E2778" s="180" t="s">
        <v>857</v>
      </c>
      <c r="F2778" s="188">
        <v>0.89</v>
      </c>
      <c r="G2778" s="188">
        <v>0.78</v>
      </c>
      <c r="H2778" s="188">
        <v>0.73</v>
      </c>
      <c r="I2778" s="188">
        <v>0.76</v>
      </c>
      <c r="J2778" s="188">
        <v>0.72</v>
      </c>
      <c r="K2778" s="188">
        <v>0.85</v>
      </c>
      <c r="L2778" s="188">
        <v>0.89</v>
      </c>
      <c r="M2778" s="188">
        <v>1.04</v>
      </c>
      <c r="N2778" s="188">
        <v>0.95</v>
      </c>
      <c r="O2778" s="188">
        <v>0.79</v>
      </c>
      <c r="P2778" s="188">
        <v>0.87</v>
      </c>
      <c r="Q2778" s="188">
        <v>0.8</v>
      </c>
      <c r="R2778" s="188">
        <v>0.73</v>
      </c>
      <c r="S2778" s="188">
        <v>0.93</v>
      </c>
      <c r="T2778" s="188">
        <v>0.76</v>
      </c>
      <c r="U2778" s="188">
        <v>0.78</v>
      </c>
      <c r="V2778" s="188">
        <v>0.79</v>
      </c>
      <c r="W2778" s="188">
        <v>0.73</v>
      </c>
      <c r="X2778" s="188">
        <v>0.81</v>
      </c>
      <c r="Y2778" s="188">
        <v>0.76</v>
      </c>
      <c r="Z2778" s="188">
        <v>0.89</v>
      </c>
      <c r="AA2778" s="188">
        <v>0.79</v>
      </c>
      <c r="AB2778" s="188">
        <v>0.92</v>
      </c>
      <c r="AC2778" s="188">
        <v>0.76</v>
      </c>
      <c r="AD2778" s="188">
        <v>0.71</v>
      </c>
      <c r="AE2778" s="188">
        <v>0.9</v>
      </c>
      <c r="AF2778" s="188">
        <v>0.81</v>
      </c>
    </row>
    <row r="2779" spans="1:32" x14ac:dyDescent="0.3">
      <c r="A2779" s="180" t="s">
        <v>973</v>
      </c>
      <c r="B2779" s="180">
        <v>3904</v>
      </c>
      <c r="C2779" s="182" t="s">
        <v>29129</v>
      </c>
      <c r="D2779" s="180" t="s">
        <v>6</v>
      </c>
      <c r="E2779" s="180" t="s">
        <v>857</v>
      </c>
      <c r="F2779" s="188">
        <v>0.95</v>
      </c>
      <c r="G2779" s="188">
        <v>0.83</v>
      </c>
      <c r="H2779" s="188">
        <v>0.78</v>
      </c>
      <c r="I2779" s="188">
        <v>0.8</v>
      </c>
      <c r="J2779" s="188">
        <v>0.77</v>
      </c>
      <c r="K2779" s="188">
        <v>0.9</v>
      </c>
      <c r="L2779" s="188">
        <v>0.94</v>
      </c>
      <c r="M2779" s="188">
        <v>1.1100000000000001</v>
      </c>
      <c r="N2779" s="188">
        <v>1.02</v>
      </c>
      <c r="O2779" s="188">
        <v>0.84</v>
      </c>
      <c r="P2779" s="188">
        <v>0.92</v>
      </c>
      <c r="Q2779" s="188">
        <v>0.85</v>
      </c>
      <c r="R2779" s="188">
        <v>0.77</v>
      </c>
      <c r="S2779" s="188">
        <v>0.99</v>
      </c>
      <c r="T2779" s="188">
        <v>0.81</v>
      </c>
      <c r="U2779" s="188">
        <v>0.83</v>
      </c>
      <c r="V2779" s="188">
        <v>0.84</v>
      </c>
      <c r="W2779" s="188">
        <v>0.77</v>
      </c>
      <c r="X2779" s="188">
        <v>0.86</v>
      </c>
      <c r="Y2779" s="188">
        <v>0.8</v>
      </c>
      <c r="Z2779" s="188">
        <v>0.94</v>
      </c>
      <c r="AA2779" s="188">
        <v>0.84</v>
      </c>
      <c r="AB2779" s="188">
        <v>0.98</v>
      </c>
      <c r="AC2779" s="188">
        <v>0.8</v>
      </c>
      <c r="AD2779" s="188">
        <v>0.75</v>
      </c>
      <c r="AE2779" s="188">
        <v>0.96</v>
      </c>
      <c r="AF2779" s="188">
        <v>0.86</v>
      </c>
    </row>
    <row r="2780" spans="1:32" x14ac:dyDescent="0.3">
      <c r="A2780" s="180" t="s">
        <v>973</v>
      </c>
      <c r="B2780" s="180">
        <v>3903</v>
      </c>
      <c r="C2780" s="182" t="s">
        <v>29130</v>
      </c>
      <c r="D2780" s="180" t="s">
        <v>6</v>
      </c>
      <c r="E2780" s="180" t="s">
        <v>857</v>
      </c>
      <c r="F2780" s="188">
        <v>2.3199999999999998</v>
      </c>
      <c r="G2780" s="188">
        <v>2.02</v>
      </c>
      <c r="H2780" s="188">
        <v>1.91</v>
      </c>
      <c r="I2780" s="188">
        <v>1.96</v>
      </c>
      <c r="J2780" s="188">
        <v>1.88</v>
      </c>
      <c r="K2780" s="188">
        <v>2.2000000000000002</v>
      </c>
      <c r="L2780" s="188">
        <v>2.2999999999999998</v>
      </c>
      <c r="M2780" s="188">
        <v>2.7</v>
      </c>
      <c r="N2780" s="188">
        <v>2.48</v>
      </c>
      <c r="O2780" s="188">
        <v>2.04</v>
      </c>
      <c r="P2780" s="188">
        <v>2.2599999999999998</v>
      </c>
      <c r="Q2780" s="188">
        <v>2.08</v>
      </c>
      <c r="R2780" s="188">
        <v>1.89</v>
      </c>
      <c r="S2780" s="188">
        <v>2.41</v>
      </c>
      <c r="T2780" s="188">
        <v>1.97</v>
      </c>
      <c r="U2780" s="188">
        <v>2.02</v>
      </c>
      <c r="V2780" s="188">
        <v>2.06</v>
      </c>
      <c r="W2780" s="188">
        <v>1.88</v>
      </c>
      <c r="X2780" s="188">
        <v>2.09</v>
      </c>
      <c r="Y2780" s="188">
        <v>1.96</v>
      </c>
      <c r="Z2780" s="188">
        <v>2.2999999999999998</v>
      </c>
      <c r="AA2780" s="188">
        <v>2.04</v>
      </c>
      <c r="AB2780" s="188">
        <v>2.4</v>
      </c>
      <c r="AC2780" s="188">
        <v>1.96</v>
      </c>
      <c r="AD2780" s="188">
        <v>1.84</v>
      </c>
      <c r="AE2780" s="188">
        <v>2.34</v>
      </c>
      <c r="AF2780" s="188">
        <v>2.11</v>
      </c>
    </row>
    <row r="2781" spans="1:32" x14ac:dyDescent="0.3">
      <c r="A2781" s="180" t="s">
        <v>973</v>
      </c>
      <c r="B2781" s="180">
        <v>3862</v>
      </c>
      <c r="C2781" s="182" t="s">
        <v>29131</v>
      </c>
      <c r="D2781" s="180" t="s">
        <v>6</v>
      </c>
      <c r="E2781" s="180" t="s">
        <v>857</v>
      </c>
      <c r="F2781" s="188">
        <v>4.95</v>
      </c>
      <c r="G2781" s="188">
        <v>4.3</v>
      </c>
      <c r="H2781" s="188">
        <v>4.07</v>
      </c>
      <c r="I2781" s="188">
        <v>4.18</v>
      </c>
      <c r="J2781" s="188">
        <v>4.01</v>
      </c>
      <c r="K2781" s="188">
        <v>4.6900000000000004</v>
      </c>
      <c r="L2781" s="188">
        <v>4.91</v>
      </c>
      <c r="M2781" s="188">
        <v>5.76</v>
      </c>
      <c r="N2781" s="188">
        <v>5.28</v>
      </c>
      <c r="O2781" s="188">
        <v>4.34</v>
      </c>
      <c r="P2781" s="188">
        <v>4.8099999999999996</v>
      </c>
      <c r="Q2781" s="188">
        <v>4.4400000000000004</v>
      </c>
      <c r="R2781" s="188">
        <v>4.03</v>
      </c>
      <c r="S2781" s="188">
        <v>5.14</v>
      </c>
      <c r="T2781" s="188">
        <v>4.2</v>
      </c>
      <c r="U2781" s="188">
        <v>4.3</v>
      </c>
      <c r="V2781" s="188">
        <v>4.38</v>
      </c>
      <c r="W2781" s="188">
        <v>4.0199999999999996</v>
      </c>
      <c r="X2781" s="188">
        <v>4.46</v>
      </c>
      <c r="Y2781" s="188">
        <v>4.18</v>
      </c>
      <c r="Z2781" s="188">
        <v>4.9000000000000004</v>
      </c>
      <c r="AA2781" s="188">
        <v>4.3499999999999996</v>
      </c>
      <c r="AB2781" s="188">
        <v>5.0999999999999996</v>
      </c>
      <c r="AC2781" s="188">
        <v>4.18</v>
      </c>
      <c r="AD2781" s="188">
        <v>3.92</v>
      </c>
      <c r="AE2781" s="188">
        <v>4.99</v>
      </c>
      <c r="AF2781" s="188">
        <v>4.49</v>
      </c>
    </row>
    <row r="2782" spans="1:32" x14ac:dyDescent="0.3">
      <c r="A2782" s="180" t="s">
        <v>973</v>
      </c>
      <c r="B2782" s="180">
        <v>3863</v>
      </c>
      <c r="C2782" s="182" t="s">
        <v>29132</v>
      </c>
      <c r="D2782" s="180" t="s">
        <v>6</v>
      </c>
      <c r="E2782" s="180" t="s">
        <v>857</v>
      </c>
      <c r="F2782" s="188">
        <v>5.07</v>
      </c>
      <c r="G2782" s="188">
        <v>4.41</v>
      </c>
      <c r="H2782" s="188">
        <v>4.17</v>
      </c>
      <c r="I2782" s="188">
        <v>4.28</v>
      </c>
      <c r="J2782" s="188">
        <v>4.1100000000000003</v>
      </c>
      <c r="K2782" s="188">
        <v>4.8099999999999996</v>
      </c>
      <c r="L2782" s="188">
        <v>5.03</v>
      </c>
      <c r="M2782" s="188">
        <v>5.9</v>
      </c>
      <c r="N2782" s="188">
        <v>5.41</v>
      </c>
      <c r="O2782" s="188">
        <v>4.45</v>
      </c>
      <c r="P2782" s="188">
        <v>4.93</v>
      </c>
      <c r="Q2782" s="188">
        <v>4.55</v>
      </c>
      <c r="R2782" s="188">
        <v>4.13</v>
      </c>
      <c r="S2782" s="188">
        <v>5.27</v>
      </c>
      <c r="T2782" s="188">
        <v>4.3099999999999996</v>
      </c>
      <c r="U2782" s="188">
        <v>4.41</v>
      </c>
      <c r="V2782" s="188">
        <v>4.49</v>
      </c>
      <c r="W2782" s="188">
        <v>4.12</v>
      </c>
      <c r="X2782" s="188">
        <v>4.57</v>
      </c>
      <c r="Y2782" s="188">
        <v>4.28</v>
      </c>
      <c r="Z2782" s="188">
        <v>5.0199999999999996</v>
      </c>
      <c r="AA2782" s="188">
        <v>4.46</v>
      </c>
      <c r="AB2782" s="188">
        <v>5.23</v>
      </c>
      <c r="AC2782" s="188">
        <v>4.28</v>
      </c>
      <c r="AD2782" s="188">
        <v>4.0199999999999996</v>
      </c>
      <c r="AE2782" s="188">
        <v>5.1100000000000003</v>
      </c>
      <c r="AF2782" s="188">
        <v>4.5999999999999996</v>
      </c>
    </row>
    <row r="2783" spans="1:32" x14ac:dyDescent="0.3">
      <c r="A2783" s="180" t="s">
        <v>973</v>
      </c>
      <c r="B2783" s="180">
        <v>3864</v>
      </c>
      <c r="C2783" s="182" t="s">
        <v>29133</v>
      </c>
      <c r="D2783" s="180" t="s">
        <v>6</v>
      </c>
      <c r="E2783" s="180" t="s">
        <v>857</v>
      </c>
      <c r="F2783" s="188">
        <v>15.53</v>
      </c>
      <c r="G2783" s="188">
        <v>13.51</v>
      </c>
      <c r="H2783" s="188">
        <v>12.77</v>
      </c>
      <c r="I2783" s="188">
        <v>13.12</v>
      </c>
      <c r="J2783" s="188">
        <v>12.57</v>
      </c>
      <c r="K2783" s="188">
        <v>14.73</v>
      </c>
      <c r="L2783" s="188">
        <v>15.4</v>
      </c>
      <c r="M2783" s="188">
        <v>18.079999999999998</v>
      </c>
      <c r="N2783" s="188">
        <v>16.559999999999999</v>
      </c>
      <c r="O2783" s="188">
        <v>13.64</v>
      </c>
      <c r="P2783" s="188">
        <v>15.08</v>
      </c>
      <c r="Q2783" s="188">
        <v>13.93</v>
      </c>
      <c r="R2783" s="188">
        <v>12.64</v>
      </c>
      <c r="S2783" s="188">
        <v>16.14</v>
      </c>
      <c r="T2783" s="188">
        <v>13.19</v>
      </c>
      <c r="U2783" s="188">
        <v>13.51</v>
      </c>
      <c r="V2783" s="188">
        <v>13.76</v>
      </c>
      <c r="W2783" s="188">
        <v>12.61</v>
      </c>
      <c r="X2783" s="188">
        <v>13.99</v>
      </c>
      <c r="Y2783" s="188">
        <v>13.12</v>
      </c>
      <c r="Z2783" s="188">
        <v>15.37</v>
      </c>
      <c r="AA2783" s="188">
        <v>13.67</v>
      </c>
      <c r="AB2783" s="188">
        <v>16.02</v>
      </c>
      <c r="AC2783" s="188">
        <v>13.12</v>
      </c>
      <c r="AD2783" s="188">
        <v>12.32</v>
      </c>
      <c r="AE2783" s="188">
        <v>15.66</v>
      </c>
      <c r="AF2783" s="188">
        <v>14.09</v>
      </c>
    </row>
    <row r="2784" spans="1:32" x14ac:dyDescent="0.3">
      <c r="A2784" s="180" t="s">
        <v>973</v>
      </c>
      <c r="B2784" s="180">
        <v>3865</v>
      </c>
      <c r="C2784" s="182" t="s">
        <v>29134</v>
      </c>
      <c r="D2784" s="180" t="s">
        <v>6</v>
      </c>
      <c r="E2784" s="180" t="s">
        <v>857</v>
      </c>
      <c r="F2784" s="188">
        <v>22.72</v>
      </c>
      <c r="G2784" s="188">
        <v>19.75</v>
      </c>
      <c r="H2784" s="188">
        <v>18.670000000000002</v>
      </c>
      <c r="I2784" s="188">
        <v>19.190000000000001</v>
      </c>
      <c r="J2784" s="188">
        <v>18.39</v>
      </c>
      <c r="K2784" s="188">
        <v>21.54</v>
      </c>
      <c r="L2784" s="188">
        <v>22.53</v>
      </c>
      <c r="M2784" s="188">
        <v>26.43</v>
      </c>
      <c r="N2784" s="188">
        <v>24.22</v>
      </c>
      <c r="O2784" s="188">
        <v>19.940000000000001</v>
      </c>
      <c r="P2784" s="188">
        <v>22.06</v>
      </c>
      <c r="Q2784" s="188">
        <v>20.36</v>
      </c>
      <c r="R2784" s="188">
        <v>18.48</v>
      </c>
      <c r="S2784" s="188">
        <v>23.61</v>
      </c>
      <c r="T2784" s="188">
        <v>19.28</v>
      </c>
      <c r="U2784" s="188">
        <v>19.75</v>
      </c>
      <c r="V2784" s="188">
        <v>20.13</v>
      </c>
      <c r="W2784" s="188">
        <v>18.440000000000001</v>
      </c>
      <c r="X2784" s="188">
        <v>20.46</v>
      </c>
      <c r="Y2784" s="188">
        <v>19.190000000000001</v>
      </c>
      <c r="Z2784" s="188">
        <v>22.48</v>
      </c>
      <c r="AA2784" s="188">
        <v>19.989999999999998</v>
      </c>
      <c r="AB2784" s="188">
        <v>23.42</v>
      </c>
      <c r="AC2784" s="188">
        <v>19.190000000000001</v>
      </c>
      <c r="AD2784" s="188">
        <v>18.010000000000002</v>
      </c>
      <c r="AE2784" s="188">
        <v>22.9</v>
      </c>
      <c r="AF2784" s="188">
        <v>20.6</v>
      </c>
    </row>
    <row r="2785" spans="1:32" x14ac:dyDescent="0.3">
      <c r="A2785" s="180" t="s">
        <v>973</v>
      </c>
      <c r="B2785" s="180">
        <v>3866</v>
      </c>
      <c r="C2785" s="182" t="s">
        <v>29135</v>
      </c>
      <c r="D2785" s="180" t="s">
        <v>6</v>
      </c>
      <c r="E2785" s="180" t="s">
        <v>857</v>
      </c>
      <c r="F2785" s="188">
        <v>51</v>
      </c>
      <c r="G2785" s="188">
        <v>44.35</v>
      </c>
      <c r="H2785" s="188">
        <v>41.92</v>
      </c>
      <c r="I2785" s="188">
        <v>43.08</v>
      </c>
      <c r="J2785" s="188">
        <v>41.29</v>
      </c>
      <c r="K2785" s="188">
        <v>48.36</v>
      </c>
      <c r="L2785" s="188">
        <v>50.58</v>
      </c>
      <c r="M2785" s="188">
        <v>59.35</v>
      </c>
      <c r="N2785" s="188">
        <v>54.38</v>
      </c>
      <c r="O2785" s="188">
        <v>44.77</v>
      </c>
      <c r="P2785" s="188">
        <v>49.52</v>
      </c>
      <c r="Q2785" s="188">
        <v>45.72</v>
      </c>
      <c r="R2785" s="188">
        <v>41.5</v>
      </c>
      <c r="S2785" s="188">
        <v>53.01</v>
      </c>
      <c r="T2785" s="188">
        <v>43.29</v>
      </c>
      <c r="U2785" s="188">
        <v>44.35</v>
      </c>
      <c r="V2785" s="188">
        <v>45.19</v>
      </c>
      <c r="W2785" s="188">
        <v>41.39</v>
      </c>
      <c r="X2785" s="188">
        <v>45.93</v>
      </c>
      <c r="Y2785" s="188">
        <v>43.08</v>
      </c>
      <c r="Z2785" s="188">
        <v>50.48</v>
      </c>
      <c r="AA2785" s="188">
        <v>44.88</v>
      </c>
      <c r="AB2785" s="188">
        <v>52.59</v>
      </c>
      <c r="AC2785" s="188">
        <v>43.08</v>
      </c>
      <c r="AD2785" s="188">
        <v>40.44</v>
      </c>
      <c r="AE2785" s="188">
        <v>51.43</v>
      </c>
      <c r="AF2785" s="188">
        <v>46.25</v>
      </c>
    </row>
    <row r="2786" spans="1:32" x14ac:dyDescent="0.3">
      <c r="A2786" s="180" t="s">
        <v>973</v>
      </c>
      <c r="B2786" s="180">
        <v>3878</v>
      </c>
      <c r="C2786" s="182" t="s">
        <v>29136</v>
      </c>
      <c r="D2786" s="180" t="s">
        <v>6</v>
      </c>
      <c r="E2786" s="180" t="s">
        <v>857</v>
      </c>
      <c r="F2786" s="188">
        <v>13.91</v>
      </c>
      <c r="G2786" s="188">
        <v>12.09</v>
      </c>
      <c r="H2786" s="188">
        <v>11.43</v>
      </c>
      <c r="I2786" s="188">
        <v>11.75</v>
      </c>
      <c r="J2786" s="188">
        <v>11.26</v>
      </c>
      <c r="K2786" s="188">
        <v>13.19</v>
      </c>
      <c r="L2786" s="188">
        <v>13.79</v>
      </c>
      <c r="M2786" s="188">
        <v>16.18</v>
      </c>
      <c r="N2786" s="188">
        <v>14.83</v>
      </c>
      <c r="O2786" s="188">
        <v>12.21</v>
      </c>
      <c r="P2786" s="188">
        <v>13.5</v>
      </c>
      <c r="Q2786" s="188">
        <v>12.47</v>
      </c>
      <c r="R2786" s="188">
        <v>11.31</v>
      </c>
      <c r="S2786" s="188">
        <v>14.45</v>
      </c>
      <c r="T2786" s="188">
        <v>11.8</v>
      </c>
      <c r="U2786" s="188">
        <v>12.09</v>
      </c>
      <c r="V2786" s="188">
        <v>12.32</v>
      </c>
      <c r="W2786" s="188">
        <v>11.29</v>
      </c>
      <c r="X2786" s="188">
        <v>12.52</v>
      </c>
      <c r="Y2786" s="188">
        <v>11.75</v>
      </c>
      <c r="Z2786" s="188">
        <v>13.76</v>
      </c>
      <c r="AA2786" s="188">
        <v>12.24</v>
      </c>
      <c r="AB2786" s="188">
        <v>14.34</v>
      </c>
      <c r="AC2786" s="188">
        <v>11.75</v>
      </c>
      <c r="AD2786" s="188">
        <v>11.03</v>
      </c>
      <c r="AE2786" s="188">
        <v>14.02</v>
      </c>
      <c r="AF2786" s="188">
        <v>12.61</v>
      </c>
    </row>
    <row r="2787" spans="1:32" x14ac:dyDescent="0.3">
      <c r="A2787" s="180" t="s">
        <v>973</v>
      </c>
      <c r="B2787" s="180">
        <v>3876</v>
      </c>
      <c r="C2787" s="182" t="s">
        <v>29137</v>
      </c>
      <c r="D2787" s="180" t="s">
        <v>6</v>
      </c>
      <c r="E2787" s="180" t="s">
        <v>857</v>
      </c>
      <c r="F2787" s="188">
        <v>5.54</v>
      </c>
      <c r="G2787" s="188">
        <v>4.8099999999999996</v>
      </c>
      <c r="H2787" s="188">
        <v>4.55</v>
      </c>
      <c r="I2787" s="188">
        <v>4.67</v>
      </c>
      <c r="J2787" s="188">
        <v>4.4800000000000004</v>
      </c>
      <c r="K2787" s="188">
        <v>5.25</v>
      </c>
      <c r="L2787" s="188">
        <v>5.49</v>
      </c>
      <c r="M2787" s="188">
        <v>6.44</v>
      </c>
      <c r="N2787" s="188">
        <v>5.9</v>
      </c>
      <c r="O2787" s="188">
        <v>4.8600000000000003</v>
      </c>
      <c r="P2787" s="188">
        <v>5.37</v>
      </c>
      <c r="Q2787" s="188">
        <v>4.96</v>
      </c>
      <c r="R2787" s="188">
        <v>4.5</v>
      </c>
      <c r="S2787" s="188">
        <v>5.75</v>
      </c>
      <c r="T2787" s="188">
        <v>4.7</v>
      </c>
      <c r="U2787" s="188">
        <v>4.8099999999999996</v>
      </c>
      <c r="V2787" s="188">
        <v>4.9000000000000004</v>
      </c>
      <c r="W2787" s="188">
        <v>4.49</v>
      </c>
      <c r="X2787" s="188">
        <v>4.9800000000000004</v>
      </c>
      <c r="Y2787" s="188">
        <v>4.67</v>
      </c>
      <c r="Z2787" s="188">
        <v>5.48</v>
      </c>
      <c r="AA2787" s="188">
        <v>4.87</v>
      </c>
      <c r="AB2787" s="188">
        <v>5.71</v>
      </c>
      <c r="AC2787" s="188">
        <v>4.67</v>
      </c>
      <c r="AD2787" s="188">
        <v>4.3899999999999997</v>
      </c>
      <c r="AE2787" s="188">
        <v>5.58</v>
      </c>
      <c r="AF2787" s="188">
        <v>5.0199999999999996</v>
      </c>
    </row>
    <row r="2788" spans="1:32" x14ac:dyDescent="0.3">
      <c r="A2788" s="180" t="s">
        <v>973</v>
      </c>
      <c r="B2788" s="180">
        <v>3883</v>
      </c>
      <c r="C2788" s="182" t="s">
        <v>29138</v>
      </c>
      <c r="D2788" s="180" t="s">
        <v>6</v>
      </c>
      <c r="E2788" s="180" t="s">
        <v>857</v>
      </c>
      <c r="F2788" s="188">
        <v>1.78</v>
      </c>
      <c r="G2788" s="188">
        <v>1.55</v>
      </c>
      <c r="H2788" s="188">
        <v>1.46</v>
      </c>
      <c r="I2788" s="188">
        <v>1.5</v>
      </c>
      <c r="J2788" s="188">
        <v>1.44</v>
      </c>
      <c r="K2788" s="188">
        <v>1.69</v>
      </c>
      <c r="L2788" s="188">
        <v>1.76</v>
      </c>
      <c r="M2788" s="188">
        <v>2.0699999999999998</v>
      </c>
      <c r="N2788" s="188">
        <v>1.9</v>
      </c>
      <c r="O2788" s="188">
        <v>1.56</v>
      </c>
      <c r="P2788" s="188">
        <v>1.73</v>
      </c>
      <c r="Q2788" s="188">
        <v>1.59</v>
      </c>
      <c r="R2788" s="188">
        <v>1.45</v>
      </c>
      <c r="S2788" s="188">
        <v>1.85</v>
      </c>
      <c r="T2788" s="188">
        <v>1.51</v>
      </c>
      <c r="U2788" s="188">
        <v>1.55</v>
      </c>
      <c r="V2788" s="188">
        <v>1.58</v>
      </c>
      <c r="W2788" s="188">
        <v>1.44</v>
      </c>
      <c r="X2788" s="188">
        <v>1.6</v>
      </c>
      <c r="Y2788" s="188">
        <v>1.5</v>
      </c>
      <c r="Z2788" s="188">
        <v>1.76</v>
      </c>
      <c r="AA2788" s="188">
        <v>1.56</v>
      </c>
      <c r="AB2788" s="188">
        <v>1.83</v>
      </c>
      <c r="AC2788" s="188">
        <v>1.5</v>
      </c>
      <c r="AD2788" s="188">
        <v>1.41</v>
      </c>
      <c r="AE2788" s="188">
        <v>1.79</v>
      </c>
      <c r="AF2788" s="188">
        <v>1.61</v>
      </c>
    </row>
    <row r="2789" spans="1:32" x14ac:dyDescent="0.3">
      <c r="A2789" s="180" t="s">
        <v>973</v>
      </c>
      <c r="B2789" s="180">
        <v>3884</v>
      </c>
      <c r="C2789" s="182" t="s">
        <v>29139</v>
      </c>
      <c r="D2789" s="180" t="s">
        <v>6</v>
      </c>
      <c r="E2789" s="180" t="s">
        <v>857</v>
      </c>
      <c r="F2789" s="188">
        <v>2.81</v>
      </c>
      <c r="G2789" s="188">
        <v>2.4500000000000002</v>
      </c>
      <c r="H2789" s="188">
        <v>2.31</v>
      </c>
      <c r="I2789" s="188">
        <v>2.38</v>
      </c>
      <c r="J2789" s="188">
        <v>2.2799999999999998</v>
      </c>
      <c r="K2789" s="188">
        <v>2.67</v>
      </c>
      <c r="L2789" s="188">
        <v>2.79</v>
      </c>
      <c r="M2789" s="188">
        <v>3.28</v>
      </c>
      <c r="N2789" s="188">
        <v>3</v>
      </c>
      <c r="O2789" s="188">
        <v>2.4700000000000002</v>
      </c>
      <c r="P2789" s="188">
        <v>2.73</v>
      </c>
      <c r="Q2789" s="188">
        <v>2.52</v>
      </c>
      <c r="R2789" s="188">
        <v>2.29</v>
      </c>
      <c r="S2789" s="188">
        <v>2.93</v>
      </c>
      <c r="T2789" s="188">
        <v>2.39</v>
      </c>
      <c r="U2789" s="188">
        <v>2.4500000000000002</v>
      </c>
      <c r="V2789" s="188">
        <v>2.4900000000000002</v>
      </c>
      <c r="W2789" s="188">
        <v>2.2799999999999998</v>
      </c>
      <c r="X2789" s="188">
        <v>2.5299999999999998</v>
      </c>
      <c r="Y2789" s="188">
        <v>2.38</v>
      </c>
      <c r="Z2789" s="188">
        <v>2.79</v>
      </c>
      <c r="AA2789" s="188">
        <v>2.48</v>
      </c>
      <c r="AB2789" s="188">
        <v>2.9</v>
      </c>
      <c r="AC2789" s="188">
        <v>2.38</v>
      </c>
      <c r="AD2789" s="188">
        <v>2.23</v>
      </c>
      <c r="AE2789" s="188">
        <v>2.84</v>
      </c>
      <c r="AF2789" s="188">
        <v>2.5499999999999998</v>
      </c>
    </row>
    <row r="2790" spans="1:32" x14ac:dyDescent="0.3">
      <c r="A2790" s="180" t="s">
        <v>973</v>
      </c>
      <c r="B2790" s="180">
        <v>12892</v>
      </c>
      <c r="C2790" s="182" t="s">
        <v>29140</v>
      </c>
      <c r="D2790" s="180" t="s">
        <v>58</v>
      </c>
      <c r="E2790" s="180" t="s">
        <v>857</v>
      </c>
      <c r="F2790" s="188">
        <v>13.03</v>
      </c>
      <c r="G2790" s="188">
        <v>12.08</v>
      </c>
      <c r="H2790" s="188">
        <v>12.28</v>
      </c>
      <c r="I2790" s="188">
        <v>14.5</v>
      </c>
      <c r="J2790" s="188">
        <v>11.49</v>
      </c>
      <c r="K2790" s="188">
        <v>12.59</v>
      </c>
      <c r="L2790" s="188">
        <v>10.37</v>
      </c>
      <c r="M2790" s="188">
        <v>11.88</v>
      </c>
      <c r="N2790" s="188">
        <v>10.47</v>
      </c>
      <c r="O2790" s="188">
        <v>11.49</v>
      </c>
      <c r="P2790" s="188">
        <v>11.37</v>
      </c>
      <c r="Q2790" s="188">
        <v>12.3</v>
      </c>
      <c r="R2790" s="188">
        <v>15.81</v>
      </c>
      <c r="S2790" s="188">
        <v>13.69</v>
      </c>
      <c r="T2790" s="188">
        <v>14.82</v>
      </c>
      <c r="U2790" s="188">
        <v>12.4</v>
      </c>
      <c r="V2790" s="188">
        <v>15.21</v>
      </c>
      <c r="W2790" s="188">
        <v>12.08</v>
      </c>
      <c r="X2790" s="188">
        <v>14.5</v>
      </c>
      <c r="Y2790" s="188">
        <v>10.47</v>
      </c>
      <c r="Z2790" s="188">
        <v>13.29</v>
      </c>
      <c r="AA2790" s="188">
        <v>15.46</v>
      </c>
      <c r="AB2790" s="188">
        <v>13.61</v>
      </c>
      <c r="AC2790" s="188">
        <v>12</v>
      </c>
      <c r="AD2790" s="188">
        <v>10.87</v>
      </c>
      <c r="AE2790" s="188">
        <v>12.08</v>
      </c>
      <c r="AF2790" s="188">
        <v>14.4</v>
      </c>
    </row>
    <row r="2791" spans="1:32" x14ac:dyDescent="0.3">
      <c r="A2791" s="180" t="s">
        <v>973</v>
      </c>
      <c r="B2791" s="180">
        <v>38447</v>
      </c>
      <c r="C2791" s="182" t="s">
        <v>29141</v>
      </c>
      <c r="D2791" s="180" t="s">
        <v>6</v>
      </c>
      <c r="E2791" s="180" t="s">
        <v>857</v>
      </c>
      <c r="F2791" s="188"/>
      <c r="G2791" s="188"/>
      <c r="H2791" s="188"/>
      <c r="I2791" s="188"/>
      <c r="J2791" s="188"/>
      <c r="K2791" s="188">
        <v>91.33</v>
      </c>
      <c r="L2791" s="188">
        <v>103.02</v>
      </c>
      <c r="M2791" s="188"/>
      <c r="N2791" s="188">
        <v>126.86</v>
      </c>
      <c r="O2791" s="188"/>
      <c r="P2791" s="188"/>
      <c r="Q2791" s="188"/>
      <c r="R2791" s="188"/>
      <c r="S2791" s="188">
        <v>127.22</v>
      </c>
      <c r="T2791" s="188"/>
      <c r="U2791" s="188"/>
      <c r="V2791" s="188"/>
      <c r="W2791" s="188">
        <v>107.4</v>
      </c>
      <c r="X2791" s="188"/>
      <c r="Y2791" s="188"/>
      <c r="Z2791" s="188"/>
      <c r="AA2791" s="188"/>
      <c r="AB2791" s="188">
        <v>92.24</v>
      </c>
      <c r="AC2791" s="188">
        <v>103.2</v>
      </c>
      <c r="AD2791" s="188"/>
      <c r="AE2791" s="188">
        <v>99.55</v>
      </c>
      <c r="AF2791" s="188"/>
    </row>
    <row r="2792" spans="1:32" x14ac:dyDescent="0.3">
      <c r="A2792" s="180" t="s">
        <v>973</v>
      </c>
      <c r="B2792" s="180">
        <v>36320</v>
      </c>
      <c r="C2792" s="182" t="s">
        <v>29142</v>
      </c>
      <c r="D2792" s="180" t="s">
        <v>6</v>
      </c>
      <c r="E2792" s="180" t="s">
        <v>857</v>
      </c>
      <c r="F2792" s="188"/>
      <c r="G2792" s="188"/>
      <c r="H2792" s="188"/>
      <c r="I2792" s="188"/>
      <c r="J2792" s="188"/>
      <c r="K2792" s="188">
        <v>2.4500000000000002</v>
      </c>
      <c r="L2792" s="188">
        <v>2.77</v>
      </c>
      <c r="M2792" s="188"/>
      <c r="N2792" s="188">
        <v>3.41</v>
      </c>
      <c r="O2792" s="188"/>
      <c r="P2792" s="188"/>
      <c r="Q2792" s="188"/>
      <c r="R2792" s="188"/>
      <c r="S2792" s="188">
        <v>3.42</v>
      </c>
      <c r="T2792" s="188"/>
      <c r="U2792" s="188"/>
      <c r="V2792" s="188"/>
      <c r="W2792" s="188">
        <v>2.89</v>
      </c>
      <c r="X2792" s="188"/>
      <c r="Y2792" s="188"/>
      <c r="Z2792" s="188"/>
      <c r="AA2792" s="188"/>
      <c r="AB2792" s="188">
        <v>2.48</v>
      </c>
      <c r="AC2792" s="188">
        <v>2.77</v>
      </c>
      <c r="AD2792" s="188"/>
      <c r="AE2792" s="188">
        <v>2.67</v>
      </c>
      <c r="AF2792" s="188"/>
    </row>
    <row r="2793" spans="1:32" x14ac:dyDescent="0.3">
      <c r="A2793" s="180" t="s">
        <v>973</v>
      </c>
      <c r="B2793" s="180">
        <v>36324</v>
      </c>
      <c r="C2793" s="182" t="s">
        <v>29143</v>
      </c>
      <c r="D2793" s="180" t="s">
        <v>6</v>
      </c>
      <c r="E2793" s="180" t="s">
        <v>857</v>
      </c>
      <c r="F2793" s="188"/>
      <c r="G2793" s="188"/>
      <c r="H2793" s="188"/>
      <c r="I2793" s="188"/>
      <c r="J2793" s="188"/>
      <c r="K2793" s="188">
        <v>2.2400000000000002</v>
      </c>
      <c r="L2793" s="188">
        <v>2.52</v>
      </c>
      <c r="M2793" s="188"/>
      <c r="N2793" s="188">
        <v>3.11</v>
      </c>
      <c r="O2793" s="188"/>
      <c r="P2793" s="188"/>
      <c r="Q2793" s="188"/>
      <c r="R2793" s="188"/>
      <c r="S2793" s="188">
        <v>3.12</v>
      </c>
      <c r="T2793" s="188"/>
      <c r="U2793" s="188"/>
      <c r="V2793" s="188"/>
      <c r="W2793" s="188">
        <v>2.63</v>
      </c>
      <c r="X2793" s="188"/>
      <c r="Y2793" s="188"/>
      <c r="Z2793" s="188"/>
      <c r="AA2793" s="188"/>
      <c r="AB2793" s="188">
        <v>2.2599999999999998</v>
      </c>
      <c r="AC2793" s="188">
        <v>2.5299999999999998</v>
      </c>
      <c r="AD2793" s="188"/>
      <c r="AE2793" s="188">
        <v>2.44</v>
      </c>
      <c r="AF2793" s="188"/>
    </row>
    <row r="2794" spans="1:32" x14ac:dyDescent="0.3">
      <c r="A2794" s="180" t="s">
        <v>973</v>
      </c>
      <c r="B2794" s="180">
        <v>38441</v>
      </c>
      <c r="C2794" s="182" t="s">
        <v>29144</v>
      </c>
      <c r="D2794" s="180" t="s">
        <v>6</v>
      </c>
      <c r="E2794" s="180" t="s">
        <v>857</v>
      </c>
      <c r="F2794" s="188"/>
      <c r="G2794" s="188"/>
      <c r="H2794" s="188"/>
      <c r="I2794" s="188"/>
      <c r="J2794" s="188"/>
      <c r="K2794" s="188">
        <v>4.01</v>
      </c>
      <c r="L2794" s="188">
        <v>4.5199999999999996</v>
      </c>
      <c r="M2794" s="188"/>
      <c r="N2794" s="188">
        <v>5.57</v>
      </c>
      <c r="O2794" s="188"/>
      <c r="P2794" s="188"/>
      <c r="Q2794" s="188"/>
      <c r="R2794" s="188"/>
      <c r="S2794" s="188">
        <v>5.59</v>
      </c>
      <c r="T2794" s="188"/>
      <c r="U2794" s="188"/>
      <c r="V2794" s="188"/>
      <c r="W2794" s="188">
        <v>4.72</v>
      </c>
      <c r="X2794" s="188"/>
      <c r="Y2794" s="188"/>
      <c r="Z2794" s="188"/>
      <c r="AA2794" s="188"/>
      <c r="AB2794" s="188">
        <v>4.05</v>
      </c>
      <c r="AC2794" s="188">
        <v>4.53</v>
      </c>
      <c r="AD2794" s="188"/>
      <c r="AE2794" s="188">
        <v>4.37</v>
      </c>
      <c r="AF2794" s="188"/>
    </row>
    <row r="2795" spans="1:32" x14ac:dyDescent="0.3">
      <c r="A2795" s="180" t="s">
        <v>973</v>
      </c>
      <c r="B2795" s="180">
        <v>38442</v>
      </c>
      <c r="C2795" s="182" t="s">
        <v>29145</v>
      </c>
      <c r="D2795" s="180" t="s">
        <v>6</v>
      </c>
      <c r="E2795" s="180" t="s">
        <v>857</v>
      </c>
      <c r="F2795" s="188"/>
      <c r="G2795" s="188"/>
      <c r="H2795" s="188"/>
      <c r="I2795" s="188"/>
      <c r="J2795" s="188"/>
      <c r="K2795" s="188">
        <v>11.42</v>
      </c>
      <c r="L2795" s="188">
        <v>12.88</v>
      </c>
      <c r="M2795" s="188"/>
      <c r="N2795" s="188">
        <v>15.86</v>
      </c>
      <c r="O2795" s="188"/>
      <c r="P2795" s="188"/>
      <c r="Q2795" s="188"/>
      <c r="R2795" s="188"/>
      <c r="S2795" s="188">
        <v>15.9</v>
      </c>
      <c r="T2795" s="188"/>
      <c r="U2795" s="188"/>
      <c r="V2795" s="188"/>
      <c r="W2795" s="188">
        <v>13.43</v>
      </c>
      <c r="X2795" s="188"/>
      <c r="Y2795" s="188"/>
      <c r="Z2795" s="188"/>
      <c r="AA2795" s="188"/>
      <c r="AB2795" s="188">
        <v>11.53</v>
      </c>
      <c r="AC2795" s="188">
        <v>12.9</v>
      </c>
      <c r="AD2795" s="188"/>
      <c r="AE2795" s="188">
        <v>12.44</v>
      </c>
      <c r="AF2795" s="188"/>
    </row>
    <row r="2796" spans="1:32" x14ac:dyDescent="0.3">
      <c r="A2796" s="180" t="s">
        <v>973</v>
      </c>
      <c r="B2796" s="180">
        <v>38443</v>
      </c>
      <c r="C2796" s="182" t="s">
        <v>29146</v>
      </c>
      <c r="D2796" s="180" t="s">
        <v>6</v>
      </c>
      <c r="E2796" s="180" t="s">
        <v>857</v>
      </c>
      <c r="F2796" s="188"/>
      <c r="G2796" s="188"/>
      <c r="H2796" s="188"/>
      <c r="I2796" s="188"/>
      <c r="J2796" s="188"/>
      <c r="K2796" s="188">
        <v>13.84</v>
      </c>
      <c r="L2796" s="188">
        <v>15.62</v>
      </c>
      <c r="M2796" s="188"/>
      <c r="N2796" s="188">
        <v>19.23</v>
      </c>
      <c r="O2796" s="188"/>
      <c r="P2796" s="188"/>
      <c r="Q2796" s="188"/>
      <c r="R2796" s="188"/>
      <c r="S2796" s="188">
        <v>19.29</v>
      </c>
      <c r="T2796" s="188"/>
      <c r="U2796" s="188"/>
      <c r="V2796" s="188"/>
      <c r="W2796" s="188">
        <v>16.28</v>
      </c>
      <c r="X2796" s="188"/>
      <c r="Y2796" s="188"/>
      <c r="Z2796" s="188"/>
      <c r="AA2796" s="188"/>
      <c r="AB2796" s="188">
        <v>13.98</v>
      </c>
      <c r="AC2796" s="188">
        <v>15.64</v>
      </c>
      <c r="AD2796" s="188"/>
      <c r="AE2796" s="188">
        <v>15.09</v>
      </c>
      <c r="AF2796" s="188"/>
    </row>
    <row r="2797" spans="1:32" x14ac:dyDescent="0.3">
      <c r="A2797" s="180" t="s">
        <v>973</v>
      </c>
      <c r="B2797" s="180">
        <v>38444</v>
      </c>
      <c r="C2797" s="182" t="s">
        <v>29147</v>
      </c>
      <c r="D2797" s="180" t="s">
        <v>6</v>
      </c>
      <c r="E2797" s="180" t="s">
        <v>857</v>
      </c>
      <c r="F2797" s="188"/>
      <c r="G2797" s="188"/>
      <c r="H2797" s="188"/>
      <c r="I2797" s="188"/>
      <c r="J2797" s="188"/>
      <c r="K2797" s="188">
        <v>23.25</v>
      </c>
      <c r="L2797" s="188">
        <v>26.23</v>
      </c>
      <c r="M2797" s="188"/>
      <c r="N2797" s="188">
        <v>32.299999999999997</v>
      </c>
      <c r="O2797" s="188"/>
      <c r="P2797" s="188"/>
      <c r="Q2797" s="188"/>
      <c r="R2797" s="188"/>
      <c r="S2797" s="188">
        <v>32.39</v>
      </c>
      <c r="T2797" s="188"/>
      <c r="U2797" s="188"/>
      <c r="V2797" s="188"/>
      <c r="W2797" s="188">
        <v>27.34</v>
      </c>
      <c r="X2797" s="188"/>
      <c r="Y2797" s="188"/>
      <c r="Z2797" s="188"/>
      <c r="AA2797" s="188"/>
      <c r="AB2797" s="188">
        <v>23.48</v>
      </c>
      <c r="AC2797" s="188">
        <v>26.27</v>
      </c>
      <c r="AD2797" s="188"/>
      <c r="AE2797" s="188">
        <v>25.34</v>
      </c>
      <c r="AF2797" s="188"/>
    </row>
    <row r="2798" spans="1:32" x14ac:dyDescent="0.3">
      <c r="A2798" s="180" t="s">
        <v>973</v>
      </c>
      <c r="B2798" s="180">
        <v>38445</v>
      </c>
      <c r="C2798" s="182" t="s">
        <v>29148</v>
      </c>
      <c r="D2798" s="180" t="s">
        <v>6</v>
      </c>
      <c r="E2798" s="180" t="s">
        <v>857</v>
      </c>
      <c r="F2798" s="188"/>
      <c r="G2798" s="188"/>
      <c r="H2798" s="188"/>
      <c r="I2798" s="188"/>
      <c r="J2798" s="188"/>
      <c r="K2798" s="188">
        <v>43.11</v>
      </c>
      <c r="L2798" s="188">
        <v>48.63</v>
      </c>
      <c r="M2798" s="188"/>
      <c r="N2798" s="188">
        <v>59.89</v>
      </c>
      <c r="O2798" s="188"/>
      <c r="P2798" s="188"/>
      <c r="Q2798" s="188"/>
      <c r="R2798" s="188"/>
      <c r="S2798" s="188">
        <v>60.06</v>
      </c>
      <c r="T2798" s="188"/>
      <c r="U2798" s="188"/>
      <c r="V2798" s="188"/>
      <c r="W2798" s="188">
        <v>50.7</v>
      </c>
      <c r="X2798" s="188"/>
      <c r="Y2798" s="188"/>
      <c r="Z2798" s="188"/>
      <c r="AA2798" s="188"/>
      <c r="AB2798" s="188">
        <v>43.55</v>
      </c>
      <c r="AC2798" s="188">
        <v>48.72</v>
      </c>
      <c r="AD2798" s="188"/>
      <c r="AE2798" s="188">
        <v>47</v>
      </c>
      <c r="AF2798" s="188"/>
    </row>
    <row r="2799" spans="1:32" x14ac:dyDescent="0.3">
      <c r="A2799" s="180" t="s">
        <v>973</v>
      </c>
      <c r="B2799" s="180">
        <v>38446</v>
      </c>
      <c r="C2799" s="182" t="s">
        <v>29149</v>
      </c>
      <c r="D2799" s="180" t="s">
        <v>6</v>
      </c>
      <c r="E2799" s="180" t="s">
        <v>857</v>
      </c>
      <c r="F2799" s="188"/>
      <c r="G2799" s="188"/>
      <c r="H2799" s="188"/>
      <c r="I2799" s="188"/>
      <c r="J2799" s="188"/>
      <c r="K2799" s="188">
        <v>70.56</v>
      </c>
      <c r="L2799" s="188">
        <v>79.599999999999994</v>
      </c>
      <c r="M2799" s="188"/>
      <c r="N2799" s="188">
        <v>98.01</v>
      </c>
      <c r="O2799" s="188"/>
      <c r="P2799" s="188"/>
      <c r="Q2799" s="188"/>
      <c r="R2799" s="188"/>
      <c r="S2799" s="188">
        <v>98.3</v>
      </c>
      <c r="T2799" s="188"/>
      <c r="U2799" s="188"/>
      <c r="V2799" s="188"/>
      <c r="W2799" s="188">
        <v>82.98</v>
      </c>
      <c r="X2799" s="188"/>
      <c r="Y2799" s="188"/>
      <c r="Z2799" s="188"/>
      <c r="AA2799" s="188"/>
      <c r="AB2799" s="188">
        <v>71.27</v>
      </c>
      <c r="AC2799" s="188">
        <v>79.739999999999995</v>
      </c>
      <c r="AD2799" s="188"/>
      <c r="AE2799" s="188">
        <v>76.91</v>
      </c>
      <c r="AF2799" s="188"/>
    </row>
    <row r="2800" spans="1:32" x14ac:dyDescent="0.3">
      <c r="A2800" s="180" t="s">
        <v>973</v>
      </c>
      <c r="B2800" s="180">
        <v>3837</v>
      </c>
      <c r="C2800" s="182" t="s">
        <v>29150</v>
      </c>
      <c r="D2800" s="180" t="s">
        <v>6</v>
      </c>
      <c r="E2800" s="180" t="s">
        <v>857</v>
      </c>
      <c r="F2800" s="188">
        <v>47.54</v>
      </c>
      <c r="G2800" s="188">
        <v>44.14</v>
      </c>
      <c r="H2800" s="188"/>
      <c r="I2800" s="188"/>
      <c r="J2800" s="188">
        <v>36.64</v>
      </c>
      <c r="K2800" s="188"/>
      <c r="L2800" s="188"/>
      <c r="M2800" s="188">
        <v>42.97</v>
      </c>
      <c r="N2800" s="188">
        <v>43.98</v>
      </c>
      <c r="O2800" s="188"/>
      <c r="P2800" s="188">
        <v>53.78</v>
      </c>
      <c r="Q2800" s="188">
        <v>37.32</v>
      </c>
      <c r="R2800" s="188">
        <v>44.82</v>
      </c>
      <c r="S2800" s="188">
        <v>49.82</v>
      </c>
      <c r="T2800" s="188"/>
      <c r="U2800" s="188"/>
      <c r="V2800" s="188">
        <v>63.4</v>
      </c>
      <c r="W2800" s="188"/>
      <c r="X2800" s="188"/>
      <c r="Y2800" s="188">
        <v>44.06</v>
      </c>
      <c r="Z2800" s="188">
        <v>48.89</v>
      </c>
      <c r="AA2800" s="188"/>
      <c r="AB2800" s="188"/>
      <c r="AC2800" s="188"/>
      <c r="AD2800" s="188"/>
      <c r="AE2800" s="188">
        <v>55.69</v>
      </c>
      <c r="AF2800" s="188"/>
    </row>
    <row r="2801" spans="1:32" x14ac:dyDescent="0.3">
      <c r="A2801" s="180" t="s">
        <v>973</v>
      </c>
      <c r="B2801" s="180">
        <v>3845</v>
      </c>
      <c r="C2801" s="182" t="s">
        <v>29151</v>
      </c>
      <c r="D2801" s="180" t="s">
        <v>6</v>
      </c>
      <c r="E2801" s="180" t="s">
        <v>857</v>
      </c>
      <c r="F2801" s="188">
        <v>17.37</v>
      </c>
      <c r="G2801" s="188">
        <v>16.12</v>
      </c>
      <c r="H2801" s="188"/>
      <c r="I2801" s="188"/>
      <c r="J2801" s="188">
        <v>13.39</v>
      </c>
      <c r="K2801" s="188"/>
      <c r="L2801" s="188"/>
      <c r="M2801" s="188">
        <v>15.7</v>
      </c>
      <c r="N2801" s="188">
        <v>16.07</v>
      </c>
      <c r="O2801" s="188"/>
      <c r="P2801" s="188">
        <v>19.649999999999999</v>
      </c>
      <c r="Q2801" s="188">
        <v>13.63</v>
      </c>
      <c r="R2801" s="188">
        <v>16.37</v>
      </c>
      <c r="S2801" s="188">
        <v>18.2</v>
      </c>
      <c r="T2801" s="188"/>
      <c r="U2801" s="188"/>
      <c r="V2801" s="188">
        <v>23.16</v>
      </c>
      <c r="W2801" s="188"/>
      <c r="X2801" s="188"/>
      <c r="Y2801" s="188">
        <v>16.09</v>
      </c>
      <c r="Z2801" s="188">
        <v>17.86</v>
      </c>
      <c r="AA2801" s="188"/>
      <c r="AB2801" s="188"/>
      <c r="AC2801" s="188"/>
      <c r="AD2801" s="188"/>
      <c r="AE2801" s="188">
        <v>20.34</v>
      </c>
      <c r="AF2801" s="188"/>
    </row>
    <row r="2802" spans="1:32" x14ac:dyDescent="0.3">
      <c r="A2802" s="180" t="s">
        <v>973</v>
      </c>
      <c r="B2802" s="180">
        <v>11045</v>
      </c>
      <c r="C2802" s="182" t="s">
        <v>29152</v>
      </c>
      <c r="D2802" s="180" t="s">
        <v>6</v>
      </c>
      <c r="E2802" s="180" t="s">
        <v>857</v>
      </c>
      <c r="F2802" s="188">
        <v>33.5</v>
      </c>
      <c r="G2802" s="188">
        <v>31.1</v>
      </c>
      <c r="H2802" s="188"/>
      <c r="I2802" s="188"/>
      <c r="J2802" s="188">
        <v>25.82</v>
      </c>
      <c r="K2802" s="188"/>
      <c r="L2802" s="188"/>
      <c r="M2802" s="188">
        <v>30.28</v>
      </c>
      <c r="N2802" s="188">
        <v>30.99</v>
      </c>
      <c r="O2802" s="188"/>
      <c r="P2802" s="188">
        <v>37.9</v>
      </c>
      <c r="Q2802" s="188">
        <v>26.3</v>
      </c>
      <c r="R2802" s="188">
        <v>31.58</v>
      </c>
      <c r="S2802" s="188">
        <v>35.1</v>
      </c>
      <c r="T2802" s="188"/>
      <c r="U2802" s="188"/>
      <c r="V2802" s="188">
        <v>44.68</v>
      </c>
      <c r="W2802" s="188"/>
      <c r="X2802" s="188"/>
      <c r="Y2802" s="188">
        <v>31.05</v>
      </c>
      <c r="Z2802" s="188">
        <v>34.450000000000003</v>
      </c>
      <c r="AA2802" s="188"/>
      <c r="AB2802" s="188"/>
      <c r="AC2802" s="188"/>
      <c r="AD2802" s="188"/>
      <c r="AE2802" s="188">
        <v>39.24</v>
      </c>
      <c r="AF2802" s="188"/>
    </row>
    <row r="2803" spans="1:32" x14ac:dyDescent="0.3">
      <c r="A2803" s="180" t="s">
        <v>973</v>
      </c>
      <c r="B2803" s="180">
        <v>20170</v>
      </c>
      <c r="C2803" s="182" t="s">
        <v>29153</v>
      </c>
      <c r="D2803" s="180" t="s">
        <v>6</v>
      </c>
      <c r="E2803" s="180" t="s">
        <v>857</v>
      </c>
      <c r="F2803" s="188">
        <v>15.93</v>
      </c>
      <c r="G2803" s="188">
        <v>13.06</v>
      </c>
      <c r="H2803" s="188">
        <v>10.02</v>
      </c>
      <c r="I2803" s="188">
        <v>10.63</v>
      </c>
      <c r="J2803" s="188">
        <v>12.29</v>
      </c>
      <c r="K2803" s="188">
        <v>13.8</v>
      </c>
      <c r="L2803" s="188">
        <v>12.91</v>
      </c>
      <c r="M2803" s="188">
        <v>20.39</v>
      </c>
      <c r="N2803" s="188">
        <v>16.09</v>
      </c>
      <c r="O2803" s="188">
        <v>12.2</v>
      </c>
      <c r="P2803" s="188">
        <v>14.79</v>
      </c>
      <c r="Q2803" s="188">
        <v>14.79</v>
      </c>
      <c r="R2803" s="188">
        <v>15.05</v>
      </c>
      <c r="S2803" s="188">
        <v>14.73</v>
      </c>
      <c r="T2803" s="188">
        <v>12.89</v>
      </c>
      <c r="U2803" s="188">
        <v>11.8</v>
      </c>
      <c r="V2803" s="188">
        <v>13.15</v>
      </c>
      <c r="W2803" s="188">
        <v>12.09</v>
      </c>
      <c r="X2803" s="188">
        <v>14.47</v>
      </c>
      <c r="Y2803" s="188">
        <v>14.49</v>
      </c>
      <c r="Z2803" s="188">
        <v>15.22</v>
      </c>
      <c r="AA2803" s="188">
        <v>13.05</v>
      </c>
      <c r="AB2803" s="188">
        <v>16.690000000000001</v>
      </c>
      <c r="AC2803" s="188">
        <v>13.8</v>
      </c>
      <c r="AD2803" s="188">
        <v>12.91</v>
      </c>
      <c r="AE2803" s="188">
        <v>16.32</v>
      </c>
      <c r="AF2803" s="188">
        <v>13.66</v>
      </c>
    </row>
    <row r="2804" spans="1:32" x14ac:dyDescent="0.3">
      <c r="A2804" s="180" t="s">
        <v>973</v>
      </c>
      <c r="B2804" s="180">
        <v>20171</v>
      </c>
      <c r="C2804" s="182" t="s">
        <v>29154</v>
      </c>
      <c r="D2804" s="180" t="s">
        <v>6</v>
      </c>
      <c r="E2804" s="180" t="s">
        <v>857</v>
      </c>
      <c r="F2804" s="188">
        <v>45.93</v>
      </c>
      <c r="G2804" s="188">
        <v>37.659999999999997</v>
      </c>
      <c r="H2804" s="188">
        <v>28.89</v>
      </c>
      <c r="I2804" s="188">
        <v>30.65</v>
      </c>
      <c r="J2804" s="188">
        <v>35.43</v>
      </c>
      <c r="K2804" s="188">
        <v>39.79</v>
      </c>
      <c r="L2804" s="188">
        <v>37.21</v>
      </c>
      <c r="M2804" s="188">
        <v>58.8</v>
      </c>
      <c r="N2804" s="188">
        <v>46.41</v>
      </c>
      <c r="O2804" s="188">
        <v>35.19</v>
      </c>
      <c r="P2804" s="188">
        <v>42.65</v>
      </c>
      <c r="Q2804" s="188">
        <v>42.65</v>
      </c>
      <c r="R2804" s="188">
        <v>43.39</v>
      </c>
      <c r="S2804" s="188">
        <v>42.47</v>
      </c>
      <c r="T2804" s="188">
        <v>37.159999999999997</v>
      </c>
      <c r="U2804" s="188">
        <v>34.03</v>
      </c>
      <c r="V2804" s="188">
        <v>37.92</v>
      </c>
      <c r="W2804" s="188">
        <v>34.880000000000003</v>
      </c>
      <c r="X2804" s="188">
        <v>41.73</v>
      </c>
      <c r="Y2804" s="188">
        <v>41.78</v>
      </c>
      <c r="Z2804" s="188">
        <v>43.88</v>
      </c>
      <c r="AA2804" s="188">
        <v>37.630000000000003</v>
      </c>
      <c r="AB2804" s="188">
        <v>48.11</v>
      </c>
      <c r="AC2804" s="188">
        <v>39.79</v>
      </c>
      <c r="AD2804" s="188">
        <v>37.21</v>
      </c>
      <c r="AE2804" s="188">
        <v>47.06</v>
      </c>
      <c r="AF2804" s="188">
        <v>39.39</v>
      </c>
    </row>
    <row r="2805" spans="1:32" x14ac:dyDescent="0.3">
      <c r="A2805" s="180" t="s">
        <v>973</v>
      </c>
      <c r="B2805" s="180">
        <v>20167</v>
      </c>
      <c r="C2805" s="182" t="s">
        <v>29155</v>
      </c>
      <c r="D2805" s="180" t="s">
        <v>6</v>
      </c>
      <c r="E2805" s="180" t="s">
        <v>857</v>
      </c>
      <c r="F2805" s="188">
        <v>5.78</v>
      </c>
      <c r="G2805" s="188">
        <v>4.74</v>
      </c>
      <c r="H2805" s="188">
        <v>3.63</v>
      </c>
      <c r="I2805" s="188">
        <v>3.85</v>
      </c>
      <c r="J2805" s="188">
        <v>4.45</v>
      </c>
      <c r="K2805" s="188">
        <v>5</v>
      </c>
      <c r="L2805" s="188">
        <v>4.68</v>
      </c>
      <c r="M2805" s="188">
        <v>7.4</v>
      </c>
      <c r="N2805" s="188">
        <v>5.84</v>
      </c>
      <c r="O2805" s="188">
        <v>4.42</v>
      </c>
      <c r="P2805" s="188">
        <v>5.36</v>
      </c>
      <c r="Q2805" s="188">
        <v>5.36</v>
      </c>
      <c r="R2805" s="188">
        <v>5.46</v>
      </c>
      <c r="S2805" s="188">
        <v>5.34</v>
      </c>
      <c r="T2805" s="188">
        <v>4.67</v>
      </c>
      <c r="U2805" s="188">
        <v>4.28</v>
      </c>
      <c r="V2805" s="188">
        <v>4.7699999999999996</v>
      </c>
      <c r="W2805" s="188">
        <v>4.3899999999999997</v>
      </c>
      <c r="X2805" s="188">
        <v>5.25</v>
      </c>
      <c r="Y2805" s="188">
        <v>5.25</v>
      </c>
      <c r="Z2805" s="188">
        <v>5.52</v>
      </c>
      <c r="AA2805" s="188">
        <v>4.7300000000000004</v>
      </c>
      <c r="AB2805" s="188">
        <v>6.05</v>
      </c>
      <c r="AC2805" s="188">
        <v>5</v>
      </c>
      <c r="AD2805" s="188">
        <v>4.68</v>
      </c>
      <c r="AE2805" s="188">
        <v>5.92</v>
      </c>
      <c r="AF2805" s="188">
        <v>4.95</v>
      </c>
    </row>
    <row r="2806" spans="1:32" x14ac:dyDescent="0.3">
      <c r="A2806" s="180" t="s">
        <v>973</v>
      </c>
      <c r="B2806" s="180">
        <v>20168</v>
      </c>
      <c r="C2806" s="182" t="s">
        <v>29156</v>
      </c>
      <c r="D2806" s="180" t="s">
        <v>6</v>
      </c>
      <c r="E2806" s="180" t="s">
        <v>857</v>
      </c>
      <c r="F2806" s="188">
        <v>11.89</v>
      </c>
      <c r="G2806" s="188">
        <v>9.75</v>
      </c>
      <c r="H2806" s="188">
        <v>7.47</v>
      </c>
      <c r="I2806" s="188">
        <v>7.93</v>
      </c>
      <c r="J2806" s="188">
        <v>9.17</v>
      </c>
      <c r="K2806" s="188">
        <v>10.3</v>
      </c>
      <c r="L2806" s="188">
        <v>9.6300000000000008</v>
      </c>
      <c r="M2806" s="188">
        <v>15.22</v>
      </c>
      <c r="N2806" s="188">
        <v>12.01</v>
      </c>
      <c r="O2806" s="188">
        <v>9.11</v>
      </c>
      <c r="P2806" s="188">
        <v>11.04</v>
      </c>
      <c r="Q2806" s="188">
        <v>11.04</v>
      </c>
      <c r="R2806" s="188">
        <v>11.23</v>
      </c>
      <c r="S2806" s="188">
        <v>10.99</v>
      </c>
      <c r="T2806" s="188">
        <v>9.6199999999999992</v>
      </c>
      <c r="U2806" s="188">
        <v>8.81</v>
      </c>
      <c r="V2806" s="188">
        <v>9.81</v>
      </c>
      <c r="W2806" s="188">
        <v>9.02</v>
      </c>
      <c r="X2806" s="188">
        <v>10.8</v>
      </c>
      <c r="Y2806" s="188">
        <v>10.81</v>
      </c>
      <c r="Z2806" s="188">
        <v>11.36</v>
      </c>
      <c r="AA2806" s="188">
        <v>9.74</v>
      </c>
      <c r="AB2806" s="188">
        <v>12.45</v>
      </c>
      <c r="AC2806" s="188">
        <v>10.3</v>
      </c>
      <c r="AD2806" s="188">
        <v>9.6300000000000008</v>
      </c>
      <c r="AE2806" s="188">
        <v>12.18</v>
      </c>
      <c r="AF2806" s="188">
        <v>10.19</v>
      </c>
    </row>
    <row r="2807" spans="1:32" x14ac:dyDescent="0.3">
      <c r="A2807" s="180" t="s">
        <v>973</v>
      </c>
      <c r="B2807" s="180">
        <v>20169</v>
      </c>
      <c r="C2807" s="182" t="s">
        <v>29157</v>
      </c>
      <c r="D2807" s="180" t="s">
        <v>6</v>
      </c>
      <c r="E2807" s="180" t="s">
        <v>857</v>
      </c>
      <c r="F2807" s="188">
        <v>13.87</v>
      </c>
      <c r="G2807" s="188">
        <v>11.37</v>
      </c>
      <c r="H2807" s="188">
        <v>8.7200000000000006</v>
      </c>
      <c r="I2807" s="188">
        <v>9.26</v>
      </c>
      <c r="J2807" s="188">
        <v>10.7</v>
      </c>
      <c r="K2807" s="188">
        <v>12.02</v>
      </c>
      <c r="L2807" s="188">
        <v>11.24</v>
      </c>
      <c r="M2807" s="188">
        <v>17.760000000000002</v>
      </c>
      <c r="N2807" s="188">
        <v>14.02</v>
      </c>
      <c r="O2807" s="188">
        <v>10.63</v>
      </c>
      <c r="P2807" s="188">
        <v>12.88</v>
      </c>
      <c r="Q2807" s="188">
        <v>12.88</v>
      </c>
      <c r="R2807" s="188">
        <v>13.1</v>
      </c>
      <c r="S2807" s="188">
        <v>12.83</v>
      </c>
      <c r="T2807" s="188">
        <v>11.22</v>
      </c>
      <c r="U2807" s="188">
        <v>10.28</v>
      </c>
      <c r="V2807" s="188">
        <v>11.45</v>
      </c>
      <c r="W2807" s="188">
        <v>10.53</v>
      </c>
      <c r="X2807" s="188">
        <v>12.6</v>
      </c>
      <c r="Y2807" s="188">
        <v>12.62</v>
      </c>
      <c r="Z2807" s="188">
        <v>13.25</v>
      </c>
      <c r="AA2807" s="188">
        <v>11.37</v>
      </c>
      <c r="AB2807" s="188">
        <v>14.53</v>
      </c>
      <c r="AC2807" s="188">
        <v>12.02</v>
      </c>
      <c r="AD2807" s="188">
        <v>11.24</v>
      </c>
      <c r="AE2807" s="188">
        <v>14.21</v>
      </c>
      <c r="AF2807" s="188">
        <v>11.9</v>
      </c>
    </row>
    <row r="2808" spans="1:32" x14ac:dyDescent="0.3">
      <c r="A2808" s="180" t="s">
        <v>973</v>
      </c>
      <c r="B2808" s="180">
        <v>3899</v>
      </c>
      <c r="C2808" s="182" t="s">
        <v>29158</v>
      </c>
      <c r="D2808" s="180" t="s">
        <v>6</v>
      </c>
      <c r="E2808" s="180" t="s">
        <v>857</v>
      </c>
      <c r="F2808" s="188">
        <v>7.69</v>
      </c>
      <c r="G2808" s="188">
        <v>6.31</v>
      </c>
      <c r="H2808" s="188">
        <v>4.84</v>
      </c>
      <c r="I2808" s="188">
        <v>5.13</v>
      </c>
      <c r="J2808" s="188">
        <v>5.93</v>
      </c>
      <c r="K2808" s="188">
        <v>6.66</v>
      </c>
      <c r="L2808" s="188">
        <v>6.23</v>
      </c>
      <c r="M2808" s="188">
        <v>9.85</v>
      </c>
      <c r="N2808" s="188">
        <v>7.77</v>
      </c>
      <c r="O2808" s="188">
        <v>5.89</v>
      </c>
      <c r="P2808" s="188">
        <v>7.14</v>
      </c>
      <c r="Q2808" s="188">
        <v>7.14</v>
      </c>
      <c r="R2808" s="188">
        <v>7.27</v>
      </c>
      <c r="S2808" s="188">
        <v>7.11</v>
      </c>
      <c r="T2808" s="188">
        <v>6.22</v>
      </c>
      <c r="U2808" s="188">
        <v>5.7</v>
      </c>
      <c r="V2808" s="188">
        <v>6.35</v>
      </c>
      <c r="W2808" s="188">
        <v>5.84</v>
      </c>
      <c r="X2808" s="188">
        <v>6.99</v>
      </c>
      <c r="Y2808" s="188">
        <v>7</v>
      </c>
      <c r="Z2808" s="188">
        <v>7.35</v>
      </c>
      <c r="AA2808" s="188">
        <v>6.3</v>
      </c>
      <c r="AB2808" s="188">
        <v>8.06</v>
      </c>
      <c r="AC2808" s="188">
        <v>6.66</v>
      </c>
      <c r="AD2808" s="188">
        <v>6.23</v>
      </c>
      <c r="AE2808" s="188">
        <v>7.88</v>
      </c>
      <c r="AF2808" s="188">
        <v>6.6</v>
      </c>
    </row>
    <row r="2809" spans="1:32" x14ac:dyDescent="0.3">
      <c r="A2809" s="180" t="s">
        <v>973</v>
      </c>
      <c r="B2809" s="180">
        <v>38676</v>
      </c>
      <c r="C2809" s="182" t="s">
        <v>29159</v>
      </c>
      <c r="D2809" s="180" t="s">
        <v>6</v>
      </c>
      <c r="E2809" s="180" t="s">
        <v>857</v>
      </c>
      <c r="F2809" s="188">
        <v>38.49</v>
      </c>
      <c r="G2809" s="188">
        <v>31.56</v>
      </c>
      <c r="H2809" s="188">
        <v>24.21</v>
      </c>
      <c r="I2809" s="188">
        <v>25.68</v>
      </c>
      <c r="J2809" s="188">
        <v>29.69</v>
      </c>
      <c r="K2809" s="188">
        <v>33.340000000000003</v>
      </c>
      <c r="L2809" s="188">
        <v>31.18</v>
      </c>
      <c r="M2809" s="188">
        <v>49.28</v>
      </c>
      <c r="N2809" s="188">
        <v>38.89</v>
      </c>
      <c r="O2809" s="188">
        <v>29.49</v>
      </c>
      <c r="P2809" s="188">
        <v>35.74</v>
      </c>
      <c r="Q2809" s="188">
        <v>35.74</v>
      </c>
      <c r="R2809" s="188">
        <v>36.36</v>
      </c>
      <c r="S2809" s="188">
        <v>35.590000000000003</v>
      </c>
      <c r="T2809" s="188">
        <v>31.14</v>
      </c>
      <c r="U2809" s="188">
        <v>28.52</v>
      </c>
      <c r="V2809" s="188">
        <v>31.78</v>
      </c>
      <c r="W2809" s="188">
        <v>29.23</v>
      </c>
      <c r="X2809" s="188">
        <v>34.97</v>
      </c>
      <c r="Y2809" s="188">
        <v>35.01</v>
      </c>
      <c r="Z2809" s="188">
        <v>36.770000000000003</v>
      </c>
      <c r="AA2809" s="188">
        <v>31.54</v>
      </c>
      <c r="AB2809" s="188">
        <v>40.32</v>
      </c>
      <c r="AC2809" s="188">
        <v>33.340000000000003</v>
      </c>
      <c r="AD2809" s="188">
        <v>31.18</v>
      </c>
      <c r="AE2809" s="188">
        <v>39.44</v>
      </c>
      <c r="AF2809" s="188">
        <v>33.01</v>
      </c>
    </row>
    <row r="2810" spans="1:32" x14ac:dyDescent="0.3">
      <c r="A2810" s="180" t="s">
        <v>973</v>
      </c>
      <c r="B2810" s="180">
        <v>3897</v>
      </c>
      <c r="C2810" s="182" t="s">
        <v>29160</v>
      </c>
      <c r="D2810" s="180" t="s">
        <v>6</v>
      </c>
      <c r="E2810" s="180" t="s">
        <v>857</v>
      </c>
      <c r="F2810" s="188">
        <v>1.88</v>
      </c>
      <c r="G2810" s="188">
        <v>1.54</v>
      </c>
      <c r="H2810" s="188">
        <v>1.18</v>
      </c>
      <c r="I2810" s="188">
        <v>1.25</v>
      </c>
      <c r="J2810" s="188">
        <v>1.45</v>
      </c>
      <c r="K2810" s="188">
        <v>1.63</v>
      </c>
      <c r="L2810" s="188">
        <v>1.52</v>
      </c>
      <c r="M2810" s="188">
        <v>2.41</v>
      </c>
      <c r="N2810" s="188">
        <v>1.9</v>
      </c>
      <c r="O2810" s="188">
        <v>1.44</v>
      </c>
      <c r="P2810" s="188">
        <v>1.74</v>
      </c>
      <c r="Q2810" s="188">
        <v>1.74</v>
      </c>
      <c r="R2810" s="188">
        <v>1.77</v>
      </c>
      <c r="S2810" s="188">
        <v>1.74</v>
      </c>
      <c r="T2810" s="188">
        <v>1.52</v>
      </c>
      <c r="U2810" s="188">
        <v>1.39</v>
      </c>
      <c r="V2810" s="188">
        <v>1.55</v>
      </c>
      <c r="W2810" s="188">
        <v>1.42</v>
      </c>
      <c r="X2810" s="188">
        <v>1.71</v>
      </c>
      <c r="Y2810" s="188">
        <v>1.71</v>
      </c>
      <c r="Z2810" s="188">
        <v>1.79</v>
      </c>
      <c r="AA2810" s="188">
        <v>1.54</v>
      </c>
      <c r="AB2810" s="188">
        <v>1.97</v>
      </c>
      <c r="AC2810" s="188">
        <v>1.63</v>
      </c>
      <c r="AD2810" s="188">
        <v>1.52</v>
      </c>
      <c r="AE2810" s="188">
        <v>1.92</v>
      </c>
      <c r="AF2810" s="188">
        <v>1.61</v>
      </c>
    </row>
    <row r="2811" spans="1:32" x14ac:dyDescent="0.3">
      <c r="A2811" s="180" t="s">
        <v>973</v>
      </c>
      <c r="B2811" s="180">
        <v>3875</v>
      </c>
      <c r="C2811" s="182" t="s">
        <v>29161</v>
      </c>
      <c r="D2811" s="180" t="s">
        <v>6</v>
      </c>
      <c r="E2811" s="180" t="s">
        <v>857</v>
      </c>
      <c r="F2811" s="188">
        <v>3.88</v>
      </c>
      <c r="G2811" s="188">
        <v>3.18</v>
      </c>
      <c r="H2811" s="188">
        <v>2.44</v>
      </c>
      <c r="I2811" s="188">
        <v>2.59</v>
      </c>
      <c r="J2811" s="188">
        <v>2.99</v>
      </c>
      <c r="K2811" s="188">
        <v>3.36</v>
      </c>
      <c r="L2811" s="188">
        <v>3.14</v>
      </c>
      <c r="M2811" s="188">
        <v>4.97</v>
      </c>
      <c r="N2811" s="188">
        <v>3.92</v>
      </c>
      <c r="O2811" s="188">
        <v>2.97</v>
      </c>
      <c r="P2811" s="188">
        <v>3.6</v>
      </c>
      <c r="Q2811" s="188">
        <v>3.6</v>
      </c>
      <c r="R2811" s="188">
        <v>3.66</v>
      </c>
      <c r="S2811" s="188">
        <v>3.59</v>
      </c>
      <c r="T2811" s="188">
        <v>3.14</v>
      </c>
      <c r="U2811" s="188">
        <v>2.87</v>
      </c>
      <c r="V2811" s="188">
        <v>3.2</v>
      </c>
      <c r="W2811" s="188">
        <v>2.94</v>
      </c>
      <c r="X2811" s="188">
        <v>3.52</v>
      </c>
      <c r="Y2811" s="188">
        <v>3.53</v>
      </c>
      <c r="Z2811" s="188">
        <v>3.71</v>
      </c>
      <c r="AA2811" s="188">
        <v>3.18</v>
      </c>
      <c r="AB2811" s="188">
        <v>4.0599999999999996</v>
      </c>
      <c r="AC2811" s="188">
        <v>3.36</v>
      </c>
      <c r="AD2811" s="188">
        <v>3.14</v>
      </c>
      <c r="AE2811" s="188">
        <v>3.97</v>
      </c>
      <c r="AF2811" s="188">
        <v>3.33</v>
      </c>
    </row>
    <row r="2812" spans="1:32" x14ac:dyDescent="0.3">
      <c r="A2812" s="180" t="s">
        <v>973</v>
      </c>
      <c r="B2812" s="180">
        <v>3898</v>
      </c>
      <c r="C2812" s="182" t="s">
        <v>29162</v>
      </c>
      <c r="D2812" s="180" t="s">
        <v>6</v>
      </c>
      <c r="E2812" s="180" t="s">
        <v>857</v>
      </c>
      <c r="F2812" s="188">
        <v>7.87</v>
      </c>
      <c r="G2812" s="188">
        <v>6.45</v>
      </c>
      <c r="H2812" s="188">
        <v>4.95</v>
      </c>
      <c r="I2812" s="188">
        <v>5.25</v>
      </c>
      <c r="J2812" s="188">
        <v>6.07</v>
      </c>
      <c r="K2812" s="188">
        <v>6.82</v>
      </c>
      <c r="L2812" s="188">
        <v>6.38</v>
      </c>
      <c r="M2812" s="188">
        <v>10.08</v>
      </c>
      <c r="N2812" s="188">
        <v>7.95</v>
      </c>
      <c r="O2812" s="188">
        <v>6.03</v>
      </c>
      <c r="P2812" s="188">
        <v>7.31</v>
      </c>
      <c r="Q2812" s="188">
        <v>7.31</v>
      </c>
      <c r="R2812" s="188">
        <v>7.44</v>
      </c>
      <c r="S2812" s="188">
        <v>7.28</v>
      </c>
      <c r="T2812" s="188">
        <v>6.37</v>
      </c>
      <c r="U2812" s="188">
        <v>5.83</v>
      </c>
      <c r="V2812" s="188">
        <v>6.5</v>
      </c>
      <c r="W2812" s="188">
        <v>5.98</v>
      </c>
      <c r="X2812" s="188">
        <v>7.15</v>
      </c>
      <c r="Y2812" s="188">
        <v>7.16</v>
      </c>
      <c r="Z2812" s="188">
        <v>7.52</v>
      </c>
      <c r="AA2812" s="188">
        <v>6.45</v>
      </c>
      <c r="AB2812" s="188">
        <v>8.25</v>
      </c>
      <c r="AC2812" s="188">
        <v>6.82</v>
      </c>
      <c r="AD2812" s="188">
        <v>6.38</v>
      </c>
      <c r="AE2812" s="188">
        <v>8.07</v>
      </c>
      <c r="AF2812" s="188">
        <v>6.75</v>
      </c>
    </row>
    <row r="2813" spans="1:32" x14ac:dyDescent="0.3">
      <c r="A2813" s="180" t="s">
        <v>973</v>
      </c>
      <c r="B2813" s="180">
        <v>3855</v>
      </c>
      <c r="C2813" s="182" t="s">
        <v>29163</v>
      </c>
      <c r="D2813" s="180" t="s">
        <v>6</v>
      </c>
      <c r="E2813" s="180" t="s">
        <v>857</v>
      </c>
      <c r="F2813" s="188">
        <v>6.01</v>
      </c>
      <c r="G2813" s="188">
        <v>5.22</v>
      </c>
      <c r="H2813" s="188">
        <v>4.9400000000000004</v>
      </c>
      <c r="I2813" s="188">
        <v>5.07</v>
      </c>
      <c r="J2813" s="188">
        <v>4.8600000000000003</v>
      </c>
      <c r="K2813" s="188">
        <v>5.69</v>
      </c>
      <c r="L2813" s="188">
        <v>5.96</v>
      </c>
      <c r="M2813" s="188">
        <v>6.99</v>
      </c>
      <c r="N2813" s="188">
        <v>6.4</v>
      </c>
      <c r="O2813" s="188">
        <v>5.27</v>
      </c>
      <c r="P2813" s="188">
        <v>5.83</v>
      </c>
      <c r="Q2813" s="188">
        <v>5.38</v>
      </c>
      <c r="R2813" s="188">
        <v>4.8899999999999997</v>
      </c>
      <c r="S2813" s="188">
        <v>6.24</v>
      </c>
      <c r="T2813" s="188">
        <v>5.0999999999999996</v>
      </c>
      <c r="U2813" s="188">
        <v>5.22</v>
      </c>
      <c r="V2813" s="188">
        <v>5.32</v>
      </c>
      <c r="W2813" s="188">
        <v>4.87</v>
      </c>
      <c r="X2813" s="188">
        <v>5.41</v>
      </c>
      <c r="Y2813" s="188">
        <v>5.07</v>
      </c>
      <c r="Z2813" s="188">
        <v>5.94</v>
      </c>
      <c r="AA2813" s="188">
        <v>5.28</v>
      </c>
      <c r="AB2813" s="188">
        <v>6.19</v>
      </c>
      <c r="AC2813" s="188">
        <v>5.07</v>
      </c>
      <c r="AD2813" s="188">
        <v>4.76</v>
      </c>
      <c r="AE2813" s="188">
        <v>6.06</v>
      </c>
      <c r="AF2813" s="188">
        <v>5.45</v>
      </c>
    </row>
    <row r="2814" spans="1:32" x14ac:dyDescent="0.3">
      <c r="A2814" s="180" t="s">
        <v>973</v>
      </c>
      <c r="B2814" s="180">
        <v>3874</v>
      </c>
      <c r="C2814" s="182" t="s">
        <v>29164</v>
      </c>
      <c r="D2814" s="180" t="s">
        <v>6</v>
      </c>
      <c r="E2814" s="180" t="s">
        <v>857</v>
      </c>
      <c r="F2814" s="188">
        <v>6.96</v>
      </c>
      <c r="G2814" s="188">
        <v>6.05</v>
      </c>
      <c r="H2814" s="188">
        <v>5.72</v>
      </c>
      <c r="I2814" s="188">
        <v>5.88</v>
      </c>
      <c r="J2814" s="188">
        <v>5.63</v>
      </c>
      <c r="K2814" s="188">
        <v>6.6</v>
      </c>
      <c r="L2814" s="188">
        <v>6.9</v>
      </c>
      <c r="M2814" s="188">
        <v>8.1</v>
      </c>
      <c r="N2814" s="188">
        <v>7.42</v>
      </c>
      <c r="O2814" s="188">
        <v>6.11</v>
      </c>
      <c r="P2814" s="188">
        <v>6.76</v>
      </c>
      <c r="Q2814" s="188">
        <v>6.24</v>
      </c>
      <c r="R2814" s="188">
        <v>5.66</v>
      </c>
      <c r="S2814" s="188">
        <v>7.23</v>
      </c>
      <c r="T2814" s="188">
        <v>5.91</v>
      </c>
      <c r="U2814" s="188">
        <v>6.05</v>
      </c>
      <c r="V2814" s="188">
        <v>6.17</v>
      </c>
      <c r="W2814" s="188">
        <v>5.65</v>
      </c>
      <c r="X2814" s="188">
        <v>6.27</v>
      </c>
      <c r="Y2814" s="188">
        <v>5.88</v>
      </c>
      <c r="Z2814" s="188">
        <v>6.89</v>
      </c>
      <c r="AA2814" s="188">
        <v>6.12</v>
      </c>
      <c r="AB2814" s="188">
        <v>7.18</v>
      </c>
      <c r="AC2814" s="188">
        <v>5.88</v>
      </c>
      <c r="AD2814" s="188">
        <v>5.52</v>
      </c>
      <c r="AE2814" s="188">
        <v>7.02</v>
      </c>
      <c r="AF2814" s="188">
        <v>6.31</v>
      </c>
    </row>
    <row r="2815" spans="1:32" x14ac:dyDescent="0.3">
      <c r="A2815" s="180" t="s">
        <v>973</v>
      </c>
      <c r="B2815" s="180">
        <v>3870</v>
      </c>
      <c r="C2815" s="182" t="s">
        <v>29165</v>
      </c>
      <c r="D2815" s="180" t="s">
        <v>6</v>
      </c>
      <c r="E2815" s="180" t="s">
        <v>857</v>
      </c>
      <c r="F2815" s="188">
        <v>7.64</v>
      </c>
      <c r="G2815" s="188">
        <v>6.64</v>
      </c>
      <c r="H2815" s="188">
        <v>6.28</v>
      </c>
      <c r="I2815" s="188">
        <v>6.45</v>
      </c>
      <c r="J2815" s="188">
        <v>6.18</v>
      </c>
      <c r="K2815" s="188">
        <v>7.24</v>
      </c>
      <c r="L2815" s="188">
        <v>7.57</v>
      </c>
      <c r="M2815" s="188">
        <v>8.89</v>
      </c>
      <c r="N2815" s="188">
        <v>8.14</v>
      </c>
      <c r="O2815" s="188">
        <v>6.7</v>
      </c>
      <c r="P2815" s="188">
        <v>7.41</v>
      </c>
      <c r="Q2815" s="188">
        <v>6.85</v>
      </c>
      <c r="R2815" s="188">
        <v>6.21</v>
      </c>
      <c r="S2815" s="188">
        <v>7.94</v>
      </c>
      <c r="T2815" s="188">
        <v>6.48</v>
      </c>
      <c r="U2815" s="188">
        <v>6.64</v>
      </c>
      <c r="V2815" s="188">
        <v>6.77</v>
      </c>
      <c r="W2815" s="188">
        <v>6.2</v>
      </c>
      <c r="X2815" s="188">
        <v>6.88</v>
      </c>
      <c r="Y2815" s="188">
        <v>6.45</v>
      </c>
      <c r="Z2815" s="188">
        <v>7.56</v>
      </c>
      <c r="AA2815" s="188">
        <v>6.72</v>
      </c>
      <c r="AB2815" s="188">
        <v>7.87</v>
      </c>
      <c r="AC2815" s="188">
        <v>6.45</v>
      </c>
      <c r="AD2815" s="188">
        <v>6.05</v>
      </c>
      <c r="AE2815" s="188">
        <v>7.7</v>
      </c>
      <c r="AF2815" s="188">
        <v>6.92</v>
      </c>
    </row>
    <row r="2816" spans="1:32" x14ac:dyDescent="0.3">
      <c r="A2816" s="180" t="s">
        <v>973</v>
      </c>
      <c r="B2816" s="180">
        <v>38678</v>
      </c>
      <c r="C2816" s="182" t="s">
        <v>29166</v>
      </c>
      <c r="D2816" s="180" t="s">
        <v>6</v>
      </c>
      <c r="E2816" s="180" t="s">
        <v>857</v>
      </c>
      <c r="F2816" s="188">
        <v>20.21</v>
      </c>
      <c r="G2816" s="188">
        <v>17.57</v>
      </c>
      <c r="H2816" s="188">
        <v>16.61</v>
      </c>
      <c r="I2816" s="188">
        <v>17.07</v>
      </c>
      <c r="J2816" s="188">
        <v>16.36</v>
      </c>
      <c r="K2816" s="188">
        <v>19.16</v>
      </c>
      <c r="L2816" s="188">
        <v>20.04</v>
      </c>
      <c r="M2816" s="188">
        <v>23.51</v>
      </c>
      <c r="N2816" s="188">
        <v>21.55</v>
      </c>
      <c r="O2816" s="188">
        <v>17.739999999999998</v>
      </c>
      <c r="P2816" s="188">
        <v>19.62</v>
      </c>
      <c r="Q2816" s="188">
        <v>18.11</v>
      </c>
      <c r="R2816" s="188">
        <v>16.440000000000001</v>
      </c>
      <c r="S2816" s="188">
        <v>21</v>
      </c>
      <c r="T2816" s="188">
        <v>17.149999999999999</v>
      </c>
      <c r="U2816" s="188">
        <v>17.57</v>
      </c>
      <c r="V2816" s="188">
        <v>17.91</v>
      </c>
      <c r="W2816" s="188">
        <v>16.399999999999999</v>
      </c>
      <c r="X2816" s="188">
        <v>18.2</v>
      </c>
      <c r="Y2816" s="188">
        <v>17.07</v>
      </c>
      <c r="Z2816" s="188">
        <v>20</v>
      </c>
      <c r="AA2816" s="188">
        <v>17.78</v>
      </c>
      <c r="AB2816" s="188">
        <v>20.83</v>
      </c>
      <c r="AC2816" s="188">
        <v>17.07</v>
      </c>
      <c r="AD2816" s="188">
        <v>16.02</v>
      </c>
      <c r="AE2816" s="188">
        <v>20.37</v>
      </c>
      <c r="AF2816" s="188">
        <v>18.32</v>
      </c>
    </row>
    <row r="2817" spans="1:32" x14ac:dyDescent="0.3">
      <c r="A2817" s="180" t="s">
        <v>973</v>
      </c>
      <c r="B2817" s="180">
        <v>3859</v>
      </c>
      <c r="C2817" s="182" t="s">
        <v>29167</v>
      </c>
      <c r="D2817" s="180" t="s">
        <v>6</v>
      </c>
      <c r="E2817" s="180" t="s">
        <v>857</v>
      </c>
      <c r="F2817" s="188">
        <v>1.54</v>
      </c>
      <c r="G2817" s="188">
        <v>1.34</v>
      </c>
      <c r="H2817" s="188">
        <v>1.26</v>
      </c>
      <c r="I2817" s="188">
        <v>1.3</v>
      </c>
      <c r="J2817" s="188">
        <v>1.24</v>
      </c>
      <c r="K2817" s="188">
        <v>1.46</v>
      </c>
      <c r="L2817" s="188">
        <v>1.53</v>
      </c>
      <c r="M2817" s="188">
        <v>1.79</v>
      </c>
      <c r="N2817" s="188">
        <v>1.64</v>
      </c>
      <c r="O2817" s="188">
        <v>1.35</v>
      </c>
      <c r="P2817" s="188">
        <v>1.49</v>
      </c>
      <c r="Q2817" s="188">
        <v>1.38</v>
      </c>
      <c r="R2817" s="188">
        <v>1.25</v>
      </c>
      <c r="S2817" s="188">
        <v>1.6</v>
      </c>
      <c r="T2817" s="188">
        <v>1.31</v>
      </c>
      <c r="U2817" s="188">
        <v>1.34</v>
      </c>
      <c r="V2817" s="188">
        <v>1.36</v>
      </c>
      <c r="W2817" s="188">
        <v>1.25</v>
      </c>
      <c r="X2817" s="188">
        <v>1.39</v>
      </c>
      <c r="Y2817" s="188">
        <v>1.3</v>
      </c>
      <c r="Z2817" s="188">
        <v>1.52</v>
      </c>
      <c r="AA2817" s="188">
        <v>1.35</v>
      </c>
      <c r="AB2817" s="188">
        <v>1.59</v>
      </c>
      <c r="AC2817" s="188">
        <v>1.3</v>
      </c>
      <c r="AD2817" s="188">
        <v>1.22</v>
      </c>
      <c r="AE2817" s="188">
        <v>1.55</v>
      </c>
      <c r="AF2817" s="188">
        <v>1.4</v>
      </c>
    </row>
    <row r="2818" spans="1:32" x14ac:dyDescent="0.3">
      <c r="A2818" s="180" t="s">
        <v>973</v>
      </c>
      <c r="B2818" s="180">
        <v>3856</v>
      </c>
      <c r="C2818" s="182" t="s">
        <v>29168</v>
      </c>
      <c r="D2818" s="180" t="s">
        <v>6</v>
      </c>
      <c r="E2818" s="180" t="s">
        <v>857</v>
      </c>
      <c r="F2818" s="188">
        <v>2.13</v>
      </c>
      <c r="G2818" s="188">
        <v>1.85</v>
      </c>
      <c r="H2818" s="188">
        <v>1.75</v>
      </c>
      <c r="I2818" s="188">
        <v>1.8</v>
      </c>
      <c r="J2818" s="188">
        <v>1.73</v>
      </c>
      <c r="K2818" s="188">
        <v>2.02</v>
      </c>
      <c r="L2818" s="188">
        <v>2.12</v>
      </c>
      <c r="M2818" s="188">
        <v>2.48</v>
      </c>
      <c r="N2818" s="188">
        <v>2.2799999999999998</v>
      </c>
      <c r="O2818" s="188">
        <v>1.87</v>
      </c>
      <c r="P2818" s="188">
        <v>2.0699999999999998</v>
      </c>
      <c r="Q2818" s="188">
        <v>1.91</v>
      </c>
      <c r="R2818" s="188">
        <v>1.73</v>
      </c>
      <c r="S2818" s="188">
        <v>2.2200000000000002</v>
      </c>
      <c r="T2818" s="188">
        <v>1.81</v>
      </c>
      <c r="U2818" s="188">
        <v>1.85</v>
      </c>
      <c r="V2818" s="188">
        <v>1.89</v>
      </c>
      <c r="W2818" s="188">
        <v>1.73</v>
      </c>
      <c r="X2818" s="188">
        <v>1.92</v>
      </c>
      <c r="Y2818" s="188">
        <v>1.8</v>
      </c>
      <c r="Z2818" s="188">
        <v>2.11</v>
      </c>
      <c r="AA2818" s="188">
        <v>1.88</v>
      </c>
      <c r="AB2818" s="188">
        <v>2.2000000000000002</v>
      </c>
      <c r="AC2818" s="188">
        <v>1.8</v>
      </c>
      <c r="AD2818" s="188">
        <v>1.69</v>
      </c>
      <c r="AE2818" s="188">
        <v>2.15</v>
      </c>
      <c r="AF2818" s="188">
        <v>1.93</v>
      </c>
    </row>
    <row r="2819" spans="1:32" x14ac:dyDescent="0.3">
      <c r="A2819" s="180" t="s">
        <v>973</v>
      </c>
      <c r="B2819" s="180">
        <v>3906</v>
      </c>
      <c r="C2819" s="182" t="s">
        <v>29169</v>
      </c>
      <c r="D2819" s="180" t="s">
        <v>6</v>
      </c>
      <c r="E2819" s="180" t="s">
        <v>857</v>
      </c>
      <c r="F2819" s="188">
        <v>1.76</v>
      </c>
      <c r="G2819" s="188">
        <v>1.53</v>
      </c>
      <c r="H2819" s="188">
        <v>1.45</v>
      </c>
      <c r="I2819" s="188">
        <v>1.49</v>
      </c>
      <c r="J2819" s="188">
        <v>1.43</v>
      </c>
      <c r="K2819" s="188">
        <v>1.67</v>
      </c>
      <c r="L2819" s="188">
        <v>1.75</v>
      </c>
      <c r="M2819" s="188">
        <v>2.0499999999999998</v>
      </c>
      <c r="N2819" s="188">
        <v>1.88</v>
      </c>
      <c r="O2819" s="188">
        <v>1.55</v>
      </c>
      <c r="P2819" s="188">
        <v>1.71</v>
      </c>
      <c r="Q2819" s="188">
        <v>1.58</v>
      </c>
      <c r="R2819" s="188">
        <v>1.43</v>
      </c>
      <c r="S2819" s="188">
        <v>1.83</v>
      </c>
      <c r="T2819" s="188">
        <v>1.49</v>
      </c>
      <c r="U2819" s="188">
        <v>1.53</v>
      </c>
      <c r="V2819" s="188">
        <v>1.56</v>
      </c>
      <c r="W2819" s="188">
        <v>1.43</v>
      </c>
      <c r="X2819" s="188">
        <v>1.59</v>
      </c>
      <c r="Y2819" s="188">
        <v>1.49</v>
      </c>
      <c r="Z2819" s="188">
        <v>1.74</v>
      </c>
      <c r="AA2819" s="188">
        <v>1.55</v>
      </c>
      <c r="AB2819" s="188">
        <v>1.82</v>
      </c>
      <c r="AC2819" s="188">
        <v>1.49</v>
      </c>
      <c r="AD2819" s="188">
        <v>1.4</v>
      </c>
      <c r="AE2819" s="188">
        <v>1.78</v>
      </c>
      <c r="AF2819" s="188">
        <v>1.6</v>
      </c>
    </row>
    <row r="2820" spans="1:32" x14ac:dyDescent="0.3">
      <c r="A2820" s="180" t="s">
        <v>973</v>
      </c>
      <c r="B2820" s="180">
        <v>3860</v>
      </c>
      <c r="C2820" s="182" t="s">
        <v>29170</v>
      </c>
      <c r="D2820" s="180" t="s">
        <v>6</v>
      </c>
      <c r="E2820" s="180" t="s">
        <v>857</v>
      </c>
      <c r="F2820" s="188">
        <v>5.24</v>
      </c>
      <c r="G2820" s="188">
        <v>4.55</v>
      </c>
      <c r="H2820" s="188">
        <v>4.3</v>
      </c>
      <c r="I2820" s="188">
        <v>4.42</v>
      </c>
      <c r="J2820" s="188">
        <v>4.24</v>
      </c>
      <c r="K2820" s="188">
        <v>4.97</v>
      </c>
      <c r="L2820" s="188">
        <v>5.19</v>
      </c>
      <c r="M2820" s="188">
        <v>6.1</v>
      </c>
      <c r="N2820" s="188">
        <v>5.59</v>
      </c>
      <c r="O2820" s="188">
        <v>4.5999999999999996</v>
      </c>
      <c r="P2820" s="188">
        <v>5.09</v>
      </c>
      <c r="Q2820" s="188">
        <v>4.7</v>
      </c>
      <c r="R2820" s="188">
        <v>4.26</v>
      </c>
      <c r="S2820" s="188">
        <v>5.44</v>
      </c>
      <c r="T2820" s="188">
        <v>4.45</v>
      </c>
      <c r="U2820" s="188">
        <v>4.55</v>
      </c>
      <c r="V2820" s="188">
        <v>4.6399999999999997</v>
      </c>
      <c r="W2820" s="188">
        <v>4.25</v>
      </c>
      <c r="X2820" s="188">
        <v>4.72</v>
      </c>
      <c r="Y2820" s="188">
        <v>4.42</v>
      </c>
      <c r="Z2820" s="188">
        <v>5.18</v>
      </c>
      <c r="AA2820" s="188">
        <v>4.6100000000000003</v>
      </c>
      <c r="AB2820" s="188">
        <v>5.4</v>
      </c>
      <c r="AC2820" s="188">
        <v>4.42</v>
      </c>
      <c r="AD2820" s="188">
        <v>4.1500000000000004</v>
      </c>
      <c r="AE2820" s="188">
        <v>5.28</v>
      </c>
      <c r="AF2820" s="188">
        <v>4.75</v>
      </c>
    </row>
    <row r="2821" spans="1:32" x14ac:dyDescent="0.3">
      <c r="A2821" s="180" t="s">
        <v>973</v>
      </c>
      <c r="B2821" s="180">
        <v>3905</v>
      </c>
      <c r="C2821" s="182" t="s">
        <v>29171</v>
      </c>
      <c r="D2821" s="180" t="s">
        <v>6</v>
      </c>
      <c r="E2821" s="180" t="s">
        <v>857</v>
      </c>
      <c r="F2821" s="188">
        <v>12.01</v>
      </c>
      <c r="G2821" s="188">
        <v>10.44</v>
      </c>
      <c r="H2821" s="188">
        <v>9.8699999999999992</v>
      </c>
      <c r="I2821" s="188">
        <v>10.14</v>
      </c>
      <c r="J2821" s="188">
        <v>9.7200000000000006</v>
      </c>
      <c r="K2821" s="188">
        <v>11.39</v>
      </c>
      <c r="L2821" s="188">
        <v>11.91</v>
      </c>
      <c r="M2821" s="188">
        <v>13.97</v>
      </c>
      <c r="N2821" s="188">
        <v>12.8</v>
      </c>
      <c r="O2821" s="188">
        <v>10.54</v>
      </c>
      <c r="P2821" s="188">
        <v>11.66</v>
      </c>
      <c r="Q2821" s="188">
        <v>10.76</v>
      </c>
      <c r="R2821" s="188">
        <v>9.77</v>
      </c>
      <c r="S2821" s="188">
        <v>12.48</v>
      </c>
      <c r="T2821" s="188">
        <v>10.19</v>
      </c>
      <c r="U2821" s="188">
        <v>10.44</v>
      </c>
      <c r="V2821" s="188">
        <v>10.64</v>
      </c>
      <c r="W2821" s="188">
        <v>9.74</v>
      </c>
      <c r="X2821" s="188">
        <v>10.81</v>
      </c>
      <c r="Y2821" s="188">
        <v>10.14</v>
      </c>
      <c r="Z2821" s="188">
        <v>11.88</v>
      </c>
      <c r="AA2821" s="188">
        <v>10.57</v>
      </c>
      <c r="AB2821" s="188">
        <v>12.38</v>
      </c>
      <c r="AC2821" s="188">
        <v>10.14</v>
      </c>
      <c r="AD2821" s="188">
        <v>9.52</v>
      </c>
      <c r="AE2821" s="188">
        <v>12.11</v>
      </c>
      <c r="AF2821" s="188">
        <v>10.89</v>
      </c>
    </row>
    <row r="2822" spans="1:32" x14ac:dyDescent="0.3">
      <c r="A2822" s="180" t="s">
        <v>973</v>
      </c>
      <c r="B2822" s="180">
        <v>3871</v>
      </c>
      <c r="C2822" s="182" t="s">
        <v>29172</v>
      </c>
      <c r="D2822" s="180" t="s">
        <v>6</v>
      </c>
      <c r="E2822" s="180" t="s">
        <v>857</v>
      </c>
      <c r="F2822" s="188">
        <v>21.25</v>
      </c>
      <c r="G2822" s="188">
        <v>18.48</v>
      </c>
      <c r="H2822" s="188">
        <v>17.46</v>
      </c>
      <c r="I2822" s="188">
        <v>17.95</v>
      </c>
      <c r="J2822" s="188">
        <v>17.2</v>
      </c>
      <c r="K2822" s="188">
        <v>20.149999999999999</v>
      </c>
      <c r="L2822" s="188">
        <v>21.07</v>
      </c>
      <c r="M2822" s="188">
        <v>24.72</v>
      </c>
      <c r="N2822" s="188">
        <v>22.66</v>
      </c>
      <c r="O2822" s="188">
        <v>18.649999999999999</v>
      </c>
      <c r="P2822" s="188">
        <v>20.63</v>
      </c>
      <c r="Q2822" s="188">
        <v>19.05</v>
      </c>
      <c r="R2822" s="188">
        <v>17.29</v>
      </c>
      <c r="S2822" s="188">
        <v>22.08</v>
      </c>
      <c r="T2822" s="188">
        <v>18.04</v>
      </c>
      <c r="U2822" s="188">
        <v>18.48</v>
      </c>
      <c r="V2822" s="188">
        <v>18.829999999999998</v>
      </c>
      <c r="W2822" s="188">
        <v>17.239999999999998</v>
      </c>
      <c r="X2822" s="188">
        <v>19.14</v>
      </c>
      <c r="Y2822" s="188">
        <v>17.95</v>
      </c>
      <c r="Z2822" s="188">
        <v>21.03</v>
      </c>
      <c r="AA2822" s="188">
        <v>18.7</v>
      </c>
      <c r="AB2822" s="188">
        <v>21.91</v>
      </c>
      <c r="AC2822" s="188">
        <v>17.95</v>
      </c>
      <c r="AD2822" s="188">
        <v>16.850000000000001</v>
      </c>
      <c r="AE2822" s="188">
        <v>21.42</v>
      </c>
      <c r="AF2822" s="188">
        <v>19.27</v>
      </c>
    </row>
    <row r="2823" spans="1:32" x14ac:dyDescent="0.3">
      <c r="A2823" s="180" t="s">
        <v>973</v>
      </c>
      <c r="B2823" s="180">
        <v>37427</v>
      </c>
      <c r="C2823" s="182" t="s">
        <v>29173</v>
      </c>
      <c r="D2823" s="180" t="s">
        <v>6</v>
      </c>
      <c r="E2823" s="180" t="s">
        <v>857</v>
      </c>
      <c r="F2823" s="188">
        <v>69.989999999999995</v>
      </c>
      <c r="G2823" s="188"/>
      <c r="H2823" s="188"/>
      <c r="I2823" s="188"/>
      <c r="J2823" s="188"/>
      <c r="K2823" s="188"/>
      <c r="L2823" s="188"/>
      <c r="M2823" s="188"/>
      <c r="N2823" s="188"/>
      <c r="O2823" s="188"/>
      <c r="P2823" s="188"/>
      <c r="Q2823" s="188"/>
      <c r="R2823" s="188"/>
      <c r="S2823" s="188"/>
      <c r="T2823" s="188"/>
      <c r="U2823" s="188"/>
      <c r="V2823" s="188"/>
      <c r="W2823" s="188"/>
      <c r="X2823" s="188"/>
      <c r="Y2823" s="188"/>
      <c r="Z2823" s="188"/>
      <c r="AA2823" s="188"/>
      <c r="AB2823" s="188">
        <v>71.88</v>
      </c>
      <c r="AC2823" s="188"/>
      <c r="AD2823" s="188"/>
      <c r="AE2823" s="188">
        <v>65.760000000000005</v>
      </c>
      <c r="AF2823" s="188"/>
    </row>
    <row r="2824" spans="1:32" x14ac:dyDescent="0.3">
      <c r="A2824" s="180" t="s">
        <v>973</v>
      </c>
      <c r="B2824" s="180">
        <v>37424</v>
      </c>
      <c r="C2824" s="182" t="s">
        <v>29174</v>
      </c>
      <c r="D2824" s="180" t="s">
        <v>6</v>
      </c>
      <c r="E2824" s="180" t="s">
        <v>857</v>
      </c>
      <c r="F2824" s="188">
        <v>13.48</v>
      </c>
      <c r="G2824" s="188"/>
      <c r="H2824" s="188"/>
      <c r="I2824" s="188"/>
      <c r="J2824" s="188"/>
      <c r="K2824" s="188"/>
      <c r="L2824" s="188"/>
      <c r="M2824" s="188"/>
      <c r="N2824" s="188"/>
      <c r="O2824" s="188"/>
      <c r="P2824" s="188"/>
      <c r="Q2824" s="188"/>
      <c r="R2824" s="188"/>
      <c r="S2824" s="188"/>
      <c r="T2824" s="188"/>
      <c r="U2824" s="188"/>
      <c r="V2824" s="188"/>
      <c r="W2824" s="188"/>
      <c r="X2824" s="188"/>
      <c r="Y2824" s="188"/>
      <c r="Z2824" s="188"/>
      <c r="AA2824" s="188"/>
      <c r="AB2824" s="188">
        <v>13.85</v>
      </c>
      <c r="AC2824" s="188"/>
      <c r="AD2824" s="188"/>
      <c r="AE2824" s="188">
        <v>12.67</v>
      </c>
      <c r="AF2824" s="188"/>
    </row>
    <row r="2825" spans="1:32" x14ac:dyDescent="0.3">
      <c r="A2825" s="180" t="s">
        <v>973</v>
      </c>
      <c r="B2825" s="180">
        <v>37428</v>
      </c>
      <c r="C2825" s="182" t="s">
        <v>29175</v>
      </c>
      <c r="D2825" s="180" t="s">
        <v>6</v>
      </c>
      <c r="E2825" s="180" t="s">
        <v>857</v>
      </c>
      <c r="F2825" s="188">
        <v>241.23</v>
      </c>
      <c r="G2825" s="188"/>
      <c r="H2825" s="188"/>
      <c r="I2825" s="188"/>
      <c r="J2825" s="188"/>
      <c r="K2825" s="188"/>
      <c r="L2825" s="188"/>
      <c r="M2825" s="188"/>
      <c r="N2825" s="188"/>
      <c r="O2825" s="188"/>
      <c r="P2825" s="188"/>
      <c r="Q2825" s="188"/>
      <c r="R2825" s="188"/>
      <c r="S2825" s="188"/>
      <c r="T2825" s="188"/>
      <c r="U2825" s="188"/>
      <c r="V2825" s="188"/>
      <c r="W2825" s="188"/>
      <c r="X2825" s="188"/>
      <c r="Y2825" s="188"/>
      <c r="Z2825" s="188"/>
      <c r="AA2825" s="188"/>
      <c r="AB2825" s="188">
        <v>247.71</v>
      </c>
      <c r="AC2825" s="188"/>
      <c r="AD2825" s="188"/>
      <c r="AE2825" s="188">
        <v>226.63</v>
      </c>
      <c r="AF2825" s="188"/>
    </row>
    <row r="2826" spans="1:32" x14ac:dyDescent="0.3">
      <c r="A2826" s="180" t="s">
        <v>973</v>
      </c>
      <c r="B2826" s="180">
        <v>37425</v>
      </c>
      <c r="C2826" s="182" t="s">
        <v>29176</v>
      </c>
      <c r="D2826" s="180" t="s">
        <v>6</v>
      </c>
      <c r="E2826" s="180" t="s">
        <v>857</v>
      </c>
      <c r="F2826" s="188">
        <v>14.53</v>
      </c>
      <c r="G2826" s="188"/>
      <c r="H2826" s="188"/>
      <c r="I2826" s="188"/>
      <c r="J2826" s="188"/>
      <c r="K2826" s="188"/>
      <c r="L2826" s="188"/>
      <c r="M2826" s="188"/>
      <c r="N2826" s="188"/>
      <c r="O2826" s="188"/>
      <c r="P2826" s="188"/>
      <c r="Q2826" s="188"/>
      <c r="R2826" s="188"/>
      <c r="S2826" s="188"/>
      <c r="T2826" s="188"/>
      <c r="U2826" s="188"/>
      <c r="V2826" s="188"/>
      <c r="W2826" s="188"/>
      <c r="X2826" s="188"/>
      <c r="Y2826" s="188"/>
      <c r="Z2826" s="188"/>
      <c r="AA2826" s="188"/>
      <c r="AB2826" s="188">
        <v>14.92</v>
      </c>
      <c r="AC2826" s="188"/>
      <c r="AD2826" s="188"/>
      <c r="AE2826" s="188">
        <v>13.65</v>
      </c>
      <c r="AF2826" s="188"/>
    </row>
    <row r="2827" spans="1:32" x14ac:dyDescent="0.3">
      <c r="A2827" s="180" t="s">
        <v>973</v>
      </c>
      <c r="B2827" s="180">
        <v>37429</v>
      </c>
      <c r="C2827" s="182" t="s">
        <v>29177</v>
      </c>
      <c r="D2827" s="180" t="s">
        <v>6</v>
      </c>
      <c r="E2827" s="180" t="s">
        <v>857</v>
      </c>
      <c r="F2827" s="188">
        <v>3050.47</v>
      </c>
      <c r="G2827" s="188"/>
      <c r="H2827" s="188"/>
      <c r="I2827" s="188"/>
      <c r="J2827" s="188"/>
      <c r="K2827" s="188"/>
      <c r="L2827" s="188"/>
      <c r="M2827" s="188"/>
      <c r="N2827" s="188"/>
      <c r="O2827" s="188"/>
      <c r="P2827" s="188"/>
      <c r="Q2827" s="188"/>
      <c r="R2827" s="188"/>
      <c r="S2827" s="188"/>
      <c r="T2827" s="188"/>
      <c r="U2827" s="188"/>
      <c r="V2827" s="188"/>
      <c r="W2827" s="188"/>
      <c r="X2827" s="188"/>
      <c r="Y2827" s="188"/>
      <c r="Z2827" s="188"/>
      <c r="AA2827" s="188"/>
      <c r="AB2827" s="188">
        <v>3132.5</v>
      </c>
      <c r="AC2827" s="188"/>
      <c r="AD2827" s="188"/>
      <c r="AE2827" s="188">
        <v>2865.91</v>
      </c>
      <c r="AF2827" s="188"/>
    </row>
    <row r="2828" spans="1:32" x14ac:dyDescent="0.3">
      <c r="A2828" s="180" t="s">
        <v>973</v>
      </c>
      <c r="B2828" s="180">
        <v>37426</v>
      </c>
      <c r="C2828" s="182" t="s">
        <v>29178</v>
      </c>
      <c r="D2828" s="180" t="s">
        <v>6</v>
      </c>
      <c r="E2828" s="180" t="s">
        <v>857</v>
      </c>
      <c r="F2828" s="188">
        <v>29.34</v>
      </c>
      <c r="G2828" s="188"/>
      <c r="H2828" s="188"/>
      <c r="I2828" s="188"/>
      <c r="J2828" s="188"/>
      <c r="K2828" s="188"/>
      <c r="L2828" s="188"/>
      <c r="M2828" s="188"/>
      <c r="N2828" s="188"/>
      <c r="O2828" s="188"/>
      <c r="P2828" s="188"/>
      <c r="Q2828" s="188"/>
      <c r="R2828" s="188"/>
      <c r="S2828" s="188"/>
      <c r="T2828" s="188"/>
      <c r="U2828" s="188"/>
      <c r="V2828" s="188"/>
      <c r="W2828" s="188"/>
      <c r="X2828" s="188"/>
      <c r="Y2828" s="188"/>
      <c r="Z2828" s="188"/>
      <c r="AA2828" s="188"/>
      <c r="AB2828" s="188">
        <v>30.13</v>
      </c>
      <c r="AC2828" s="188"/>
      <c r="AD2828" s="188"/>
      <c r="AE2828" s="188">
        <v>27.57</v>
      </c>
      <c r="AF2828" s="188"/>
    </row>
    <row r="2829" spans="1:32" x14ac:dyDescent="0.3">
      <c r="A2829" s="180" t="s">
        <v>973</v>
      </c>
      <c r="B2829" s="180">
        <v>39292</v>
      </c>
      <c r="C2829" s="182" t="s">
        <v>29179</v>
      </c>
      <c r="D2829" s="180" t="s">
        <v>6</v>
      </c>
      <c r="E2829" s="180" t="s">
        <v>857</v>
      </c>
      <c r="F2829" s="188"/>
      <c r="G2829" s="188"/>
      <c r="H2829" s="188"/>
      <c r="I2829" s="188"/>
      <c r="J2829" s="188"/>
      <c r="K2829" s="188"/>
      <c r="L2829" s="188"/>
      <c r="M2829" s="188"/>
      <c r="N2829" s="188"/>
      <c r="O2829" s="188"/>
      <c r="P2829" s="188"/>
      <c r="Q2829" s="188"/>
      <c r="R2829" s="188"/>
      <c r="S2829" s="188"/>
      <c r="T2829" s="188"/>
      <c r="U2829" s="188"/>
      <c r="V2829" s="188"/>
      <c r="W2829" s="188"/>
      <c r="X2829" s="188"/>
      <c r="Y2829" s="188"/>
      <c r="Z2829" s="188"/>
      <c r="AA2829" s="188"/>
      <c r="AB2829" s="188">
        <v>14.18</v>
      </c>
      <c r="AC2829" s="188"/>
      <c r="AD2829" s="188"/>
      <c r="AE2829" s="188">
        <v>8.86</v>
      </c>
      <c r="AF2829" s="188"/>
    </row>
    <row r="2830" spans="1:32" x14ac:dyDescent="0.3">
      <c r="A2830" s="180" t="s">
        <v>973</v>
      </c>
      <c r="B2830" s="180">
        <v>39293</v>
      </c>
      <c r="C2830" s="182" t="s">
        <v>29180</v>
      </c>
      <c r="D2830" s="180" t="s">
        <v>6</v>
      </c>
      <c r="E2830" s="180" t="s">
        <v>857</v>
      </c>
      <c r="F2830" s="188"/>
      <c r="G2830" s="188"/>
      <c r="H2830" s="188"/>
      <c r="I2830" s="188"/>
      <c r="J2830" s="188"/>
      <c r="K2830" s="188"/>
      <c r="L2830" s="188"/>
      <c r="M2830" s="188"/>
      <c r="N2830" s="188"/>
      <c r="O2830" s="188"/>
      <c r="P2830" s="188"/>
      <c r="Q2830" s="188"/>
      <c r="R2830" s="188"/>
      <c r="S2830" s="188"/>
      <c r="T2830" s="188"/>
      <c r="U2830" s="188"/>
      <c r="V2830" s="188"/>
      <c r="W2830" s="188"/>
      <c r="X2830" s="188"/>
      <c r="Y2830" s="188"/>
      <c r="Z2830" s="188"/>
      <c r="AA2830" s="188"/>
      <c r="AB2830" s="188">
        <v>22.03</v>
      </c>
      <c r="AC2830" s="188"/>
      <c r="AD2830" s="188"/>
      <c r="AE2830" s="188">
        <v>13.77</v>
      </c>
      <c r="AF2830" s="188"/>
    </row>
    <row r="2831" spans="1:32" x14ac:dyDescent="0.3">
      <c r="A2831" s="180" t="s">
        <v>973</v>
      </c>
      <c r="B2831" s="180">
        <v>39294</v>
      </c>
      <c r="C2831" s="182" t="s">
        <v>29181</v>
      </c>
      <c r="D2831" s="180" t="s">
        <v>6</v>
      </c>
      <c r="E2831" s="180" t="s">
        <v>857</v>
      </c>
      <c r="F2831" s="188"/>
      <c r="G2831" s="188"/>
      <c r="H2831" s="188"/>
      <c r="I2831" s="188"/>
      <c r="J2831" s="188"/>
      <c r="K2831" s="188"/>
      <c r="L2831" s="188"/>
      <c r="M2831" s="188"/>
      <c r="N2831" s="188"/>
      <c r="O2831" s="188"/>
      <c r="P2831" s="188"/>
      <c r="Q2831" s="188"/>
      <c r="R2831" s="188"/>
      <c r="S2831" s="188"/>
      <c r="T2831" s="188"/>
      <c r="U2831" s="188"/>
      <c r="V2831" s="188"/>
      <c r="W2831" s="188"/>
      <c r="X2831" s="188"/>
      <c r="Y2831" s="188"/>
      <c r="Z2831" s="188"/>
      <c r="AA2831" s="188"/>
      <c r="AB2831" s="188">
        <v>23.55</v>
      </c>
      <c r="AC2831" s="188"/>
      <c r="AD2831" s="188"/>
      <c r="AE2831" s="188">
        <v>14.72</v>
      </c>
      <c r="AF2831" s="188"/>
    </row>
    <row r="2832" spans="1:32" x14ac:dyDescent="0.3">
      <c r="A2832" s="180" t="s">
        <v>973</v>
      </c>
      <c r="B2832" s="180">
        <v>39295</v>
      </c>
      <c r="C2832" s="182" t="s">
        <v>29182</v>
      </c>
      <c r="D2832" s="180" t="s">
        <v>6</v>
      </c>
      <c r="E2832" s="180" t="s">
        <v>857</v>
      </c>
      <c r="F2832" s="188"/>
      <c r="G2832" s="188"/>
      <c r="H2832" s="188"/>
      <c r="I2832" s="188"/>
      <c r="J2832" s="188"/>
      <c r="K2832" s="188"/>
      <c r="L2832" s="188"/>
      <c r="M2832" s="188"/>
      <c r="N2832" s="188"/>
      <c r="O2832" s="188"/>
      <c r="P2832" s="188"/>
      <c r="Q2832" s="188"/>
      <c r="R2832" s="188"/>
      <c r="S2832" s="188"/>
      <c r="T2832" s="188"/>
      <c r="U2832" s="188"/>
      <c r="V2832" s="188"/>
      <c r="W2832" s="188"/>
      <c r="X2832" s="188"/>
      <c r="Y2832" s="188"/>
      <c r="Z2832" s="188"/>
      <c r="AA2832" s="188"/>
      <c r="AB2832" s="188">
        <v>32.39</v>
      </c>
      <c r="AC2832" s="188"/>
      <c r="AD2832" s="188"/>
      <c r="AE2832" s="188">
        <v>20.239999999999998</v>
      </c>
      <c r="AF2832" s="188"/>
    </row>
    <row r="2833" spans="1:32" x14ac:dyDescent="0.3">
      <c r="A2833" s="180" t="s">
        <v>973</v>
      </c>
      <c r="B2833" s="180">
        <v>39312</v>
      </c>
      <c r="C2833" s="182" t="s">
        <v>29183</v>
      </c>
      <c r="D2833" s="180" t="s">
        <v>6</v>
      </c>
      <c r="E2833" s="180" t="s">
        <v>857</v>
      </c>
      <c r="F2833" s="188"/>
      <c r="G2833" s="188"/>
      <c r="H2833" s="188"/>
      <c r="I2833" s="188"/>
      <c r="J2833" s="188"/>
      <c r="K2833" s="188"/>
      <c r="L2833" s="188"/>
      <c r="M2833" s="188"/>
      <c r="N2833" s="188"/>
      <c r="O2833" s="188"/>
      <c r="P2833" s="188"/>
      <c r="Q2833" s="188"/>
      <c r="R2833" s="188"/>
      <c r="S2833" s="188"/>
      <c r="T2833" s="188"/>
      <c r="U2833" s="188"/>
      <c r="V2833" s="188"/>
      <c r="W2833" s="188"/>
      <c r="X2833" s="188"/>
      <c r="Y2833" s="188"/>
      <c r="Z2833" s="188"/>
      <c r="AA2833" s="188"/>
      <c r="AB2833" s="188">
        <v>21.74</v>
      </c>
      <c r="AC2833" s="188"/>
      <c r="AD2833" s="188"/>
      <c r="AE2833" s="188">
        <v>13.59</v>
      </c>
      <c r="AF2833" s="188"/>
    </row>
    <row r="2834" spans="1:32" x14ac:dyDescent="0.3">
      <c r="A2834" s="180" t="s">
        <v>973</v>
      </c>
      <c r="B2834" s="180">
        <v>39313</v>
      </c>
      <c r="C2834" s="182" t="s">
        <v>29184</v>
      </c>
      <c r="D2834" s="180" t="s">
        <v>6</v>
      </c>
      <c r="E2834" s="180" t="s">
        <v>857</v>
      </c>
      <c r="F2834" s="188"/>
      <c r="G2834" s="188"/>
      <c r="H2834" s="188"/>
      <c r="I2834" s="188"/>
      <c r="J2834" s="188"/>
      <c r="K2834" s="188"/>
      <c r="L2834" s="188"/>
      <c r="M2834" s="188"/>
      <c r="N2834" s="188"/>
      <c r="O2834" s="188"/>
      <c r="P2834" s="188"/>
      <c r="Q2834" s="188"/>
      <c r="R2834" s="188"/>
      <c r="S2834" s="188"/>
      <c r="T2834" s="188"/>
      <c r="U2834" s="188"/>
      <c r="V2834" s="188"/>
      <c r="W2834" s="188"/>
      <c r="X2834" s="188"/>
      <c r="Y2834" s="188"/>
      <c r="Z2834" s="188"/>
      <c r="AA2834" s="188"/>
      <c r="AB2834" s="188">
        <v>29.2</v>
      </c>
      <c r="AC2834" s="188"/>
      <c r="AD2834" s="188"/>
      <c r="AE2834" s="188">
        <v>18.25</v>
      </c>
      <c r="AF2834" s="188"/>
    </row>
    <row r="2835" spans="1:32" x14ac:dyDescent="0.3">
      <c r="A2835" s="180" t="s">
        <v>973</v>
      </c>
      <c r="B2835" s="180">
        <v>39314</v>
      </c>
      <c r="C2835" s="182" t="s">
        <v>29185</v>
      </c>
      <c r="D2835" s="180" t="s">
        <v>6</v>
      </c>
      <c r="E2835" s="180" t="s">
        <v>857</v>
      </c>
      <c r="F2835" s="188"/>
      <c r="G2835" s="188"/>
      <c r="H2835" s="188"/>
      <c r="I2835" s="188"/>
      <c r="J2835" s="188"/>
      <c r="K2835" s="188"/>
      <c r="L2835" s="188"/>
      <c r="M2835" s="188"/>
      <c r="N2835" s="188"/>
      <c r="O2835" s="188"/>
      <c r="P2835" s="188"/>
      <c r="Q2835" s="188"/>
      <c r="R2835" s="188"/>
      <c r="S2835" s="188"/>
      <c r="T2835" s="188"/>
      <c r="U2835" s="188"/>
      <c r="V2835" s="188"/>
      <c r="W2835" s="188"/>
      <c r="X2835" s="188"/>
      <c r="Y2835" s="188"/>
      <c r="Z2835" s="188"/>
      <c r="AA2835" s="188"/>
      <c r="AB2835" s="188">
        <v>42.97</v>
      </c>
      <c r="AC2835" s="188"/>
      <c r="AD2835" s="188"/>
      <c r="AE2835" s="188">
        <v>26.85</v>
      </c>
      <c r="AF2835" s="188"/>
    </row>
    <row r="2836" spans="1:32" x14ac:dyDescent="0.3">
      <c r="A2836" s="180" t="s">
        <v>973</v>
      </c>
      <c r="B2836" s="180">
        <v>39296</v>
      </c>
      <c r="C2836" s="182" t="s">
        <v>29186</v>
      </c>
      <c r="D2836" s="180" t="s">
        <v>6</v>
      </c>
      <c r="E2836" s="180" t="s">
        <v>857</v>
      </c>
      <c r="F2836" s="188"/>
      <c r="G2836" s="188"/>
      <c r="H2836" s="188"/>
      <c r="I2836" s="188"/>
      <c r="J2836" s="188"/>
      <c r="K2836" s="188"/>
      <c r="L2836" s="188"/>
      <c r="M2836" s="188"/>
      <c r="N2836" s="188"/>
      <c r="O2836" s="188"/>
      <c r="P2836" s="188"/>
      <c r="Q2836" s="188"/>
      <c r="R2836" s="188"/>
      <c r="S2836" s="188"/>
      <c r="T2836" s="188"/>
      <c r="U2836" s="188"/>
      <c r="V2836" s="188"/>
      <c r="W2836" s="188"/>
      <c r="X2836" s="188"/>
      <c r="Y2836" s="188"/>
      <c r="Z2836" s="188"/>
      <c r="AA2836" s="188"/>
      <c r="AB2836" s="188">
        <v>12.93</v>
      </c>
      <c r="AC2836" s="188"/>
      <c r="AD2836" s="188"/>
      <c r="AE2836" s="188">
        <v>8.08</v>
      </c>
      <c r="AF2836" s="188"/>
    </row>
    <row r="2837" spans="1:32" x14ac:dyDescent="0.3">
      <c r="A2837" s="180" t="s">
        <v>973</v>
      </c>
      <c r="B2837" s="180">
        <v>39297</v>
      </c>
      <c r="C2837" s="182" t="s">
        <v>29187</v>
      </c>
      <c r="D2837" s="180" t="s">
        <v>6</v>
      </c>
      <c r="E2837" s="180" t="s">
        <v>857</v>
      </c>
      <c r="F2837" s="188"/>
      <c r="G2837" s="188"/>
      <c r="H2837" s="188"/>
      <c r="I2837" s="188"/>
      <c r="J2837" s="188"/>
      <c r="K2837" s="188"/>
      <c r="L2837" s="188"/>
      <c r="M2837" s="188"/>
      <c r="N2837" s="188"/>
      <c r="O2837" s="188"/>
      <c r="P2837" s="188"/>
      <c r="Q2837" s="188"/>
      <c r="R2837" s="188"/>
      <c r="S2837" s="188"/>
      <c r="T2837" s="188"/>
      <c r="U2837" s="188"/>
      <c r="V2837" s="188"/>
      <c r="W2837" s="188"/>
      <c r="X2837" s="188"/>
      <c r="Y2837" s="188"/>
      <c r="Z2837" s="188"/>
      <c r="AA2837" s="188"/>
      <c r="AB2837" s="188">
        <v>17.53</v>
      </c>
      <c r="AC2837" s="188"/>
      <c r="AD2837" s="188"/>
      <c r="AE2837" s="188">
        <v>10.95</v>
      </c>
      <c r="AF2837" s="188"/>
    </row>
    <row r="2838" spans="1:32" x14ac:dyDescent="0.3">
      <c r="A2838" s="180" t="s">
        <v>973</v>
      </c>
      <c r="B2838" s="180">
        <v>39298</v>
      </c>
      <c r="C2838" s="182" t="s">
        <v>29188</v>
      </c>
      <c r="D2838" s="180" t="s">
        <v>6</v>
      </c>
      <c r="E2838" s="180" t="s">
        <v>857</v>
      </c>
      <c r="F2838" s="188"/>
      <c r="G2838" s="188"/>
      <c r="H2838" s="188"/>
      <c r="I2838" s="188"/>
      <c r="J2838" s="188"/>
      <c r="K2838" s="188"/>
      <c r="L2838" s="188"/>
      <c r="M2838" s="188"/>
      <c r="N2838" s="188"/>
      <c r="O2838" s="188"/>
      <c r="P2838" s="188"/>
      <c r="Q2838" s="188"/>
      <c r="R2838" s="188"/>
      <c r="S2838" s="188"/>
      <c r="T2838" s="188"/>
      <c r="U2838" s="188"/>
      <c r="V2838" s="188"/>
      <c r="W2838" s="188"/>
      <c r="X2838" s="188"/>
      <c r="Y2838" s="188"/>
      <c r="Z2838" s="188"/>
      <c r="AA2838" s="188"/>
      <c r="AB2838" s="188">
        <v>33.65</v>
      </c>
      <c r="AC2838" s="188"/>
      <c r="AD2838" s="188"/>
      <c r="AE2838" s="188">
        <v>21.03</v>
      </c>
      <c r="AF2838" s="188"/>
    </row>
    <row r="2839" spans="1:32" x14ac:dyDescent="0.3">
      <c r="A2839" s="180" t="s">
        <v>973</v>
      </c>
      <c r="B2839" s="180">
        <v>39299</v>
      </c>
      <c r="C2839" s="182" t="s">
        <v>29189</v>
      </c>
      <c r="D2839" s="180" t="s">
        <v>6</v>
      </c>
      <c r="E2839" s="180" t="s">
        <v>857</v>
      </c>
      <c r="F2839" s="188"/>
      <c r="G2839" s="188"/>
      <c r="H2839" s="188"/>
      <c r="I2839" s="188"/>
      <c r="J2839" s="188"/>
      <c r="K2839" s="188"/>
      <c r="L2839" s="188"/>
      <c r="M2839" s="188"/>
      <c r="N2839" s="188"/>
      <c r="O2839" s="188"/>
      <c r="P2839" s="188"/>
      <c r="Q2839" s="188"/>
      <c r="R2839" s="188"/>
      <c r="S2839" s="188"/>
      <c r="T2839" s="188"/>
      <c r="U2839" s="188"/>
      <c r="V2839" s="188"/>
      <c r="W2839" s="188"/>
      <c r="X2839" s="188"/>
      <c r="Y2839" s="188"/>
      <c r="Z2839" s="188"/>
      <c r="AA2839" s="188"/>
      <c r="AB2839" s="188">
        <v>39.880000000000003</v>
      </c>
      <c r="AC2839" s="188"/>
      <c r="AD2839" s="188"/>
      <c r="AE2839" s="188">
        <v>24.92</v>
      </c>
      <c r="AF2839" s="188"/>
    </row>
    <row r="2840" spans="1:32" x14ac:dyDescent="0.3">
      <c r="A2840" s="180" t="s">
        <v>973</v>
      </c>
      <c r="B2840" s="180">
        <v>39308</v>
      </c>
      <c r="C2840" s="182" t="s">
        <v>29190</v>
      </c>
      <c r="D2840" s="180" t="s">
        <v>6</v>
      </c>
      <c r="E2840" s="180" t="s">
        <v>857</v>
      </c>
      <c r="F2840" s="188"/>
      <c r="G2840" s="188"/>
      <c r="H2840" s="188"/>
      <c r="I2840" s="188"/>
      <c r="J2840" s="188"/>
      <c r="K2840" s="188"/>
      <c r="L2840" s="188"/>
      <c r="M2840" s="188"/>
      <c r="N2840" s="188"/>
      <c r="O2840" s="188"/>
      <c r="P2840" s="188"/>
      <c r="Q2840" s="188"/>
      <c r="R2840" s="188"/>
      <c r="S2840" s="188"/>
      <c r="T2840" s="188"/>
      <c r="U2840" s="188"/>
      <c r="V2840" s="188"/>
      <c r="W2840" s="188"/>
      <c r="X2840" s="188"/>
      <c r="Y2840" s="188"/>
      <c r="Z2840" s="188"/>
      <c r="AA2840" s="188"/>
      <c r="AB2840" s="188">
        <v>10.78</v>
      </c>
      <c r="AC2840" s="188"/>
      <c r="AD2840" s="188"/>
      <c r="AE2840" s="188">
        <v>6.74</v>
      </c>
      <c r="AF2840" s="188"/>
    </row>
    <row r="2841" spans="1:32" x14ac:dyDescent="0.3">
      <c r="A2841" s="180" t="s">
        <v>973</v>
      </c>
      <c r="B2841" s="180">
        <v>39309</v>
      </c>
      <c r="C2841" s="182" t="s">
        <v>29191</v>
      </c>
      <c r="D2841" s="180" t="s">
        <v>6</v>
      </c>
      <c r="E2841" s="180" t="s">
        <v>857</v>
      </c>
      <c r="F2841" s="188"/>
      <c r="G2841" s="188"/>
      <c r="H2841" s="188"/>
      <c r="I2841" s="188"/>
      <c r="J2841" s="188"/>
      <c r="K2841" s="188"/>
      <c r="L2841" s="188"/>
      <c r="M2841" s="188"/>
      <c r="N2841" s="188"/>
      <c r="O2841" s="188"/>
      <c r="P2841" s="188"/>
      <c r="Q2841" s="188"/>
      <c r="R2841" s="188"/>
      <c r="S2841" s="188"/>
      <c r="T2841" s="188"/>
      <c r="U2841" s="188"/>
      <c r="V2841" s="188"/>
      <c r="W2841" s="188"/>
      <c r="X2841" s="188"/>
      <c r="Y2841" s="188"/>
      <c r="Z2841" s="188"/>
      <c r="AA2841" s="188"/>
      <c r="AB2841" s="188">
        <v>12.3</v>
      </c>
      <c r="AC2841" s="188"/>
      <c r="AD2841" s="188"/>
      <c r="AE2841" s="188">
        <v>7.68</v>
      </c>
      <c r="AF2841" s="188"/>
    </row>
    <row r="2842" spans="1:32" x14ac:dyDescent="0.3">
      <c r="A2842" s="180" t="s">
        <v>973</v>
      </c>
      <c r="B2842" s="180">
        <v>39310</v>
      </c>
      <c r="C2842" s="182" t="s">
        <v>29192</v>
      </c>
      <c r="D2842" s="180" t="s">
        <v>6</v>
      </c>
      <c r="E2842" s="180" t="s">
        <v>857</v>
      </c>
      <c r="F2842" s="188"/>
      <c r="G2842" s="188"/>
      <c r="H2842" s="188"/>
      <c r="I2842" s="188"/>
      <c r="J2842" s="188"/>
      <c r="K2842" s="188"/>
      <c r="L2842" s="188"/>
      <c r="M2842" s="188"/>
      <c r="N2842" s="188"/>
      <c r="O2842" s="188"/>
      <c r="P2842" s="188"/>
      <c r="Q2842" s="188"/>
      <c r="R2842" s="188"/>
      <c r="S2842" s="188"/>
      <c r="T2842" s="188"/>
      <c r="U2842" s="188"/>
      <c r="V2842" s="188"/>
      <c r="W2842" s="188"/>
      <c r="X2842" s="188"/>
      <c r="Y2842" s="188"/>
      <c r="Z2842" s="188"/>
      <c r="AA2842" s="188"/>
      <c r="AB2842" s="188">
        <v>22.95</v>
      </c>
      <c r="AC2842" s="188"/>
      <c r="AD2842" s="188"/>
      <c r="AE2842" s="188">
        <v>14.34</v>
      </c>
      <c r="AF2842" s="188"/>
    </row>
    <row r="2843" spans="1:32" x14ac:dyDescent="0.3">
      <c r="A2843" s="180" t="s">
        <v>973</v>
      </c>
      <c r="B2843" s="180">
        <v>39311</v>
      </c>
      <c r="C2843" s="182" t="s">
        <v>29193</v>
      </c>
      <c r="D2843" s="180" t="s">
        <v>6</v>
      </c>
      <c r="E2843" s="180" t="s">
        <v>857</v>
      </c>
      <c r="F2843" s="188"/>
      <c r="G2843" s="188"/>
      <c r="H2843" s="188"/>
      <c r="I2843" s="188"/>
      <c r="J2843" s="188"/>
      <c r="K2843" s="188"/>
      <c r="L2843" s="188"/>
      <c r="M2843" s="188"/>
      <c r="N2843" s="188"/>
      <c r="O2843" s="188"/>
      <c r="P2843" s="188"/>
      <c r="Q2843" s="188"/>
      <c r="R2843" s="188"/>
      <c r="S2843" s="188"/>
      <c r="T2843" s="188"/>
      <c r="U2843" s="188"/>
      <c r="V2843" s="188"/>
      <c r="W2843" s="188"/>
      <c r="X2843" s="188"/>
      <c r="Y2843" s="188"/>
      <c r="Z2843" s="188"/>
      <c r="AA2843" s="188"/>
      <c r="AB2843" s="188">
        <v>32.49</v>
      </c>
      <c r="AC2843" s="188"/>
      <c r="AD2843" s="188"/>
      <c r="AE2843" s="188">
        <v>20.309999999999999</v>
      </c>
      <c r="AF2843" s="188"/>
    </row>
    <row r="2844" spans="1:32" x14ac:dyDescent="0.3">
      <c r="A2844" s="180" t="s">
        <v>973</v>
      </c>
      <c r="B2844" s="180">
        <v>45261</v>
      </c>
      <c r="C2844" s="182" t="s">
        <v>31557</v>
      </c>
      <c r="D2844" s="180" t="s">
        <v>58</v>
      </c>
      <c r="E2844" s="180" t="s">
        <v>857</v>
      </c>
      <c r="F2844" s="188">
        <v>22.75</v>
      </c>
      <c r="G2844" s="188">
        <v>21.09</v>
      </c>
      <c r="H2844" s="188">
        <v>21.44</v>
      </c>
      <c r="I2844" s="188">
        <v>25.31</v>
      </c>
      <c r="J2844" s="188">
        <v>20.05</v>
      </c>
      <c r="K2844" s="188">
        <v>21.98</v>
      </c>
      <c r="L2844" s="188">
        <v>18.100000000000001</v>
      </c>
      <c r="M2844" s="188">
        <v>20.74</v>
      </c>
      <c r="N2844" s="188">
        <v>18.28</v>
      </c>
      <c r="O2844" s="188">
        <v>20.05</v>
      </c>
      <c r="P2844" s="188">
        <v>19.84</v>
      </c>
      <c r="Q2844" s="188">
        <v>21.47</v>
      </c>
      <c r="R2844" s="188">
        <v>27.59</v>
      </c>
      <c r="S2844" s="188">
        <v>23.91</v>
      </c>
      <c r="T2844" s="188">
        <v>25.87</v>
      </c>
      <c r="U2844" s="188">
        <v>21.65</v>
      </c>
      <c r="V2844" s="188">
        <v>26.55</v>
      </c>
      <c r="W2844" s="188">
        <v>21.09</v>
      </c>
      <c r="X2844" s="188">
        <v>25.31</v>
      </c>
      <c r="Y2844" s="188">
        <v>18.28</v>
      </c>
      <c r="Z2844" s="188">
        <v>23.2</v>
      </c>
      <c r="AA2844" s="188">
        <v>26.99</v>
      </c>
      <c r="AB2844" s="188">
        <v>23.76</v>
      </c>
      <c r="AC2844" s="188">
        <v>20.95</v>
      </c>
      <c r="AD2844" s="188">
        <v>18.98</v>
      </c>
      <c r="AE2844" s="188">
        <v>21.09</v>
      </c>
      <c r="AF2844" s="188">
        <v>25.14</v>
      </c>
    </row>
    <row r="2845" spans="1:32" x14ac:dyDescent="0.3">
      <c r="A2845" s="180" t="s">
        <v>973</v>
      </c>
      <c r="B2845" s="180">
        <v>11519</v>
      </c>
      <c r="C2845" s="182" t="s">
        <v>29194</v>
      </c>
      <c r="D2845" s="180" t="s">
        <v>58</v>
      </c>
      <c r="E2845" s="180" t="s">
        <v>857</v>
      </c>
      <c r="F2845" s="188">
        <v>40.340000000000003</v>
      </c>
      <c r="G2845" s="188">
        <v>52.01</v>
      </c>
      <c r="H2845" s="188">
        <v>53.82</v>
      </c>
      <c r="I2845" s="188">
        <v>61.37</v>
      </c>
      <c r="J2845" s="188">
        <v>62.79</v>
      </c>
      <c r="K2845" s="188">
        <v>47.9</v>
      </c>
      <c r="L2845" s="188">
        <v>64.319999999999993</v>
      </c>
      <c r="M2845" s="188">
        <v>51.64</v>
      </c>
      <c r="N2845" s="188">
        <v>63.61</v>
      </c>
      <c r="O2845" s="188">
        <v>54.59</v>
      </c>
      <c r="P2845" s="188">
        <v>48.57</v>
      </c>
      <c r="Q2845" s="188">
        <v>54.97</v>
      </c>
      <c r="R2845" s="188">
        <v>58.74</v>
      </c>
      <c r="S2845" s="188">
        <v>58.75</v>
      </c>
      <c r="T2845" s="188">
        <v>46.92</v>
      </c>
      <c r="U2845" s="188">
        <v>66.05</v>
      </c>
      <c r="V2845" s="188">
        <v>52.01</v>
      </c>
      <c r="W2845" s="188">
        <v>51.07</v>
      </c>
      <c r="X2845" s="188">
        <v>63.54</v>
      </c>
      <c r="Y2845" s="188">
        <v>48.64</v>
      </c>
      <c r="Z2845" s="188">
        <v>47.59</v>
      </c>
      <c r="AA2845" s="188">
        <v>48.64</v>
      </c>
      <c r="AB2845" s="188">
        <v>70.540000000000006</v>
      </c>
      <c r="AC2845" s="188">
        <v>58.55</v>
      </c>
      <c r="AD2845" s="188">
        <v>54.56</v>
      </c>
      <c r="AE2845" s="188">
        <v>60.25</v>
      </c>
      <c r="AF2845" s="188">
        <v>54.64</v>
      </c>
    </row>
    <row r="2846" spans="1:32" x14ac:dyDescent="0.3">
      <c r="A2846" s="180" t="s">
        <v>973</v>
      </c>
      <c r="B2846" s="180">
        <v>11520</v>
      </c>
      <c r="C2846" s="182" t="s">
        <v>29195</v>
      </c>
      <c r="D2846" s="180" t="s">
        <v>58</v>
      </c>
      <c r="E2846" s="180" t="s">
        <v>857</v>
      </c>
      <c r="F2846" s="188">
        <v>18.649999999999999</v>
      </c>
      <c r="G2846" s="188">
        <v>24.05</v>
      </c>
      <c r="H2846" s="188">
        <v>24.88</v>
      </c>
      <c r="I2846" s="188">
        <v>28.37</v>
      </c>
      <c r="J2846" s="188">
        <v>29.03</v>
      </c>
      <c r="K2846" s="188">
        <v>22.14</v>
      </c>
      <c r="L2846" s="188">
        <v>29.74</v>
      </c>
      <c r="M2846" s="188">
        <v>23.87</v>
      </c>
      <c r="N2846" s="188">
        <v>29.41</v>
      </c>
      <c r="O2846" s="188">
        <v>25.24</v>
      </c>
      <c r="P2846" s="188">
        <v>22.45</v>
      </c>
      <c r="Q2846" s="188">
        <v>25.41</v>
      </c>
      <c r="R2846" s="188">
        <v>27.16</v>
      </c>
      <c r="S2846" s="188">
        <v>27.16</v>
      </c>
      <c r="T2846" s="188">
        <v>21.69</v>
      </c>
      <c r="U2846" s="188">
        <v>30.53</v>
      </c>
      <c r="V2846" s="188">
        <v>24.05</v>
      </c>
      <c r="W2846" s="188">
        <v>23.61</v>
      </c>
      <c r="X2846" s="188">
        <v>29.38</v>
      </c>
      <c r="Y2846" s="188">
        <v>22.49</v>
      </c>
      <c r="Z2846" s="188">
        <v>22</v>
      </c>
      <c r="AA2846" s="188">
        <v>22.49</v>
      </c>
      <c r="AB2846" s="188">
        <v>32.61</v>
      </c>
      <c r="AC2846" s="188">
        <v>27.07</v>
      </c>
      <c r="AD2846" s="188">
        <v>25.22</v>
      </c>
      <c r="AE2846" s="188">
        <v>27.85</v>
      </c>
      <c r="AF2846" s="188">
        <v>25.26</v>
      </c>
    </row>
    <row r="2847" spans="1:32" x14ac:dyDescent="0.3">
      <c r="A2847" s="180" t="s">
        <v>973</v>
      </c>
      <c r="B2847" s="180">
        <v>11518</v>
      </c>
      <c r="C2847" s="182" t="s">
        <v>29196</v>
      </c>
      <c r="D2847" s="180" t="s">
        <v>58</v>
      </c>
      <c r="E2847" s="180" t="s">
        <v>857</v>
      </c>
      <c r="F2847" s="188">
        <v>67.81</v>
      </c>
      <c r="G2847" s="188">
        <v>87.43</v>
      </c>
      <c r="H2847" s="188">
        <v>90.47</v>
      </c>
      <c r="I2847" s="188">
        <v>103.16</v>
      </c>
      <c r="J2847" s="188">
        <v>105.55</v>
      </c>
      <c r="K2847" s="188">
        <v>80.510000000000005</v>
      </c>
      <c r="L2847" s="188">
        <v>108.13</v>
      </c>
      <c r="M2847" s="188">
        <v>86.8</v>
      </c>
      <c r="N2847" s="188">
        <v>106.93</v>
      </c>
      <c r="O2847" s="188">
        <v>91.77</v>
      </c>
      <c r="P2847" s="188">
        <v>81.650000000000006</v>
      </c>
      <c r="Q2847" s="188">
        <v>92.4</v>
      </c>
      <c r="R2847" s="188">
        <v>98.74</v>
      </c>
      <c r="S2847" s="188">
        <v>98.76</v>
      </c>
      <c r="T2847" s="188">
        <v>78.88</v>
      </c>
      <c r="U2847" s="188">
        <v>111.02</v>
      </c>
      <c r="V2847" s="188">
        <v>87.43</v>
      </c>
      <c r="W2847" s="188">
        <v>85.85</v>
      </c>
      <c r="X2847" s="188">
        <v>106.81</v>
      </c>
      <c r="Y2847" s="188">
        <v>81.77</v>
      </c>
      <c r="Z2847" s="188">
        <v>80</v>
      </c>
      <c r="AA2847" s="188">
        <v>81.77</v>
      </c>
      <c r="AB2847" s="188">
        <v>118.57</v>
      </c>
      <c r="AC2847" s="188">
        <v>98.42</v>
      </c>
      <c r="AD2847" s="188">
        <v>91.71</v>
      </c>
      <c r="AE2847" s="188">
        <v>101.27</v>
      </c>
      <c r="AF2847" s="188">
        <v>91.85</v>
      </c>
    </row>
    <row r="2848" spans="1:32" x14ac:dyDescent="0.3">
      <c r="A2848" s="180" t="s">
        <v>973</v>
      </c>
      <c r="B2848" s="180">
        <v>38473</v>
      </c>
      <c r="C2848" s="182" t="s">
        <v>29197</v>
      </c>
      <c r="D2848" s="180" t="s">
        <v>6</v>
      </c>
      <c r="E2848" s="180" t="s">
        <v>857</v>
      </c>
      <c r="F2848" s="188"/>
      <c r="G2848" s="188">
        <v>311.8</v>
      </c>
      <c r="H2848" s="188"/>
      <c r="I2848" s="188">
        <v>335.82</v>
      </c>
      <c r="J2848" s="188">
        <v>438.44</v>
      </c>
      <c r="K2848" s="188">
        <v>318.45999999999998</v>
      </c>
      <c r="L2848" s="188">
        <v>245.05</v>
      </c>
      <c r="M2848" s="188">
        <v>290.02</v>
      </c>
      <c r="N2848" s="188">
        <v>351.76</v>
      </c>
      <c r="O2848" s="188">
        <v>573.72</v>
      </c>
      <c r="P2848" s="188">
        <v>292.22000000000003</v>
      </c>
      <c r="Q2848" s="188">
        <v>372.55</v>
      </c>
      <c r="R2848" s="188">
        <v>383.03</v>
      </c>
      <c r="S2848" s="188">
        <v>282.27999999999997</v>
      </c>
      <c r="T2848" s="188">
        <v>202.25</v>
      </c>
      <c r="U2848" s="188"/>
      <c r="V2848" s="188">
        <v>288.20999999999998</v>
      </c>
      <c r="W2848" s="188">
        <v>289.68</v>
      </c>
      <c r="X2848" s="188">
        <v>389.24</v>
      </c>
      <c r="Y2848" s="188">
        <v>233.31</v>
      </c>
      <c r="Z2848" s="188">
        <v>356.13</v>
      </c>
      <c r="AA2848" s="188">
        <v>258.63</v>
      </c>
      <c r="AB2848" s="188">
        <v>314.25</v>
      </c>
      <c r="AC2848" s="188">
        <v>513.91999999999996</v>
      </c>
      <c r="AD2848" s="188"/>
      <c r="AE2848" s="188">
        <v>273.91000000000003</v>
      </c>
      <c r="AF2848" s="188">
        <v>338.27</v>
      </c>
    </row>
    <row r="2849" spans="1:32" x14ac:dyDescent="0.3">
      <c r="A2849" s="180" t="s">
        <v>26723</v>
      </c>
      <c r="B2849" s="180">
        <v>4244</v>
      </c>
      <c r="C2849" s="182" t="s">
        <v>29198</v>
      </c>
      <c r="D2849" s="180" t="s">
        <v>40</v>
      </c>
      <c r="E2849" s="180" t="s">
        <v>857</v>
      </c>
      <c r="F2849" s="188">
        <v>24.68</v>
      </c>
      <c r="G2849" s="188">
        <v>22.56</v>
      </c>
      <c r="H2849" s="188">
        <v>25.33</v>
      </c>
      <c r="I2849" s="188">
        <v>21.79</v>
      </c>
      <c r="J2849" s="188">
        <v>28.34</v>
      </c>
      <c r="K2849" s="188">
        <v>21.3</v>
      </c>
      <c r="L2849" s="188">
        <v>22.56</v>
      </c>
      <c r="M2849" s="188">
        <v>26.28</v>
      </c>
      <c r="N2849" s="188">
        <v>23.76</v>
      </c>
      <c r="O2849" s="188">
        <v>21.77</v>
      </c>
      <c r="P2849" s="188">
        <v>23.33</v>
      </c>
      <c r="Q2849" s="188">
        <v>20.75</v>
      </c>
      <c r="R2849" s="188">
        <v>21.72</v>
      </c>
      <c r="S2849" s="188">
        <v>21.34</v>
      </c>
      <c r="T2849" s="188">
        <v>22.47</v>
      </c>
      <c r="U2849" s="188">
        <v>21.95</v>
      </c>
      <c r="V2849" s="188">
        <v>21.24</v>
      </c>
      <c r="W2849" s="188">
        <v>28.61</v>
      </c>
      <c r="X2849" s="188">
        <v>38.880000000000003</v>
      </c>
      <c r="Y2849" s="188">
        <v>24.26</v>
      </c>
      <c r="Z2849" s="188">
        <v>23.51</v>
      </c>
      <c r="AA2849" s="188">
        <v>27.17</v>
      </c>
      <c r="AB2849" s="188">
        <v>25.28</v>
      </c>
      <c r="AC2849" s="188">
        <v>41.84</v>
      </c>
      <c r="AD2849" s="188">
        <v>19.920000000000002</v>
      </c>
      <c r="AE2849" s="188">
        <v>32.1</v>
      </c>
      <c r="AF2849" s="188">
        <v>23.52</v>
      </c>
    </row>
    <row r="2850" spans="1:32" x14ac:dyDescent="0.3">
      <c r="A2850" s="180" t="s">
        <v>26723</v>
      </c>
      <c r="B2850" s="180">
        <v>40977</v>
      </c>
      <c r="C2850" s="182" t="s">
        <v>29199</v>
      </c>
      <c r="D2850" s="180" t="s">
        <v>63</v>
      </c>
      <c r="E2850" s="180" t="s">
        <v>857</v>
      </c>
      <c r="F2850" s="188">
        <v>4317.4799999999996</v>
      </c>
      <c r="G2850" s="188">
        <v>3933.45</v>
      </c>
      <c r="H2850" s="188">
        <v>4446.9399999999996</v>
      </c>
      <c r="I2850" s="188">
        <v>3793.06</v>
      </c>
      <c r="J2850" s="188">
        <v>4952.25</v>
      </c>
      <c r="K2850" s="188">
        <v>3750.43</v>
      </c>
      <c r="L2850" s="188">
        <v>4016.36</v>
      </c>
      <c r="M2850" s="188">
        <v>4608.38</v>
      </c>
      <c r="N2850" s="188">
        <v>4261.57</v>
      </c>
      <c r="O2850" s="188">
        <v>3835.42</v>
      </c>
      <c r="P2850" s="188">
        <v>4127.33</v>
      </c>
      <c r="Q2850" s="188">
        <v>3631.72</v>
      </c>
      <c r="R2850" s="188">
        <v>3908.89</v>
      </c>
      <c r="S2850" s="188">
        <v>3700.09</v>
      </c>
      <c r="T2850" s="188">
        <v>3914.01</v>
      </c>
      <c r="U2850" s="188">
        <v>3843.26</v>
      </c>
      <c r="V2850" s="188">
        <v>3753.59</v>
      </c>
      <c r="W2850" s="188">
        <v>5021.6099999999997</v>
      </c>
      <c r="X2850" s="188">
        <v>6831.76</v>
      </c>
      <c r="Y2850" s="188">
        <v>4241.8599999999997</v>
      </c>
      <c r="Z2850" s="188">
        <v>4095.36</v>
      </c>
      <c r="AA2850" s="188">
        <v>4742.1099999999997</v>
      </c>
      <c r="AB2850" s="188">
        <v>4445.13</v>
      </c>
      <c r="AC2850" s="188">
        <v>7341.92</v>
      </c>
      <c r="AD2850" s="188">
        <v>3519.77</v>
      </c>
      <c r="AE2850" s="188">
        <v>5624.34</v>
      </c>
      <c r="AF2850" s="188">
        <v>4138.33</v>
      </c>
    </row>
    <row r="2851" spans="1:32" x14ac:dyDescent="0.3">
      <c r="A2851" s="180" t="s">
        <v>973</v>
      </c>
      <c r="B2851" s="180">
        <v>4115</v>
      </c>
      <c r="C2851" s="182" t="s">
        <v>29200</v>
      </c>
      <c r="D2851" s="180" t="s">
        <v>37</v>
      </c>
      <c r="E2851" s="180" t="s">
        <v>857</v>
      </c>
      <c r="F2851" s="188"/>
      <c r="G2851" s="188"/>
      <c r="H2851" s="188"/>
      <c r="I2851" s="188">
        <v>29.72</v>
      </c>
      <c r="J2851" s="188">
        <v>36.24</v>
      </c>
      <c r="K2851" s="188"/>
      <c r="L2851" s="188">
        <v>30.36</v>
      </c>
      <c r="M2851" s="188">
        <v>32.06</v>
      </c>
      <c r="N2851" s="188">
        <v>33.51</v>
      </c>
      <c r="O2851" s="188"/>
      <c r="P2851" s="188">
        <v>27.19</v>
      </c>
      <c r="Q2851" s="188">
        <v>43.5</v>
      </c>
      <c r="R2851" s="188">
        <v>32.67</v>
      </c>
      <c r="S2851" s="188"/>
      <c r="T2851" s="188"/>
      <c r="U2851" s="188">
        <v>35.29</v>
      </c>
      <c r="V2851" s="188"/>
      <c r="W2851" s="188">
        <v>38.58</v>
      </c>
      <c r="X2851" s="188">
        <v>37.630000000000003</v>
      </c>
      <c r="Y2851" s="188"/>
      <c r="Z2851" s="188">
        <v>42.39</v>
      </c>
      <c r="AA2851" s="188"/>
      <c r="AB2851" s="188">
        <v>45.34</v>
      </c>
      <c r="AC2851" s="188">
        <v>31.51</v>
      </c>
      <c r="AD2851" s="188"/>
      <c r="AE2851" s="188">
        <v>31.95</v>
      </c>
      <c r="AF2851" s="188"/>
    </row>
    <row r="2852" spans="1:32" x14ac:dyDescent="0.3">
      <c r="A2852" s="180" t="s">
        <v>973</v>
      </c>
      <c r="B2852" s="180">
        <v>4119</v>
      </c>
      <c r="C2852" s="182" t="s">
        <v>29201</v>
      </c>
      <c r="D2852" s="180" t="s">
        <v>37</v>
      </c>
      <c r="E2852" s="180" t="s">
        <v>857</v>
      </c>
      <c r="F2852" s="188"/>
      <c r="G2852" s="188"/>
      <c r="H2852" s="188"/>
      <c r="I2852" s="188">
        <v>60.03</v>
      </c>
      <c r="J2852" s="188">
        <v>73.19</v>
      </c>
      <c r="K2852" s="188"/>
      <c r="L2852" s="188">
        <v>61.33</v>
      </c>
      <c r="M2852" s="188">
        <v>64.760000000000005</v>
      </c>
      <c r="N2852" s="188">
        <v>67.680000000000007</v>
      </c>
      <c r="O2852" s="188"/>
      <c r="P2852" s="188">
        <v>54.92</v>
      </c>
      <c r="Q2852" s="188">
        <v>87.86</v>
      </c>
      <c r="R2852" s="188">
        <v>65.989999999999995</v>
      </c>
      <c r="S2852" s="188"/>
      <c r="T2852" s="188"/>
      <c r="U2852" s="188">
        <v>71.28</v>
      </c>
      <c r="V2852" s="188"/>
      <c r="W2852" s="188">
        <v>77.91</v>
      </c>
      <c r="X2852" s="188">
        <v>76</v>
      </c>
      <c r="Y2852" s="188"/>
      <c r="Z2852" s="188">
        <v>85.61</v>
      </c>
      <c r="AA2852" s="188"/>
      <c r="AB2852" s="188">
        <v>91.57</v>
      </c>
      <c r="AC2852" s="188">
        <v>63.63</v>
      </c>
      <c r="AD2852" s="188"/>
      <c r="AE2852" s="188">
        <v>64.53</v>
      </c>
      <c r="AF2852" s="188"/>
    </row>
    <row r="2853" spans="1:32" x14ac:dyDescent="0.3">
      <c r="A2853" s="180" t="s">
        <v>973</v>
      </c>
      <c r="B2853" s="180">
        <v>2794</v>
      </c>
      <c r="C2853" s="182" t="s">
        <v>29202</v>
      </c>
      <c r="D2853" s="180" t="s">
        <v>37</v>
      </c>
      <c r="E2853" s="180" t="s">
        <v>857</v>
      </c>
      <c r="F2853" s="188"/>
      <c r="G2853" s="188"/>
      <c r="H2853" s="188"/>
      <c r="I2853" s="188">
        <v>159.26</v>
      </c>
      <c r="J2853" s="188">
        <v>194.15</v>
      </c>
      <c r="K2853" s="188"/>
      <c r="L2853" s="188">
        <v>162.69</v>
      </c>
      <c r="M2853" s="188">
        <v>171.78</v>
      </c>
      <c r="N2853" s="188">
        <v>179.54</v>
      </c>
      <c r="O2853" s="188"/>
      <c r="P2853" s="188">
        <v>145.69</v>
      </c>
      <c r="Q2853" s="188">
        <v>233.07</v>
      </c>
      <c r="R2853" s="188">
        <v>175.07</v>
      </c>
      <c r="S2853" s="188"/>
      <c r="T2853" s="188"/>
      <c r="U2853" s="188">
        <v>189.08</v>
      </c>
      <c r="V2853" s="188"/>
      <c r="W2853" s="188">
        <v>206.68</v>
      </c>
      <c r="X2853" s="188">
        <v>201.61</v>
      </c>
      <c r="Y2853" s="188"/>
      <c r="Z2853" s="188">
        <v>227.11</v>
      </c>
      <c r="AA2853" s="188"/>
      <c r="AB2853" s="188">
        <v>242.92</v>
      </c>
      <c r="AC2853" s="188">
        <v>168.8</v>
      </c>
      <c r="AD2853" s="188"/>
      <c r="AE2853" s="188">
        <v>171.19</v>
      </c>
      <c r="AF2853" s="188"/>
    </row>
    <row r="2854" spans="1:32" x14ac:dyDescent="0.3">
      <c r="A2854" s="180" t="s">
        <v>973</v>
      </c>
      <c r="B2854" s="180">
        <v>2788</v>
      </c>
      <c r="C2854" s="182" t="s">
        <v>29203</v>
      </c>
      <c r="D2854" s="180" t="s">
        <v>37</v>
      </c>
      <c r="E2854" s="180" t="s">
        <v>857</v>
      </c>
      <c r="F2854" s="188"/>
      <c r="G2854" s="188"/>
      <c r="H2854" s="188"/>
      <c r="I2854" s="188">
        <v>232.01</v>
      </c>
      <c r="J2854" s="188">
        <v>282.83999999999997</v>
      </c>
      <c r="K2854" s="188"/>
      <c r="L2854" s="188">
        <v>237.01</v>
      </c>
      <c r="M2854" s="188">
        <v>250.26</v>
      </c>
      <c r="N2854" s="188">
        <v>261.55</v>
      </c>
      <c r="O2854" s="188"/>
      <c r="P2854" s="188">
        <v>212.24</v>
      </c>
      <c r="Q2854" s="188">
        <v>339.54</v>
      </c>
      <c r="R2854" s="188">
        <v>255.04</v>
      </c>
      <c r="S2854" s="188"/>
      <c r="T2854" s="188"/>
      <c r="U2854" s="188">
        <v>275.45999999999998</v>
      </c>
      <c r="V2854" s="188"/>
      <c r="W2854" s="188">
        <v>301.08999999999997</v>
      </c>
      <c r="X2854" s="188">
        <v>293.7</v>
      </c>
      <c r="Y2854" s="188"/>
      <c r="Z2854" s="188">
        <v>330.85</v>
      </c>
      <c r="AA2854" s="188"/>
      <c r="AB2854" s="188">
        <v>353.88</v>
      </c>
      <c r="AC2854" s="188">
        <v>245.91</v>
      </c>
      <c r="AD2854" s="188"/>
      <c r="AE2854" s="188">
        <v>249.39</v>
      </c>
      <c r="AF2854" s="188"/>
    </row>
    <row r="2855" spans="1:32" x14ac:dyDescent="0.3">
      <c r="A2855" s="180" t="s">
        <v>973</v>
      </c>
      <c r="B2855" s="180">
        <v>4006</v>
      </c>
      <c r="C2855" s="182" t="s">
        <v>29204</v>
      </c>
      <c r="D2855" s="180" t="s">
        <v>44</v>
      </c>
      <c r="E2855" s="180" t="s">
        <v>857</v>
      </c>
      <c r="F2855" s="188">
        <v>1555.6</v>
      </c>
      <c r="G2855" s="188">
        <v>2849.22</v>
      </c>
      <c r="H2855" s="188">
        <v>1745.64</v>
      </c>
      <c r="I2855" s="188">
        <v>2262.8200000000002</v>
      </c>
      <c r="J2855" s="188">
        <v>2344.2600000000002</v>
      </c>
      <c r="K2855" s="188">
        <v>2488.15</v>
      </c>
      <c r="L2855" s="188">
        <v>1710.35</v>
      </c>
      <c r="M2855" s="188">
        <v>1806.72</v>
      </c>
      <c r="N2855" s="188">
        <v>2171.87</v>
      </c>
      <c r="O2855" s="188">
        <v>2710.76</v>
      </c>
      <c r="P2855" s="188">
        <v>1736.14</v>
      </c>
      <c r="Q2855" s="188">
        <v>1493.16</v>
      </c>
      <c r="R2855" s="188">
        <v>2630.68</v>
      </c>
      <c r="S2855" s="188">
        <v>2584.52</v>
      </c>
      <c r="T2855" s="188">
        <v>2703.98</v>
      </c>
      <c r="U2855" s="188">
        <v>2680.9</v>
      </c>
      <c r="V2855" s="188">
        <v>2239.7399999999998</v>
      </c>
      <c r="W2855" s="188">
        <v>1645.19</v>
      </c>
      <c r="X2855" s="188">
        <v>1783.65</v>
      </c>
      <c r="Y2855" s="188">
        <v>3116.63</v>
      </c>
      <c r="Z2855" s="188">
        <v>1561.03</v>
      </c>
      <c r="AA2855" s="188">
        <v>1357.42</v>
      </c>
      <c r="AB2855" s="188">
        <v>1619.4</v>
      </c>
      <c r="AC2855" s="188">
        <v>1628.9</v>
      </c>
      <c r="AD2855" s="188">
        <v>2850.58</v>
      </c>
      <c r="AE2855" s="188">
        <v>1858.3</v>
      </c>
      <c r="AF2855" s="188">
        <v>2389.06</v>
      </c>
    </row>
    <row r="2856" spans="1:32" x14ac:dyDescent="0.3">
      <c r="A2856" s="180" t="s">
        <v>973</v>
      </c>
      <c r="B2856" s="180">
        <v>45395</v>
      </c>
      <c r="C2856" s="182" t="s">
        <v>29205</v>
      </c>
      <c r="D2856" s="180" t="s">
        <v>58</v>
      </c>
      <c r="E2856" s="180" t="s">
        <v>857</v>
      </c>
      <c r="F2856" s="188">
        <v>34.520000000000003</v>
      </c>
      <c r="G2856" s="188">
        <v>32</v>
      </c>
      <c r="H2856" s="188">
        <v>32.53</v>
      </c>
      <c r="I2856" s="188">
        <v>38.4</v>
      </c>
      <c r="J2856" s="188">
        <v>30.42</v>
      </c>
      <c r="K2856" s="188">
        <v>33.340000000000003</v>
      </c>
      <c r="L2856" s="188">
        <v>27.46</v>
      </c>
      <c r="M2856" s="188">
        <v>31.47</v>
      </c>
      <c r="N2856" s="188">
        <v>27.73</v>
      </c>
      <c r="O2856" s="188">
        <v>30.42</v>
      </c>
      <c r="P2856" s="188">
        <v>30.1</v>
      </c>
      <c r="Q2856" s="188">
        <v>32.58</v>
      </c>
      <c r="R2856" s="188">
        <v>41.86</v>
      </c>
      <c r="S2856" s="188">
        <v>36.270000000000003</v>
      </c>
      <c r="T2856" s="188">
        <v>39.26</v>
      </c>
      <c r="U2856" s="188">
        <v>32.85</v>
      </c>
      <c r="V2856" s="188">
        <v>40.28</v>
      </c>
      <c r="W2856" s="188">
        <v>32</v>
      </c>
      <c r="X2856" s="188">
        <v>38.4</v>
      </c>
      <c r="Y2856" s="188">
        <v>27.73</v>
      </c>
      <c r="Z2856" s="188">
        <v>35.200000000000003</v>
      </c>
      <c r="AA2856" s="188">
        <v>40.94</v>
      </c>
      <c r="AB2856" s="188">
        <v>36.049999999999997</v>
      </c>
      <c r="AC2856" s="188">
        <v>31.79</v>
      </c>
      <c r="AD2856" s="188">
        <v>28.8</v>
      </c>
      <c r="AE2856" s="188">
        <v>32</v>
      </c>
      <c r="AF2856" s="188">
        <v>38.15</v>
      </c>
    </row>
    <row r="2857" spans="1:32" x14ac:dyDescent="0.3">
      <c r="A2857" s="180" t="s">
        <v>973</v>
      </c>
      <c r="B2857" s="180">
        <v>37461</v>
      </c>
      <c r="C2857" s="182" t="s">
        <v>29206</v>
      </c>
      <c r="D2857" s="180" t="s">
        <v>37</v>
      </c>
      <c r="E2857" s="180" t="s">
        <v>857</v>
      </c>
      <c r="F2857" s="188">
        <v>10.69</v>
      </c>
      <c r="G2857" s="188">
        <v>10.15</v>
      </c>
      <c r="H2857" s="188"/>
      <c r="I2857" s="188">
        <v>10.17</v>
      </c>
      <c r="J2857" s="188">
        <v>12.43</v>
      </c>
      <c r="K2857" s="188"/>
      <c r="L2857" s="188">
        <v>13.76</v>
      </c>
      <c r="M2857" s="188">
        <v>14.62</v>
      </c>
      <c r="N2857" s="188">
        <v>14</v>
      </c>
      <c r="O2857" s="188">
        <v>12.75</v>
      </c>
      <c r="P2857" s="188">
        <v>12.28</v>
      </c>
      <c r="Q2857" s="188"/>
      <c r="R2857" s="188">
        <v>13.12</v>
      </c>
      <c r="S2857" s="188">
        <v>9.83</v>
      </c>
      <c r="T2857" s="188"/>
      <c r="U2857" s="188">
        <v>10.96</v>
      </c>
      <c r="V2857" s="188"/>
      <c r="W2857" s="188">
        <v>14.94</v>
      </c>
      <c r="X2857" s="188">
        <v>12.04</v>
      </c>
      <c r="Y2857" s="188">
        <v>11.67</v>
      </c>
      <c r="Z2857" s="188">
        <v>12.36</v>
      </c>
      <c r="AA2857" s="188"/>
      <c r="AB2857" s="188">
        <v>12.65</v>
      </c>
      <c r="AC2857" s="188">
        <v>10.24</v>
      </c>
      <c r="AD2857" s="188"/>
      <c r="AE2857" s="188">
        <v>13.17</v>
      </c>
      <c r="AF2857" s="188"/>
    </row>
    <row r="2858" spans="1:32" x14ac:dyDescent="0.3">
      <c r="A2858" s="180" t="s">
        <v>973</v>
      </c>
      <c r="B2858" s="180">
        <v>37460</v>
      </c>
      <c r="C2858" s="182" t="s">
        <v>29207</v>
      </c>
      <c r="D2858" s="180" t="s">
        <v>37</v>
      </c>
      <c r="E2858" s="180" t="s">
        <v>857</v>
      </c>
      <c r="F2858" s="188">
        <v>18.760000000000002</v>
      </c>
      <c r="G2858" s="188">
        <v>17.809999999999999</v>
      </c>
      <c r="H2858" s="188"/>
      <c r="I2858" s="188">
        <v>17.850000000000001</v>
      </c>
      <c r="J2858" s="188">
        <v>21.82</v>
      </c>
      <c r="K2858" s="188"/>
      <c r="L2858" s="188">
        <v>24.15</v>
      </c>
      <c r="M2858" s="188">
        <v>25.66</v>
      </c>
      <c r="N2858" s="188">
        <v>24.58</v>
      </c>
      <c r="O2858" s="188">
        <v>22.38</v>
      </c>
      <c r="P2858" s="188">
        <v>21.56</v>
      </c>
      <c r="Q2858" s="188"/>
      <c r="R2858" s="188">
        <v>23.03</v>
      </c>
      <c r="S2858" s="188">
        <v>17.25</v>
      </c>
      <c r="T2858" s="188"/>
      <c r="U2858" s="188">
        <v>19.23</v>
      </c>
      <c r="V2858" s="188"/>
      <c r="W2858" s="188">
        <v>26.22</v>
      </c>
      <c r="X2858" s="188">
        <v>21.13</v>
      </c>
      <c r="Y2858" s="188">
        <v>20.48</v>
      </c>
      <c r="Z2858" s="188">
        <v>21.69</v>
      </c>
      <c r="AA2858" s="188"/>
      <c r="AB2858" s="188">
        <v>22.21</v>
      </c>
      <c r="AC2858" s="188">
        <v>17.98</v>
      </c>
      <c r="AD2858" s="188"/>
      <c r="AE2858" s="188">
        <v>23.11</v>
      </c>
      <c r="AF2858" s="188"/>
    </row>
    <row r="2859" spans="1:32" x14ac:dyDescent="0.3">
      <c r="A2859" s="180" t="s">
        <v>973</v>
      </c>
      <c r="B2859" s="180">
        <v>37458</v>
      </c>
      <c r="C2859" s="182" t="s">
        <v>29208</v>
      </c>
      <c r="D2859" s="180" t="s">
        <v>37</v>
      </c>
      <c r="E2859" s="180" t="s">
        <v>26586</v>
      </c>
      <c r="F2859" s="188">
        <v>4.3499999999999996</v>
      </c>
      <c r="G2859" s="188">
        <v>4.13</v>
      </c>
      <c r="H2859" s="188"/>
      <c r="I2859" s="188">
        <v>4.1399999999999997</v>
      </c>
      <c r="J2859" s="188">
        <v>5.0599999999999996</v>
      </c>
      <c r="K2859" s="188"/>
      <c r="L2859" s="188">
        <v>5.6</v>
      </c>
      <c r="M2859" s="188">
        <v>5.95</v>
      </c>
      <c r="N2859" s="188">
        <v>5.7</v>
      </c>
      <c r="O2859" s="188">
        <v>5.19</v>
      </c>
      <c r="P2859" s="188">
        <v>5</v>
      </c>
      <c r="Q2859" s="188"/>
      <c r="R2859" s="188">
        <v>5.34</v>
      </c>
      <c r="S2859" s="188">
        <v>4</v>
      </c>
      <c r="T2859" s="188"/>
      <c r="U2859" s="188">
        <v>4.46</v>
      </c>
      <c r="V2859" s="188"/>
      <c r="W2859" s="188">
        <v>6.08</v>
      </c>
      <c r="X2859" s="188">
        <v>4.9000000000000004</v>
      </c>
      <c r="Y2859" s="188">
        <v>4.75</v>
      </c>
      <c r="Z2859" s="188">
        <v>5.03</v>
      </c>
      <c r="AA2859" s="188"/>
      <c r="AB2859" s="188">
        <v>5.15</v>
      </c>
      <c r="AC2859" s="188">
        <v>4.17</v>
      </c>
      <c r="AD2859" s="188"/>
      <c r="AE2859" s="188">
        <v>5.36</v>
      </c>
      <c r="AF2859" s="188"/>
    </row>
    <row r="2860" spans="1:32" x14ac:dyDescent="0.3">
      <c r="A2860" s="180" t="s">
        <v>973</v>
      </c>
      <c r="B2860" s="180">
        <v>37454</v>
      </c>
      <c r="C2860" s="182" t="s">
        <v>29209</v>
      </c>
      <c r="D2860" s="180" t="s">
        <v>37</v>
      </c>
      <c r="E2860" s="180" t="s">
        <v>857</v>
      </c>
      <c r="F2860" s="188">
        <v>1.36</v>
      </c>
      <c r="G2860" s="188">
        <v>1.29</v>
      </c>
      <c r="H2860" s="188"/>
      <c r="I2860" s="188">
        <v>1.29</v>
      </c>
      <c r="J2860" s="188">
        <v>1.58</v>
      </c>
      <c r="K2860" s="188"/>
      <c r="L2860" s="188">
        <v>1.75</v>
      </c>
      <c r="M2860" s="188">
        <v>1.86</v>
      </c>
      <c r="N2860" s="188">
        <v>1.78</v>
      </c>
      <c r="O2860" s="188">
        <v>1.62</v>
      </c>
      <c r="P2860" s="188">
        <v>1.56</v>
      </c>
      <c r="Q2860" s="188"/>
      <c r="R2860" s="188">
        <v>1.67</v>
      </c>
      <c r="S2860" s="188">
        <v>1.25</v>
      </c>
      <c r="T2860" s="188"/>
      <c r="U2860" s="188">
        <v>1.39</v>
      </c>
      <c r="V2860" s="188"/>
      <c r="W2860" s="188">
        <v>1.9</v>
      </c>
      <c r="X2860" s="188">
        <v>1.53</v>
      </c>
      <c r="Y2860" s="188">
        <v>1.48</v>
      </c>
      <c r="Z2860" s="188">
        <v>1.57</v>
      </c>
      <c r="AA2860" s="188"/>
      <c r="AB2860" s="188">
        <v>1.61</v>
      </c>
      <c r="AC2860" s="188">
        <v>1.3</v>
      </c>
      <c r="AD2860" s="188"/>
      <c r="AE2860" s="188">
        <v>1.67</v>
      </c>
      <c r="AF2860" s="188"/>
    </row>
    <row r="2861" spans="1:32" x14ac:dyDescent="0.3">
      <c r="A2861" s="180" t="s">
        <v>973</v>
      </c>
      <c r="B2861" s="180">
        <v>37455</v>
      </c>
      <c r="C2861" s="182" t="s">
        <v>29210</v>
      </c>
      <c r="D2861" s="180" t="s">
        <v>37</v>
      </c>
      <c r="E2861" s="180" t="s">
        <v>857</v>
      </c>
      <c r="F2861" s="188">
        <v>2.2599999999999998</v>
      </c>
      <c r="G2861" s="188">
        <v>2.15</v>
      </c>
      <c r="H2861" s="188"/>
      <c r="I2861" s="188">
        <v>2.15</v>
      </c>
      <c r="J2861" s="188">
        <v>2.63</v>
      </c>
      <c r="K2861" s="188"/>
      <c r="L2861" s="188">
        <v>2.92</v>
      </c>
      <c r="M2861" s="188">
        <v>3.1</v>
      </c>
      <c r="N2861" s="188">
        <v>2.97</v>
      </c>
      <c r="O2861" s="188">
        <v>2.7</v>
      </c>
      <c r="P2861" s="188">
        <v>2.6</v>
      </c>
      <c r="Q2861" s="188"/>
      <c r="R2861" s="188">
        <v>2.78</v>
      </c>
      <c r="S2861" s="188">
        <v>2.08</v>
      </c>
      <c r="T2861" s="188"/>
      <c r="U2861" s="188">
        <v>2.3199999999999998</v>
      </c>
      <c r="V2861" s="188"/>
      <c r="W2861" s="188">
        <v>3.17</v>
      </c>
      <c r="X2861" s="188">
        <v>2.5499999999999998</v>
      </c>
      <c r="Y2861" s="188">
        <v>2.4700000000000002</v>
      </c>
      <c r="Z2861" s="188">
        <v>2.62</v>
      </c>
      <c r="AA2861" s="188"/>
      <c r="AB2861" s="188">
        <v>2.68</v>
      </c>
      <c r="AC2861" s="188">
        <v>2.17</v>
      </c>
      <c r="AD2861" s="188"/>
      <c r="AE2861" s="188">
        <v>2.79</v>
      </c>
      <c r="AF2861" s="188"/>
    </row>
    <row r="2862" spans="1:32" x14ac:dyDescent="0.3">
      <c r="A2862" s="180" t="s">
        <v>973</v>
      </c>
      <c r="B2862" s="180">
        <v>37459</v>
      </c>
      <c r="C2862" s="182" t="s">
        <v>29211</v>
      </c>
      <c r="D2862" s="180" t="s">
        <v>37</v>
      </c>
      <c r="E2862" s="180" t="s">
        <v>857</v>
      </c>
      <c r="F2862" s="188">
        <v>7.24</v>
      </c>
      <c r="G2862" s="188">
        <v>6.88</v>
      </c>
      <c r="H2862" s="188"/>
      <c r="I2862" s="188">
        <v>6.89</v>
      </c>
      <c r="J2862" s="188">
        <v>8.43</v>
      </c>
      <c r="K2862" s="188"/>
      <c r="L2862" s="188">
        <v>9.33</v>
      </c>
      <c r="M2862" s="188">
        <v>9.91</v>
      </c>
      <c r="N2862" s="188">
        <v>9.49</v>
      </c>
      <c r="O2862" s="188">
        <v>8.64</v>
      </c>
      <c r="P2862" s="188">
        <v>8.33</v>
      </c>
      <c r="Q2862" s="188"/>
      <c r="R2862" s="188">
        <v>8.89</v>
      </c>
      <c r="S2862" s="188">
        <v>6.66</v>
      </c>
      <c r="T2862" s="188"/>
      <c r="U2862" s="188">
        <v>7.43</v>
      </c>
      <c r="V2862" s="188"/>
      <c r="W2862" s="188">
        <v>10.130000000000001</v>
      </c>
      <c r="X2862" s="188">
        <v>8.16</v>
      </c>
      <c r="Y2862" s="188">
        <v>7.91</v>
      </c>
      <c r="Z2862" s="188">
        <v>8.3800000000000008</v>
      </c>
      <c r="AA2862" s="188"/>
      <c r="AB2862" s="188">
        <v>8.58</v>
      </c>
      <c r="AC2862" s="188">
        <v>6.94</v>
      </c>
      <c r="AD2862" s="188"/>
      <c r="AE2862" s="188">
        <v>8.93</v>
      </c>
      <c r="AF2862" s="188"/>
    </row>
    <row r="2863" spans="1:32" x14ac:dyDescent="0.3">
      <c r="A2863" s="180" t="s">
        <v>973</v>
      </c>
      <c r="B2863" s="180">
        <v>37457</v>
      </c>
      <c r="C2863" s="182" t="s">
        <v>29212</v>
      </c>
      <c r="D2863" s="180" t="s">
        <v>37</v>
      </c>
      <c r="E2863" s="180" t="s">
        <v>857</v>
      </c>
      <c r="F2863" s="188">
        <v>2.4900000000000002</v>
      </c>
      <c r="G2863" s="188">
        <v>2.37</v>
      </c>
      <c r="H2863" s="188"/>
      <c r="I2863" s="188">
        <v>2.37</v>
      </c>
      <c r="J2863" s="188">
        <v>2.9</v>
      </c>
      <c r="K2863" s="188"/>
      <c r="L2863" s="188">
        <v>3.21</v>
      </c>
      <c r="M2863" s="188">
        <v>3.41</v>
      </c>
      <c r="N2863" s="188">
        <v>3.27</v>
      </c>
      <c r="O2863" s="188">
        <v>2.98</v>
      </c>
      <c r="P2863" s="188">
        <v>2.87</v>
      </c>
      <c r="Q2863" s="188"/>
      <c r="R2863" s="188">
        <v>3.06</v>
      </c>
      <c r="S2863" s="188">
        <v>2.29</v>
      </c>
      <c r="T2863" s="188"/>
      <c r="U2863" s="188">
        <v>2.56</v>
      </c>
      <c r="V2863" s="188"/>
      <c r="W2863" s="188">
        <v>3.49</v>
      </c>
      <c r="X2863" s="188">
        <v>2.81</v>
      </c>
      <c r="Y2863" s="188">
        <v>2.72</v>
      </c>
      <c r="Z2863" s="188">
        <v>2.89</v>
      </c>
      <c r="AA2863" s="188"/>
      <c r="AB2863" s="188">
        <v>2.95</v>
      </c>
      <c r="AC2863" s="188">
        <v>2.39</v>
      </c>
      <c r="AD2863" s="188"/>
      <c r="AE2863" s="188">
        <v>3.08</v>
      </c>
      <c r="AF2863" s="188"/>
    </row>
    <row r="2864" spans="1:32" x14ac:dyDescent="0.3">
      <c r="A2864" s="180" t="s">
        <v>973</v>
      </c>
      <c r="B2864" s="180">
        <v>37456</v>
      </c>
      <c r="C2864" s="182" t="s">
        <v>29213</v>
      </c>
      <c r="D2864" s="180" t="s">
        <v>37</v>
      </c>
      <c r="E2864" s="180" t="s">
        <v>857</v>
      </c>
      <c r="F2864" s="188">
        <v>1.71</v>
      </c>
      <c r="G2864" s="188">
        <v>1.62</v>
      </c>
      <c r="H2864" s="188"/>
      <c r="I2864" s="188">
        <v>1.63</v>
      </c>
      <c r="J2864" s="188">
        <v>1.99</v>
      </c>
      <c r="K2864" s="188"/>
      <c r="L2864" s="188">
        <v>2.2000000000000002</v>
      </c>
      <c r="M2864" s="188">
        <v>2.34</v>
      </c>
      <c r="N2864" s="188">
        <v>2.2400000000000002</v>
      </c>
      <c r="O2864" s="188">
        <v>2.04</v>
      </c>
      <c r="P2864" s="188">
        <v>1.96</v>
      </c>
      <c r="Q2864" s="188"/>
      <c r="R2864" s="188">
        <v>2.1</v>
      </c>
      <c r="S2864" s="188">
        <v>1.57</v>
      </c>
      <c r="T2864" s="188"/>
      <c r="U2864" s="188">
        <v>1.75</v>
      </c>
      <c r="V2864" s="188"/>
      <c r="W2864" s="188">
        <v>2.39</v>
      </c>
      <c r="X2864" s="188">
        <v>1.93</v>
      </c>
      <c r="Y2864" s="188">
        <v>1.87</v>
      </c>
      <c r="Z2864" s="188">
        <v>1.98</v>
      </c>
      <c r="AA2864" s="188"/>
      <c r="AB2864" s="188">
        <v>2.02</v>
      </c>
      <c r="AC2864" s="188">
        <v>1.64</v>
      </c>
      <c r="AD2864" s="188"/>
      <c r="AE2864" s="188">
        <v>2.11</v>
      </c>
      <c r="AF2864" s="188"/>
    </row>
    <row r="2865" spans="1:32" x14ac:dyDescent="0.3">
      <c r="A2865" s="180" t="s">
        <v>973</v>
      </c>
      <c r="B2865" s="180">
        <v>21029</v>
      </c>
      <c r="C2865" s="182" t="s">
        <v>29214</v>
      </c>
      <c r="D2865" s="180" t="s">
        <v>6</v>
      </c>
      <c r="E2865" s="180" t="s">
        <v>26586</v>
      </c>
      <c r="F2865" s="188"/>
      <c r="G2865" s="188">
        <v>500</v>
      </c>
      <c r="H2865" s="188">
        <v>451.69</v>
      </c>
      <c r="I2865" s="188">
        <v>600</v>
      </c>
      <c r="J2865" s="188">
        <v>439.5</v>
      </c>
      <c r="K2865" s="188">
        <v>437.5</v>
      </c>
      <c r="L2865" s="188">
        <v>320</v>
      </c>
      <c r="M2865" s="188">
        <v>417.38</v>
      </c>
      <c r="N2865" s="188">
        <v>320</v>
      </c>
      <c r="O2865" s="188">
        <v>350</v>
      </c>
      <c r="P2865" s="188">
        <v>365</v>
      </c>
      <c r="Q2865" s="188">
        <v>480</v>
      </c>
      <c r="R2865" s="188">
        <v>423.75</v>
      </c>
      <c r="S2865" s="188">
        <v>360</v>
      </c>
      <c r="T2865" s="188">
        <v>420</v>
      </c>
      <c r="U2865" s="188">
        <v>495</v>
      </c>
      <c r="V2865" s="188">
        <v>455</v>
      </c>
      <c r="W2865" s="188">
        <v>320</v>
      </c>
      <c r="X2865" s="188">
        <v>410</v>
      </c>
      <c r="Y2865" s="188">
        <v>500</v>
      </c>
      <c r="Z2865" s="188">
        <v>450</v>
      </c>
      <c r="AA2865" s="188"/>
      <c r="AB2865" s="188">
        <v>399</v>
      </c>
      <c r="AC2865" s="188">
        <v>407.9</v>
      </c>
      <c r="AD2865" s="188">
        <v>389</v>
      </c>
      <c r="AE2865" s="188">
        <v>388.5</v>
      </c>
      <c r="AF2865" s="188">
        <v>531.34</v>
      </c>
    </row>
    <row r="2866" spans="1:32" x14ac:dyDescent="0.3">
      <c r="A2866" s="180" t="s">
        <v>973</v>
      </c>
      <c r="B2866" s="180">
        <v>21030</v>
      </c>
      <c r="C2866" s="182" t="s">
        <v>29215</v>
      </c>
      <c r="D2866" s="180" t="s">
        <v>6</v>
      </c>
      <c r="E2866" s="180" t="s">
        <v>857</v>
      </c>
      <c r="F2866" s="188"/>
      <c r="G2866" s="188">
        <v>616.33000000000004</v>
      </c>
      <c r="H2866" s="188">
        <v>556.78</v>
      </c>
      <c r="I2866" s="188">
        <v>739.6</v>
      </c>
      <c r="J2866" s="188">
        <v>541.75</v>
      </c>
      <c r="K2866" s="188">
        <v>539.29</v>
      </c>
      <c r="L2866" s="188">
        <v>394.45</v>
      </c>
      <c r="M2866" s="188">
        <v>514.49</v>
      </c>
      <c r="N2866" s="188">
        <v>394.45</v>
      </c>
      <c r="O2866" s="188">
        <v>431.43</v>
      </c>
      <c r="P2866" s="188">
        <v>449.92</v>
      </c>
      <c r="Q2866" s="188">
        <v>591.67999999999995</v>
      </c>
      <c r="R2866" s="188">
        <v>522.34</v>
      </c>
      <c r="S2866" s="188">
        <v>443.76</v>
      </c>
      <c r="T2866" s="188">
        <v>517.72</v>
      </c>
      <c r="U2866" s="188">
        <v>610.16999999999996</v>
      </c>
      <c r="V2866" s="188">
        <v>560.86</v>
      </c>
      <c r="W2866" s="188">
        <v>394.45</v>
      </c>
      <c r="X2866" s="188">
        <v>505.39</v>
      </c>
      <c r="Y2866" s="188">
        <v>616.33000000000004</v>
      </c>
      <c r="Z2866" s="188">
        <v>554.70000000000005</v>
      </c>
      <c r="AA2866" s="188"/>
      <c r="AB2866" s="188">
        <v>491.83</v>
      </c>
      <c r="AC2866" s="188">
        <v>502.8</v>
      </c>
      <c r="AD2866" s="188">
        <v>479.5</v>
      </c>
      <c r="AE2866" s="188">
        <v>478.89</v>
      </c>
      <c r="AF2866" s="188">
        <v>654.96</v>
      </c>
    </row>
    <row r="2867" spans="1:32" x14ac:dyDescent="0.3">
      <c r="A2867" s="180" t="s">
        <v>973</v>
      </c>
      <c r="B2867" s="180">
        <v>21031</v>
      </c>
      <c r="C2867" s="182" t="s">
        <v>29216</v>
      </c>
      <c r="D2867" s="180" t="s">
        <v>6</v>
      </c>
      <c r="E2867" s="180" t="s">
        <v>857</v>
      </c>
      <c r="F2867" s="188"/>
      <c r="G2867" s="188">
        <v>767.32</v>
      </c>
      <c r="H2867" s="188">
        <v>693.18</v>
      </c>
      <c r="I2867" s="188">
        <v>920.79</v>
      </c>
      <c r="J2867" s="188">
        <v>674.48</v>
      </c>
      <c r="K2867" s="188">
        <v>671.41</v>
      </c>
      <c r="L2867" s="188">
        <v>491.08</v>
      </c>
      <c r="M2867" s="188">
        <v>640.53</v>
      </c>
      <c r="N2867" s="188">
        <v>491.08</v>
      </c>
      <c r="O2867" s="188">
        <v>537.12</v>
      </c>
      <c r="P2867" s="188">
        <v>560.14</v>
      </c>
      <c r="Q2867" s="188">
        <v>736.63</v>
      </c>
      <c r="R2867" s="188">
        <v>650.29999999999995</v>
      </c>
      <c r="S2867" s="188">
        <v>552.47</v>
      </c>
      <c r="T2867" s="188">
        <v>644.54999999999995</v>
      </c>
      <c r="U2867" s="188">
        <v>759.65</v>
      </c>
      <c r="V2867" s="188">
        <v>698.26</v>
      </c>
      <c r="W2867" s="188">
        <v>491.08</v>
      </c>
      <c r="X2867" s="188">
        <v>629.20000000000005</v>
      </c>
      <c r="Y2867" s="188">
        <v>767.32</v>
      </c>
      <c r="Z2867" s="188">
        <v>690.59</v>
      </c>
      <c r="AA2867" s="188"/>
      <c r="AB2867" s="188">
        <v>612.32000000000005</v>
      </c>
      <c r="AC2867" s="188">
        <v>625.98</v>
      </c>
      <c r="AD2867" s="188">
        <v>596.98</v>
      </c>
      <c r="AE2867" s="188">
        <v>596.21</v>
      </c>
      <c r="AF2867" s="188">
        <v>815.42</v>
      </c>
    </row>
    <row r="2868" spans="1:32" x14ac:dyDescent="0.3">
      <c r="A2868" s="180" t="s">
        <v>973</v>
      </c>
      <c r="B2868" s="180">
        <v>21032</v>
      </c>
      <c r="C2868" s="182" t="s">
        <v>29217</v>
      </c>
      <c r="D2868" s="180" t="s">
        <v>6</v>
      </c>
      <c r="E2868" s="180" t="s">
        <v>857</v>
      </c>
      <c r="F2868" s="188"/>
      <c r="G2868" s="188">
        <v>819.3</v>
      </c>
      <c r="H2868" s="188">
        <v>740.14</v>
      </c>
      <c r="I2868" s="188">
        <v>983.16</v>
      </c>
      <c r="J2868" s="188">
        <v>720.17</v>
      </c>
      <c r="K2868" s="188">
        <v>716.89</v>
      </c>
      <c r="L2868" s="188">
        <v>524.35</v>
      </c>
      <c r="M2868" s="188">
        <v>683.92</v>
      </c>
      <c r="N2868" s="188">
        <v>524.35</v>
      </c>
      <c r="O2868" s="188">
        <v>573.51</v>
      </c>
      <c r="P2868" s="188">
        <v>598.09</v>
      </c>
      <c r="Q2868" s="188">
        <v>786.53</v>
      </c>
      <c r="R2868" s="188">
        <v>694.36</v>
      </c>
      <c r="S2868" s="188">
        <v>589.9</v>
      </c>
      <c r="T2868" s="188">
        <v>688.21</v>
      </c>
      <c r="U2868" s="188">
        <v>811.11</v>
      </c>
      <c r="V2868" s="188">
        <v>745.56</v>
      </c>
      <c r="W2868" s="188">
        <v>524.35</v>
      </c>
      <c r="X2868" s="188">
        <v>671.83</v>
      </c>
      <c r="Y2868" s="188">
        <v>819.3</v>
      </c>
      <c r="Z2868" s="188">
        <v>737.37</v>
      </c>
      <c r="AA2868" s="188"/>
      <c r="AB2868" s="188">
        <v>653.79999999999995</v>
      </c>
      <c r="AC2868" s="188">
        <v>668.39</v>
      </c>
      <c r="AD2868" s="188">
        <v>637.41999999999996</v>
      </c>
      <c r="AE2868" s="188">
        <v>636.6</v>
      </c>
      <c r="AF2868" s="188">
        <v>870.66</v>
      </c>
    </row>
    <row r="2869" spans="1:32" x14ac:dyDescent="0.3">
      <c r="A2869" s="180" t="s">
        <v>973</v>
      </c>
      <c r="B2869" s="180">
        <v>37527</v>
      </c>
      <c r="C2869" s="182" t="s">
        <v>29218</v>
      </c>
      <c r="D2869" s="180" t="s">
        <v>6</v>
      </c>
      <c r="E2869" s="180" t="s">
        <v>857</v>
      </c>
      <c r="F2869" s="188"/>
      <c r="G2869" s="188">
        <v>740.09</v>
      </c>
      <c r="H2869" s="188">
        <v>668.59</v>
      </c>
      <c r="I2869" s="188">
        <v>888.11</v>
      </c>
      <c r="J2869" s="188">
        <v>650.54</v>
      </c>
      <c r="K2869" s="188">
        <v>647.58000000000004</v>
      </c>
      <c r="L2869" s="188">
        <v>473.66</v>
      </c>
      <c r="M2869" s="188">
        <v>617.79999999999995</v>
      </c>
      <c r="N2869" s="188">
        <v>473.66</v>
      </c>
      <c r="O2869" s="188">
        <v>518.05999999999995</v>
      </c>
      <c r="P2869" s="188">
        <v>540.27</v>
      </c>
      <c r="Q2869" s="188">
        <v>710.49</v>
      </c>
      <c r="R2869" s="188">
        <v>627.23</v>
      </c>
      <c r="S2869" s="188">
        <v>532.87</v>
      </c>
      <c r="T2869" s="188">
        <v>621.67999999999995</v>
      </c>
      <c r="U2869" s="188">
        <v>732.69</v>
      </c>
      <c r="V2869" s="188">
        <v>673.49</v>
      </c>
      <c r="W2869" s="188">
        <v>473.66</v>
      </c>
      <c r="X2869" s="188">
        <v>606.88</v>
      </c>
      <c r="Y2869" s="188">
        <v>740.09</v>
      </c>
      <c r="Z2869" s="188">
        <v>666.08</v>
      </c>
      <c r="AA2869" s="188"/>
      <c r="AB2869" s="188">
        <v>590.59</v>
      </c>
      <c r="AC2869" s="188">
        <v>603.77</v>
      </c>
      <c r="AD2869" s="188">
        <v>575.79</v>
      </c>
      <c r="AE2869" s="188">
        <v>575.04999999999995</v>
      </c>
      <c r="AF2869" s="188">
        <v>786.48</v>
      </c>
    </row>
    <row r="2870" spans="1:32" x14ac:dyDescent="0.3">
      <c r="A2870" s="180" t="s">
        <v>973</v>
      </c>
      <c r="B2870" s="180">
        <v>37528</v>
      </c>
      <c r="C2870" s="182" t="s">
        <v>29219</v>
      </c>
      <c r="D2870" s="180" t="s">
        <v>6</v>
      </c>
      <c r="E2870" s="180" t="s">
        <v>857</v>
      </c>
      <c r="F2870" s="188"/>
      <c r="G2870" s="188">
        <v>882.42</v>
      </c>
      <c r="H2870" s="188">
        <v>797.16</v>
      </c>
      <c r="I2870" s="188">
        <v>1058.9100000000001</v>
      </c>
      <c r="J2870" s="188">
        <v>775.65</v>
      </c>
      <c r="K2870" s="188">
        <v>772.12</v>
      </c>
      <c r="L2870" s="188">
        <v>564.75</v>
      </c>
      <c r="M2870" s="188">
        <v>736.61</v>
      </c>
      <c r="N2870" s="188">
        <v>564.75</v>
      </c>
      <c r="O2870" s="188">
        <v>617.69000000000005</v>
      </c>
      <c r="P2870" s="188">
        <v>644.16999999999996</v>
      </c>
      <c r="Q2870" s="188">
        <v>847.12</v>
      </c>
      <c r="R2870" s="188">
        <v>747.85</v>
      </c>
      <c r="S2870" s="188">
        <v>635.34</v>
      </c>
      <c r="T2870" s="188">
        <v>741.23</v>
      </c>
      <c r="U2870" s="188">
        <v>873.6</v>
      </c>
      <c r="V2870" s="188">
        <v>803</v>
      </c>
      <c r="W2870" s="188">
        <v>564.75</v>
      </c>
      <c r="X2870" s="188">
        <v>723.58</v>
      </c>
      <c r="Y2870" s="188">
        <v>882.42</v>
      </c>
      <c r="Z2870" s="188">
        <v>794.18</v>
      </c>
      <c r="AA2870" s="188"/>
      <c r="AB2870" s="188">
        <v>704.17</v>
      </c>
      <c r="AC2870" s="188">
        <v>719.88</v>
      </c>
      <c r="AD2870" s="188">
        <v>686.52</v>
      </c>
      <c r="AE2870" s="188">
        <v>685.64</v>
      </c>
      <c r="AF2870" s="188">
        <v>937.73</v>
      </c>
    </row>
    <row r="2871" spans="1:32" x14ac:dyDescent="0.3">
      <c r="A2871" s="180" t="s">
        <v>973</v>
      </c>
      <c r="B2871" s="180">
        <v>37529</v>
      </c>
      <c r="C2871" s="182" t="s">
        <v>29220</v>
      </c>
      <c r="D2871" s="180" t="s">
        <v>6</v>
      </c>
      <c r="E2871" s="180" t="s">
        <v>857</v>
      </c>
      <c r="F2871" s="188"/>
      <c r="G2871" s="188">
        <v>891.08</v>
      </c>
      <c r="H2871" s="188">
        <v>804.99</v>
      </c>
      <c r="I2871" s="188">
        <v>1069.3</v>
      </c>
      <c r="J2871" s="188">
        <v>783.26</v>
      </c>
      <c r="K2871" s="188">
        <v>779.7</v>
      </c>
      <c r="L2871" s="188">
        <v>570.29</v>
      </c>
      <c r="M2871" s="188">
        <v>743.84</v>
      </c>
      <c r="N2871" s="188">
        <v>570.29</v>
      </c>
      <c r="O2871" s="188">
        <v>623.76</v>
      </c>
      <c r="P2871" s="188">
        <v>650.49</v>
      </c>
      <c r="Q2871" s="188">
        <v>855.44</v>
      </c>
      <c r="R2871" s="188">
        <v>755.19</v>
      </c>
      <c r="S2871" s="188">
        <v>641.58000000000004</v>
      </c>
      <c r="T2871" s="188">
        <v>748.51</v>
      </c>
      <c r="U2871" s="188">
        <v>882.17</v>
      </c>
      <c r="V2871" s="188">
        <v>810.89</v>
      </c>
      <c r="W2871" s="188">
        <v>570.29</v>
      </c>
      <c r="X2871" s="188">
        <v>730.69</v>
      </c>
      <c r="Y2871" s="188">
        <v>891.08</v>
      </c>
      <c r="Z2871" s="188">
        <v>801.98</v>
      </c>
      <c r="AA2871" s="188"/>
      <c r="AB2871" s="188">
        <v>711.08</v>
      </c>
      <c r="AC2871" s="188">
        <v>726.95</v>
      </c>
      <c r="AD2871" s="188">
        <v>693.26</v>
      </c>
      <c r="AE2871" s="188">
        <v>692.37</v>
      </c>
      <c r="AF2871" s="188">
        <v>946.94</v>
      </c>
    </row>
    <row r="2872" spans="1:32" x14ac:dyDescent="0.3">
      <c r="A2872" s="180" t="s">
        <v>973</v>
      </c>
      <c r="B2872" s="180">
        <v>37530</v>
      </c>
      <c r="C2872" s="182" t="s">
        <v>29221</v>
      </c>
      <c r="D2872" s="180" t="s">
        <v>6</v>
      </c>
      <c r="E2872" s="180" t="s">
        <v>857</v>
      </c>
      <c r="F2872" s="188"/>
      <c r="G2872" s="188">
        <v>1163.3599999999999</v>
      </c>
      <c r="H2872" s="188">
        <v>1050.96</v>
      </c>
      <c r="I2872" s="188">
        <v>1396.03</v>
      </c>
      <c r="J2872" s="188">
        <v>1022.59</v>
      </c>
      <c r="K2872" s="188">
        <v>1017.94</v>
      </c>
      <c r="L2872" s="188">
        <v>744.55</v>
      </c>
      <c r="M2872" s="188">
        <v>971.13</v>
      </c>
      <c r="N2872" s="188">
        <v>744.55</v>
      </c>
      <c r="O2872" s="188">
        <v>814.35</v>
      </c>
      <c r="P2872" s="188">
        <v>849.25</v>
      </c>
      <c r="Q2872" s="188">
        <v>1116.83</v>
      </c>
      <c r="R2872" s="188">
        <v>985.95</v>
      </c>
      <c r="S2872" s="188">
        <v>837.62</v>
      </c>
      <c r="T2872" s="188">
        <v>977.22</v>
      </c>
      <c r="U2872" s="188">
        <v>1151.73</v>
      </c>
      <c r="V2872" s="188">
        <v>1058.6600000000001</v>
      </c>
      <c r="W2872" s="188">
        <v>744.55</v>
      </c>
      <c r="X2872" s="188">
        <v>953.96</v>
      </c>
      <c r="Y2872" s="188">
        <v>1163.3599999999999</v>
      </c>
      <c r="Z2872" s="188">
        <v>1047.02</v>
      </c>
      <c r="AA2872" s="188"/>
      <c r="AB2872" s="188">
        <v>928.36</v>
      </c>
      <c r="AC2872" s="188">
        <v>949.07</v>
      </c>
      <c r="AD2872" s="188">
        <v>905.09</v>
      </c>
      <c r="AE2872" s="188">
        <v>903.93</v>
      </c>
      <c r="AF2872" s="188">
        <v>1236.28</v>
      </c>
    </row>
    <row r="2873" spans="1:32" x14ac:dyDescent="0.3">
      <c r="A2873" s="180" t="s">
        <v>973</v>
      </c>
      <c r="B2873" s="180">
        <v>21034</v>
      </c>
      <c r="C2873" s="182" t="s">
        <v>29222</v>
      </c>
      <c r="D2873" s="180" t="s">
        <v>6</v>
      </c>
      <c r="E2873" s="180" t="s">
        <v>857</v>
      </c>
      <c r="F2873" s="188"/>
      <c r="G2873" s="188">
        <v>992.57</v>
      </c>
      <c r="H2873" s="188">
        <v>896.67</v>
      </c>
      <c r="I2873" s="188">
        <v>1191.08</v>
      </c>
      <c r="J2873" s="188">
        <v>872.47</v>
      </c>
      <c r="K2873" s="188">
        <v>868.5</v>
      </c>
      <c r="L2873" s="188">
        <v>635.24</v>
      </c>
      <c r="M2873" s="188">
        <v>828.56</v>
      </c>
      <c r="N2873" s="188">
        <v>635.24</v>
      </c>
      <c r="O2873" s="188">
        <v>694.8</v>
      </c>
      <c r="P2873" s="188">
        <v>724.57</v>
      </c>
      <c r="Q2873" s="188">
        <v>952.87</v>
      </c>
      <c r="R2873" s="188">
        <v>841.2</v>
      </c>
      <c r="S2873" s="188">
        <v>714.65</v>
      </c>
      <c r="T2873" s="188">
        <v>833.76</v>
      </c>
      <c r="U2873" s="188">
        <v>982.64</v>
      </c>
      <c r="V2873" s="188">
        <v>903.24</v>
      </c>
      <c r="W2873" s="188">
        <v>635.24</v>
      </c>
      <c r="X2873" s="188">
        <v>813.91</v>
      </c>
      <c r="Y2873" s="188">
        <v>992.57</v>
      </c>
      <c r="Z2873" s="188">
        <v>893.31</v>
      </c>
      <c r="AA2873" s="188"/>
      <c r="AB2873" s="188">
        <v>792.07</v>
      </c>
      <c r="AC2873" s="188">
        <v>809.74</v>
      </c>
      <c r="AD2873" s="188">
        <v>772.22</v>
      </c>
      <c r="AE2873" s="188">
        <v>771.23</v>
      </c>
      <c r="AF2873" s="188">
        <v>1054.78</v>
      </c>
    </row>
    <row r="2874" spans="1:32" x14ac:dyDescent="0.3">
      <c r="A2874" s="180" t="s">
        <v>973</v>
      </c>
      <c r="B2874" s="180">
        <v>37531</v>
      </c>
      <c r="C2874" s="182" t="s">
        <v>29223</v>
      </c>
      <c r="D2874" s="180" t="s">
        <v>6</v>
      </c>
      <c r="E2874" s="180" t="s">
        <v>857</v>
      </c>
      <c r="F2874" s="188"/>
      <c r="G2874" s="188">
        <v>1250</v>
      </c>
      <c r="H2874" s="188">
        <v>1129.22</v>
      </c>
      <c r="I2874" s="188">
        <v>1500</v>
      </c>
      <c r="J2874" s="188">
        <v>1098.75</v>
      </c>
      <c r="K2874" s="188">
        <v>1093.75</v>
      </c>
      <c r="L2874" s="188">
        <v>800</v>
      </c>
      <c r="M2874" s="188">
        <v>1043.45</v>
      </c>
      <c r="N2874" s="188">
        <v>800</v>
      </c>
      <c r="O2874" s="188">
        <v>875</v>
      </c>
      <c r="P2874" s="188">
        <v>912.5</v>
      </c>
      <c r="Q2874" s="188">
        <v>1200</v>
      </c>
      <c r="R2874" s="188">
        <v>1059.3699999999999</v>
      </c>
      <c r="S2874" s="188">
        <v>900</v>
      </c>
      <c r="T2874" s="188">
        <v>1050</v>
      </c>
      <c r="U2874" s="188">
        <v>1237.5</v>
      </c>
      <c r="V2874" s="188">
        <v>1137.5</v>
      </c>
      <c r="W2874" s="188">
        <v>800</v>
      </c>
      <c r="X2874" s="188">
        <v>1025</v>
      </c>
      <c r="Y2874" s="188">
        <v>1250</v>
      </c>
      <c r="Z2874" s="188">
        <v>1125</v>
      </c>
      <c r="AA2874" s="188"/>
      <c r="AB2874" s="188">
        <v>997.5</v>
      </c>
      <c r="AC2874" s="188">
        <v>1019.75</v>
      </c>
      <c r="AD2874" s="188">
        <v>972.5</v>
      </c>
      <c r="AE2874" s="188">
        <v>971.25</v>
      </c>
      <c r="AF2874" s="188">
        <v>1328.35</v>
      </c>
    </row>
    <row r="2875" spans="1:32" x14ac:dyDescent="0.3">
      <c r="A2875" s="180" t="s">
        <v>973</v>
      </c>
      <c r="B2875" s="180">
        <v>21036</v>
      </c>
      <c r="C2875" s="182" t="s">
        <v>29224</v>
      </c>
      <c r="D2875" s="180" t="s">
        <v>6</v>
      </c>
      <c r="E2875" s="180" t="s">
        <v>857</v>
      </c>
      <c r="F2875" s="188"/>
      <c r="G2875" s="188">
        <v>1519.8</v>
      </c>
      <c r="H2875" s="188">
        <v>1372.95</v>
      </c>
      <c r="I2875" s="188">
        <v>1823.76</v>
      </c>
      <c r="J2875" s="188">
        <v>1335.9</v>
      </c>
      <c r="K2875" s="188">
        <v>1329.82</v>
      </c>
      <c r="L2875" s="188">
        <v>972.67</v>
      </c>
      <c r="M2875" s="188">
        <v>1268.6600000000001</v>
      </c>
      <c r="N2875" s="188">
        <v>972.67</v>
      </c>
      <c r="O2875" s="188">
        <v>1063.8599999999999</v>
      </c>
      <c r="P2875" s="188">
        <v>1109.45</v>
      </c>
      <c r="Q2875" s="188">
        <v>1459</v>
      </c>
      <c r="R2875" s="188">
        <v>1288.03</v>
      </c>
      <c r="S2875" s="188">
        <v>1094.25</v>
      </c>
      <c r="T2875" s="188">
        <v>1276.6300000000001</v>
      </c>
      <c r="U2875" s="188">
        <v>1504.6</v>
      </c>
      <c r="V2875" s="188">
        <v>1383.01</v>
      </c>
      <c r="W2875" s="188">
        <v>972.67</v>
      </c>
      <c r="X2875" s="188">
        <v>1246.23</v>
      </c>
      <c r="Y2875" s="188">
        <v>1519.8</v>
      </c>
      <c r="Z2875" s="188">
        <v>1367.82</v>
      </c>
      <c r="AA2875" s="188"/>
      <c r="AB2875" s="188">
        <v>1212.8</v>
      </c>
      <c r="AC2875" s="188">
        <v>1239.8499999999999</v>
      </c>
      <c r="AD2875" s="188">
        <v>1182.4000000000001</v>
      </c>
      <c r="AE2875" s="188">
        <v>1180.8800000000001</v>
      </c>
      <c r="AF2875" s="188">
        <v>1615.06</v>
      </c>
    </row>
    <row r="2876" spans="1:32" x14ac:dyDescent="0.3">
      <c r="A2876" s="180" t="s">
        <v>973</v>
      </c>
      <c r="B2876" s="180">
        <v>21037</v>
      </c>
      <c r="C2876" s="182" t="s">
        <v>29225</v>
      </c>
      <c r="D2876" s="180" t="s">
        <v>6</v>
      </c>
      <c r="E2876" s="180" t="s">
        <v>857</v>
      </c>
      <c r="F2876" s="188"/>
      <c r="G2876" s="188">
        <v>1732.67</v>
      </c>
      <c r="H2876" s="188">
        <v>1565.26</v>
      </c>
      <c r="I2876" s="188">
        <v>2079.1999999999998</v>
      </c>
      <c r="J2876" s="188">
        <v>1523.01</v>
      </c>
      <c r="K2876" s="188">
        <v>1516.08</v>
      </c>
      <c r="L2876" s="188">
        <v>1108.9100000000001</v>
      </c>
      <c r="M2876" s="188">
        <v>1446.36</v>
      </c>
      <c r="N2876" s="188">
        <v>1108.9100000000001</v>
      </c>
      <c r="O2876" s="188">
        <v>1212.8699999999999</v>
      </c>
      <c r="P2876" s="188">
        <v>1264.8499999999999</v>
      </c>
      <c r="Q2876" s="188">
        <v>1663.36</v>
      </c>
      <c r="R2876" s="188">
        <v>1468.44</v>
      </c>
      <c r="S2876" s="188">
        <v>1247.52</v>
      </c>
      <c r="T2876" s="188">
        <v>1455.44</v>
      </c>
      <c r="U2876" s="188">
        <v>1715.34</v>
      </c>
      <c r="V2876" s="188">
        <v>1576.73</v>
      </c>
      <c r="W2876" s="188">
        <v>1108.9100000000001</v>
      </c>
      <c r="X2876" s="188">
        <v>1420.79</v>
      </c>
      <c r="Y2876" s="188">
        <v>1732.67</v>
      </c>
      <c r="Z2876" s="188">
        <v>1559.4</v>
      </c>
      <c r="AA2876" s="188"/>
      <c r="AB2876" s="188">
        <v>1382.67</v>
      </c>
      <c r="AC2876" s="188">
        <v>1413.51</v>
      </c>
      <c r="AD2876" s="188">
        <v>1348.01</v>
      </c>
      <c r="AE2876" s="188">
        <v>1346.28</v>
      </c>
      <c r="AF2876" s="188">
        <v>1841.27</v>
      </c>
    </row>
    <row r="2877" spans="1:32" x14ac:dyDescent="0.3">
      <c r="A2877" s="180" t="s">
        <v>973</v>
      </c>
      <c r="B2877" s="180">
        <v>20185</v>
      </c>
      <c r="C2877" s="182" t="s">
        <v>29226</v>
      </c>
      <c r="D2877" s="180" t="s">
        <v>37</v>
      </c>
      <c r="E2877" s="180" t="s">
        <v>857</v>
      </c>
      <c r="F2877" s="188">
        <v>11.53</v>
      </c>
      <c r="G2877" s="188">
        <v>10.94</v>
      </c>
      <c r="H2877" s="188"/>
      <c r="I2877" s="188">
        <v>10.97</v>
      </c>
      <c r="J2877" s="188">
        <v>13.41</v>
      </c>
      <c r="K2877" s="188"/>
      <c r="L2877" s="188">
        <v>14.84</v>
      </c>
      <c r="M2877" s="188">
        <v>15.77</v>
      </c>
      <c r="N2877" s="188">
        <v>15.1</v>
      </c>
      <c r="O2877" s="188">
        <v>13.75</v>
      </c>
      <c r="P2877" s="188">
        <v>13.25</v>
      </c>
      <c r="Q2877" s="188"/>
      <c r="R2877" s="188">
        <v>14.15</v>
      </c>
      <c r="S2877" s="188">
        <v>10.6</v>
      </c>
      <c r="T2877" s="188"/>
      <c r="U2877" s="188">
        <v>11.82</v>
      </c>
      <c r="V2877" s="188"/>
      <c r="W2877" s="188">
        <v>16.11</v>
      </c>
      <c r="X2877" s="188">
        <v>12.98</v>
      </c>
      <c r="Y2877" s="188">
        <v>12.59</v>
      </c>
      <c r="Z2877" s="188">
        <v>13.33</v>
      </c>
      <c r="AA2877" s="188"/>
      <c r="AB2877" s="188">
        <v>13.65</v>
      </c>
      <c r="AC2877" s="188">
        <v>11.05</v>
      </c>
      <c r="AD2877" s="188"/>
      <c r="AE2877" s="188">
        <v>14.2</v>
      </c>
      <c r="AF2877" s="188"/>
    </row>
    <row r="2878" spans="1:32" x14ac:dyDescent="0.3">
      <c r="A2878" s="180" t="s">
        <v>973</v>
      </c>
      <c r="B2878" s="180">
        <v>44909</v>
      </c>
      <c r="C2878" s="182" t="s">
        <v>31558</v>
      </c>
      <c r="D2878" s="180" t="s">
        <v>37</v>
      </c>
      <c r="E2878" s="180" t="s">
        <v>857</v>
      </c>
      <c r="F2878" s="188">
        <v>12.99</v>
      </c>
      <c r="G2878" s="188">
        <v>12.34</v>
      </c>
      <c r="H2878" s="188"/>
      <c r="I2878" s="188">
        <v>12.37</v>
      </c>
      <c r="J2878" s="188">
        <v>15.11</v>
      </c>
      <c r="K2878" s="188"/>
      <c r="L2878" s="188">
        <v>16.73</v>
      </c>
      <c r="M2878" s="188">
        <v>17.77</v>
      </c>
      <c r="N2878" s="188">
        <v>17.03</v>
      </c>
      <c r="O2878" s="188">
        <v>15.5</v>
      </c>
      <c r="P2878" s="188">
        <v>14.93</v>
      </c>
      <c r="Q2878" s="188"/>
      <c r="R2878" s="188">
        <v>15.95</v>
      </c>
      <c r="S2878" s="188">
        <v>11.95</v>
      </c>
      <c r="T2878" s="188"/>
      <c r="U2878" s="188">
        <v>13.32</v>
      </c>
      <c r="V2878" s="188"/>
      <c r="W2878" s="188">
        <v>18.16</v>
      </c>
      <c r="X2878" s="188">
        <v>14.64</v>
      </c>
      <c r="Y2878" s="188">
        <v>14.19</v>
      </c>
      <c r="Z2878" s="188">
        <v>15.02</v>
      </c>
      <c r="AA2878" s="188"/>
      <c r="AB2878" s="188">
        <v>15.38</v>
      </c>
      <c r="AC2878" s="188">
        <v>12.45</v>
      </c>
      <c r="AD2878" s="188"/>
      <c r="AE2878" s="188">
        <v>16.010000000000002</v>
      </c>
      <c r="AF2878" s="188"/>
    </row>
    <row r="2879" spans="1:32" x14ac:dyDescent="0.3">
      <c r="A2879" s="180" t="s">
        <v>973</v>
      </c>
      <c r="B2879" s="180">
        <v>44115</v>
      </c>
      <c r="C2879" s="182" t="s">
        <v>31559</v>
      </c>
      <c r="D2879" s="180" t="s">
        <v>37</v>
      </c>
      <c r="E2879" s="180" t="s">
        <v>857</v>
      </c>
      <c r="F2879" s="188">
        <v>23.9</v>
      </c>
      <c r="G2879" s="188">
        <v>22.7</v>
      </c>
      <c r="H2879" s="188"/>
      <c r="I2879" s="188">
        <v>22.75</v>
      </c>
      <c r="J2879" s="188">
        <v>27.81</v>
      </c>
      <c r="K2879" s="188"/>
      <c r="L2879" s="188">
        <v>30.77</v>
      </c>
      <c r="M2879" s="188">
        <v>32.700000000000003</v>
      </c>
      <c r="N2879" s="188">
        <v>31.32</v>
      </c>
      <c r="O2879" s="188">
        <v>28.52</v>
      </c>
      <c r="P2879" s="188">
        <v>27.48</v>
      </c>
      <c r="Q2879" s="188"/>
      <c r="R2879" s="188">
        <v>29.35</v>
      </c>
      <c r="S2879" s="188">
        <v>21.98</v>
      </c>
      <c r="T2879" s="188"/>
      <c r="U2879" s="188">
        <v>24.51</v>
      </c>
      <c r="V2879" s="188"/>
      <c r="W2879" s="188">
        <v>33.409999999999997</v>
      </c>
      <c r="X2879" s="188">
        <v>26.93</v>
      </c>
      <c r="Y2879" s="188">
        <v>26.1</v>
      </c>
      <c r="Z2879" s="188">
        <v>27.64</v>
      </c>
      <c r="AA2879" s="188"/>
      <c r="AB2879" s="188">
        <v>28.3</v>
      </c>
      <c r="AC2879" s="188">
        <v>22.91</v>
      </c>
      <c r="AD2879" s="188"/>
      <c r="AE2879" s="188">
        <v>29.46</v>
      </c>
      <c r="AF2879" s="188"/>
    </row>
    <row r="2880" spans="1:32" x14ac:dyDescent="0.3">
      <c r="A2880" s="180" t="s">
        <v>973</v>
      </c>
      <c r="B2880" s="180">
        <v>44333</v>
      </c>
      <c r="C2880" s="182" t="s">
        <v>31560</v>
      </c>
      <c r="D2880" s="180" t="s">
        <v>37</v>
      </c>
      <c r="E2880" s="180" t="s">
        <v>857</v>
      </c>
      <c r="F2880" s="188">
        <v>78.52</v>
      </c>
      <c r="G2880" s="188">
        <v>74.540000000000006</v>
      </c>
      <c r="H2880" s="188"/>
      <c r="I2880" s="188">
        <v>74.72</v>
      </c>
      <c r="J2880" s="188">
        <v>91.33</v>
      </c>
      <c r="K2880" s="188"/>
      <c r="L2880" s="188">
        <v>101.08</v>
      </c>
      <c r="M2880" s="188">
        <v>107.4</v>
      </c>
      <c r="N2880" s="188">
        <v>102.88</v>
      </c>
      <c r="O2880" s="188">
        <v>93.68</v>
      </c>
      <c r="P2880" s="188">
        <v>90.25</v>
      </c>
      <c r="Q2880" s="188"/>
      <c r="R2880" s="188">
        <v>96.39</v>
      </c>
      <c r="S2880" s="188">
        <v>72.2</v>
      </c>
      <c r="T2880" s="188"/>
      <c r="U2880" s="188">
        <v>80.5</v>
      </c>
      <c r="V2880" s="188"/>
      <c r="W2880" s="188">
        <v>109.74</v>
      </c>
      <c r="X2880" s="188">
        <v>88.44</v>
      </c>
      <c r="Y2880" s="188">
        <v>85.74</v>
      </c>
      <c r="Z2880" s="188">
        <v>90.79</v>
      </c>
      <c r="AA2880" s="188"/>
      <c r="AB2880" s="188">
        <v>92.96</v>
      </c>
      <c r="AC2880" s="188">
        <v>75.27</v>
      </c>
      <c r="AD2880" s="188"/>
      <c r="AE2880" s="188">
        <v>96.75</v>
      </c>
      <c r="AF2880" s="188"/>
    </row>
    <row r="2881" spans="1:32" x14ac:dyDescent="0.3">
      <c r="A2881" s="180" t="s">
        <v>973</v>
      </c>
      <c r="B2881" s="180">
        <v>44907</v>
      </c>
      <c r="C2881" s="182" t="s">
        <v>31561</v>
      </c>
      <c r="D2881" s="180" t="s">
        <v>37</v>
      </c>
      <c r="E2881" s="180" t="s">
        <v>857</v>
      </c>
      <c r="F2881" s="188">
        <v>13.77</v>
      </c>
      <c r="G2881" s="188">
        <v>13.07</v>
      </c>
      <c r="H2881" s="188"/>
      <c r="I2881" s="188">
        <v>13.1</v>
      </c>
      <c r="J2881" s="188">
        <v>16.02</v>
      </c>
      <c r="K2881" s="188"/>
      <c r="L2881" s="188">
        <v>17.73</v>
      </c>
      <c r="M2881" s="188">
        <v>18.829999999999998</v>
      </c>
      <c r="N2881" s="188">
        <v>18.04</v>
      </c>
      <c r="O2881" s="188">
        <v>16.43</v>
      </c>
      <c r="P2881" s="188">
        <v>15.83</v>
      </c>
      <c r="Q2881" s="188"/>
      <c r="R2881" s="188">
        <v>16.899999999999999</v>
      </c>
      <c r="S2881" s="188">
        <v>12.66</v>
      </c>
      <c r="T2881" s="188"/>
      <c r="U2881" s="188">
        <v>14.12</v>
      </c>
      <c r="V2881" s="188"/>
      <c r="W2881" s="188">
        <v>19.25</v>
      </c>
      <c r="X2881" s="188">
        <v>15.51</v>
      </c>
      <c r="Y2881" s="188">
        <v>15.03</v>
      </c>
      <c r="Z2881" s="188">
        <v>15.92</v>
      </c>
      <c r="AA2881" s="188"/>
      <c r="AB2881" s="188">
        <v>16.3</v>
      </c>
      <c r="AC2881" s="188">
        <v>13.2</v>
      </c>
      <c r="AD2881" s="188"/>
      <c r="AE2881" s="188">
        <v>16.97</v>
      </c>
      <c r="AF2881" s="188"/>
    </row>
    <row r="2882" spans="1:32" x14ac:dyDescent="0.3">
      <c r="A2882" s="180" t="s">
        <v>973</v>
      </c>
      <c r="B2882" s="180">
        <v>20260</v>
      </c>
      <c r="C2882" s="182" t="s">
        <v>29227</v>
      </c>
      <c r="D2882" s="180" t="s">
        <v>6</v>
      </c>
      <c r="E2882" s="180" t="s">
        <v>857</v>
      </c>
      <c r="F2882" s="188">
        <v>12.63</v>
      </c>
      <c r="G2882" s="188">
        <v>11.99</v>
      </c>
      <c r="H2882" s="188"/>
      <c r="I2882" s="188">
        <v>12.02</v>
      </c>
      <c r="J2882" s="188">
        <v>14.69</v>
      </c>
      <c r="K2882" s="188"/>
      <c r="L2882" s="188">
        <v>16.260000000000002</v>
      </c>
      <c r="M2882" s="188">
        <v>17.27</v>
      </c>
      <c r="N2882" s="188">
        <v>16.55</v>
      </c>
      <c r="O2882" s="188">
        <v>15.06</v>
      </c>
      <c r="P2882" s="188">
        <v>14.51</v>
      </c>
      <c r="Q2882" s="188"/>
      <c r="R2882" s="188">
        <v>15.5</v>
      </c>
      <c r="S2882" s="188">
        <v>11.61</v>
      </c>
      <c r="T2882" s="188"/>
      <c r="U2882" s="188">
        <v>12.95</v>
      </c>
      <c r="V2882" s="188"/>
      <c r="W2882" s="188">
        <v>17.649999999999999</v>
      </c>
      <c r="X2882" s="188">
        <v>14.22</v>
      </c>
      <c r="Y2882" s="188">
        <v>13.79</v>
      </c>
      <c r="Z2882" s="188">
        <v>14.6</v>
      </c>
      <c r="AA2882" s="188"/>
      <c r="AB2882" s="188">
        <v>14.95</v>
      </c>
      <c r="AC2882" s="188">
        <v>12.1</v>
      </c>
      <c r="AD2882" s="188"/>
      <c r="AE2882" s="188">
        <v>15.56</v>
      </c>
      <c r="AF2882" s="188"/>
    </row>
    <row r="2883" spans="1:32" x14ac:dyDescent="0.3">
      <c r="A2883" s="180" t="s">
        <v>26752</v>
      </c>
      <c r="B2883" s="180">
        <v>37515</v>
      </c>
      <c r="C2883" s="182" t="s">
        <v>29228</v>
      </c>
      <c r="D2883" s="180" t="s">
        <v>6</v>
      </c>
      <c r="E2883" s="180" t="s">
        <v>26586</v>
      </c>
      <c r="F2883" s="188"/>
      <c r="G2883" s="188"/>
      <c r="H2883" s="188"/>
      <c r="I2883" s="188"/>
      <c r="J2883" s="188">
        <v>745000</v>
      </c>
      <c r="K2883" s="188"/>
      <c r="L2883" s="188"/>
      <c r="M2883" s="188"/>
      <c r="N2883" s="188"/>
      <c r="O2883" s="188"/>
      <c r="P2883" s="188"/>
      <c r="Q2883" s="188"/>
      <c r="R2883" s="188"/>
      <c r="S2883" s="188"/>
      <c r="T2883" s="188"/>
      <c r="U2883" s="188"/>
      <c r="V2883" s="188"/>
      <c r="W2883" s="188"/>
      <c r="X2883" s="188"/>
      <c r="Y2883" s="188"/>
      <c r="Z2883" s="188"/>
      <c r="AA2883" s="188"/>
      <c r="AB2883" s="188"/>
      <c r="AC2883" s="188"/>
      <c r="AD2883" s="188"/>
      <c r="AE2883" s="188">
        <v>586676.06999999995</v>
      </c>
      <c r="AF2883" s="188"/>
    </row>
    <row r="2884" spans="1:32" x14ac:dyDescent="0.3">
      <c r="A2884" s="180" t="s">
        <v>973</v>
      </c>
      <c r="B2884" s="180">
        <v>12899</v>
      </c>
      <c r="C2884" s="182" t="s">
        <v>29229</v>
      </c>
      <c r="D2884" s="180" t="s">
        <v>6</v>
      </c>
      <c r="E2884" s="180" t="s">
        <v>857</v>
      </c>
      <c r="F2884" s="188"/>
      <c r="G2884" s="188"/>
      <c r="H2884" s="188"/>
      <c r="I2884" s="188"/>
      <c r="J2884" s="188">
        <v>110.32</v>
      </c>
      <c r="K2884" s="188"/>
      <c r="L2884" s="188"/>
      <c r="M2884" s="188"/>
      <c r="N2884" s="188"/>
      <c r="O2884" s="188"/>
      <c r="P2884" s="188">
        <v>115.05</v>
      </c>
      <c r="Q2884" s="188"/>
      <c r="R2884" s="188"/>
      <c r="S2884" s="188"/>
      <c r="T2884" s="188"/>
      <c r="U2884" s="188"/>
      <c r="V2884" s="188"/>
      <c r="W2884" s="188">
        <v>168.01</v>
      </c>
      <c r="X2884" s="188"/>
      <c r="Y2884" s="188"/>
      <c r="Z2884" s="188"/>
      <c r="AA2884" s="188"/>
      <c r="AB2884" s="188">
        <v>137.58000000000001</v>
      </c>
      <c r="AC2884" s="188">
        <v>133.65</v>
      </c>
      <c r="AD2884" s="188"/>
      <c r="AE2884" s="188">
        <v>141.91999999999999</v>
      </c>
      <c r="AF2884" s="188"/>
    </row>
    <row r="2885" spans="1:32" x14ac:dyDescent="0.3">
      <c r="A2885" s="180" t="s">
        <v>973</v>
      </c>
      <c r="B2885" s="180">
        <v>12898</v>
      </c>
      <c r="C2885" s="182" t="s">
        <v>29230</v>
      </c>
      <c r="D2885" s="180" t="s">
        <v>6</v>
      </c>
      <c r="E2885" s="180" t="s">
        <v>26586</v>
      </c>
      <c r="F2885" s="188"/>
      <c r="G2885" s="188"/>
      <c r="H2885" s="188"/>
      <c r="I2885" s="188"/>
      <c r="J2885" s="188">
        <v>175</v>
      </c>
      <c r="K2885" s="188"/>
      <c r="L2885" s="188"/>
      <c r="M2885" s="188"/>
      <c r="N2885" s="188"/>
      <c r="O2885" s="188"/>
      <c r="P2885" s="188">
        <v>182.5</v>
      </c>
      <c r="Q2885" s="188"/>
      <c r="R2885" s="188"/>
      <c r="S2885" s="188"/>
      <c r="T2885" s="188"/>
      <c r="U2885" s="188"/>
      <c r="V2885" s="188"/>
      <c r="W2885" s="188">
        <v>266.5</v>
      </c>
      <c r="X2885" s="188"/>
      <c r="Y2885" s="188"/>
      <c r="Z2885" s="188"/>
      <c r="AA2885" s="188"/>
      <c r="AB2885" s="188">
        <v>218.24</v>
      </c>
      <c r="AC2885" s="188">
        <v>212</v>
      </c>
      <c r="AD2885" s="188"/>
      <c r="AE2885" s="188">
        <v>225.13</v>
      </c>
      <c r="AF2885" s="188"/>
    </row>
    <row r="2886" spans="1:32" x14ac:dyDescent="0.3">
      <c r="A2886" s="180" t="s">
        <v>973</v>
      </c>
      <c r="B2886" s="180">
        <v>39699</v>
      </c>
      <c r="C2886" s="182" t="s">
        <v>29231</v>
      </c>
      <c r="D2886" s="180" t="s">
        <v>47</v>
      </c>
      <c r="E2886" s="180" t="s">
        <v>857</v>
      </c>
      <c r="F2886" s="188">
        <v>17.84</v>
      </c>
      <c r="G2886" s="188">
        <v>25.2</v>
      </c>
      <c r="H2886" s="188">
        <v>17.84</v>
      </c>
      <c r="I2886" s="188">
        <v>16.16</v>
      </c>
      <c r="J2886" s="188">
        <v>20.89</v>
      </c>
      <c r="K2886" s="188">
        <v>14.69</v>
      </c>
      <c r="L2886" s="188">
        <v>16.97</v>
      </c>
      <c r="M2886" s="188">
        <v>14.07</v>
      </c>
      <c r="N2886" s="188">
        <v>15.82</v>
      </c>
      <c r="O2886" s="188">
        <v>17.84</v>
      </c>
      <c r="P2886" s="188">
        <v>18.68</v>
      </c>
      <c r="Q2886" s="188">
        <v>15.42</v>
      </c>
      <c r="R2886" s="188">
        <v>19.170000000000002</v>
      </c>
      <c r="S2886" s="188">
        <v>16.89</v>
      </c>
      <c r="T2886" s="188">
        <v>19.079999999999998</v>
      </c>
      <c r="U2886" s="188">
        <v>22.85</v>
      </c>
      <c r="V2886" s="188">
        <v>21.16</v>
      </c>
      <c r="W2886" s="188">
        <v>13.63</v>
      </c>
      <c r="X2886" s="188">
        <v>18.39</v>
      </c>
      <c r="Y2886" s="188">
        <v>17.84</v>
      </c>
      <c r="Z2886" s="188">
        <v>19.010000000000002</v>
      </c>
      <c r="AA2886" s="188">
        <v>17.84</v>
      </c>
      <c r="AB2886" s="188">
        <v>13.53</v>
      </c>
      <c r="AC2886" s="188">
        <v>14.36</v>
      </c>
      <c r="AD2886" s="188">
        <v>17.84</v>
      </c>
      <c r="AE2886" s="188">
        <v>17.64</v>
      </c>
      <c r="AF2886" s="188">
        <v>17.84</v>
      </c>
    </row>
    <row r="2887" spans="1:32" x14ac:dyDescent="0.3">
      <c r="A2887" s="180" t="s">
        <v>973</v>
      </c>
      <c r="B2887" s="180">
        <v>39696</v>
      </c>
      <c r="C2887" s="182" t="s">
        <v>29232</v>
      </c>
      <c r="D2887" s="180" t="s">
        <v>47</v>
      </c>
      <c r="E2887" s="180" t="s">
        <v>26586</v>
      </c>
      <c r="F2887" s="188"/>
      <c r="G2887" s="188"/>
      <c r="H2887" s="188"/>
      <c r="I2887" s="188"/>
      <c r="J2887" s="188">
        <v>6.11</v>
      </c>
      <c r="K2887" s="188"/>
      <c r="L2887" s="188"/>
      <c r="M2887" s="188">
        <v>4.45</v>
      </c>
      <c r="N2887" s="188">
        <v>5.4</v>
      </c>
      <c r="O2887" s="188"/>
      <c r="P2887" s="188">
        <v>5.9</v>
      </c>
      <c r="Q2887" s="188"/>
      <c r="R2887" s="188">
        <v>4.51</v>
      </c>
      <c r="S2887" s="188">
        <v>6.99</v>
      </c>
      <c r="T2887" s="188"/>
      <c r="U2887" s="188"/>
      <c r="V2887" s="188">
        <v>6.94</v>
      </c>
      <c r="W2887" s="188">
        <v>4.4000000000000004</v>
      </c>
      <c r="X2887" s="188"/>
      <c r="Y2887" s="188"/>
      <c r="Z2887" s="188">
        <v>6.72</v>
      </c>
      <c r="AA2887" s="188">
        <v>4.26</v>
      </c>
      <c r="AB2887" s="188">
        <v>4</v>
      </c>
      <c r="AC2887" s="188">
        <v>5.8</v>
      </c>
      <c r="AD2887" s="188"/>
      <c r="AE2887" s="188">
        <v>6.45</v>
      </c>
      <c r="AF2887" s="188"/>
    </row>
    <row r="2888" spans="1:32" x14ac:dyDescent="0.3">
      <c r="A2888" s="180" t="s">
        <v>973</v>
      </c>
      <c r="B2888" s="180">
        <v>42528</v>
      </c>
      <c r="C2888" s="182" t="s">
        <v>31562</v>
      </c>
      <c r="D2888" s="180" t="s">
        <v>47</v>
      </c>
      <c r="E2888" s="180" t="s">
        <v>857</v>
      </c>
      <c r="F2888" s="188"/>
      <c r="G2888" s="188"/>
      <c r="H2888" s="188"/>
      <c r="I2888" s="188"/>
      <c r="J2888" s="188">
        <v>8.69</v>
      </c>
      <c r="K2888" s="188"/>
      <c r="L2888" s="188"/>
      <c r="M2888" s="188">
        <v>6.33</v>
      </c>
      <c r="N2888" s="188">
        <v>7.68</v>
      </c>
      <c r="O2888" s="188"/>
      <c r="P2888" s="188">
        <v>8.39</v>
      </c>
      <c r="Q2888" s="188"/>
      <c r="R2888" s="188">
        <v>6.41</v>
      </c>
      <c r="S2888" s="188">
        <v>9.94</v>
      </c>
      <c r="T2888" s="188"/>
      <c r="U2888" s="188"/>
      <c r="V2888" s="188">
        <v>9.8699999999999992</v>
      </c>
      <c r="W2888" s="188">
        <v>6.25</v>
      </c>
      <c r="X2888" s="188"/>
      <c r="Y2888" s="188"/>
      <c r="Z2888" s="188">
        <v>9.56</v>
      </c>
      <c r="AA2888" s="188">
        <v>6.06</v>
      </c>
      <c r="AB2888" s="188">
        <v>5.69</v>
      </c>
      <c r="AC2888" s="188">
        <v>8.25</v>
      </c>
      <c r="AD2888" s="188"/>
      <c r="AE2888" s="188">
        <v>9.17</v>
      </c>
      <c r="AF2888" s="188"/>
    </row>
    <row r="2889" spans="1:32" x14ac:dyDescent="0.3">
      <c r="A2889" s="180" t="s">
        <v>973</v>
      </c>
      <c r="B2889" s="180">
        <v>39700</v>
      </c>
      <c r="C2889" s="182" t="s">
        <v>29233</v>
      </c>
      <c r="D2889" s="180" t="s">
        <v>47</v>
      </c>
      <c r="E2889" s="180" t="s">
        <v>857</v>
      </c>
      <c r="F2889" s="188"/>
      <c r="G2889" s="188">
        <v>30.9</v>
      </c>
      <c r="H2889" s="188"/>
      <c r="I2889" s="188">
        <v>41.3</v>
      </c>
      <c r="J2889" s="188">
        <v>29.03</v>
      </c>
      <c r="K2889" s="188"/>
      <c r="L2889" s="188">
        <v>26.68</v>
      </c>
      <c r="M2889" s="188">
        <v>28.25</v>
      </c>
      <c r="N2889" s="188">
        <v>20.13</v>
      </c>
      <c r="O2889" s="188">
        <v>29.59</v>
      </c>
      <c r="P2889" s="188">
        <v>23.59</v>
      </c>
      <c r="Q2889" s="188"/>
      <c r="R2889" s="188">
        <v>28.64</v>
      </c>
      <c r="S2889" s="188">
        <v>34.96</v>
      </c>
      <c r="T2889" s="188">
        <v>31.81</v>
      </c>
      <c r="U2889" s="188">
        <v>26.54</v>
      </c>
      <c r="V2889" s="188">
        <v>39.159999999999997</v>
      </c>
      <c r="W2889" s="188">
        <v>32.380000000000003</v>
      </c>
      <c r="X2889" s="188">
        <v>36.82</v>
      </c>
      <c r="Y2889" s="188">
        <v>22.71</v>
      </c>
      <c r="Z2889" s="188">
        <v>34.07</v>
      </c>
      <c r="AA2889" s="188"/>
      <c r="AB2889" s="188">
        <v>28.21</v>
      </c>
      <c r="AC2889" s="188"/>
      <c r="AD2889" s="188">
        <v>36.71</v>
      </c>
      <c r="AE2889" s="188">
        <v>28.94</v>
      </c>
      <c r="AF2889" s="188"/>
    </row>
    <row r="2890" spans="1:32" x14ac:dyDescent="0.3">
      <c r="A2890" s="180" t="s">
        <v>973</v>
      </c>
      <c r="B2890" s="180">
        <v>4014</v>
      </c>
      <c r="C2890" s="182" t="s">
        <v>29234</v>
      </c>
      <c r="D2890" s="180" t="s">
        <v>47</v>
      </c>
      <c r="E2890" s="180" t="s">
        <v>857</v>
      </c>
      <c r="F2890" s="188"/>
      <c r="G2890" s="188">
        <v>63.62</v>
      </c>
      <c r="H2890" s="188"/>
      <c r="I2890" s="188">
        <v>85.02</v>
      </c>
      <c r="J2890" s="188">
        <v>59.77</v>
      </c>
      <c r="K2890" s="188"/>
      <c r="L2890" s="188">
        <v>54.93</v>
      </c>
      <c r="M2890" s="188">
        <v>58.15</v>
      </c>
      <c r="N2890" s="188">
        <v>41.44</v>
      </c>
      <c r="O2890" s="188">
        <v>60.91</v>
      </c>
      <c r="P2890" s="188">
        <v>48.56</v>
      </c>
      <c r="Q2890" s="188"/>
      <c r="R2890" s="188">
        <v>58.96</v>
      </c>
      <c r="S2890" s="188">
        <v>71.98</v>
      </c>
      <c r="T2890" s="188">
        <v>65.489999999999995</v>
      </c>
      <c r="U2890" s="188">
        <v>54.64</v>
      </c>
      <c r="V2890" s="188">
        <v>80.61</v>
      </c>
      <c r="W2890" s="188">
        <v>66.67</v>
      </c>
      <c r="X2890" s="188">
        <v>75.81</v>
      </c>
      <c r="Y2890" s="188">
        <v>46.76</v>
      </c>
      <c r="Z2890" s="188">
        <v>70.14</v>
      </c>
      <c r="AA2890" s="188"/>
      <c r="AB2890" s="188">
        <v>58.08</v>
      </c>
      <c r="AC2890" s="188"/>
      <c r="AD2890" s="188">
        <v>75.58</v>
      </c>
      <c r="AE2890" s="188">
        <v>59.58</v>
      </c>
      <c r="AF2890" s="188"/>
    </row>
    <row r="2891" spans="1:32" x14ac:dyDescent="0.3">
      <c r="A2891" s="180" t="s">
        <v>973</v>
      </c>
      <c r="B2891" s="180">
        <v>4015</v>
      </c>
      <c r="C2891" s="182" t="s">
        <v>29235</v>
      </c>
      <c r="D2891" s="180" t="s">
        <v>47</v>
      </c>
      <c r="E2891" s="180" t="s">
        <v>857</v>
      </c>
      <c r="F2891" s="188"/>
      <c r="G2891" s="188">
        <v>78.13</v>
      </c>
      <c r="H2891" s="188"/>
      <c r="I2891" s="188">
        <v>104.4</v>
      </c>
      <c r="J2891" s="188">
        <v>73.39</v>
      </c>
      <c r="K2891" s="188"/>
      <c r="L2891" s="188">
        <v>67.459999999999994</v>
      </c>
      <c r="M2891" s="188">
        <v>71.41</v>
      </c>
      <c r="N2891" s="188">
        <v>50.89</v>
      </c>
      <c r="O2891" s="188">
        <v>74.8</v>
      </c>
      <c r="P2891" s="188">
        <v>59.63</v>
      </c>
      <c r="Q2891" s="188"/>
      <c r="R2891" s="188">
        <v>72.400000000000006</v>
      </c>
      <c r="S2891" s="188">
        <v>88.39</v>
      </c>
      <c r="T2891" s="188">
        <v>80.42</v>
      </c>
      <c r="U2891" s="188">
        <v>67.09</v>
      </c>
      <c r="V2891" s="188">
        <v>98.99</v>
      </c>
      <c r="W2891" s="188">
        <v>81.87</v>
      </c>
      <c r="X2891" s="188">
        <v>93.09</v>
      </c>
      <c r="Y2891" s="188">
        <v>57.42</v>
      </c>
      <c r="Z2891" s="188">
        <v>86.13</v>
      </c>
      <c r="AA2891" s="188"/>
      <c r="AB2891" s="188">
        <v>71.319999999999993</v>
      </c>
      <c r="AC2891" s="188"/>
      <c r="AD2891" s="188">
        <v>92.81</v>
      </c>
      <c r="AE2891" s="188">
        <v>73.17</v>
      </c>
      <c r="AF2891" s="188"/>
    </row>
    <row r="2892" spans="1:32" x14ac:dyDescent="0.3">
      <c r="A2892" s="180" t="s">
        <v>973</v>
      </c>
      <c r="B2892" s="180">
        <v>4017</v>
      </c>
      <c r="C2892" s="182" t="s">
        <v>29236</v>
      </c>
      <c r="D2892" s="180" t="s">
        <v>47</v>
      </c>
      <c r="E2892" s="180" t="s">
        <v>857</v>
      </c>
      <c r="F2892" s="188"/>
      <c r="G2892" s="188">
        <v>113.68</v>
      </c>
      <c r="H2892" s="188"/>
      <c r="I2892" s="188">
        <v>151.91</v>
      </c>
      <c r="J2892" s="188">
        <v>106.79</v>
      </c>
      <c r="K2892" s="188"/>
      <c r="L2892" s="188">
        <v>98.16</v>
      </c>
      <c r="M2892" s="188">
        <v>103.91</v>
      </c>
      <c r="N2892" s="188">
        <v>74.05</v>
      </c>
      <c r="O2892" s="188">
        <v>108.84</v>
      </c>
      <c r="P2892" s="188">
        <v>86.76</v>
      </c>
      <c r="Q2892" s="188"/>
      <c r="R2892" s="188">
        <v>105.35</v>
      </c>
      <c r="S2892" s="188">
        <v>128.62</v>
      </c>
      <c r="T2892" s="188">
        <v>117.02</v>
      </c>
      <c r="U2892" s="188">
        <v>97.63</v>
      </c>
      <c r="V2892" s="188">
        <v>144.04</v>
      </c>
      <c r="W2892" s="188">
        <v>119.12</v>
      </c>
      <c r="X2892" s="188">
        <v>135.44999999999999</v>
      </c>
      <c r="Y2892" s="188">
        <v>83.55</v>
      </c>
      <c r="Z2892" s="188">
        <v>125.33</v>
      </c>
      <c r="AA2892" s="188"/>
      <c r="AB2892" s="188">
        <v>103.78</v>
      </c>
      <c r="AC2892" s="188"/>
      <c r="AD2892" s="188">
        <v>135.05000000000001</v>
      </c>
      <c r="AE2892" s="188">
        <v>106.46</v>
      </c>
      <c r="AF2892" s="188"/>
    </row>
    <row r="2893" spans="1:32" x14ac:dyDescent="0.3">
      <c r="A2893" s="180" t="s">
        <v>973</v>
      </c>
      <c r="B2893" s="180">
        <v>11621</v>
      </c>
      <c r="C2893" s="182" t="s">
        <v>29237</v>
      </c>
      <c r="D2893" s="180" t="s">
        <v>47</v>
      </c>
      <c r="E2893" s="180" t="s">
        <v>857</v>
      </c>
      <c r="F2893" s="188"/>
      <c r="G2893" s="188">
        <v>61.49</v>
      </c>
      <c r="H2893" s="188"/>
      <c r="I2893" s="188">
        <v>82.17</v>
      </c>
      <c r="J2893" s="188">
        <v>57.76</v>
      </c>
      <c r="K2893" s="188"/>
      <c r="L2893" s="188">
        <v>53.09</v>
      </c>
      <c r="M2893" s="188">
        <v>56.2</v>
      </c>
      <c r="N2893" s="188">
        <v>40.06</v>
      </c>
      <c r="O2893" s="188">
        <v>58.87</v>
      </c>
      <c r="P2893" s="188">
        <v>46.93</v>
      </c>
      <c r="Q2893" s="188"/>
      <c r="R2893" s="188">
        <v>56.98</v>
      </c>
      <c r="S2893" s="188">
        <v>69.569999999999993</v>
      </c>
      <c r="T2893" s="188">
        <v>63.3</v>
      </c>
      <c r="U2893" s="188">
        <v>52.81</v>
      </c>
      <c r="V2893" s="188">
        <v>77.91</v>
      </c>
      <c r="W2893" s="188">
        <v>64.430000000000007</v>
      </c>
      <c r="X2893" s="188">
        <v>73.27</v>
      </c>
      <c r="Y2893" s="188">
        <v>45.19</v>
      </c>
      <c r="Z2893" s="188">
        <v>67.790000000000006</v>
      </c>
      <c r="AA2893" s="188"/>
      <c r="AB2893" s="188">
        <v>56.13</v>
      </c>
      <c r="AC2893" s="188"/>
      <c r="AD2893" s="188">
        <v>73.05</v>
      </c>
      <c r="AE2893" s="188">
        <v>57.59</v>
      </c>
      <c r="AF2893" s="188"/>
    </row>
    <row r="2894" spans="1:32" x14ac:dyDescent="0.3">
      <c r="A2894" s="180" t="s">
        <v>973</v>
      </c>
      <c r="B2894" s="180">
        <v>4016</v>
      </c>
      <c r="C2894" s="182" t="s">
        <v>29238</v>
      </c>
      <c r="D2894" s="180" t="s">
        <v>47</v>
      </c>
      <c r="E2894" s="180" t="s">
        <v>26586</v>
      </c>
      <c r="F2894" s="188"/>
      <c r="G2894" s="188">
        <v>44.9</v>
      </c>
      <c r="H2894" s="188"/>
      <c r="I2894" s="188">
        <v>60</v>
      </c>
      <c r="J2894" s="188">
        <v>42.18</v>
      </c>
      <c r="K2894" s="188"/>
      <c r="L2894" s="188">
        <v>38.770000000000003</v>
      </c>
      <c r="M2894" s="188">
        <v>41.04</v>
      </c>
      <c r="N2894" s="188">
        <v>29.25</v>
      </c>
      <c r="O2894" s="188">
        <v>42.99</v>
      </c>
      <c r="P2894" s="188">
        <v>34.270000000000003</v>
      </c>
      <c r="Q2894" s="188"/>
      <c r="R2894" s="188">
        <v>41.61</v>
      </c>
      <c r="S2894" s="188">
        <v>50.8</v>
      </c>
      <c r="T2894" s="188">
        <v>46.22</v>
      </c>
      <c r="U2894" s="188">
        <v>38.56</v>
      </c>
      <c r="V2894" s="188">
        <v>56.89</v>
      </c>
      <c r="W2894" s="188">
        <v>47.05</v>
      </c>
      <c r="X2894" s="188">
        <v>53.5</v>
      </c>
      <c r="Y2894" s="188">
        <v>33</v>
      </c>
      <c r="Z2894" s="188">
        <v>49.5</v>
      </c>
      <c r="AA2894" s="188"/>
      <c r="AB2894" s="188">
        <v>40.99</v>
      </c>
      <c r="AC2894" s="188"/>
      <c r="AD2894" s="188">
        <v>53.34</v>
      </c>
      <c r="AE2894" s="188">
        <v>42.05</v>
      </c>
      <c r="AF2894" s="188"/>
    </row>
    <row r="2895" spans="1:32" x14ac:dyDescent="0.3">
      <c r="A2895" s="180" t="s">
        <v>973</v>
      </c>
      <c r="B2895" s="180">
        <v>38544</v>
      </c>
      <c r="C2895" s="182" t="s">
        <v>29239</v>
      </c>
      <c r="D2895" s="180" t="s">
        <v>47</v>
      </c>
      <c r="E2895" s="180" t="s">
        <v>857</v>
      </c>
      <c r="F2895" s="188"/>
      <c r="G2895" s="188">
        <v>11.52</v>
      </c>
      <c r="H2895" s="188"/>
      <c r="I2895" s="188">
        <v>15.39</v>
      </c>
      <c r="J2895" s="188">
        <v>10.82</v>
      </c>
      <c r="K2895" s="188"/>
      <c r="L2895" s="188">
        <v>9.9499999999999993</v>
      </c>
      <c r="M2895" s="188">
        <v>10.53</v>
      </c>
      <c r="N2895" s="188">
        <v>7.5</v>
      </c>
      <c r="O2895" s="188">
        <v>11.03</v>
      </c>
      <c r="P2895" s="188">
        <v>8.7899999999999991</v>
      </c>
      <c r="Q2895" s="188"/>
      <c r="R2895" s="188">
        <v>10.67</v>
      </c>
      <c r="S2895" s="188">
        <v>13.03</v>
      </c>
      <c r="T2895" s="188">
        <v>11.86</v>
      </c>
      <c r="U2895" s="188">
        <v>9.89</v>
      </c>
      <c r="V2895" s="188">
        <v>14.6</v>
      </c>
      <c r="W2895" s="188">
        <v>12.07</v>
      </c>
      <c r="X2895" s="188">
        <v>13.73</v>
      </c>
      <c r="Y2895" s="188">
        <v>8.4600000000000009</v>
      </c>
      <c r="Z2895" s="188">
        <v>12.7</v>
      </c>
      <c r="AA2895" s="188"/>
      <c r="AB2895" s="188">
        <v>10.52</v>
      </c>
      <c r="AC2895" s="188"/>
      <c r="AD2895" s="188">
        <v>13.68</v>
      </c>
      <c r="AE2895" s="188">
        <v>10.79</v>
      </c>
      <c r="AF2895" s="188"/>
    </row>
    <row r="2896" spans="1:32" x14ac:dyDescent="0.3">
      <c r="A2896" s="180" t="s">
        <v>973</v>
      </c>
      <c r="B2896" s="180">
        <v>38545</v>
      </c>
      <c r="C2896" s="182" t="s">
        <v>29240</v>
      </c>
      <c r="D2896" s="180" t="s">
        <v>47</v>
      </c>
      <c r="E2896" s="180" t="s">
        <v>857</v>
      </c>
      <c r="F2896" s="188"/>
      <c r="G2896" s="188">
        <v>7.4</v>
      </c>
      <c r="H2896" s="188"/>
      <c r="I2896" s="188">
        <v>9.89</v>
      </c>
      <c r="J2896" s="188">
        <v>6.95</v>
      </c>
      <c r="K2896" s="188"/>
      <c r="L2896" s="188">
        <v>6.39</v>
      </c>
      <c r="M2896" s="188">
        <v>6.77</v>
      </c>
      <c r="N2896" s="188">
        <v>4.82</v>
      </c>
      <c r="O2896" s="188">
        <v>7.09</v>
      </c>
      <c r="P2896" s="188">
        <v>5.65</v>
      </c>
      <c r="Q2896" s="188"/>
      <c r="R2896" s="188">
        <v>6.86</v>
      </c>
      <c r="S2896" s="188">
        <v>8.3800000000000008</v>
      </c>
      <c r="T2896" s="188">
        <v>7.62</v>
      </c>
      <c r="U2896" s="188">
        <v>6.36</v>
      </c>
      <c r="V2896" s="188">
        <v>9.3800000000000008</v>
      </c>
      <c r="W2896" s="188">
        <v>7.76</v>
      </c>
      <c r="X2896" s="188">
        <v>8.82</v>
      </c>
      <c r="Y2896" s="188">
        <v>5.44</v>
      </c>
      <c r="Z2896" s="188">
        <v>8.16</v>
      </c>
      <c r="AA2896" s="188"/>
      <c r="AB2896" s="188">
        <v>6.76</v>
      </c>
      <c r="AC2896" s="188"/>
      <c r="AD2896" s="188">
        <v>8.8000000000000007</v>
      </c>
      <c r="AE2896" s="188">
        <v>6.93</v>
      </c>
      <c r="AF2896" s="188"/>
    </row>
    <row r="2897" spans="1:32" x14ac:dyDescent="0.3">
      <c r="A2897" s="180" t="s">
        <v>973</v>
      </c>
      <c r="B2897" s="180">
        <v>42527</v>
      </c>
      <c r="C2897" s="182" t="s">
        <v>29241</v>
      </c>
      <c r="D2897" s="180" t="s">
        <v>47</v>
      </c>
      <c r="E2897" s="180" t="s">
        <v>857</v>
      </c>
      <c r="F2897" s="188"/>
      <c r="G2897" s="188"/>
      <c r="H2897" s="188"/>
      <c r="I2897" s="188"/>
      <c r="J2897" s="188">
        <v>22.96</v>
      </c>
      <c r="K2897" s="188"/>
      <c r="L2897" s="188"/>
      <c r="M2897" s="188">
        <v>16.72</v>
      </c>
      <c r="N2897" s="188">
        <v>20.29</v>
      </c>
      <c r="O2897" s="188"/>
      <c r="P2897" s="188">
        <v>22.17</v>
      </c>
      <c r="Q2897" s="188"/>
      <c r="R2897" s="188">
        <v>16.940000000000001</v>
      </c>
      <c r="S2897" s="188">
        <v>26.26</v>
      </c>
      <c r="T2897" s="188"/>
      <c r="U2897" s="188"/>
      <c r="V2897" s="188">
        <v>26.08</v>
      </c>
      <c r="W2897" s="188">
        <v>16.53</v>
      </c>
      <c r="X2897" s="188"/>
      <c r="Y2897" s="188"/>
      <c r="Z2897" s="188">
        <v>25.25</v>
      </c>
      <c r="AA2897" s="188">
        <v>16</v>
      </c>
      <c r="AB2897" s="188">
        <v>15.03</v>
      </c>
      <c r="AC2897" s="188">
        <v>21.79</v>
      </c>
      <c r="AD2897" s="188"/>
      <c r="AE2897" s="188">
        <v>24.23</v>
      </c>
      <c r="AF2897" s="188"/>
    </row>
    <row r="2898" spans="1:32" x14ac:dyDescent="0.3">
      <c r="A2898" s="180" t="s">
        <v>973</v>
      </c>
      <c r="B2898" s="180">
        <v>39323</v>
      </c>
      <c r="C2898" s="182" t="s">
        <v>29242</v>
      </c>
      <c r="D2898" s="180" t="s">
        <v>47</v>
      </c>
      <c r="E2898" s="180" t="s">
        <v>857</v>
      </c>
      <c r="F2898" s="188"/>
      <c r="G2898" s="188">
        <v>28.24</v>
      </c>
      <c r="H2898" s="188"/>
      <c r="I2898" s="188">
        <v>37.74</v>
      </c>
      <c r="J2898" s="188">
        <v>26.53</v>
      </c>
      <c r="K2898" s="188"/>
      <c r="L2898" s="188">
        <v>24.39</v>
      </c>
      <c r="M2898" s="188">
        <v>25.82</v>
      </c>
      <c r="N2898" s="188">
        <v>18.399999999999999</v>
      </c>
      <c r="O2898" s="188">
        <v>27.04</v>
      </c>
      <c r="P2898" s="188">
        <v>21.56</v>
      </c>
      <c r="Q2898" s="188"/>
      <c r="R2898" s="188">
        <v>26.17</v>
      </c>
      <c r="S2898" s="188">
        <v>31.96</v>
      </c>
      <c r="T2898" s="188">
        <v>29.07</v>
      </c>
      <c r="U2898" s="188">
        <v>24.26</v>
      </c>
      <c r="V2898" s="188">
        <v>35.79</v>
      </c>
      <c r="W2898" s="188">
        <v>29.6</v>
      </c>
      <c r="X2898" s="188">
        <v>33.65</v>
      </c>
      <c r="Y2898" s="188">
        <v>20.76</v>
      </c>
      <c r="Z2898" s="188">
        <v>31.14</v>
      </c>
      <c r="AA2898" s="188"/>
      <c r="AB2898" s="188">
        <v>25.78</v>
      </c>
      <c r="AC2898" s="188"/>
      <c r="AD2898" s="188">
        <v>33.549999999999997</v>
      </c>
      <c r="AE2898" s="188">
        <v>26.45</v>
      </c>
      <c r="AF2898" s="188"/>
    </row>
    <row r="2899" spans="1:32" x14ac:dyDescent="0.3">
      <c r="A2899" s="180" t="s">
        <v>973</v>
      </c>
      <c r="B2899" s="180">
        <v>626</v>
      </c>
      <c r="C2899" s="182" t="s">
        <v>29243</v>
      </c>
      <c r="D2899" s="180" t="s">
        <v>42</v>
      </c>
      <c r="E2899" s="180" t="s">
        <v>26586</v>
      </c>
      <c r="F2899" s="188">
        <v>28.09</v>
      </c>
      <c r="G2899" s="188">
        <v>22.61</v>
      </c>
      <c r="H2899" s="188"/>
      <c r="I2899" s="188">
        <v>24.7</v>
      </c>
      <c r="J2899" s="188">
        <v>19.73</v>
      </c>
      <c r="K2899" s="188"/>
      <c r="L2899" s="188">
        <v>16.57</v>
      </c>
      <c r="M2899" s="188">
        <v>12.77</v>
      </c>
      <c r="N2899" s="188">
        <v>13.33</v>
      </c>
      <c r="O2899" s="188">
        <v>18.25</v>
      </c>
      <c r="P2899" s="188">
        <v>16.66</v>
      </c>
      <c r="Q2899" s="188"/>
      <c r="R2899" s="188"/>
      <c r="S2899" s="188">
        <v>24.77</v>
      </c>
      <c r="T2899" s="188">
        <v>24.72</v>
      </c>
      <c r="U2899" s="188">
        <v>21.09</v>
      </c>
      <c r="V2899" s="188">
        <v>24.6</v>
      </c>
      <c r="W2899" s="188">
        <v>19.920000000000002</v>
      </c>
      <c r="X2899" s="188">
        <v>25.04</v>
      </c>
      <c r="Y2899" s="188">
        <v>21.18</v>
      </c>
      <c r="Z2899" s="188">
        <v>19.61</v>
      </c>
      <c r="AA2899" s="188">
        <v>16.940000000000001</v>
      </c>
      <c r="AB2899" s="188">
        <v>18.91</v>
      </c>
      <c r="AC2899" s="188">
        <v>20.61</v>
      </c>
      <c r="AD2899" s="188">
        <v>26.34</v>
      </c>
      <c r="AE2899" s="188">
        <v>17.77</v>
      </c>
      <c r="AF2899" s="188">
        <v>16.329999999999998</v>
      </c>
    </row>
    <row r="2900" spans="1:32" x14ac:dyDescent="0.3">
      <c r="A2900" s="180" t="s">
        <v>973</v>
      </c>
      <c r="B2900" s="180">
        <v>44504</v>
      </c>
      <c r="C2900" s="182" t="s">
        <v>29244</v>
      </c>
      <c r="D2900" s="180" t="s">
        <v>47</v>
      </c>
      <c r="E2900" s="180" t="s">
        <v>857</v>
      </c>
      <c r="F2900" s="188">
        <v>15.39</v>
      </c>
      <c r="G2900" s="188"/>
      <c r="H2900" s="188"/>
      <c r="I2900" s="188"/>
      <c r="J2900" s="188"/>
      <c r="K2900" s="188"/>
      <c r="L2900" s="188"/>
      <c r="M2900" s="188"/>
      <c r="N2900" s="188"/>
      <c r="O2900" s="188"/>
      <c r="P2900" s="188"/>
      <c r="Q2900" s="188"/>
      <c r="R2900" s="188"/>
      <c r="S2900" s="188"/>
      <c r="T2900" s="188"/>
      <c r="U2900" s="188"/>
      <c r="V2900" s="188"/>
      <c r="W2900" s="188"/>
      <c r="X2900" s="188"/>
      <c r="Y2900" s="188"/>
      <c r="Z2900" s="188"/>
      <c r="AA2900" s="188"/>
      <c r="AB2900" s="188">
        <v>15.81</v>
      </c>
      <c r="AC2900" s="188"/>
      <c r="AD2900" s="188"/>
      <c r="AE2900" s="188">
        <v>14.46</v>
      </c>
      <c r="AF2900" s="188"/>
    </row>
    <row r="2901" spans="1:32" x14ac:dyDescent="0.3">
      <c r="A2901" s="180" t="s">
        <v>973</v>
      </c>
      <c r="B2901" s="180">
        <v>44505</v>
      </c>
      <c r="C2901" s="182" t="s">
        <v>29245</v>
      </c>
      <c r="D2901" s="180" t="s">
        <v>47</v>
      </c>
      <c r="E2901" s="180" t="s">
        <v>857</v>
      </c>
      <c r="F2901" s="188">
        <v>23.23</v>
      </c>
      <c r="G2901" s="188"/>
      <c r="H2901" s="188"/>
      <c r="I2901" s="188"/>
      <c r="J2901" s="188"/>
      <c r="K2901" s="188"/>
      <c r="L2901" s="188"/>
      <c r="M2901" s="188"/>
      <c r="N2901" s="188"/>
      <c r="O2901" s="188"/>
      <c r="P2901" s="188"/>
      <c r="Q2901" s="188"/>
      <c r="R2901" s="188"/>
      <c r="S2901" s="188"/>
      <c r="T2901" s="188"/>
      <c r="U2901" s="188"/>
      <c r="V2901" s="188"/>
      <c r="W2901" s="188"/>
      <c r="X2901" s="188"/>
      <c r="Y2901" s="188"/>
      <c r="Z2901" s="188"/>
      <c r="AA2901" s="188"/>
      <c r="AB2901" s="188">
        <v>23.85</v>
      </c>
      <c r="AC2901" s="188"/>
      <c r="AD2901" s="188"/>
      <c r="AE2901" s="188">
        <v>21.82</v>
      </c>
      <c r="AF2901" s="188"/>
    </row>
    <row r="2902" spans="1:32" x14ac:dyDescent="0.3">
      <c r="A2902" s="180" t="s">
        <v>973</v>
      </c>
      <c r="B2902" s="180">
        <v>44506</v>
      </c>
      <c r="C2902" s="182" t="s">
        <v>29246</v>
      </c>
      <c r="D2902" s="180" t="s">
        <v>47</v>
      </c>
      <c r="E2902" s="180" t="s">
        <v>857</v>
      </c>
      <c r="F2902" s="188">
        <v>24.66</v>
      </c>
      <c r="G2902" s="188"/>
      <c r="H2902" s="188"/>
      <c r="I2902" s="188"/>
      <c r="J2902" s="188"/>
      <c r="K2902" s="188"/>
      <c r="L2902" s="188"/>
      <c r="M2902" s="188"/>
      <c r="N2902" s="188"/>
      <c r="O2902" s="188"/>
      <c r="P2902" s="188"/>
      <c r="Q2902" s="188"/>
      <c r="R2902" s="188"/>
      <c r="S2902" s="188"/>
      <c r="T2902" s="188"/>
      <c r="U2902" s="188"/>
      <c r="V2902" s="188"/>
      <c r="W2902" s="188"/>
      <c r="X2902" s="188"/>
      <c r="Y2902" s="188"/>
      <c r="Z2902" s="188"/>
      <c r="AA2902" s="188"/>
      <c r="AB2902" s="188">
        <v>25.32</v>
      </c>
      <c r="AC2902" s="188"/>
      <c r="AD2902" s="188"/>
      <c r="AE2902" s="188">
        <v>23.16</v>
      </c>
      <c r="AF2902" s="188"/>
    </row>
    <row r="2903" spans="1:32" x14ac:dyDescent="0.3">
      <c r="A2903" s="180" t="s">
        <v>973</v>
      </c>
      <c r="B2903" s="180">
        <v>44507</v>
      </c>
      <c r="C2903" s="182" t="s">
        <v>29247</v>
      </c>
      <c r="D2903" s="180" t="s">
        <v>47</v>
      </c>
      <c r="E2903" s="180" t="s">
        <v>857</v>
      </c>
      <c r="F2903" s="188">
        <v>30.82</v>
      </c>
      <c r="G2903" s="188"/>
      <c r="H2903" s="188"/>
      <c r="I2903" s="188"/>
      <c r="J2903" s="188"/>
      <c r="K2903" s="188"/>
      <c r="L2903" s="188"/>
      <c r="M2903" s="188"/>
      <c r="N2903" s="188"/>
      <c r="O2903" s="188"/>
      <c r="P2903" s="188"/>
      <c r="Q2903" s="188"/>
      <c r="R2903" s="188"/>
      <c r="S2903" s="188"/>
      <c r="T2903" s="188"/>
      <c r="U2903" s="188"/>
      <c r="V2903" s="188"/>
      <c r="W2903" s="188"/>
      <c r="X2903" s="188"/>
      <c r="Y2903" s="188"/>
      <c r="Z2903" s="188"/>
      <c r="AA2903" s="188"/>
      <c r="AB2903" s="188">
        <v>31.65</v>
      </c>
      <c r="AC2903" s="188"/>
      <c r="AD2903" s="188"/>
      <c r="AE2903" s="188">
        <v>28.96</v>
      </c>
      <c r="AF2903" s="188"/>
    </row>
    <row r="2904" spans="1:32" x14ac:dyDescent="0.3">
      <c r="A2904" s="180" t="s">
        <v>973</v>
      </c>
      <c r="B2904" s="180">
        <v>44508</v>
      </c>
      <c r="C2904" s="182" t="s">
        <v>29248</v>
      </c>
      <c r="D2904" s="180" t="s">
        <v>47</v>
      </c>
      <c r="E2904" s="180" t="s">
        <v>857</v>
      </c>
      <c r="F2904" s="188">
        <v>46.22</v>
      </c>
      <c r="G2904" s="188"/>
      <c r="H2904" s="188"/>
      <c r="I2904" s="188"/>
      <c r="J2904" s="188"/>
      <c r="K2904" s="188"/>
      <c r="L2904" s="188"/>
      <c r="M2904" s="188"/>
      <c r="N2904" s="188"/>
      <c r="O2904" s="188"/>
      <c r="P2904" s="188"/>
      <c r="Q2904" s="188"/>
      <c r="R2904" s="188"/>
      <c r="S2904" s="188"/>
      <c r="T2904" s="188"/>
      <c r="U2904" s="188"/>
      <c r="V2904" s="188"/>
      <c r="W2904" s="188"/>
      <c r="X2904" s="188"/>
      <c r="Y2904" s="188"/>
      <c r="Z2904" s="188"/>
      <c r="AA2904" s="188"/>
      <c r="AB2904" s="188">
        <v>47.46</v>
      </c>
      <c r="AC2904" s="188"/>
      <c r="AD2904" s="188"/>
      <c r="AE2904" s="188">
        <v>43.42</v>
      </c>
      <c r="AF2904" s="188"/>
    </row>
    <row r="2905" spans="1:32" x14ac:dyDescent="0.3">
      <c r="A2905" s="180" t="s">
        <v>973</v>
      </c>
      <c r="B2905" s="180">
        <v>44509</v>
      </c>
      <c r="C2905" s="182" t="s">
        <v>29249</v>
      </c>
      <c r="D2905" s="180" t="s">
        <v>47</v>
      </c>
      <c r="E2905" s="180" t="s">
        <v>857</v>
      </c>
      <c r="F2905" s="188">
        <v>61.92</v>
      </c>
      <c r="G2905" s="188"/>
      <c r="H2905" s="188"/>
      <c r="I2905" s="188"/>
      <c r="J2905" s="188"/>
      <c r="K2905" s="188"/>
      <c r="L2905" s="188"/>
      <c r="M2905" s="188"/>
      <c r="N2905" s="188"/>
      <c r="O2905" s="188"/>
      <c r="P2905" s="188"/>
      <c r="Q2905" s="188"/>
      <c r="R2905" s="188"/>
      <c r="S2905" s="188"/>
      <c r="T2905" s="188"/>
      <c r="U2905" s="188"/>
      <c r="V2905" s="188"/>
      <c r="W2905" s="188"/>
      <c r="X2905" s="188"/>
      <c r="Y2905" s="188"/>
      <c r="Z2905" s="188"/>
      <c r="AA2905" s="188"/>
      <c r="AB2905" s="188">
        <v>63.58</v>
      </c>
      <c r="AC2905" s="188"/>
      <c r="AD2905" s="188"/>
      <c r="AE2905" s="188">
        <v>58.17</v>
      </c>
      <c r="AF2905" s="188"/>
    </row>
    <row r="2906" spans="1:32" x14ac:dyDescent="0.3">
      <c r="A2906" s="180" t="s">
        <v>973</v>
      </c>
      <c r="B2906" s="180">
        <v>44510</v>
      </c>
      <c r="C2906" s="182" t="s">
        <v>29250</v>
      </c>
      <c r="D2906" s="180" t="s">
        <v>47</v>
      </c>
      <c r="E2906" s="180" t="s">
        <v>857</v>
      </c>
      <c r="F2906" s="188">
        <v>76.89</v>
      </c>
      <c r="G2906" s="188"/>
      <c r="H2906" s="188"/>
      <c r="I2906" s="188"/>
      <c r="J2906" s="188"/>
      <c r="K2906" s="188"/>
      <c r="L2906" s="188"/>
      <c r="M2906" s="188"/>
      <c r="N2906" s="188"/>
      <c r="O2906" s="188"/>
      <c r="P2906" s="188"/>
      <c r="Q2906" s="188"/>
      <c r="R2906" s="188"/>
      <c r="S2906" s="188"/>
      <c r="T2906" s="188"/>
      <c r="U2906" s="188"/>
      <c r="V2906" s="188"/>
      <c r="W2906" s="188"/>
      <c r="X2906" s="188"/>
      <c r="Y2906" s="188"/>
      <c r="Z2906" s="188"/>
      <c r="AA2906" s="188"/>
      <c r="AB2906" s="188">
        <v>78.95</v>
      </c>
      <c r="AC2906" s="188"/>
      <c r="AD2906" s="188"/>
      <c r="AE2906" s="188">
        <v>72.23</v>
      </c>
      <c r="AF2906" s="188"/>
    </row>
    <row r="2907" spans="1:32" x14ac:dyDescent="0.3">
      <c r="A2907" s="180" t="s">
        <v>973</v>
      </c>
      <c r="B2907" s="180">
        <v>44512</v>
      </c>
      <c r="C2907" s="182" t="s">
        <v>31563</v>
      </c>
      <c r="D2907" s="180" t="s">
        <v>47</v>
      </c>
      <c r="E2907" s="180" t="s">
        <v>857</v>
      </c>
      <c r="F2907" s="188">
        <v>17.16</v>
      </c>
      <c r="G2907" s="188"/>
      <c r="H2907" s="188"/>
      <c r="I2907" s="188"/>
      <c r="J2907" s="188"/>
      <c r="K2907" s="188"/>
      <c r="L2907" s="188"/>
      <c r="M2907" s="188"/>
      <c r="N2907" s="188"/>
      <c r="O2907" s="188"/>
      <c r="P2907" s="188"/>
      <c r="Q2907" s="188"/>
      <c r="R2907" s="188"/>
      <c r="S2907" s="188"/>
      <c r="T2907" s="188"/>
      <c r="U2907" s="188"/>
      <c r="V2907" s="188"/>
      <c r="W2907" s="188"/>
      <c r="X2907" s="188"/>
      <c r="Y2907" s="188"/>
      <c r="Z2907" s="188"/>
      <c r="AA2907" s="188"/>
      <c r="AB2907" s="188">
        <v>17.62</v>
      </c>
      <c r="AC2907" s="188"/>
      <c r="AD2907" s="188"/>
      <c r="AE2907" s="188">
        <v>16.12</v>
      </c>
      <c r="AF2907" s="188"/>
    </row>
    <row r="2908" spans="1:32" x14ac:dyDescent="0.3">
      <c r="A2908" s="180" t="s">
        <v>973</v>
      </c>
      <c r="B2908" s="180">
        <v>44513</v>
      </c>
      <c r="C2908" s="182" t="s">
        <v>31564</v>
      </c>
      <c r="D2908" s="180" t="s">
        <v>47</v>
      </c>
      <c r="E2908" s="180" t="s">
        <v>857</v>
      </c>
      <c r="F2908" s="188">
        <v>24.23</v>
      </c>
      <c r="G2908" s="188"/>
      <c r="H2908" s="188"/>
      <c r="I2908" s="188"/>
      <c r="J2908" s="188"/>
      <c r="K2908" s="188"/>
      <c r="L2908" s="188"/>
      <c r="M2908" s="188"/>
      <c r="N2908" s="188"/>
      <c r="O2908" s="188"/>
      <c r="P2908" s="188"/>
      <c r="Q2908" s="188"/>
      <c r="R2908" s="188"/>
      <c r="S2908" s="188"/>
      <c r="T2908" s="188"/>
      <c r="U2908" s="188"/>
      <c r="V2908" s="188"/>
      <c r="W2908" s="188"/>
      <c r="X2908" s="188"/>
      <c r="Y2908" s="188"/>
      <c r="Z2908" s="188"/>
      <c r="AA2908" s="188"/>
      <c r="AB2908" s="188">
        <v>24.88</v>
      </c>
      <c r="AC2908" s="188"/>
      <c r="AD2908" s="188"/>
      <c r="AE2908" s="188">
        <v>22.76</v>
      </c>
      <c r="AF2908" s="188"/>
    </row>
    <row r="2909" spans="1:32" x14ac:dyDescent="0.3">
      <c r="A2909" s="180" t="s">
        <v>973</v>
      </c>
      <c r="B2909" s="180">
        <v>44514</v>
      </c>
      <c r="C2909" s="182" t="s">
        <v>31565</v>
      </c>
      <c r="D2909" s="180" t="s">
        <v>47</v>
      </c>
      <c r="E2909" s="180" t="s">
        <v>857</v>
      </c>
      <c r="F2909" s="188">
        <v>27.46</v>
      </c>
      <c r="G2909" s="188"/>
      <c r="H2909" s="188"/>
      <c r="I2909" s="188"/>
      <c r="J2909" s="188"/>
      <c r="K2909" s="188"/>
      <c r="L2909" s="188"/>
      <c r="M2909" s="188"/>
      <c r="N2909" s="188"/>
      <c r="O2909" s="188"/>
      <c r="P2909" s="188"/>
      <c r="Q2909" s="188"/>
      <c r="R2909" s="188"/>
      <c r="S2909" s="188"/>
      <c r="T2909" s="188"/>
      <c r="U2909" s="188"/>
      <c r="V2909" s="188"/>
      <c r="W2909" s="188"/>
      <c r="X2909" s="188"/>
      <c r="Y2909" s="188"/>
      <c r="Z2909" s="188"/>
      <c r="AA2909" s="188"/>
      <c r="AB2909" s="188">
        <v>28.19</v>
      </c>
      <c r="AC2909" s="188"/>
      <c r="AD2909" s="188"/>
      <c r="AE2909" s="188">
        <v>25.79</v>
      </c>
      <c r="AF2909" s="188"/>
    </row>
    <row r="2910" spans="1:32" x14ac:dyDescent="0.3">
      <c r="A2910" s="180" t="s">
        <v>973</v>
      </c>
      <c r="B2910" s="180">
        <v>44515</v>
      </c>
      <c r="C2910" s="182" t="s">
        <v>31566</v>
      </c>
      <c r="D2910" s="180" t="s">
        <v>47</v>
      </c>
      <c r="E2910" s="180" t="s">
        <v>857</v>
      </c>
      <c r="F2910" s="188">
        <v>33.72</v>
      </c>
      <c r="G2910" s="188"/>
      <c r="H2910" s="188"/>
      <c r="I2910" s="188"/>
      <c r="J2910" s="188"/>
      <c r="K2910" s="188"/>
      <c r="L2910" s="188"/>
      <c r="M2910" s="188"/>
      <c r="N2910" s="188"/>
      <c r="O2910" s="188"/>
      <c r="P2910" s="188"/>
      <c r="Q2910" s="188"/>
      <c r="R2910" s="188"/>
      <c r="S2910" s="188"/>
      <c r="T2910" s="188"/>
      <c r="U2910" s="188"/>
      <c r="V2910" s="188"/>
      <c r="W2910" s="188"/>
      <c r="X2910" s="188"/>
      <c r="Y2910" s="188"/>
      <c r="Z2910" s="188"/>
      <c r="AA2910" s="188"/>
      <c r="AB2910" s="188">
        <v>34.619999999999997</v>
      </c>
      <c r="AC2910" s="188"/>
      <c r="AD2910" s="188"/>
      <c r="AE2910" s="188">
        <v>31.68</v>
      </c>
      <c r="AF2910" s="188"/>
    </row>
    <row r="2911" spans="1:32" x14ac:dyDescent="0.3">
      <c r="A2911" s="180" t="s">
        <v>973</v>
      </c>
      <c r="B2911" s="180">
        <v>44511</v>
      </c>
      <c r="C2911" s="182" t="s">
        <v>31567</v>
      </c>
      <c r="D2911" s="180" t="s">
        <v>47</v>
      </c>
      <c r="E2911" s="180" t="s">
        <v>857</v>
      </c>
      <c r="F2911" s="188">
        <v>49.91</v>
      </c>
      <c r="G2911" s="188"/>
      <c r="H2911" s="188"/>
      <c r="I2911" s="188"/>
      <c r="J2911" s="188"/>
      <c r="K2911" s="188"/>
      <c r="L2911" s="188"/>
      <c r="M2911" s="188"/>
      <c r="N2911" s="188"/>
      <c r="O2911" s="188"/>
      <c r="P2911" s="188"/>
      <c r="Q2911" s="188"/>
      <c r="R2911" s="188"/>
      <c r="S2911" s="188"/>
      <c r="T2911" s="188"/>
      <c r="U2911" s="188"/>
      <c r="V2911" s="188"/>
      <c r="W2911" s="188"/>
      <c r="X2911" s="188"/>
      <c r="Y2911" s="188"/>
      <c r="Z2911" s="188"/>
      <c r="AA2911" s="188"/>
      <c r="AB2911" s="188">
        <v>51.25</v>
      </c>
      <c r="AC2911" s="188"/>
      <c r="AD2911" s="188"/>
      <c r="AE2911" s="188">
        <v>46.89</v>
      </c>
      <c r="AF2911" s="188"/>
    </row>
    <row r="2912" spans="1:32" x14ac:dyDescent="0.3">
      <c r="A2912" s="180" t="s">
        <v>973</v>
      </c>
      <c r="B2912" s="180">
        <v>44516</v>
      </c>
      <c r="C2912" s="182" t="s">
        <v>31568</v>
      </c>
      <c r="D2912" s="180" t="s">
        <v>47</v>
      </c>
      <c r="E2912" s="180" t="s">
        <v>857</v>
      </c>
      <c r="F2912" s="188">
        <v>67.45</v>
      </c>
      <c r="G2912" s="188"/>
      <c r="H2912" s="188"/>
      <c r="I2912" s="188"/>
      <c r="J2912" s="188"/>
      <c r="K2912" s="188"/>
      <c r="L2912" s="188"/>
      <c r="M2912" s="188"/>
      <c r="N2912" s="188"/>
      <c r="O2912" s="188"/>
      <c r="P2912" s="188"/>
      <c r="Q2912" s="188"/>
      <c r="R2912" s="188"/>
      <c r="S2912" s="188"/>
      <c r="T2912" s="188"/>
      <c r="U2912" s="188"/>
      <c r="V2912" s="188"/>
      <c r="W2912" s="188"/>
      <c r="X2912" s="188"/>
      <c r="Y2912" s="188"/>
      <c r="Z2912" s="188"/>
      <c r="AA2912" s="188"/>
      <c r="AB2912" s="188">
        <v>69.260000000000005</v>
      </c>
      <c r="AC2912" s="188"/>
      <c r="AD2912" s="188"/>
      <c r="AE2912" s="188">
        <v>63.37</v>
      </c>
      <c r="AF2912" s="188"/>
    </row>
    <row r="2913" spans="1:32" x14ac:dyDescent="0.3">
      <c r="A2913" s="180" t="s">
        <v>973</v>
      </c>
      <c r="B2913" s="180">
        <v>44517</v>
      </c>
      <c r="C2913" s="182" t="s">
        <v>31569</v>
      </c>
      <c r="D2913" s="180" t="s">
        <v>47</v>
      </c>
      <c r="E2913" s="180" t="s">
        <v>857</v>
      </c>
      <c r="F2913" s="188">
        <v>84.13</v>
      </c>
      <c r="G2913" s="188"/>
      <c r="H2913" s="188"/>
      <c r="I2913" s="188"/>
      <c r="J2913" s="188"/>
      <c r="K2913" s="188"/>
      <c r="L2913" s="188"/>
      <c r="M2913" s="188"/>
      <c r="N2913" s="188"/>
      <c r="O2913" s="188"/>
      <c r="P2913" s="188"/>
      <c r="Q2913" s="188"/>
      <c r="R2913" s="188"/>
      <c r="S2913" s="188"/>
      <c r="T2913" s="188"/>
      <c r="U2913" s="188"/>
      <c r="V2913" s="188"/>
      <c r="W2913" s="188"/>
      <c r="X2913" s="188"/>
      <c r="Y2913" s="188"/>
      <c r="Z2913" s="188"/>
      <c r="AA2913" s="188"/>
      <c r="AB2913" s="188">
        <v>86.39</v>
      </c>
      <c r="AC2913" s="188"/>
      <c r="AD2913" s="188"/>
      <c r="AE2913" s="188">
        <v>79.040000000000006</v>
      </c>
      <c r="AF2913" s="188"/>
    </row>
    <row r="2914" spans="1:32" x14ac:dyDescent="0.3">
      <c r="A2914" s="180" t="s">
        <v>973</v>
      </c>
      <c r="B2914" s="180">
        <v>11479</v>
      </c>
      <c r="C2914" s="182" t="s">
        <v>29251</v>
      </c>
      <c r="D2914" s="180" t="s">
        <v>6</v>
      </c>
      <c r="E2914" s="180" t="s">
        <v>857</v>
      </c>
      <c r="F2914" s="188">
        <v>28.32</v>
      </c>
      <c r="G2914" s="188">
        <v>36.520000000000003</v>
      </c>
      <c r="H2914" s="188">
        <v>37.79</v>
      </c>
      <c r="I2914" s="188">
        <v>43.09</v>
      </c>
      <c r="J2914" s="188">
        <v>44.09</v>
      </c>
      <c r="K2914" s="188">
        <v>33.630000000000003</v>
      </c>
      <c r="L2914" s="188">
        <v>45.16</v>
      </c>
      <c r="M2914" s="188">
        <v>36.26</v>
      </c>
      <c r="N2914" s="188">
        <v>44.67</v>
      </c>
      <c r="O2914" s="188">
        <v>38.33</v>
      </c>
      <c r="P2914" s="188">
        <v>34.1</v>
      </c>
      <c r="Q2914" s="188">
        <v>38.6</v>
      </c>
      <c r="R2914" s="188">
        <v>41.24</v>
      </c>
      <c r="S2914" s="188">
        <v>41.25</v>
      </c>
      <c r="T2914" s="188">
        <v>32.950000000000003</v>
      </c>
      <c r="U2914" s="188">
        <v>46.37</v>
      </c>
      <c r="V2914" s="188">
        <v>36.520000000000003</v>
      </c>
      <c r="W2914" s="188">
        <v>35.86</v>
      </c>
      <c r="X2914" s="188">
        <v>44.61</v>
      </c>
      <c r="Y2914" s="188">
        <v>34.15</v>
      </c>
      <c r="Z2914" s="188">
        <v>33.409999999999997</v>
      </c>
      <c r="AA2914" s="188">
        <v>34.15</v>
      </c>
      <c r="AB2914" s="188">
        <v>49.53</v>
      </c>
      <c r="AC2914" s="188">
        <v>41.11</v>
      </c>
      <c r="AD2914" s="188">
        <v>38.31</v>
      </c>
      <c r="AE2914" s="188">
        <v>42.3</v>
      </c>
      <c r="AF2914" s="188">
        <v>38.36</v>
      </c>
    </row>
    <row r="2915" spans="1:32" x14ac:dyDescent="0.3">
      <c r="A2915" s="180" t="s">
        <v>973</v>
      </c>
      <c r="B2915" s="180">
        <v>11481</v>
      </c>
      <c r="C2915" s="182" t="s">
        <v>29252</v>
      </c>
      <c r="D2915" s="180" t="s">
        <v>6</v>
      </c>
      <c r="E2915" s="180" t="s">
        <v>857</v>
      </c>
      <c r="F2915" s="188">
        <v>25.62</v>
      </c>
      <c r="G2915" s="188">
        <v>33.04</v>
      </c>
      <c r="H2915" s="188">
        <v>34.18</v>
      </c>
      <c r="I2915" s="188">
        <v>38.979999999999997</v>
      </c>
      <c r="J2915" s="188">
        <v>39.880000000000003</v>
      </c>
      <c r="K2915" s="188">
        <v>30.42</v>
      </c>
      <c r="L2915" s="188">
        <v>40.86</v>
      </c>
      <c r="M2915" s="188">
        <v>32.799999999999997</v>
      </c>
      <c r="N2915" s="188">
        <v>40.409999999999997</v>
      </c>
      <c r="O2915" s="188">
        <v>34.68</v>
      </c>
      <c r="P2915" s="188">
        <v>30.85</v>
      </c>
      <c r="Q2915" s="188">
        <v>34.909999999999997</v>
      </c>
      <c r="R2915" s="188">
        <v>37.31</v>
      </c>
      <c r="S2915" s="188">
        <v>37.32</v>
      </c>
      <c r="T2915" s="188">
        <v>29.8</v>
      </c>
      <c r="U2915" s="188">
        <v>41.95</v>
      </c>
      <c r="V2915" s="188">
        <v>33.04</v>
      </c>
      <c r="W2915" s="188">
        <v>32.44</v>
      </c>
      <c r="X2915" s="188">
        <v>40.36</v>
      </c>
      <c r="Y2915" s="188">
        <v>30.9</v>
      </c>
      <c r="Z2915" s="188">
        <v>30.23</v>
      </c>
      <c r="AA2915" s="188">
        <v>30.9</v>
      </c>
      <c r="AB2915" s="188">
        <v>44.8</v>
      </c>
      <c r="AC2915" s="188">
        <v>37.19</v>
      </c>
      <c r="AD2915" s="188">
        <v>34.65</v>
      </c>
      <c r="AE2915" s="188">
        <v>38.270000000000003</v>
      </c>
      <c r="AF2915" s="188">
        <v>34.71</v>
      </c>
    </row>
    <row r="2916" spans="1:32" x14ac:dyDescent="0.3">
      <c r="A2916" s="180" t="s">
        <v>973</v>
      </c>
      <c r="B2916" s="180">
        <v>43609</v>
      </c>
      <c r="C2916" s="182" t="s">
        <v>29253</v>
      </c>
      <c r="D2916" s="180" t="s">
        <v>6</v>
      </c>
      <c r="E2916" s="180" t="s">
        <v>857</v>
      </c>
      <c r="F2916" s="188">
        <v>25.62</v>
      </c>
      <c r="G2916" s="188">
        <v>33.04</v>
      </c>
      <c r="H2916" s="188">
        <v>34.18</v>
      </c>
      <c r="I2916" s="188">
        <v>38.979999999999997</v>
      </c>
      <c r="J2916" s="188">
        <v>39.880000000000003</v>
      </c>
      <c r="K2916" s="188">
        <v>30.42</v>
      </c>
      <c r="L2916" s="188">
        <v>40.86</v>
      </c>
      <c r="M2916" s="188">
        <v>32.799999999999997</v>
      </c>
      <c r="N2916" s="188">
        <v>40.409999999999997</v>
      </c>
      <c r="O2916" s="188">
        <v>34.68</v>
      </c>
      <c r="P2916" s="188">
        <v>30.85</v>
      </c>
      <c r="Q2916" s="188">
        <v>34.909999999999997</v>
      </c>
      <c r="R2916" s="188">
        <v>37.31</v>
      </c>
      <c r="S2916" s="188">
        <v>37.32</v>
      </c>
      <c r="T2916" s="188">
        <v>29.8</v>
      </c>
      <c r="U2916" s="188">
        <v>41.95</v>
      </c>
      <c r="V2916" s="188">
        <v>33.04</v>
      </c>
      <c r="W2916" s="188">
        <v>32.44</v>
      </c>
      <c r="X2916" s="188">
        <v>40.36</v>
      </c>
      <c r="Y2916" s="188">
        <v>30.9</v>
      </c>
      <c r="Z2916" s="188">
        <v>30.23</v>
      </c>
      <c r="AA2916" s="188">
        <v>30.9</v>
      </c>
      <c r="AB2916" s="188">
        <v>44.8</v>
      </c>
      <c r="AC2916" s="188">
        <v>37.19</v>
      </c>
      <c r="AD2916" s="188">
        <v>34.65</v>
      </c>
      <c r="AE2916" s="188">
        <v>38.270000000000003</v>
      </c>
      <c r="AF2916" s="188">
        <v>34.71</v>
      </c>
    </row>
    <row r="2917" spans="1:32" x14ac:dyDescent="0.3">
      <c r="A2917" s="180" t="s">
        <v>973</v>
      </c>
      <c r="B2917" s="180">
        <v>11478</v>
      </c>
      <c r="C2917" s="182" t="s">
        <v>29254</v>
      </c>
      <c r="D2917" s="180" t="s">
        <v>6</v>
      </c>
      <c r="E2917" s="180" t="s">
        <v>857</v>
      </c>
      <c r="F2917" s="188">
        <v>48.6</v>
      </c>
      <c r="G2917" s="188">
        <v>62.66</v>
      </c>
      <c r="H2917" s="188">
        <v>64.83</v>
      </c>
      <c r="I2917" s="188">
        <v>73.930000000000007</v>
      </c>
      <c r="J2917" s="188">
        <v>75.650000000000006</v>
      </c>
      <c r="K2917" s="188">
        <v>57.7</v>
      </c>
      <c r="L2917" s="188">
        <v>77.489999999999995</v>
      </c>
      <c r="M2917" s="188">
        <v>62.21</v>
      </c>
      <c r="N2917" s="188">
        <v>76.64</v>
      </c>
      <c r="O2917" s="188">
        <v>65.77</v>
      </c>
      <c r="P2917" s="188">
        <v>58.51</v>
      </c>
      <c r="Q2917" s="188">
        <v>66.22</v>
      </c>
      <c r="R2917" s="188">
        <v>70.77</v>
      </c>
      <c r="S2917" s="188">
        <v>70.78</v>
      </c>
      <c r="T2917" s="188">
        <v>56.53</v>
      </c>
      <c r="U2917" s="188">
        <v>79.569999999999993</v>
      </c>
      <c r="V2917" s="188">
        <v>62.66</v>
      </c>
      <c r="W2917" s="188">
        <v>61.53</v>
      </c>
      <c r="X2917" s="188">
        <v>76.55</v>
      </c>
      <c r="Y2917" s="188">
        <v>58.6</v>
      </c>
      <c r="Z2917" s="188">
        <v>57.33</v>
      </c>
      <c r="AA2917" s="188">
        <v>58.6</v>
      </c>
      <c r="AB2917" s="188">
        <v>84.98</v>
      </c>
      <c r="AC2917" s="188">
        <v>70.53</v>
      </c>
      <c r="AD2917" s="188">
        <v>65.73</v>
      </c>
      <c r="AE2917" s="188">
        <v>72.58</v>
      </c>
      <c r="AF2917" s="188">
        <v>65.83</v>
      </c>
    </row>
    <row r="2918" spans="1:32" x14ac:dyDescent="0.3">
      <c r="A2918" s="180" t="s">
        <v>973</v>
      </c>
      <c r="B2918" s="180">
        <v>43608</v>
      </c>
      <c r="C2918" s="182" t="s">
        <v>29255</v>
      </c>
      <c r="D2918" s="180" t="s">
        <v>6</v>
      </c>
      <c r="E2918" s="180" t="s">
        <v>857</v>
      </c>
      <c r="F2918" s="188">
        <v>37.08</v>
      </c>
      <c r="G2918" s="188">
        <v>47.82</v>
      </c>
      <c r="H2918" s="188">
        <v>49.47</v>
      </c>
      <c r="I2918" s="188">
        <v>56.42</v>
      </c>
      <c r="J2918" s="188">
        <v>57.72</v>
      </c>
      <c r="K2918" s="188">
        <v>44.03</v>
      </c>
      <c r="L2918" s="188">
        <v>59.13</v>
      </c>
      <c r="M2918" s="188">
        <v>47.47</v>
      </c>
      <c r="N2918" s="188">
        <v>58.48</v>
      </c>
      <c r="O2918" s="188">
        <v>50.19</v>
      </c>
      <c r="P2918" s="188">
        <v>44.65</v>
      </c>
      <c r="Q2918" s="188">
        <v>50.53</v>
      </c>
      <c r="R2918" s="188">
        <v>54</v>
      </c>
      <c r="S2918" s="188">
        <v>54.01</v>
      </c>
      <c r="T2918" s="188">
        <v>43.14</v>
      </c>
      <c r="U2918" s="188">
        <v>60.72</v>
      </c>
      <c r="V2918" s="188">
        <v>47.82</v>
      </c>
      <c r="W2918" s="188">
        <v>46.95</v>
      </c>
      <c r="X2918" s="188">
        <v>58.41</v>
      </c>
      <c r="Y2918" s="188">
        <v>44.72</v>
      </c>
      <c r="Z2918" s="188">
        <v>43.75</v>
      </c>
      <c r="AA2918" s="188">
        <v>44.72</v>
      </c>
      <c r="AB2918" s="188">
        <v>64.849999999999994</v>
      </c>
      <c r="AC2918" s="188">
        <v>53.82</v>
      </c>
      <c r="AD2918" s="188">
        <v>50.16</v>
      </c>
      <c r="AE2918" s="188">
        <v>55.38</v>
      </c>
      <c r="AF2918" s="188">
        <v>50.23</v>
      </c>
    </row>
    <row r="2919" spans="1:32" x14ac:dyDescent="0.3">
      <c r="A2919" s="180" t="s">
        <v>973</v>
      </c>
      <c r="B2919" s="180">
        <v>11476</v>
      </c>
      <c r="C2919" s="182" t="s">
        <v>29256</v>
      </c>
      <c r="D2919" s="180" t="s">
        <v>6</v>
      </c>
      <c r="E2919" s="180" t="s">
        <v>857</v>
      </c>
      <c r="F2919" s="188">
        <v>37.08</v>
      </c>
      <c r="G2919" s="188">
        <v>47.82</v>
      </c>
      <c r="H2919" s="188">
        <v>49.47</v>
      </c>
      <c r="I2919" s="188">
        <v>56.42</v>
      </c>
      <c r="J2919" s="188">
        <v>57.72</v>
      </c>
      <c r="K2919" s="188">
        <v>44.03</v>
      </c>
      <c r="L2919" s="188">
        <v>59.13</v>
      </c>
      <c r="M2919" s="188">
        <v>47.47</v>
      </c>
      <c r="N2919" s="188">
        <v>58.48</v>
      </c>
      <c r="O2919" s="188">
        <v>50.19</v>
      </c>
      <c r="P2919" s="188">
        <v>44.65</v>
      </c>
      <c r="Q2919" s="188">
        <v>50.53</v>
      </c>
      <c r="R2919" s="188">
        <v>54</v>
      </c>
      <c r="S2919" s="188">
        <v>54.01</v>
      </c>
      <c r="T2919" s="188">
        <v>43.14</v>
      </c>
      <c r="U2919" s="188">
        <v>60.72</v>
      </c>
      <c r="V2919" s="188">
        <v>47.82</v>
      </c>
      <c r="W2919" s="188">
        <v>46.95</v>
      </c>
      <c r="X2919" s="188">
        <v>58.41</v>
      </c>
      <c r="Y2919" s="188">
        <v>44.72</v>
      </c>
      <c r="Z2919" s="188">
        <v>43.75</v>
      </c>
      <c r="AA2919" s="188">
        <v>44.72</v>
      </c>
      <c r="AB2919" s="188">
        <v>64.849999999999994</v>
      </c>
      <c r="AC2919" s="188">
        <v>53.82</v>
      </c>
      <c r="AD2919" s="188">
        <v>50.16</v>
      </c>
      <c r="AE2919" s="188">
        <v>55.38</v>
      </c>
      <c r="AF2919" s="188">
        <v>50.23</v>
      </c>
    </row>
    <row r="2920" spans="1:32" x14ac:dyDescent="0.3">
      <c r="A2920" s="180" t="s">
        <v>26752</v>
      </c>
      <c r="B2920" s="180">
        <v>40637</v>
      </c>
      <c r="C2920" s="182" t="s">
        <v>29257</v>
      </c>
      <c r="D2920" s="180" t="s">
        <v>6</v>
      </c>
      <c r="E2920" s="180" t="s">
        <v>857</v>
      </c>
      <c r="F2920" s="188"/>
      <c r="G2920" s="188"/>
      <c r="H2920" s="188"/>
      <c r="I2920" s="188"/>
      <c r="J2920" s="188"/>
      <c r="K2920" s="188"/>
      <c r="L2920" s="188"/>
      <c r="M2920" s="188"/>
      <c r="N2920" s="188"/>
      <c r="O2920" s="188"/>
      <c r="P2920" s="188"/>
      <c r="Q2920" s="188"/>
      <c r="R2920" s="188"/>
      <c r="S2920" s="188"/>
      <c r="T2920" s="188"/>
      <c r="U2920" s="188"/>
      <c r="V2920" s="188"/>
      <c r="W2920" s="188"/>
      <c r="X2920" s="188"/>
      <c r="Y2920" s="188"/>
      <c r="Z2920" s="188"/>
      <c r="AA2920" s="188"/>
      <c r="AB2920" s="188"/>
      <c r="AC2920" s="188"/>
      <c r="AD2920" s="188"/>
      <c r="AE2920" s="188">
        <v>900957.15</v>
      </c>
      <c r="AF2920" s="188"/>
    </row>
    <row r="2921" spans="1:32" x14ac:dyDescent="0.3">
      <c r="A2921" s="180" t="s">
        <v>26752</v>
      </c>
      <c r="B2921" s="180">
        <v>13836</v>
      </c>
      <c r="C2921" s="182" t="s">
        <v>29258</v>
      </c>
      <c r="D2921" s="180" t="s">
        <v>6</v>
      </c>
      <c r="E2921" s="180" t="s">
        <v>857</v>
      </c>
      <c r="F2921" s="188"/>
      <c r="G2921" s="188"/>
      <c r="H2921" s="188"/>
      <c r="I2921" s="188"/>
      <c r="J2921" s="188"/>
      <c r="K2921" s="188"/>
      <c r="L2921" s="188"/>
      <c r="M2921" s="188"/>
      <c r="N2921" s="188"/>
      <c r="O2921" s="188"/>
      <c r="P2921" s="188"/>
      <c r="Q2921" s="188"/>
      <c r="R2921" s="188"/>
      <c r="S2921" s="188"/>
      <c r="T2921" s="188"/>
      <c r="U2921" s="188"/>
      <c r="V2921" s="188"/>
      <c r="W2921" s="188"/>
      <c r="X2921" s="188"/>
      <c r="Y2921" s="188"/>
      <c r="Z2921" s="188"/>
      <c r="AA2921" s="188"/>
      <c r="AB2921" s="188"/>
      <c r="AC2921" s="188"/>
      <c r="AD2921" s="188"/>
      <c r="AE2921" s="188">
        <v>71301.62</v>
      </c>
      <c r="AF2921" s="188"/>
    </row>
    <row r="2922" spans="1:32" x14ac:dyDescent="0.3">
      <c r="A2922" s="180" t="s">
        <v>26752</v>
      </c>
      <c r="B2922" s="180">
        <v>39813</v>
      </c>
      <c r="C2922" s="182" t="s">
        <v>29259</v>
      </c>
      <c r="D2922" s="180" t="s">
        <v>6</v>
      </c>
      <c r="E2922" s="180" t="s">
        <v>857</v>
      </c>
      <c r="F2922" s="188"/>
      <c r="G2922" s="188"/>
      <c r="H2922" s="188"/>
      <c r="I2922" s="188"/>
      <c r="J2922" s="188"/>
      <c r="K2922" s="188"/>
      <c r="L2922" s="188"/>
      <c r="M2922" s="188"/>
      <c r="N2922" s="188"/>
      <c r="O2922" s="188"/>
      <c r="P2922" s="188"/>
      <c r="Q2922" s="188"/>
      <c r="R2922" s="188"/>
      <c r="S2922" s="188"/>
      <c r="T2922" s="188"/>
      <c r="U2922" s="188"/>
      <c r="V2922" s="188"/>
      <c r="W2922" s="188"/>
      <c r="X2922" s="188"/>
      <c r="Y2922" s="188"/>
      <c r="Z2922" s="188"/>
      <c r="AA2922" s="188"/>
      <c r="AB2922" s="188"/>
      <c r="AC2922" s="188"/>
      <c r="AD2922" s="188"/>
      <c r="AE2922" s="188">
        <v>38997.879999999997</v>
      </c>
      <c r="AF2922" s="188"/>
    </row>
    <row r="2923" spans="1:32" x14ac:dyDescent="0.3">
      <c r="A2923" s="180" t="s">
        <v>26723</v>
      </c>
      <c r="B2923" s="180">
        <v>12868</v>
      </c>
      <c r="C2923" s="182" t="s">
        <v>29260</v>
      </c>
      <c r="D2923" s="180" t="s">
        <v>40</v>
      </c>
      <c r="E2923" s="180" t="s">
        <v>857</v>
      </c>
      <c r="F2923" s="188">
        <v>23.45</v>
      </c>
      <c r="G2923" s="188">
        <v>19.66</v>
      </c>
      <c r="H2923" s="188">
        <v>20.059999999999999</v>
      </c>
      <c r="I2923" s="188">
        <v>20.72</v>
      </c>
      <c r="J2923" s="188">
        <v>24.99</v>
      </c>
      <c r="K2923" s="188">
        <v>21.02</v>
      </c>
      <c r="L2923" s="188">
        <v>21.44</v>
      </c>
      <c r="M2923" s="188">
        <v>25.43</v>
      </c>
      <c r="N2923" s="188">
        <v>22.24</v>
      </c>
      <c r="O2923" s="188">
        <v>21.68</v>
      </c>
      <c r="P2923" s="188">
        <v>25.88</v>
      </c>
      <c r="Q2923" s="188">
        <v>19.690000000000001</v>
      </c>
      <c r="R2923" s="188">
        <v>20.65</v>
      </c>
      <c r="S2923" s="188">
        <v>20.29</v>
      </c>
      <c r="T2923" s="188">
        <v>25.09</v>
      </c>
      <c r="U2923" s="188">
        <v>22.53</v>
      </c>
      <c r="V2923" s="188">
        <v>21.16</v>
      </c>
      <c r="W2923" s="188">
        <v>26.55</v>
      </c>
      <c r="X2923" s="188">
        <v>27.34</v>
      </c>
      <c r="Y2923" s="188">
        <v>19.75</v>
      </c>
      <c r="Z2923" s="188">
        <v>21.29</v>
      </c>
      <c r="AA2923" s="188">
        <v>23.64</v>
      </c>
      <c r="AB2923" s="188">
        <v>21.08</v>
      </c>
      <c r="AC2923" s="188">
        <v>32.64</v>
      </c>
      <c r="AD2923" s="188">
        <v>19.86</v>
      </c>
      <c r="AE2923" s="188">
        <v>26.03</v>
      </c>
      <c r="AF2923" s="188">
        <v>19.73</v>
      </c>
    </row>
    <row r="2924" spans="1:32" x14ac:dyDescent="0.3">
      <c r="A2924" s="180" t="s">
        <v>26723</v>
      </c>
      <c r="B2924" s="180">
        <v>40916</v>
      </c>
      <c r="C2924" s="182" t="s">
        <v>29261</v>
      </c>
      <c r="D2924" s="180" t="s">
        <v>63</v>
      </c>
      <c r="E2924" s="180" t="s">
        <v>857</v>
      </c>
      <c r="F2924" s="188">
        <v>4104.67</v>
      </c>
      <c r="G2924" s="188">
        <v>3431.83</v>
      </c>
      <c r="H2924" s="188">
        <v>3524.28</v>
      </c>
      <c r="I2924" s="188">
        <v>3606.1</v>
      </c>
      <c r="J2924" s="188">
        <v>4368.66</v>
      </c>
      <c r="K2924" s="188">
        <v>3701.4</v>
      </c>
      <c r="L2924" s="188">
        <v>3818.38</v>
      </c>
      <c r="M2924" s="188">
        <v>4455.87</v>
      </c>
      <c r="N2924" s="188">
        <v>3989.94</v>
      </c>
      <c r="O2924" s="188">
        <v>3820.77</v>
      </c>
      <c r="P2924" s="188">
        <v>4579.74</v>
      </c>
      <c r="Q2924" s="188">
        <v>3449.22</v>
      </c>
      <c r="R2924" s="188">
        <v>3716.22</v>
      </c>
      <c r="S2924" s="188">
        <v>3517.7</v>
      </c>
      <c r="T2924" s="188">
        <v>4371.2299999999996</v>
      </c>
      <c r="U2924" s="188">
        <v>3942.47</v>
      </c>
      <c r="V2924" s="188">
        <v>3739.25</v>
      </c>
      <c r="W2924" s="188">
        <v>4659.25</v>
      </c>
      <c r="X2924" s="188">
        <v>4805.6499999999996</v>
      </c>
      <c r="Y2924" s="188">
        <v>3456.36</v>
      </c>
      <c r="Z2924" s="188">
        <v>3709.07</v>
      </c>
      <c r="AA2924" s="188">
        <v>4129.7700000000004</v>
      </c>
      <c r="AB2924" s="188">
        <v>3707.12</v>
      </c>
      <c r="AC2924" s="188">
        <v>5729.45</v>
      </c>
      <c r="AD2924" s="188">
        <v>3506.33</v>
      </c>
      <c r="AE2924" s="188">
        <v>4560.57</v>
      </c>
      <c r="AF2924" s="188">
        <v>3471.48</v>
      </c>
    </row>
    <row r="2925" spans="1:32" x14ac:dyDescent="0.3">
      <c r="A2925" s="180" t="s">
        <v>26723</v>
      </c>
      <c r="B2925" s="180">
        <v>4755</v>
      </c>
      <c r="C2925" s="182" t="s">
        <v>29262</v>
      </c>
      <c r="D2925" s="180" t="s">
        <v>40</v>
      </c>
      <c r="E2925" s="180" t="s">
        <v>857</v>
      </c>
      <c r="F2925" s="188">
        <v>25.32</v>
      </c>
      <c r="G2925" s="188">
        <v>20.27</v>
      </c>
      <c r="H2925" s="188">
        <v>23.02</v>
      </c>
      <c r="I2925" s="188">
        <v>23.77</v>
      </c>
      <c r="J2925" s="188">
        <v>25.75</v>
      </c>
      <c r="K2925" s="188">
        <v>21.36</v>
      </c>
      <c r="L2925" s="188">
        <v>23.15</v>
      </c>
      <c r="M2925" s="188">
        <v>23.99</v>
      </c>
      <c r="N2925" s="188">
        <v>24.01</v>
      </c>
      <c r="O2925" s="188">
        <v>22.35</v>
      </c>
      <c r="P2925" s="188">
        <v>27.39</v>
      </c>
      <c r="Q2925" s="188">
        <v>21.26</v>
      </c>
      <c r="R2925" s="188">
        <v>22.29</v>
      </c>
      <c r="S2925" s="188">
        <v>22.92</v>
      </c>
      <c r="T2925" s="188">
        <v>23.06</v>
      </c>
      <c r="U2925" s="188">
        <v>22.53</v>
      </c>
      <c r="V2925" s="188">
        <v>21.74</v>
      </c>
      <c r="W2925" s="188">
        <v>32.89</v>
      </c>
      <c r="X2925" s="188">
        <v>24.18</v>
      </c>
      <c r="Y2925" s="188">
        <v>19.940000000000001</v>
      </c>
      <c r="Z2925" s="188">
        <v>24.43</v>
      </c>
      <c r="AA2925" s="188">
        <v>27.12</v>
      </c>
      <c r="AB2925" s="188">
        <v>22.72</v>
      </c>
      <c r="AC2925" s="188">
        <v>22.71</v>
      </c>
      <c r="AD2925" s="188">
        <v>19.98</v>
      </c>
      <c r="AE2925" s="188">
        <v>26.96</v>
      </c>
      <c r="AF2925" s="188">
        <v>21.3</v>
      </c>
    </row>
    <row r="2926" spans="1:32" x14ac:dyDescent="0.3">
      <c r="A2926" s="180" t="s">
        <v>26723</v>
      </c>
      <c r="B2926" s="180">
        <v>41067</v>
      </c>
      <c r="C2926" s="182" t="s">
        <v>29263</v>
      </c>
      <c r="D2926" s="180" t="s">
        <v>63</v>
      </c>
      <c r="E2926" s="180" t="s">
        <v>857</v>
      </c>
      <c r="F2926" s="188">
        <v>4428.92</v>
      </c>
      <c r="G2926" s="188">
        <v>3533.91</v>
      </c>
      <c r="H2926" s="188">
        <v>4041.69</v>
      </c>
      <c r="I2926" s="188">
        <v>4135.51</v>
      </c>
      <c r="J2926" s="188">
        <v>4498.59</v>
      </c>
      <c r="K2926" s="188">
        <v>3763.59</v>
      </c>
      <c r="L2926" s="188">
        <v>4120.0200000000004</v>
      </c>
      <c r="M2926" s="188">
        <v>4204.33</v>
      </c>
      <c r="N2926" s="188">
        <v>4305.12</v>
      </c>
      <c r="O2926" s="188">
        <v>3934.41</v>
      </c>
      <c r="P2926" s="188">
        <v>4847.42</v>
      </c>
      <c r="Q2926" s="188">
        <v>3721.69</v>
      </c>
      <c r="R2926" s="188">
        <v>4009.79</v>
      </c>
      <c r="S2926" s="188">
        <v>3971.56</v>
      </c>
      <c r="T2926" s="188">
        <v>4015.03</v>
      </c>
      <c r="U2926" s="188">
        <v>3942.47</v>
      </c>
      <c r="V2926" s="188">
        <v>3840.81</v>
      </c>
      <c r="W2926" s="188">
        <v>5772.65</v>
      </c>
      <c r="X2926" s="188">
        <v>4251.1499999999996</v>
      </c>
      <c r="Y2926" s="188">
        <v>3487.14</v>
      </c>
      <c r="Z2926" s="188">
        <v>4253.62</v>
      </c>
      <c r="AA2926" s="188">
        <v>4736.08</v>
      </c>
      <c r="AB2926" s="188">
        <v>3994.63</v>
      </c>
      <c r="AC2926" s="188">
        <v>3986</v>
      </c>
      <c r="AD2926" s="188">
        <v>3532.12</v>
      </c>
      <c r="AE2926" s="188">
        <v>4725.88</v>
      </c>
      <c r="AF2926" s="188">
        <v>3745.72</v>
      </c>
    </row>
    <row r="2927" spans="1:32" x14ac:dyDescent="0.3">
      <c r="A2927" s="180" t="s">
        <v>973</v>
      </c>
      <c r="B2927" s="180">
        <v>45240</v>
      </c>
      <c r="C2927" s="182" t="s">
        <v>31570</v>
      </c>
      <c r="D2927" s="180" t="s">
        <v>6</v>
      </c>
      <c r="E2927" s="180" t="s">
        <v>857</v>
      </c>
      <c r="F2927" s="188">
        <v>34.729999999999997</v>
      </c>
      <c r="G2927" s="188">
        <v>25.6</v>
      </c>
      <c r="H2927" s="188"/>
      <c r="I2927" s="188">
        <v>35.18</v>
      </c>
      <c r="J2927" s="188">
        <v>23.95</v>
      </c>
      <c r="K2927" s="188">
        <v>39.26</v>
      </c>
      <c r="L2927" s="188">
        <v>32.090000000000003</v>
      </c>
      <c r="M2927" s="188">
        <v>30.73</v>
      </c>
      <c r="N2927" s="188">
        <v>35.76</v>
      </c>
      <c r="O2927" s="188">
        <v>38.74</v>
      </c>
      <c r="P2927" s="188">
        <v>38.590000000000003</v>
      </c>
      <c r="Q2927" s="188">
        <v>26.94</v>
      </c>
      <c r="R2927" s="188">
        <v>36.75</v>
      </c>
      <c r="S2927" s="188">
        <v>29.19</v>
      </c>
      <c r="T2927" s="188">
        <v>34.65</v>
      </c>
      <c r="U2927" s="188">
        <v>25.45</v>
      </c>
      <c r="V2927" s="188">
        <v>50.56</v>
      </c>
      <c r="W2927" s="188">
        <v>22.44</v>
      </c>
      <c r="X2927" s="188"/>
      <c r="Y2927" s="188">
        <v>28.44</v>
      </c>
      <c r="Z2927" s="188">
        <v>37.42</v>
      </c>
      <c r="AA2927" s="188">
        <v>32.18</v>
      </c>
      <c r="AB2927" s="188">
        <v>30.38</v>
      </c>
      <c r="AC2927" s="188">
        <v>33.81</v>
      </c>
      <c r="AD2927" s="188">
        <v>26.26</v>
      </c>
      <c r="AE2927" s="188">
        <v>34.5</v>
      </c>
      <c r="AF2927" s="188">
        <v>34.43</v>
      </c>
    </row>
    <row r="2928" spans="1:32" x14ac:dyDescent="0.3">
      <c r="A2928" s="180" t="s">
        <v>973</v>
      </c>
      <c r="B2928" s="180">
        <v>45228</v>
      </c>
      <c r="C2928" s="182" t="s">
        <v>31571</v>
      </c>
      <c r="D2928" s="180" t="s">
        <v>6</v>
      </c>
      <c r="E2928" s="180" t="s">
        <v>857</v>
      </c>
      <c r="F2928" s="188">
        <v>29.68</v>
      </c>
      <c r="G2928" s="188">
        <v>21.87</v>
      </c>
      <c r="H2928" s="188"/>
      <c r="I2928" s="188">
        <v>30.06</v>
      </c>
      <c r="J2928" s="188">
        <v>20.46</v>
      </c>
      <c r="K2928" s="188">
        <v>33.54</v>
      </c>
      <c r="L2928" s="188">
        <v>27.42</v>
      </c>
      <c r="M2928" s="188">
        <v>26.26</v>
      </c>
      <c r="N2928" s="188">
        <v>30.56</v>
      </c>
      <c r="O2928" s="188">
        <v>33.11</v>
      </c>
      <c r="P2928" s="188">
        <v>32.97</v>
      </c>
      <c r="Q2928" s="188">
        <v>23.02</v>
      </c>
      <c r="R2928" s="188">
        <v>31.4</v>
      </c>
      <c r="S2928" s="188">
        <v>24.94</v>
      </c>
      <c r="T2928" s="188">
        <v>29.61</v>
      </c>
      <c r="U2928" s="188">
        <v>21.74</v>
      </c>
      <c r="V2928" s="188">
        <v>43.2</v>
      </c>
      <c r="W2928" s="188">
        <v>19.170000000000002</v>
      </c>
      <c r="X2928" s="188"/>
      <c r="Y2928" s="188">
        <v>24.3</v>
      </c>
      <c r="Z2928" s="188">
        <v>31.98</v>
      </c>
      <c r="AA2928" s="188">
        <v>27.5</v>
      </c>
      <c r="AB2928" s="188">
        <v>25.96</v>
      </c>
      <c r="AC2928" s="188">
        <v>28.89</v>
      </c>
      <c r="AD2928" s="188">
        <v>22.44</v>
      </c>
      <c r="AE2928" s="188">
        <v>29.48</v>
      </c>
      <c r="AF2928" s="188">
        <v>29.42</v>
      </c>
    </row>
    <row r="2929" spans="1:32" x14ac:dyDescent="0.3">
      <c r="A2929" s="180" t="s">
        <v>973</v>
      </c>
      <c r="B2929" s="180">
        <v>45241</v>
      </c>
      <c r="C2929" s="182" t="s">
        <v>31572</v>
      </c>
      <c r="D2929" s="180" t="s">
        <v>6</v>
      </c>
      <c r="E2929" s="180" t="s">
        <v>857</v>
      </c>
      <c r="F2929" s="188">
        <v>42.7</v>
      </c>
      <c r="G2929" s="188">
        <v>31.48</v>
      </c>
      <c r="H2929" s="188"/>
      <c r="I2929" s="188">
        <v>43.26</v>
      </c>
      <c r="J2929" s="188">
        <v>29.45</v>
      </c>
      <c r="K2929" s="188">
        <v>48.27</v>
      </c>
      <c r="L2929" s="188">
        <v>39.46</v>
      </c>
      <c r="M2929" s="188">
        <v>37.79</v>
      </c>
      <c r="N2929" s="188">
        <v>43.98</v>
      </c>
      <c r="O2929" s="188">
        <v>47.64</v>
      </c>
      <c r="P2929" s="188">
        <v>47.45</v>
      </c>
      <c r="Q2929" s="188">
        <v>33.130000000000003</v>
      </c>
      <c r="R2929" s="188">
        <v>45.19</v>
      </c>
      <c r="S2929" s="188">
        <v>35.89</v>
      </c>
      <c r="T2929" s="188">
        <v>42.61</v>
      </c>
      <c r="U2929" s="188">
        <v>31.29</v>
      </c>
      <c r="V2929" s="188">
        <v>62.17</v>
      </c>
      <c r="W2929" s="188">
        <v>27.59</v>
      </c>
      <c r="X2929" s="188"/>
      <c r="Y2929" s="188">
        <v>34.97</v>
      </c>
      <c r="Z2929" s="188">
        <v>46.02</v>
      </c>
      <c r="AA2929" s="188">
        <v>39.58</v>
      </c>
      <c r="AB2929" s="188">
        <v>37.36</v>
      </c>
      <c r="AC2929" s="188">
        <v>41.57</v>
      </c>
      <c r="AD2929" s="188">
        <v>32.29</v>
      </c>
      <c r="AE2929" s="188">
        <v>42.42</v>
      </c>
      <c r="AF2929" s="188">
        <v>42.34</v>
      </c>
    </row>
    <row r="2930" spans="1:32" x14ac:dyDescent="0.3">
      <c r="A2930" s="180" t="s">
        <v>973</v>
      </c>
      <c r="B2930" s="180">
        <v>38463</v>
      </c>
      <c r="C2930" s="182" t="s">
        <v>29264</v>
      </c>
      <c r="D2930" s="180" t="s">
        <v>6</v>
      </c>
      <c r="E2930" s="180" t="s">
        <v>857</v>
      </c>
      <c r="F2930" s="188"/>
      <c r="G2930" s="188">
        <v>51.19</v>
      </c>
      <c r="H2930" s="188"/>
      <c r="I2930" s="188">
        <v>55.13</v>
      </c>
      <c r="J2930" s="188">
        <v>71.98</v>
      </c>
      <c r="K2930" s="188">
        <v>52.28</v>
      </c>
      <c r="L2930" s="188">
        <v>40.229999999999997</v>
      </c>
      <c r="M2930" s="188">
        <v>47.61</v>
      </c>
      <c r="N2930" s="188">
        <v>57.75</v>
      </c>
      <c r="O2930" s="188">
        <v>94.2</v>
      </c>
      <c r="P2930" s="188">
        <v>47.98</v>
      </c>
      <c r="Q2930" s="188">
        <v>61.17</v>
      </c>
      <c r="R2930" s="188">
        <v>62.89</v>
      </c>
      <c r="S2930" s="188">
        <v>46.34</v>
      </c>
      <c r="T2930" s="188">
        <v>33.200000000000003</v>
      </c>
      <c r="U2930" s="188"/>
      <c r="V2930" s="188">
        <v>47.32</v>
      </c>
      <c r="W2930" s="188">
        <v>47.56</v>
      </c>
      <c r="X2930" s="188">
        <v>63.91</v>
      </c>
      <c r="Y2930" s="188">
        <v>38.299999999999997</v>
      </c>
      <c r="Z2930" s="188">
        <v>58.47</v>
      </c>
      <c r="AA2930" s="188">
        <v>42.46</v>
      </c>
      <c r="AB2930" s="188">
        <v>51.59</v>
      </c>
      <c r="AC2930" s="188">
        <v>84.38</v>
      </c>
      <c r="AD2930" s="188"/>
      <c r="AE2930" s="188">
        <v>44.97</v>
      </c>
      <c r="AF2930" s="188">
        <v>55.54</v>
      </c>
    </row>
    <row r="2931" spans="1:32" x14ac:dyDescent="0.3">
      <c r="A2931" s="180" t="s">
        <v>26752</v>
      </c>
      <c r="B2931" s="180">
        <v>40703</v>
      </c>
      <c r="C2931" s="182" t="s">
        <v>29265</v>
      </c>
      <c r="D2931" s="180" t="s">
        <v>6</v>
      </c>
      <c r="E2931" s="180" t="s">
        <v>26586</v>
      </c>
      <c r="F2931" s="188">
        <v>10794.35</v>
      </c>
      <c r="G2931" s="188"/>
      <c r="H2931" s="188">
        <v>13306</v>
      </c>
      <c r="I2931" s="188">
        <v>9450</v>
      </c>
      <c r="J2931" s="188">
        <v>11508.35</v>
      </c>
      <c r="K2931" s="188">
        <v>14805</v>
      </c>
      <c r="L2931" s="188"/>
      <c r="M2931" s="188">
        <v>10714</v>
      </c>
      <c r="N2931" s="188">
        <v>10051.81</v>
      </c>
      <c r="O2931" s="188">
        <v>15840</v>
      </c>
      <c r="P2931" s="188">
        <v>10939.5</v>
      </c>
      <c r="Q2931" s="188">
        <v>13490</v>
      </c>
      <c r="R2931" s="188">
        <v>11737.32</v>
      </c>
      <c r="S2931" s="188">
        <v>10449</v>
      </c>
      <c r="T2931" s="188">
        <v>13900</v>
      </c>
      <c r="U2931" s="188"/>
      <c r="V2931" s="188">
        <v>10449</v>
      </c>
      <c r="W2931" s="188">
        <v>12816</v>
      </c>
      <c r="X2931" s="188">
        <v>11699</v>
      </c>
      <c r="Y2931" s="188">
        <v>10449</v>
      </c>
      <c r="Z2931" s="188">
        <v>10302.17</v>
      </c>
      <c r="AA2931" s="188">
        <v>10449</v>
      </c>
      <c r="AB2931" s="188">
        <v>13599</v>
      </c>
      <c r="AC2931" s="188">
        <v>10029.370000000001</v>
      </c>
      <c r="AD2931" s="188"/>
      <c r="AE2931" s="188">
        <v>10449</v>
      </c>
      <c r="AF2931" s="188">
        <v>15967.38</v>
      </c>
    </row>
    <row r="2932" spans="1:32" x14ac:dyDescent="0.3">
      <c r="A2932" s="180" t="s">
        <v>26752</v>
      </c>
      <c r="B2932" s="180">
        <v>11616</v>
      </c>
      <c r="C2932" s="182" t="s">
        <v>29266</v>
      </c>
      <c r="D2932" s="180" t="s">
        <v>6</v>
      </c>
      <c r="E2932" s="180" t="s">
        <v>857</v>
      </c>
      <c r="F2932" s="188">
        <v>12893.35</v>
      </c>
      <c r="G2932" s="188"/>
      <c r="H2932" s="188">
        <v>15893.4</v>
      </c>
      <c r="I2932" s="188">
        <v>11287.58</v>
      </c>
      <c r="J2932" s="188">
        <v>13746.19</v>
      </c>
      <c r="K2932" s="188">
        <v>17683.88</v>
      </c>
      <c r="L2932" s="188"/>
      <c r="M2932" s="188">
        <v>12797.37</v>
      </c>
      <c r="N2932" s="188">
        <v>12006.42</v>
      </c>
      <c r="O2932" s="188">
        <v>18920.14</v>
      </c>
      <c r="P2932" s="188">
        <v>13066.72</v>
      </c>
      <c r="Q2932" s="188">
        <v>16113.18</v>
      </c>
      <c r="R2932" s="188">
        <v>14019.68</v>
      </c>
      <c r="S2932" s="188">
        <v>12480.84</v>
      </c>
      <c r="T2932" s="188">
        <v>16602.900000000001</v>
      </c>
      <c r="U2932" s="188"/>
      <c r="V2932" s="188">
        <v>12480.84</v>
      </c>
      <c r="W2932" s="188">
        <v>15308.12</v>
      </c>
      <c r="X2932" s="188">
        <v>13973.91</v>
      </c>
      <c r="Y2932" s="188">
        <v>12480.84</v>
      </c>
      <c r="Z2932" s="188">
        <v>12305.46</v>
      </c>
      <c r="AA2932" s="188">
        <v>12480.84</v>
      </c>
      <c r="AB2932" s="188">
        <v>16243.37</v>
      </c>
      <c r="AC2932" s="188">
        <v>11979.62</v>
      </c>
      <c r="AD2932" s="188"/>
      <c r="AE2932" s="188">
        <v>12480.84</v>
      </c>
      <c r="AF2932" s="188">
        <v>19072.29</v>
      </c>
    </row>
    <row r="2933" spans="1:32" x14ac:dyDescent="0.3">
      <c r="A2933" s="180" t="s">
        <v>26752</v>
      </c>
      <c r="B2933" s="180">
        <v>41898</v>
      </c>
      <c r="C2933" s="182" t="s">
        <v>29267</v>
      </c>
      <c r="D2933" s="180" t="s">
        <v>6</v>
      </c>
      <c r="E2933" s="180" t="s">
        <v>857</v>
      </c>
      <c r="F2933" s="188">
        <v>6367.87</v>
      </c>
      <c r="G2933" s="188"/>
      <c r="H2933" s="188">
        <v>7849.56</v>
      </c>
      <c r="I2933" s="188">
        <v>5574.8</v>
      </c>
      <c r="J2933" s="188">
        <v>6789.08</v>
      </c>
      <c r="K2933" s="188">
        <v>8733.86</v>
      </c>
      <c r="L2933" s="188"/>
      <c r="M2933" s="188">
        <v>6320.47</v>
      </c>
      <c r="N2933" s="188">
        <v>5929.82</v>
      </c>
      <c r="O2933" s="188">
        <v>9344.43</v>
      </c>
      <c r="P2933" s="188">
        <v>6453.5</v>
      </c>
      <c r="Q2933" s="188">
        <v>7958.1</v>
      </c>
      <c r="R2933" s="188">
        <v>6924.15</v>
      </c>
      <c r="S2933" s="188">
        <v>6164.14</v>
      </c>
      <c r="T2933" s="188">
        <v>8199.9699999999993</v>
      </c>
      <c r="U2933" s="188"/>
      <c r="V2933" s="188">
        <v>6164.14</v>
      </c>
      <c r="W2933" s="188">
        <v>7560.49</v>
      </c>
      <c r="X2933" s="188">
        <v>6901.55</v>
      </c>
      <c r="Y2933" s="188">
        <v>6164.14</v>
      </c>
      <c r="Z2933" s="188">
        <v>6077.52</v>
      </c>
      <c r="AA2933" s="188">
        <v>6164.14</v>
      </c>
      <c r="AB2933" s="188">
        <v>8022.41</v>
      </c>
      <c r="AC2933" s="188">
        <v>5916.59</v>
      </c>
      <c r="AD2933" s="188"/>
      <c r="AE2933" s="188">
        <v>6164.14</v>
      </c>
      <c r="AF2933" s="188">
        <v>9419.58</v>
      </c>
    </row>
    <row r="2934" spans="1:32" x14ac:dyDescent="0.3">
      <c r="A2934" s="180" t="s">
        <v>26752</v>
      </c>
      <c r="B2934" s="180">
        <v>45304</v>
      </c>
      <c r="C2934" s="182" t="s">
        <v>31573</v>
      </c>
      <c r="D2934" s="180" t="s">
        <v>6</v>
      </c>
      <c r="E2934" s="180" t="s">
        <v>857</v>
      </c>
      <c r="F2934" s="188">
        <v>10954.63</v>
      </c>
      <c r="G2934" s="188"/>
      <c r="H2934" s="188">
        <v>13503.58</v>
      </c>
      <c r="I2934" s="188">
        <v>9590.32</v>
      </c>
      <c r="J2934" s="188">
        <v>11679.24</v>
      </c>
      <c r="K2934" s="188">
        <v>15024.84</v>
      </c>
      <c r="L2934" s="188"/>
      <c r="M2934" s="188">
        <v>10873.09</v>
      </c>
      <c r="N2934" s="188">
        <v>10201.07</v>
      </c>
      <c r="O2934" s="188">
        <v>16075.21</v>
      </c>
      <c r="P2934" s="188">
        <v>11101.94</v>
      </c>
      <c r="Q2934" s="188">
        <v>13690.31</v>
      </c>
      <c r="R2934" s="188">
        <v>11911.61</v>
      </c>
      <c r="S2934" s="188">
        <v>10604.16</v>
      </c>
      <c r="T2934" s="188">
        <v>14106.4</v>
      </c>
      <c r="U2934" s="188"/>
      <c r="V2934" s="188">
        <v>10604.16</v>
      </c>
      <c r="W2934" s="188">
        <v>13006.3</v>
      </c>
      <c r="X2934" s="188">
        <v>11872.72</v>
      </c>
      <c r="Y2934" s="188">
        <v>10604.16</v>
      </c>
      <c r="Z2934" s="188">
        <v>10455.15</v>
      </c>
      <c r="AA2934" s="188">
        <v>10604.16</v>
      </c>
      <c r="AB2934" s="188">
        <v>13800.93</v>
      </c>
      <c r="AC2934" s="188">
        <v>10178.290000000001</v>
      </c>
      <c r="AD2934" s="188"/>
      <c r="AE2934" s="188">
        <v>10604.16</v>
      </c>
      <c r="AF2934" s="188">
        <v>16204.48</v>
      </c>
    </row>
    <row r="2935" spans="1:32" x14ac:dyDescent="0.3">
      <c r="A2935" s="180" t="s">
        <v>973</v>
      </c>
      <c r="B2935" s="180">
        <v>36141</v>
      </c>
      <c r="C2935" s="182" t="s">
        <v>29268</v>
      </c>
      <c r="D2935" s="180" t="s">
        <v>6</v>
      </c>
      <c r="E2935" s="180" t="s">
        <v>857</v>
      </c>
      <c r="F2935" s="188">
        <v>108.44</v>
      </c>
      <c r="G2935" s="188">
        <v>100.54</v>
      </c>
      <c r="H2935" s="188">
        <v>102.21</v>
      </c>
      <c r="I2935" s="188">
        <v>120.64</v>
      </c>
      <c r="J2935" s="188">
        <v>95.58</v>
      </c>
      <c r="K2935" s="188">
        <v>104.76</v>
      </c>
      <c r="L2935" s="188">
        <v>86.26</v>
      </c>
      <c r="M2935" s="188">
        <v>98.86</v>
      </c>
      <c r="N2935" s="188">
        <v>87.13</v>
      </c>
      <c r="O2935" s="188">
        <v>95.58</v>
      </c>
      <c r="P2935" s="188">
        <v>94.57</v>
      </c>
      <c r="Q2935" s="188">
        <v>102.35</v>
      </c>
      <c r="R2935" s="188">
        <v>131.5</v>
      </c>
      <c r="S2935" s="188">
        <v>113.94</v>
      </c>
      <c r="T2935" s="188">
        <v>123.32</v>
      </c>
      <c r="U2935" s="188">
        <v>103.22</v>
      </c>
      <c r="V2935" s="188">
        <v>126.54</v>
      </c>
      <c r="W2935" s="188">
        <v>100.54</v>
      </c>
      <c r="X2935" s="188">
        <v>120.64</v>
      </c>
      <c r="Y2935" s="188">
        <v>87.13</v>
      </c>
      <c r="Z2935" s="188">
        <v>110.59</v>
      </c>
      <c r="AA2935" s="188">
        <v>128.62</v>
      </c>
      <c r="AB2935" s="188">
        <v>113.27</v>
      </c>
      <c r="AC2935" s="188">
        <v>99.87</v>
      </c>
      <c r="AD2935" s="188">
        <v>90.48</v>
      </c>
      <c r="AE2935" s="188">
        <v>100.54</v>
      </c>
      <c r="AF2935" s="188">
        <v>119.84</v>
      </c>
    </row>
    <row r="2936" spans="1:32" x14ac:dyDescent="0.3">
      <c r="A2936" s="180" t="s">
        <v>973</v>
      </c>
      <c r="B2936" s="180">
        <v>45211</v>
      </c>
      <c r="C2936" s="182" t="s">
        <v>31574</v>
      </c>
      <c r="D2936" s="180" t="s">
        <v>6</v>
      </c>
      <c r="E2936" s="180" t="s">
        <v>857</v>
      </c>
      <c r="F2936" s="188">
        <v>98.56</v>
      </c>
      <c r="G2936" s="188">
        <v>91.37</v>
      </c>
      <c r="H2936" s="188">
        <v>92.89</v>
      </c>
      <c r="I2936" s="188">
        <v>109.65</v>
      </c>
      <c r="J2936" s="188">
        <v>86.86</v>
      </c>
      <c r="K2936" s="188">
        <v>95.21</v>
      </c>
      <c r="L2936" s="188">
        <v>78.400000000000006</v>
      </c>
      <c r="M2936" s="188">
        <v>89.85</v>
      </c>
      <c r="N2936" s="188">
        <v>79.19</v>
      </c>
      <c r="O2936" s="188">
        <v>86.86</v>
      </c>
      <c r="P2936" s="188">
        <v>85.95</v>
      </c>
      <c r="Q2936" s="188">
        <v>93.02</v>
      </c>
      <c r="R2936" s="188">
        <v>119.52</v>
      </c>
      <c r="S2936" s="188">
        <v>103.55</v>
      </c>
      <c r="T2936" s="188">
        <v>112.08</v>
      </c>
      <c r="U2936" s="188">
        <v>93.81</v>
      </c>
      <c r="V2936" s="188">
        <v>115.01</v>
      </c>
      <c r="W2936" s="188">
        <v>91.37</v>
      </c>
      <c r="X2936" s="188">
        <v>109.65</v>
      </c>
      <c r="Y2936" s="188">
        <v>79.19</v>
      </c>
      <c r="Z2936" s="188">
        <v>100.51</v>
      </c>
      <c r="AA2936" s="188">
        <v>116.9</v>
      </c>
      <c r="AB2936" s="188">
        <v>102.95</v>
      </c>
      <c r="AC2936" s="188">
        <v>90.76</v>
      </c>
      <c r="AD2936" s="188">
        <v>82.23</v>
      </c>
      <c r="AE2936" s="188">
        <v>91.37</v>
      </c>
      <c r="AF2936" s="188">
        <v>108.92</v>
      </c>
    </row>
    <row r="2937" spans="1:32" x14ac:dyDescent="0.3">
      <c r="A2937" s="180" t="s">
        <v>973</v>
      </c>
      <c r="B2937" s="180">
        <v>43651</v>
      </c>
      <c r="C2937" s="182" t="s">
        <v>29269</v>
      </c>
      <c r="D2937" s="180" t="s">
        <v>42</v>
      </c>
      <c r="E2937" s="180" t="s">
        <v>857</v>
      </c>
      <c r="F2937" s="188">
        <v>6.47</v>
      </c>
      <c r="G2937" s="188">
        <v>5.27</v>
      </c>
      <c r="H2937" s="188">
        <v>6.22</v>
      </c>
      <c r="I2937" s="188">
        <v>5.54</v>
      </c>
      <c r="J2937" s="188">
        <v>5.23</v>
      </c>
      <c r="K2937" s="188">
        <v>4.3899999999999997</v>
      </c>
      <c r="L2937" s="188">
        <v>6.65</v>
      </c>
      <c r="M2937" s="188">
        <v>8.31</v>
      </c>
      <c r="N2937" s="188">
        <v>4.67</v>
      </c>
      <c r="O2937" s="188">
        <v>5.68</v>
      </c>
      <c r="P2937" s="188">
        <v>7.09</v>
      </c>
      <c r="Q2937" s="188">
        <v>7.91</v>
      </c>
      <c r="R2937" s="188">
        <v>6.47</v>
      </c>
      <c r="S2937" s="188">
        <v>5.03</v>
      </c>
      <c r="T2937" s="188">
        <v>5.18</v>
      </c>
      <c r="U2937" s="188">
        <v>4.3099999999999996</v>
      </c>
      <c r="V2937" s="188">
        <v>4.96</v>
      </c>
      <c r="W2937" s="188">
        <v>8.26</v>
      </c>
      <c r="X2937" s="188">
        <v>7.72</v>
      </c>
      <c r="Y2937" s="188">
        <v>3.77</v>
      </c>
      <c r="Z2937" s="188">
        <v>6.65</v>
      </c>
      <c r="AA2937" s="188">
        <v>6.22</v>
      </c>
      <c r="AB2937" s="188">
        <v>7.91</v>
      </c>
      <c r="AC2937" s="188">
        <v>7.84</v>
      </c>
      <c r="AD2937" s="188">
        <v>5.18</v>
      </c>
      <c r="AE2937" s="188">
        <v>6.96</v>
      </c>
      <c r="AF2937" s="188">
        <v>7.91</v>
      </c>
    </row>
    <row r="2938" spans="1:32" x14ac:dyDescent="0.3">
      <c r="A2938" s="180" t="s">
        <v>973</v>
      </c>
      <c r="B2938" s="180">
        <v>43626</v>
      </c>
      <c r="C2938" s="182" t="s">
        <v>29270</v>
      </c>
      <c r="D2938" s="180" t="s">
        <v>42</v>
      </c>
      <c r="E2938" s="180" t="s">
        <v>26586</v>
      </c>
      <c r="F2938" s="188">
        <v>3.6</v>
      </c>
      <c r="G2938" s="188">
        <v>2.93</v>
      </c>
      <c r="H2938" s="188">
        <v>3.46</v>
      </c>
      <c r="I2938" s="188">
        <v>3.08</v>
      </c>
      <c r="J2938" s="188">
        <v>2.91</v>
      </c>
      <c r="K2938" s="188">
        <v>2.44</v>
      </c>
      <c r="L2938" s="188">
        <v>3.7</v>
      </c>
      <c r="M2938" s="188">
        <v>4.62</v>
      </c>
      <c r="N2938" s="188">
        <v>2.6</v>
      </c>
      <c r="O2938" s="188">
        <v>3.16</v>
      </c>
      <c r="P2938" s="188">
        <v>3.94</v>
      </c>
      <c r="Q2938" s="188">
        <v>4.4000000000000004</v>
      </c>
      <c r="R2938" s="188">
        <v>3.6</v>
      </c>
      <c r="S2938" s="188">
        <v>2.8</v>
      </c>
      <c r="T2938" s="188">
        <v>2.88</v>
      </c>
      <c r="U2938" s="188">
        <v>2.4</v>
      </c>
      <c r="V2938" s="188">
        <v>2.76</v>
      </c>
      <c r="W2938" s="188">
        <v>4.59</v>
      </c>
      <c r="X2938" s="188">
        <v>4.29</v>
      </c>
      <c r="Y2938" s="188">
        <v>2.1</v>
      </c>
      <c r="Z2938" s="188">
        <v>3.7</v>
      </c>
      <c r="AA2938" s="188">
        <v>3.46</v>
      </c>
      <c r="AB2938" s="188">
        <v>4.4000000000000004</v>
      </c>
      <c r="AC2938" s="188">
        <v>4.3600000000000003</v>
      </c>
      <c r="AD2938" s="188">
        <v>2.88</v>
      </c>
      <c r="AE2938" s="188">
        <v>3.87</v>
      </c>
      <c r="AF2938" s="188">
        <v>4.4000000000000004</v>
      </c>
    </row>
    <row r="2939" spans="1:32" x14ac:dyDescent="0.3">
      <c r="A2939" s="180" t="s">
        <v>973</v>
      </c>
      <c r="B2939" s="180">
        <v>39434</v>
      </c>
      <c r="C2939" s="182" t="s">
        <v>29271</v>
      </c>
      <c r="D2939" s="180" t="s">
        <v>42</v>
      </c>
      <c r="E2939" s="180" t="s">
        <v>857</v>
      </c>
      <c r="F2939" s="188">
        <v>5.09</v>
      </c>
      <c r="G2939" s="188">
        <v>4.34</v>
      </c>
      <c r="H2939" s="188">
        <v>3.76</v>
      </c>
      <c r="I2939" s="188">
        <v>3.86</v>
      </c>
      <c r="J2939" s="188">
        <v>3.47</v>
      </c>
      <c r="K2939" s="188">
        <v>3.47</v>
      </c>
      <c r="L2939" s="188">
        <v>3.28</v>
      </c>
      <c r="M2939" s="188">
        <v>3.42</v>
      </c>
      <c r="N2939" s="188">
        <v>3.55</v>
      </c>
      <c r="O2939" s="188">
        <v>4.16</v>
      </c>
      <c r="P2939" s="188">
        <v>3.63</v>
      </c>
      <c r="Q2939" s="188">
        <v>3.64</v>
      </c>
      <c r="R2939" s="188">
        <v>5.32</v>
      </c>
      <c r="S2939" s="188">
        <v>3.72</v>
      </c>
      <c r="T2939" s="188">
        <v>3.9</v>
      </c>
      <c r="U2939" s="188">
        <v>3.33</v>
      </c>
      <c r="V2939" s="188">
        <v>3.81</v>
      </c>
      <c r="W2939" s="188">
        <v>3.81</v>
      </c>
      <c r="X2939" s="188">
        <v>3.64</v>
      </c>
      <c r="Y2939" s="188">
        <v>4.1900000000000004</v>
      </c>
      <c r="Z2939" s="188">
        <v>5.92</v>
      </c>
      <c r="AA2939" s="188">
        <v>3.9</v>
      </c>
      <c r="AB2939" s="188">
        <v>4.45</v>
      </c>
      <c r="AC2939" s="188">
        <v>3.94</v>
      </c>
      <c r="AD2939" s="188">
        <v>4.2</v>
      </c>
      <c r="AE2939" s="188">
        <v>3.38</v>
      </c>
      <c r="AF2939" s="188">
        <v>3.64</v>
      </c>
    </row>
    <row r="2940" spans="1:32" x14ac:dyDescent="0.3">
      <c r="A2940" s="180" t="s">
        <v>973</v>
      </c>
      <c r="B2940" s="180">
        <v>39433</v>
      </c>
      <c r="C2940" s="182" t="s">
        <v>29272</v>
      </c>
      <c r="D2940" s="180" t="s">
        <v>42</v>
      </c>
      <c r="E2940" s="180" t="s">
        <v>857</v>
      </c>
      <c r="F2940" s="188">
        <v>4.04</v>
      </c>
      <c r="G2940" s="188">
        <v>3.45</v>
      </c>
      <c r="H2940" s="188">
        <v>2.99</v>
      </c>
      <c r="I2940" s="188">
        <v>3.07</v>
      </c>
      <c r="J2940" s="188">
        <v>2.76</v>
      </c>
      <c r="K2940" s="188">
        <v>2.75</v>
      </c>
      <c r="L2940" s="188">
        <v>2.61</v>
      </c>
      <c r="M2940" s="188">
        <v>2.71</v>
      </c>
      <c r="N2940" s="188">
        <v>2.82</v>
      </c>
      <c r="O2940" s="188">
        <v>3.31</v>
      </c>
      <c r="P2940" s="188">
        <v>2.89</v>
      </c>
      <c r="Q2940" s="188">
        <v>2.89</v>
      </c>
      <c r="R2940" s="188">
        <v>4.2300000000000004</v>
      </c>
      <c r="S2940" s="188">
        <v>2.96</v>
      </c>
      <c r="T2940" s="188">
        <v>3.1</v>
      </c>
      <c r="U2940" s="188">
        <v>2.65</v>
      </c>
      <c r="V2940" s="188">
        <v>3.03</v>
      </c>
      <c r="W2940" s="188">
        <v>3.03</v>
      </c>
      <c r="X2940" s="188">
        <v>2.89</v>
      </c>
      <c r="Y2940" s="188">
        <v>3.33</v>
      </c>
      <c r="Z2940" s="188">
        <v>4.71</v>
      </c>
      <c r="AA2940" s="188">
        <v>3.1</v>
      </c>
      <c r="AB2940" s="188">
        <v>3.54</v>
      </c>
      <c r="AC2940" s="188">
        <v>3.13</v>
      </c>
      <c r="AD2940" s="188">
        <v>3.34</v>
      </c>
      <c r="AE2940" s="188">
        <v>2.69</v>
      </c>
      <c r="AF2940" s="188">
        <v>2.89</v>
      </c>
    </row>
    <row r="2941" spans="1:32" x14ac:dyDescent="0.3">
      <c r="A2941" s="180" t="s">
        <v>973</v>
      </c>
      <c r="B2941" s="180">
        <v>4049</v>
      </c>
      <c r="C2941" s="182" t="s">
        <v>29273</v>
      </c>
      <c r="D2941" s="180" t="s">
        <v>57</v>
      </c>
      <c r="E2941" s="180" t="s">
        <v>857</v>
      </c>
      <c r="F2941" s="188">
        <v>72.25</v>
      </c>
      <c r="G2941" s="188">
        <v>58.8</v>
      </c>
      <c r="H2941" s="188">
        <v>69.44</v>
      </c>
      <c r="I2941" s="188">
        <v>61.82</v>
      </c>
      <c r="J2941" s="188">
        <v>58.4</v>
      </c>
      <c r="K2941" s="188">
        <v>48.97</v>
      </c>
      <c r="L2941" s="188">
        <v>74.260000000000005</v>
      </c>
      <c r="M2941" s="188">
        <v>92.73</v>
      </c>
      <c r="N2941" s="188">
        <v>52.18</v>
      </c>
      <c r="O2941" s="188">
        <v>63.42</v>
      </c>
      <c r="P2941" s="188">
        <v>79.08</v>
      </c>
      <c r="Q2941" s="188">
        <v>88.31</v>
      </c>
      <c r="R2941" s="188">
        <v>72.25</v>
      </c>
      <c r="S2941" s="188">
        <v>56.2</v>
      </c>
      <c r="T2941" s="188">
        <v>57.8</v>
      </c>
      <c r="U2941" s="188">
        <v>48.17</v>
      </c>
      <c r="V2941" s="188">
        <v>55.39</v>
      </c>
      <c r="W2941" s="188">
        <v>92.12</v>
      </c>
      <c r="X2941" s="188">
        <v>86.1</v>
      </c>
      <c r="Y2941" s="188">
        <v>42.15</v>
      </c>
      <c r="Z2941" s="188">
        <v>74.260000000000005</v>
      </c>
      <c r="AA2941" s="188">
        <v>69.44</v>
      </c>
      <c r="AB2941" s="188">
        <v>88.31</v>
      </c>
      <c r="AC2941" s="188">
        <v>87.51</v>
      </c>
      <c r="AD2941" s="188">
        <v>57.8</v>
      </c>
      <c r="AE2941" s="188">
        <v>77.67</v>
      </c>
      <c r="AF2941" s="188">
        <v>88.31</v>
      </c>
    </row>
    <row r="2942" spans="1:32" x14ac:dyDescent="0.3">
      <c r="A2942" s="180" t="s">
        <v>973</v>
      </c>
      <c r="B2942" s="180">
        <v>38120</v>
      </c>
      <c r="C2942" s="182" t="s">
        <v>29274</v>
      </c>
      <c r="D2942" s="180" t="s">
        <v>42</v>
      </c>
      <c r="E2942" s="180" t="s">
        <v>857</v>
      </c>
      <c r="F2942" s="188">
        <v>199.9</v>
      </c>
      <c r="G2942" s="188">
        <v>160.9</v>
      </c>
      <c r="H2942" s="188"/>
      <c r="I2942" s="188">
        <v>175.78</v>
      </c>
      <c r="J2942" s="188">
        <v>140.41</v>
      </c>
      <c r="K2942" s="188"/>
      <c r="L2942" s="188">
        <v>117.92</v>
      </c>
      <c r="M2942" s="188">
        <v>90.88</v>
      </c>
      <c r="N2942" s="188">
        <v>94.86</v>
      </c>
      <c r="O2942" s="188">
        <v>129.88</v>
      </c>
      <c r="P2942" s="188">
        <v>118.56</v>
      </c>
      <c r="Q2942" s="188"/>
      <c r="R2942" s="188"/>
      <c r="S2942" s="188">
        <v>176.28</v>
      </c>
      <c r="T2942" s="188">
        <v>175.92</v>
      </c>
      <c r="U2942" s="188">
        <v>150.09</v>
      </c>
      <c r="V2942" s="188">
        <v>175.07</v>
      </c>
      <c r="W2942" s="188">
        <v>141.76</v>
      </c>
      <c r="X2942" s="188">
        <v>178.2</v>
      </c>
      <c r="Y2942" s="188">
        <v>150.72999999999999</v>
      </c>
      <c r="Z2942" s="188">
        <v>139.55000000000001</v>
      </c>
      <c r="AA2942" s="188">
        <v>120.55</v>
      </c>
      <c r="AB2942" s="188">
        <v>134.57</v>
      </c>
      <c r="AC2942" s="188">
        <v>146.66999999999999</v>
      </c>
      <c r="AD2942" s="188">
        <v>187.45</v>
      </c>
      <c r="AE2942" s="188">
        <v>126.46</v>
      </c>
      <c r="AF2942" s="188">
        <v>116.21</v>
      </c>
    </row>
    <row r="2943" spans="1:32" x14ac:dyDescent="0.3">
      <c r="A2943" s="180" t="s">
        <v>973</v>
      </c>
      <c r="B2943" s="180">
        <v>43652</v>
      </c>
      <c r="C2943" s="182" t="s">
        <v>29275</v>
      </c>
      <c r="D2943" s="180" t="s">
        <v>42</v>
      </c>
      <c r="E2943" s="180" t="s">
        <v>857</v>
      </c>
      <c r="F2943" s="188">
        <v>14.51</v>
      </c>
      <c r="G2943" s="188">
        <v>11.81</v>
      </c>
      <c r="H2943" s="188">
        <v>13.94</v>
      </c>
      <c r="I2943" s="188">
        <v>12.41</v>
      </c>
      <c r="J2943" s="188">
        <v>11.72</v>
      </c>
      <c r="K2943" s="188">
        <v>9.83</v>
      </c>
      <c r="L2943" s="188">
        <v>14.91</v>
      </c>
      <c r="M2943" s="188">
        <v>18.62</v>
      </c>
      <c r="N2943" s="188">
        <v>10.47</v>
      </c>
      <c r="O2943" s="188">
        <v>12.73</v>
      </c>
      <c r="P2943" s="188">
        <v>15.88</v>
      </c>
      <c r="Q2943" s="188">
        <v>17.73</v>
      </c>
      <c r="R2943" s="188">
        <v>14.51</v>
      </c>
      <c r="S2943" s="188">
        <v>11.28</v>
      </c>
      <c r="T2943" s="188">
        <v>11.6</v>
      </c>
      <c r="U2943" s="188">
        <v>9.67</v>
      </c>
      <c r="V2943" s="188">
        <v>11.12</v>
      </c>
      <c r="W2943" s="188">
        <v>18.5</v>
      </c>
      <c r="X2943" s="188">
        <v>17.29</v>
      </c>
      <c r="Y2943" s="188">
        <v>8.4600000000000009</v>
      </c>
      <c r="Z2943" s="188">
        <v>14.91</v>
      </c>
      <c r="AA2943" s="188">
        <v>13.94</v>
      </c>
      <c r="AB2943" s="188">
        <v>17.73</v>
      </c>
      <c r="AC2943" s="188">
        <v>17.57</v>
      </c>
      <c r="AD2943" s="188">
        <v>11.6</v>
      </c>
      <c r="AE2943" s="188">
        <v>15.59</v>
      </c>
      <c r="AF2943" s="188">
        <v>17.73</v>
      </c>
    </row>
    <row r="2944" spans="1:32" x14ac:dyDescent="0.3">
      <c r="A2944" s="180" t="s">
        <v>973</v>
      </c>
      <c r="B2944" s="180">
        <v>10498</v>
      </c>
      <c r="C2944" s="182" t="s">
        <v>29276</v>
      </c>
      <c r="D2944" s="180" t="s">
        <v>42</v>
      </c>
      <c r="E2944" s="180" t="s">
        <v>857</v>
      </c>
      <c r="F2944" s="188">
        <v>12.73</v>
      </c>
      <c r="G2944" s="188">
        <v>11.46</v>
      </c>
      <c r="H2944" s="188">
        <v>12.97</v>
      </c>
      <c r="I2944" s="188">
        <v>17.190000000000001</v>
      </c>
      <c r="J2944" s="188">
        <v>12.73</v>
      </c>
      <c r="K2944" s="188"/>
      <c r="L2944" s="188">
        <v>8.7799999999999994</v>
      </c>
      <c r="M2944" s="188">
        <v>9.09</v>
      </c>
      <c r="N2944" s="188">
        <v>8.43</v>
      </c>
      <c r="O2944" s="188">
        <v>10.18</v>
      </c>
      <c r="P2944" s="188">
        <v>6.62</v>
      </c>
      <c r="Q2944" s="188">
        <v>11.46</v>
      </c>
      <c r="R2944" s="188">
        <v>16.04</v>
      </c>
      <c r="S2944" s="188">
        <v>12.33</v>
      </c>
      <c r="T2944" s="188">
        <v>12.41</v>
      </c>
      <c r="U2944" s="188">
        <v>9.16</v>
      </c>
      <c r="V2944" s="188">
        <v>11.46</v>
      </c>
      <c r="W2944" s="188">
        <v>9.07</v>
      </c>
      <c r="X2944" s="188">
        <v>8.8800000000000008</v>
      </c>
      <c r="Y2944" s="188">
        <v>10.18</v>
      </c>
      <c r="Z2944" s="188">
        <v>22.28</v>
      </c>
      <c r="AA2944" s="188">
        <v>10.18</v>
      </c>
      <c r="AB2944" s="188">
        <v>6.98</v>
      </c>
      <c r="AC2944" s="188">
        <v>7.32</v>
      </c>
      <c r="AD2944" s="188">
        <v>11.14</v>
      </c>
      <c r="AE2944" s="188">
        <v>11.46</v>
      </c>
      <c r="AF2944" s="188">
        <v>12.09</v>
      </c>
    </row>
    <row r="2945" spans="1:32" x14ac:dyDescent="0.3">
      <c r="A2945" s="180" t="s">
        <v>973</v>
      </c>
      <c r="B2945" s="180">
        <v>4823</v>
      </c>
      <c r="C2945" s="182" t="s">
        <v>29277</v>
      </c>
      <c r="D2945" s="180" t="s">
        <v>42</v>
      </c>
      <c r="E2945" s="180" t="s">
        <v>857</v>
      </c>
      <c r="F2945" s="188">
        <v>35.76</v>
      </c>
      <c r="G2945" s="188">
        <v>33.82</v>
      </c>
      <c r="H2945" s="188">
        <v>34.35</v>
      </c>
      <c r="I2945" s="188">
        <v>41.44</v>
      </c>
      <c r="J2945" s="188">
        <v>44.67</v>
      </c>
      <c r="K2945" s="188">
        <v>39.590000000000003</v>
      </c>
      <c r="L2945" s="188">
        <v>30.65</v>
      </c>
      <c r="M2945" s="188">
        <v>35.18</v>
      </c>
      <c r="N2945" s="188">
        <v>30.48</v>
      </c>
      <c r="O2945" s="188">
        <v>40.74</v>
      </c>
      <c r="P2945" s="188">
        <v>33.200000000000003</v>
      </c>
      <c r="Q2945" s="188">
        <v>38.25</v>
      </c>
      <c r="R2945" s="188">
        <v>41.01</v>
      </c>
      <c r="S2945" s="188">
        <v>34.479999999999997</v>
      </c>
      <c r="T2945" s="188">
        <v>33.200000000000003</v>
      </c>
      <c r="U2945" s="188">
        <v>35.630000000000003</v>
      </c>
      <c r="V2945" s="188">
        <v>50.96</v>
      </c>
      <c r="W2945" s="188">
        <v>27.95</v>
      </c>
      <c r="X2945" s="188">
        <v>38.18</v>
      </c>
      <c r="Y2945" s="188">
        <v>30.65</v>
      </c>
      <c r="Z2945" s="188">
        <v>36.33</v>
      </c>
      <c r="AA2945" s="188">
        <v>35.119999999999997</v>
      </c>
      <c r="AB2945" s="188">
        <v>35.11</v>
      </c>
      <c r="AC2945" s="188">
        <v>34.35</v>
      </c>
      <c r="AD2945" s="188">
        <v>34.36</v>
      </c>
      <c r="AE2945" s="188">
        <v>34.479999999999997</v>
      </c>
      <c r="AF2945" s="188">
        <v>31.92</v>
      </c>
    </row>
    <row r="2946" spans="1:32" x14ac:dyDescent="0.3">
      <c r="A2946" s="180" t="s">
        <v>973</v>
      </c>
      <c r="B2946" s="180">
        <v>38877</v>
      </c>
      <c r="C2946" s="182" t="s">
        <v>29278</v>
      </c>
      <c r="D2946" s="180" t="s">
        <v>42</v>
      </c>
      <c r="E2946" s="180" t="s">
        <v>857</v>
      </c>
      <c r="F2946" s="188">
        <v>8.83</v>
      </c>
      <c r="G2946" s="188">
        <v>7.77</v>
      </c>
      <c r="H2946" s="188">
        <v>7.2</v>
      </c>
      <c r="I2946" s="188">
        <v>8.09</v>
      </c>
      <c r="J2946" s="188">
        <v>8</v>
      </c>
      <c r="K2946" s="188">
        <v>7.78</v>
      </c>
      <c r="L2946" s="188">
        <v>8.39</v>
      </c>
      <c r="M2946" s="188">
        <v>7.32</v>
      </c>
      <c r="N2946" s="188">
        <v>7.71</v>
      </c>
      <c r="O2946" s="188">
        <v>9.49</v>
      </c>
      <c r="P2946" s="188">
        <v>7.87</v>
      </c>
      <c r="Q2946" s="188">
        <v>7.75</v>
      </c>
      <c r="R2946" s="188">
        <v>7.88</v>
      </c>
      <c r="S2946" s="188">
        <v>8.6300000000000008</v>
      </c>
      <c r="T2946" s="188">
        <v>7.42</v>
      </c>
      <c r="U2946" s="188">
        <v>8.3800000000000008</v>
      </c>
      <c r="V2946" s="188">
        <v>7.56</v>
      </c>
      <c r="W2946" s="188">
        <v>7.2</v>
      </c>
      <c r="X2946" s="188">
        <v>7.55</v>
      </c>
      <c r="Y2946" s="188">
        <v>7.18</v>
      </c>
      <c r="Z2946" s="188">
        <v>8.0500000000000007</v>
      </c>
      <c r="AA2946" s="188">
        <v>11.16</v>
      </c>
      <c r="AB2946" s="188">
        <v>7.94</v>
      </c>
      <c r="AC2946" s="188">
        <v>6.93</v>
      </c>
      <c r="AD2946" s="188">
        <v>7.69</v>
      </c>
      <c r="AE2946" s="188">
        <v>7.67</v>
      </c>
      <c r="AF2946" s="188">
        <v>8.69</v>
      </c>
    </row>
    <row r="2947" spans="1:32" x14ac:dyDescent="0.3">
      <c r="A2947" s="180" t="s">
        <v>973</v>
      </c>
      <c r="B2947" s="180">
        <v>34546</v>
      </c>
      <c r="C2947" s="182" t="s">
        <v>29279</v>
      </c>
      <c r="D2947" s="180" t="s">
        <v>42</v>
      </c>
      <c r="E2947" s="180" t="s">
        <v>857</v>
      </c>
      <c r="F2947" s="188">
        <v>9.08</v>
      </c>
      <c r="G2947" s="188">
        <v>7.99</v>
      </c>
      <c r="H2947" s="188">
        <v>7.41</v>
      </c>
      <c r="I2947" s="188">
        <v>8.32</v>
      </c>
      <c r="J2947" s="188">
        <v>8.23</v>
      </c>
      <c r="K2947" s="188">
        <v>8</v>
      </c>
      <c r="L2947" s="188">
        <v>8.6300000000000008</v>
      </c>
      <c r="M2947" s="188">
        <v>7.52</v>
      </c>
      <c r="N2947" s="188">
        <v>7.93</v>
      </c>
      <c r="O2947" s="188">
        <v>9.76</v>
      </c>
      <c r="P2947" s="188">
        <v>8.09</v>
      </c>
      <c r="Q2947" s="188">
        <v>7.97</v>
      </c>
      <c r="R2947" s="188">
        <v>8.1</v>
      </c>
      <c r="S2947" s="188">
        <v>8.8800000000000008</v>
      </c>
      <c r="T2947" s="188">
        <v>7.63</v>
      </c>
      <c r="U2947" s="188">
        <v>8.6199999999999992</v>
      </c>
      <c r="V2947" s="188">
        <v>7.78</v>
      </c>
      <c r="W2947" s="188">
        <v>7.41</v>
      </c>
      <c r="X2947" s="188">
        <v>7.76</v>
      </c>
      <c r="Y2947" s="188">
        <v>7.38</v>
      </c>
      <c r="Z2947" s="188">
        <v>8.27</v>
      </c>
      <c r="AA2947" s="188">
        <v>11.48</v>
      </c>
      <c r="AB2947" s="188">
        <v>8.16</v>
      </c>
      <c r="AC2947" s="188">
        <v>7.13</v>
      </c>
      <c r="AD2947" s="188">
        <v>7.91</v>
      </c>
      <c r="AE2947" s="188">
        <v>7.89</v>
      </c>
      <c r="AF2947" s="188">
        <v>8.93</v>
      </c>
    </row>
    <row r="2948" spans="1:32" x14ac:dyDescent="0.3">
      <c r="A2948" s="180" t="s">
        <v>973</v>
      </c>
      <c r="B2948" s="180">
        <v>41387</v>
      </c>
      <c r="C2948" s="182" t="s">
        <v>29280</v>
      </c>
      <c r="D2948" s="180" t="s">
        <v>37</v>
      </c>
      <c r="E2948" s="180" t="s">
        <v>857</v>
      </c>
      <c r="F2948" s="188">
        <v>52.48</v>
      </c>
      <c r="G2948" s="188">
        <v>54.13</v>
      </c>
      <c r="H2948" s="188">
        <v>70.739999999999995</v>
      </c>
      <c r="I2948" s="188">
        <v>52.06</v>
      </c>
      <c r="J2948" s="188">
        <v>55.64</v>
      </c>
      <c r="K2948" s="188"/>
      <c r="L2948" s="188">
        <v>42</v>
      </c>
      <c r="M2948" s="188">
        <v>53.63</v>
      </c>
      <c r="N2948" s="188">
        <v>59.75</v>
      </c>
      <c r="O2948" s="188">
        <v>63.93</v>
      </c>
      <c r="P2948" s="188">
        <v>51.33</v>
      </c>
      <c r="Q2948" s="188">
        <v>61.05</v>
      </c>
      <c r="R2948" s="188">
        <v>62.43</v>
      </c>
      <c r="S2948" s="188">
        <v>64.290000000000006</v>
      </c>
      <c r="T2948" s="188">
        <v>36.119999999999997</v>
      </c>
      <c r="U2948" s="188"/>
      <c r="V2948" s="188">
        <v>50.55</v>
      </c>
      <c r="W2948" s="188"/>
      <c r="X2948" s="188">
        <v>48.68</v>
      </c>
      <c r="Y2948" s="188">
        <v>59.58</v>
      </c>
      <c r="Z2948" s="188">
        <v>62.79</v>
      </c>
      <c r="AA2948" s="188">
        <v>67.760000000000005</v>
      </c>
      <c r="AB2948" s="188">
        <v>55.22</v>
      </c>
      <c r="AC2948" s="188">
        <v>56</v>
      </c>
      <c r="AD2948" s="188">
        <v>62.64</v>
      </c>
      <c r="AE2948" s="188">
        <v>51.47</v>
      </c>
      <c r="AF2948" s="188">
        <v>45.78</v>
      </c>
    </row>
    <row r="2949" spans="1:32" x14ac:dyDescent="0.3">
      <c r="A2949" s="180" t="s">
        <v>973</v>
      </c>
      <c r="B2949" s="180">
        <v>41388</v>
      </c>
      <c r="C2949" s="182" t="s">
        <v>29281</v>
      </c>
      <c r="D2949" s="180" t="s">
        <v>37</v>
      </c>
      <c r="E2949" s="180" t="s">
        <v>857</v>
      </c>
      <c r="F2949" s="188">
        <v>62.96</v>
      </c>
      <c r="G2949" s="188">
        <v>64.94</v>
      </c>
      <c r="H2949" s="188">
        <v>84.88</v>
      </c>
      <c r="I2949" s="188">
        <v>62.46</v>
      </c>
      <c r="J2949" s="188">
        <v>66.760000000000005</v>
      </c>
      <c r="K2949" s="188"/>
      <c r="L2949" s="188">
        <v>50.39</v>
      </c>
      <c r="M2949" s="188">
        <v>64.34</v>
      </c>
      <c r="N2949" s="188">
        <v>71.680000000000007</v>
      </c>
      <c r="O2949" s="188">
        <v>76.7</v>
      </c>
      <c r="P2949" s="188">
        <v>61.58</v>
      </c>
      <c r="Q2949" s="188">
        <v>73.25</v>
      </c>
      <c r="R2949" s="188">
        <v>74.91</v>
      </c>
      <c r="S2949" s="188">
        <v>77.13</v>
      </c>
      <c r="T2949" s="188">
        <v>43.34</v>
      </c>
      <c r="U2949" s="188"/>
      <c r="V2949" s="188">
        <v>60.65</v>
      </c>
      <c r="W2949" s="188"/>
      <c r="X2949" s="188">
        <v>58.41</v>
      </c>
      <c r="Y2949" s="188">
        <v>71.48</v>
      </c>
      <c r="Z2949" s="188">
        <v>75.34</v>
      </c>
      <c r="AA2949" s="188">
        <v>81.3</v>
      </c>
      <c r="AB2949" s="188">
        <v>66.25</v>
      </c>
      <c r="AC2949" s="188">
        <v>67.180000000000007</v>
      </c>
      <c r="AD2949" s="188">
        <v>75.150000000000006</v>
      </c>
      <c r="AE2949" s="188">
        <v>61.75</v>
      </c>
      <c r="AF2949" s="188">
        <v>54.93</v>
      </c>
    </row>
    <row r="2950" spans="1:32" x14ac:dyDescent="0.3">
      <c r="A2950" s="180" t="s">
        <v>973</v>
      </c>
      <c r="B2950" s="180">
        <v>41380</v>
      </c>
      <c r="C2950" s="182" t="s">
        <v>29282</v>
      </c>
      <c r="D2950" s="180" t="s">
        <v>6</v>
      </c>
      <c r="E2950" s="180" t="s">
        <v>857</v>
      </c>
      <c r="F2950" s="188">
        <v>418.94</v>
      </c>
      <c r="G2950" s="188">
        <v>432.11</v>
      </c>
      <c r="H2950" s="188">
        <v>564.72</v>
      </c>
      <c r="I2950" s="188">
        <v>415.58</v>
      </c>
      <c r="J2950" s="188">
        <v>444.16</v>
      </c>
      <c r="K2950" s="188"/>
      <c r="L2950" s="188">
        <v>335.31</v>
      </c>
      <c r="M2950" s="188">
        <v>428.11</v>
      </c>
      <c r="N2950" s="188">
        <v>476.93</v>
      </c>
      <c r="O2950" s="188">
        <v>510.31</v>
      </c>
      <c r="P2950" s="188">
        <v>409.74</v>
      </c>
      <c r="Q2950" s="188">
        <v>487.37</v>
      </c>
      <c r="R2950" s="188">
        <v>498.38</v>
      </c>
      <c r="S2950" s="188">
        <v>513.16999999999996</v>
      </c>
      <c r="T2950" s="188">
        <v>288.39</v>
      </c>
      <c r="U2950" s="188"/>
      <c r="V2950" s="188">
        <v>403.55</v>
      </c>
      <c r="W2950" s="188"/>
      <c r="X2950" s="188">
        <v>388.64</v>
      </c>
      <c r="Y2950" s="188">
        <v>475.57</v>
      </c>
      <c r="Z2950" s="188">
        <v>501.27</v>
      </c>
      <c r="AA2950" s="188">
        <v>540.89</v>
      </c>
      <c r="AB2950" s="188">
        <v>440.77</v>
      </c>
      <c r="AC2950" s="188">
        <v>447.02</v>
      </c>
      <c r="AD2950" s="188">
        <v>500</v>
      </c>
      <c r="AE2950" s="188">
        <v>410.85</v>
      </c>
      <c r="AF2950" s="188">
        <v>365.48</v>
      </c>
    </row>
    <row r="2951" spans="1:32" x14ac:dyDescent="0.3">
      <c r="A2951" s="180" t="s">
        <v>973</v>
      </c>
      <c r="B2951" s="180">
        <v>41381</v>
      </c>
      <c r="C2951" s="182" t="s">
        <v>29283</v>
      </c>
      <c r="D2951" s="180" t="s">
        <v>6</v>
      </c>
      <c r="E2951" s="180" t="s">
        <v>857</v>
      </c>
      <c r="F2951" s="188">
        <v>438.89</v>
      </c>
      <c r="G2951" s="188">
        <v>452.68</v>
      </c>
      <c r="H2951" s="188">
        <v>591.62</v>
      </c>
      <c r="I2951" s="188">
        <v>435.37</v>
      </c>
      <c r="J2951" s="188">
        <v>465.31</v>
      </c>
      <c r="K2951" s="188"/>
      <c r="L2951" s="188">
        <v>351.28</v>
      </c>
      <c r="M2951" s="188">
        <v>448.5</v>
      </c>
      <c r="N2951" s="188">
        <v>499.65</v>
      </c>
      <c r="O2951" s="188">
        <v>534.61</v>
      </c>
      <c r="P2951" s="188">
        <v>429.25</v>
      </c>
      <c r="Q2951" s="188">
        <v>510.58</v>
      </c>
      <c r="R2951" s="188">
        <v>522.12</v>
      </c>
      <c r="S2951" s="188">
        <v>537.61</v>
      </c>
      <c r="T2951" s="188">
        <v>302.12</v>
      </c>
      <c r="U2951" s="188"/>
      <c r="V2951" s="188">
        <v>422.77</v>
      </c>
      <c r="W2951" s="188"/>
      <c r="X2951" s="188">
        <v>407.15</v>
      </c>
      <c r="Y2951" s="188">
        <v>498.22</v>
      </c>
      <c r="Z2951" s="188">
        <v>525.14</v>
      </c>
      <c r="AA2951" s="188">
        <v>566.65</v>
      </c>
      <c r="AB2951" s="188">
        <v>461.76</v>
      </c>
      <c r="AC2951" s="188">
        <v>468.31</v>
      </c>
      <c r="AD2951" s="188">
        <v>523.80999999999995</v>
      </c>
      <c r="AE2951" s="188">
        <v>430.42</v>
      </c>
      <c r="AF2951" s="188">
        <v>382.89</v>
      </c>
    </row>
    <row r="2952" spans="1:32" x14ac:dyDescent="0.3">
      <c r="A2952" s="180" t="s">
        <v>973</v>
      </c>
      <c r="B2952" s="180">
        <v>41382</v>
      </c>
      <c r="C2952" s="182" t="s">
        <v>29284</v>
      </c>
      <c r="D2952" s="180" t="s">
        <v>6</v>
      </c>
      <c r="E2952" s="180" t="s">
        <v>857</v>
      </c>
      <c r="F2952" s="188">
        <v>424.82</v>
      </c>
      <c r="G2952" s="188">
        <v>438.17</v>
      </c>
      <c r="H2952" s="188">
        <v>572.65</v>
      </c>
      <c r="I2952" s="188">
        <v>421.41</v>
      </c>
      <c r="J2952" s="188">
        <v>450.4</v>
      </c>
      <c r="K2952" s="188"/>
      <c r="L2952" s="188">
        <v>340.02</v>
      </c>
      <c r="M2952" s="188">
        <v>434.12</v>
      </c>
      <c r="N2952" s="188">
        <v>483.63</v>
      </c>
      <c r="O2952" s="188">
        <v>517.48</v>
      </c>
      <c r="P2952" s="188">
        <v>415.49</v>
      </c>
      <c r="Q2952" s="188">
        <v>494.22</v>
      </c>
      <c r="R2952" s="188">
        <v>505.38</v>
      </c>
      <c r="S2952" s="188">
        <v>520.37</v>
      </c>
      <c r="T2952" s="188">
        <v>292.44</v>
      </c>
      <c r="U2952" s="188"/>
      <c r="V2952" s="188">
        <v>409.22</v>
      </c>
      <c r="W2952" s="188"/>
      <c r="X2952" s="188">
        <v>394.1</v>
      </c>
      <c r="Y2952" s="188">
        <v>482.25</v>
      </c>
      <c r="Z2952" s="188">
        <v>508.31</v>
      </c>
      <c r="AA2952" s="188">
        <v>548.49</v>
      </c>
      <c r="AB2952" s="188">
        <v>446.96</v>
      </c>
      <c r="AC2952" s="188">
        <v>453.29</v>
      </c>
      <c r="AD2952" s="188">
        <v>507.02</v>
      </c>
      <c r="AE2952" s="188">
        <v>416.62</v>
      </c>
      <c r="AF2952" s="188">
        <v>370.61</v>
      </c>
    </row>
    <row r="2953" spans="1:32" x14ac:dyDescent="0.3">
      <c r="A2953" s="180" t="s">
        <v>973</v>
      </c>
      <c r="B2953" s="180">
        <v>41383</v>
      </c>
      <c r="C2953" s="182" t="s">
        <v>29285</v>
      </c>
      <c r="D2953" s="180" t="s">
        <v>6</v>
      </c>
      <c r="E2953" s="180" t="s">
        <v>857</v>
      </c>
      <c r="F2953" s="188">
        <v>576.61</v>
      </c>
      <c r="G2953" s="188">
        <v>594.73</v>
      </c>
      <c r="H2953" s="188">
        <v>777.25</v>
      </c>
      <c r="I2953" s="188">
        <v>571.98</v>
      </c>
      <c r="J2953" s="188">
        <v>611.32000000000005</v>
      </c>
      <c r="K2953" s="188"/>
      <c r="L2953" s="188">
        <v>461.5</v>
      </c>
      <c r="M2953" s="188">
        <v>589.23</v>
      </c>
      <c r="N2953" s="188">
        <v>656.43</v>
      </c>
      <c r="O2953" s="188">
        <v>702.37</v>
      </c>
      <c r="P2953" s="188">
        <v>563.94000000000005</v>
      </c>
      <c r="Q2953" s="188">
        <v>670.8</v>
      </c>
      <c r="R2953" s="188">
        <v>685.95</v>
      </c>
      <c r="S2953" s="188">
        <v>706.3</v>
      </c>
      <c r="T2953" s="188">
        <v>396.92</v>
      </c>
      <c r="U2953" s="188"/>
      <c r="V2953" s="188">
        <v>555.42999999999995</v>
      </c>
      <c r="W2953" s="188"/>
      <c r="X2953" s="188">
        <v>534.91</v>
      </c>
      <c r="Y2953" s="188">
        <v>654.54999999999995</v>
      </c>
      <c r="Z2953" s="188">
        <v>689.92</v>
      </c>
      <c r="AA2953" s="188">
        <v>744.46</v>
      </c>
      <c r="AB2953" s="188">
        <v>606.65</v>
      </c>
      <c r="AC2953" s="188">
        <v>615.25</v>
      </c>
      <c r="AD2953" s="188">
        <v>688.18</v>
      </c>
      <c r="AE2953" s="188">
        <v>565.47</v>
      </c>
      <c r="AF2953" s="188">
        <v>503.03</v>
      </c>
    </row>
    <row r="2954" spans="1:32" x14ac:dyDescent="0.3">
      <c r="A2954" s="180" t="s">
        <v>973</v>
      </c>
      <c r="B2954" s="180">
        <v>41385</v>
      </c>
      <c r="C2954" s="182" t="s">
        <v>29286</v>
      </c>
      <c r="D2954" s="180" t="s">
        <v>6</v>
      </c>
      <c r="E2954" s="180" t="s">
        <v>857</v>
      </c>
      <c r="F2954" s="188">
        <v>717.52</v>
      </c>
      <c r="G2954" s="188">
        <v>740.07</v>
      </c>
      <c r="H2954" s="188">
        <v>967.19</v>
      </c>
      <c r="I2954" s="188">
        <v>711.76</v>
      </c>
      <c r="J2954" s="188">
        <v>760.71</v>
      </c>
      <c r="K2954" s="188"/>
      <c r="L2954" s="188">
        <v>574.28</v>
      </c>
      <c r="M2954" s="188">
        <v>733.22</v>
      </c>
      <c r="N2954" s="188">
        <v>816.84</v>
      </c>
      <c r="O2954" s="188">
        <v>874.01</v>
      </c>
      <c r="P2954" s="188">
        <v>701.76</v>
      </c>
      <c r="Q2954" s="188">
        <v>834.72</v>
      </c>
      <c r="R2954" s="188">
        <v>853.58</v>
      </c>
      <c r="S2954" s="188">
        <v>878.9</v>
      </c>
      <c r="T2954" s="188">
        <v>493.92</v>
      </c>
      <c r="U2954" s="188"/>
      <c r="V2954" s="188">
        <v>691.16</v>
      </c>
      <c r="W2954" s="188"/>
      <c r="X2954" s="188">
        <v>665.62</v>
      </c>
      <c r="Y2954" s="188">
        <v>814.51</v>
      </c>
      <c r="Z2954" s="188">
        <v>858.52</v>
      </c>
      <c r="AA2954" s="188">
        <v>926.39</v>
      </c>
      <c r="AB2954" s="188">
        <v>754.9</v>
      </c>
      <c r="AC2954" s="188">
        <v>765.6</v>
      </c>
      <c r="AD2954" s="188">
        <v>856.35</v>
      </c>
      <c r="AE2954" s="188">
        <v>703.66</v>
      </c>
      <c r="AF2954" s="188">
        <v>625.96</v>
      </c>
    </row>
    <row r="2955" spans="1:32" x14ac:dyDescent="0.3">
      <c r="A2955" s="180" t="s">
        <v>26723</v>
      </c>
      <c r="B2955" s="180">
        <v>4058</v>
      </c>
      <c r="C2955" s="182" t="s">
        <v>29287</v>
      </c>
      <c r="D2955" s="180" t="s">
        <v>40</v>
      </c>
      <c r="E2955" s="180" t="s">
        <v>857</v>
      </c>
      <c r="F2955" s="188">
        <v>36.159999999999997</v>
      </c>
      <c r="G2955" s="188">
        <v>23.62</v>
      </c>
      <c r="H2955" s="188">
        <v>48.82</v>
      </c>
      <c r="I2955" s="188">
        <v>27.65</v>
      </c>
      <c r="J2955" s="188">
        <v>42.93</v>
      </c>
      <c r="K2955" s="188">
        <v>33.409999999999997</v>
      </c>
      <c r="L2955" s="188">
        <v>29.32</v>
      </c>
      <c r="M2955" s="188">
        <v>35.909999999999997</v>
      </c>
      <c r="N2955" s="188">
        <v>25.71</v>
      </c>
      <c r="O2955" s="188">
        <v>35.86</v>
      </c>
      <c r="P2955" s="188">
        <v>39.44</v>
      </c>
      <c r="Q2955" s="188">
        <v>32.200000000000003</v>
      </c>
      <c r="R2955" s="188">
        <v>29.3</v>
      </c>
      <c r="S2955" s="188">
        <v>31.72</v>
      </c>
      <c r="T2955" s="188">
        <v>41.54</v>
      </c>
      <c r="U2955" s="188">
        <v>26.95</v>
      </c>
      <c r="V2955" s="188">
        <v>29.45</v>
      </c>
      <c r="W2955" s="188">
        <v>34.36</v>
      </c>
      <c r="X2955" s="188">
        <v>41.92</v>
      </c>
      <c r="Y2955" s="188">
        <v>27.6</v>
      </c>
      <c r="Z2955" s="188">
        <v>36.1</v>
      </c>
      <c r="AA2955" s="188">
        <v>31.03</v>
      </c>
      <c r="AB2955" s="188">
        <v>41.52</v>
      </c>
      <c r="AC2955" s="188">
        <v>42.91</v>
      </c>
      <c r="AD2955" s="188">
        <v>25.93</v>
      </c>
      <c r="AE2955" s="188">
        <v>41.69</v>
      </c>
      <c r="AF2955" s="188">
        <v>28.34</v>
      </c>
    </row>
    <row r="2956" spans="1:32" x14ac:dyDescent="0.3">
      <c r="A2956" s="180" t="s">
        <v>26723</v>
      </c>
      <c r="B2956" s="180">
        <v>40974</v>
      </c>
      <c r="C2956" s="182" t="s">
        <v>29288</v>
      </c>
      <c r="D2956" s="180" t="s">
        <v>63</v>
      </c>
      <c r="E2956" s="180" t="s">
        <v>857</v>
      </c>
      <c r="F2956" s="188">
        <v>6327.67</v>
      </c>
      <c r="G2956" s="188">
        <v>4118.32</v>
      </c>
      <c r="H2956" s="188">
        <v>8568.11</v>
      </c>
      <c r="I2956" s="188">
        <v>4810.91</v>
      </c>
      <c r="J2956" s="188">
        <v>7500.54</v>
      </c>
      <c r="K2956" s="188">
        <v>5884.59</v>
      </c>
      <c r="L2956" s="188">
        <v>5222.5600000000004</v>
      </c>
      <c r="M2956" s="188">
        <v>6293.97</v>
      </c>
      <c r="N2956" s="188">
        <v>4614.1400000000003</v>
      </c>
      <c r="O2956" s="188">
        <v>6314.56</v>
      </c>
      <c r="P2956" s="188">
        <v>6976.77</v>
      </c>
      <c r="Q2956" s="188">
        <v>5635.88</v>
      </c>
      <c r="R2956" s="188">
        <v>5271.64</v>
      </c>
      <c r="S2956" s="188">
        <v>5496.85</v>
      </c>
      <c r="T2956" s="188">
        <v>7233.97</v>
      </c>
      <c r="U2956" s="188">
        <v>4719.57</v>
      </c>
      <c r="V2956" s="188">
        <v>5203.41</v>
      </c>
      <c r="W2956" s="188">
        <v>6030.09</v>
      </c>
      <c r="X2956" s="188">
        <v>7367.02</v>
      </c>
      <c r="Y2956" s="188">
        <v>4826.37</v>
      </c>
      <c r="Z2956" s="188">
        <v>6287.95</v>
      </c>
      <c r="AA2956" s="188">
        <v>5415.8</v>
      </c>
      <c r="AB2956" s="188">
        <v>7297.92</v>
      </c>
      <c r="AC2956" s="188">
        <v>7530.74</v>
      </c>
      <c r="AD2956" s="188">
        <v>4577.68</v>
      </c>
      <c r="AE2956" s="188">
        <v>7304.11</v>
      </c>
      <c r="AF2956" s="188">
        <v>4985.2</v>
      </c>
    </row>
    <row r="2957" spans="1:32" x14ac:dyDescent="0.3">
      <c r="A2957" s="180" t="s">
        <v>26723</v>
      </c>
      <c r="B2957" s="180">
        <v>34794</v>
      </c>
      <c r="C2957" s="182" t="s">
        <v>29289</v>
      </c>
      <c r="D2957" s="180" t="s">
        <v>40</v>
      </c>
      <c r="E2957" s="180" t="s">
        <v>857</v>
      </c>
      <c r="F2957" s="188">
        <v>26.17</v>
      </c>
      <c r="G2957" s="188">
        <v>25.54</v>
      </c>
      <c r="H2957" s="188">
        <v>25.67</v>
      </c>
      <c r="I2957" s="188">
        <v>19.68</v>
      </c>
      <c r="J2957" s="188">
        <v>23.58</v>
      </c>
      <c r="K2957" s="188">
        <v>21.58</v>
      </c>
      <c r="L2957" s="188">
        <v>24.74</v>
      </c>
      <c r="M2957" s="188">
        <v>26.39</v>
      </c>
      <c r="N2957" s="188">
        <v>23.95</v>
      </c>
      <c r="O2957" s="188">
        <v>22.24</v>
      </c>
      <c r="P2957" s="188">
        <v>27.93</v>
      </c>
      <c r="Q2957" s="188">
        <v>23.94</v>
      </c>
      <c r="R2957" s="188">
        <v>24.51</v>
      </c>
      <c r="S2957" s="188">
        <v>21.08</v>
      </c>
      <c r="T2957" s="188">
        <v>22.99</v>
      </c>
      <c r="U2957" s="188">
        <v>22.96</v>
      </c>
      <c r="V2957" s="188">
        <v>21.74</v>
      </c>
      <c r="W2957" s="188">
        <v>32.159999999999997</v>
      </c>
      <c r="X2957" s="188">
        <v>26.66</v>
      </c>
      <c r="Y2957" s="188">
        <v>22.5</v>
      </c>
      <c r="Z2957" s="188">
        <v>24.13</v>
      </c>
      <c r="AA2957" s="188">
        <v>23.04</v>
      </c>
      <c r="AB2957" s="188">
        <v>25.53</v>
      </c>
      <c r="AC2957" s="188">
        <v>39.950000000000003</v>
      </c>
      <c r="AD2957" s="188">
        <v>15.69</v>
      </c>
      <c r="AE2957" s="188">
        <v>34.96</v>
      </c>
      <c r="AF2957" s="188">
        <v>24.14</v>
      </c>
    </row>
    <row r="2958" spans="1:32" x14ac:dyDescent="0.3">
      <c r="A2958" s="180" t="s">
        <v>26723</v>
      </c>
      <c r="B2958" s="180">
        <v>40925</v>
      </c>
      <c r="C2958" s="182" t="s">
        <v>29290</v>
      </c>
      <c r="D2958" s="180" t="s">
        <v>63</v>
      </c>
      <c r="E2958" s="180" t="s">
        <v>857</v>
      </c>
      <c r="F2958" s="188">
        <v>4581.28</v>
      </c>
      <c r="G2958" s="188">
        <v>4454.5200000000004</v>
      </c>
      <c r="H2958" s="188">
        <v>4506.37</v>
      </c>
      <c r="I2958" s="188">
        <v>3423.42</v>
      </c>
      <c r="J2958" s="188">
        <v>4119.51</v>
      </c>
      <c r="K2958" s="188">
        <v>3801.43</v>
      </c>
      <c r="L2958" s="188">
        <v>4404.96</v>
      </c>
      <c r="M2958" s="188">
        <v>4625.67</v>
      </c>
      <c r="N2958" s="188">
        <v>4295.17</v>
      </c>
      <c r="O2958" s="188">
        <v>3915.84</v>
      </c>
      <c r="P2958" s="188">
        <v>4941.96</v>
      </c>
      <c r="Q2958" s="188">
        <v>4191.6400000000003</v>
      </c>
      <c r="R2958" s="188">
        <v>4411.91</v>
      </c>
      <c r="S2958" s="188">
        <v>3653.34</v>
      </c>
      <c r="T2958" s="188">
        <v>4006.07</v>
      </c>
      <c r="U2958" s="188">
        <v>4017.84</v>
      </c>
      <c r="V2958" s="188">
        <v>3841.88</v>
      </c>
      <c r="W2958" s="188">
        <v>5643.3</v>
      </c>
      <c r="X2958" s="188">
        <v>4684.41</v>
      </c>
      <c r="Y2958" s="188">
        <v>3937.34</v>
      </c>
      <c r="Z2958" s="188">
        <v>4201.0600000000004</v>
      </c>
      <c r="AA2958" s="188">
        <v>4022.79</v>
      </c>
      <c r="AB2958" s="188">
        <v>4490.75</v>
      </c>
      <c r="AC2958" s="188">
        <v>7012.4</v>
      </c>
      <c r="AD2958" s="188">
        <v>2774.03</v>
      </c>
      <c r="AE2958" s="188">
        <v>6127.02</v>
      </c>
      <c r="AF2958" s="188">
        <v>4245.1499999999996</v>
      </c>
    </row>
    <row r="2959" spans="1:32" x14ac:dyDescent="0.3">
      <c r="A2959" s="180" t="s">
        <v>973</v>
      </c>
      <c r="B2959" s="180">
        <v>13741</v>
      </c>
      <c r="C2959" s="182" t="s">
        <v>29291</v>
      </c>
      <c r="D2959" s="180" t="s">
        <v>6</v>
      </c>
      <c r="E2959" s="180" t="s">
        <v>857</v>
      </c>
      <c r="F2959" s="188">
        <v>2909.91</v>
      </c>
      <c r="G2959" s="188">
        <v>2766.01</v>
      </c>
      <c r="H2959" s="188">
        <v>2376.96</v>
      </c>
      <c r="I2959" s="188">
        <v>3032.49</v>
      </c>
      <c r="J2959" s="188">
        <v>2771.34</v>
      </c>
      <c r="K2959" s="188">
        <v>2819.31</v>
      </c>
      <c r="L2959" s="188">
        <v>3037.82</v>
      </c>
      <c r="M2959" s="188">
        <v>2624.25</v>
      </c>
      <c r="N2959" s="188">
        <v>2648.76</v>
      </c>
      <c r="O2959" s="188">
        <v>2469.69</v>
      </c>
      <c r="P2959" s="188">
        <v>2797.99</v>
      </c>
      <c r="Q2959" s="188">
        <v>3101.77</v>
      </c>
      <c r="R2959" s="188">
        <v>2775.07</v>
      </c>
      <c r="S2959" s="188">
        <v>2824.64</v>
      </c>
      <c r="T2959" s="188">
        <v>2131.8000000000002</v>
      </c>
      <c r="U2959" s="188">
        <v>2339.65</v>
      </c>
      <c r="V2959" s="188">
        <v>2508.6</v>
      </c>
      <c r="W2959" s="188">
        <v>2600.8000000000002</v>
      </c>
      <c r="X2959" s="188">
        <v>2608.79</v>
      </c>
      <c r="Y2959" s="188">
        <v>2286.36</v>
      </c>
      <c r="Z2959" s="188">
        <v>3299.5</v>
      </c>
      <c r="AA2959" s="188">
        <v>2164.31</v>
      </c>
      <c r="AB2959" s="188">
        <v>2398.2800000000002</v>
      </c>
      <c r="AC2959" s="188">
        <v>2836.36</v>
      </c>
      <c r="AD2959" s="188">
        <v>2126.4699999999998</v>
      </c>
      <c r="AE2959" s="188">
        <v>2360.44</v>
      </c>
      <c r="AF2959" s="188">
        <v>2712.18</v>
      </c>
    </row>
    <row r="2960" spans="1:32" x14ac:dyDescent="0.3">
      <c r="A2960" s="180" t="s">
        <v>973</v>
      </c>
      <c r="B2960" s="180">
        <v>3288</v>
      </c>
      <c r="C2960" s="182" t="s">
        <v>29292</v>
      </c>
      <c r="D2960" s="180" t="s">
        <v>37</v>
      </c>
      <c r="E2960" s="180" t="s">
        <v>26586</v>
      </c>
      <c r="F2960" s="188">
        <v>14</v>
      </c>
      <c r="G2960" s="188"/>
      <c r="H2960" s="188"/>
      <c r="I2960" s="188"/>
      <c r="J2960" s="188">
        <v>11.87</v>
      </c>
      <c r="K2960" s="188"/>
      <c r="L2960" s="188">
        <v>6.52</v>
      </c>
      <c r="M2960" s="188">
        <v>10</v>
      </c>
      <c r="N2960" s="188">
        <v>12.45</v>
      </c>
      <c r="O2960" s="188"/>
      <c r="P2960" s="188">
        <v>11</v>
      </c>
      <c r="Q2960" s="188">
        <v>7.35</v>
      </c>
      <c r="R2960" s="188"/>
      <c r="S2960" s="188"/>
      <c r="T2960" s="188"/>
      <c r="U2960" s="188"/>
      <c r="V2960" s="188"/>
      <c r="W2960" s="188">
        <v>7.7</v>
      </c>
      <c r="X2960" s="188">
        <v>10</v>
      </c>
      <c r="Y2960" s="188"/>
      <c r="Z2960" s="188">
        <v>8.83</v>
      </c>
      <c r="AA2960" s="188"/>
      <c r="AB2960" s="188">
        <v>8</v>
      </c>
      <c r="AC2960" s="188">
        <v>6.15</v>
      </c>
      <c r="AD2960" s="188"/>
      <c r="AE2960" s="188">
        <v>7.5</v>
      </c>
      <c r="AF2960" s="188"/>
    </row>
    <row r="2961" spans="1:32" x14ac:dyDescent="0.3">
      <c r="A2961" s="180" t="s">
        <v>973</v>
      </c>
      <c r="B2961" s="180">
        <v>13587</v>
      </c>
      <c r="C2961" s="182" t="s">
        <v>29293</v>
      </c>
      <c r="D2961" s="180" t="s">
        <v>37</v>
      </c>
      <c r="E2961" s="180" t="s">
        <v>857</v>
      </c>
      <c r="F2961" s="188">
        <v>8.4600000000000009</v>
      </c>
      <c r="G2961" s="188"/>
      <c r="H2961" s="188"/>
      <c r="I2961" s="188"/>
      <c r="J2961" s="188">
        <v>7.17</v>
      </c>
      <c r="K2961" s="188"/>
      <c r="L2961" s="188">
        <v>3.94</v>
      </c>
      <c r="M2961" s="188">
        <v>6.04</v>
      </c>
      <c r="N2961" s="188">
        <v>7.52</v>
      </c>
      <c r="O2961" s="188"/>
      <c r="P2961" s="188">
        <v>6.64</v>
      </c>
      <c r="Q2961" s="188">
        <v>4.4400000000000004</v>
      </c>
      <c r="R2961" s="188"/>
      <c r="S2961" s="188"/>
      <c r="T2961" s="188"/>
      <c r="U2961" s="188"/>
      <c r="V2961" s="188"/>
      <c r="W2961" s="188">
        <v>4.6500000000000004</v>
      </c>
      <c r="X2961" s="188">
        <v>6.04</v>
      </c>
      <c r="Y2961" s="188"/>
      <c r="Z2961" s="188">
        <v>5.33</v>
      </c>
      <c r="AA2961" s="188"/>
      <c r="AB2961" s="188">
        <v>4.83</v>
      </c>
      <c r="AC2961" s="188">
        <v>3.71</v>
      </c>
      <c r="AD2961" s="188"/>
      <c r="AE2961" s="188">
        <v>4.53</v>
      </c>
      <c r="AF2961" s="188"/>
    </row>
    <row r="2962" spans="1:32" x14ac:dyDescent="0.3">
      <c r="A2962" s="180" t="s">
        <v>973</v>
      </c>
      <c r="B2962" s="180">
        <v>38598</v>
      </c>
      <c r="C2962" s="182" t="s">
        <v>29294</v>
      </c>
      <c r="D2962" s="180" t="s">
        <v>6</v>
      </c>
      <c r="E2962" s="180" t="s">
        <v>857</v>
      </c>
      <c r="F2962" s="188">
        <v>5.41</v>
      </c>
      <c r="G2962" s="188">
        <v>3.29</v>
      </c>
      <c r="H2962" s="188">
        <v>4.6500000000000004</v>
      </c>
      <c r="I2962" s="188">
        <v>4.54</v>
      </c>
      <c r="J2962" s="188">
        <v>3.11</v>
      </c>
      <c r="K2962" s="188">
        <v>4.0199999999999996</v>
      </c>
      <c r="L2962" s="188">
        <v>4.2</v>
      </c>
      <c r="M2962" s="188">
        <v>3.78</v>
      </c>
      <c r="N2962" s="188">
        <v>4.1399999999999997</v>
      </c>
      <c r="O2962" s="188">
        <v>3.97</v>
      </c>
      <c r="P2962" s="188">
        <v>3.8</v>
      </c>
      <c r="Q2962" s="188">
        <v>3.91</v>
      </c>
      <c r="R2962" s="188">
        <v>3.96</v>
      </c>
      <c r="S2962" s="188">
        <v>3.68</v>
      </c>
      <c r="T2962" s="188">
        <v>4.4400000000000004</v>
      </c>
      <c r="U2962" s="188">
        <v>3.54</v>
      </c>
      <c r="V2962" s="188">
        <v>3.01</v>
      </c>
      <c r="W2962" s="188">
        <v>3.12</v>
      </c>
      <c r="X2962" s="188">
        <v>3.06</v>
      </c>
      <c r="Y2962" s="188">
        <v>4.29</v>
      </c>
      <c r="Z2962" s="188">
        <v>4.99</v>
      </c>
      <c r="AA2962" s="188">
        <v>4.04</v>
      </c>
      <c r="AB2962" s="188">
        <v>4.29</v>
      </c>
      <c r="AC2962" s="188">
        <v>4.2</v>
      </c>
      <c r="AD2962" s="188">
        <v>3.12</v>
      </c>
      <c r="AE2962" s="188">
        <v>3.58</v>
      </c>
      <c r="AF2962" s="188">
        <v>3.89</v>
      </c>
    </row>
    <row r="2963" spans="1:32" x14ac:dyDescent="0.3">
      <c r="A2963" s="180" t="s">
        <v>973</v>
      </c>
      <c r="B2963" s="180">
        <v>38595</v>
      </c>
      <c r="C2963" s="182" t="s">
        <v>29295</v>
      </c>
      <c r="D2963" s="180" t="s">
        <v>6</v>
      </c>
      <c r="E2963" s="180" t="s">
        <v>857</v>
      </c>
      <c r="F2963" s="188">
        <v>4.59</v>
      </c>
      <c r="G2963" s="188">
        <v>2.79</v>
      </c>
      <c r="H2963" s="188">
        <v>3.94</v>
      </c>
      <c r="I2963" s="188">
        <v>3.85</v>
      </c>
      <c r="J2963" s="188">
        <v>2.63</v>
      </c>
      <c r="K2963" s="188">
        <v>3.4</v>
      </c>
      <c r="L2963" s="188">
        <v>3.56</v>
      </c>
      <c r="M2963" s="188">
        <v>3.2</v>
      </c>
      <c r="N2963" s="188">
        <v>3.51</v>
      </c>
      <c r="O2963" s="188">
        <v>3.36</v>
      </c>
      <c r="P2963" s="188">
        <v>3.22</v>
      </c>
      <c r="Q2963" s="188">
        <v>3.32</v>
      </c>
      <c r="R2963" s="188">
        <v>3.35</v>
      </c>
      <c r="S2963" s="188">
        <v>3.11</v>
      </c>
      <c r="T2963" s="188">
        <v>3.76</v>
      </c>
      <c r="U2963" s="188">
        <v>3</v>
      </c>
      <c r="V2963" s="188">
        <v>2.5499999999999998</v>
      </c>
      <c r="W2963" s="188">
        <v>2.64</v>
      </c>
      <c r="X2963" s="188">
        <v>2.59</v>
      </c>
      <c r="Y2963" s="188">
        <v>3.63</v>
      </c>
      <c r="Z2963" s="188">
        <v>4.2300000000000004</v>
      </c>
      <c r="AA2963" s="188">
        <v>3.42</v>
      </c>
      <c r="AB2963" s="188">
        <v>3.63</v>
      </c>
      <c r="AC2963" s="188">
        <v>3.56</v>
      </c>
      <c r="AD2963" s="188">
        <v>2.64</v>
      </c>
      <c r="AE2963" s="188">
        <v>3.04</v>
      </c>
      <c r="AF2963" s="188">
        <v>3.3</v>
      </c>
    </row>
    <row r="2964" spans="1:32" x14ac:dyDescent="0.3">
      <c r="A2964" s="180" t="s">
        <v>973</v>
      </c>
      <c r="B2964" s="180">
        <v>38592</v>
      </c>
      <c r="C2964" s="182" t="s">
        <v>29296</v>
      </c>
      <c r="D2964" s="180" t="s">
        <v>6</v>
      </c>
      <c r="E2964" s="180" t="s">
        <v>857</v>
      </c>
      <c r="F2964" s="188">
        <v>4.6399999999999997</v>
      </c>
      <c r="G2964" s="188">
        <v>2.82</v>
      </c>
      <c r="H2964" s="188">
        <v>3.98</v>
      </c>
      <c r="I2964" s="188">
        <v>3.89</v>
      </c>
      <c r="J2964" s="188">
        <v>2.66</v>
      </c>
      <c r="K2964" s="188">
        <v>3.44</v>
      </c>
      <c r="L2964" s="188">
        <v>3.59</v>
      </c>
      <c r="M2964" s="188">
        <v>3.23</v>
      </c>
      <c r="N2964" s="188">
        <v>3.55</v>
      </c>
      <c r="O2964" s="188">
        <v>3.4</v>
      </c>
      <c r="P2964" s="188">
        <v>3.25</v>
      </c>
      <c r="Q2964" s="188">
        <v>3.35</v>
      </c>
      <c r="R2964" s="188">
        <v>3.39</v>
      </c>
      <c r="S2964" s="188">
        <v>3.15</v>
      </c>
      <c r="T2964" s="188">
        <v>3.8</v>
      </c>
      <c r="U2964" s="188">
        <v>3.03</v>
      </c>
      <c r="V2964" s="188">
        <v>2.57</v>
      </c>
      <c r="W2964" s="188">
        <v>2.67</v>
      </c>
      <c r="X2964" s="188">
        <v>2.62</v>
      </c>
      <c r="Y2964" s="188">
        <v>3.67</v>
      </c>
      <c r="Z2964" s="188">
        <v>4.28</v>
      </c>
      <c r="AA2964" s="188">
        <v>3.46</v>
      </c>
      <c r="AB2964" s="188">
        <v>3.67</v>
      </c>
      <c r="AC2964" s="188">
        <v>3.59</v>
      </c>
      <c r="AD2964" s="188">
        <v>2.67</v>
      </c>
      <c r="AE2964" s="188">
        <v>3.07</v>
      </c>
      <c r="AF2964" s="188">
        <v>3.33</v>
      </c>
    </row>
    <row r="2965" spans="1:32" x14ac:dyDescent="0.3">
      <c r="A2965" s="180" t="s">
        <v>973</v>
      </c>
      <c r="B2965" s="180">
        <v>38588</v>
      </c>
      <c r="C2965" s="182" t="s">
        <v>29297</v>
      </c>
      <c r="D2965" s="180" t="s">
        <v>6</v>
      </c>
      <c r="E2965" s="180" t="s">
        <v>857</v>
      </c>
      <c r="F2965" s="188">
        <v>3.71</v>
      </c>
      <c r="G2965" s="188">
        <v>2.25</v>
      </c>
      <c r="H2965" s="188">
        <v>3.19</v>
      </c>
      <c r="I2965" s="188">
        <v>3.11</v>
      </c>
      <c r="J2965" s="188">
        <v>2.13</v>
      </c>
      <c r="K2965" s="188">
        <v>2.75</v>
      </c>
      <c r="L2965" s="188">
        <v>2.88</v>
      </c>
      <c r="M2965" s="188">
        <v>2.59</v>
      </c>
      <c r="N2965" s="188">
        <v>2.84</v>
      </c>
      <c r="O2965" s="188">
        <v>2.72</v>
      </c>
      <c r="P2965" s="188">
        <v>2.6</v>
      </c>
      <c r="Q2965" s="188">
        <v>2.68</v>
      </c>
      <c r="R2965" s="188">
        <v>2.71</v>
      </c>
      <c r="S2965" s="188">
        <v>2.52</v>
      </c>
      <c r="T2965" s="188">
        <v>3.04</v>
      </c>
      <c r="U2965" s="188">
        <v>2.4300000000000002</v>
      </c>
      <c r="V2965" s="188">
        <v>2.06</v>
      </c>
      <c r="W2965" s="188">
        <v>2.14</v>
      </c>
      <c r="X2965" s="188">
        <v>2.1</v>
      </c>
      <c r="Y2965" s="188">
        <v>2.94</v>
      </c>
      <c r="Z2965" s="188">
        <v>3.42</v>
      </c>
      <c r="AA2965" s="188">
        <v>2.77</v>
      </c>
      <c r="AB2965" s="188">
        <v>2.94</v>
      </c>
      <c r="AC2965" s="188">
        <v>2.88</v>
      </c>
      <c r="AD2965" s="188">
        <v>2.14</v>
      </c>
      <c r="AE2965" s="188">
        <v>2.46</v>
      </c>
      <c r="AF2965" s="188">
        <v>2.67</v>
      </c>
    </row>
    <row r="2966" spans="1:32" x14ac:dyDescent="0.3">
      <c r="A2966" s="180" t="s">
        <v>973</v>
      </c>
      <c r="B2966" s="180">
        <v>38593</v>
      </c>
      <c r="C2966" s="182" t="s">
        <v>29298</v>
      </c>
      <c r="D2966" s="180" t="s">
        <v>6</v>
      </c>
      <c r="E2966" s="180" t="s">
        <v>857</v>
      </c>
      <c r="F2966" s="188">
        <v>5.12</v>
      </c>
      <c r="G2966" s="188">
        <v>3.11</v>
      </c>
      <c r="H2966" s="188">
        <v>4.4000000000000004</v>
      </c>
      <c r="I2966" s="188">
        <v>4.29</v>
      </c>
      <c r="J2966" s="188">
        <v>2.94</v>
      </c>
      <c r="K2966" s="188">
        <v>3.8</v>
      </c>
      <c r="L2966" s="188">
        <v>3.97</v>
      </c>
      <c r="M2966" s="188">
        <v>3.57</v>
      </c>
      <c r="N2966" s="188">
        <v>3.92</v>
      </c>
      <c r="O2966" s="188">
        <v>3.76</v>
      </c>
      <c r="P2966" s="188">
        <v>3.6</v>
      </c>
      <c r="Q2966" s="188">
        <v>3.7</v>
      </c>
      <c r="R2966" s="188">
        <v>3.75</v>
      </c>
      <c r="S2966" s="188">
        <v>3.48</v>
      </c>
      <c r="T2966" s="188">
        <v>4.2</v>
      </c>
      <c r="U2966" s="188">
        <v>3.35</v>
      </c>
      <c r="V2966" s="188">
        <v>2.84</v>
      </c>
      <c r="W2966" s="188">
        <v>2.95</v>
      </c>
      <c r="X2966" s="188">
        <v>2.9</v>
      </c>
      <c r="Y2966" s="188">
        <v>4.0599999999999996</v>
      </c>
      <c r="Z2966" s="188">
        <v>4.72</v>
      </c>
      <c r="AA2966" s="188">
        <v>3.82</v>
      </c>
      <c r="AB2966" s="188">
        <v>4.0599999999999996</v>
      </c>
      <c r="AC2966" s="188">
        <v>3.97</v>
      </c>
      <c r="AD2966" s="188">
        <v>2.95</v>
      </c>
      <c r="AE2966" s="188">
        <v>3.39</v>
      </c>
      <c r="AF2966" s="188">
        <v>3.68</v>
      </c>
    </row>
    <row r="2967" spans="1:32" x14ac:dyDescent="0.3">
      <c r="A2967" s="180" t="s">
        <v>973</v>
      </c>
      <c r="B2967" s="180">
        <v>38589</v>
      </c>
      <c r="C2967" s="182" t="s">
        <v>29299</v>
      </c>
      <c r="D2967" s="180" t="s">
        <v>6</v>
      </c>
      <c r="E2967" s="180" t="s">
        <v>857</v>
      </c>
      <c r="F2967" s="188">
        <v>3.89</v>
      </c>
      <c r="G2967" s="188">
        <v>2.36</v>
      </c>
      <c r="H2967" s="188">
        <v>3.34</v>
      </c>
      <c r="I2967" s="188">
        <v>3.26</v>
      </c>
      <c r="J2967" s="188">
        <v>2.23</v>
      </c>
      <c r="K2967" s="188">
        <v>2.88</v>
      </c>
      <c r="L2967" s="188">
        <v>3.02</v>
      </c>
      <c r="M2967" s="188">
        <v>2.71</v>
      </c>
      <c r="N2967" s="188">
        <v>2.97</v>
      </c>
      <c r="O2967" s="188">
        <v>2.85</v>
      </c>
      <c r="P2967" s="188">
        <v>2.73</v>
      </c>
      <c r="Q2967" s="188">
        <v>2.81</v>
      </c>
      <c r="R2967" s="188">
        <v>2.84</v>
      </c>
      <c r="S2967" s="188">
        <v>2.64</v>
      </c>
      <c r="T2967" s="188">
        <v>3.19</v>
      </c>
      <c r="U2967" s="188">
        <v>2.54</v>
      </c>
      <c r="V2967" s="188">
        <v>2.16</v>
      </c>
      <c r="W2967" s="188">
        <v>2.2400000000000002</v>
      </c>
      <c r="X2967" s="188">
        <v>2.2000000000000002</v>
      </c>
      <c r="Y2967" s="188">
        <v>3.08</v>
      </c>
      <c r="Z2967" s="188">
        <v>3.59</v>
      </c>
      <c r="AA2967" s="188">
        <v>2.9</v>
      </c>
      <c r="AB2967" s="188">
        <v>3.08</v>
      </c>
      <c r="AC2967" s="188">
        <v>3.02</v>
      </c>
      <c r="AD2967" s="188">
        <v>2.2400000000000002</v>
      </c>
      <c r="AE2967" s="188">
        <v>2.57</v>
      </c>
      <c r="AF2967" s="188">
        <v>2.79</v>
      </c>
    </row>
    <row r="2968" spans="1:32" x14ac:dyDescent="0.3">
      <c r="A2968" s="180" t="s">
        <v>973</v>
      </c>
      <c r="B2968" s="180">
        <v>38594</v>
      </c>
      <c r="C2968" s="182" t="s">
        <v>29300</v>
      </c>
      <c r="D2968" s="180" t="s">
        <v>6</v>
      </c>
      <c r="E2968" s="180" t="s">
        <v>857</v>
      </c>
      <c r="F2968" s="188">
        <v>8.07</v>
      </c>
      <c r="G2968" s="188">
        <v>4.91</v>
      </c>
      <c r="H2968" s="188">
        <v>6.94</v>
      </c>
      <c r="I2968" s="188">
        <v>6.77</v>
      </c>
      <c r="J2968" s="188">
        <v>4.6399999999999997</v>
      </c>
      <c r="K2968" s="188">
        <v>5.99</v>
      </c>
      <c r="L2968" s="188">
        <v>6.26</v>
      </c>
      <c r="M2968" s="188">
        <v>5.64</v>
      </c>
      <c r="N2968" s="188">
        <v>6.18</v>
      </c>
      <c r="O2968" s="188">
        <v>5.92</v>
      </c>
      <c r="P2968" s="188">
        <v>5.67</v>
      </c>
      <c r="Q2968" s="188">
        <v>5.84</v>
      </c>
      <c r="R2968" s="188">
        <v>5.91</v>
      </c>
      <c r="S2968" s="188">
        <v>5.48</v>
      </c>
      <c r="T2968" s="188">
        <v>6.62</v>
      </c>
      <c r="U2968" s="188">
        <v>5.28</v>
      </c>
      <c r="V2968" s="188">
        <v>4.4800000000000004</v>
      </c>
      <c r="W2968" s="188">
        <v>4.6500000000000004</v>
      </c>
      <c r="X2968" s="188">
        <v>4.57</v>
      </c>
      <c r="Y2968" s="188">
        <v>6.4</v>
      </c>
      <c r="Z2968" s="188">
        <v>7.45</v>
      </c>
      <c r="AA2968" s="188">
        <v>6.03</v>
      </c>
      <c r="AB2968" s="188">
        <v>6.4</v>
      </c>
      <c r="AC2968" s="188">
        <v>6.26</v>
      </c>
      <c r="AD2968" s="188">
        <v>4.6500000000000004</v>
      </c>
      <c r="AE2968" s="188">
        <v>5.35</v>
      </c>
      <c r="AF2968" s="188">
        <v>5.81</v>
      </c>
    </row>
    <row r="2969" spans="1:32" x14ac:dyDescent="0.3">
      <c r="A2969" s="180" t="s">
        <v>973</v>
      </c>
      <c r="B2969" s="180">
        <v>34774</v>
      </c>
      <c r="C2969" s="182" t="s">
        <v>29301</v>
      </c>
      <c r="D2969" s="180" t="s">
        <v>6</v>
      </c>
      <c r="E2969" s="180" t="s">
        <v>857</v>
      </c>
      <c r="F2969" s="188">
        <v>3.63</v>
      </c>
      <c r="G2969" s="188">
        <v>2.2000000000000002</v>
      </c>
      <c r="H2969" s="188">
        <v>3.12</v>
      </c>
      <c r="I2969" s="188">
        <v>3.04</v>
      </c>
      <c r="J2969" s="188">
        <v>2.08</v>
      </c>
      <c r="K2969" s="188">
        <v>2.69</v>
      </c>
      <c r="L2969" s="188">
        <v>2.81</v>
      </c>
      <c r="M2969" s="188">
        <v>2.5299999999999998</v>
      </c>
      <c r="N2969" s="188">
        <v>2.78</v>
      </c>
      <c r="O2969" s="188">
        <v>2.66</v>
      </c>
      <c r="P2969" s="188">
        <v>2.5499999999999998</v>
      </c>
      <c r="Q2969" s="188">
        <v>2.62</v>
      </c>
      <c r="R2969" s="188">
        <v>2.65</v>
      </c>
      <c r="S2969" s="188">
        <v>2.46</v>
      </c>
      <c r="T2969" s="188">
        <v>2.97</v>
      </c>
      <c r="U2969" s="188">
        <v>2.37</v>
      </c>
      <c r="V2969" s="188">
        <v>2.0099999999999998</v>
      </c>
      <c r="W2969" s="188">
        <v>2.09</v>
      </c>
      <c r="X2969" s="188">
        <v>2.0499999999999998</v>
      </c>
      <c r="Y2969" s="188">
        <v>2.88</v>
      </c>
      <c r="Z2969" s="188">
        <v>3.35</v>
      </c>
      <c r="AA2969" s="188">
        <v>2.71</v>
      </c>
      <c r="AB2969" s="188">
        <v>2.88</v>
      </c>
      <c r="AC2969" s="188">
        <v>2.81</v>
      </c>
      <c r="AD2969" s="188">
        <v>2.09</v>
      </c>
      <c r="AE2969" s="188">
        <v>2.4</v>
      </c>
      <c r="AF2969" s="188">
        <v>2.61</v>
      </c>
    </row>
    <row r="2970" spans="1:32" x14ac:dyDescent="0.3">
      <c r="A2970" s="180" t="s">
        <v>973</v>
      </c>
      <c r="B2970" s="180">
        <v>34771</v>
      </c>
      <c r="C2970" s="182" t="s">
        <v>29302</v>
      </c>
      <c r="D2970" s="180" t="s">
        <v>6</v>
      </c>
      <c r="E2970" s="180" t="s">
        <v>857</v>
      </c>
      <c r="F2970" s="188">
        <v>4.38</v>
      </c>
      <c r="G2970" s="188">
        <v>2.66</v>
      </c>
      <c r="H2970" s="188">
        <v>3.76</v>
      </c>
      <c r="I2970" s="188">
        <v>3.67</v>
      </c>
      <c r="J2970" s="188">
        <v>2.5099999999999998</v>
      </c>
      <c r="K2970" s="188">
        <v>3.25</v>
      </c>
      <c r="L2970" s="188">
        <v>3.39</v>
      </c>
      <c r="M2970" s="188">
        <v>3.05</v>
      </c>
      <c r="N2970" s="188">
        <v>3.35</v>
      </c>
      <c r="O2970" s="188">
        <v>3.21</v>
      </c>
      <c r="P2970" s="188">
        <v>3.07</v>
      </c>
      <c r="Q2970" s="188">
        <v>3.16</v>
      </c>
      <c r="R2970" s="188">
        <v>3.2</v>
      </c>
      <c r="S2970" s="188">
        <v>2.97</v>
      </c>
      <c r="T2970" s="188">
        <v>3.59</v>
      </c>
      <c r="U2970" s="188">
        <v>2.86</v>
      </c>
      <c r="V2970" s="188">
        <v>2.4300000000000002</v>
      </c>
      <c r="W2970" s="188">
        <v>2.52</v>
      </c>
      <c r="X2970" s="188">
        <v>2.4700000000000002</v>
      </c>
      <c r="Y2970" s="188">
        <v>3.47</v>
      </c>
      <c r="Z2970" s="188">
        <v>4.04</v>
      </c>
      <c r="AA2970" s="188">
        <v>3.26</v>
      </c>
      <c r="AB2970" s="188">
        <v>3.47</v>
      </c>
      <c r="AC2970" s="188">
        <v>3.39</v>
      </c>
      <c r="AD2970" s="188">
        <v>2.52</v>
      </c>
      <c r="AE2970" s="188">
        <v>2.9</v>
      </c>
      <c r="AF2970" s="188">
        <v>3.14</v>
      </c>
    </row>
    <row r="2971" spans="1:32" x14ac:dyDescent="0.3">
      <c r="A2971" s="180" t="s">
        <v>973</v>
      </c>
      <c r="B2971" s="180">
        <v>34764</v>
      </c>
      <c r="C2971" s="182" t="s">
        <v>29303</v>
      </c>
      <c r="D2971" s="180" t="s">
        <v>6</v>
      </c>
      <c r="E2971" s="180" t="s">
        <v>857</v>
      </c>
      <c r="F2971" s="188">
        <v>2.87</v>
      </c>
      <c r="G2971" s="188">
        <v>1.74</v>
      </c>
      <c r="H2971" s="188">
        <v>2.46</v>
      </c>
      <c r="I2971" s="188">
        <v>2.4</v>
      </c>
      <c r="J2971" s="188">
        <v>1.64</v>
      </c>
      <c r="K2971" s="188">
        <v>2.13</v>
      </c>
      <c r="L2971" s="188">
        <v>2.2200000000000002</v>
      </c>
      <c r="M2971" s="188">
        <v>2</v>
      </c>
      <c r="N2971" s="188">
        <v>2.19</v>
      </c>
      <c r="O2971" s="188">
        <v>2.1</v>
      </c>
      <c r="P2971" s="188">
        <v>2.0099999999999998</v>
      </c>
      <c r="Q2971" s="188">
        <v>2.0699999999999998</v>
      </c>
      <c r="R2971" s="188">
        <v>2.1</v>
      </c>
      <c r="S2971" s="188">
        <v>1.95</v>
      </c>
      <c r="T2971" s="188">
        <v>2.35</v>
      </c>
      <c r="U2971" s="188">
        <v>1.87</v>
      </c>
      <c r="V2971" s="188">
        <v>1.59</v>
      </c>
      <c r="W2971" s="188">
        <v>1.65</v>
      </c>
      <c r="X2971" s="188">
        <v>1.62</v>
      </c>
      <c r="Y2971" s="188">
        <v>2.27</v>
      </c>
      <c r="Z2971" s="188">
        <v>2.64</v>
      </c>
      <c r="AA2971" s="188">
        <v>2.14</v>
      </c>
      <c r="AB2971" s="188">
        <v>2.27</v>
      </c>
      <c r="AC2971" s="188">
        <v>2.2200000000000002</v>
      </c>
      <c r="AD2971" s="188">
        <v>1.65</v>
      </c>
      <c r="AE2971" s="188">
        <v>1.9</v>
      </c>
      <c r="AF2971" s="188">
        <v>2.06</v>
      </c>
    </row>
    <row r="2972" spans="1:32" x14ac:dyDescent="0.3">
      <c r="A2972" s="180" t="s">
        <v>973</v>
      </c>
      <c r="B2972" s="180">
        <v>34773</v>
      </c>
      <c r="C2972" s="182" t="s">
        <v>29304</v>
      </c>
      <c r="D2972" s="180" t="s">
        <v>6</v>
      </c>
      <c r="E2972" s="180" t="s">
        <v>857</v>
      </c>
      <c r="F2972" s="188">
        <v>3.82</v>
      </c>
      <c r="G2972" s="188">
        <v>2.3199999999999998</v>
      </c>
      <c r="H2972" s="188">
        <v>3.29</v>
      </c>
      <c r="I2972" s="188">
        <v>3.21</v>
      </c>
      <c r="J2972" s="188">
        <v>2.19</v>
      </c>
      <c r="K2972" s="188">
        <v>2.84</v>
      </c>
      <c r="L2972" s="188">
        <v>2.97</v>
      </c>
      <c r="M2972" s="188">
        <v>2.67</v>
      </c>
      <c r="N2972" s="188">
        <v>2.92</v>
      </c>
      <c r="O2972" s="188">
        <v>2.8</v>
      </c>
      <c r="P2972" s="188">
        <v>2.68</v>
      </c>
      <c r="Q2972" s="188">
        <v>2.76</v>
      </c>
      <c r="R2972" s="188">
        <v>2.8</v>
      </c>
      <c r="S2972" s="188">
        <v>2.6</v>
      </c>
      <c r="T2972" s="188">
        <v>3.13</v>
      </c>
      <c r="U2972" s="188">
        <v>2.5</v>
      </c>
      <c r="V2972" s="188">
        <v>2.12</v>
      </c>
      <c r="W2972" s="188">
        <v>2.2000000000000002</v>
      </c>
      <c r="X2972" s="188">
        <v>2.16</v>
      </c>
      <c r="Y2972" s="188">
        <v>3.03</v>
      </c>
      <c r="Z2972" s="188">
        <v>3.53</v>
      </c>
      <c r="AA2972" s="188">
        <v>2.85</v>
      </c>
      <c r="AB2972" s="188">
        <v>3.03</v>
      </c>
      <c r="AC2972" s="188">
        <v>2.97</v>
      </c>
      <c r="AD2972" s="188">
        <v>2.2000000000000002</v>
      </c>
      <c r="AE2972" s="188">
        <v>2.5299999999999998</v>
      </c>
      <c r="AF2972" s="188">
        <v>2.75</v>
      </c>
    </row>
    <row r="2973" spans="1:32" x14ac:dyDescent="0.3">
      <c r="A2973" s="180" t="s">
        <v>973</v>
      </c>
      <c r="B2973" s="180">
        <v>34769</v>
      </c>
      <c r="C2973" s="182" t="s">
        <v>29305</v>
      </c>
      <c r="D2973" s="180" t="s">
        <v>6</v>
      </c>
      <c r="E2973" s="180" t="s">
        <v>857</v>
      </c>
      <c r="F2973" s="188">
        <v>4.7300000000000004</v>
      </c>
      <c r="G2973" s="188">
        <v>2.88</v>
      </c>
      <c r="H2973" s="188">
        <v>4.07</v>
      </c>
      <c r="I2973" s="188">
        <v>3.97</v>
      </c>
      <c r="J2973" s="188">
        <v>2.72</v>
      </c>
      <c r="K2973" s="188">
        <v>3.51</v>
      </c>
      <c r="L2973" s="188">
        <v>3.67</v>
      </c>
      <c r="M2973" s="188">
        <v>3.3</v>
      </c>
      <c r="N2973" s="188">
        <v>3.62</v>
      </c>
      <c r="O2973" s="188">
        <v>3.47</v>
      </c>
      <c r="P2973" s="188">
        <v>3.32</v>
      </c>
      <c r="Q2973" s="188">
        <v>3.42</v>
      </c>
      <c r="R2973" s="188">
        <v>3.46</v>
      </c>
      <c r="S2973" s="188">
        <v>3.21</v>
      </c>
      <c r="T2973" s="188">
        <v>3.88</v>
      </c>
      <c r="U2973" s="188">
        <v>3.09</v>
      </c>
      <c r="V2973" s="188">
        <v>2.63</v>
      </c>
      <c r="W2973" s="188">
        <v>2.73</v>
      </c>
      <c r="X2973" s="188">
        <v>2.68</v>
      </c>
      <c r="Y2973" s="188">
        <v>3.75</v>
      </c>
      <c r="Z2973" s="188">
        <v>4.37</v>
      </c>
      <c r="AA2973" s="188">
        <v>3.53</v>
      </c>
      <c r="AB2973" s="188">
        <v>3.75</v>
      </c>
      <c r="AC2973" s="188">
        <v>3.67</v>
      </c>
      <c r="AD2973" s="188">
        <v>2.73</v>
      </c>
      <c r="AE2973" s="188">
        <v>3.13</v>
      </c>
      <c r="AF2973" s="188">
        <v>3.4</v>
      </c>
    </row>
    <row r="2974" spans="1:32" x14ac:dyDescent="0.3">
      <c r="A2974" s="180" t="s">
        <v>973</v>
      </c>
      <c r="B2974" s="180">
        <v>34763</v>
      </c>
      <c r="C2974" s="182" t="s">
        <v>29306</v>
      </c>
      <c r="D2974" s="180" t="s">
        <v>6</v>
      </c>
      <c r="E2974" s="180" t="s">
        <v>857</v>
      </c>
      <c r="F2974" s="188">
        <v>2.92</v>
      </c>
      <c r="G2974" s="188">
        <v>1.77</v>
      </c>
      <c r="H2974" s="188">
        <v>2.5099999999999998</v>
      </c>
      <c r="I2974" s="188">
        <v>2.44</v>
      </c>
      <c r="J2974" s="188">
        <v>1.67</v>
      </c>
      <c r="K2974" s="188">
        <v>2.16</v>
      </c>
      <c r="L2974" s="188">
        <v>2.2599999999999998</v>
      </c>
      <c r="M2974" s="188">
        <v>2.0299999999999998</v>
      </c>
      <c r="N2974" s="188">
        <v>2.23</v>
      </c>
      <c r="O2974" s="188">
        <v>2.14</v>
      </c>
      <c r="P2974" s="188">
        <v>2.0499999999999998</v>
      </c>
      <c r="Q2974" s="188">
        <v>2.11</v>
      </c>
      <c r="R2974" s="188">
        <v>2.13</v>
      </c>
      <c r="S2974" s="188">
        <v>1.98</v>
      </c>
      <c r="T2974" s="188">
        <v>2.39</v>
      </c>
      <c r="U2974" s="188">
        <v>1.91</v>
      </c>
      <c r="V2974" s="188">
        <v>1.62</v>
      </c>
      <c r="W2974" s="188">
        <v>1.68</v>
      </c>
      <c r="X2974" s="188">
        <v>1.65</v>
      </c>
      <c r="Y2974" s="188">
        <v>2.31</v>
      </c>
      <c r="Z2974" s="188">
        <v>2.69</v>
      </c>
      <c r="AA2974" s="188">
        <v>2.17</v>
      </c>
      <c r="AB2974" s="188">
        <v>2.31</v>
      </c>
      <c r="AC2974" s="188">
        <v>2.2599999999999998</v>
      </c>
      <c r="AD2974" s="188">
        <v>1.68</v>
      </c>
      <c r="AE2974" s="188">
        <v>1.93</v>
      </c>
      <c r="AF2974" s="188">
        <v>2.1</v>
      </c>
    </row>
    <row r="2975" spans="1:32" x14ac:dyDescent="0.3">
      <c r="A2975" s="180" t="s">
        <v>973</v>
      </c>
      <c r="B2975" s="180">
        <v>34788</v>
      </c>
      <c r="C2975" s="182" t="s">
        <v>29307</v>
      </c>
      <c r="D2975" s="180" t="s">
        <v>6</v>
      </c>
      <c r="E2975" s="180" t="s">
        <v>857</v>
      </c>
      <c r="F2975" s="188">
        <v>1.82</v>
      </c>
      <c r="G2975" s="188">
        <v>1.59</v>
      </c>
      <c r="H2975" s="188">
        <v>1.37</v>
      </c>
      <c r="I2975" s="188">
        <v>1.65</v>
      </c>
      <c r="J2975" s="188">
        <v>1.46</v>
      </c>
      <c r="K2975" s="188">
        <v>1.32</v>
      </c>
      <c r="L2975" s="188">
        <v>1.82</v>
      </c>
      <c r="M2975" s="188">
        <v>1.29</v>
      </c>
      <c r="N2975" s="188">
        <v>1.96</v>
      </c>
      <c r="O2975" s="188">
        <v>1.52</v>
      </c>
      <c r="P2975" s="188">
        <v>1.37</v>
      </c>
      <c r="Q2975" s="188">
        <v>1.47</v>
      </c>
      <c r="R2975" s="188">
        <v>1.67</v>
      </c>
      <c r="S2975" s="188">
        <v>1.43</v>
      </c>
      <c r="T2975" s="188">
        <v>1.37</v>
      </c>
      <c r="U2975" s="188">
        <v>0.97</v>
      </c>
      <c r="V2975" s="188">
        <v>1.55</v>
      </c>
      <c r="W2975" s="188">
        <v>1.24</v>
      </c>
      <c r="X2975" s="188">
        <v>1.3</v>
      </c>
      <c r="Y2975" s="188">
        <v>1.35</v>
      </c>
      <c r="Z2975" s="188">
        <v>1.49</v>
      </c>
      <c r="AA2975" s="188">
        <v>1.41</v>
      </c>
      <c r="AB2975" s="188">
        <v>1.32</v>
      </c>
      <c r="AC2975" s="188">
        <v>1.7</v>
      </c>
      <c r="AD2975" s="188">
        <v>0.95</v>
      </c>
      <c r="AE2975" s="188">
        <v>1.24</v>
      </c>
      <c r="AF2975" s="188">
        <v>1.68</v>
      </c>
    </row>
    <row r="2976" spans="1:32" x14ac:dyDescent="0.3">
      <c r="A2976" s="180" t="s">
        <v>973</v>
      </c>
      <c r="B2976" s="180">
        <v>34781</v>
      </c>
      <c r="C2976" s="182" t="s">
        <v>29308</v>
      </c>
      <c r="D2976" s="180" t="s">
        <v>6</v>
      </c>
      <c r="E2976" s="180" t="s">
        <v>857</v>
      </c>
      <c r="F2976" s="188">
        <v>2.5</v>
      </c>
      <c r="G2976" s="188">
        <v>2.19</v>
      </c>
      <c r="H2976" s="188">
        <v>1.88</v>
      </c>
      <c r="I2976" s="188">
        <v>2.27</v>
      </c>
      <c r="J2976" s="188">
        <v>2</v>
      </c>
      <c r="K2976" s="188">
        <v>1.81</v>
      </c>
      <c r="L2976" s="188">
        <v>2.5</v>
      </c>
      <c r="M2976" s="188">
        <v>1.77</v>
      </c>
      <c r="N2976" s="188">
        <v>2.69</v>
      </c>
      <c r="O2976" s="188">
        <v>2.08</v>
      </c>
      <c r="P2976" s="188">
        <v>1.88</v>
      </c>
      <c r="Q2976" s="188">
        <v>2.02</v>
      </c>
      <c r="R2976" s="188">
        <v>2.29</v>
      </c>
      <c r="S2976" s="188">
        <v>1.96</v>
      </c>
      <c r="T2976" s="188">
        <v>1.88</v>
      </c>
      <c r="U2976" s="188">
        <v>1.33</v>
      </c>
      <c r="V2976" s="188">
        <v>2.13</v>
      </c>
      <c r="W2976" s="188">
        <v>1.71</v>
      </c>
      <c r="X2976" s="188">
        <v>1.79</v>
      </c>
      <c r="Y2976" s="188">
        <v>1.85</v>
      </c>
      <c r="Z2976" s="188">
        <v>2.04</v>
      </c>
      <c r="AA2976" s="188">
        <v>1.94</v>
      </c>
      <c r="AB2976" s="188">
        <v>1.81</v>
      </c>
      <c r="AC2976" s="188">
        <v>2.34</v>
      </c>
      <c r="AD2976" s="188">
        <v>1.31</v>
      </c>
      <c r="AE2976" s="188">
        <v>1.71</v>
      </c>
      <c r="AF2976" s="188">
        <v>2.31</v>
      </c>
    </row>
    <row r="2977" spans="1:32" x14ac:dyDescent="0.3">
      <c r="A2977" s="180" t="s">
        <v>973</v>
      </c>
      <c r="B2977" s="180">
        <v>41682</v>
      </c>
      <c r="C2977" s="182" t="s">
        <v>29309</v>
      </c>
      <c r="D2977" s="180" t="s">
        <v>6</v>
      </c>
      <c r="E2977" s="180" t="s">
        <v>857</v>
      </c>
      <c r="F2977" s="188">
        <v>47.9</v>
      </c>
      <c r="G2977" s="188">
        <v>42.57</v>
      </c>
      <c r="H2977" s="188">
        <v>29.8</v>
      </c>
      <c r="I2977" s="188">
        <v>46.41</v>
      </c>
      <c r="J2977" s="188">
        <v>27.88</v>
      </c>
      <c r="K2977" s="188">
        <v>29.89</v>
      </c>
      <c r="L2977" s="188">
        <v>35.6</v>
      </c>
      <c r="M2977" s="188">
        <v>43.35</v>
      </c>
      <c r="N2977" s="188">
        <v>40.44</v>
      </c>
      <c r="O2977" s="188">
        <v>42.89</v>
      </c>
      <c r="P2977" s="188">
        <v>52.29</v>
      </c>
      <c r="Q2977" s="188">
        <v>30.65</v>
      </c>
      <c r="R2977" s="188">
        <v>44.7</v>
      </c>
      <c r="S2977" s="188">
        <v>36.99</v>
      </c>
      <c r="T2977" s="188">
        <v>32.04</v>
      </c>
      <c r="U2977" s="188">
        <v>34.479999999999997</v>
      </c>
      <c r="V2977" s="188">
        <v>30.86</v>
      </c>
      <c r="W2977" s="188">
        <v>33.42</v>
      </c>
      <c r="X2977" s="188">
        <v>40.020000000000003</v>
      </c>
      <c r="Y2977" s="188">
        <v>31.66</v>
      </c>
      <c r="Z2977" s="188">
        <v>42.57</v>
      </c>
      <c r="AA2977" s="188">
        <v>45.86</v>
      </c>
      <c r="AB2977" s="188">
        <v>38.32</v>
      </c>
      <c r="AC2977" s="188">
        <v>33.630000000000003</v>
      </c>
      <c r="AD2977" s="188">
        <v>28.61</v>
      </c>
      <c r="AE2977" s="188">
        <v>29.47</v>
      </c>
      <c r="AF2977" s="188">
        <v>41.53</v>
      </c>
    </row>
    <row r="2978" spans="1:32" x14ac:dyDescent="0.3">
      <c r="A2978" s="180" t="s">
        <v>973</v>
      </c>
      <c r="B2978" s="180">
        <v>41683</v>
      </c>
      <c r="C2978" s="182" t="s">
        <v>29310</v>
      </c>
      <c r="D2978" s="180" t="s">
        <v>6</v>
      </c>
      <c r="E2978" s="180" t="s">
        <v>857</v>
      </c>
      <c r="F2978" s="188">
        <v>35.24</v>
      </c>
      <c r="G2978" s="188">
        <v>31.32</v>
      </c>
      <c r="H2978" s="188">
        <v>21.92</v>
      </c>
      <c r="I2978" s="188">
        <v>34.14</v>
      </c>
      <c r="J2978" s="188">
        <v>20.51</v>
      </c>
      <c r="K2978" s="188">
        <v>21.99</v>
      </c>
      <c r="L2978" s="188">
        <v>26.19</v>
      </c>
      <c r="M2978" s="188">
        <v>31.89</v>
      </c>
      <c r="N2978" s="188">
        <v>29.75</v>
      </c>
      <c r="O2978" s="188">
        <v>31.56</v>
      </c>
      <c r="P2978" s="188">
        <v>38.47</v>
      </c>
      <c r="Q2978" s="188">
        <v>22.55</v>
      </c>
      <c r="R2978" s="188">
        <v>32.89</v>
      </c>
      <c r="S2978" s="188">
        <v>27.21</v>
      </c>
      <c r="T2978" s="188">
        <v>23.57</v>
      </c>
      <c r="U2978" s="188">
        <v>25.37</v>
      </c>
      <c r="V2978" s="188">
        <v>22.71</v>
      </c>
      <c r="W2978" s="188">
        <v>24.59</v>
      </c>
      <c r="X2978" s="188">
        <v>29.44</v>
      </c>
      <c r="Y2978" s="188">
        <v>23.29</v>
      </c>
      <c r="Z2978" s="188">
        <v>31.32</v>
      </c>
      <c r="AA2978" s="188">
        <v>33.74</v>
      </c>
      <c r="AB2978" s="188">
        <v>28.19</v>
      </c>
      <c r="AC2978" s="188">
        <v>24.74</v>
      </c>
      <c r="AD2978" s="188">
        <v>21.05</v>
      </c>
      <c r="AE2978" s="188">
        <v>21.68</v>
      </c>
      <c r="AF2978" s="188">
        <v>30.55</v>
      </c>
    </row>
    <row r="2979" spans="1:32" x14ac:dyDescent="0.3">
      <c r="A2979" s="180" t="s">
        <v>973</v>
      </c>
      <c r="B2979" s="180">
        <v>41680</v>
      </c>
      <c r="C2979" s="182" t="s">
        <v>29311</v>
      </c>
      <c r="D2979" s="180" t="s">
        <v>6</v>
      </c>
      <c r="E2979" s="180" t="s">
        <v>857</v>
      </c>
      <c r="F2979" s="188">
        <v>18.97</v>
      </c>
      <c r="G2979" s="188">
        <v>16.86</v>
      </c>
      <c r="H2979" s="188">
        <v>11.8</v>
      </c>
      <c r="I2979" s="188">
        <v>18.38</v>
      </c>
      <c r="J2979" s="188">
        <v>11.04</v>
      </c>
      <c r="K2979" s="188">
        <v>11.84</v>
      </c>
      <c r="L2979" s="188">
        <v>14.1</v>
      </c>
      <c r="M2979" s="188">
        <v>17.170000000000002</v>
      </c>
      <c r="N2979" s="188">
        <v>16.02</v>
      </c>
      <c r="O2979" s="188">
        <v>16.989999999999998</v>
      </c>
      <c r="P2979" s="188">
        <v>20.71</v>
      </c>
      <c r="Q2979" s="188">
        <v>12.14</v>
      </c>
      <c r="R2979" s="188">
        <v>17.71</v>
      </c>
      <c r="S2979" s="188">
        <v>14.65</v>
      </c>
      <c r="T2979" s="188">
        <v>12.69</v>
      </c>
      <c r="U2979" s="188">
        <v>13.66</v>
      </c>
      <c r="V2979" s="188">
        <v>12.22</v>
      </c>
      <c r="W2979" s="188">
        <v>13.24</v>
      </c>
      <c r="X2979" s="188">
        <v>15.85</v>
      </c>
      <c r="Y2979" s="188">
        <v>12.54</v>
      </c>
      <c r="Z2979" s="188">
        <v>16.86</v>
      </c>
      <c r="AA2979" s="188">
        <v>18.170000000000002</v>
      </c>
      <c r="AB2979" s="188">
        <v>15.18</v>
      </c>
      <c r="AC2979" s="188">
        <v>13.32</v>
      </c>
      <c r="AD2979" s="188">
        <v>11.33</v>
      </c>
      <c r="AE2979" s="188">
        <v>11.67</v>
      </c>
      <c r="AF2979" s="188">
        <v>16.45</v>
      </c>
    </row>
    <row r="2980" spans="1:32" x14ac:dyDescent="0.3">
      <c r="A2980" s="180" t="s">
        <v>973</v>
      </c>
      <c r="B2980" s="180">
        <v>41679</v>
      </c>
      <c r="C2980" s="182" t="s">
        <v>29312</v>
      </c>
      <c r="D2980" s="180" t="s">
        <v>6</v>
      </c>
      <c r="E2980" s="180" t="s">
        <v>857</v>
      </c>
      <c r="F2980" s="188">
        <v>43.37</v>
      </c>
      <c r="G2980" s="188">
        <v>38.549999999999997</v>
      </c>
      <c r="H2980" s="188">
        <v>26.98</v>
      </c>
      <c r="I2980" s="188">
        <v>42.02</v>
      </c>
      <c r="J2980" s="188">
        <v>25.25</v>
      </c>
      <c r="K2980" s="188">
        <v>27.06</v>
      </c>
      <c r="L2980" s="188">
        <v>32.24</v>
      </c>
      <c r="M2980" s="188">
        <v>39.25</v>
      </c>
      <c r="N2980" s="188">
        <v>36.619999999999997</v>
      </c>
      <c r="O2980" s="188">
        <v>38.840000000000003</v>
      </c>
      <c r="P2980" s="188">
        <v>47.35</v>
      </c>
      <c r="Q2980" s="188">
        <v>27.75</v>
      </c>
      <c r="R2980" s="188">
        <v>40.479999999999997</v>
      </c>
      <c r="S2980" s="188">
        <v>33.49</v>
      </c>
      <c r="T2980" s="188">
        <v>29.01</v>
      </c>
      <c r="U2980" s="188">
        <v>31.22</v>
      </c>
      <c r="V2980" s="188">
        <v>27.95</v>
      </c>
      <c r="W2980" s="188">
        <v>30.26</v>
      </c>
      <c r="X2980" s="188">
        <v>36.24</v>
      </c>
      <c r="Y2980" s="188">
        <v>28.67</v>
      </c>
      <c r="Z2980" s="188">
        <v>38.549999999999997</v>
      </c>
      <c r="AA2980" s="188">
        <v>41.53</v>
      </c>
      <c r="AB2980" s="188">
        <v>34.69</v>
      </c>
      <c r="AC2980" s="188">
        <v>30.45</v>
      </c>
      <c r="AD2980" s="188">
        <v>25.9</v>
      </c>
      <c r="AE2980" s="188">
        <v>26.69</v>
      </c>
      <c r="AF2980" s="188">
        <v>37.6</v>
      </c>
    </row>
    <row r="2981" spans="1:32" x14ac:dyDescent="0.3">
      <c r="A2981" s="180" t="s">
        <v>973</v>
      </c>
      <c r="B2981" s="180">
        <v>41681</v>
      </c>
      <c r="C2981" s="182" t="s">
        <v>29313</v>
      </c>
      <c r="D2981" s="180" t="s">
        <v>6</v>
      </c>
      <c r="E2981" s="180" t="s">
        <v>857</v>
      </c>
      <c r="F2981" s="188">
        <v>29.68</v>
      </c>
      <c r="G2981" s="188">
        <v>26.38</v>
      </c>
      <c r="H2981" s="188">
        <v>18.46</v>
      </c>
      <c r="I2981" s="188">
        <v>28.76</v>
      </c>
      <c r="J2981" s="188">
        <v>17.28</v>
      </c>
      <c r="K2981" s="188">
        <v>18.52</v>
      </c>
      <c r="L2981" s="188">
        <v>22.06</v>
      </c>
      <c r="M2981" s="188">
        <v>26.86</v>
      </c>
      <c r="N2981" s="188">
        <v>25.06</v>
      </c>
      <c r="O2981" s="188">
        <v>26.58</v>
      </c>
      <c r="P2981" s="188">
        <v>32.4</v>
      </c>
      <c r="Q2981" s="188">
        <v>18.989999999999998</v>
      </c>
      <c r="R2981" s="188">
        <v>27.7</v>
      </c>
      <c r="S2981" s="188">
        <v>22.92</v>
      </c>
      <c r="T2981" s="188">
        <v>19.850000000000001</v>
      </c>
      <c r="U2981" s="188">
        <v>21.37</v>
      </c>
      <c r="V2981" s="188">
        <v>19.12</v>
      </c>
      <c r="W2981" s="188">
        <v>20.71</v>
      </c>
      <c r="X2981" s="188">
        <v>24.8</v>
      </c>
      <c r="Y2981" s="188">
        <v>19.62</v>
      </c>
      <c r="Z2981" s="188">
        <v>26.38</v>
      </c>
      <c r="AA2981" s="188">
        <v>28.42</v>
      </c>
      <c r="AB2981" s="188">
        <v>23.74</v>
      </c>
      <c r="AC2981" s="188">
        <v>20.84</v>
      </c>
      <c r="AD2981" s="188">
        <v>17.73</v>
      </c>
      <c r="AE2981" s="188">
        <v>18.260000000000002</v>
      </c>
      <c r="AF2981" s="188">
        <v>25.73</v>
      </c>
    </row>
    <row r="2982" spans="1:32" x14ac:dyDescent="0.3">
      <c r="A2982" s="180" t="s">
        <v>973</v>
      </c>
      <c r="B2982" s="180">
        <v>43386</v>
      </c>
      <c r="C2982" s="182" t="s">
        <v>31575</v>
      </c>
      <c r="D2982" s="180" t="s">
        <v>6</v>
      </c>
      <c r="E2982" s="180" t="s">
        <v>857</v>
      </c>
      <c r="F2982" s="188">
        <v>67.77</v>
      </c>
      <c r="G2982" s="188">
        <v>60.24</v>
      </c>
      <c r="H2982" s="188">
        <v>42.16</v>
      </c>
      <c r="I2982" s="188">
        <v>65.66</v>
      </c>
      <c r="J2982" s="188">
        <v>39.450000000000003</v>
      </c>
      <c r="K2982" s="188">
        <v>42.29</v>
      </c>
      <c r="L2982" s="188">
        <v>50.37</v>
      </c>
      <c r="M2982" s="188">
        <v>61.34</v>
      </c>
      <c r="N2982" s="188">
        <v>57.22</v>
      </c>
      <c r="O2982" s="188">
        <v>60.69</v>
      </c>
      <c r="P2982" s="188">
        <v>73.98</v>
      </c>
      <c r="Q2982" s="188">
        <v>43.37</v>
      </c>
      <c r="R2982" s="188">
        <v>63.25</v>
      </c>
      <c r="S2982" s="188">
        <v>52.33</v>
      </c>
      <c r="T2982" s="188">
        <v>45.33</v>
      </c>
      <c r="U2982" s="188">
        <v>48.79</v>
      </c>
      <c r="V2982" s="188">
        <v>43.67</v>
      </c>
      <c r="W2982" s="188">
        <v>47.28</v>
      </c>
      <c r="X2982" s="188">
        <v>56.62</v>
      </c>
      <c r="Y2982" s="188">
        <v>44.8</v>
      </c>
      <c r="Z2982" s="188">
        <v>60.24</v>
      </c>
      <c r="AA2982" s="188">
        <v>64.89</v>
      </c>
      <c r="AB2982" s="188">
        <v>54.21</v>
      </c>
      <c r="AC2982" s="188">
        <v>47.59</v>
      </c>
      <c r="AD2982" s="188">
        <v>40.479999999999997</v>
      </c>
      <c r="AE2982" s="188">
        <v>41.7</v>
      </c>
      <c r="AF2982" s="188">
        <v>58.75</v>
      </c>
    </row>
    <row r="2983" spans="1:32" x14ac:dyDescent="0.3">
      <c r="A2983" s="180" t="s">
        <v>973</v>
      </c>
      <c r="B2983" s="180">
        <v>4059</v>
      </c>
      <c r="C2983" s="182" t="s">
        <v>29314</v>
      </c>
      <c r="D2983" s="180" t="s">
        <v>37</v>
      </c>
      <c r="E2983" s="180" t="s">
        <v>857</v>
      </c>
      <c r="F2983" s="188">
        <v>47.9</v>
      </c>
      <c r="G2983" s="188">
        <v>42.57</v>
      </c>
      <c r="H2983" s="188">
        <v>29.8</v>
      </c>
      <c r="I2983" s="188">
        <v>46.41</v>
      </c>
      <c r="J2983" s="188">
        <v>27.88</v>
      </c>
      <c r="K2983" s="188">
        <v>29.89</v>
      </c>
      <c r="L2983" s="188">
        <v>35.6</v>
      </c>
      <c r="M2983" s="188">
        <v>43.35</v>
      </c>
      <c r="N2983" s="188">
        <v>40.44</v>
      </c>
      <c r="O2983" s="188">
        <v>42.89</v>
      </c>
      <c r="P2983" s="188">
        <v>52.29</v>
      </c>
      <c r="Q2983" s="188">
        <v>30.65</v>
      </c>
      <c r="R2983" s="188">
        <v>44.7</v>
      </c>
      <c r="S2983" s="188">
        <v>36.99</v>
      </c>
      <c r="T2983" s="188">
        <v>32.04</v>
      </c>
      <c r="U2983" s="188">
        <v>34.479999999999997</v>
      </c>
      <c r="V2983" s="188">
        <v>30.86</v>
      </c>
      <c r="W2983" s="188">
        <v>33.42</v>
      </c>
      <c r="X2983" s="188">
        <v>40.020000000000003</v>
      </c>
      <c r="Y2983" s="188">
        <v>31.66</v>
      </c>
      <c r="Z2983" s="188">
        <v>42.57</v>
      </c>
      <c r="AA2983" s="188">
        <v>45.86</v>
      </c>
      <c r="AB2983" s="188">
        <v>38.32</v>
      </c>
      <c r="AC2983" s="188">
        <v>33.630000000000003</v>
      </c>
      <c r="AD2983" s="188">
        <v>28.61</v>
      </c>
      <c r="AE2983" s="188">
        <v>29.47</v>
      </c>
      <c r="AF2983" s="188">
        <v>41.53</v>
      </c>
    </row>
    <row r="2984" spans="1:32" x14ac:dyDescent="0.3">
      <c r="A2984" s="180" t="s">
        <v>973</v>
      </c>
      <c r="B2984" s="180">
        <v>4062</v>
      </c>
      <c r="C2984" s="182" t="s">
        <v>29315</v>
      </c>
      <c r="D2984" s="180" t="s">
        <v>6</v>
      </c>
      <c r="E2984" s="180" t="s">
        <v>857</v>
      </c>
      <c r="F2984" s="188">
        <v>47.9</v>
      </c>
      <c r="G2984" s="188">
        <v>42.57</v>
      </c>
      <c r="H2984" s="188">
        <v>29.8</v>
      </c>
      <c r="I2984" s="188">
        <v>46.41</v>
      </c>
      <c r="J2984" s="188">
        <v>27.88</v>
      </c>
      <c r="K2984" s="188">
        <v>29.89</v>
      </c>
      <c r="L2984" s="188">
        <v>35.6</v>
      </c>
      <c r="M2984" s="188">
        <v>43.35</v>
      </c>
      <c r="N2984" s="188">
        <v>40.44</v>
      </c>
      <c r="O2984" s="188">
        <v>42.89</v>
      </c>
      <c r="P2984" s="188">
        <v>52.29</v>
      </c>
      <c r="Q2984" s="188">
        <v>30.65</v>
      </c>
      <c r="R2984" s="188">
        <v>44.7</v>
      </c>
      <c r="S2984" s="188">
        <v>36.99</v>
      </c>
      <c r="T2984" s="188">
        <v>32.04</v>
      </c>
      <c r="U2984" s="188">
        <v>34.479999999999997</v>
      </c>
      <c r="V2984" s="188">
        <v>30.86</v>
      </c>
      <c r="W2984" s="188">
        <v>33.42</v>
      </c>
      <c r="X2984" s="188">
        <v>40.020000000000003</v>
      </c>
      <c r="Y2984" s="188">
        <v>31.66</v>
      </c>
      <c r="Z2984" s="188">
        <v>42.57</v>
      </c>
      <c r="AA2984" s="188">
        <v>45.86</v>
      </c>
      <c r="AB2984" s="188">
        <v>38.32</v>
      </c>
      <c r="AC2984" s="188">
        <v>33.630000000000003</v>
      </c>
      <c r="AD2984" s="188">
        <v>28.61</v>
      </c>
      <c r="AE2984" s="188">
        <v>29.47</v>
      </c>
      <c r="AF2984" s="188">
        <v>41.53</v>
      </c>
    </row>
    <row r="2985" spans="1:32" x14ac:dyDescent="0.3">
      <c r="A2985" s="180" t="s">
        <v>973</v>
      </c>
      <c r="B2985" s="180">
        <v>4061</v>
      </c>
      <c r="C2985" s="182" t="s">
        <v>29316</v>
      </c>
      <c r="D2985" s="180" t="s">
        <v>6</v>
      </c>
      <c r="E2985" s="180" t="s">
        <v>857</v>
      </c>
      <c r="F2985" s="188">
        <v>59.63</v>
      </c>
      <c r="G2985" s="188">
        <v>53.01</v>
      </c>
      <c r="H2985" s="188">
        <v>37.1</v>
      </c>
      <c r="I2985" s="188">
        <v>57.78</v>
      </c>
      <c r="J2985" s="188">
        <v>34.72</v>
      </c>
      <c r="K2985" s="188">
        <v>37.21</v>
      </c>
      <c r="L2985" s="188">
        <v>44.33</v>
      </c>
      <c r="M2985" s="188">
        <v>53.98</v>
      </c>
      <c r="N2985" s="188">
        <v>50.36</v>
      </c>
      <c r="O2985" s="188">
        <v>53.4</v>
      </c>
      <c r="P2985" s="188">
        <v>65.099999999999994</v>
      </c>
      <c r="Q2985" s="188">
        <v>38.159999999999997</v>
      </c>
      <c r="R2985" s="188">
        <v>55.66</v>
      </c>
      <c r="S2985" s="188">
        <v>46.05</v>
      </c>
      <c r="T2985" s="188">
        <v>39.89</v>
      </c>
      <c r="U2985" s="188">
        <v>42.93</v>
      </c>
      <c r="V2985" s="188">
        <v>38.43</v>
      </c>
      <c r="W2985" s="188">
        <v>41.61</v>
      </c>
      <c r="X2985" s="188">
        <v>49.83</v>
      </c>
      <c r="Y2985" s="188">
        <v>39.42</v>
      </c>
      <c r="Z2985" s="188">
        <v>53.01</v>
      </c>
      <c r="AA2985" s="188">
        <v>57.1</v>
      </c>
      <c r="AB2985" s="188">
        <v>47.71</v>
      </c>
      <c r="AC2985" s="188">
        <v>41.87</v>
      </c>
      <c r="AD2985" s="188">
        <v>35.619999999999997</v>
      </c>
      <c r="AE2985" s="188">
        <v>36.700000000000003</v>
      </c>
      <c r="AF2985" s="188">
        <v>51.7</v>
      </c>
    </row>
    <row r="2986" spans="1:32" x14ac:dyDescent="0.3">
      <c r="A2986" s="180" t="s">
        <v>973</v>
      </c>
      <c r="B2986" s="180">
        <v>41315</v>
      </c>
      <c r="C2986" s="182" t="s">
        <v>29317</v>
      </c>
      <c r="D2986" s="180" t="s">
        <v>42</v>
      </c>
      <c r="E2986" s="180" t="s">
        <v>857</v>
      </c>
      <c r="F2986" s="188">
        <v>131.72999999999999</v>
      </c>
      <c r="G2986" s="188">
        <v>114.82</v>
      </c>
      <c r="H2986" s="188"/>
      <c r="I2986" s="188">
        <v>97.79</v>
      </c>
      <c r="J2986" s="188">
        <v>92.64</v>
      </c>
      <c r="K2986" s="188">
        <v>102.93</v>
      </c>
      <c r="L2986" s="188">
        <v>109.67</v>
      </c>
      <c r="M2986" s="188">
        <v>76.099999999999994</v>
      </c>
      <c r="N2986" s="188">
        <v>84.06</v>
      </c>
      <c r="O2986" s="188">
        <v>137.13</v>
      </c>
      <c r="P2986" s="188">
        <v>81.37</v>
      </c>
      <c r="Q2986" s="188">
        <v>92.52</v>
      </c>
      <c r="R2986" s="188">
        <v>106.24</v>
      </c>
      <c r="S2986" s="188">
        <v>101.1</v>
      </c>
      <c r="T2986" s="188">
        <v>123.15</v>
      </c>
      <c r="U2986" s="188">
        <v>108.82</v>
      </c>
      <c r="V2986" s="188">
        <v>125.97</v>
      </c>
      <c r="W2986" s="188">
        <v>82.84</v>
      </c>
      <c r="X2986" s="188">
        <v>82.84</v>
      </c>
      <c r="Y2986" s="188">
        <v>90.92</v>
      </c>
      <c r="Z2986" s="188">
        <v>113.11</v>
      </c>
      <c r="AA2986" s="188">
        <v>109.92</v>
      </c>
      <c r="AB2986" s="188">
        <v>89.09</v>
      </c>
      <c r="AC2986" s="188">
        <v>67.89</v>
      </c>
      <c r="AD2986" s="188">
        <v>114.58</v>
      </c>
      <c r="AE2986" s="188">
        <v>87.13</v>
      </c>
      <c r="AF2986" s="188">
        <v>123.15</v>
      </c>
    </row>
    <row r="2987" spans="1:32" x14ac:dyDescent="0.3">
      <c r="A2987" s="180" t="s">
        <v>973</v>
      </c>
      <c r="B2987" s="180">
        <v>43148</v>
      </c>
      <c r="C2987" s="182" t="s">
        <v>29318</v>
      </c>
      <c r="D2987" s="180" t="s">
        <v>42</v>
      </c>
      <c r="E2987" s="180" t="s">
        <v>857</v>
      </c>
      <c r="F2987" s="188">
        <v>89.42</v>
      </c>
      <c r="G2987" s="188">
        <v>77.94</v>
      </c>
      <c r="H2987" s="188"/>
      <c r="I2987" s="188">
        <v>66.38</v>
      </c>
      <c r="J2987" s="188">
        <v>62.88</v>
      </c>
      <c r="K2987" s="188">
        <v>69.87</v>
      </c>
      <c r="L2987" s="188">
        <v>74.44</v>
      </c>
      <c r="M2987" s="188">
        <v>51.65</v>
      </c>
      <c r="N2987" s="188">
        <v>57.06</v>
      </c>
      <c r="O2987" s="188">
        <v>93.08</v>
      </c>
      <c r="P2987" s="188">
        <v>55.23</v>
      </c>
      <c r="Q2987" s="188">
        <v>62.8</v>
      </c>
      <c r="R2987" s="188">
        <v>72.12</v>
      </c>
      <c r="S2987" s="188">
        <v>68.62</v>
      </c>
      <c r="T2987" s="188">
        <v>83.59</v>
      </c>
      <c r="U2987" s="188">
        <v>73.86</v>
      </c>
      <c r="V2987" s="188">
        <v>85.51</v>
      </c>
      <c r="W2987" s="188">
        <v>56.23</v>
      </c>
      <c r="X2987" s="188">
        <v>56.23</v>
      </c>
      <c r="Y2987" s="188">
        <v>61.72</v>
      </c>
      <c r="Z2987" s="188">
        <v>76.77</v>
      </c>
      <c r="AA2987" s="188">
        <v>74.61</v>
      </c>
      <c r="AB2987" s="188">
        <v>60.47</v>
      </c>
      <c r="AC2987" s="188">
        <v>46.08</v>
      </c>
      <c r="AD2987" s="188">
        <v>77.77</v>
      </c>
      <c r="AE2987" s="188">
        <v>59.14</v>
      </c>
      <c r="AF2987" s="188">
        <v>83.59</v>
      </c>
    </row>
    <row r="2988" spans="1:32" x14ac:dyDescent="0.3">
      <c r="A2988" s="180" t="s">
        <v>973</v>
      </c>
      <c r="B2988" s="180">
        <v>43147</v>
      </c>
      <c r="C2988" s="182" t="s">
        <v>29319</v>
      </c>
      <c r="D2988" s="180" t="s">
        <v>42</v>
      </c>
      <c r="E2988" s="180" t="s">
        <v>857</v>
      </c>
      <c r="F2988" s="188">
        <v>34.630000000000003</v>
      </c>
      <c r="G2988" s="188">
        <v>30.19</v>
      </c>
      <c r="H2988" s="188"/>
      <c r="I2988" s="188">
        <v>25.71</v>
      </c>
      <c r="J2988" s="188">
        <v>24.35</v>
      </c>
      <c r="K2988" s="188">
        <v>27.06</v>
      </c>
      <c r="L2988" s="188">
        <v>28.83</v>
      </c>
      <c r="M2988" s="188">
        <v>20</v>
      </c>
      <c r="N2988" s="188">
        <v>22.1</v>
      </c>
      <c r="O2988" s="188">
        <v>36.049999999999997</v>
      </c>
      <c r="P2988" s="188">
        <v>21.39</v>
      </c>
      <c r="Q2988" s="188">
        <v>24.32</v>
      </c>
      <c r="R2988" s="188">
        <v>27.93</v>
      </c>
      <c r="S2988" s="188">
        <v>26.58</v>
      </c>
      <c r="T2988" s="188">
        <v>32.380000000000003</v>
      </c>
      <c r="U2988" s="188">
        <v>28.61</v>
      </c>
      <c r="V2988" s="188">
        <v>33.119999999999997</v>
      </c>
      <c r="W2988" s="188">
        <v>21.78</v>
      </c>
      <c r="X2988" s="188">
        <v>21.78</v>
      </c>
      <c r="Y2988" s="188">
        <v>23.9</v>
      </c>
      <c r="Z2988" s="188">
        <v>29.73</v>
      </c>
      <c r="AA2988" s="188">
        <v>28.9</v>
      </c>
      <c r="AB2988" s="188">
        <v>23.42</v>
      </c>
      <c r="AC2988" s="188">
        <v>17.84</v>
      </c>
      <c r="AD2988" s="188">
        <v>30.12</v>
      </c>
      <c r="AE2988" s="188">
        <v>22.9</v>
      </c>
      <c r="AF2988" s="188">
        <v>32.380000000000003</v>
      </c>
    </row>
    <row r="2989" spans="1:32" x14ac:dyDescent="0.3">
      <c r="A2989" s="180" t="s">
        <v>26752</v>
      </c>
      <c r="B2989" s="180">
        <v>10608</v>
      </c>
      <c r="C2989" s="182" t="s">
        <v>29320</v>
      </c>
      <c r="D2989" s="180" t="s">
        <v>6</v>
      </c>
      <c r="E2989" s="180" t="s">
        <v>26586</v>
      </c>
      <c r="F2989" s="188"/>
      <c r="G2989" s="188"/>
      <c r="H2989" s="188"/>
      <c r="I2989" s="188"/>
      <c r="J2989" s="188"/>
      <c r="K2989" s="188"/>
      <c r="L2989" s="188"/>
      <c r="M2989" s="188"/>
      <c r="N2989" s="188"/>
      <c r="O2989" s="188"/>
      <c r="P2989" s="188"/>
      <c r="Q2989" s="188"/>
      <c r="R2989" s="188"/>
      <c r="S2989" s="188"/>
      <c r="T2989" s="188"/>
      <c r="U2989" s="188"/>
      <c r="V2989" s="188"/>
      <c r="W2989" s="188"/>
      <c r="X2989" s="188"/>
      <c r="Y2989" s="188"/>
      <c r="Z2989" s="188"/>
      <c r="AA2989" s="188"/>
      <c r="AB2989" s="188"/>
      <c r="AC2989" s="188"/>
      <c r="AD2989" s="188"/>
      <c r="AE2989" s="188">
        <v>10200</v>
      </c>
      <c r="AF2989" s="188"/>
    </row>
    <row r="2990" spans="1:32" x14ac:dyDescent="0.3">
      <c r="A2990" s="180" t="s">
        <v>26723</v>
      </c>
      <c r="B2990" s="180">
        <v>4069</v>
      </c>
      <c r="C2990" s="182" t="s">
        <v>29321</v>
      </c>
      <c r="D2990" s="180" t="s">
        <v>40</v>
      </c>
      <c r="E2990" s="180" t="s">
        <v>857</v>
      </c>
      <c r="F2990" s="188">
        <v>44.96</v>
      </c>
      <c r="G2990" s="188">
        <v>39.93</v>
      </c>
      <c r="H2990" s="188">
        <v>46.17</v>
      </c>
      <c r="I2990" s="188">
        <v>40.9</v>
      </c>
      <c r="J2990" s="188">
        <v>54.71</v>
      </c>
      <c r="K2990" s="188">
        <v>40.06</v>
      </c>
      <c r="L2990" s="188">
        <v>49.95</v>
      </c>
      <c r="M2990" s="188">
        <v>69.739999999999995</v>
      </c>
      <c r="N2990" s="188">
        <v>46.42</v>
      </c>
      <c r="O2990" s="188">
        <v>48.26</v>
      </c>
      <c r="P2990" s="188">
        <v>86.16</v>
      </c>
      <c r="Q2990" s="188">
        <v>37.57</v>
      </c>
      <c r="R2990" s="188">
        <v>64.319999999999993</v>
      </c>
      <c r="S2990" s="188">
        <v>38.24</v>
      </c>
      <c r="T2990" s="188">
        <v>38.42</v>
      </c>
      <c r="U2990" s="188">
        <v>57.19</v>
      </c>
      <c r="V2990" s="188">
        <v>53.29</v>
      </c>
      <c r="W2990" s="188">
        <v>70.069999999999993</v>
      </c>
      <c r="X2990" s="188">
        <v>67.010000000000005</v>
      </c>
      <c r="Y2990" s="188">
        <v>55.29</v>
      </c>
      <c r="Z2990" s="188">
        <v>32.5</v>
      </c>
      <c r="AA2990" s="188">
        <v>51.82</v>
      </c>
      <c r="AB2990" s="188">
        <v>118.52</v>
      </c>
      <c r="AC2990" s="188">
        <v>61.08</v>
      </c>
      <c r="AD2990" s="188">
        <v>62.43</v>
      </c>
      <c r="AE2990" s="188">
        <v>75.03</v>
      </c>
      <c r="AF2990" s="188">
        <v>44.76</v>
      </c>
    </row>
    <row r="2991" spans="1:32" x14ac:dyDescent="0.3">
      <c r="A2991" s="180" t="s">
        <v>26723</v>
      </c>
      <c r="B2991" s="180">
        <v>40819</v>
      </c>
      <c r="C2991" s="182" t="s">
        <v>29322</v>
      </c>
      <c r="D2991" s="180" t="s">
        <v>63</v>
      </c>
      <c r="E2991" s="180" t="s">
        <v>857</v>
      </c>
      <c r="F2991" s="188">
        <v>7867.97</v>
      </c>
      <c r="G2991" s="188">
        <v>6965.97</v>
      </c>
      <c r="H2991" s="188">
        <v>8102.9</v>
      </c>
      <c r="I2991" s="188">
        <v>7113.76</v>
      </c>
      <c r="J2991" s="188">
        <v>9557.58</v>
      </c>
      <c r="K2991" s="188">
        <v>7050.69</v>
      </c>
      <c r="L2991" s="188">
        <v>8892.19</v>
      </c>
      <c r="M2991" s="188">
        <v>12222.21</v>
      </c>
      <c r="N2991" s="188">
        <v>8326.2900000000009</v>
      </c>
      <c r="O2991" s="188">
        <v>8496.83</v>
      </c>
      <c r="P2991" s="188">
        <v>15240.14</v>
      </c>
      <c r="Q2991" s="188">
        <v>6578.18</v>
      </c>
      <c r="R2991" s="188">
        <v>11570.92</v>
      </c>
      <c r="S2991" s="188">
        <v>6625.67</v>
      </c>
      <c r="T2991" s="188">
        <v>6691.42</v>
      </c>
      <c r="U2991" s="188">
        <v>10006.379999999999</v>
      </c>
      <c r="V2991" s="188">
        <v>9412.41</v>
      </c>
      <c r="W2991" s="188">
        <v>12291.61</v>
      </c>
      <c r="X2991" s="188">
        <v>11774.84</v>
      </c>
      <c r="Y2991" s="188">
        <v>9666.2000000000007</v>
      </c>
      <c r="Z2991" s="188">
        <v>5659.04</v>
      </c>
      <c r="AA2991" s="188">
        <v>9043.52</v>
      </c>
      <c r="AB2991" s="188">
        <v>20828.2</v>
      </c>
      <c r="AC2991" s="188">
        <v>10716.55</v>
      </c>
      <c r="AD2991" s="188">
        <v>11023.95</v>
      </c>
      <c r="AE2991" s="188">
        <v>13146.43</v>
      </c>
      <c r="AF2991" s="188">
        <v>7873.55</v>
      </c>
    </row>
    <row r="2992" spans="1:32" x14ac:dyDescent="0.3">
      <c r="A2992" s="180" t="s">
        <v>973</v>
      </c>
      <c r="B2992" s="180">
        <v>34361</v>
      </c>
      <c r="C2992" s="182" t="s">
        <v>29323</v>
      </c>
      <c r="D2992" s="180" t="s">
        <v>42</v>
      </c>
      <c r="E2992" s="180" t="s">
        <v>857</v>
      </c>
      <c r="F2992" s="188">
        <v>25.21</v>
      </c>
      <c r="G2992" s="188">
        <v>21.97</v>
      </c>
      <c r="H2992" s="188"/>
      <c r="I2992" s="188">
        <v>18.71</v>
      </c>
      <c r="J2992" s="188">
        <v>17.73</v>
      </c>
      <c r="K2992" s="188">
        <v>19.7</v>
      </c>
      <c r="L2992" s="188">
        <v>20.99</v>
      </c>
      <c r="M2992" s="188">
        <v>14.56</v>
      </c>
      <c r="N2992" s="188">
        <v>16.079999999999998</v>
      </c>
      <c r="O2992" s="188">
        <v>26.24</v>
      </c>
      <c r="P2992" s="188">
        <v>15.57</v>
      </c>
      <c r="Q2992" s="188">
        <v>17.7</v>
      </c>
      <c r="R2992" s="188">
        <v>20.329999999999998</v>
      </c>
      <c r="S2992" s="188">
        <v>19.34</v>
      </c>
      <c r="T2992" s="188">
        <v>23.57</v>
      </c>
      <c r="U2992" s="188">
        <v>20.82</v>
      </c>
      <c r="V2992" s="188">
        <v>24.1</v>
      </c>
      <c r="W2992" s="188">
        <v>15.85</v>
      </c>
      <c r="X2992" s="188">
        <v>15.85</v>
      </c>
      <c r="Y2992" s="188">
        <v>17.399999999999999</v>
      </c>
      <c r="Z2992" s="188">
        <v>21.64</v>
      </c>
      <c r="AA2992" s="188">
        <v>21.03</v>
      </c>
      <c r="AB2992" s="188">
        <v>17.05</v>
      </c>
      <c r="AC2992" s="188">
        <v>12.99</v>
      </c>
      <c r="AD2992" s="188">
        <v>21.92</v>
      </c>
      <c r="AE2992" s="188">
        <v>16.670000000000002</v>
      </c>
      <c r="AF2992" s="188">
        <v>23.57</v>
      </c>
    </row>
    <row r="2993" spans="1:32" x14ac:dyDescent="0.3">
      <c r="A2993" s="180" t="s">
        <v>973</v>
      </c>
      <c r="B2993" s="180">
        <v>44478</v>
      </c>
      <c r="C2993" s="182" t="s">
        <v>31576</v>
      </c>
      <c r="D2993" s="180" t="s">
        <v>42</v>
      </c>
      <c r="E2993" s="180" t="s">
        <v>857</v>
      </c>
      <c r="F2993" s="188">
        <v>16.66</v>
      </c>
      <c r="G2993" s="188">
        <v>14.99</v>
      </c>
      <c r="H2993" s="188">
        <v>16.97</v>
      </c>
      <c r="I2993" s="188">
        <v>22.49</v>
      </c>
      <c r="J2993" s="188">
        <v>16.66</v>
      </c>
      <c r="K2993" s="188"/>
      <c r="L2993" s="188">
        <v>11.49</v>
      </c>
      <c r="M2993" s="188">
        <v>11.9</v>
      </c>
      <c r="N2993" s="188">
        <v>11.04</v>
      </c>
      <c r="O2993" s="188">
        <v>13.33</v>
      </c>
      <c r="P2993" s="188">
        <v>8.66</v>
      </c>
      <c r="Q2993" s="188">
        <v>14.99</v>
      </c>
      <c r="R2993" s="188">
        <v>20.99</v>
      </c>
      <c r="S2993" s="188">
        <v>16.14</v>
      </c>
      <c r="T2993" s="188">
        <v>16.239999999999998</v>
      </c>
      <c r="U2993" s="188">
        <v>11.99</v>
      </c>
      <c r="V2993" s="188">
        <v>14.99</v>
      </c>
      <c r="W2993" s="188">
        <v>11.87</v>
      </c>
      <c r="X2993" s="188">
        <v>11.62</v>
      </c>
      <c r="Y2993" s="188">
        <v>13.33</v>
      </c>
      <c r="Z2993" s="188">
        <v>29.16</v>
      </c>
      <c r="AA2993" s="188">
        <v>13.33</v>
      </c>
      <c r="AB2993" s="188">
        <v>9.14</v>
      </c>
      <c r="AC2993" s="188">
        <v>9.58</v>
      </c>
      <c r="AD2993" s="188">
        <v>14.58</v>
      </c>
      <c r="AE2993" s="188">
        <v>14.99</v>
      </c>
      <c r="AF2993" s="188">
        <v>15.83</v>
      </c>
    </row>
    <row r="2994" spans="1:32" x14ac:dyDescent="0.3">
      <c r="A2994" s="180" t="s">
        <v>973</v>
      </c>
      <c r="B2994" s="180">
        <v>44477</v>
      </c>
      <c r="C2994" s="182" t="s">
        <v>31577</v>
      </c>
      <c r="D2994" s="180" t="s">
        <v>42</v>
      </c>
      <c r="E2994" s="180" t="s">
        <v>857</v>
      </c>
      <c r="F2994" s="188">
        <v>16.66</v>
      </c>
      <c r="G2994" s="188">
        <v>14.99</v>
      </c>
      <c r="H2994" s="188">
        <v>16.97</v>
      </c>
      <c r="I2994" s="188">
        <v>22.49</v>
      </c>
      <c r="J2994" s="188">
        <v>16.66</v>
      </c>
      <c r="K2994" s="188"/>
      <c r="L2994" s="188">
        <v>11.49</v>
      </c>
      <c r="M2994" s="188">
        <v>11.9</v>
      </c>
      <c r="N2994" s="188">
        <v>11.04</v>
      </c>
      <c r="O2994" s="188">
        <v>13.33</v>
      </c>
      <c r="P2994" s="188">
        <v>8.66</v>
      </c>
      <c r="Q2994" s="188">
        <v>14.99</v>
      </c>
      <c r="R2994" s="188">
        <v>20.99</v>
      </c>
      <c r="S2994" s="188">
        <v>16.14</v>
      </c>
      <c r="T2994" s="188">
        <v>16.239999999999998</v>
      </c>
      <c r="U2994" s="188">
        <v>11.99</v>
      </c>
      <c r="V2994" s="188">
        <v>14.99</v>
      </c>
      <c r="W2994" s="188">
        <v>11.87</v>
      </c>
      <c r="X2994" s="188">
        <v>11.62</v>
      </c>
      <c r="Y2994" s="188">
        <v>13.33</v>
      </c>
      <c r="Z2994" s="188">
        <v>29.16</v>
      </c>
      <c r="AA2994" s="188">
        <v>13.33</v>
      </c>
      <c r="AB2994" s="188">
        <v>9.14</v>
      </c>
      <c r="AC2994" s="188">
        <v>9.58</v>
      </c>
      <c r="AD2994" s="188">
        <v>14.58</v>
      </c>
      <c r="AE2994" s="188">
        <v>14.99</v>
      </c>
      <c r="AF2994" s="188">
        <v>15.83</v>
      </c>
    </row>
    <row r="2995" spans="1:32" x14ac:dyDescent="0.3">
      <c r="A2995" s="180" t="s">
        <v>973</v>
      </c>
      <c r="B2995" s="180">
        <v>11697</v>
      </c>
      <c r="C2995" s="182" t="s">
        <v>29324</v>
      </c>
      <c r="D2995" s="180" t="s">
        <v>6</v>
      </c>
      <c r="E2995" s="180" t="s">
        <v>857</v>
      </c>
      <c r="F2995" s="188">
        <v>855.02</v>
      </c>
      <c r="G2995" s="188">
        <v>792.2</v>
      </c>
      <c r="H2995" s="188">
        <v>694.83</v>
      </c>
      <c r="I2995" s="188">
        <v>863.94</v>
      </c>
      <c r="J2995" s="188">
        <v>616.85</v>
      </c>
      <c r="K2995" s="188">
        <v>640.42999999999995</v>
      </c>
      <c r="L2995" s="188">
        <v>823.08</v>
      </c>
      <c r="M2995" s="188">
        <v>809.45</v>
      </c>
      <c r="N2995" s="188">
        <v>665.57</v>
      </c>
      <c r="O2995" s="188">
        <v>788.83</v>
      </c>
      <c r="P2995" s="188">
        <v>741.31</v>
      </c>
      <c r="Q2995" s="188">
        <v>758.04</v>
      </c>
      <c r="R2995" s="188">
        <v>869.99</v>
      </c>
      <c r="S2995" s="188">
        <v>855.58</v>
      </c>
      <c r="T2995" s="188">
        <v>894.57</v>
      </c>
      <c r="U2995" s="188">
        <v>696.7</v>
      </c>
      <c r="V2995" s="188">
        <v>584.41</v>
      </c>
      <c r="W2995" s="188">
        <v>738.53</v>
      </c>
      <c r="X2995" s="188">
        <v>716.51</v>
      </c>
      <c r="Y2995" s="188">
        <v>666.07</v>
      </c>
      <c r="Z2995" s="188">
        <v>830.5</v>
      </c>
      <c r="AA2995" s="188">
        <v>778.94</v>
      </c>
      <c r="AB2995" s="188">
        <v>724.23</v>
      </c>
      <c r="AC2995" s="188">
        <v>693.94</v>
      </c>
      <c r="AD2995" s="188">
        <v>696.72</v>
      </c>
      <c r="AE2995" s="188">
        <v>678.58</v>
      </c>
      <c r="AF2995" s="188">
        <v>724.59</v>
      </c>
    </row>
    <row r="2996" spans="1:32" x14ac:dyDescent="0.3">
      <c r="A2996" s="180" t="s">
        <v>973</v>
      </c>
      <c r="B2996" s="180">
        <v>11698</v>
      </c>
      <c r="C2996" s="182" t="s">
        <v>29325</v>
      </c>
      <c r="D2996" s="180" t="s">
        <v>6</v>
      </c>
      <c r="E2996" s="180" t="s">
        <v>857</v>
      </c>
      <c r="F2996" s="188">
        <v>1019.99</v>
      </c>
      <c r="G2996" s="188">
        <v>945.06</v>
      </c>
      <c r="H2996" s="188">
        <v>828.89</v>
      </c>
      <c r="I2996" s="188">
        <v>1030.6300000000001</v>
      </c>
      <c r="J2996" s="188">
        <v>735.87</v>
      </c>
      <c r="K2996" s="188">
        <v>764</v>
      </c>
      <c r="L2996" s="188">
        <v>981.89</v>
      </c>
      <c r="M2996" s="188">
        <v>965.64</v>
      </c>
      <c r="N2996" s="188">
        <v>793.98</v>
      </c>
      <c r="O2996" s="188">
        <v>941.03</v>
      </c>
      <c r="P2996" s="188">
        <v>884.35</v>
      </c>
      <c r="Q2996" s="188">
        <v>904.3</v>
      </c>
      <c r="R2996" s="188">
        <v>1037.8499999999999</v>
      </c>
      <c r="S2996" s="188">
        <v>1020.66</v>
      </c>
      <c r="T2996" s="188">
        <v>1067.17</v>
      </c>
      <c r="U2996" s="188">
        <v>831.12</v>
      </c>
      <c r="V2996" s="188">
        <v>697.17</v>
      </c>
      <c r="W2996" s="188">
        <v>881.02</v>
      </c>
      <c r="X2996" s="188">
        <v>854.76</v>
      </c>
      <c r="Y2996" s="188">
        <v>794.58</v>
      </c>
      <c r="Z2996" s="188">
        <v>990.74</v>
      </c>
      <c r="AA2996" s="188">
        <v>929.23</v>
      </c>
      <c r="AB2996" s="188">
        <v>863.97</v>
      </c>
      <c r="AC2996" s="188">
        <v>827.83</v>
      </c>
      <c r="AD2996" s="188">
        <v>831.15</v>
      </c>
      <c r="AE2996" s="188">
        <v>809.51</v>
      </c>
      <c r="AF2996" s="188">
        <v>864.4</v>
      </c>
    </row>
    <row r="2997" spans="1:32" x14ac:dyDescent="0.3">
      <c r="A2997" s="180" t="s">
        <v>973</v>
      </c>
      <c r="B2997" s="180">
        <v>11699</v>
      </c>
      <c r="C2997" s="182" t="s">
        <v>29326</v>
      </c>
      <c r="D2997" s="180" t="s">
        <v>6</v>
      </c>
      <c r="E2997" s="180" t="s">
        <v>857</v>
      </c>
      <c r="F2997" s="188">
        <v>1127.32</v>
      </c>
      <c r="G2997" s="188">
        <v>1044.5</v>
      </c>
      <c r="H2997" s="188">
        <v>916.11</v>
      </c>
      <c r="I2997" s="188">
        <v>1139.08</v>
      </c>
      <c r="J2997" s="188">
        <v>813.3</v>
      </c>
      <c r="K2997" s="188">
        <v>844.39</v>
      </c>
      <c r="L2997" s="188">
        <v>1085.21</v>
      </c>
      <c r="M2997" s="188">
        <v>1067.25</v>
      </c>
      <c r="N2997" s="188">
        <v>877.53</v>
      </c>
      <c r="O2997" s="188">
        <v>1040.05</v>
      </c>
      <c r="P2997" s="188">
        <v>977.41</v>
      </c>
      <c r="Q2997" s="188">
        <v>999.45</v>
      </c>
      <c r="R2997" s="188">
        <v>1147.06</v>
      </c>
      <c r="S2997" s="188">
        <v>1128.06</v>
      </c>
      <c r="T2997" s="188">
        <v>1179.46</v>
      </c>
      <c r="U2997" s="188">
        <v>918.58</v>
      </c>
      <c r="V2997" s="188">
        <v>770.53</v>
      </c>
      <c r="W2997" s="188">
        <v>973.73</v>
      </c>
      <c r="X2997" s="188">
        <v>944.7</v>
      </c>
      <c r="Y2997" s="188">
        <v>878.19</v>
      </c>
      <c r="Z2997" s="188">
        <v>1094.99</v>
      </c>
      <c r="AA2997" s="188">
        <v>1027.01</v>
      </c>
      <c r="AB2997" s="188">
        <v>954.88</v>
      </c>
      <c r="AC2997" s="188">
        <v>914.94</v>
      </c>
      <c r="AD2997" s="188">
        <v>918.61</v>
      </c>
      <c r="AE2997" s="188">
        <v>894.69</v>
      </c>
      <c r="AF2997" s="188">
        <v>955.36</v>
      </c>
    </row>
    <row r="2998" spans="1:32" x14ac:dyDescent="0.3">
      <c r="A2998" s="180" t="s">
        <v>973</v>
      </c>
      <c r="B2998" s="180">
        <v>10432</v>
      </c>
      <c r="C2998" s="182" t="s">
        <v>29327</v>
      </c>
      <c r="D2998" s="180" t="s">
        <v>6</v>
      </c>
      <c r="E2998" s="180" t="s">
        <v>857</v>
      </c>
      <c r="F2998" s="188">
        <v>382.86</v>
      </c>
      <c r="G2998" s="188">
        <v>377.81</v>
      </c>
      <c r="H2998" s="188">
        <v>365.99</v>
      </c>
      <c r="I2998" s="188">
        <v>313.39</v>
      </c>
      <c r="J2998" s="188">
        <v>430.79</v>
      </c>
      <c r="K2998" s="188">
        <v>416.99</v>
      </c>
      <c r="L2998" s="188">
        <v>399.99</v>
      </c>
      <c r="M2998" s="188">
        <v>435.27</v>
      </c>
      <c r="N2998" s="188">
        <v>421.53</v>
      </c>
      <c r="O2998" s="188">
        <v>423.62</v>
      </c>
      <c r="P2998" s="188">
        <v>416.12</v>
      </c>
      <c r="Q2998" s="188">
        <v>466.96</v>
      </c>
      <c r="R2998" s="188">
        <v>406.97</v>
      </c>
      <c r="S2998" s="188">
        <v>450.94</v>
      </c>
      <c r="T2998" s="188">
        <v>386.52</v>
      </c>
      <c r="U2998" s="188">
        <v>374.16</v>
      </c>
      <c r="V2998" s="188">
        <v>400.45</v>
      </c>
      <c r="W2998" s="188">
        <v>539.55999999999995</v>
      </c>
      <c r="X2998" s="188">
        <v>380.34</v>
      </c>
      <c r="Y2998" s="188">
        <v>417.51</v>
      </c>
      <c r="Z2998" s="188">
        <v>492.72</v>
      </c>
      <c r="AA2998" s="188">
        <v>305.56</v>
      </c>
      <c r="AB2998" s="188">
        <v>461.21</v>
      </c>
      <c r="AC2998" s="188">
        <v>362.14</v>
      </c>
      <c r="AD2998" s="188">
        <v>356.92</v>
      </c>
      <c r="AE2998" s="188">
        <v>393.32</v>
      </c>
      <c r="AF2998" s="188">
        <v>384.6</v>
      </c>
    </row>
    <row r="2999" spans="1:32" x14ac:dyDescent="0.3">
      <c r="A2999" s="180" t="s">
        <v>973</v>
      </c>
      <c r="B2999" s="180">
        <v>44020</v>
      </c>
      <c r="C2999" s="182" t="s">
        <v>29328</v>
      </c>
      <c r="D2999" s="180" t="s">
        <v>6</v>
      </c>
      <c r="E2999" s="180" t="s">
        <v>857</v>
      </c>
      <c r="F2999" s="188">
        <v>944.57</v>
      </c>
      <c r="G2999" s="188">
        <v>932.11</v>
      </c>
      <c r="H2999" s="188">
        <v>902.94</v>
      </c>
      <c r="I2999" s="188">
        <v>773.18</v>
      </c>
      <c r="J2999" s="188">
        <v>1062.82</v>
      </c>
      <c r="K2999" s="188">
        <v>1028.76</v>
      </c>
      <c r="L2999" s="188">
        <v>986.83</v>
      </c>
      <c r="M2999" s="188">
        <v>1073.8599999999999</v>
      </c>
      <c r="N2999" s="188">
        <v>1039.97</v>
      </c>
      <c r="O2999" s="188">
        <v>1045.1199999999999</v>
      </c>
      <c r="P2999" s="188">
        <v>1026.6099999999999</v>
      </c>
      <c r="Q2999" s="188">
        <v>1152.04</v>
      </c>
      <c r="R2999" s="188">
        <v>1004.06</v>
      </c>
      <c r="S2999" s="188">
        <v>1112.52</v>
      </c>
      <c r="T2999" s="188">
        <v>953.59</v>
      </c>
      <c r="U2999" s="188">
        <v>923.09</v>
      </c>
      <c r="V2999" s="188">
        <v>987.95</v>
      </c>
      <c r="W2999" s="188">
        <v>1331.16</v>
      </c>
      <c r="X2999" s="188">
        <v>938.34</v>
      </c>
      <c r="Y2999" s="188">
        <v>1030.04</v>
      </c>
      <c r="Z2999" s="188">
        <v>1215.6099999999999</v>
      </c>
      <c r="AA2999" s="188">
        <v>753.85</v>
      </c>
      <c r="AB2999" s="188">
        <v>1137.8599999999999</v>
      </c>
      <c r="AC2999" s="188">
        <v>893.45</v>
      </c>
      <c r="AD2999" s="188">
        <v>880.56</v>
      </c>
      <c r="AE2999" s="188">
        <v>970.38</v>
      </c>
      <c r="AF2999" s="188">
        <v>948.86</v>
      </c>
    </row>
    <row r="3000" spans="1:32" x14ac:dyDescent="0.3">
      <c r="A3000" s="180" t="s">
        <v>973</v>
      </c>
      <c r="B3000" s="180">
        <v>41419</v>
      </c>
      <c r="C3000" s="182" t="s">
        <v>29329</v>
      </c>
      <c r="D3000" s="180" t="s">
        <v>6</v>
      </c>
      <c r="E3000" s="180" t="s">
        <v>857</v>
      </c>
      <c r="F3000" s="188">
        <v>7.85</v>
      </c>
      <c r="G3000" s="188">
        <v>8.1</v>
      </c>
      <c r="H3000" s="188">
        <v>10.58</v>
      </c>
      <c r="I3000" s="188">
        <v>7.79</v>
      </c>
      <c r="J3000" s="188">
        <v>8.32</v>
      </c>
      <c r="K3000" s="188"/>
      <c r="L3000" s="188">
        <v>6.28</v>
      </c>
      <c r="M3000" s="188">
        <v>8.02</v>
      </c>
      <c r="N3000" s="188">
        <v>8.94</v>
      </c>
      <c r="O3000" s="188">
        <v>9.56</v>
      </c>
      <c r="P3000" s="188">
        <v>7.68</v>
      </c>
      <c r="Q3000" s="188">
        <v>9.1300000000000008</v>
      </c>
      <c r="R3000" s="188">
        <v>9.34</v>
      </c>
      <c r="S3000" s="188">
        <v>9.6199999999999992</v>
      </c>
      <c r="T3000" s="188">
        <v>5.4</v>
      </c>
      <c r="U3000" s="188"/>
      <c r="V3000" s="188">
        <v>7.56</v>
      </c>
      <c r="W3000" s="188"/>
      <c r="X3000" s="188">
        <v>7.28</v>
      </c>
      <c r="Y3000" s="188">
        <v>8.91</v>
      </c>
      <c r="Z3000" s="188">
        <v>9.39</v>
      </c>
      <c r="AA3000" s="188">
        <v>10.14</v>
      </c>
      <c r="AB3000" s="188">
        <v>8.26</v>
      </c>
      <c r="AC3000" s="188">
        <v>8.3800000000000008</v>
      </c>
      <c r="AD3000" s="188">
        <v>9.3699999999999992</v>
      </c>
      <c r="AE3000" s="188">
        <v>7.7</v>
      </c>
      <c r="AF3000" s="188">
        <v>6.85</v>
      </c>
    </row>
    <row r="3001" spans="1:32" x14ac:dyDescent="0.3">
      <c r="A3001" s="180" t="s">
        <v>973</v>
      </c>
      <c r="B3001" s="180">
        <v>41420</v>
      </c>
      <c r="C3001" s="182" t="s">
        <v>29330</v>
      </c>
      <c r="D3001" s="180" t="s">
        <v>6</v>
      </c>
      <c r="E3001" s="180" t="s">
        <v>857</v>
      </c>
      <c r="F3001" s="188">
        <v>10.68</v>
      </c>
      <c r="G3001" s="188">
        <v>11.02</v>
      </c>
      <c r="H3001" s="188">
        <v>14.4</v>
      </c>
      <c r="I3001" s="188">
        <v>10.59</v>
      </c>
      <c r="J3001" s="188">
        <v>11.32</v>
      </c>
      <c r="K3001" s="188"/>
      <c r="L3001" s="188">
        <v>8.5500000000000007</v>
      </c>
      <c r="M3001" s="188">
        <v>10.91</v>
      </c>
      <c r="N3001" s="188">
        <v>12.16</v>
      </c>
      <c r="O3001" s="188">
        <v>13.01</v>
      </c>
      <c r="P3001" s="188">
        <v>10.45</v>
      </c>
      <c r="Q3001" s="188">
        <v>12.43</v>
      </c>
      <c r="R3001" s="188">
        <v>12.71</v>
      </c>
      <c r="S3001" s="188">
        <v>13.08</v>
      </c>
      <c r="T3001" s="188">
        <v>7.35</v>
      </c>
      <c r="U3001" s="188"/>
      <c r="V3001" s="188">
        <v>10.29</v>
      </c>
      <c r="W3001" s="188"/>
      <c r="X3001" s="188">
        <v>9.91</v>
      </c>
      <c r="Y3001" s="188">
        <v>12.12</v>
      </c>
      <c r="Z3001" s="188">
        <v>12.78</v>
      </c>
      <c r="AA3001" s="188">
        <v>13.79</v>
      </c>
      <c r="AB3001" s="188">
        <v>11.24</v>
      </c>
      <c r="AC3001" s="188">
        <v>11.4</v>
      </c>
      <c r="AD3001" s="188">
        <v>12.75</v>
      </c>
      <c r="AE3001" s="188">
        <v>10.47</v>
      </c>
      <c r="AF3001" s="188">
        <v>9.32</v>
      </c>
    </row>
    <row r="3002" spans="1:32" x14ac:dyDescent="0.3">
      <c r="A3002" s="180" t="s">
        <v>973</v>
      </c>
      <c r="B3002" s="180">
        <v>41421</v>
      </c>
      <c r="C3002" s="182" t="s">
        <v>29331</v>
      </c>
      <c r="D3002" s="180" t="s">
        <v>6</v>
      </c>
      <c r="E3002" s="180" t="s">
        <v>857</v>
      </c>
      <c r="F3002" s="188">
        <v>10.65</v>
      </c>
      <c r="G3002" s="188">
        <v>10.99</v>
      </c>
      <c r="H3002" s="188">
        <v>14.36</v>
      </c>
      <c r="I3002" s="188">
        <v>10.57</v>
      </c>
      <c r="J3002" s="188">
        <v>11.29</v>
      </c>
      <c r="K3002" s="188"/>
      <c r="L3002" s="188">
        <v>8.5299999999999994</v>
      </c>
      <c r="M3002" s="188">
        <v>10.89</v>
      </c>
      <c r="N3002" s="188">
        <v>12.13</v>
      </c>
      <c r="O3002" s="188">
        <v>12.98</v>
      </c>
      <c r="P3002" s="188">
        <v>10.42</v>
      </c>
      <c r="Q3002" s="188">
        <v>12.39</v>
      </c>
      <c r="R3002" s="188">
        <v>12.67</v>
      </c>
      <c r="S3002" s="188">
        <v>13.05</v>
      </c>
      <c r="T3002" s="188">
        <v>7.33</v>
      </c>
      <c r="U3002" s="188"/>
      <c r="V3002" s="188">
        <v>10.26</v>
      </c>
      <c r="W3002" s="188"/>
      <c r="X3002" s="188">
        <v>9.8800000000000008</v>
      </c>
      <c r="Y3002" s="188">
        <v>12.09</v>
      </c>
      <c r="Z3002" s="188">
        <v>12.75</v>
      </c>
      <c r="AA3002" s="188">
        <v>13.75</v>
      </c>
      <c r="AB3002" s="188">
        <v>11.21</v>
      </c>
      <c r="AC3002" s="188">
        <v>11.37</v>
      </c>
      <c r="AD3002" s="188">
        <v>12.71</v>
      </c>
      <c r="AE3002" s="188">
        <v>10.45</v>
      </c>
      <c r="AF3002" s="188">
        <v>9.2899999999999991</v>
      </c>
    </row>
    <row r="3003" spans="1:32" x14ac:dyDescent="0.3">
      <c r="A3003" s="180" t="s">
        <v>973</v>
      </c>
      <c r="B3003" s="180">
        <v>41422</v>
      </c>
      <c r="C3003" s="182" t="s">
        <v>29332</v>
      </c>
      <c r="D3003" s="180" t="s">
        <v>6</v>
      </c>
      <c r="E3003" s="180" t="s">
        <v>857</v>
      </c>
      <c r="F3003" s="188">
        <v>14.59</v>
      </c>
      <c r="G3003" s="188">
        <v>15.04</v>
      </c>
      <c r="H3003" s="188">
        <v>19.66</v>
      </c>
      <c r="I3003" s="188">
        <v>14.47</v>
      </c>
      <c r="J3003" s="188">
        <v>15.46</v>
      </c>
      <c r="K3003" s="188"/>
      <c r="L3003" s="188">
        <v>11.67</v>
      </c>
      <c r="M3003" s="188">
        <v>14.9</v>
      </c>
      <c r="N3003" s="188">
        <v>16.61</v>
      </c>
      <c r="O3003" s="188">
        <v>17.77</v>
      </c>
      <c r="P3003" s="188">
        <v>14.26</v>
      </c>
      <c r="Q3003" s="188">
        <v>16.97</v>
      </c>
      <c r="R3003" s="188">
        <v>17.350000000000001</v>
      </c>
      <c r="S3003" s="188">
        <v>17.87</v>
      </c>
      <c r="T3003" s="188">
        <v>10.039999999999999</v>
      </c>
      <c r="U3003" s="188"/>
      <c r="V3003" s="188">
        <v>14.05</v>
      </c>
      <c r="W3003" s="188"/>
      <c r="X3003" s="188">
        <v>13.53</v>
      </c>
      <c r="Y3003" s="188">
        <v>16.559999999999999</v>
      </c>
      <c r="Z3003" s="188">
        <v>17.45</v>
      </c>
      <c r="AA3003" s="188">
        <v>18.829999999999998</v>
      </c>
      <c r="AB3003" s="188">
        <v>15.35</v>
      </c>
      <c r="AC3003" s="188">
        <v>15.56</v>
      </c>
      <c r="AD3003" s="188">
        <v>17.41</v>
      </c>
      <c r="AE3003" s="188">
        <v>14.3</v>
      </c>
      <c r="AF3003" s="188">
        <v>12.72</v>
      </c>
    </row>
    <row r="3004" spans="1:32" x14ac:dyDescent="0.3">
      <c r="A3004" s="180" t="s">
        <v>973</v>
      </c>
      <c r="B3004" s="180">
        <v>41425</v>
      </c>
      <c r="C3004" s="182" t="s">
        <v>29333</v>
      </c>
      <c r="D3004" s="180" t="s">
        <v>6</v>
      </c>
      <c r="E3004" s="180" t="s">
        <v>857</v>
      </c>
      <c r="F3004" s="188">
        <v>7.46</v>
      </c>
      <c r="G3004" s="188">
        <v>7.7</v>
      </c>
      <c r="H3004" s="188">
        <v>10.06</v>
      </c>
      <c r="I3004" s="188">
        <v>7.4</v>
      </c>
      <c r="J3004" s="188">
        <v>7.91</v>
      </c>
      <c r="K3004" s="188"/>
      <c r="L3004" s="188">
        <v>5.97</v>
      </c>
      <c r="M3004" s="188">
        <v>7.63</v>
      </c>
      <c r="N3004" s="188">
        <v>8.5</v>
      </c>
      <c r="O3004" s="188">
        <v>9.09</v>
      </c>
      <c r="P3004" s="188">
        <v>7.3</v>
      </c>
      <c r="Q3004" s="188">
        <v>8.68</v>
      </c>
      <c r="R3004" s="188">
        <v>8.8800000000000008</v>
      </c>
      <c r="S3004" s="188">
        <v>9.14</v>
      </c>
      <c r="T3004" s="188">
        <v>5.14</v>
      </c>
      <c r="U3004" s="188"/>
      <c r="V3004" s="188">
        <v>7.19</v>
      </c>
      <c r="W3004" s="188"/>
      <c r="X3004" s="188">
        <v>6.92</v>
      </c>
      <c r="Y3004" s="188">
        <v>8.4700000000000006</v>
      </c>
      <c r="Z3004" s="188">
        <v>8.93</v>
      </c>
      <c r="AA3004" s="188">
        <v>9.64</v>
      </c>
      <c r="AB3004" s="188">
        <v>7.85</v>
      </c>
      <c r="AC3004" s="188">
        <v>7.96</v>
      </c>
      <c r="AD3004" s="188">
        <v>8.91</v>
      </c>
      <c r="AE3004" s="188">
        <v>7.32</v>
      </c>
      <c r="AF3004" s="188">
        <v>6.51</v>
      </c>
    </row>
    <row r="3005" spans="1:32" x14ac:dyDescent="0.3">
      <c r="A3005" s="180" t="s">
        <v>973</v>
      </c>
      <c r="B3005" s="180">
        <v>41426</v>
      </c>
      <c r="C3005" s="182" t="s">
        <v>29334</v>
      </c>
      <c r="D3005" s="180" t="s">
        <v>6</v>
      </c>
      <c r="E3005" s="180" t="s">
        <v>857</v>
      </c>
      <c r="F3005" s="188">
        <v>13.46</v>
      </c>
      <c r="G3005" s="188">
        <v>13.88</v>
      </c>
      <c r="H3005" s="188">
        <v>18.14</v>
      </c>
      <c r="I3005" s="188">
        <v>13.35</v>
      </c>
      <c r="J3005" s="188">
        <v>14.27</v>
      </c>
      <c r="K3005" s="188"/>
      <c r="L3005" s="188">
        <v>10.77</v>
      </c>
      <c r="M3005" s="188">
        <v>13.75</v>
      </c>
      <c r="N3005" s="188">
        <v>15.32</v>
      </c>
      <c r="O3005" s="188">
        <v>16.39</v>
      </c>
      <c r="P3005" s="188">
        <v>13.16</v>
      </c>
      <c r="Q3005" s="188">
        <v>15.65</v>
      </c>
      <c r="R3005" s="188">
        <v>16.010000000000002</v>
      </c>
      <c r="S3005" s="188">
        <v>16.48</v>
      </c>
      <c r="T3005" s="188">
        <v>9.26</v>
      </c>
      <c r="U3005" s="188"/>
      <c r="V3005" s="188">
        <v>12.96</v>
      </c>
      <c r="W3005" s="188"/>
      <c r="X3005" s="188">
        <v>12.48</v>
      </c>
      <c r="Y3005" s="188">
        <v>15.27</v>
      </c>
      <c r="Z3005" s="188">
        <v>16.100000000000001</v>
      </c>
      <c r="AA3005" s="188">
        <v>17.37</v>
      </c>
      <c r="AB3005" s="188">
        <v>14.16</v>
      </c>
      <c r="AC3005" s="188">
        <v>14.36</v>
      </c>
      <c r="AD3005" s="188">
        <v>16.059999999999999</v>
      </c>
      <c r="AE3005" s="188">
        <v>13.2</v>
      </c>
      <c r="AF3005" s="188">
        <v>11.74</v>
      </c>
    </row>
    <row r="3006" spans="1:32" x14ac:dyDescent="0.3">
      <c r="A3006" s="180" t="s">
        <v>973</v>
      </c>
      <c r="B3006" s="180">
        <v>41414</v>
      </c>
      <c r="C3006" s="182" t="s">
        <v>29335</v>
      </c>
      <c r="D3006" s="180" t="s">
        <v>6</v>
      </c>
      <c r="E3006" s="180" t="s">
        <v>857</v>
      </c>
      <c r="F3006" s="188">
        <v>24.7</v>
      </c>
      <c r="G3006" s="188">
        <v>25.48</v>
      </c>
      <c r="H3006" s="188">
        <v>33.299999999999997</v>
      </c>
      <c r="I3006" s="188">
        <v>24.5</v>
      </c>
      <c r="J3006" s="188">
        <v>26.19</v>
      </c>
      <c r="K3006" s="188"/>
      <c r="L3006" s="188">
        <v>19.77</v>
      </c>
      <c r="M3006" s="188">
        <v>25.24</v>
      </c>
      <c r="N3006" s="188">
        <v>28.12</v>
      </c>
      <c r="O3006" s="188">
        <v>30.09</v>
      </c>
      <c r="P3006" s="188">
        <v>24.16</v>
      </c>
      <c r="Q3006" s="188">
        <v>28.74</v>
      </c>
      <c r="R3006" s="188">
        <v>29.38</v>
      </c>
      <c r="S3006" s="188">
        <v>30.26</v>
      </c>
      <c r="T3006" s="188">
        <v>17</v>
      </c>
      <c r="U3006" s="188"/>
      <c r="V3006" s="188">
        <v>23.79</v>
      </c>
      <c r="W3006" s="188"/>
      <c r="X3006" s="188">
        <v>22.91</v>
      </c>
      <c r="Y3006" s="188">
        <v>28.04</v>
      </c>
      <c r="Z3006" s="188">
        <v>29.55</v>
      </c>
      <c r="AA3006" s="188">
        <v>31.89</v>
      </c>
      <c r="AB3006" s="188">
        <v>25.99</v>
      </c>
      <c r="AC3006" s="188">
        <v>26.36</v>
      </c>
      <c r="AD3006" s="188">
        <v>29.48</v>
      </c>
      <c r="AE3006" s="188">
        <v>24.22</v>
      </c>
      <c r="AF3006" s="188">
        <v>21.55</v>
      </c>
    </row>
    <row r="3007" spans="1:32" x14ac:dyDescent="0.3">
      <c r="A3007" s="180" t="s">
        <v>973</v>
      </c>
      <c r="B3007" s="180">
        <v>41415</v>
      </c>
      <c r="C3007" s="182" t="s">
        <v>29336</v>
      </c>
      <c r="D3007" s="180" t="s">
        <v>6</v>
      </c>
      <c r="E3007" s="180" t="s">
        <v>857</v>
      </c>
      <c r="F3007" s="188">
        <v>28.77</v>
      </c>
      <c r="G3007" s="188">
        <v>29.67</v>
      </c>
      <c r="H3007" s="188">
        <v>38.78</v>
      </c>
      <c r="I3007" s="188">
        <v>28.53</v>
      </c>
      <c r="J3007" s="188">
        <v>30.5</v>
      </c>
      <c r="K3007" s="188"/>
      <c r="L3007" s="188">
        <v>23.02</v>
      </c>
      <c r="M3007" s="188">
        <v>29.4</v>
      </c>
      <c r="N3007" s="188">
        <v>32.75</v>
      </c>
      <c r="O3007" s="188">
        <v>35.04</v>
      </c>
      <c r="P3007" s="188">
        <v>28.13</v>
      </c>
      <c r="Q3007" s="188">
        <v>33.47</v>
      </c>
      <c r="R3007" s="188">
        <v>34.22</v>
      </c>
      <c r="S3007" s="188">
        <v>35.24</v>
      </c>
      <c r="T3007" s="188">
        <v>19.8</v>
      </c>
      <c r="U3007" s="188"/>
      <c r="V3007" s="188">
        <v>27.71</v>
      </c>
      <c r="W3007" s="188"/>
      <c r="X3007" s="188">
        <v>26.69</v>
      </c>
      <c r="Y3007" s="188">
        <v>32.65</v>
      </c>
      <c r="Z3007" s="188">
        <v>34.42</v>
      </c>
      <c r="AA3007" s="188">
        <v>37.14</v>
      </c>
      <c r="AB3007" s="188">
        <v>30.26</v>
      </c>
      <c r="AC3007" s="188">
        <v>30.69</v>
      </c>
      <c r="AD3007" s="188">
        <v>34.33</v>
      </c>
      <c r="AE3007" s="188">
        <v>28.21</v>
      </c>
      <c r="AF3007" s="188">
        <v>25.09</v>
      </c>
    </row>
    <row r="3008" spans="1:32" x14ac:dyDescent="0.3">
      <c r="A3008" s="180" t="s">
        <v>26752</v>
      </c>
      <c r="B3008" s="180">
        <v>37514</v>
      </c>
      <c r="C3008" s="182" t="s">
        <v>29337</v>
      </c>
      <c r="D3008" s="180" t="s">
        <v>6</v>
      </c>
      <c r="E3008" s="180" t="s">
        <v>26586</v>
      </c>
      <c r="F3008" s="188"/>
      <c r="G3008" s="188"/>
      <c r="H3008" s="188"/>
      <c r="I3008" s="188"/>
      <c r="J3008" s="188">
        <v>330000</v>
      </c>
      <c r="K3008" s="188">
        <v>318000</v>
      </c>
      <c r="L3008" s="188"/>
      <c r="M3008" s="188">
        <v>309750</v>
      </c>
      <c r="N3008" s="188"/>
      <c r="O3008" s="188"/>
      <c r="P3008" s="188">
        <v>300000</v>
      </c>
      <c r="Q3008" s="188">
        <v>365000</v>
      </c>
      <c r="R3008" s="188"/>
      <c r="S3008" s="188">
        <v>370000</v>
      </c>
      <c r="T3008" s="188"/>
      <c r="U3008" s="188"/>
      <c r="V3008" s="188"/>
      <c r="W3008" s="188"/>
      <c r="X3008" s="188">
        <v>375000</v>
      </c>
      <c r="Y3008" s="188"/>
      <c r="Z3008" s="188"/>
      <c r="AA3008" s="188"/>
      <c r="AB3008" s="188">
        <v>321000</v>
      </c>
      <c r="AC3008" s="188"/>
      <c r="AD3008" s="188"/>
      <c r="AE3008" s="188">
        <v>360000</v>
      </c>
      <c r="AF3008" s="188"/>
    </row>
    <row r="3009" spans="1:32" x14ac:dyDescent="0.3">
      <c r="A3009" s="180" t="s">
        <v>26752</v>
      </c>
      <c r="B3009" s="180">
        <v>37520</v>
      </c>
      <c r="C3009" s="182" t="s">
        <v>29338</v>
      </c>
      <c r="D3009" s="180" t="s">
        <v>6</v>
      </c>
      <c r="E3009" s="180" t="s">
        <v>857</v>
      </c>
      <c r="F3009" s="188"/>
      <c r="G3009" s="188"/>
      <c r="H3009" s="188"/>
      <c r="I3009" s="188"/>
      <c r="J3009" s="188">
        <v>500937.85</v>
      </c>
      <c r="K3009" s="188">
        <v>482721.93</v>
      </c>
      <c r="L3009" s="188"/>
      <c r="M3009" s="188">
        <v>470198.48</v>
      </c>
      <c r="N3009" s="188"/>
      <c r="O3009" s="188"/>
      <c r="P3009" s="188">
        <v>455398.05</v>
      </c>
      <c r="Q3009" s="188">
        <v>554067.62</v>
      </c>
      <c r="R3009" s="188"/>
      <c r="S3009" s="188">
        <v>561657.59</v>
      </c>
      <c r="T3009" s="188"/>
      <c r="U3009" s="188"/>
      <c r="V3009" s="188"/>
      <c r="W3009" s="188"/>
      <c r="X3009" s="188">
        <v>569247.56000000006</v>
      </c>
      <c r="Y3009" s="188"/>
      <c r="Z3009" s="188"/>
      <c r="AA3009" s="188"/>
      <c r="AB3009" s="188">
        <v>487275.91</v>
      </c>
      <c r="AC3009" s="188"/>
      <c r="AD3009" s="188"/>
      <c r="AE3009" s="188">
        <v>546477.66</v>
      </c>
      <c r="AF3009" s="188"/>
    </row>
    <row r="3010" spans="1:32" x14ac:dyDescent="0.3">
      <c r="A3010" s="180" t="s">
        <v>26752</v>
      </c>
      <c r="B3010" s="180">
        <v>37546</v>
      </c>
      <c r="C3010" s="182" t="s">
        <v>29339</v>
      </c>
      <c r="D3010" s="180" t="s">
        <v>6</v>
      </c>
      <c r="E3010" s="180" t="s">
        <v>857</v>
      </c>
      <c r="F3010" s="188"/>
      <c r="G3010" s="188">
        <v>12529.35</v>
      </c>
      <c r="H3010" s="188"/>
      <c r="I3010" s="188">
        <v>14158.73</v>
      </c>
      <c r="J3010" s="188">
        <v>13584.19</v>
      </c>
      <c r="K3010" s="188">
        <v>14557.46</v>
      </c>
      <c r="L3010" s="188">
        <v>13281.64</v>
      </c>
      <c r="M3010" s="188">
        <v>12968.39</v>
      </c>
      <c r="N3010" s="188">
        <v>13782.83</v>
      </c>
      <c r="O3010" s="188">
        <v>13754.22</v>
      </c>
      <c r="P3010" s="188">
        <v>15599.66</v>
      </c>
      <c r="Q3010" s="188">
        <v>12404.55</v>
      </c>
      <c r="R3010" s="188">
        <v>13685.1</v>
      </c>
      <c r="S3010" s="188">
        <v>14283.9</v>
      </c>
      <c r="T3010" s="188"/>
      <c r="U3010" s="188">
        <v>13405.69</v>
      </c>
      <c r="V3010" s="188">
        <v>17266.560000000001</v>
      </c>
      <c r="W3010" s="188">
        <v>13681.49</v>
      </c>
      <c r="X3010" s="188">
        <v>14208.85</v>
      </c>
      <c r="Y3010" s="188">
        <v>12755.39</v>
      </c>
      <c r="Z3010" s="188">
        <v>14785.22</v>
      </c>
      <c r="AA3010" s="188">
        <v>14891.5</v>
      </c>
      <c r="AB3010" s="188">
        <v>12026.15</v>
      </c>
      <c r="AC3010" s="188">
        <v>12616.3</v>
      </c>
      <c r="AD3010" s="188"/>
      <c r="AE3010" s="188">
        <v>13067.76</v>
      </c>
      <c r="AF3010" s="188">
        <v>14772.69</v>
      </c>
    </row>
    <row r="3011" spans="1:32" x14ac:dyDescent="0.3">
      <c r="A3011" s="180" t="s">
        <v>26752</v>
      </c>
      <c r="B3011" s="180">
        <v>37544</v>
      </c>
      <c r="C3011" s="182" t="s">
        <v>29340</v>
      </c>
      <c r="D3011" s="180" t="s">
        <v>6</v>
      </c>
      <c r="E3011" s="180" t="s">
        <v>857</v>
      </c>
      <c r="F3011" s="188"/>
      <c r="G3011" s="188">
        <v>13251.89</v>
      </c>
      <c r="H3011" s="188"/>
      <c r="I3011" s="188">
        <v>14975.24</v>
      </c>
      <c r="J3011" s="188">
        <v>14367.56</v>
      </c>
      <c r="K3011" s="188">
        <v>15396.96</v>
      </c>
      <c r="L3011" s="188">
        <v>14047.57</v>
      </c>
      <c r="M3011" s="188">
        <v>13716.26</v>
      </c>
      <c r="N3011" s="188">
        <v>14577.66</v>
      </c>
      <c r="O3011" s="188">
        <v>14547.4</v>
      </c>
      <c r="P3011" s="188">
        <v>16499.27</v>
      </c>
      <c r="Q3011" s="188">
        <v>13119.9</v>
      </c>
      <c r="R3011" s="188">
        <v>14474.3</v>
      </c>
      <c r="S3011" s="188">
        <v>15107.63</v>
      </c>
      <c r="T3011" s="188"/>
      <c r="U3011" s="188">
        <v>14178.77</v>
      </c>
      <c r="V3011" s="188">
        <v>18262.29</v>
      </c>
      <c r="W3011" s="188">
        <v>14470.48</v>
      </c>
      <c r="X3011" s="188">
        <v>15028.25</v>
      </c>
      <c r="Y3011" s="188">
        <v>13490.97</v>
      </c>
      <c r="Z3011" s="188">
        <v>15637.86</v>
      </c>
      <c r="AA3011" s="188">
        <v>15750.27</v>
      </c>
      <c r="AB3011" s="188">
        <v>12719.67</v>
      </c>
      <c r="AC3011" s="188">
        <v>13343.86</v>
      </c>
      <c r="AD3011" s="188"/>
      <c r="AE3011" s="188">
        <v>13821.35</v>
      </c>
      <c r="AF3011" s="188">
        <v>15624.61</v>
      </c>
    </row>
    <row r="3012" spans="1:32" x14ac:dyDescent="0.3">
      <c r="A3012" s="180" t="s">
        <v>26752</v>
      </c>
      <c r="B3012" s="180">
        <v>37545</v>
      </c>
      <c r="C3012" s="182" t="s">
        <v>29341</v>
      </c>
      <c r="D3012" s="180" t="s">
        <v>6</v>
      </c>
      <c r="E3012" s="180" t="s">
        <v>857</v>
      </c>
      <c r="F3012" s="188"/>
      <c r="G3012" s="188">
        <v>15767.97</v>
      </c>
      <c r="H3012" s="188"/>
      <c r="I3012" s="188">
        <v>17818.52</v>
      </c>
      <c r="J3012" s="188">
        <v>17095.47</v>
      </c>
      <c r="K3012" s="188">
        <v>18320.310000000001</v>
      </c>
      <c r="L3012" s="188">
        <v>16714.72</v>
      </c>
      <c r="M3012" s="188">
        <v>16320.5</v>
      </c>
      <c r="N3012" s="188">
        <v>17345.46</v>
      </c>
      <c r="O3012" s="188">
        <v>17309.45</v>
      </c>
      <c r="P3012" s="188">
        <v>19631.91</v>
      </c>
      <c r="Q3012" s="188">
        <v>15610.92</v>
      </c>
      <c r="R3012" s="188">
        <v>17222.47</v>
      </c>
      <c r="S3012" s="188">
        <v>17976.05</v>
      </c>
      <c r="T3012" s="188"/>
      <c r="U3012" s="188">
        <v>16870.830000000002</v>
      </c>
      <c r="V3012" s="188">
        <v>21729.67</v>
      </c>
      <c r="W3012" s="188">
        <v>17217.93</v>
      </c>
      <c r="X3012" s="188">
        <v>17881.599999999999</v>
      </c>
      <c r="Y3012" s="188">
        <v>16052.44</v>
      </c>
      <c r="Z3012" s="188">
        <v>18606.95</v>
      </c>
      <c r="AA3012" s="188">
        <v>18740.7</v>
      </c>
      <c r="AB3012" s="188">
        <v>15134.7</v>
      </c>
      <c r="AC3012" s="188">
        <v>15877.41</v>
      </c>
      <c r="AD3012" s="188"/>
      <c r="AE3012" s="188">
        <v>16445.55</v>
      </c>
      <c r="AF3012" s="188">
        <v>18591.18</v>
      </c>
    </row>
    <row r="3013" spans="1:32" x14ac:dyDescent="0.3">
      <c r="A3013" s="180" t="s">
        <v>973</v>
      </c>
      <c r="B3013" s="180">
        <v>36793</v>
      </c>
      <c r="C3013" s="182" t="s">
        <v>29342</v>
      </c>
      <c r="D3013" s="180" t="s">
        <v>6</v>
      </c>
      <c r="E3013" s="180" t="s">
        <v>857</v>
      </c>
      <c r="F3013" s="188">
        <v>700.24</v>
      </c>
      <c r="G3013" s="188">
        <v>826.27</v>
      </c>
      <c r="H3013" s="188">
        <v>1284.28</v>
      </c>
      <c r="I3013" s="188">
        <v>1717.71</v>
      </c>
      <c r="J3013" s="188">
        <v>859.22</v>
      </c>
      <c r="K3013" s="188">
        <v>922.17</v>
      </c>
      <c r="L3013" s="188">
        <v>960.29</v>
      </c>
      <c r="M3013" s="188">
        <v>690.28</v>
      </c>
      <c r="N3013" s="188">
        <v>882.21</v>
      </c>
      <c r="O3013" s="188">
        <v>1312.07</v>
      </c>
      <c r="P3013" s="188">
        <v>894.51</v>
      </c>
      <c r="Q3013" s="188">
        <v>1016.24</v>
      </c>
      <c r="R3013" s="188">
        <v>1058.04</v>
      </c>
      <c r="S3013" s="188">
        <v>458.01</v>
      </c>
      <c r="T3013" s="188">
        <v>860.7</v>
      </c>
      <c r="U3013" s="188">
        <v>1013.78</v>
      </c>
      <c r="V3013" s="188">
        <v>944.31</v>
      </c>
      <c r="W3013" s="188">
        <v>736.51</v>
      </c>
      <c r="X3013" s="188">
        <v>1020.54</v>
      </c>
      <c r="Y3013" s="188">
        <v>667.16</v>
      </c>
      <c r="Z3013" s="188">
        <v>1030.25</v>
      </c>
      <c r="AA3013" s="188">
        <v>854.67</v>
      </c>
      <c r="AB3013" s="188">
        <v>1653.15</v>
      </c>
      <c r="AC3013" s="188">
        <v>1228.3399999999999</v>
      </c>
      <c r="AD3013" s="188">
        <v>903.73</v>
      </c>
      <c r="AE3013" s="188">
        <v>780.77</v>
      </c>
      <c r="AF3013" s="188">
        <v>983.41</v>
      </c>
    </row>
    <row r="3014" spans="1:32" x14ac:dyDescent="0.3">
      <c r="A3014" s="180" t="s">
        <v>973</v>
      </c>
      <c r="B3014" s="180">
        <v>11769</v>
      </c>
      <c r="C3014" s="182" t="s">
        <v>29343</v>
      </c>
      <c r="D3014" s="180" t="s">
        <v>6</v>
      </c>
      <c r="E3014" s="180" t="s">
        <v>857</v>
      </c>
      <c r="F3014" s="188">
        <v>309.45</v>
      </c>
      <c r="G3014" s="188">
        <v>365.15</v>
      </c>
      <c r="H3014" s="188">
        <v>567.54999999999995</v>
      </c>
      <c r="I3014" s="188">
        <v>759.1</v>
      </c>
      <c r="J3014" s="188">
        <v>379.71</v>
      </c>
      <c r="K3014" s="188">
        <v>407.53</v>
      </c>
      <c r="L3014" s="188">
        <v>424.37</v>
      </c>
      <c r="M3014" s="188">
        <v>305.05</v>
      </c>
      <c r="N3014" s="188">
        <v>389.87</v>
      </c>
      <c r="O3014" s="188">
        <v>579.83000000000004</v>
      </c>
      <c r="P3014" s="188">
        <v>395.3</v>
      </c>
      <c r="Q3014" s="188">
        <v>449.1</v>
      </c>
      <c r="R3014" s="188">
        <v>467.57</v>
      </c>
      <c r="S3014" s="188">
        <v>202.4</v>
      </c>
      <c r="T3014" s="188">
        <v>380.36</v>
      </c>
      <c r="U3014" s="188">
        <v>448.01</v>
      </c>
      <c r="V3014" s="188">
        <v>417.31</v>
      </c>
      <c r="W3014" s="188">
        <v>325.48</v>
      </c>
      <c r="X3014" s="188">
        <v>451</v>
      </c>
      <c r="Y3014" s="188">
        <v>294.83</v>
      </c>
      <c r="Z3014" s="188">
        <v>455.29</v>
      </c>
      <c r="AA3014" s="188">
        <v>377.7</v>
      </c>
      <c r="AB3014" s="188">
        <v>730.57</v>
      </c>
      <c r="AC3014" s="188">
        <v>542.83000000000004</v>
      </c>
      <c r="AD3014" s="188">
        <v>399.38</v>
      </c>
      <c r="AE3014" s="188">
        <v>345.04</v>
      </c>
      <c r="AF3014" s="188">
        <v>434.59</v>
      </c>
    </row>
    <row r="3015" spans="1:32" x14ac:dyDescent="0.3">
      <c r="A3015" s="180" t="s">
        <v>973</v>
      </c>
      <c r="B3015" s="180">
        <v>11771</v>
      </c>
      <c r="C3015" s="182" t="s">
        <v>29344</v>
      </c>
      <c r="D3015" s="180" t="s">
        <v>6</v>
      </c>
      <c r="E3015" s="180" t="s">
        <v>857</v>
      </c>
      <c r="F3015" s="188">
        <v>379.04</v>
      </c>
      <c r="G3015" s="188">
        <v>447.26</v>
      </c>
      <c r="H3015" s="188">
        <v>695.18</v>
      </c>
      <c r="I3015" s="188">
        <v>929.79</v>
      </c>
      <c r="J3015" s="188">
        <v>465.09</v>
      </c>
      <c r="K3015" s="188">
        <v>499.17</v>
      </c>
      <c r="L3015" s="188">
        <v>519.79999999999995</v>
      </c>
      <c r="M3015" s="188">
        <v>373.65</v>
      </c>
      <c r="N3015" s="188">
        <v>477.54</v>
      </c>
      <c r="O3015" s="188">
        <v>710.22</v>
      </c>
      <c r="P3015" s="188">
        <v>484.2</v>
      </c>
      <c r="Q3015" s="188">
        <v>550.09</v>
      </c>
      <c r="R3015" s="188">
        <v>572.72</v>
      </c>
      <c r="S3015" s="188">
        <v>247.92</v>
      </c>
      <c r="T3015" s="188">
        <v>465.89</v>
      </c>
      <c r="U3015" s="188">
        <v>548.76</v>
      </c>
      <c r="V3015" s="188">
        <v>511.15</v>
      </c>
      <c r="W3015" s="188">
        <v>398.67</v>
      </c>
      <c r="X3015" s="188">
        <v>552.41999999999996</v>
      </c>
      <c r="Y3015" s="188">
        <v>361.13</v>
      </c>
      <c r="Z3015" s="188">
        <v>557.66999999999996</v>
      </c>
      <c r="AA3015" s="188">
        <v>462.63</v>
      </c>
      <c r="AB3015" s="188">
        <v>894.85</v>
      </c>
      <c r="AC3015" s="188">
        <v>664.9</v>
      </c>
      <c r="AD3015" s="188">
        <v>489.19</v>
      </c>
      <c r="AE3015" s="188">
        <v>422.63</v>
      </c>
      <c r="AF3015" s="188">
        <v>532.32000000000005</v>
      </c>
    </row>
    <row r="3016" spans="1:32" x14ac:dyDescent="0.3">
      <c r="A3016" s="180" t="s">
        <v>26752</v>
      </c>
      <c r="B3016" s="180">
        <v>39919</v>
      </c>
      <c r="C3016" s="182" t="s">
        <v>29345</v>
      </c>
      <c r="D3016" s="180" t="s">
        <v>6</v>
      </c>
      <c r="E3016" s="180" t="s">
        <v>857</v>
      </c>
      <c r="F3016" s="188"/>
      <c r="G3016" s="188">
        <v>62716.32</v>
      </c>
      <c r="H3016" s="188"/>
      <c r="I3016" s="188">
        <v>70872.28</v>
      </c>
      <c r="J3016" s="188">
        <v>67996.37</v>
      </c>
      <c r="K3016" s="188">
        <v>72868.12</v>
      </c>
      <c r="L3016" s="188">
        <v>66481.960000000006</v>
      </c>
      <c r="M3016" s="188">
        <v>64913.99</v>
      </c>
      <c r="N3016" s="188">
        <v>68990.720000000001</v>
      </c>
      <c r="O3016" s="188">
        <v>68847.47</v>
      </c>
      <c r="P3016" s="188">
        <v>78084.95</v>
      </c>
      <c r="Q3016" s="188">
        <v>62091.64</v>
      </c>
      <c r="R3016" s="188">
        <v>68501.509999999995</v>
      </c>
      <c r="S3016" s="188">
        <v>71498.84</v>
      </c>
      <c r="T3016" s="188"/>
      <c r="U3016" s="188">
        <v>67102.880000000005</v>
      </c>
      <c r="V3016" s="188">
        <v>86428.68</v>
      </c>
      <c r="W3016" s="188">
        <v>68483.45</v>
      </c>
      <c r="X3016" s="188">
        <v>71123.16</v>
      </c>
      <c r="Y3016" s="188">
        <v>63847.77</v>
      </c>
      <c r="Z3016" s="188">
        <v>74008.22</v>
      </c>
      <c r="AA3016" s="188">
        <v>74540.2</v>
      </c>
      <c r="AB3016" s="188">
        <v>60197.53</v>
      </c>
      <c r="AC3016" s="188">
        <v>63151.59</v>
      </c>
      <c r="AD3016" s="188"/>
      <c r="AE3016" s="188">
        <v>65411.35</v>
      </c>
      <c r="AF3016" s="188">
        <v>73945.5</v>
      </c>
    </row>
    <row r="3017" spans="1:32" x14ac:dyDescent="0.3">
      <c r="A3017" s="180" t="s">
        <v>973</v>
      </c>
      <c r="B3017" s="180">
        <v>38385</v>
      </c>
      <c r="C3017" s="182" t="s">
        <v>29346</v>
      </c>
      <c r="D3017" s="180" t="s">
        <v>6</v>
      </c>
      <c r="E3017" s="180" t="s">
        <v>857</v>
      </c>
      <c r="F3017" s="188">
        <v>40.47</v>
      </c>
      <c r="G3017" s="188">
        <v>29.83</v>
      </c>
      <c r="H3017" s="188"/>
      <c r="I3017" s="188">
        <v>40.99</v>
      </c>
      <c r="J3017" s="188">
        <v>27.91</v>
      </c>
      <c r="K3017" s="188">
        <v>45.75</v>
      </c>
      <c r="L3017" s="188">
        <v>37.4</v>
      </c>
      <c r="M3017" s="188">
        <v>35.81</v>
      </c>
      <c r="N3017" s="188">
        <v>41.67</v>
      </c>
      <c r="O3017" s="188">
        <v>45.15</v>
      </c>
      <c r="P3017" s="188">
        <v>44.96</v>
      </c>
      <c r="Q3017" s="188">
        <v>31.4</v>
      </c>
      <c r="R3017" s="188">
        <v>42.83</v>
      </c>
      <c r="S3017" s="188">
        <v>34.020000000000003</v>
      </c>
      <c r="T3017" s="188">
        <v>40.380000000000003</v>
      </c>
      <c r="U3017" s="188">
        <v>29.65</v>
      </c>
      <c r="V3017" s="188">
        <v>58.91</v>
      </c>
      <c r="W3017" s="188">
        <v>26.15</v>
      </c>
      <c r="X3017" s="188"/>
      <c r="Y3017" s="188">
        <v>33.14</v>
      </c>
      <c r="Z3017" s="188">
        <v>43.61</v>
      </c>
      <c r="AA3017" s="188">
        <v>37.5</v>
      </c>
      <c r="AB3017" s="188">
        <v>35.4</v>
      </c>
      <c r="AC3017" s="188">
        <v>39.4</v>
      </c>
      <c r="AD3017" s="188">
        <v>30.6</v>
      </c>
      <c r="AE3017" s="188">
        <v>40.200000000000003</v>
      </c>
      <c r="AF3017" s="188">
        <v>40.119999999999997</v>
      </c>
    </row>
    <row r="3018" spans="1:32" x14ac:dyDescent="0.3">
      <c r="A3018" s="180" t="s">
        <v>973</v>
      </c>
      <c r="B3018" s="180">
        <v>36800</v>
      </c>
      <c r="C3018" s="182" t="s">
        <v>31578</v>
      </c>
      <c r="D3018" s="180" t="s">
        <v>6</v>
      </c>
      <c r="E3018" s="180" t="s">
        <v>857</v>
      </c>
      <c r="F3018" s="188">
        <v>185.94</v>
      </c>
      <c r="G3018" s="188">
        <v>219.41</v>
      </c>
      <c r="H3018" s="188">
        <v>341.03</v>
      </c>
      <c r="I3018" s="188">
        <v>456.12</v>
      </c>
      <c r="J3018" s="188">
        <v>228.16</v>
      </c>
      <c r="K3018" s="188">
        <v>244.87</v>
      </c>
      <c r="L3018" s="188">
        <v>255</v>
      </c>
      <c r="M3018" s="188">
        <v>183.3</v>
      </c>
      <c r="N3018" s="188">
        <v>234.26</v>
      </c>
      <c r="O3018" s="188">
        <v>348.41</v>
      </c>
      <c r="P3018" s="188">
        <v>237.53</v>
      </c>
      <c r="Q3018" s="188">
        <v>269.85000000000002</v>
      </c>
      <c r="R3018" s="188">
        <v>280.95</v>
      </c>
      <c r="S3018" s="188">
        <v>121.62</v>
      </c>
      <c r="T3018" s="188">
        <v>228.55</v>
      </c>
      <c r="U3018" s="188">
        <v>269.2</v>
      </c>
      <c r="V3018" s="188">
        <v>250.75</v>
      </c>
      <c r="W3018" s="188">
        <v>195.57</v>
      </c>
      <c r="X3018" s="188">
        <v>270.99</v>
      </c>
      <c r="Y3018" s="188">
        <v>177.16</v>
      </c>
      <c r="Z3018" s="188">
        <v>273.57</v>
      </c>
      <c r="AA3018" s="188">
        <v>226.95</v>
      </c>
      <c r="AB3018" s="188">
        <v>438.98</v>
      </c>
      <c r="AC3018" s="188">
        <v>326.17</v>
      </c>
      <c r="AD3018" s="188">
        <v>239.98</v>
      </c>
      <c r="AE3018" s="188">
        <v>207.33</v>
      </c>
      <c r="AF3018" s="188">
        <v>261.13</v>
      </c>
    </row>
    <row r="3019" spans="1:32" x14ac:dyDescent="0.3">
      <c r="A3019" s="180" t="s">
        <v>973</v>
      </c>
      <c r="B3019" s="180">
        <v>37587</v>
      </c>
      <c r="C3019" s="182" t="s">
        <v>29347</v>
      </c>
      <c r="D3019" s="180" t="s">
        <v>6</v>
      </c>
      <c r="E3019" s="180" t="s">
        <v>857</v>
      </c>
      <c r="F3019" s="188">
        <v>408.51</v>
      </c>
      <c r="G3019" s="188">
        <v>482.04</v>
      </c>
      <c r="H3019" s="188">
        <v>749.25</v>
      </c>
      <c r="I3019" s="188">
        <v>1002.1</v>
      </c>
      <c r="J3019" s="188">
        <v>501.27</v>
      </c>
      <c r="K3019" s="188">
        <v>537.99</v>
      </c>
      <c r="L3019" s="188">
        <v>560.23</v>
      </c>
      <c r="M3019" s="188">
        <v>402.7</v>
      </c>
      <c r="N3019" s="188">
        <v>514.67999999999995</v>
      </c>
      <c r="O3019" s="188">
        <v>765.46</v>
      </c>
      <c r="P3019" s="188">
        <v>521.85</v>
      </c>
      <c r="Q3019" s="188">
        <v>592.87</v>
      </c>
      <c r="R3019" s="188">
        <v>617.26</v>
      </c>
      <c r="S3019" s="188">
        <v>267.2</v>
      </c>
      <c r="T3019" s="188">
        <v>502.13</v>
      </c>
      <c r="U3019" s="188">
        <v>591.42999999999995</v>
      </c>
      <c r="V3019" s="188">
        <v>550.9</v>
      </c>
      <c r="W3019" s="188">
        <v>429.68</v>
      </c>
      <c r="X3019" s="188">
        <v>595.38</v>
      </c>
      <c r="Y3019" s="188">
        <v>389.22</v>
      </c>
      <c r="Z3019" s="188">
        <v>601.04999999999995</v>
      </c>
      <c r="AA3019" s="188">
        <v>498.61</v>
      </c>
      <c r="AB3019" s="188">
        <v>964.44</v>
      </c>
      <c r="AC3019" s="188">
        <v>716.61</v>
      </c>
      <c r="AD3019" s="188">
        <v>527.23</v>
      </c>
      <c r="AE3019" s="188">
        <v>455.5</v>
      </c>
      <c r="AF3019" s="188">
        <v>573.72</v>
      </c>
    </row>
    <row r="3020" spans="1:32" x14ac:dyDescent="0.3">
      <c r="A3020" s="180" t="s">
        <v>973</v>
      </c>
      <c r="B3020" s="180">
        <v>11561</v>
      </c>
      <c r="C3020" s="182" t="s">
        <v>29348</v>
      </c>
      <c r="D3020" s="180" t="s">
        <v>6</v>
      </c>
      <c r="E3020" s="180" t="s">
        <v>857</v>
      </c>
      <c r="F3020" s="188">
        <v>266.33</v>
      </c>
      <c r="G3020" s="188">
        <v>253.59</v>
      </c>
      <c r="H3020" s="188">
        <v>260.54000000000002</v>
      </c>
      <c r="I3020" s="188">
        <v>225.8</v>
      </c>
      <c r="J3020" s="188">
        <v>249.66</v>
      </c>
      <c r="K3020" s="188">
        <v>276.75</v>
      </c>
      <c r="L3020" s="188">
        <v>248.61</v>
      </c>
      <c r="M3020" s="188">
        <v>243.06</v>
      </c>
      <c r="N3020" s="188">
        <v>281.85000000000002</v>
      </c>
      <c r="O3020" s="188">
        <v>231.59</v>
      </c>
      <c r="P3020" s="188">
        <v>251.86</v>
      </c>
      <c r="Q3020" s="188">
        <v>275.02</v>
      </c>
      <c r="R3020" s="188">
        <v>313.35000000000002</v>
      </c>
      <c r="S3020" s="188">
        <v>262.86</v>
      </c>
      <c r="T3020" s="188">
        <v>260.54000000000002</v>
      </c>
      <c r="U3020" s="188">
        <v>276.75</v>
      </c>
      <c r="V3020" s="188">
        <v>254.75</v>
      </c>
      <c r="W3020" s="188">
        <v>243.17</v>
      </c>
      <c r="X3020" s="188">
        <v>254.17</v>
      </c>
      <c r="Y3020" s="188">
        <v>243.17</v>
      </c>
      <c r="Z3020" s="188">
        <v>295.27999999999997</v>
      </c>
      <c r="AA3020" s="188">
        <v>231.59</v>
      </c>
      <c r="AB3020" s="188">
        <v>261.35000000000002</v>
      </c>
      <c r="AC3020" s="188">
        <v>285.55</v>
      </c>
      <c r="AD3020" s="188">
        <v>260.54000000000002</v>
      </c>
      <c r="AE3020" s="188">
        <v>231.59</v>
      </c>
      <c r="AF3020" s="188">
        <v>277.91000000000003</v>
      </c>
    </row>
    <row r="3021" spans="1:32" x14ac:dyDescent="0.3">
      <c r="A3021" s="180" t="s">
        <v>973</v>
      </c>
      <c r="B3021" s="180">
        <v>43604</v>
      </c>
      <c r="C3021" s="182" t="s">
        <v>29349</v>
      </c>
      <c r="D3021" s="180" t="s">
        <v>6</v>
      </c>
      <c r="E3021" s="180" t="s">
        <v>857</v>
      </c>
      <c r="F3021" s="188">
        <v>141.97999999999999</v>
      </c>
      <c r="G3021" s="188">
        <v>135.19</v>
      </c>
      <c r="H3021" s="188">
        <v>138.9</v>
      </c>
      <c r="I3021" s="188">
        <v>120.38</v>
      </c>
      <c r="J3021" s="188">
        <v>133.09</v>
      </c>
      <c r="K3021" s="188">
        <v>147.54</v>
      </c>
      <c r="L3021" s="188">
        <v>132.54</v>
      </c>
      <c r="M3021" s="188">
        <v>129.58000000000001</v>
      </c>
      <c r="N3021" s="188">
        <v>150.26</v>
      </c>
      <c r="O3021" s="188">
        <v>123.46</v>
      </c>
      <c r="P3021" s="188">
        <v>134.27000000000001</v>
      </c>
      <c r="Q3021" s="188">
        <v>146.61000000000001</v>
      </c>
      <c r="R3021" s="188">
        <v>167.05</v>
      </c>
      <c r="S3021" s="188">
        <v>140.13</v>
      </c>
      <c r="T3021" s="188">
        <v>138.9</v>
      </c>
      <c r="U3021" s="188">
        <v>147.54</v>
      </c>
      <c r="V3021" s="188">
        <v>135.81</v>
      </c>
      <c r="W3021" s="188">
        <v>129.63999999999999</v>
      </c>
      <c r="X3021" s="188">
        <v>135.5</v>
      </c>
      <c r="Y3021" s="188">
        <v>129.63999999999999</v>
      </c>
      <c r="Z3021" s="188">
        <v>157.41999999999999</v>
      </c>
      <c r="AA3021" s="188">
        <v>123.46</v>
      </c>
      <c r="AB3021" s="188">
        <v>139.33000000000001</v>
      </c>
      <c r="AC3021" s="188">
        <v>152.22999999999999</v>
      </c>
      <c r="AD3021" s="188">
        <v>138.9</v>
      </c>
      <c r="AE3021" s="188">
        <v>123.46</v>
      </c>
      <c r="AF3021" s="188">
        <v>148.16</v>
      </c>
    </row>
    <row r="3022" spans="1:32" x14ac:dyDescent="0.3">
      <c r="A3022" s="180" t="s">
        <v>973</v>
      </c>
      <c r="B3022" s="180">
        <v>11560</v>
      </c>
      <c r="C3022" s="182" t="s">
        <v>29350</v>
      </c>
      <c r="D3022" s="180" t="s">
        <v>6</v>
      </c>
      <c r="E3022" s="180" t="s">
        <v>857</v>
      </c>
      <c r="F3022" s="188">
        <v>205.57</v>
      </c>
      <c r="G3022" s="188">
        <v>195.73</v>
      </c>
      <c r="H3022" s="188">
        <v>201.1</v>
      </c>
      <c r="I3022" s="188">
        <v>174.28</v>
      </c>
      <c r="J3022" s="188">
        <v>192.69</v>
      </c>
      <c r="K3022" s="188">
        <v>213.61</v>
      </c>
      <c r="L3022" s="188">
        <v>191.89</v>
      </c>
      <c r="M3022" s="188">
        <v>187.6</v>
      </c>
      <c r="N3022" s="188">
        <v>217.54</v>
      </c>
      <c r="O3022" s="188">
        <v>178.75</v>
      </c>
      <c r="P3022" s="188">
        <v>194.39</v>
      </c>
      <c r="Q3022" s="188">
        <v>212.27</v>
      </c>
      <c r="R3022" s="188">
        <v>241.85</v>
      </c>
      <c r="S3022" s="188">
        <v>202.88</v>
      </c>
      <c r="T3022" s="188">
        <v>201.1</v>
      </c>
      <c r="U3022" s="188">
        <v>213.61</v>
      </c>
      <c r="V3022" s="188">
        <v>196.63</v>
      </c>
      <c r="W3022" s="188">
        <v>187.69</v>
      </c>
      <c r="X3022" s="188">
        <v>196.18</v>
      </c>
      <c r="Y3022" s="188">
        <v>187.69</v>
      </c>
      <c r="Z3022" s="188">
        <v>227.91</v>
      </c>
      <c r="AA3022" s="188">
        <v>178.75</v>
      </c>
      <c r="AB3022" s="188">
        <v>201.72</v>
      </c>
      <c r="AC3022" s="188">
        <v>220.4</v>
      </c>
      <c r="AD3022" s="188">
        <v>201.1</v>
      </c>
      <c r="AE3022" s="188">
        <v>178.75</v>
      </c>
      <c r="AF3022" s="188">
        <v>214.5</v>
      </c>
    </row>
    <row r="3023" spans="1:32" x14ac:dyDescent="0.3">
      <c r="A3023" s="180" t="s">
        <v>973</v>
      </c>
      <c r="B3023" s="180">
        <v>11499</v>
      </c>
      <c r="C3023" s="182" t="s">
        <v>29351</v>
      </c>
      <c r="D3023" s="180" t="s">
        <v>6</v>
      </c>
      <c r="E3023" s="180" t="s">
        <v>857</v>
      </c>
      <c r="F3023" s="188">
        <v>669.49</v>
      </c>
      <c r="G3023" s="188">
        <v>863.26</v>
      </c>
      <c r="H3023" s="188">
        <v>893.2</v>
      </c>
      <c r="I3023" s="188">
        <v>1018.53</v>
      </c>
      <c r="J3023" s="188">
        <v>1042.1300000000001</v>
      </c>
      <c r="K3023" s="188">
        <v>794.95</v>
      </c>
      <c r="L3023" s="188">
        <v>1067.5899999999999</v>
      </c>
      <c r="M3023" s="188">
        <v>857.05</v>
      </c>
      <c r="N3023" s="188">
        <v>1055.79</v>
      </c>
      <c r="O3023" s="188">
        <v>906.12</v>
      </c>
      <c r="P3023" s="188">
        <v>806.13</v>
      </c>
      <c r="Q3023" s="188">
        <v>912.33</v>
      </c>
      <c r="R3023" s="188">
        <v>974.93</v>
      </c>
      <c r="S3023" s="188">
        <v>975.05</v>
      </c>
      <c r="T3023" s="188">
        <v>778.8</v>
      </c>
      <c r="U3023" s="188">
        <v>1096.1600000000001</v>
      </c>
      <c r="V3023" s="188">
        <v>863.26</v>
      </c>
      <c r="W3023" s="188">
        <v>847.61</v>
      </c>
      <c r="X3023" s="188">
        <v>1054.55</v>
      </c>
      <c r="Y3023" s="188">
        <v>807.37</v>
      </c>
      <c r="Z3023" s="188">
        <v>789.85</v>
      </c>
      <c r="AA3023" s="188">
        <v>807.37</v>
      </c>
      <c r="AB3023" s="188">
        <v>1170.69</v>
      </c>
      <c r="AC3023" s="188">
        <v>971.7</v>
      </c>
      <c r="AD3023" s="188">
        <v>905.49</v>
      </c>
      <c r="AE3023" s="188">
        <v>999.9</v>
      </c>
      <c r="AF3023" s="188">
        <v>906.86</v>
      </c>
    </row>
    <row r="3024" spans="1:32" x14ac:dyDescent="0.3">
      <c r="A3024" s="180" t="s">
        <v>26723</v>
      </c>
      <c r="B3024" s="180">
        <v>34761</v>
      </c>
      <c r="C3024" s="182" t="s">
        <v>29352</v>
      </c>
      <c r="D3024" s="180" t="s">
        <v>40</v>
      </c>
      <c r="E3024" s="180" t="s">
        <v>857</v>
      </c>
      <c r="F3024" s="188">
        <v>21.43</v>
      </c>
      <c r="G3024" s="188">
        <v>21.67</v>
      </c>
      <c r="H3024" s="188">
        <v>28.07</v>
      </c>
      <c r="I3024" s="188">
        <v>18.93</v>
      </c>
      <c r="J3024" s="188">
        <v>21.79</v>
      </c>
      <c r="K3024" s="188">
        <v>18.489999999999998</v>
      </c>
      <c r="L3024" s="188">
        <v>19.600000000000001</v>
      </c>
      <c r="M3024" s="188">
        <v>29.25</v>
      </c>
      <c r="N3024" s="188">
        <v>20.329999999999998</v>
      </c>
      <c r="O3024" s="188">
        <v>18.920000000000002</v>
      </c>
      <c r="P3024" s="188">
        <v>20.39</v>
      </c>
      <c r="Q3024" s="188">
        <v>19.93</v>
      </c>
      <c r="R3024" s="188">
        <v>19.5</v>
      </c>
      <c r="S3024" s="188">
        <v>18.559999999999999</v>
      </c>
      <c r="T3024" s="188">
        <v>19.52</v>
      </c>
      <c r="U3024" s="188">
        <v>19.38</v>
      </c>
      <c r="V3024" s="188">
        <v>18.440000000000001</v>
      </c>
      <c r="W3024" s="188">
        <v>24.52</v>
      </c>
      <c r="X3024" s="188">
        <v>28.62</v>
      </c>
      <c r="Y3024" s="188">
        <v>19.66</v>
      </c>
      <c r="Z3024" s="188">
        <v>20.420000000000002</v>
      </c>
      <c r="AA3024" s="188">
        <v>22.18</v>
      </c>
      <c r="AB3024" s="188">
        <v>20.62</v>
      </c>
      <c r="AC3024" s="188">
        <v>33.92</v>
      </c>
      <c r="AD3024" s="188">
        <v>17.3</v>
      </c>
      <c r="AE3024" s="188">
        <v>34.5</v>
      </c>
      <c r="AF3024" s="188">
        <v>20.440000000000001</v>
      </c>
    </row>
    <row r="3025" spans="1:32" x14ac:dyDescent="0.3">
      <c r="A3025" s="180" t="s">
        <v>26723</v>
      </c>
      <c r="B3025" s="180">
        <v>40924</v>
      </c>
      <c r="C3025" s="182" t="s">
        <v>29353</v>
      </c>
      <c r="D3025" s="180" t="s">
        <v>63</v>
      </c>
      <c r="E3025" s="180" t="s">
        <v>857</v>
      </c>
      <c r="F3025" s="188">
        <v>3750.86</v>
      </c>
      <c r="G3025" s="188">
        <v>3780.99</v>
      </c>
      <c r="H3025" s="188">
        <v>4926.2299999999996</v>
      </c>
      <c r="I3025" s="188">
        <v>3295.26</v>
      </c>
      <c r="J3025" s="188">
        <v>3809.87</v>
      </c>
      <c r="K3025" s="188">
        <v>3258.23</v>
      </c>
      <c r="L3025" s="188">
        <v>3489.25</v>
      </c>
      <c r="M3025" s="188">
        <v>5126.26</v>
      </c>
      <c r="N3025" s="188">
        <v>3646.02</v>
      </c>
      <c r="O3025" s="188">
        <v>3332.07</v>
      </c>
      <c r="P3025" s="188">
        <v>3606.81</v>
      </c>
      <c r="Q3025" s="188">
        <v>3490.76</v>
      </c>
      <c r="R3025" s="188">
        <v>3508.46</v>
      </c>
      <c r="S3025" s="188">
        <v>3214.49</v>
      </c>
      <c r="T3025" s="188">
        <v>3400.34</v>
      </c>
      <c r="U3025" s="188">
        <v>3393.92</v>
      </c>
      <c r="V3025" s="188">
        <v>3260.98</v>
      </c>
      <c r="W3025" s="188">
        <v>4301.55</v>
      </c>
      <c r="X3025" s="188">
        <v>5030.87</v>
      </c>
      <c r="Y3025" s="188">
        <v>3441.19</v>
      </c>
      <c r="Z3025" s="188">
        <v>3557.88</v>
      </c>
      <c r="AA3025" s="188">
        <v>3872.2</v>
      </c>
      <c r="AB3025" s="188">
        <v>3624.16</v>
      </c>
      <c r="AC3025" s="188">
        <v>5952.57</v>
      </c>
      <c r="AD3025" s="188">
        <v>3057.84</v>
      </c>
      <c r="AE3025" s="188">
        <v>6045.94</v>
      </c>
      <c r="AF3025" s="188">
        <v>3595.22</v>
      </c>
    </row>
    <row r="3026" spans="1:32" x14ac:dyDescent="0.3">
      <c r="A3026" s="180" t="s">
        <v>26723</v>
      </c>
      <c r="B3026" s="180">
        <v>40983</v>
      </c>
      <c r="C3026" s="182" t="s">
        <v>29354</v>
      </c>
      <c r="D3026" s="180" t="s">
        <v>63</v>
      </c>
      <c r="E3026" s="180" t="s">
        <v>857</v>
      </c>
      <c r="F3026" s="188">
        <v>3840.54</v>
      </c>
      <c r="G3026" s="188">
        <v>2871.41</v>
      </c>
      <c r="H3026" s="188">
        <v>3874.63</v>
      </c>
      <c r="I3026" s="188">
        <v>3525.17</v>
      </c>
      <c r="J3026" s="188">
        <v>5130.18</v>
      </c>
      <c r="K3026" s="188">
        <v>3565.95</v>
      </c>
      <c r="L3026" s="188">
        <v>3321.08</v>
      </c>
      <c r="M3026" s="188">
        <v>4719.41</v>
      </c>
      <c r="N3026" s="188">
        <v>3087.81</v>
      </c>
      <c r="O3026" s="188">
        <v>3198.49</v>
      </c>
      <c r="P3026" s="188">
        <v>4394.45</v>
      </c>
      <c r="Q3026" s="188">
        <v>4125.46</v>
      </c>
      <c r="R3026" s="188">
        <v>3658.22</v>
      </c>
      <c r="S3026" s="188">
        <v>3572.71</v>
      </c>
      <c r="T3026" s="188">
        <v>3448.05</v>
      </c>
      <c r="U3026" s="188">
        <v>2897.53</v>
      </c>
      <c r="V3026" s="188">
        <v>3175.8</v>
      </c>
      <c r="W3026" s="188">
        <v>4480.71</v>
      </c>
      <c r="X3026" s="188">
        <v>6710.91</v>
      </c>
      <c r="Y3026" s="188">
        <v>3185.22</v>
      </c>
      <c r="Z3026" s="188">
        <v>4401.42</v>
      </c>
      <c r="AA3026" s="188">
        <v>3635.47</v>
      </c>
      <c r="AB3026" s="188">
        <v>4481.47</v>
      </c>
      <c r="AC3026" s="188">
        <v>5301.05</v>
      </c>
      <c r="AD3026" s="188">
        <v>3347.6</v>
      </c>
      <c r="AE3026" s="188">
        <v>4641.22</v>
      </c>
      <c r="AF3026" s="188">
        <v>3025.74</v>
      </c>
    </row>
    <row r="3027" spans="1:32" x14ac:dyDescent="0.3">
      <c r="A3027" s="180" t="s">
        <v>26723</v>
      </c>
      <c r="B3027" s="180">
        <v>44497</v>
      </c>
      <c r="C3027" s="182" t="s">
        <v>29355</v>
      </c>
      <c r="D3027" s="180" t="s">
        <v>40</v>
      </c>
      <c r="E3027" s="180" t="s">
        <v>857</v>
      </c>
      <c r="F3027" s="188">
        <v>21.94</v>
      </c>
      <c r="G3027" s="188">
        <v>16.46</v>
      </c>
      <c r="H3027" s="188">
        <v>22.07</v>
      </c>
      <c r="I3027" s="188">
        <v>20.260000000000002</v>
      </c>
      <c r="J3027" s="188">
        <v>29.37</v>
      </c>
      <c r="K3027" s="188">
        <v>20.239999999999998</v>
      </c>
      <c r="L3027" s="188">
        <v>18.649999999999999</v>
      </c>
      <c r="M3027" s="188">
        <v>26.91</v>
      </c>
      <c r="N3027" s="188">
        <v>17.21</v>
      </c>
      <c r="O3027" s="188">
        <v>18.149999999999999</v>
      </c>
      <c r="P3027" s="188">
        <v>24.84</v>
      </c>
      <c r="Q3027" s="188">
        <v>23.55</v>
      </c>
      <c r="R3027" s="188">
        <v>20.32</v>
      </c>
      <c r="S3027" s="188">
        <v>20.62</v>
      </c>
      <c r="T3027" s="188">
        <v>19.78</v>
      </c>
      <c r="U3027" s="188">
        <v>16.54</v>
      </c>
      <c r="V3027" s="188">
        <v>17.97</v>
      </c>
      <c r="W3027" s="188">
        <v>25.54</v>
      </c>
      <c r="X3027" s="188">
        <v>38.18</v>
      </c>
      <c r="Y3027" s="188">
        <v>18.21</v>
      </c>
      <c r="Z3027" s="188">
        <v>25.28</v>
      </c>
      <c r="AA3027" s="188">
        <v>20.83</v>
      </c>
      <c r="AB3027" s="188">
        <v>25.49</v>
      </c>
      <c r="AC3027" s="188">
        <v>30.19</v>
      </c>
      <c r="AD3027" s="188">
        <v>18.95</v>
      </c>
      <c r="AE3027" s="188">
        <v>26.48</v>
      </c>
      <c r="AF3027" s="188">
        <v>17.190000000000001</v>
      </c>
    </row>
    <row r="3028" spans="1:32" x14ac:dyDescent="0.3">
      <c r="A3028" s="180" t="s">
        <v>26723</v>
      </c>
      <c r="B3028" s="180">
        <v>2437</v>
      </c>
      <c r="C3028" s="182" t="s">
        <v>29356</v>
      </c>
      <c r="D3028" s="180" t="s">
        <v>40</v>
      </c>
      <c r="E3028" s="180" t="s">
        <v>857</v>
      </c>
      <c r="F3028" s="188">
        <v>23.34</v>
      </c>
      <c r="G3028" s="188">
        <v>17.41</v>
      </c>
      <c r="H3028" s="188">
        <v>25.44</v>
      </c>
      <c r="I3028" s="188">
        <v>17.850000000000001</v>
      </c>
      <c r="J3028" s="188">
        <v>46.44</v>
      </c>
      <c r="K3028" s="188">
        <v>24.04</v>
      </c>
      <c r="L3028" s="188">
        <v>19.09</v>
      </c>
      <c r="M3028" s="188">
        <v>35.909999999999997</v>
      </c>
      <c r="N3028" s="188">
        <v>15.78</v>
      </c>
      <c r="O3028" s="188">
        <v>21.53</v>
      </c>
      <c r="P3028" s="188">
        <v>31.93</v>
      </c>
      <c r="Q3028" s="188">
        <v>25.75</v>
      </c>
      <c r="R3028" s="188">
        <v>15.23</v>
      </c>
      <c r="S3028" s="188">
        <v>20.49</v>
      </c>
      <c r="T3028" s="188">
        <v>24.91</v>
      </c>
      <c r="U3028" s="188">
        <v>17.02</v>
      </c>
      <c r="V3028" s="188">
        <v>22.61</v>
      </c>
      <c r="W3028" s="188">
        <v>30.81</v>
      </c>
      <c r="X3028" s="188">
        <v>45.64</v>
      </c>
      <c r="Y3028" s="188">
        <v>23.33</v>
      </c>
      <c r="Z3028" s="188">
        <v>26.85</v>
      </c>
      <c r="AA3028" s="188">
        <v>22.16</v>
      </c>
      <c r="AB3028" s="188">
        <v>35.119999999999997</v>
      </c>
      <c r="AC3028" s="188">
        <v>35.4</v>
      </c>
      <c r="AD3028" s="188">
        <v>36.29</v>
      </c>
      <c r="AE3028" s="188">
        <v>31.73</v>
      </c>
      <c r="AF3028" s="188">
        <v>18.29</v>
      </c>
    </row>
    <row r="3029" spans="1:32" x14ac:dyDescent="0.3">
      <c r="A3029" s="180" t="s">
        <v>26723</v>
      </c>
      <c r="B3029" s="180">
        <v>40921</v>
      </c>
      <c r="C3029" s="182" t="s">
        <v>29357</v>
      </c>
      <c r="D3029" s="180" t="s">
        <v>63</v>
      </c>
      <c r="E3029" s="180" t="s">
        <v>857</v>
      </c>
      <c r="F3029" s="188">
        <v>4086.19</v>
      </c>
      <c r="G3029" s="188">
        <v>3040.14</v>
      </c>
      <c r="H3029" s="188">
        <v>4466.67</v>
      </c>
      <c r="I3029" s="188">
        <v>3106.72</v>
      </c>
      <c r="J3029" s="188">
        <v>8112.81</v>
      </c>
      <c r="K3029" s="188">
        <v>4231.28</v>
      </c>
      <c r="L3029" s="188">
        <v>3398.52</v>
      </c>
      <c r="M3029" s="188">
        <v>6293.35</v>
      </c>
      <c r="N3029" s="188">
        <v>2831.9</v>
      </c>
      <c r="O3029" s="188">
        <v>3794.62</v>
      </c>
      <c r="P3029" s="188">
        <v>5650.03</v>
      </c>
      <c r="Q3029" s="188">
        <v>4508.7</v>
      </c>
      <c r="R3029" s="188">
        <v>2741.25</v>
      </c>
      <c r="S3029" s="188">
        <v>3549.67</v>
      </c>
      <c r="T3029" s="188">
        <v>4337.99</v>
      </c>
      <c r="U3029" s="188">
        <v>2978.32</v>
      </c>
      <c r="V3029" s="188">
        <v>3994.47</v>
      </c>
      <c r="W3029" s="188">
        <v>5409.09</v>
      </c>
      <c r="X3029" s="188">
        <v>8017.8</v>
      </c>
      <c r="Y3029" s="188">
        <v>4079.24</v>
      </c>
      <c r="Z3029" s="188">
        <v>4674.58</v>
      </c>
      <c r="AA3029" s="188">
        <v>3868</v>
      </c>
      <c r="AB3029" s="188">
        <v>6174.48</v>
      </c>
      <c r="AC3029" s="188">
        <v>6212.97</v>
      </c>
      <c r="AD3029" s="188">
        <v>6409.25</v>
      </c>
      <c r="AE3029" s="188">
        <v>5561.6</v>
      </c>
      <c r="AF3029" s="188">
        <v>3219.25</v>
      </c>
    </row>
    <row r="3030" spans="1:32" x14ac:dyDescent="0.3">
      <c r="A3030" s="180" t="s">
        <v>26752</v>
      </c>
      <c r="B3030" s="180">
        <v>36502</v>
      </c>
      <c r="C3030" s="182" t="s">
        <v>29358</v>
      </c>
      <c r="D3030" s="180" t="s">
        <v>6</v>
      </c>
      <c r="E3030" s="180" t="s">
        <v>857</v>
      </c>
      <c r="F3030" s="188">
        <v>4088.76</v>
      </c>
      <c r="G3030" s="188">
        <v>2981.9</v>
      </c>
      <c r="H3030" s="188">
        <v>3841.99</v>
      </c>
      <c r="I3030" s="188">
        <v>3923.56</v>
      </c>
      <c r="J3030" s="188">
        <v>2632.29</v>
      </c>
      <c r="K3030" s="188">
        <v>4180.24</v>
      </c>
      <c r="L3030" s="188">
        <v>4419.17</v>
      </c>
      <c r="M3030" s="188">
        <v>3791.4</v>
      </c>
      <c r="N3030" s="188">
        <v>3289.76</v>
      </c>
      <c r="O3030" s="188">
        <v>3789</v>
      </c>
      <c r="P3030" s="188">
        <v>4603.57</v>
      </c>
      <c r="Q3030" s="188">
        <v>3397.88</v>
      </c>
      <c r="R3030" s="188">
        <v>3128.52</v>
      </c>
      <c r="S3030" s="188">
        <v>3902.91</v>
      </c>
      <c r="T3030" s="188">
        <v>3321.02</v>
      </c>
      <c r="U3030" s="188">
        <v>2964.97</v>
      </c>
      <c r="V3030" s="188">
        <v>4522.42</v>
      </c>
      <c r="W3030" s="188">
        <v>4128</v>
      </c>
      <c r="X3030" s="188">
        <v>3179.73</v>
      </c>
      <c r="Y3030" s="188">
        <v>3308.14</v>
      </c>
      <c r="Z3030" s="188">
        <v>5654.26</v>
      </c>
      <c r="AA3030" s="188">
        <v>3704.71</v>
      </c>
      <c r="AB3030" s="188">
        <v>4452.21</v>
      </c>
      <c r="AC3030" s="188">
        <v>2884.68</v>
      </c>
      <c r="AD3030" s="188">
        <v>4426.5200000000004</v>
      </c>
      <c r="AE3030" s="188">
        <v>3009.7</v>
      </c>
      <c r="AF3030" s="188">
        <v>2725.84</v>
      </c>
    </row>
    <row r="3031" spans="1:32" x14ac:dyDescent="0.3">
      <c r="A3031" s="180" t="s">
        <v>26752</v>
      </c>
      <c r="B3031" s="180">
        <v>36503</v>
      </c>
      <c r="C3031" s="182" t="s">
        <v>29359</v>
      </c>
      <c r="D3031" s="180" t="s">
        <v>6</v>
      </c>
      <c r="E3031" s="180" t="s">
        <v>857</v>
      </c>
      <c r="F3031" s="188">
        <v>5041.93</v>
      </c>
      <c r="G3031" s="188">
        <v>3677.04</v>
      </c>
      <c r="H3031" s="188">
        <v>4737.63</v>
      </c>
      <c r="I3031" s="188">
        <v>4838.21</v>
      </c>
      <c r="J3031" s="188">
        <v>3245.93</v>
      </c>
      <c r="K3031" s="188">
        <v>5154.7299999999996</v>
      </c>
      <c r="L3031" s="188">
        <v>5449.36</v>
      </c>
      <c r="M3031" s="188">
        <v>4675.24</v>
      </c>
      <c r="N3031" s="188">
        <v>4056.66</v>
      </c>
      <c r="O3031" s="188">
        <v>4672.29</v>
      </c>
      <c r="P3031" s="188">
        <v>5676.75</v>
      </c>
      <c r="Q3031" s="188">
        <v>4189.99</v>
      </c>
      <c r="R3031" s="188">
        <v>3857.84</v>
      </c>
      <c r="S3031" s="188">
        <v>4812.75</v>
      </c>
      <c r="T3031" s="188">
        <v>4095.21</v>
      </c>
      <c r="U3031" s="188">
        <v>3656.16</v>
      </c>
      <c r="V3031" s="188">
        <v>5576.68</v>
      </c>
      <c r="W3031" s="188">
        <v>5090.3100000000004</v>
      </c>
      <c r="X3031" s="188">
        <v>3920.99</v>
      </c>
      <c r="Y3031" s="188">
        <v>4079.33</v>
      </c>
      <c r="Z3031" s="188">
        <v>6972.38</v>
      </c>
      <c r="AA3031" s="188">
        <v>4568.34</v>
      </c>
      <c r="AB3031" s="188">
        <v>5490.1</v>
      </c>
      <c r="AC3031" s="188">
        <v>3557.15</v>
      </c>
      <c r="AD3031" s="188">
        <v>5458.42</v>
      </c>
      <c r="AE3031" s="188">
        <v>3711.32</v>
      </c>
      <c r="AF3031" s="188">
        <v>3361.28</v>
      </c>
    </row>
    <row r="3032" spans="1:32" x14ac:dyDescent="0.3">
      <c r="A3032" s="180" t="s">
        <v>26752</v>
      </c>
      <c r="B3032" s="180">
        <v>4090</v>
      </c>
      <c r="C3032" s="182" t="s">
        <v>29360</v>
      </c>
      <c r="D3032" s="180" t="s">
        <v>6</v>
      </c>
      <c r="E3032" s="180" t="s">
        <v>26586</v>
      </c>
      <c r="F3032" s="188"/>
      <c r="G3032" s="188"/>
      <c r="H3032" s="188">
        <v>1345000</v>
      </c>
      <c r="I3032" s="188">
        <v>1160000</v>
      </c>
      <c r="J3032" s="188"/>
      <c r="K3032" s="188">
        <v>1240000</v>
      </c>
      <c r="L3032" s="188"/>
      <c r="M3032" s="188">
        <v>1320000</v>
      </c>
      <c r="N3032" s="188"/>
      <c r="O3032" s="188"/>
      <c r="P3032" s="188">
        <v>1165000</v>
      </c>
      <c r="Q3032" s="188">
        <v>1375000</v>
      </c>
      <c r="R3032" s="188"/>
      <c r="S3032" s="188">
        <v>1280000</v>
      </c>
      <c r="T3032" s="188"/>
      <c r="U3032" s="188"/>
      <c r="V3032" s="188"/>
      <c r="W3032" s="188">
        <v>1350000</v>
      </c>
      <c r="X3032" s="188">
        <v>1280000</v>
      </c>
      <c r="Y3032" s="188"/>
      <c r="Z3032" s="188">
        <v>1375085.5</v>
      </c>
      <c r="AA3032" s="188"/>
      <c r="AB3032" s="188">
        <v>1126000</v>
      </c>
      <c r="AC3032" s="188">
        <v>1235000</v>
      </c>
      <c r="AD3032" s="188"/>
      <c r="AE3032" s="188">
        <v>1200000</v>
      </c>
      <c r="AF3032" s="188"/>
    </row>
    <row r="3033" spans="1:32" x14ac:dyDescent="0.3">
      <c r="A3033" s="180" t="s">
        <v>26723</v>
      </c>
      <c r="B3033" s="180">
        <v>4093</v>
      </c>
      <c r="C3033" s="182" t="s">
        <v>29361</v>
      </c>
      <c r="D3033" s="180" t="s">
        <v>40</v>
      </c>
      <c r="E3033" s="180" t="s">
        <v>26586</v>
      </c>
      <c r="F3033" s="188">
        <v>21.64</v>
      </c>
      <c r="G3033" s="188">
        <v>22.41</v>
      </c>
      <c r="H3033" s="188">
        <v>29.68</v>
      </c>
      <c r="I3033" s="188">
        <v>22.37</v>
      </c>
      <c r="J3033" s="188">
        <v>28</v>
      </c>
      <c r="K3033" s="188">
        <v>27.27</v>
      </c>
      <c r="L3033" s="188">
        <v>23.15</v>
      </c>
      <c r="M3033" s="188">
        <v>25.14</v>
      </c>
      <c r="N3033" s="188">
        <v>24.01</v>
      </c>
      <c r="O3033" s="188">
        <v>24.87</v>
      </c>
      <c r="P3033" s="188">
        <v>29.55</v>
      </c>
      <c r="Q3033" s="188">
        <v>21.29</v>
      </c>
      <c r="R3033" s="188">
        <v>29.48</v>
      </c>
      <c r="S3033" s="188">
        <v>24.28</v>
      </c>
      <c r="T3033" s="188">
        <v>23.32</v>
      </c>
      <c r="U3033" s="188">
        <v>24.38</v>
      </c>
      <c r="V3033" s="188">
        <v>21.8</v>
      </c>
      <c r="W3033" s="188">
        <v>29.76</v>
      </c>
      <c r="X3033" s="188">
        <v>47.95</v>
      </c>
      <c r="Y3033" s="188">
        <v>24.89</v>
      </c>
      <c r="Z3033" s="188">
        <v>26.18</v>
      </c>
      <c r="AA3033" s="188">
        <v>26.35</v>
      </c>
      <c r="AB3033" s="188">
        <v>22.78</v>
      </c>
      <c r="AC3033" s="188">
        <v>36.43</v>
      </c>
      <c r="AD3033" s="188">
        <v>24.13</v>
      </c>
      <c r="AE3033" s="188">
        <v>29.95</v>
      </c>
      <c r="AF3033" s="188">
        <v>21.3</v>
      </c>
    </row>
    <row r="3034" spans="1:32" x14ac:dyDescent="0.3">
      <c r="A3034" s="180" t="s">
        <v>26723</v>
      </c>
      <c r="B3034" s="180">
        <v>10512</v>
      </c>
      <c r="C3034" s="182" t="s">
        <v>29362</v>
      </c>
      <c r="D3034" s="180" t="s">
        <v>63</v>
      </c>
      <c r="E3034" s="180" t="s">
        <v>857</v>
      </c>
      <c r="F3034" s="188">
        <v>3785.59</v>
      </c>
      <c r="G3034" s="188">
        <v>3906.89</v>
      </c>
      <c r="H3034" s="188">
        <v>5208.03</v>
      </c>
      <c r="I3034" s="188">
        <v>3890.97</v>
      </c>
      <c r="J3034" s="188">
        <v>4890.2700000000004</v>
      </c>
      <c r="K3034" s="188">
        <v>4799.5600000000004</v>
      </c>
      <c r="L3034" s="188">
        <v>4120.0200000000004</v>
      </c>
      <c r="M3034" s="188">
        <v>4406.05</v>
      </c>
      <c r="N3034" s="188">
        <v>4305.12</v>
      </c>
      <c r="O3034" s="188">
        <v>4379.1099999999997</v>
      </c>
      <c r="P3034" s="188">
        <v>5227.76</v>
      </c>
      <c r="Q3034" s="188">
        <v>3725.47</v>
      </c>
      <c r="R3034" s="188">
        <v>5302.08</v>
      </c>
      <c r="S3034" s="188">
        <v>4205.93</v>
      </c>
      <c r="T3034" s="188">
        <v>4060.61</v>
      </c>
      <c r="U3034" s="188">
        <v>4265.38</v>
      </c>
      <c r="V3034" s="188">
        <v>3850.47</v>
      </c>
      <c r="W3034" s="188">
        <v>5219.49</v>
      </c>
      <c r="X3034" s="188">
        <v>8424.2900000000009</v>
      </c>
      <c r="Y3034" s="188">
        <v>4351.3500000000004</v>
      </c>
      <c r="Z3034" s="188">
        <v>4557.72</v>
      </c>
      <c r="AA3034" s="188">
        <v>4598.42</v>
      </c>
      <c r="AB3034" s="188">
        <v>4003.7</v>
      </c>
      <c r="AC3034" s="188">
        <v>6392.75</v>
      </c>
      <c r="AD3034" s="188">
        <v>4260.3100000000004</v>
      </c>
      <c r="AE3034" s="188">
        <v>5245.98</v>
      </c>
      <c r="AF3034" s="188">
        <v>3745.72</v>
      </c>
    </row>
    <row r="3035" spans="1:32" x14ac:dyDescent="0.3">
      <c r="A3035" s="180" t="s">
        <v>26723</v>
      </c>
      <c r="B3035" s="180">
        <v>4243</v>
      </c>
      <c r="C3035" s="182" t="s">
        <v>29363</v>
      </c>
      <c r="D3035" s="180" t="s">
        <v>40</v>
      </c>
      <c r="E3035" s="180" t="s">
        <v>857</v>
      </c>
      <c r="F3035" s="188">
        <v>29.61</v>
      </c>
      <c r="G3035" s="188">
        <v>18.239999999999998</v>
      </c>
      <c r="H3035" s="188">
        <v>34.409999999999997</v>
      </c>
      <c r="I3035" s="188">
        <v>21.75</v>
      </c>
      <c r="J3035" s="188">
        <v>35.81</v>
      </c>
      <c r="K3035" s="188">
        <v>24.25</v>
      </c>
      <c r="L3035" s="188">
        <v>19.09</v>
      </c>
      <c r="M3035" s="188">
        <v>28.57</v>
      </c>
      <c r="N3035" s="188">
        <v>15.35</v>
      </c>
      <c r="O3035" s="188">
        <v>21.53</v>
      </c>
      <c r="P3035" s="188">
        <v>31.95</v>
      </c>
      <c r="Q3035" s="188">
        <v>23.87</v>
      </c>
      <c r="R3035" s="188">
        <v>19.23</v>
      </c>
      <c r="S3035" s="188">
        <v>24.72</v>
      </c>
      <c r="T3035" s="188">
        <v>25.22</v>
      </c>
      <c r="U3035" s="188">
        <v>20.77</v>
      </c>
      <c r="V3035" s="188">
        <v>23.02</v>
      </c>
      <c r="W3035" s="188">
        <v>28.2</v>
      </c>
      <c r="X3035" s="188">
        <v>34.229999999999997</v>
      </c>
      <c r="Y3035" s="188">
        <v>22.72</v>
      </c>
      <c r="Z3035" s="188">
        <v>26.18</v>
      </c>
      <c r="AA3035" s="188">
        <v>25.1</v>
      </c>
      <c r="AB3035" s="188">
        <v>33.549999999999997</v>
      </c>
      <c r="AC3035" s="188">
        <v>38.28</v>
      </c>
      <c r="AD3035" s="188">
        <v>23.37</v>
      </c>
      <c r="AE3035" s="188">
        <v>28.59</v>
      </c>
      <c r="AF3035" s="188">
        <v>23.52</v>
      </c>
    </row>
    <row r="3036" spans="1:32" x14ac:dyDescent="0.3">
      <c r="A3036" s="180" t="s">
        <v>26723</v>
      </c>
      <c r="B3036" s="180">
        <v>20020</v>
      </c>
      <c r="C3036" s="182" t="s">
        <v>29364</v>
      </c>
      <c r="D3036" s="180" t="s">
        <v>40</v>
      </c>
      <c r="E3036" s="180" t="s">
        <v>857</v>
      </c>
      <c r="F3036" s="188">
        <v>22.47</v>
      </c>
      <c r="G3036" s="188">
        <v>23.27</v>
      </c>
      <c r="H3036" s="188">
        <v>30.83</v>
      </c>
      <c r="I3036" s="188">
        <v>23.23</v>
      </c>
      <c r="J3036" s="188">
        <v>29.08</v>
      </c>
      <c r="K3036" s="188">
        <v>28.33</v>
      </c>
      <c r="L3036" s="188">
        <v>24.05</v>
      </c>
      <c r="M3036" s="188">
        <v>26.13</v>
      </c>
      <c r="N3036" s="188">
        <v>24.94</v>
      </c>
      <c r="O3036" s="188">
        <v>25.84</v>
      </c>
      <c r="P3036" s="188">
        <v>30.7</v>
      </c>
      <c r="Q3036" s="188">
        <v>22.11</v>
      </c>
      <c r="R3036" s="188">
        <v>30.63</v>
      </c>
      <c r="S3036" s="188">
        <v>25.23</v>
      </c>
      <c r="T3036" s="188">
        <v>24.21</v>
      </c>
      <c r="U3036" s="188">
        <v>25.32</v>
      </c>
      <c r="V3036" s="188">
        <v>22.63</v>
      </c>
      <c r="W3036" s="188">
        <v>30.9</v>
      </c>
      <c r="X3036" s="188">
        <v>49.82</v>
      </c>
      <c r="Y3036" s="188">
        <v>25.86</v>
      </c>
      <c r="Z3036" s="188">
        <v>27.2</v>
      </c>
      <c r="AA3036" s="188">
        <v>27.38</v>
      </c>
      <c r="AB3036" s="188">
        <v>23.67</v>
      </c>
      <c r="AC3036" s="188">
        <v>37.85</v>
      </c>
      <c r="AD3036" s="188">
        <v>25.06</v>
      </c>
      <c r="AE3036" s="188">
        <v>31.11</v>
      </c>
      <c r="AF3036" s="188">
        <v>22.12</v>
      </c>
    </row>
    <row r="3037" spans="1:32" x14ac:dyDescent="0.3">
      <c r="A3037" s="180" t="s">
        <v>26723</v>
      </c>
      <c r="B3037" s="180">
        <v>41038</v>
      </c>
      <c r="C3037" s="182" t="s">
        <v>29365</v>
      </c>
      <c r="D3037" s="180" t="s">
        <v>63</v>
      </c>
      <c r="E3037" s="180" t="s">
        <v>857</v>
      </c>
      <c r="F3037" s="188">
        <v>3934</v>
      </c>
      <c r="G3037" s="188">
        <v>4060.06</v>
      </c>
      <c r="H3037" s="188">
        <v>5412.2</v>
      </c>
      <c r="I3037" s="188">
        <v>4043.51</v>
      </c>
      <c r="J3037" s="188">
        <v>5081.9799999999996</v>
      </c>
      <c r="K3037" s="188">
        <v>4987.71</v>
      </c>
      <c r="L3037" s="188">
        <v>4281.53</v>
      </c>
      <c r="M3037" s="188">
        <v>4578.79</v>
      </c>
      <c r="N3037" s="188">
        <v>4473.8999999999996</v>
      </c>
      <c r="O3037" s="188">
        <v>4550.79</v>
      </c>
      <c r="P3037" s="188">
        <v>5432.7</v>
      </c>
      <c r="Q3037" s="188">
        <v>3871.52</v>
      </c>
      <c r="R3037" s="188">
        <v>5509.94</v>
      </c>
      <c r="S3037" s="188">
        <v>4370.82</v>
      </c>
      <c r="T3037" s="188">
        <v>4219.8100000000004</v>
      </c>
      <c r="U3037" s="188">
        <v>4432.6000000000004</v>
      </c>
      <c r="V3037" s="188">
        <v>4001.42</v>
      </c>
      <c r="W3037" s="188">
        <v>5424.12</v>
      </c>
      <c r="X3037" s="188">
        <v>8754.5499999999993</v>
      </c>
      <c r="Y3037" s="188">
        <v>4521.9399999999996</v>
      </c>
      <c r="Z3037" s="188">
        <v>4736.3900000000003</v>
      </c>
      <c r="AA3037" s="188">
        <v>4778.7</v>
      </c>
      <c r="AB3037" s="188">
        <v>4160.67</v>
      </c>
      <c r="AC3037" s="188">
        <v>6643.38</v>
      </c>
      <c r="AD3037" s="188">
        <v>4427.33</v>
      </c>
      <c r="AE3037" s="188">
        <v>5451.63</v>
      </c>
      <c r="AF3037" s="188">
        <v>3892.56</v>
      </c>
    </row>
    <row r="3038" spans="1:32" x14ac:dyDescent="0.3">
      <c r="A3038" s="180" t="s">
        <v>26723</v>
      </c>
      <c r="B3038" s="180">
        <v>4094</v>
      </c>
      <c r="C3038" s="182" t="s">
        <v>29366</v>
      </c>
      <c r="D3038" s="180" t="s">
        <v>40</v>
      </c>
      <c r="E3038" s="180" t="s">
        <v>857</v>
      </c>
      <c r="F3038" s="188">
        <v>26.91</v>
      </c>
      <c r="G3038" s="188">
        <v>27.85</v>
      </c>
      <c r="H3038" s="188">
        <v>36.89</v>
      </c>
      <c r="I3038" s="188">
        <v>27.82</v>
      </c>
      <c r="J3038" s="188">
        <v>34.81</v>
      </c>
      <c r="K3038" s="188">
        <v>33.909999999999997</v>
      </c>
      <c r="L3038" s="188">
        <v>28.78</v>
      </c>
      <c r="M3038" s="188">
        <v>31.26</v>
      </c>
      <c r="N3038" s="188">
        <v>29.84</v>
      </c>
      <c r="O3038" s="188">
        <v>30.93</v>
      </c>
      <c r="P3038" s="188">
        <v>36.75</v>
      </c>
      <c r="Q3038" s="188">
        <v>26.46</v>
      </c>
      <c r="R3038" s="188">
        <v>36.67</v>
      </c>
      <c r="S3038" s="188">
        <v>30.19</v>
      </c>
      <c r="T3038" s="188">
        <v>28.99</v>
      </c>
      <c r="U3038" s="188">
        <v>30.3</v>
      </c>
      <c r="V3038" s="188">
        <v>27.1</v>
      </c>
      <c r="W3038" s="188">
        <v>37</v>
      </c>
      <c r="X3038" s="188">
        <v>59.64</v>
      </c>
      <c r="Y3038" s="188">
        <v>30.94</v>
      </c>
      <c r="Z3038" s="188">
        <v>32.57</v>
      </c>
      <c r="AA3038" s="188">
        <v>32.770000000000003</v>
      </c>
      <c r="AB3038" s="188">
        <v>28.33</v>
      </c>
      <c r="AC3038" s="188">
        <v>45.31</v>
      </c>
      <c r="AD3038" s="188">
        <v>30.01</v>
      </c>
      <c r="AE3038" s="188">
        <v>37.229999999999997</v>
      </c>
      <c r="AF3038" s="188">
        <v>26.49</v>
      </c>
    </row>
    <row r="3039" spans="1:32" x14ac:dyDescent="0.3">
      <c r="A3039" s="180" t="s">
        <v>26723</v>
      </c>
      <c r="B3039" s="180">
        <v>40988</v>
      </c>
      <c r="C3039" s="182" t="s">
        <v>29367</v>
      </c>
      <c r="D3039" s="180" t="s">
        <v>63</v>
      </c>
      <c r="E3039" s="180" t="s">
        <v>857</v>
      </c>
      <c r="F3039" s="188">
        <v>4708.6000000000004</v>
      </c>
      <c r="G3039" s="188">
        <v>4859.47</v>
      </c>
      <c r="H3039" s="188">
        <v>6477.86</v>
      </c>
      <c r="I3039" s="188">
        <v>4839.66</v>
      </c>
      <c r="J3039" s="188">
        <v>6082.62</v>
      </c>
      <c r="K3039" s="188">
        <v>5969.8</v>
      </c>
      <c r="L3039" s="188">
        <v>5124.57</v>
      </c>
      <c r="M3039" s="188">
        <v>5480.34</v>
      </c>
      <c r="N3039" s="188">
        <v>5354.81</v>
      </c>
      <c r="O3039" s="188">
        <v>5446.84</v>
      </c>
      <c r="P3039" s="188">
        <v>6502.4</v>
      </c>
      <c r="Q3039" s="188">
        <v>4633.8100000000004</v>
      </c>
      <c r="R3039" s="188">
        <v>6594.84</v>
      </c>
      <c r="S3039" s="188">
        <v>5231.42</v>
      </c>
      <c r="T3039" s="188">
        <v>5050.68</v>
      </c>
      <c r="U3039" s="188">
        <v>5305.37</v>
      </c>
      <c r="V3039" s="188">
        <v>4789.3100000000004</v>
      </c>
      <c r="W3039" s="188">
        <v>6492.13</v>
      </c>
      <c r="X3039" s="188">
        <v>10478.33</v>
      </c>
      <c r="Y3039" s="188">
        <v>5412.31</v>
      </c>
      <c r="Z3039" s="188">
        <v>5668.99</v>
      </c>
      <c r="AA3039" s="188">
        <v>5719.62</v>
      </c>
      <c r="AB3039" s="188">
        <v>4979.8999999999996</v>
      </c>
      <c r="AC3039" s="188">
        <v>7951.45</v>
      </c>
      <c r="AD3039" s="188">
        <v>5299.06</v>
      </c>
      <c r="AE3039" s="188">
        <v>6525.07</v>
      </c>
      <c r="AF3039" s="188">
        <v>4659</v>
      </c>
    </row>
    <row r="3040" spans="1:32" x14ac:dyDescent="0.3">
      <c r="A3040" s="180" t="s">
        <v>26723</v>
      </c>
      <c r="B3040" s="180">
        <v>4095</v>
      </c>
      <c r="C3040" s="182" t="s">
        <v>29368</v>
      </c>
      <c r="D3040" s="180" t="s">
        <v>40</v>
      </c>
      <c r="E3040" s="180" t="s">
        <v>857</v>
      </c>
      <c r="F3040" s="188">
        <v>12.99</v>
      </c>
      <c r="G3040" s="188">
        <v>21.37</v>
      </c>
      <c r="H3040" s="188">
        <v>24.54</v>
      </c>
      <c r="I3040" s="188">
        <v>18.18</v>
      </c>
      <c r="J3040" s="188">
        <v>24.79</v>
      </c>
      <c r="K3040" s="188">
        <v>20.54</v>
      </c>
      <c r="L3040" s="188">
        <v>20.71</v>
      </c>
      <c r="M3040" s="188">
        <v>20.93</v>
      </c>
      <c r="N3040" s="188">
        <v>19.98</v>
      </c>
      <c r="O3040" s="188">
        <v>21.49</v>
      </c>
      <c r="P3040" s="188">
        <v>25.92</v>
      </c>
      <c r="Q3040" s="188">
        <v>20.27</v>
      </c>
      <c r="R3040" s="188">
        <v>24.55</v>
      </c>
      <c r="S3040" s="188">
        <v>18.71</v>
      </c>
      <c r="T3040" s="188">
        <v>19.41</v>
      </c>
      <c r="U3040" s="188">
        <v>20.41</v>
      </c>
      <c r="V3040" s="188">
        <v>19.45</v>
      </c>
      <c r="W3040" s="188">
        <v>26.42</v>
      </c>
      <c r="X3040" s="188">
        <v>39.07</v>
      </c>
      <c r="Y3040" s="188">
        <v>19.079999999999998</v>
      </c>
      <c r="Z3040" s="188">
        <v>20.98</v>
      </c>
      <c r="AA3040" s="188">
        <v>21.11</v>
      </c>
      <c r="AB3040" s="188">
        <v>20.22</v>
      </c>
      <c r="AC3040" s="188">
        <v>33.26</v>
      </c>
      <c r="AD3040" s="188">
        <v>19.329999999999998</v>
      </c>
      <c r="AE3040" s="188">
        <v>24.94</v>
      </c>
      <c r="AF3040" s="188">
        <v>17.059999999999999</v>
      </c>
    </row>
    <row r="3041" spans="1:32" x14ac:dyDescent="0.3">
      <c r="A3041" s="180" t="s">
        <v>26723</v>
      </c>
      <c r="B3041" s="180">
        <v>40990</v>
      </c>
      <c r="C3041" s="182" t="s">
        <v>29369</v>
      </c>
      <c r="D3041" s="180" t="s">
        <v>63</v>
      </c>
      <c r="E3041" s="180" t="s">
        <v>857</v>
      </c>
      <c r="F3041" s="188">
        <v>2273.9899999999998</v>
      </c>
      <c r="G3041" s="188">
        <v>3727.13</v>
      </c>
      <c r="H3041" s="188">
        <v>4307.43</v>
      </c>
      <c r="I3041" s="188">
        <v>3161.78</v>
      </c>
      <c r="J3041" s="188">
        <v>4333.53</v>
      </c>
      <c r="K3041" s="188">
        <v>3616.38</v>
      </c>
      <c r="L3041" s="188">
        <v>3689.8</v>
      </c>
      <c r="M3041" s="188">
        <v>3670.12</v>
      </c>
      <c r="N3041" s="188">
        <v>3586.06</v>
      </c>
      <c r="O3041" s="188">
        <v>3786.92</v>
      </c>
      <c r="P3041" s="188">
        <v>4588.79</v>
      </c>
      <c r="Q3041" s="188">
        <v>3548.17</v>
      </c>
      <c r="R3041" s="188">
        <v>4416.49</v>
      </c>
      <c r="S3041" s="188">
        <v>3243.85</v>
      </c>
      <c r="T3041" s="188">
        <v>3382.39</v>
      </c>
      <c r="U3041" s="188">
        <v>3573.26</v>
      </c>
      <c r="V3041" s="188">
        <v>3437.46</v>
      </c>
      <c r="W3041" s="188">
        <v>4635.9399999999996</v>
      </c>
      <c r="X3041" s="188">
        <v>6864.3</v>
      </c>
      <c r="Y3041" s="188">
        <v>3335.77</v>
      </c>
      <c r="Z3041" s="188">
        <v>3653.94</v>
      </c>
      <c r="AA3041" s="188">
        <v>3686.57</v>
      </c>
      <c r="AB3041" s="188">
        <v>3556.07</v>
      </c>
      <c r="AC3041" s="188">
        <v>5836.09</v>
      </c>
      <c r="AD3041" s="188">
        <v>3413.08</v>
      </c>
      <c r="AE3041" s="188">
        <v>4369.76</v>
      </c>
      <c r="AF3041" s="188">
        <v>3002.95</v>
      </c>
    </row>
    <row r="3042" spans="1:32" x14ac:dyDescent="0.3">
      <c r="A3042" s="180" t="s">
        <v>26723</v>
      </c>
      <c r="B3042" s="180">
        <v>4096</v>
      </c>
      <c r="C3042" s="182" t="s">
        <v>29370</v>
      </c>
      <c r="D3042" s="180" t="s">
        <v>40</v>
      </c>
      <c r="E3042" s="180" t="s">
        <v>857</v>
      </c>
      <c r="F3042" s="188">
        <v>19.489999999999998</v>
      </c>
      <c r="G3042" s="188">
        <v>25.11</v>
      </c>
      <c r="H3042" s="188">
        <v>30.83</v>
      </c>
      <c r="I3042" s="188">
        <v>25.08</v>
      </c>
      <c r="J3042" s="188">
        <v>31.39</v>
      </c>
      <c r="K3042" s="188">
        <v>30.57</v>
      </c>
      <c r="L3042" s="188">
        <v>24.47</v>
      </c>
      <c r="M3042" s="188">
        <v>27.26</v>
      </c>
      <c r="N3042" s="188">
        <v>26.17</v>
      </c>
      <c r="O3042" s="188">
        <v>27.89</v>
      </c>
      <c r="P3042" s="188">
        <v>33.119999999999997</v>
      </c>
      <c r="Q3042" s="188">
        <v>22.67</v>
      </c>
      <c r="R3042" s="188">
        <v>33.18</v>
      </c>
      <c r="S3042" s="188">
        <v>27.23</v>
      </c>
      <c r="T3042" s="188">
        <v>26.13</v>
      </c>
      <c r="U3042" s="188">
        <v>27.32</v>
      </c>
      <c r="V3042" s="188">
        <v>24.43</v>
      </c>
      <c r="W3042" s="188">
        <v>33.369999999999997</v>
      </c>
      <c r="X3042" s="188">
        <v>52.54</v>
      </c>
      <c r="Y3042" s="188">
        <v>27.9</v>
      </c>
      <c r="Z3042" s="188">
        <v>29.35</v>
      </c>
      <c r="AA3042" s="188">
        <v>29.53</v>
      </c>
      <c r="AB3042" s="188">
        <v>27.48</v>
      </c>
      <c r="AC3042" s="188">
        <v>40.85</v>
      </c>
      <c r="AD3042" s="188">
        <v>25.36</v>
      </c>
      <c r="AE3042" s="188">
        <v>33.58</v>
      </c>
      <c r="AF3042" s="188">
        <v>21.88</v>
      </c>
    </row>
    <row r="3043" spans="1:32" x14ac:dyDescent="0.3">
      <c r="A3043" s="180" t="s">
        <v>26723</v>
      </c>
      <c r="B3043" s="180">
        <v>40992</v>
      </c>
      <c r="C3043" s="182" t="s">
        <v>29371</v>
      </c>
      <c r="D3043" s="180" t="s">
        <v>63</v>
      </c>
      <c r="E3043" s="180" t="s">
        <v>857</v>
      </c>
      <c r="F3043" s="188">
        <v>3410.99</v>
      </c>
      <c r="G3043" s="188">
        <v>4381.08</v>
      </c>
      <c r="H3043" s="188">
        <v>5412.39</v>
      </c>
      <c r="I3043" s="188">
        <v>4363.22</v>
      </c>
      <c r="J3043" s="188">
        <v>5483.82</v>
      </c>
      <c r="K3043" s="188">
        <v>5382.09</v>
      </c>
      <c r="L3043" s="188">
        <v>4356.88</v>
      </c>
      <c r="M3043" s="188">
        <v>4778.38</v>
      </c>
      <c r="N3043" s="188">
        <v>4695.13</v>
      </c>
      <c r="O3043" s="188">
        <v>4910.62</v>
      </c>
      <c r="P3043" s="188">
        <v>5862.27</v>
      </c>
      <c r="Q3043" s="188">
        <v>3970.49</v>
      </c>
      <c r="R3043" s="188">
        <v>5969.57</v>
      </c>
      <c r="S3043" s="188">
        <v>4716.41</v>
      </c>
      <c r="T3043" s="188">
        <v>4553.45</v>
      </c>
      <c r="U3043" s="188">
        <v>4783.09</v>
      </c>
      <c r="V3043" s="188">
        <v>4317.82</v>
      </c>
      <c r="W3043" s="188">
        <v>5853</v>
      </c>
      <c r="X3043" s="188">
        <v>9233.2999999999993</v>
      </c>
      <c r="Y3043" s="188">
        <v>4879.49</v>
      </c>
      <c r="Z3043" s="188">
        <v>5110.8900000000003</v>
      </c>
      <c r="AA3043" s="188">
        <v>5156.54</v>
      </c>
      <c r="AB3043" s="188">
        <v>4831.45</v>
      </c>
      <c r="AC3043" s="188">
        <v>7168.67</v>
      </c>
      <c r="AD3043" s="188">
        <v>4478.62</v>
      </c>
      <c r="AE3043" s="188">
        <v>5882.7</v>
      </c>
      <c r="AF3043" s="188">
        <v>3850.18</v>
      </c>
    </row>
    <row r="3044" spans="1:32" x14ac:dyDescent="0.3">
      <c r="A3044" s="180" t="s">
        <v>973</v>
      </c>
      <c r="B3044" s="180">
        <v>4114</v>
      </c>
      <c r="C3044" s="182" t="s">
        <v>29372</v>
      </c>
      <c r="D3044" s="180" t="s">
        <v>6</v>
      </c>
      <c r="E3044" s="180" t="s">
        <v>857</v>
      </c>
      <c r="F3044" s="188">
        <v>109.78</v>
      </c>
      <c r="G3044" s="188">
        <v>97.59</v>
      </c>
      <c r="H3044" s="188">
        <v>68.31</v>
      </c>
      <c r="I3044" s="188">
        <v>106.37</v>
      </c>
      <c r="J3044" s="188">
        <v>63.92</v>
      </c>
      <c r="K3044" s="188">
        <v>68.510000000000005</v>
      </c>
      <c r="L3044" s="188">
        <v>81.61</v>
      </c>
      <c r="M3044" s="188">
        <v>99.37</v>
      </c>
      <c r="N3044" s="188">
        <v>92.71</v>
      </c>
      <c r="O3044" s="188">
        <v>98.32</v>
      </c>
      <c r="P3044" s="188">
        <v>119.86</v>
      </c>
      <c r="Q3044" s="188">
        <v>70.260000000000005</v>
      </c>
      <c r="R3044" s="188">
        <v>102.46</v>
      </c>
      <c r="S3044" s="188">
        <v>84.78</v>
      </c>
      <c r="T3044" s="188">
        <v>73.430000000000007</v>
      </c>
      <c r="U3044" s="188">
        <v>79.040000000000006</v>
      </c>
      <c r="V3044" s="188">
        <v>70.75</v>
      </c>
      <c r="W3044" s="188">
        <v>76.599999999999994</v>
      </c>
      <c r="X3044" s="188">
        <v>91.73</v>
      </c>
      <c r="Y3044" s="188">
        <v>72.569999999999993</v>
      </c>
      <c r="Z3044" s="188">
        <v>97.59</v>
      </c>
      <c r="AA3044" s="188">
        <v>105.13</v>
      </c>
      <c r="AB3044" s="188">
        <v>87.83</v>
      </c>
      <c r="AC3044" s="188">
        <v>77.09</v>
      </c>
      <c r="AD3044" s="188">
        <v>65.58</v>
      </c>
      <c r="AE3044" s="188">
        <v>67.56</v>
      </c>
      <c r="AF3044" s="188">
        <v>95.18</v>
      </c>
    </row>
    <row r="3045" spans="1:32" x14ac:dyDescent="0.3">
      <c r="A3045" s="180" t="s">
        <v>973</v>
      </c>
      <c r="B3045" s="180">
        <v>36797</v>
      </c>
      <c r="C3045" s="182" t="s">
        <v>29373</v>
      </c>
      <c r="D3045" s="180" t="s">
        <v>6</v>
      </c>
      <c r="E3045" s="180" t="s">
        <v>857</v>
      </c>
      <c r="F3045" s="188">
        <v>97.75</v>
      </c>
      <c r="G3045" s="188">
        <v>86.89</v>
      </c>
      <c r="H3045" s="188">
        <v>60.82</v>
      </c>
      <c r="I3045" s="188">
        <v>94.71</v>
      </c>
      <c r="J3045" s="188">
        <v>56.91</v>
      </c>
      <c r="K3045" s="188">
        <v>61</v>
      </c>
      <c r="L3045" s="188">
        <v>72.66</v>
      </c>
      <c r="M3045" s="188">
        <v>88.48</v>
      </c>
      <c r="N3045" s="188">
        <v>82.54</v>
      </c>
      <c r="O3045" s="188">
        <v>87.54</v>
      </c>
      <c r="P3045" s="188">
        <v>106.72</v>
      </c>
      <c r="Q3045" s="188">
        <v>62.56</v>
      </c>
      <c r="R3045" s="188">
        <v>91.23</v>
      </c>
      <c r="S3045" s="188">
        <v>75.489999999999995</v>
      </c>
      <c r="T3045" s="188">
        <v>65.38</v>
      </c>
      <c r="U3045" s="188">
        <v>70.38</v>
      </c>
      <c r="V3045" s="188">
        <v>62.99</v>
      </c>
      <c r="W3045" s="188">
        <v>68.2</v>
      </c>
      <c r="X3045" s="188">
        <v>81.67</v>
      </c>
      <c r="Y3045" s="188">
        <v>64.62</v>
      </c>
      <c r="Z3045" s="188">
        <v>86.89</v>
      </c>
      <c r="AA3045" s="188">
        <v>93.6</v>
      </c>
      <c r="AB3045" s="188">
        <v>78.2</v>
      </c>
      <c r="AC3045" s="188">
        <v>68.64</v>
      </c>
      <c r="AD3045" s="188">
        <v>58.39</v>
      </c>
      <c r="AE3045" s="188">
        <v>60.15</v>
      </c>
      <c r="AF3045" s="188">
        <v>84.75</v>
      </c>
    </row>
    <row r="3046" spans="1:32" x14ac:dyDescent="0.3">
      <c r="A3046" s="180" t="s">
        <v>973</v>
      </c>
      <c r="B3046" s="180">
        <v>4107</v>
      </c>
      <c r="C3046" s="182" t="s">
        <v>29374</v>
      </c>
      <c r="D3046" s="180" t="s">
        <v>6</v>
      </c>
      <c r="E3046" s="180" t="s">
        <v>857</v>
      </c>
      <c r="F3046" s="188">
        <v>92.16</v>
      </c>
      <c r="G3046" s="188">
        <v>81.92</v>
      </c>
      <c r="H3046" s="188">
        <v>57.34</v>
      </c>
      <c r="I3046" s="188">
        <v>89.3</v>
      </c>
      <c r="J3046" s="188">
        <v>53.66</v>
      </c>
      <c r="K3046" s="188">
        <v>57.52</v>
      </c>
      <c r="L3046" s="188">
        <v>68.510000000000005</v>
      </c>
      <c r="M3046" s="188">
        <v>83.42</v>
      </c>
      <c r="N3046" s="188">
        <v>77.83</v>
      </c>
      <c r="O3046" s="188">
        <v>82.54</v>
      </c>
      <c r="P3046" s="188">
        <v>100.62</v>
      </c>
      <c r="Q3046" s="188">
        <v>58.98</v>
      </c>
      <c r="R3046" s="188">
        <v>86.02</v>
      </c>
      <c r="S3046" s="188">
        <v>71.17</v>
      </c>
      <c r="T3046" s="188">
        <v>61.65</v>
      </c>
      <c r="U3046" s="188">
        <v>66.36</v>
      </c>
      <c r="V3046" s="188">
        <v>59.39</v>
      </c>
      <c r="W3046" s="188">
        <v>64.31</v>
      </c>
      <c r="X3046" s="188">
        <v>77.010000000000005</v>
      </c>
      <c r="Y3046" s="188">
        <v>60.92</v>
      </c>
      <c r="Z3046" s="188">
        <v>81.92</v>
      </c>
      <c r="AA3046" s="188">
        <v>88.26</v>
      </c>
      <c r="AB3046" s="188">
        <v>73.73</v>
      </c>
      <c r="AC3046" s="188">
        <v>64.72</v>
      </c>
      <c r="AD3046" s="188">
        <v>55.05</v>
      </c>
      <c r="AE3046" s="188">
        <v>56.71</v>
      </c>
      <c r="AF3046" s="188">
        <v>79.91</v>
      </c>
    </row>
    <row r="3047" spans="1:32" x14ac:dyDescent="0.3">
      <c r="A3047" s="180" t="s">
        <v>973</v>
      </c>
      <c r="B3047" s="180">
        <v>4102</v>
      </c>
      <c r="C3047" s="182" t="s">
        <v>29375</v>
      </c>
      <c r="D3047" s="180" t="s">
        <v>6</v>
      </c>
      <c r="E3047" s="180" t="s">
        <v>26586</v>
      </c>
      <c r="F3047" s="188">
        <v>112.5</v>
      </c>
      <c r="G3047" s="188">
        <v>100</v>
      </c>
      <c r="H3047" s="188">
        <v>70</v>
      </c>
      <c r="I3047" s="188">
        <v>109</v>
      </c>
      <c r="J3047" s="188">
        <v>65.5</v>
      </c>
      <c r="K3047" s="188">
        <v>70.209999999999994</v>
      </c>
      <c r="L3047" s="188">
        <v>83.63</v>
      </c>
      <c r="M3047" s="188">
        <v>101.83</v>
      </c>
      <c r="N3047" s="188">
        <v>95</v>
      </c>
      <c r="O3047" s="188">
        <v>100.75</v>
      </c>
      <c r="P3047" s="188">
        <v>122.82</v>
      </c>
      <c r="Q3047" s="188">
        <v>72</v>
      </c>
      <c r="R3047" s="188">
        <v>105</v>
      </c>
      <c r="S3047" s="188">
        <v>86.88</v>
      </c>
      <c r="T3047" s="188">
        <v>75.25</v>
      </c>
      <c r="U3047" s="188">
        <v>81</v>
      </c>
      <c r="V3047" s="188">
        <v>72.5</v>
      </c>
      <c r="W3047" s="188">
        <v>78.5</v>
      </c>
      <c r="X3047" s="188">
        <v>94</v>
      </c>
      <c r="Y3047" s="188">
        <v>74.37</v>
      </c>
      <c r="Z3047" s="188">
        <v>100</v>
      </c>
      <c r="AA3047" s="188">
        <v>107.73</v>
      </c>
      <c r="AB3047" s="188">
        <v>90</v>
      </c>
      <c r="AC3047" s="188">
        <v>79</v>
      </c>
      <c r="AD3047" s="188">
        <v>67.2</v>
      </c>
      <c r="AE3047" s="188">
        <v>69.23</v>
      </c>
      <c r="AF3047" s="188">
        <v>97.54</v>
      </c>
    </row>
    <row r="3048" spans="1:32" x14ac:dyDescent="0.3">
      <c r="A3048" s="180" t="s">
        <v>973</v>
      </c>
      <c r="B3048" s="180">
        <v>36799</v>
      </c>
      <c r="C3048" s="182" t="s">
        <v>29376</v>
      </c>
      <c r="D3048" s="180" t="s">
        <v>6</v>
      </c>
      <c r="E3048" s="180" t="s">
        <v>857</v>
      </c>
      <c r="F3048" s="188">
        <v>94.87</v>
      </c>
      <c r="G3048" s="188">
        <v>84.33</v>
      </c>
      <c r="H3048" s="188">
        <v>59.03</v>
      </c>
      <c r="I3048" s="188">
        <v>91.92</v>
      </c>
      <c r="J3048" s="188">
        <v>55.24</v>
      </c>
      <c r="K3048" s="188">
        <v>59.21</v>
      </c>
      <c r="L3048" s="188">
        <v>70.53</v>
      </c>
      <c r="M3048" s="188">
        <v>85.88</v>
      </c>
      <c r="N3048" s="188">
        <v>80.12</v>
      </c>
      <c r="O3048" s="188">
        <v>84.96</v>
      </c>
      <c r="P3048" s="188">
        <v>103.58</v>
      </c>
      <c r="Q3048" s="188">
        <v>60.72</v>
      </c>
      <c r="R3048" s="188">
        <v>88.55</v>
      </c>
      <c r="S3048" s="188">
        <v>73.27</v>
      </c>
      <c r="T3048" s="188">
        <v>63.46</v>
      </c>
      <c r="U3048" s="188">
        <v>68.31</v>
      </c>
      <c r="V3048" s="188">
        <v>61.14</v>
      </c>
      <c r="W3048" s="188">
        <v>66.2</v>
      </c>
      <c r="X3048" s="188">
        <v>79.27</v>
      </c>
      <c r="Y3048" s="188">
        <v>62.72</v>
      </c>
      <c r="Z3048" s="188">
        <v>84.33</v>
      </c>
      <c r="AA3048" s="188">
        <v>90.85</v>
      </c>
      <c r="AB3048" s="188">
        <v>75.900000000000006</v>
      </c>
      <c r="AC3048" s="188">
        <v>66.62</v>
      </c>
      <c r="AD3048" s="188">
        <v>56.67</v>
      </c>
      <c r="AE3048" s="188">
        <v>58.38</v>
      </c>
      <c r="AF3048" s="188">
        <v>82.26</v>
      </c>
    </row>
    <row r="3049" spans="1:32" x14ac:dyDescent="0.3">
      <c r="A3049" s="180" t="s">
        <v>973</v>
      </c>
      <c r="B3049" s="180">
        <v>2747</v>
      </c>
      <c r="C3049" s="182" t="s">
        <v>29377</v>
      </c>
      <c r="D3049" s="180" t="s">
        <v>37</v>
      </c>
      <c r="E3049" s="180" t="s">
        <v>857</v>
      </c>
      <c r="F3049" s="188"/>
      <c r="G3049" s="188"/>
      <c r="H3049" s="188"/>
      <c r="I3049" s="188">
        <v>33.69</v>
      </c>
      <c r="J3049" s="188">
        <v>41.07</v>
      </c>
      <c r="K3049" s="188"/>
      <c r="L3049" s="188">
        <v>34.409999999999997</v>
      </c>
      <c r="M3049" s="188">
        <v>36.340000000000003</v>
      </c>
      <c r="N3049" s="188">
        <v>37.979999999999997</v>
      </c>
      <c r="O3049" s="188"/>
      <c r="P3049" s="188">
        <v>30.82</v>
      </c>
      <c r="Q3049" s="188">
        <v>49.3</v>
      </c>
      <c r="R3049" s="188">
        <v>37.03</v>
      </c>
      <c r="S3049" s="188"/>
      <c r="T3049" s="188"/>
      <c r="U3049" s="188">
        <v>40</v>
      </c>
      <c r="V3049" s="188"/>
      <c r="W3049" s="188">
        <v>43.72</v>
      </c>
      <c r="X3049" s="188">
        <v>42.65</v>
      </c>
      <c r="Y3049" s="188"/>
      <c r="Z3049" s="188">
        <v>48.04</v>
      </c>
      <c r="AA3049" s="188"/>
      <c r="AB3049" s="188">
        <v>51.39</v>
      </c>
      <c r="AC3049" s="188">
        <v>35.71</v>
      </c>
      <c r="AD3049" s="188"/>
      <c r="AE3049" s="188">
        <v>36.21</v>
      </c>
      <c r="AF3049" s="188"/>
    </row>
    <row r="3050" spans="1:32" x14ac:dyDescent="0.3">
      <c r="A3050" s="180" t="s">
        <v>973</v>
      </c>
      <c r="B3050" s="180">
        <v>21138</v>
      </c>
      <c r="C3050" s="182" t="s">
        <v>29378</v>
      </c>
      <c r="D3050" s="180" t="s">
        <v>37</v>
      </c>
      <c r="E3050" s="180" t="s">
        <v>26586</v>
      </c>
      <c r="F3050" s="188"/>
      <c r="G3050" s="188"/>
      <c r="H3050" s="188"/>
      <c r="I3050" s="188">
        <v>10.68</v>
      </c>
      <c r="J3050" s="188">
        <v>13.02</v>
      </c>
      <c r="K3050" s="188"/>
      <c r="L3050" s="188">
        <v>10.91</v>
      </c>
      <c r="M3050" s="188">
        <v>11.52</v>
      </c>
      <c r="N3050" s="188">
        <v>12.04</v>
      </c>
      <c r="O3050" s="188"/>
      <c r="P3050" s="188">
        <v>9.77</v>
      </c>
      <c r="Q3050" s="188">
        <v>15.63</v>
      </c>
      <c r="R3050" s="188">
        <v>11.74</v>
      </c>
      <c r="S3050" s="188"/>
      <c r="T3050" s="188"/>
      <c r="U3050" s="188">
        <v>12.68</v>
      </c>
      <c r="V3050" s="188"/>
      <c r="W3050" s="188">
        <v>13.86</v>
      </c>
      <c r="X3050" s="188">
        <v>13.52</v>
      </c>
      <c r="Y3050" s="188"/>
      <c r="Z3050" s="188">
        <v>15.23</v>
      </c>
      <c r="AA3050" s="188"/>
      <c r="AB3050" s="188">
        <v>16.29</v>
      </c>
      <c r="AC3050" s="188">
        <v>11.32</v>
      </c>
      <c r="AD3050" s="188"/>
      <c r="AE3050" s="188">
        <v>11.48</v>
      </c>
      <c r="AF3050" s="188"/>
    </row>
    <row r="3051" spans="1:32" x14ac:dyDescent="0.3">
      <c r="A3051" s="180" t="s">
        <v>973</v>
      </c>
      <c r="B3051" s="180">
        <v>10826</v>
      </c>
      <c r="C3051" s="182" t="s">
        <v>29379</v>
      </c>
      <c r="D3051" s="180" t="s">
        <v>6</v>
      </c>
      <c r="E3051" s="180" t="s">
        <v>857</v>
      </c>
      <c r="F3051" s="188">
        <v>359.19</v>
      </c>
      <c r="G3051" s="188">
        <v>129.31</v>
      </c>
      <c r="H3051" s="188">
        <v>258.62</v>
      </c>
      <c r="I3051" s="188">
        <v>143.66999999999999</v>
      </c>
      <c r="J3051" s="188">
        <v>100.57</v>
      </c>
      <c r="K3051" s="188">
        <v>100.57</v>
      </c>
      <c r="L3051" s="188">
        <v>71.83</v>
      </c>
      <c r="M3051" s="188">
        <v>90.22</v>
      </c>
      <c r="N3051" s="188">
        <v>71.83</v>
      </c>
      <c r="O3051" s="188">
        <v>201.14</v>
      </c>
      <c r="P3051" s="188">
        <v>119.82</v>
      </c>
      <c r="Q3051" s="188"/>
      <c r="R3051" s="188">
        <v>136.49</v>
      </c>
      <c r="S3051" s="188">
        <v>86.2</v>
      </c>
      <c r="T3051" s="188"/>
      <c r="U3051" s="188">
        <v>143.66999999999999</v>
      </c>
      <c r="V3051" s="188">
        <v>114.94</v>
      </c>
      <c r="W3051" s="188">
        <v>47.98</v>
      </c>
      <c r="X3051" s="188">
        <v>32.47</v>
      </c>
      <c r="Y3051" s="188">
        <v>143.66999999999999</v>
      </c>
      <c r="Z3051" s="188">
        <v>287.35000000000002</v>
      </c>
      <c r="AA3051" s="188">
        <v>172.41</v>
      </c>
      <c r="AB3051" s="188">
        <v>74.709999999999994</v>
      </c>
      <c r="AC3051" s="188">
        <v>72.7</v>
      </c>
      <c r="AD3051" s="188">
        <v>114.94</v>
      </c>
      <c r="AE3051" s="188">
        <v>75.86</v>
      </c>
      <c r="AF3051" s="188"/>
    </row>
    <row r="3052" spans="1:32" x14ac:dyDescent="0.3">
      <c r="A3052" s="180" t="s">
        <v>973</v>
      </c>
      <c r="B3052" s="180">
        <v>365</v>
      </c>
      <c r="C3052" s="182" t="s">
        <v>29380</v>
      </c>
      <c r="D3052" s="180" t="s">
        <v>6</v>
      </c>
      <c r="E3052" s="180" t="s">
        <v>857</v>
      </c>
      <c r="F3052" s="188">
        <v>222.7</v>
      </c>
      <c r="G3052" s="188">
        <v>80.17</v>
      </c>
      <c r="H3052" s="188">
        <v>160.34</v>
      </c>
      <c r="I3052" s="188">
        <v>89.08</v>
      </c>
      <c r="J3052" s="188">
        <v>62.35</v>
      </c>
      <c r="K3052" s="188">
        <v>62.35</v>
      </c>
      <c r="L3052" s="188">
        <v>44.54</v>
      </c>
      <c r="M3052" s="188">
        <v>55.94</v>
      </c>
      <c r="N3052" s="188">
        <v>44.54</v>
      </c>
      <c r="O3052" s="188">
        <v>124.71</v>
      </c>
      <c r="P3052" s="188">
        <v>74.290000000000006</v>
      </c>
      <c r="Q3052" s="188"/>
      <c r="R3052" s="188">
        <v>84.62</v>
      </c>
      <c r="S3052" s="188">
        <v>53.44</v>
      </c>
      <c r="T3052" s="188"/>
      <c r="U3052" s="188">
        <v>89.08</v>
      </c>
      <c r="V3052" s="188">
        <v>71.260000000000005</v>
      </c>
      <c r="W3052" s="188">
        <v>29.75</v>
      </c>
      <c r="X3052" s="188">
        <v>20.13</v>
      </c>
      <c r="Y3052" s="188">
        <v>89.08</v>
      </c>
      <c r="Z3052" s="188">
        <v>178.16</v>
      </c>
      <c r="AA3052" s="188">
        <v>106.89</v>
      </c>
      <c r="AB3052" s="188">
        <v>46.32</v>
      </c>
      <c r="AC3052" s="188">
        <v>45.07</v>
      </c>
      <c r="AD3052" s="188">
        <v>71.260000000000005</v>
      </c>
      <c r="AE3052" s="188">
        <v>47.03</v>
      </c>
      <c r="AF3052" s="188"/>
    </row>
    <row r="3053" spans="1:32" x14ac:dyDescent="0.3">
      <c r="A3053" s="180" t="s">
        <v>973</v>
      </c>
      <c r="B3053" s="180">
        <v>38639</v>
      </c>
      <c r="C3053" s="182" t="s">
        <v>29381</v>
      </c>
      <c r="D3053" s="180" t="s">
        <v>6</v>
      </c>
      <c r="E3053" s="180" t="s">
        <v>857</v>
      </c>
      <c r="F3053" s="188">
        <v>862.06</v>
      </c>
      <c r="G3053" s="188">
        <v>310.33999999999997</v>
      </c>
      <c r="H3053" s="188">
        <v>620.67999999999995</v>
      </c>
      <c r="I3053" s="188">
        <v>344.82</v>
      </c>
      <c r="J3053" s="188">
        <v>241.37</v>
      </c>
      <c r="K3053" s="188">
        <v>241.37</v>
      </c>
      <c r="L3053" s="188">
        <v>172.41</v>
      </c>
      <c r="M3053" s="188">
        <v>216.55</v>
      </c>
      <c r="N3053" s="188">
        <v>172.41</v>
      </c>
      <c r="O3053" s="188">
        <v>482.75</v>
      </c>
      <c r="P3053" s="188">
        <v>287.58</v>
      </c>
      <c r="Q3053" s="188"/>
      <c r="R3053" s="188">
        <v>327.58</v>
      </c>
      <c r="S3053" s="188">
        <v>206.89</v>
      </c>
      <c r="T3053" s="188"/>
      <c r="U3053" s="188">
        <v>344.82</v>
      </c>
      <c r="V3053" s="188">
        <v>275.86</v>
      </c>
      <c r="W3053" s="188">
        <v>115.17</v>
      </c>
      <c r="X3053" s="188">
        <v>77.930000000000007</v>
      </c>
      <c r="Y3053" s="188">
        <v>344.82</v>
      </c>
      <c r="Z3053" s="188">
        <v>689.65</v>
      </c>
      <c r="AA3053" s="188">
        <v>413.79</v>
      </c>
      <c r="AB3053" s="188">
        <v>179.31</v>
      </c>
      <c r="AC3053" s="188">
        <v>174.48</v>
      </c>
      <c r="AD3053" s="188">
        <v>275.86</v>
      </c>
      <c r="AE3053" s="188">
        <v>182.06</v>
      </c>
      <c r="AF3053" s="188"/>
    </row>
    <row r="3054" spans="1:32" x14ac:dyDescent="0.3">
      <c r="A3054" s="180" t="s">
        <v>973</v>
      </c>
      <c r="B3054" s="180">
        <v>38640</v>
      </c>
      <c r="C3054" s="182" t="s">
        <v>29382</v>
      </c>
      <c r="D3054" s="180" t="s">
        <v>6</v>
      </c>
      <c r="E3054" s="180" t="s">
        <v>857</v>
      </c>
      <c r="F3054" s="188">
        <v>12.93</v>
      </c>
      <c r="G3054" s="188">
        <v>4.6500000000000004</v>
      </c>
      <c r="H3054" s="188">
        <v>9.31</v>
      </c>
      <c r="I3054" s="188">
        <v>5.17</v>
      </c>
      <c r="J3054" s="188">
        <v>3.62</v>
      </c>
      <c r="K3054" s="188">
        <v>3.62</v>
      </c>
      <c r="L3054" s="188">
        <v>2.58</v>
      </c>
      <c r="M3054" s="188">
        <v>3.24</v>
      </c>
      <c r="N3054" s="188">
        <v>2.58</v>
      </c>
      <c r="O3054" s="188">
        <v>7.24</v>
      </c>
      <c r="P3054" s="188">
        <v>4.3099999999999996</v>
      </c>
      <c r="Q3054" s="188"/>
      <c r="R3054" s="188">
        <v>4.91</v>
      </c>
      <c r="S3054" s="188">
        <v>3.1</v>
      </c>
      <c r="T3054" s="188"/>
      <c r="U3054" s="188">
        <v>5.17</v>
      </c>
      <c r="V3054" s="188">
        <v>4.13</v>
      </c>
      <c r="W3054" s="188">
        <v>1.72</v>
      </c>
      <c r="X3054" s="188">
        <v>1.1599999999999999</v>
      </c>
      <c r="Y3054" s="188">
        <v>5.17</v>
      </c>
      <c r="Z3054" s="188">
        <v>10.34</v>
      </c>
      <c r="AA3054" s="188">
        <v>6.2</v>
      </c>
      <c r="AB3054" s="188">
        <v>2.68</v>
      </c>
      <c r="AC3054" s="188">
        <v>2.61</v>
      </c>
      <c r="AD3054" s="188">
        <v>4.13</v>
      </c>
      <c r="AE3054" s="188">
        <v>2.73</v>
      </c>
      <c r="AF3054" s="188"/>
    </row>
    <row r="3055" spans="1:32" x14ac:dyDescent="0.3">
      <c r="A3055" s="180" t="s">
        <v>973</v>
      </c>
      <c r="B3055" s="180">
        <v>358</v>
      </c>
      <c r="C3055" s="182" t="s">
        <v>29383</v>
      </c>
      <c r="D3055" s="180" t="s">
        <v>6</v>
      </c>
      <c r="E3055" s="180" t="s">
        <v>857</v>
      </c>
      <c r="F3055" s="188">
        <v>265.8</v>
      </c>
      <c r="G3055" s="188">
        <v>95.68</v>
      </c>
      <c r="H3055" s="188">
        <v>191.37</v>
      </c>
      <c r="I3055" s="188">
        <v>106.32</v>
      </c>
      <c r="J3055" s="188">
        <v>74.42</v>
      </c>
      <c r="K3055" s="188">
        <v>74.42</v>
      </c>
      <c r="L3055" s="188">
        <v>53.16</v>
      </c>
      <c r="M3055" s="188">
        <v>66.77</v>
      </c>
      <c r="N3055" s="188">
        <v>53.16</v>
      </c>
      <c r="O3055" s="188">
        <v>148.85</v>
      </c>
      <c r="P3055" s="188">
        <v>88.67</v>
      </c>
      <c r="Q3055" s="188"/>
      <c r="R3055" s="188">
        <v>101</v>
      </c>
      <c r="S3055" s="188">
        <v>63.79</v>
      </c>
      <c r="T3055" s="188"/>
      <c r="U3055" s="188">
        <v>106.32</v>
      </c>
      <c r="V3055" s="188">
        <v>85.05</v>
      </c>
      <c r="W3055" s="188">
        <v>35.51</v>
      </c>
      <c r="X3055" s="188">
        <v>24.02</v>
      </c>
      <c r="Y3055" s="188">
        <v>106.32</v>
      </c>
      <c r="Z3055" s="188">
        <v>212.64</v>
      </c>
      <c r="AA3055" s="188">
        <v>127.58</v>
      </c>
      <c r="AB3055" s="188">
        <v>55.28</v>
      </c>
      <c r="AC3055" s="188">
        <v>53.79</v>
      </c>
      <c r="AD3055" s="188">
        <v>85.05</v>
      </c>
      <c r="AE3055" s="188">
        <v>56.13</v>
      </c>
      <c r="AF3055" s="188"/>
    </row>
    <row r="3056" spans="1:32" x14ac:dyDescent="0.3">
      <c r="A3056" s="180" t="s">
        <v>973</v>
      </c>
      <c r="B3056" s="180">
        <v>359</v>
      </c>
      <c r="C3056" s="182" t="s">
        <v>29384</v>
      </c>
      <c r="D3056" s="180" t="s">
        <v>6</v>
      </c>
      <c r="E3056" s="180" t="s">
        <v>857</v>
      </c>
      <c r="F3056" s="188">
        <v>545.97</v>
      </c>
      <c r="G3056" s="188">
        <v>196.55</v>
      </c>
      <c r="H3056" s="188">
        <v>393.1</v>
      </c>
      <c r="I3056" s="188">
        <v>218.39</v>
      </c>
      <c r="J3056" s="188">
        <v>152.87</v>
      </c>
      <c r="K3056" s="188">
        <v>152.87</v>
      </c>
      <c r="L3056" s="188">
        <v>109.19</v>
      </c>
      <c r="M3056" s="188">
        <v>137.13999999999999</v>
      </c>
      <c r="N3056" s="188">
        <v>109.19</v>
      </c>
      <c r="O3056" s="188">
        <v>305.74</v>
      </c>
      <c r="P3056" s="188">
        <v>182.13</v>
      </c>
      <c r="Q3056" s="188"/>
      <c r="R3056" s="188">
        <v>207.47</v>
      </c>
      <c r="S3056" s="188">
        <v>131.03</v>
      </c>
      <c r="T3056" s="188"/>
      <c r="U3056" s="188">
        <v>218.39</v>
      </c>
      <c r="V3056" s="188">
        <v>174.71</v>
      </c>
      <c r="W3056" s="188">
        <v>72.94</v>
      </c>
      <c r="X3056" s="188">
        <v>49.35</v>
      </c>
      <c r="Y3056" s="188">
        <v>218.39</v>
      </c>
      <c r="Z3056" s="188">
        <v>436.78</v>
      </c>
      <c r="AA3056" s="188">
        <v>262.06</v>
      </c>
      <c r="AB3056" s="188">
        <v>113.56</v>
      </c>
      <c r="AC3056" s="188">
        <v>110.5</v>
      </c>
      <c r="AD3056" s="188">
        <v>174.71</v>
      </c>
      <c r="AE3056" s="188">
        <v>115.31</v>
      </c>
      <c r="AF3056" s="188"/>
    </row>
    <row r="3057" spans="1:32" x14ac:dyDescent="0.3">
      <c r="A3057" s="180" t="s">
        <v>973</v>
      </c>
      <c r="B3057" s="180">
        <v>38641</v>
      </c>
      <c r="C3057" s="182" t="s">
        <v>29385</v>
      </c>
      <c r="D3057" s="180" t="s">
        <v>6</v>
      </c>
      <c r="E3057" s="180" t="s">
        <v>857</v>
      </c>
      <c r="F3057" s="188">
        <v>538.79</v>
      </c>
      <c r="G3057" s="188">
        <v>193.96</v>
      </c>
      <c r="H3057" s="188">
        <v>387.93</v>
      </c>
      <c r="I3057" s="188">
        <v>215.51</v>
      </c>
      <c r="J3057" s="188">
        <v>150.86000000000001</v>
      </c>
      <c r="K3057" s="188">
        <v>150.86000000000001</v>
      </c>
      <c r="L3057" s="188">
        <v>107.75</v>
      </c>
      <c r="M3057" s="188">
        <v>135.34</v>
      </c>
      <c r="N3057" s="188">
        <v>107.75</v>
      </c>
      <c r="O3057" s="188">
        <v>301.72000000000003</v>
      </c>
      <c r="P3057" s="188">
        <v>179.74</v>
      </c>
      <c r="Q3057" s="188"/>
      <c r="R3057" s="188">
        <v>204.74</v>
      </c>
      <c r="S3057" s="188">
        <v>129.31</v>
      </c>
      <c r="T3057" s="188"/>
      <c r="U3057" s="188">
        <v>215.51</v>
      </c>
      <c r="V3057" s="188">
        <v>172.41</v>
      </c>
      <c r="W3057" s="188">
        <v>71.98</v>
      </c>
      <c r="X3057" s="188">
        <v>48.7</v>
      </c>
      <c r="Y3057" s="188">
        <v>215.51</v>
      </c>
      <c r="Z3057" s="188">
        <v>431.03</v>
      </c>
      <c r="AA3057" s="188">
        <v>258.62</v>
      </c>
      <c r="AB3057" s="188">
        <v>112.06</v>
      </c>
      <c r="AC3057" s="188">
        <v>109.05</v>
      </c>
      <c r="AD3057" s="188">
        <v>172.41</v>
      </c>
      <c r="AE3057" s="188">
        <v>113.79</v>
      </c>
      <c r="AF3057" s="188"/>
    </row>
    <row r="3058" spans="1:32" x14ac:dyDescent="0.3">
      <c r="A3058" s="180" t="s">
        <v>973</v>
      </c>
      <c r="B3058" s="180">
        <v>360</v>
      </c>
      <c r="C3058" s="182" t="s">
        <v>29386</v>
      </c>
      <c r="D3058" s="180" t="s">
        <v>6</v>
      </c>
      <c r="E3058" s="180" t="s">
        <v>26586</v>
      </c>
      <c r="F3058" s="188">
        <v>12.5</v>
      </c>
      <c r="G3058" s="188">
        <v>4.5</v>
      </c>
      <c r="H3058" s="188">
        <v>9</v>
      </c>
      <c r="I3058" s="188">
        <v>5</v>
      </c>
      <c r="J3058" s="188">
        <v>3.5</v>
      </c>
      <c r="K3058" s="188">
        <v>3.5</v>
      </c>
      <c r="L3058" s="188">
        <v>2.5</v>
      </c>
      <c r="M3058" s="188">
        <v>3.14</v>
      </c>
      <c r="N3058" s="188">
        <v>2.5</v>
      </c>
      <c r="O3058" s="188">
        <v>7</v>
      </c>
      <c r="P3058" s="188">
        <v>4.17</v>
      </c>
      <c r="Q3058" s="188"/>
      <c r="R3058" s="188">
        <v>4.75</v>
      </c>
      <c r="S3058" s="188">
        <v>3</v>
      </c>
      <c r="T3058" s="188"/>
      <c r="U3058" s="188">
        <v>5</v>
      </c>
      <c r="V3058" s="188">
        <v>4</v>
      </c>
      <c r="W3058" s="188">
        <v>1.67</v>
      </c>
      <c r="X3058" s="188">
        <v>1.1299999999999999</v>
      </c>
      <c r="Y3058" s="188">
        <v>5</v>
      </c>
      <c r="Z3058" s="188">
        <v>10</v>
      </c>
      <c r="AA3058" s="188">
        <v>6</v>
      </c>
      <c r="AB3058" s="188">
        <v>2.6</v>
      </c>
      <c r="AC3058" s="188">
        <v>2.5299999999999998</v>
      </c>
      <c r="AD3058" s="188">
        <v>4</v>
      </c>
      <c r="AE3058" s="188">
        <v>2.64</v>
      </c>
      <c r="AF3058" s="188"/>
    </row>
    <row r="3059" spans="1:32" x14ac:dyDescent="0.3">
      <c r="A3059" s="180" t="s">
        <v>973</v>
      </c>
      <c r="B3059" s="180">
        <v>42430</v>
      </c>
      <c r="C3059" s="182" t="s">
        <v>29387</v>
      </c>
      <c r="D3059" s="180" t="s">
        <v>6</v>
      </c>
      <c r="E3059" s="180" t="s">
        <v>857</v>
      </c>
      <c r="F3059" s="188"/>
      <c r="G3059" s="188"/>
      <c r="H3059" s="188"/>
      <c r="I3059" s="188"/>
      <c r="J3059" s="188"/>
      <c r="K3059" s="188"/>
      <c r="L3059" s="188"/>
      <c r="M3059" s="188"/>
      <c r="N3059" s="188"/>
      <c r="O3059" s="188"/>
      <c r="P3059" s="188"/>
      <c r="Q3059" s="188"/>
      <c r="R3059" s="188"/>
      <c r="S3059" s="188"/>
      <c r="T3059" s="188"/>
      <c r="U3059" s="188"/>
      <c r="V3059" s="188"/>
      <c r="W3059" s="188"/>
      <c r="X3059" s="188"/>
      <c r="Y3059" s="188"/>
      <c r="Z3059" s="188"/>
      <c r="AA3059" s="188"/>
      <c r="AB3059" s="188"/>
      <c r="AC3059" s="188"/>
      <c r="AD3059" s="188"/>
      <c r="AE3059" s="188">
        <v>6434.22</v>
      </c>
      <c r="AF3059" s="188"/>
    </row>
    <row r="3060" spans="1:32" x14ac:dyDescent="0.3">
      <c r="A3060" s="180" t="s">
        <v>973</v>
      </c>
      <c r="B3060" s="180">
        <v>4209</v>
      </c>
      <c r="C3060" s="182" t="s">
        <v>29388</v>
      </c>
      <c r="D3060" s="180" t="s">
        <v>6</v>
      </c>
      <c r="E3060" s="180" t="s">
        <v>857</v>
      </c>
      <c r="F3060" s="188">
        <v>24.15</v>
      </c>
      <c r="G3060" s="188"/>
      <c r="H3060" s="188"/>
      <c r="I3060" s="188"/>
      <c r="J3060" s="188">
        <v>21.23</v>
      </c>
      <c r="K3060" s="188"/>
      <c r="L3060" s="188"/>
      <c r="M3060" s="188">
        <v>25.53</v>
      </c>
      <c r="N3060" s="188">
        <v>24.85</v>
      </c>
      <c r="O3060" s="188"/>
      <c r="P3060" s="188">
        <v>25.19</v>
      </c>
      <c r="Q3060" s="188">
        <v>25.39</v>
      </c>
      <c r="R3060" s="188">
        <v>18.34</v>
      </c>
      <c r="S3060" s="188">
        <v>22.59</v>
      </c>
      <c r="T3060" s="188"/>
      <c r="U3060" s="188"/>
      <c r="V3060" s="188">
        <v>21.46</v>
      </c>
      <c r="W3060" s="188"/>
      <c r="X3060" s="188"/>
      <c r="Y3060" s="188">
        <v>18.54</v>
      </c>
      <c r="Z3060" s="188">
        <v>23.83</v>
      </c>
      <c r="AA3060" s="188"/>
      <c r="AB3060" s="188">
        <v>22.9</v>
      </c>
      <c r="AC3060" s="188">
        <v>25.98</v>
      </c>
      <c r="AD3060" s="188"/>
      <c r="AE3060" s="188">
        <v>23.56</v>
      </c>
      <c r="AF3060" s="188">
        <v>21.1</v>
      </c>
    </row>
    <row r="3061" spans="1:32" x14ac:dyDescent="0.3">
      <c r="A3061" s="180" t="s">
        <v>973</v>
      </c>
      <c r="B3061" s="180">
        <v>4180</v>
      </c>
      <c r="C3061" s="182" t="s">
        <v>29389</v>
      </c>
      <c r="D3061" s="180" t="s">
        <v>6</v>
      </c>
      <c r="E3061" s="180" t="s">
        <v>857</v>
      </c>
      <c r="F3061" s="188">
        <v>18.18</v>
      </c>
      <c r="G3061" s="188"/>
      <c r="H3061" s="188"/>
      <c r="I3061" s="188"/>
      <c r="J3061" s="188">
        <v>15.98</v>
      </c>
      <c r="K3061" s="188"/>
      <c r="L3061" s="188"/>
      <c r="M3061" s="188">
        <v>19.22</v>
      </c>
      <c r="N3061" s="188">
        <v>18.7</v>
      </c>
      <c r="O3061" s="188"/>
      <c r="P3061" s="188">
        <v>18.96</v>
      </c>
      <c r="Q3061" s="188">
        <v>19.11</v>
      </c>
      <c r="R3061" s="188">
        <v>13.81</v>
      </c>
      <c r="S3061" s="188">
        <v>17</v>
      </c>
      <c r="T3061" s="188"/>
      <c r="U3061" s="188"/>
      <c r="V3061" s="188">
        <v>16.149999999999999</v>
      </c>
      <c r="W3061" s="188"/>
      <c r="X3061" s="188"/>
      <c r="Y3061" s="188">
        <v>13.96</v>
      </c>
      <c r="Z3061" s="188">
        <v>17.940000000000001</v>
      </c>
      <c r="AA3061" s="188"/>
      <c r="AB3061" s="188">
        <v>17.239999999999998</v>
      </c>
      <c r="AC3061" s="188">
        <v>19.559999999999999</v>
      </c>
      <c r="AD3061" s="188"/>
      <c r="AE3061" s="188">
        <v>17.739999999999998</v>
      </c>
      <c r="AF3061" s="188">
        <v>15.88</v>
      </c>
    </row>
    <row r="3062" spans="1:32" x14ac:dyDescent="0.3">
      <c r="A3062" s="180" t="s">
        <v>973</v>
      </c>
      <c r="B3062" s="180">
        <v>4179</v>
      </c>
      <c r="C3062" s="182" t="s">
        <v>29390</v>
      </c>
      <c r="D3062" s="180" t="s">
        <v>6</v>
      </c>
      <c r="E3062" s="180" t="s">
        <v>857</v>
      </c>
      <c r="F3062" s="188">
        <v>12.35</v>
      </c>
      <c r="G3062" s="188"/>
      <c r="H3062" s="188"/>
      <c r="I3062" s="188"/>
      <c r="J3062" s="188">
        <v>10.86</v>
      </c>
      <c r="K3062" s="188"/>
      <c r="L3062" s="188"/>
      <c r="M3062" s="188">
        <v>13.05</v>
      </c>
      <c r="N3062" s="188">
        <v>12.7</v>
      </c>
      <c r="O3062" s="188"/>
      <c r="P3062" s="188">
        <v>12.88</v>
      </c>
      <c r="Q3062" s="188">
        <v>12.98</v>
      </c>
      <c r="R3062" s="188">
        <v>9.3800000000000008</v>
      </c>
      <c r="S3062" s="188">
        <v>11.55</v>
      </c>
      <c r="T3062" s="188"/>
      <c r="U3062" s="188"/>
      <c r="V3062" s="188">
        <v>10.97</v>
      </c>
      <c r="W3062" s="188"/>
      <c r="X3062" s="188"/>
      <c r="Y3062" s="188">
        <v>9.48</v>
      </c>
      <c r="Z3062" s="188">
        <v>12.18</v>
      </c>
      <c r="AA3062" s="188"/>
      <c r="AB3062" s="188">
        <v>11.71</v>
      </c>
      <c r="AC3062" s="188">
        <v>13.28</v>
      </c>
      <c r="AD3062" s="188"/>
      <c r="AE3062" s="188">
        <v>12.05</v>
      </c>
      <c r="AF3062" s="188">
        <v>10.79</v>
      </c>
    </row>
    <row r="3063" spans="1:32" x14ac:dyDescent="0.3">
      <c r="A3063" s="180" t="s">
        <v>973</v>
      </c>
      <c r="B3063" s="180">
        <v>4177</v>
      </c>
      <c r="C3063" s="182" t="s">
        <v>29391</v>
      </c>
      <c r="D3063" s="180" t="s">
        <v>6</v>
      </c>
      <c r="E3063" s="180" t="s">
        <v>857</v>
      </c>
      <c r="F3063" s="188">
        <v>6.03</v>
      </c>
      <c r="G3063" s="188"/>
      <c r="H3063" s="188"/>
      <c r="I3063" s="188"/>
      <c r="J3063" s="188">
        <v>5.3</v>
      </c>
      <c r="K3063" s="188"/>
      <c r="L3063" s="188"/>
      <c r="M3063" s="188">
        <v>6.38</v>
      </c>
      <c r="N3063" s="188">
        <v>6.21</v>
      </c>
      <c r="O3063" s="188"/>
      <c r="P3063" s="188">
        <v>6.29</v>
      </c>
      <c r="Q3063" s="188">
        <v>6.34</v>
      </c>
      <c r="R3063" s="188">
        <v>4.58</v>
      </c>
      <c r="S3063" s="188">
        <v>5.64</v>
      </c>
      <c r="T3063" s="188"/>
      <c r="U3063" s="188"/>
      <c r="V3063" s="188">
        <v>5.36</v>
      </c>
      <c r="W3063" s="188"/>
      <c r="X3063" s="188"/>
      <c r="Y3063" s="188">
        <v>4.63</v>
      </c>
      <c r="Z3063" s="188">
        <v>5.95</v>
      </c>
      <c r="AA3063" s="188"/>
      <c r="AB3063" s="188">
        <v>5.72</v>
      </c>
      <c r="AC3063" s="188">
        <v>6.49</v>
      </c>
      <c r="AD3063" s="188"/>
      <c r="AE3063" s="188">
        <v>5.89</v>
      </c>
      <c r="AF3063" s="188">
        <v>5.27</v>
      </c>
    </row>
    <row r="3064" spans="1:32" x14ac:dyDescent="0.3">
      <c r="A3064" s="180" t="s">
        <v>973</v>
      </c>
      <c r="B3064" s="180">
        <v>4208</v>
      </c>
      <c r="C3064" s="182" t="s">
        <v>29392</v>
      </c>
      <c r="D3064" s="180" t="s">
        <v>6</v>
      </c>
      <c r="E3064" s="180" t="s">
        <v>857</v>
      </c>
      <c r="F3064" s="188">
        <v>57.48</v>
      </c>
      <c r="G3064" s="188"/>
      <c r="H3064" s="188"/>
      <c r="I3064" s="188"/>
      <c r="J3064" s="188">
        <v>50.54</v>
      </c>
      <c r="K3064" s="188"/>
      <c r="L3064" s="188"/>
      <c r="M3064" s="188">
        <v>60.76</v>
      </c>
      <c r="N3064" s="188">
        <v>59.15</v>
      </c>
      <c r="O3064" s="188"/>
      <c r="P3064" s="188">
        <v>59.95</v>
      </c>
      <c r="Q3064" s="188">
        <v>60.44</v>
      </c>
      <c r="R3064" s="188">
        <v>43.66</v>
      </c>
      <c r="S3064" s="188">
        <v>53.77</v>
      </c>
      <c r="T3064" s="188"/>
      <c r="U3064" s="188"/>
      <c r="V3064" s="188">
        <v>51.08</v>
      </c>
      <c r="W3064" s="188"/>
      <c r="X3064" s="188"/>
      <c r="Y3064" s="188">
        <v>44.14</v>
      </c>
      <c r="Z3064" s="188">
        <v>56.73</v>
      </c>
      <c r="AA3064" s="188"/>
      <c r="AB3064" s="188">
        <v>54.52</v>
      </c>
      <c r="AC3064" s="188">
        <v>61.84</v>
      </c>
      <c r="AD3064" s="188"/>
      <c r="AE3064" s="188">
        <v>56.08</v>
      </c>
      <c r="AF3064" s="188">
        <v>50.22</v>
      </c>
    </row>
    <row r="3065" spans="1:32" x14ac:dyDescent="0.3">
      <c r="A3065" s="180" t="s">
        <v>973</v>
      </c>
      <c r="B3065" s="180">
        <v>4181</v>
      </c>
      <c r="C3065" s="182" t="s">
        <v>29393</v>
      </c>
      <c r="D3065" s="180" t="s">
        <v>6</v>
      </c>
      <c r="E3065" s="180" t="s">
        <v>857</v>
      </c>
      <c r="F3065" s="188">
        <v>37.549999999999997</v>
      </c>
      <c r="G3065" s="188"/>
      <c r="H3065" s="188"/>
      <c r="I3065" s="188"/>
      <c r="J3065" s="188">
        <v>33.020000000000003</v>
      </c>
      <c r="K3065" s="188"/>
      <c r="L3065" s="188"/>
      <c r="M3065" s="188">
        <v>39.700000000000003</v>
      </c>
      <c r="N3065" s="188">
        <v>38.64</v>
      </c>
      <c r="O3065" s="188"/>
      <c r="P3065" s="188">
        <v>39.17</v>
      </c>
      <c r="Q3065" s="188">
        <v>39.49</v>
      </c>
      <c r="R3065" s="188">
        <v>28.52</v>
      </c>
      <c r="S3065" s="188">
        <v>35.130000000000003</v>
      </c>
      <c r="T3065" s="188"/>
      <c r="U3065" s="188"/>
      <c r="V3065" s="188">
        <v>33.369999999999997</v>
      </c>
      <c r="W3065" s="188"/>
      <c r="X3065" s="188"/>
      <c r="Y3065" s="188">
        <v>28.84</v>
      </c>
      <c r="Z3065" s="188">
        <v>37.06</v>
      </c>
      <c r="AA3065" s="188"/>
      <c r="AB3065" s="188">
        <v>35.619999999999997</v>
      </c>
      <c r="AC3065" s="188">
        <v>40.4</v>
      </c>
      <c r="AD3065" s="188"/>
      <c r="AE3065" s="188">
        <v>36.64</v>
      </c>
      <c r="AF3065" s="188">
        <v>32.81</v>
      </c>
    </row>
    <row r="3066" spans="1:32" x14ac:dyDescent="0.3">
      <c r="A3066" s="180" t="s">
        <v>973</v>
      </c>
      <c r="B3066" s="180">
        <v>4182</v>
      </c>
      <c r="C3066" s="182" t="s">
        <v>29394</v>
      </c>
      <c r="D3066" s="180" t="s">
        <v>6</v>
      </c>
      <c r="E3066" s="180" t="s">
        <v>857</v>
      </c>
      <c r="F3066" s="188">
        <v>93.5</v>
      </c>
      <c r="G3066" s="188"/>
      <c r="H3066" s="188"/>
      <c r="I3066" s="188"/>
      <c r="J3066" s="188">
        <v>82.22</v>
      </c>
      <c r="K3066" s="188"/>
      <c r="L3066" s="188"/>
      <c r="M3066" s="188">
        <v>98.84</v>
      </c>
      <c r="N3066" s="188">
        <v>96.21</v>
      </c>
      <c r="O3066" s="188"/>
      <c r="P3066" s="188">
        <v>97.53</v>
      </c>
      <c r="Q3066" s="188">
        <v>98.31</v>
      </c>
      <c r="R3066" s="188">
        <v>71.02</v>
      </c>
      <c r="S3066" s="188">
        <v>87.47</v>
      </c>
      <c r="T3066" s="188"/>
      <c r="U3066" s="188"/>
      <c r="V3066" s="188">
        <v>83.09</v>
      </c>
      <c r="W3066" s="188"/>
      <c r="X3066" s="188"/>
      <c r="Y3066" s="188">
        <v>71.81</v>
      </c>
      <c r="Z3066" s="188">
        <v>92.28</v>
      </c>
      <c r="AA3066" s="188"/>
      <c r="AB3066" s="188">
        <v>88.69</v>
      </c>
      <c r="AC3066" s="188">
        <v>100.59</v>
      </c>
      <c r="AD3066" s="188"/>
      <c r="AE3066" s="188">
        <v>91.23</v>
      </c>
      <c r="AF3066" s="188">
        <v>81.69</v>
      </c>
    </row>
    <row r="3067" spans="1:32" x14ac:dyDescent="0.3">
      <c r="A3067" s="180" t="s">
        <v>973</v>
      </c>
      <c r="B3067" s="180">
        <v>4178</v>
      </c>
      <c r="C3067" s="182" t="s">
        <v>29395</v>
      </c>
      <c r="D3067" s="180" t="s">
        <v>6</v>
      </c>
      <c r="E3067" s="180" t="s">
        <v>857</v>
      </c>
      <c r="F3067" s="188">
        <v>8.3699999999999992</v>
      </c>
      <c r="G3067" s="188"/>
      <c r="H3067" s="188"/>
      <c r="I3067" s="188"/>
      <c r="J3067" s="188">
        <v>7.36</v>
      </c>
      <c r="K3067" s="188"/>
      <c r="L3067" s="188"/>
      <c r="M3067" s="188">
        <v>8.84</v>
      </c>
      <c r="N3067" s="188">
        <v>8.61</v>
      </c>
      <c r="O3067" s="188"/>
      <c r="P3067" s="188">
        <v>8.73</v>
      </c>
      <c r="Q3067" s="188">
        <v>8.8000000000000007</v>
      </c>
      <c r="R3067" s="188">
        <v>6.35</v>
      </c>
      <c r="S3067" s="188">
        <v>7.83</v>
      </c>
      <c r="T3067" s="188"/>
      <c r="U3067" s="188"/>
      <c r="V3067" s="188">
        <v>7.43</v>
      </c>
      <c r="W3067" s="188"/>
      <c r="X3067" s="188"/>
      <c r="Y3067" s="188">
        <v>6.42</v>
      </c>
      <c r="Z3067" s="188">
        <v>8.26</v>
      </c>
      <c r="AA3067" s="188"/>
      <c r="AB3067" s="188">
        <v>7.94</v>
      </c>
      <c r="AC3067" s="188">
        <v>9</v>
      </c>
      <c r="AD3067" s="188"/>
      <c r="AE3067" s="188">
        <v>8.16</v>
      </c>
      <c r="AF3067" s="188">
        <v>7.31</v>
      </c>
    </row>
    <row r="3068" spans="1:32" x14ac:dyDescent="0.3">
      <c r="A3068" s="180" t="s">
        <v>973</v>
      </c>
      <c r="B3068" s="180">
        <v>4183</v>
      </c>
      <c r="C3068" s="182" t="s">
        <v>29396</v>
      </c>
      <c r="D3068" s="180" t="s">
        <v>6</v>
      </c>
      <c r="E3068" s="180" t="s">
        <v>857</v>
      </c>
      <c r="F3068" s="188">
        <v>150.53</v>
      </c>
      <c r="G3068" s="188"/>
      <c r="H3068" s="188"/>
      <c r="I3068" s="188"/>
      <c r="J3068" s="188">
        <v>132.37</v>
      </c>
      <c r="K3068" s="188"/>
      <c r="L3068" s="188"/>
      <c r="M3068" s="188">
        <v>159.12</v>
      </c>
      <c r="N3068" s="188">
        <v>154.9</v>
      </c>
      <c r="O3068" s="188"/>
      <c r="P3068" s="188">
        <v>157.01</v>
      </c>
      <c r="Q3068" s="188">
        <v>158.28</v>
      </c>
      <c r="R3068" s="188">
        <v>114.34</v>
      </c>
      <c r="S3068" s="188">
        <v>140.82</v>
      </c>
      <c r="T3068" s="188"/>
      <c r="U3068" s="188"/>
      <c r="V3068" s="188">
        <v>133.78</v>
      </c>
      <c r="W3068" s="188"/>
      <c r="X3068" s="188"/>
      <c r="Y3068" s="188">
        <v>115.61</v>
      </c>
      <c r="Z3068" s="188">
        <v>148.56</v>
      </c>
      <c r="AA3068" s="188"/>
      <c r="AB3068" s="188">
        <v>142.79</v>
      </c>
      <c r="AC3068" s="188">
        <v>161.94</v>
      </c>
      <c r="AD3068" s="188"/>
      <c r="AE3068" s="188">
        <v>146.87</v>
      </c>
      <c r="AF3068" s="188">
        <v>131.52000000000001</v>
      </c>
    </row>
    <row r="3069" spans="1:32" x14ac:dyDescent="0.3">
      <c r="A3069" s="180" t="s">
        <v>973</v>
      </c>
      <c r="B3069" s="180">
        <v>4184</v>
      </c>
      <c r="C3069" s="182" t="s">
        <v>29397</v>
      </c>
      <c r="D3069" s="180" t="s">
        <v>6</v>
      </c>
      <c r="E3069" s="180" t="s">
        <v>857</v>
      </c>
      <c r="F3069" s="188">
        <v>332.29</v>
      </c>
      <c r="G3069" s="188"/>
      <c r="H3069" s="188"/>
      <c r="I3069" s="188"/>
      <c r="J3069" s="188">
        <v>292.19</v>
      </c>
      <c r="K3069" s="188"/>
      <c r="L3069" s="188"/>
      <c r="M3069" s="188">
        <v>351.25</v>
      </c>
      <c r="N3069" s="188">
        <v>341.93</v>
      </c>
      <c r="O3069" s="188"/>
      <c r="P3069" s="188">
        <v>346.59</v>
      </c>
      <c r="Q3069" s="188">
        <v>349.39</v>
      </c>
      <c r="R3069" s="188">
        <v>252.4</v>
      </c>
      <c r="S3069" s="188">
        <v>310.83999999999997</v>
      </c>
      <c r="T3069" s="188"/>
      <c r="U3069" s="188"/>
      <c r="V3069" s="188">
        <v>295.3</v>
      </c>
      <c r="W3069" s="188"/>
      <c r="X3069" s="188"/>
      <c r="Y3069" s="188">
        <v>255.2</v>
      </c>
      <c r="Z3069" s="188">
        <v>327.94</v>
      </c>
      <c r="AA3069" s="188"/>
      <c r="AB3069" s="188">
        <v>315.19</v>
      </c>
      <c r="AC3069" s="188">
        <v>357.47</v>
      </c>
      <c r="AD3069" s="188"/>
      <c r="AE3069" s="188">
        <v>324.20999999999998</v>
      </c>
      <c r="AF3069" s="188">
        <v>290.33</v>
      </c>
    </row>
    <row r="3070" spans="1:32" x14ac:dyDescent="0.3">
      <c r="A3070" s="180" t="s">
        <v>973</v>
      </c>
      <c r="B3070" s="180">
        <v>4185</v>
      </c>
      <c r="C3070" s="182" t="s">
        <v>29398</v>
      </c>
      <c r="D3070" s="180" t="s">
        <v>6</v>
      </c>
      <c r="E3070" s="180" t="s">
        <v>857</v>
      </c>
      <c r="F3070" s="188">
        <v>552.11</v>
      </c>
      <c r="G3070" s="188"/>
      <c r="H3070" s="188"/>
      <c r="I3070" s="188"/>
      <c r="J3070" s="188">
        <v>485.49</v>
      </c>
      <c r="K3070" s="188"/>
      <c r="L3070" s="188"/>
      <c r="M3070" s="188">
        <v>583.62</v>
      </c>
      <c r="N3070" s="188">
        <v>568.13</v>
      </c>
      <c r="O3070" s="188"/>
      <c r="P3070" s="188">
        <v>575.87</v>
      </c>
      <c r="Q3070" s="188">
        <v>580.52</v>
      </c>
      <c r="R3070" s="188">
        <v>419.38</v>
      </c>
      <c r="S3070" s="188">
        <v>516.48</v>
      </c>
      <c r="T3070" s="188"/>
      <c r="U3070" s="188"/>
      <c r="V3070" s="188">
        <v>490.65</v>
      </c>
      <c r="W3070" s="188"/>
      <c r="X3070" s="188"/>
      <c r="Y3070" s="188">
        <v>424.03</v>
      </c>
      <c r="Z3070" s="188">
        <v>544.88</v>
      </c>
      <c r="AA3070" s="188"/>
      <c r="AB3070" s="188">
        <v>523.71</v>
      </c>
      <c r="AC3070" s="188">
        <v>593.95000000000005</v>
      </c>
      <c r="AD3070" s="188"/>
      <c r="AE3070" s="188">
        <v>538.69000000000005</v>
      </c>
      <c r="AF3070" s="188">
        <v>482.39</v>
      </c>
    </row>
    <row r="3071" spans="1:32" x14ac:dyDescent="0.3">
      <c r="A3071" s="180" t="s">
        <v>973</v>
      </c>
      <c r="B3071" s="180">
        <v>4205</v>
      </c>
      <c r="C3071" s="182" t="s">
        <v>29399</v>
      </c>
      <c r="D3071" s="180" t="s">
        <v>6</v>
      </c>
      <c r="E3071" s="180" t="s">
        <v>857</v>
      </c>
      <c r="F3071" s="188">
        <v>31.89</v>
      </c>
      <c r="G3071" s="188"/>
      <c r="H3071" s="188"/>
      <c r="I3071" s="188"/>
      <c r="J3071" s="188">
        <v>28.04</v>
      </c>
      <c r="K3071" s="188"/>
      <c r="L3071" s="188"/>
      <c r="M3071" s="188">
        <v>33.71</v>
      </c>
      <c r="N3071" s="188">
        <v>32.81</v>
      </c>
      <c r="O3071" s="188"/>
      <c r="P3071" s="188">
        <v>33.26</v>
      </c>
      <c r="Q3071" s="188">
        <v>33.53</v>
      </c>
      <c r="R3071" s="188">
        <v>24.22</v>
      </c>
      <c r="S3071" s="188">
        <v>29.83</v>
      </c>
      <c r="T3071" s="188"/>
      <c r="U3071" s="188"/>
      <c r="V3071" s="188">
        <v>28.34</v>
      </c>
      <c r="W3071" s="188"/>
      <c r="X3071" s="188"/>
      <c r="Y3071" s="188">
        <v>24.49</v>
      </c>
      <c r="Z3071" s="188">
        <v>31.47</v>
      </c>
      <c r="AA3071" s="188"/>
      <c r="AB3071" s="188">
        <v>30.25</v>
      </c>
      <c r="AC3071" s="188">
        <v>34.299999999999997</v>
      </c>
      <c r="AD3071" s="188"/>
      <c r="AE3071" s="188">
        <v>31.11</v>
      </c>
      <c r="AF3071" s="188">
        <v>27.86</v>
      </c>
    </row>
    <row r="3072" spans="1:32" x14ac:dyDescent="0.3">
      <c r="A3072" s="180" t="s">
        <v>973</v>
      </c>
      <c r="B3072" s="180">
        <v>4192</v>
      </c>
      <c r="C3072" s="182" t="s">
        <v>29400</v>
      </c>
      <c r="D3072" s="180" t="s">
        <v>6</v>
      </c>
      <c r="E3072" s="180" t="s">
        <v>857</v>
      </c>
      <c r="F3072" s="188">
        <v>31.89</v>
      </c>
      <c r="G3072" s="188"/>
      <c r="H3072" s="188"/>
      <c r="I3072" s="188"/>
      <c r="J3072" s="188">
        <v>28.04</v>
      </c>
      <c r="K3072" s="188"/>
      <c r="L3072" s="188"/>
      <c r="M3072" s="188">
        <v>33.71</v>
      </c>
      <c r="N3072" s="188">
        <v>32.81</v>
      </c>
      <c r="O3072" s="188"/>
      <c r="P3072" s="188">
        <v>33.26</v>
      </c>
      <c r="Q3072" s="188">
        <v>33.53</v>
      </c>
      <c r="R3072" s="188">
        <v>24.22</v>
      </c>
      <c r="S3072" s="188">
        <v>29.83</v>
      </c>
      <c r="T3072" s="188"/>
      <c r="U3072" s="188"/>
      <c r="V3072" s="188">
        <v>28.34</v>
      </c>
      <c r="W3072" s="188"/>
      <c r="X3072" s="188"/>
      <c r="Y3072" s="188">
        <v>24.49</v>
      </c>
      <c r="Z3072" s="188">
        <v>31.47</v>
      </c>
      <c r="AA3072" s="188"/>
      <c r="AB3072" s="188">
        <v>30.25</v>
      </c>
      <c r="AC3072" s="188">
        <v>34.299999999999997</v>
      </c>
      <c r="AD3072" s="188"/>
      <c r="AE3072" s="188">
        <v>31.11</v>
      </c>
      <c r="AF3072" s="188">
        <v>27.86</v>
      </c>
    </row>
    <row r="3073" spans="1:32" x14ac:dyDescent="0.3">
      <c r="A3073" s="180" t="s">
        <v>973</v>
      </c>
      <c r="B3073" s="180">
        <v>4191</v>
      </c>
      <c r="C3073" s="182" t="s">
        <v>29401</v>
      </c>
      <c r="D3073" s="180" t="s">
        <v>6</v>
      </c>
      <c r="E3073" s="180" t="s">
        <v>857</v>
      </c>
      <c r="F3073" s="188">
        <v>31.89</v>
      </c>
      <c r="G3073" s="188"/>
      <c r="H3073" s="188"/>
      <c r="I3073" s="188"/>
      <c r="J3073" s="188">
        <v>28.04</v>
      </c>
      <c r="K3073" s="188"/>
      <c r="L3073" s="188"/>
      <c r="M3073" s="188">
        <v>33.71</v>
      </c>
      <c r="N3073" s="188">
        <v>32.81</v>
      </c>
      <c r="O3073" s="188"/>
      <c r="P3073" s="188">
        <v>33.26</v>
      </c>
      <c r="Q3073" s="188">
        <v>33.53</v>
      </c>
      <c r="R3073" s="188">
        <v>24.22</v>
      </c>
      <c r="S3073" s="188">
        <v>29.83</v>
      </c>
      <c r="T3073" s="188"/>
      <c r="U3073" s="188"/>
      <c r="V3073" s="188">
        <v>28.34</v>
      </c>
      <c r="W3073" s="188"/>
      <c r="X3073" s="188"/>
      <c r="Y3073" s="188">
        <v>24.49</v>
      </c>
      <c r="Z3073" s="188">
        <v>31.47</v>
      </c>
      <c r="AA3073" s="188"/>
      <c r="AB3073" s="188">
        <v>30.25</v>
      </c>
      <c r="AC3073" s="188">
        <v>34.299999999999997</v>
      </c>
      <c r="AD3073" s="188"/>
      <c r="AE3073" s="188">
        <v>31.11</v>
      </c>
      <c r="AF3073" s="188">
        <v>27.86</v>
      </c>
    </row>
    <row r="3074" spans="1:32" x14ac:dyDescent="0.3">
      <c r="A3074" s="180" t="s">
        <v>973</v>
      </c>
      <c r="B3074" s="180">
        <v>4206</v>
      </c>
      <c r="C3074" s="182" t="s">
        <v>29402</v>
      </c>
      <c r="D3074" s="180" t="s">
        <v>6</v>
      </c>
      <c r="E3074" s="180" t="s">
        <v>857</v>
      </c>
      <c r="F3074" s="188">
        <v>24.92</v>
      </c>
      <c r="G3074" s="188"/>
      <c r="H3074" s="188"/>
      <c r="I3074" s="188"/>
      <c r="J3074" s="188">
        <v>21.91</v>
      </c>
      <c r="K3074" s="188"/>
      <c r="L3074" s="188"/>
      <c r="M3074" s="188">
        <v>26.34</v>
      </c>
      <c r="N3074" s="188">
        <v>25.64</v>
      </c>
      <c r="O3074" s="188"/>
      <c r="P3074" s="188">
        <v>25.99</v>
      </c>
      <c r="Q3074" s="188">
        <v>26.2</v>
      </c>
      <c r="R3074" s="188">
        <v>18.920000000000002</v>
      </c>
      <c r="S3074" s="188">
        <v>23.31</v>
      </c>
      <c r="T3074" s="188"/>
      <c r="U3074" s="188"/>
      <c r="V3074" s="188">
        <v>22.14</v>
      </c>
      <c r="W3074" s="188"/>
      <c r="X3074" s="188"/>
      <c r="Y3074" s="188">
        <v>19.13</v>
      </c>
      <c r="Z3074" s="188">
        <v>24.59</v>
      </c>
      <c r="AA3074" s="188"/>
      <c r="AB3074" s="188">
        <v>23.63</v>
      </c>
      <c r="AC3074" s="188">
        <v>26.8</v>
      </c>
      <c r="AD3074" s="188"/>
      <c r="AE3074" s="188">
        <v>24.31</v>
      </c>
      <c r="AF3074" s="188">
        <v>21.77</v>
      </c>
    </row>
    <row r="3075" spans="1:32" x14ac:dyDescent="0.3">
      <c r="A3075" s="180" t="s">
        <v>973</v>
      </c>
      <c r="B3075" s="180">
        <v>4207</v>
      </c>
      <c r="C3075" s="182" t="s">
        <v>29403</v>
      </c>
      <c r="D3075" s="180" t="s">
        <v>6</v>
      </c>
      <c r="E3075" s="180" t="s">
        <v>857</v>
      </c>
      <c r="F3075" s="188">
        <v>25.66</v>
      </c>
      <c r="G3075" s="188"/>
      <c r="H3075" s="188"/>
      <c r="I3075" s="188"/>
      <c r="J3075" s="188">
        <v>22.56</v>
      </c>
      <c r="K3075" s="188"/>
      <c r="L3075" s="188"/>
      <c r="M3075" s="188">
        <v>27.12</v>
      </c>
      <c r="N3075" s="188">
        <v>26.4</v>
      </c>
      <c r="O3075" s="188"/>
      <c r="P3075" s="188">
        <v>26.76</v>
      </c>
      <c r="Q3075" s="188">
        <v>26.98</v>
      </c>
      <c r="R3075" s="188">
        <v>19.489999999999998</v>
      </c>
      <c r="S3075" s="188">
        <v>24</v>
      </c>
      <c r="T3075" s="188"/>
      <c r="U3075" s="188"/>
      <c r="V3075" s="188">
        <v>22.8</v>
      </c>
      <c r="W3075" s="188"/>
      <c r="X3075" s="188"/>
      <c r="Y3075" s="188">
        <v>19.7</v>
      </c>
      <c r="Z3075" s="188">
        <v>25.32</v>
      </c>
      <c r="AA3075" s="188"/>
      <c r="AB3075" s="188">
        <v>24.34</v>
      </c>
      <c r="AC3075" s="188">
        <v>27.6</v>
      </c>
      <c r="AD3075" s="188"/>
      <c r="AE3075" s="188">
        <v>25.03</v>
      </c>
      <c r="AF3075" s="188">
        <v>22.42</v>
      </c>
    </row>
    <row r="3076" spans="1:32" x14ac:dyDescent="0.3">
      <c r="A3076" s="180" t="s">
        <v>973</v>
      </c>
      <c r="B3076" s="180">
        <v>4190</v>
      </c>
      <c r="C3076" s="182" t="s">
        <v>29404</v>
      </c>
      <c r="D3076" s="180" t="s">
        <v>6</v>
      </c>
      <c r="E3076" s="180" t="s">
        <v>857</v>
      </c>
      <c r="F3076" s="188">
        <v>24.92</v>
      </c>
      <c r="G3076" s="188"/>
      <c r="H3076" s="188"/>
      <c r="I3076" s="188"/>
      <c r="J3076" s="188">
        <v>21.91</v>
      </c>
      <c r="K3076" s="188"/>
      <c r="L3076" s="188"/>
      <c r="M3076" s="188">
        <v>26.34</v>
      </c>
      <c r="N3076" s="188">
        <v>25.64</v>
      </c>
      <c r="O3076" s="188"/>
      <c r="P3076" s="188">
        <v>25.99</v>
      </c>
      <c r="Q3076" s="188">
        <v>26.2</v>
      </c>
      <c r="R3076" s="188">
        <v>18.920000000000002</v>
      </c>
      <c r="S3076" s="188">
        <v>23.31</v>
      </c>
      <c r="T3076" s="188"/>
      <c r="U3076" s="188"/>
      <c r="V3076" s="188">
        <v>22.14</v>
      </c>
      <c r="W3076" s="188"/>
      <c r="X3076" s="188"/>
      <c r="Y3076" s="188">
        <v>19.13</v>
      </c>
      <c r="Z3076" s="188">
        <v>24.59</v>
      </c>
      <c r="AA3076" s="188"/>
      <c r="AB3076" s="188">
        <v>23.63</v>
      </c>
      <c r="AC3076" s="188">
        <v>26.8</v>
      </c>
      <c r="AD3076" s="188"/>
      <c r="AE3076" s="188">
        <v>24.31</v>
      </c>
      <c r="AF3076" s="188">
        <v>21.77</v>
      </c>
    </row>
    <row r="3077" spans="1:32" x14ac:dyDescent="0.3">
      <c r="A3077" s="180" t="s">
        <v>973</v>
      </c>
      <c r="B3077" s="180">
        <v>4188</v>
      </c>
      <c r="C3077" s="182" t="s">
        <v>29405</v>
      </c>
      <c r="D3077" s="180" t="s">
        <v>6</v>
      </c>
      <c r="E3077" s="180" t="s">
        <v>857</v>
      </c>
      <c r="F3077" s="188">
        <v>15.04</v>
      </c>
      <c r="G3077" s="188"/>
      <c r="H3077" s="188"/>
      <c r="I3077" s="188"/>
      <c r="J3077" s="188">
        <v>13.22</v>
      </c>
      <c r="K3077" s="188"/>
      <c r="L3077" s="188"/>
      <c r="M3077" s="188">
        <v>15.89</v>
      </c>
      <c r="N3077" s="188">
        <v>15.47</v>
      </c>
      <c r="O3077" s="188"/>
      <c r="P3077" s="188">
        <v>15.68</v>
      </c>
      <c r="Q3077" s="188">
        <v>15.81</v>
      </c>
      <c r="R3077" s="188">
        <v>11.42</v>
      </c>
      <c r="S3077" s="188">
        <v>14.06</v>
      </c>
      <c r="T3077" s="188"/>
      <c r="U3077" s="188"/>
      <c r="V3077" s="188">
        <v>13.36</v>
      </c>
      <c r="W3077" s="188"/>
      <c r="X3077" s="188"/>
      <c r="Y3077" s="188">
        <v>11.55</v>
      </c>
      <c r="Z3077" s="188">
        <v>14.84</v>
      </c>
      <c r="AA3077" s="188"/>
      <c r="AB3077" s="188">
        <v>14.26</v>
      </c>
      <c r="AC3077" s="188">
        <v>16.170000000000002</v>
      </c>
      <c r="AD3077" s="188"/>
      <c r="AE3077" s="188">
        <v>14.67</v>
      </c>
      <c r="AF3077" s="188">
        <v>13.14</v>
      </c>
    </row>
    <row r="3078" spans="1:32" x14ac:dyDescent="0.3">
      <c r="A3078" s="180" t="s">
        <v>973</v>
      </c>
      <c r="B3078" s="180">
        <v>4189</v>
      </c>
      <c r="C3078" s="182" t="s">
        <v>29406</v>
      </c>
      <c r="D3078" s="180" t="s">
        <v>6</v>
      </c>
      <c r="E3078" s="180" t="s">
        <v>857</v>
      </c>
      <c r="F3078" s="188">
        <v>15.04</v>
      </c>
      <c r="G3078" s="188"/>
      <c r="H3078" s="188"/>
      <c r="I3078" s="188"/>
      <c r="J3078" s="188">
        <v>13.22</v>
      </c>
      <c r="K3078" s="188"/>
      <c r="L3078" s="188"/>
      <c r="M3078" s="188">
        <v>15.89</v>
      </c>
      <c r="N3078" s="188">
        <v>15.47</v>
      </c>
      <c r="O3078" s="188"/>
      <c r="P3078" s="188">
        <v>15.68</v>
      </c>
      <c r="Q3078" s="188">
        <v>15.81</v>
      </c>
      <c r="R3078" s="188">
        <v>11.42</v>
      </c>
      <c r="S3078" s="188">
        <v>14.06</v>
      </c>
      <c r="T3078" s="188"/>
      <c r="U3078" s="188"/>
      <c r="V3078" s="188">
        <v>13.36</v>
      </c>
      <c r="W3078" s="188"/>
      <c r="X3078" s="188"/>
      <c r="Y3078" s="188">
        <v>11.55</v>
      </c>
      <c r="Z3078" s="188">
        <v>14.84</v>
      </c>
      <c r="AA3078" s="188"/>
      <c r="AB3078" s="188">
        <v>14.26</v>
      </c>
      <c r="AC3078" s="188">
        <v>16.170000000000002</v>
      </c>
      <c r="AD3078" s="188"/>
      <c r="AE3078" s="188">
        <v>14.67</v>
      </c>
      <c r="AF3078" s="188">
        <v>13.14</v>
      </c>
    </row>
    <row r="3079" spans="1:32" x14ac:dyDescent="0.3">
      <c r="A3079" s="180" t="s">
        <v>973</v>
      </c>
      <c r="B3079" s="180">
        <v>4186</v>
      </c>
      <c r="C3079" s="182" t="s">
        <v>29407</v>
      </c>
      <c r="D3079" s="180" t="s">
        <v>6</v>
      </c>
      <c r="E3079" s="180" t="s">
        <v>857</v>
      </c>
      <c r="F3079" s="188">
        <v>7.36</v>
      </c>
      <c r="G3079" s="188"/>
      <c r="H3079" s="188"/>
      <c r="I3079" s="188"/>
      <c r="J3079" s="188">
        <v>6.47</v>
      </c>
      <c r="K3079" s="188"/>
      <c r="L3079" s="188"/>
      <c r="M3079" s="188">
        <v>7.78</v>
      </c>
      <c r="N3079" s="188">
        <v>7.58</v>
      </c>
      <c r="O3079" s="188"/>
      <c r="P3079" s="188">
        <v>7.68</v>
      </c>
      <c r="Q3079" s="188">
        <v>7.74</v>
      </c>
      <c r="R3079" s="188">
        <v>5.59</v>
      </c>
      <c r="S3079" s="188">
        <v>6.89</v>
      </c>
      <c r="T3079" s="188"/>
      <c r="U3079" s="188"/>
      <c r="V3079" s="188">
        <v>6.54</v>
      </c>
      <c r="W3079" s="188"/>
      <c r="X3079" s="188"/>
      <c r="Y3079" s="188">
        <v>5.65</v>
      </c>
      <c r="Z3079" s="188">
        <v>7.27</v>
      </c>
      <c r="AA3079" s="188"/>
      <c r="AB3079" s="188">
        <v>6.98</v>
      </c>
      <c r="AC3079" s="188">
        <v>7.92</v>
      </c>
      <c r="AD3079" s="188"/>
      <c r="AE3079" s="188">
        <v>7.18</v>
      </c>
      <c r="AF3079" s="188">
        <v>6.43</v>
      </c>
    </row>
    <row r="3080" spans="1:32" x14ac:dyDescent="0.3">
      <c r="A3080" s="180" t="s">
        <v>973</v>
      </c>
      <c r="B3080" s="180">
        <v>4197</v>
      </c>
      <c r="C3080" s="182" t="s">
        <v>29408</v>
      </c>
      <c r="D3080" s="180" t="s">
        <v>6</v>
      </c>
      <c r="E3080" s="180" t="s">
        <v>857</v>
      </c>
      <c r="F3080" s="188">
        <v>79.61</v>
      </c>
      <c r="G3080" s="188"/>
      <c r="H3080" s="188"/>
      <c r="I3080" s="188"/>
      <c r="J3080" s="188">
        <v>70.010000000000005</v>
      </c>
      <c r="K3080" s="188"/>
      <c r="L3080" s="188"/>
      <c r="M3080" s="188">
        <v>84.16</v>
      </c>
      <c r="N3080" s="188">
        <v>81.92</v>
      </c>
      <c r="O3080" s="188"/>
      <c r="P3080" s="188">
        <v>83.04</v>
      </c>
      <c r="Q3080" s="188">
        <v>83.71</v>
      </c>
      <c r="R3080" s="188">
        <v>60.47</v>
      </c>
      <c r="S3080" s="188">
        <v>74.48</v>
      </c>
      <c r="T3080" s="188"/>
      <c r="U3080" s="188"/>
      <c r="V3080" s="188">
        <v>70.75</v>
      </c>
      <c r="W3080" s="188"/>
      <c r="X3080" s="188"/>
      <c r="Y3080" s="188">
        <v>61.14</v>
      </c>
      <c r="Z3080" s="188">
        <v>78.569999999999993</v>
      </c>
      <c r="AA3080" s="188"/>
      <c r="AB3080" s="188">
        <v>75.52</v>
      </c>
      <c r="AC3080" s="188">
        <v>85.65</v>
      </c>
      <c r="AD3080" s="188"/>
      <c r="AE3080" s="188">
        <v>77.680000000000007</v>
      </c>
      <c r="AF3080" s="188">
        <v>69.56</v>
      </c>
    </row>
    <row r="3081" spans="1:32" x14ac:dyDescent="0.3">
      <c r="A3081" s="180" t="s">
        <v>973</v>
      </c>
      <c r="B3081" s="180">
        <v>4194</v>
      </c>
      <c r="C3081" s="182" t="s">
        <v>29409</v>
      </c>
      <c r="D3081" s="180" t="s">
        <v>6</v>
      </c>
      <c r="E3081" s="180" t="s">
        <v>857</v>
      </c>
      <c r="F3081" s="188">
        <v>48.11</v>
      </c>
      <c r="G3081" s="188"/>
      <c r="H3081" s="188"/>
      <c r="I3081" s="188"/>
      <c r="J3081" s="188">
        <v>42.3</v>
      </c>
      <c r="K3081" s="188"/>
      <c r="L3081" s="188"/>
      <c r="M3081" s="188">
        <v>50.85</v>
      </c>
      <c r="N3081" s="188">
        <v>49.5</v>
      </c>
      <c r="O3081" s="188"/>
      <c r="P3081" s="188">
        <v>50.18</v>
      </c>
      <c r="Q3081" s="188">
        <v>50.58</v>
      </c>
      <c r="R3081" s="188">
        <v>36.54</v>
      </c>
      <c r="S3081" s="188">
        <v>45</v>
      </c>
      <c r="T3081" s="188"/>
      <c r="U3081" s="188"/>
      <c r="V3081" s="188">
        <v>42.75</v>
      </c>
      <c r="W3081" s="188"/>
      <c r="X3081" s="188"/>
      <c r="Y3081" s="188">
        <v>36.950000000000003</v>
      </c>
      <c r="Z3081" s="188">
        <v>47.48</v>
      </c>
      <c r="AA3081" s="188"/>
      <c r="AB3081" s="188">
        <v>45.63</v>
      </c>
      <c r="AC3081" s="188">
        <v>51.75</v>
      </c>
      <c r="AD3081" s="188"/>
      <c r="AE3081" s="188">
        <v>46.94</v>
      </c>
      <c r="AF3081" s="188">
        <v>42.03</v>
      </c>
    </row>
    <row r="3082" spans="1:32" x14ac:dyDescent="0.3">
      <c r="A3082" s="180" t="s">
        <v>973</v>
      </c>
      <c r="B3082" s="180">
        <v>4193</v>
      </c>
      <c r="C3082" s="182" t="s">
        <v>29410</v>
      </c>
      <c r="D3082" s="180" t="s">
        <v>6</v>
      </c>
      <c r="E3082" s="180" t="s">
        <v>857</v>
      </c>
      <c r="F3082" s="188">
        <v>48.11</v>
      </c>
      <c r="G3082" s="188"/>
      <c r="H3082" s="188"/>
      <c r="I3082" s="188"/>
      <c r="J3082" s="188">
        <v>42.3</v>
      </c>
      <c r="K3082" s="188"/>
      <c r="L3082" s="188"/>
      <c r="M3082" s="188">
        <v>50.85</v>
      </c>
      <c r="N3082" s="188">
        <v>49.5</v>
      </c>
      <c r="O3082" s="188"/>
      <c r="P3082" s="188">
        <v>50.18</v>
      </c>
      <c r="Q3082" s="188">
        <v>50.58</v>
      </c>
      <c r="R3082" s="188">
        <v>36.54</v>
      </c>
      <c r="S3082" s="188">
        <v>45</v>
      </c>
      <c r="T3082" s="188"/>
      <c r="U3082" s="188"/>
      <c r="V3082" s="188">
        <v>42.75</v>
      </c>
      <c r="W3082" s="188"/>
      <c r="X3082" s="188"/>
      <c r="Y3082" s="188">
        <v>36.950000000000003</v>
      </c>
      <c r="Z3082" s="188">
        <v>47.48</v>
      </c>
      <c r="AA3082" s="188"/>
      <c r="AB3082" s="188">
        <v>45.63</v>
      </c>
      <c r="AC3082" s="188">
        <v>51.75</v>
      </c>
      <c r="AD3082" s="188"/>
      <c r="AE3082" s="188">
        <v>46.94</v>
      </c>
      <c r="AF3082" s="188">
        <v>42.03</v>
      </c>
    </row>
    <row r="3083" spans="1:32" x14ac:dyDescent="0.3">
      <c r="A3083" s="180" t="s">
        <v>973</v>
      </c>
      <c r="B3083" s="180">
        <v>4204</v>
      </c>
      <c r="C3083" s="182" t="s">
        <v>29411</v>
      </c>
      <c r="D3083" s="180" t="s">
        <v>6</v>
      </c>
      <c r="E3083" s="180" t="s">
        <v>857</v>
      </c>
      <c r="F3083" s="188">
        <v>48.11</v>
      </c>
      <c r="G3083" s="188"/>
      <c r="H3083" s="188"/>
      <c r="I3083" s="188"/>
      <c r="J3083" s="188">
        <v>42.3</v>
      </c>
      <c r="K3083" s="188"/>
      <c r="L3083" s="188"/>
      <c r="M3083" s="188">
        <v>50.85</v>
      </c>
      <c r="N3083" s="188">
        <v>49.5</v>
      </c>
      <c r="O3083" s="188"/>
      <c r="P3083" s="188">
        <v>50.18</v>
      </c>
      <c r="Q3083" s="188">
        <v>50.58</v>
      </c>
      <c r="R3083" s="188">
        <v>36.54</v>
      </c>
      <c r="S3083" s="188">
        <v>45</v>
      </c>
      <c r="T3083" s="188"/>
      <c r="U3083" s="188"/>
      <c r="V3083" s="188">
        <v>42.75</v>
      </c>
      <c r="W3083" s="188"/>
      <c r="X3083" s="188"/>
      <c r="Y3083" s="188">
        <v>36.950000000000003</v>
      </c>
      <c r="Z3083" s="188">
        <v>47.48</v>
      </c>
      <c r="AA3083" s="188"/>
      <c r="AB3083" s="188">
        <v>45.63</v>
      </c>
      <c r="AC3083" s="188">
        <v>51.75</v>
      </c>
      <c r="AD3083" s="188"/>
      <c r="AE3083" s="188">
        <v>46.94</v>
      </c>
      <c r="AF3083" s="188">
        <v>42.03</v>
      </c>
    </row>
    <row r="3084" spans="1:32" x14ac:dyDescent="0.3">
      <c r="A3084" s="180" t="s">
        <v>973</v>
      </c>
      <c r="B3084" s="180">
        <v>4202</v>
      </c>
      <c r="C3084" s="182" t="s">
        <v>29412</v>
      </c>
      <c r="D3084" s="180" t="s">
        <v>6</v>
      </c>
      <c r="E3084" s="180" t="s">
        <v>857</v>
      </c>
      <c r="F3084" s="188">
        <v>145.4</v>
      </c>
      <c r="G3084" s="188"/>
      <c r="H3084" s="188"/>
      <c r="I3084" s="188"/>
      <c r="J3084" s="188">
        <v>127.85</v>
      </c>
      <c r="K3084" s="188"/>
      <c r="L3084" s="188"/>
      <c r="M3084" s="188">
        <v>153.69999999999999</v>
      </c>
      <c r="N3084" s="188">
        <v>149.62</v>
      </c>
      <c r="O3084" s="188"/>
      <c r="P3084" s="188">
        <v>151.66</v>
      </c>
      <c r="Q3084" s="188">
        <v>152.88</v>
      </c>
      <c r="R3084" s="188">
        <v>110.44</v>
      </c>
      <c r="S3084" s="188">
        <v>136.02000000000001</v>
      </c>
      <c r="T3084" s="188"/>
      <c r="U3084" s="188"/>
      <c r="V3084" s="188">
        <v>129.21</v>
      </c>
      <c r="W3084" s="188"/>
      <c r="X3084" s="188"/>
      <c r="Y3084" s="188">
        <v>111.67</v>
      </c>
      <c r="Z3084" s="188">
        <v>143.5</v>
      </c>
      <c r="AA3084" s="188"/>
      <c r="AB3084" s="188">
        <v>137.91999999999999</v>
      </c>
      <c r="AC3084" s="188">
        <v>156.41999999999999</v>
      </c>
      <c r="AD3084" s="188"/>
      <c r="AE3084" s="188">
        <v>141.86000000000001</v>
      </c>
      <c r="AF3084" s="188">
        <v>127.04</v>
      </c>
    </row>
    <row r="3085" spans="1:32" x14ac:dyDescent="0.3">
      <c r="A3085" s="180" t="s">
        <v>973</v>
      </c>
      <c r="B3085" s="180">
        <v>4203</v>
      </c>
      <c r="C3085" s="182" t="s">
        <v>29413</v>
      </c>
      <c r="D3085" s="180" t="s">
        <v>6</v>
      </c>
      <c r="E3085" s="180" t="s">
        <v>857</v>
      </c>
      <c r="F3085" s="188">
        <v>128.41</v>
      </c>
      <c r="G3085" s="188"/>
      <c r="H3085" s="188"/>
      <c r="I3085" s="188"/>
      <c r="J3085" s="188">
        <v>112.92</v>
      </c>
      <c r="K3085" s="188"/>
      <c r="L3085" s="188"/>
      <c r="M3085" s="188">
        <v>135.74</v>
      </c>
      <c r="N3085" s="188">
        <v>132.13999999999999</v>
      </c>
      <c r="O3085" s="188"/>
      <c r="P3085" s="188">
        <v>133.94</v>
      </c>
      <c r="Q3085" s="188">
        <v>135.02000000000001</v>
      </c>
      <c r="R3085" s="188">
        <v>97.54</v>
      </c>
      <c r="S3085" s="188">
        <v>120.12</v>
      </c>
      <c r="T3085" s="188"/>
      <c r="U3085" s="188"/>
      <c r="V3085" s="188">
        <v>114.12</v>
      </c>
      <c r="W3085" s="188"/>
      <c r="X3085" s="188"/>
      <c r="Y3085" s="188">
        <v>98.62</v>
      </c>
      <c r="Z3085" s="188">
        <v>126.73</v>
      </c>
      <c r="AA3085" s="188"/>
      <c r="AB3085" s="188">
        <v>121.81</v>
      </c>
      <c r="AC3085" s="188">
        <v>138.13999999999999</v>
      </c>
      <c r="AD3085" s="188"/>
      <c r="AE3085" s="188">
        <v>125.29</v>
      </c>
      <c r="AF3085" s="188">
        <v>112.19</v>
      </c>
    </row>
    <row r="3086" spans="1:32" x14ac:dyDescent="0.3">
      <c r="A3086" s="180" t="s">
        <v>973</v>
      </c>
      <c r="B3086" s="180">
        <v>4187</v>
      </c>
      <c r="C3086" s="182" t="s">
        <v>29414</v>
      </c>
      <c r="D3086" s="180" t="s">
        <v>6</v>
      </c>
      <c r="E3086" s="180" t="s">
        <v>857</v>
      </c>
      <c r="F3086" s="188">
        <v>9.59</v>
      </c>
      <c r="G3086" s="188"/>
      <c r="H3086" s="188"/>
      <c r="I3086" s="188"/>
      <c r="J3086" s="188">
        <v>8.43</v>
      </c>
      <c r="K3086" s="188"/>
      <c r="L3086" s="188"/>
      <c r="M3086" s="188">
        <v>10.130000000000001</v>
      </c>
      <c r="N3086" s="188">
        <v>9.8699999999999992</v>
      </c>
      <c r="O3086" s="188"/>
      <c r="P3086" s="188">
        <v>10</v>
      </c>
      <c r="Q3086" s="188">
        <v>10.08</v>
      </c>
      <c r="R3086" s="188">
        <v>7.28</v>
      </c>
      <c r="S3086" s="188">
        <v>8.9700000000000006</v>
      </c>
      <c r="T3086" s="188"/>
      <c r="U3086" s="188"/>
      <c r="V3086" s="188">
        <v>8.52</v>
      </c>
      <c r="W3086" s="188"/>
      <c r="X3086" s="188"/>
      <c r="Y3086" s="188">
        <v>7.36</v>
      </c>
      <c r="Z3086" s="188">
        <v>9.4600000000000009</v>
      </c>
      <c r="AA3086" s="188"/>
      <c r="AB3086" s="188">
        <v>9.09</v>
      </c>
      <c r="AC3086" s="188">
        <v>10.31</v>
      </c>
      <c r="AD3086" s="188"/>
      <c r="AE3086" s="188">
        <v>9.35</v>
      </c>
      <c r="AF3086" s="188">
        <v>8.3800000000000008</v>
      </c>
    </row>
    <row r="3087" spans="1:32" x14ac:dyDescent="0.3">
      <c r="A3087" s="180" t="s">
        <v>973</v>
      </c>
      <c r="B3087" s="180">
        <v>40368</v>
      </c>
      <c r="C3087" s="182" t="s">
        <v>29415</v>
      </c>
      <c r="D3087" s="180" t="s">
        <v>6</v>
      </c>
      <c r="E3087" s="180" t="s">
        <v>857</v>
      </c>
      <c r="F3087" s="188"/>
      <c r="G3087" s="188"/>
      <c r="H3087" s="188"/>
      <c r="I3087" s="188"/>
      <c r="J3087" s="188">
        <v>82.57</v>
      </c>
      <c r="K3087" s="188"/>
      <c r="L3087" s="188"/>
      <c r="M3087" s="188">
        <v>43.89</v>
      </c>
      <c r="N3087" s="188"/>
      <c r="O3087" s="188"/>
      <c r="P3087" s="188"/>
      <c r="Q3087" s="188"/>
      <c r="R3087" s="188"/>
      <c r="S3087" s="188"/>
      <c r="T3087" s="188"/>
      <c r="U3087" s="188"/>
      <c r="V3087" s="188"/>
      <c r="W3087" s="188"/>
      <c r="X3087" s="188"/>
      <c r="Y3087" s="188"/>
      <c r="Z3087" s="188"/>
      <c r="AA3087" s="188"/>
      <c r="AB3087" s="188">
        <v>78.540000000000006</v>
      </c>
      <c r="AC3087" s="188"/>
      <c r="AD3087" s="188"/>
      <c r="AE3087" s="188">
        <v>55.4</v>
      </c>
      <c r="AF3087" s="188"/>
    </row>
    <row r="3088" spans="1:32" x14ac:dyDescent="0.3">
      <c r="A3088" s="180" t="s">
        <v>973</v>
      </c>
      <c r="B3088" s="180">
        <v>40365</v>
      </c>
      <c r="C3088" s="182" t="s">
        <v>29416</v>
      </c>
      <c r="D3088" s="180" t="s">
        <v>6</v>
      </c>
      <c r="E3088" s="180" t="s">
        <v>857</v>
      </c>
      <c r="F3088" s="188"/>
      <c r="G3088" s="188"/>
      <c r="H3088" s="188"/>
      <c r="I3088" s="188"/>
      <c r="J3088" s="188">
        <v>55.71</v>
      </c>
      <c r="K3088" s="188"/>
      <c r="L3088" s="188"/>
      <c r="M3088" s="188">
        <v>29.61</v>
      </c>
      <c r="N3088" s="188"/>
      <c r="O3088" s="188"/>
      <c r="P3088" s="188"/>
      <c r="Q3088" s="188"/>
      <c r="R3088" s="188"/>
      <c r="S3088" s="188"/>
      <c r="T3088" s="188"/>
      <c r="U3088" s="188"/>
      <c r="V3088" s="188"/>
      <c r="W3088" s="188"/>
      <c r="X3088" s="188"/>
      <c r="Y3088" s="188"/>
      <c r="Z3088" s="188"/>
      <c r="AA3088" s="188"/>
      <c r="AB3088" s="188">
        <v>52.99</v>
      </c>
      <c r="AC3088" s="188"/>
      <c r="AD3088" s="188"/>
      <c r="AE3088" s="188">
        <v>37.380000000000003</v>
      </c>
      <c r="AF3088" s="188"/>
    </row>
    <row r="3089" spans="1:32" x14ac:dyDescent="0.3">
      <c r="A3089" s="180" t="s">
        <v>973</v>
      </c>
      <c r="B3089" s="180">
        <v>40362</v>
      </c>
      <c r="C3089" s="182" t="s">
        <v>29417</v>
      </c>
      <c r="D3089" s="180" t="s">
        <v>6</v>
      </c>
      <c r="E3089" s="180" t="s">
        <v>857</v>
      </c>
      <c r="F3089" s="188"/>
      <c r="G3089" s="188"/>
      <c r="H3089" s="188"/>
      <c r="I3089" s="188"/>
      <c r="J3089" s="188">
        <v>36.9</v>
      </c>
      <c r="K3089" s="188"/>
      <c r="L3089" s="188"/>
      <c r="M3089" s="188">
        <v>19.61</v>
      </c>
      <c r="N3089" s="188"/>
      <c r="O3089" s="188"/>
      <c r="P3089" s="188"/>
      <c r="Q3089" s="188"/>
      <c r="R3089" s="188"/>
      <c r="S3089" s="188"/>
      <c r="T3089" s="188"/>
      <c r="U3089" s="188"/>
      <c r="V3089" s="188"/>
      <c r="W3089" s="188"/>
      <c r="X3089" s="188"/>
      <c r="Y3089" s="188"/>
      <c r="Z3089" s="188"/>
      <c r="AA3089" s="188"/>
      <c r="AB3089" s="188">
        <v>35.1</v>
      </c>
      <c r="AC3089" s="188"/>
      <c r="AD3089" s="188"/>
      <c r="AE3089" s="188">
        <v>24.76</v>
      </c>
      <c r="AF3089" s="188"/>
    </row>
    <row r="3090" spans="1:32" x14ac:dyDescent="0.3">
      <c r="A3090" s="180" t="s">
        <v>973</v>
      </c>
      <c r="B3090" s="180">
        <v>40356</v>
      </c>
      <c r="C3090" s="182" t="s">
        <v>29418</v>
      </c>
      <c r="D3090" s="180" t="s">
        <v>6</v>
      </c>
      <c r="E3090" s="180" t="s">
        <v>857</v>
      </c>
      <c r="F3090" s="188"/>
      <c r="G3090" s="188"/>
      <c r="H3090" s="188"/>
      <c r="I3090" s="188"/>
      <c r="J3090" s="188">
        <v>19.03</v>
      </c>
      <c r="K3090" s="188"/>
      <c r="L3090" s="188"/>
      <c r="M3090" s="188">
        <v>10.11</v>
      </c>
      <c r="N3090" s="188"/>
      <c r="O3090" s="188"/>
      <c r="P3090" s="188"/>
      <c r="Q3090" s="188"/>
      <c r="R3090" s="188"/>
      <c r="S3090" s="188"/>
      <c r="T3090" s="188"/>
      <c r="U3090" s="188"/>
      <c r="V3090" s="188"/>
      <c r="W3090" s="188"/>
      <c r="X3090" s="188"/>
      <c r="Y3090" s="188"/>
      <c r="Z3090" s="188"/>
      <c r="AA3090" s="188"/>
      <c r="AB3090" s="188">
        <v>18.100000000000001</v>
      </c>
      <c r="AC3090" s="188"/>
      <c r="AD3090" s="188"/>
      <c r="AE3090" s="188">
        <v>12.77</v>
      </c>
      <c r="AF3090" s="188"/>
    </row>
    <row r="3091" spans="1:32" x14ac:dyDescent="0.3">
      <c r="A3091" s="180" t="s">
        <v>973</v>
      </c>
      <c r="B3091" s="180">
        <v>40374</v>
      </c>
      <c r="C3091" s="182" t="s">
        <v>29419</v>
      </c>
      <c r="D3091" s="180" t="s">
        <v>6</v>
      </c>
      <c r="E3091" s="180" t="s">
        <v>857</v>
      </c>
      <c r="F3091" s="188"/>
      <c r="G3091" s="188"/>
      <c r="H3091" s="188"/>
      <c r="I3091" s="188"/>
      <c r="J3091" s="188">
        <v>215.8</v>
      </c>
      <c r="K3091" s="188"/>
      <c r="L3091" s="188"/>
      <c r="M3091" s="188">
        <v>114.72</v>
      </c>
      <c r="N3091" s="188"/>
      <c r="O3091" s="188"/>
      <c r="P3091" s="188"/>
      <c r="Q3091" s="188"/>
      <c r="R3091" s="188"/>
      <c r="S3091" s="188"/>
      <c r="T3091" s="188"/>
      <c r="U3091" s="188"/>
      <c r="V3091" s="188"/>
      <c r="W3091" s="188"/>
      <c r="X3091" s="188"/>
      <c r="Y3091" s="188"/>
      <c r="Z3091" s="188"/>
      <c r="AA3091" s="188"/>
      <c r="AB3091" s="188">
        <v>205.27</v>
      </c>
      <c r="AC3091" s="188"/>
      <c r="AD3091" s="188"/>
      <c r="AE3091" s="188">
        <v>144.81</v>
      </c>
      <c r="AF3091" s="188"/>
    </row>
    <row r="3092" spans="1:32" x14ac:dyDescent="0.3">
      <c r="A3092" s="180" t="s">
        <v>973</v>
      </c>
      <c r="B3092" s="180">
        <v>40371</v>
      </c>
      <c r="C3092" s="182" t="s">
        <v>29420</v>
      </c>
      <c r="D3092" s="180" t="s">
        <v>6</v>
      </c>
      <c r="E3092" s="180" t="s">
        <v>857</v>
      </c>
      <c r="F3092" s="188"/>
      <c r="G3092" s="188"/>
      <c r="H3092" s="188"/>
      <c r="I3092" s="188"/>
      <c r="J3092" s="188">
        <v>135.84</v>
      </c>
      <c r="K3092" s="188"/>
      <c r="L3092" s="188"/>
      <c r="M3092" s="188">
        <v>72.209999999999994</v>
      </c>
      <c r="N3092" s="188"/>
      <c r="O3092" s="188"/>
      <c r="P3092" s="188"/>
      <c r="Q3092" s="188"/>
      <c r="R3092" s="188"/>
      <c r="S3092" s="188"/>
      <c r="T3092" s="188"/>
      <c r="U3092" s="188"/>
      <c r="V3092" s="188"/>
      <c r="W3092" s="188"/>
      <c r="X3092" s="188"/>
      <c r="Y3092" s="188"/>
      <c r="Z3092" s="188"/>
      <c r="AA3092" s="188"/>
      <c r="AB3092" s="188">
        <v>129.21</v>
      </c>
      <c r="AC3092" s="188"/>
      <c r="AD3092" s="188"/>
      <c r="AE3092" s="188">
        <v>91.15</v>
      </c>
      <c r="AF3092" s="188"/>
    </row>
    <row r="3093" spans="1:32" x14ac:dyDescent="0.3">
      <c r="A3093" s="180" t="s">
        <v>973</v>
      </c>
      <c r="B3093" s="180">
        <v>40359</v>
      </c>
      <c r="C3093" s="182" t="s">
        <v>29421</v>
      </c>
      <c r="D3093" s="180" t="s">
        <v>6</v>
      </c>
      <c r="E3093" s="180" t="s">
        <v>857</v>
      </c>
      <c r="F3093" s="188"/>
      <c r="G3093" s="188"/>
      <c r="H3093" s="188"/>
      <c r="I3093" s="188"/>
      <c r="J3093" s="188">
        <v>24.59</v>
      </c>
      <c r="K3093" s="188"/>
      <c r="L3093" s="188"/>
      <c r="M3093" s="188">
        <v>13.07</v>
      </c>
      <c r="N3093" s="188"/>
      <c r="O3093" s="188"/>
      <c r="P3093" s="188"/>
      <c r="Q3093" s="188"/>
      <c r="R3093" s="188"/>
      <c r="S3093" s="188"/>
      <c r="T3093" s="188"/>
      <c r="U3093" s="188"/>
      <c r="V3093" s="188"/>
      <c r="W3093" s="188"/>
      <c r="X3093" s="188"/>
      <c r="Y3093" s="188"/>
      <c r="Z3093" s="188"/>
      <c r="AA3093" s="188"/>
      <c r="AB3093" s="188">
        <v>23.39</v>
      </c>
      <c r="AC3093" s="188"/>
      <c r="AD3093" s="188"/>
      <c r="AE3093" s="188">
        <v>16.5</v>
      </c>
      <c r="AF3093" s="188"/>
    </row>
    <row r="3094" spans="1:32" x14ac:dyDescent="0.3">
      <c r="A3094" s="180" t="s">
        <v>973</v>
      </c>
      <c r="B3094" s="180">
        <v>45201</v>
      </c>
      <c r="C3094" s="182" t="s">
        <v>31579</v>
      </c>
      <c r="D3094" s="180" t="s">
        <v>6</v>
      </c>
      <c r="E3094" s="180" t="s">
        <v>857</v>
      </c>
      <c r="F3094" s="188">
        <v>65.69</v>
      </c>
      <c r="G3094" s="188">
        <v>48.41</v>
      </c>
      <c r="H3094" s="188"/>
      <c r="I3094" s="188">
        <v>66.540000000000006</v>
      </c>
      <c r="J3094" s="188">
        <v>45.3</v>
      </c>
      <c r="K3094" s="188">
        <v>74.25</v>
      </c>
      <c r="L3094" s="188">
        <v>60.7</v>
      </c>
      <c r="M3094" s="188">
        <v>58.13</v>
      </c>
      <c r="N3094" s="188">
        <v>67.64</v>
      </c>
      <c r="O3094" s="188">
        <v>73.28</v>
      </c>
      <c r="P3094" s="188">
        <v>72.98</v>
      </c>
      <c r="Q3094" s="188">
        <v>50.96</v>
      </c>
      <c r="R3094" s="188">
        <v>69.510000000000005</v>
      </c>
      <c r="S3094" s="188">
        <v>55.21</v>
      </c>
      <c r="T3094" s="188">
        <v>65.55</v>
      </c>
      <c r="U3094" s="188">
        <v>48.13</v>
      </c>
      <c r="V3094" s="188">
        <v>95.62</v>
      </c>
      <c r="W3094" s="188">
        <v>42.44</v>
      </c>
      <c r="X3094" s="188"/>
      <c r="Y3094" s="188">
        <v>53.79</v>
      </c>
      <c r="Z3094" s="188">
        <v>70.78</v>
      </c>
      <c r="AA3094" s="188">
        <v>60.87</v>
      </c>
      <c r="AB3094" s="188">
        <v>57.46</v>
      </c>
      <c r="AC3094" s="188">
        <v>63.95</v>
      </c>
      <c r="AD3094" s="188">
        <v>49.67</v>
      </c>
      <c r="AE3094" s="188">
        <v>65.25</v>
      </c>
      <c r="AF3094" s="188">
        <v>65.12</v>
      </c>
    </row>
    <row r="3095" spans="1:32" x14ac:dyDescent="0.3">
      <c r="A3095" s="180" t="s">
        <v>26723</v>
      </c>
      <c r="B3095" s="180">
        <v>7595</v>
      </c>
      <c r="C3095" s="182" t="s">
        <v>29422</v>
      </c>
      <c r="D3095" s="180" t="s">
        <v>40</v>
      </c>
      <c r="E3095" s="180" t="s">
        <v>857</v>
      </c>
      <c r="F3095" s="188">
        <v>19.04</v>
      </c>
      <c r="G3095" s="188">
        <v>17.05</v>
      </c>
      <c r="H3095" s="188">
        <v>17.47</v>
      </c>
      <c r="I3095" s="188">
        <v>18.440000000000001</v>
      </c>
      <c r="J3095" s="188">
        <v>17.239999999999998</v>
      </c>
      <c r="K3095" s="188">
        <v>17.2</v>
      </c>
      <c r="L3095" s="188">
        <v>16.57</v>
      </c>
      <c r="M3095" s="188">
        <v>18.940000000000001</v>
      </c>
      <c r="N3095" s="188">
        <v>15.66</v>
      </c>
      <c r="O3095" s="188">
        <v>17.02</v>
      </c>
      <c r="P3095" s="188">
        <v>20</v>
      </c>
      <c r="Q3095" s="188">
        <v>16.5</v>
      </c>
      <c r="R3095" s="188">
        <v>17.96</v>
      </c>
      <c r="S3095" s="188">
        <v>16.760000000000002</v>
      </c>
      <c r="T3095" s="188">
        <v>18.149999999999999</v>
      </c>
      <c r="U3095" s="188">
        <v>17.98</v>
      </c>
      <c r="V3095" s="188">
        <v>16.690000000000001</v>
      </c>
      <c r="W3095" s="188">
        <v>22.16</v>
      </c>
      <c r="X3095" s="188">
        <v>23.31</v>
      </c>
      <c r="Y3095" s="188">
        <v>17.71</v>
      </c>
      <c r="Z3095" s="188">
        <v>20.53</v>
      </c>
      <c r="AA3095" s="188">
        <v>17.559999999999999</v>
      </c>
      <c r="AB3095" s="188">
        <v>19.239999999999998</v>
      </c>
      <c r="AC3095" s="188">
        <v>23.35</v>
      </c>
      <c r="AD3095" s="188">
        <v>20.66</v>
      </c>
      <c r="AE3095" s="188">
        <v>23.82</v>
      </c>
      <c r="AF3095" s="188">
        <v>19.600000000000001</v>
      </c>
    </row>
    <row r="3096" spans="1:32" x14ac:dyDescent="0.3">
      <c r="A3096" s="180" t="s">
        <v>26723</v>
      </c>
      <c r="B3096" s="180">
        <v>41094</v>
      </c>
      <c r="C3096" s="182" t="s">
        <v>29423</v>
      </c>
      <c r="D3096" s="180" t="s">
        <v>63</v>
      </c>
      <c r="E3096" s="180" t="s">
        <v>857</v>
      </c>
      <c r="F3096" s="188">
        <v>3332.44</v>
      </c>
      <c r="G3096" s="188">
        <v>2975.99</v>
      </c>
      <c r="H3096" s="188">
        <v>3069.53</v>
      </c>
      <c r="I3096" s="188">
        <v>3208.79</v>
      </c>
      <c r="J3096" s="188">
        <v>3012.89</v>
      </c>
      <c r="K3096" s="188">
        <v>3028.34</v>
      </c>
      <c r="L3096" s="188">
        <v>2951.04</v>
      </c>
      <c r="M3096" s="188">
        <v>3323.22</v>
      </c>
      <c r="N3096" s="188">
        <v>2808.64</v>
      </c>
      <c r="O3096" s="188">
        <v>2996.65</v>
      </c>
      <c r="P3096" s="188">
        <v>3538.57</v>
      </c>
      <c r="Q3096" s="188">
        <v>2888.92</v>
      </c>
      <c r="R3096" s="188">
        <v>3231.66</v>
      </c>
      <c r="S3096" s="188">
        <v>2903.76</v>
      </c>
      <c r="T3096" s="188">
        <v>3164.13</v>
      </c>
      <c r="U3096" s="188">
        <v>3148.05</v>
      </c>
      <c r="V3096" s="188">
        <v>2951.29</v>
      </c>
      <c r="W3096" s="188">
        <v>3890.89</v>
      </c>
      <c r="X3096" s="188">
        <v>4096.96</v>
      </c>
      <c r="Y3096" s="188">
        <v>3098.87</v>
      </c>
      <c r="Z3096" s="188">
        <v>3575.61</v>
      </c>
      <c r="AA3096" s="188">
        <v>3065.77</v>
      </c>
      <c r="AB3096" s="188">
        <v>3381.95</v>
      </c>
      <c r="AC3096" s="188">
        <v>4100.2299999999996</v>
      </c>
      <c r="AD3096" s="188">
        <v>3648.92</v>
      </c>
      <c r="AE3096" s="188">
        <v>4173.53</v>
      </c>
      <c r="AF3096" s="188">
        <v>3449.35</v>
      </c>
    </row>
    <row r="3097" spans="1:32" x14ac:dyDescent="0.3">
      <c r="A3097" s="180" t="s">
        <v>973</v>
      </c>
      <c r="B3097" s="180">
        <v>38175</v>
      </c>
      <c r="C3097" s="182" t="s">
        <v>29424</v>
      </c>
      <c r="D3097" s="180" t="s">
        <v>6</v>
      </c>
      <c r="E3097" s="180" t="s">
        <v>857</v>
      </c>
      <c r="F3097" s="188">
        <v>5.34</v>
      </c>
      <c r="G3097" s="188">
        <v>5.08</v>
      </c>
      <c r="H3097" s="188">
        <v>5.22</v>
      </c>
      <c r="I3097" s="188">
        <v>4.53</v>
      </c>
      <c r="J3097" s="188">
        <v>5</v>
      </c>
      <c r="K3097" s="188">
        <v>5.55</v>
      </c>
      <c r="L3097" s="188">
        <v>4.9800000000000004</v>
      </c>
      <c r="M3097" s="188">
        <v>4.87</v>
      </c>
      <c r="N3097" s="188">
        <v>5.65</v>
      </c>
      <c r="O3097" s="188">
        <v>4.6399999999999997</v>
      </c>
      <c r="P3097" s="188">
        <v>5.05</v>
      </c>
      <c r="Q3097" s="188">
        <v>5.51</v>
      </c>
      <c r="R3097" s="188">
        <v>6.28</v>
      </c>
      <c r="S3097" s="188">
        <v>5.27</v>
      </c>
      <c r="T3097" s="188">
        <v>5.22</v>
      </c>
      <c r="U3097" s="188">
        <v>5.55</v>
      </c>
      <c r="V3097" s="188">
        <v>5.1100000000000003</v>
      </c>
      <c r="W3097" s="188">
        <v>4.87</v>
      </c>
      <c r="X3097" s="188">
        <v>5.09</v>
      </c>
      <c r="Y3097" s="188">
        <v>4.87</v>
      </c>
      <c r="Z3097" s="188">
        <v>5.92</v>
      </c>
      <c r="AA3097" s="188">
        <v>4.6399999999999997</v>
      </c>
      <c r="AB3097" s="188">
        <v>5.24</v>
      </c>
      <c r="AC3097" s="188">
        <v>5.72</v>
      </c>
      <c r="AD3097" s="188">
        <v>5.22</v>
      </c>
      <c r="AE3097" s="188">
        <v>4.6399999999999997</v>
      </c>
      <c r="AF3097" s="188">
        <v>5.57</v>
      </c>
    </row>
    <row r="3098" spans="1:32" x14ac:dyDescent="0.3">
      <c r="A3098" s="180" t="s">
        <v>973</v>
      </c>
      <c r="B3098" s="180">
        <v>38176</v>
      </c>
      <c r="C3098" s="182" t="s">
        <v>29425</v>
      </c>
      <c r="D3098" s="180" t="s">
        <v>6</v>
      </c>
      <c r="E3098" s="180" t="s">
        <v>857</v>
      </c>
      <c r="F3098" s="188">
        <v>15.71</v>
      </c>
      <c r="G3098" s="188">
        <v>14.96</v>
      </c>
      <c r="H3098" s="188">
        <v>15.37</v>
      </c>
      <c r="I3098" s="188">
        <v>13.32</v>
      </c>
      <c r="J3098" s="188">
        <v>14.73</v>
      </c>
      <c r="K3098" s="188">
        <v>16.32</v>
      </c>
      <c r="L3098" s="188">
        <v>14.66</v>
      </c>
      <c r="M3098" s="188">
        <v>14.34</v>
      </c>
      <c r="N3098" s="188">
        <v>16.63</v>
      </c>
      <c r="O3098" s="188">
        <v>13.66</v>
      </c>
      <c r="P3098" s="188">
        <v>14.86</v>
      </c>
      <c r="Q3098" s="188">
        <v>16.22</v>
      </c>
      <c r="R3098" s="188">
        <v>18.48</v>
      </c>
      <c r="S3098" s="188">
        <v>15.5</v>
      </c>
      <c r="T3098" s="188">
        <v>15.37</v>
      </c>
      <c r="U3098" s="188">
        <v>16.32</v>
      </c>
      <c r="V3098" s="188">
        <v>15.03</v>
      </c>
      <c r="W3098" s="188">
        <v>14.34</v>
      </c>
      <c r="X3098" s="188">
        <v>14.99</v>
      </c>
      <c r="Y3098" s="188">
        <v>14.34</v>
      </c>
      <c r="Z3098" s="188">
        <v>17.420000000000002</v>
      </c>
      <c r="AA3098" s="188">
        <v>13.66</v>
      </c>
      <c r="AB3098" s="188">
        <v>15.42</v>
      </c>
      <c r="AC3098" s="188">
        <v>16.84</v>
      </c>
      <c r="AD3098" s="188">
        <v>15.37</v>
      </c>
      <c r="AE3098" s="188">
        <v>13.66</v>
      </c>
      <c r="AF3098" s="188">
        <v>16.39</v>
      </c>
    </row>
    <row r="3099" spans="1:32" x14ac:dyDescent="0.3">
      <c r="A3099" s="180" t="s">
        <v>973</v>
      </c>
      <c r="B3099" s="180">
        <v>36152</v>
      </c>
      <c r="C3099" s="182" t="s">
        <v>29426</v>
      </c>
      <c r="D3099" s="180" t="s">
        <v>6</v>
      </c>
      <c r="E3099" s="180" t="s">
        <v>857</v>
      </c>
      <c r="F3099" s="188">
        <v>6.21</v>
      </c>
      <c r="G3099" s="188">
        <v>5.76</v>
      </c>
      <c r="H3099" s="188">
        <v>5.85</v>
      </c>
      <c r="I3099" s="188">
        <v>6.91</v>
      </c>
      <c r="J3099" s="188">
        <v>5.47</v>
      </c>
      <c r="K3099" s="188">
        <v>6</v>
      </c>
      <c r="L3099" s="188">
        <v>4.9400000000000004</v>
      </c>
      <c r="M3099" s="188">
        <v>5.66</v>
      </c>
      <c r="N3099" s="188">
        <v>4.99</v>
      </c>
      <c r="O3099" s="188">
        <v>5.47</v>
      </c>
      <c r="P3099" s="188">
        <v>5.41</v>
      </c>
      <c r="Q3099" s="188">
        <v>5.86</v>
      </c>
      <c r="R3099" s="188">
        <v>7.53</v>
      </c>
      <c r="S3099" s="188">
        <v>6.52</v>
      </c>
      <c r="T3099" s="188">
        <v>7.06</v>
      </c>
      <c r="U3099" s="188">
        <v>5.91</v>
      </c>
      <c r="V3099" s="188">
        <v>7.25</v>
      </c>
      <c r="W3099" s="188">
        <v>5.76</v>
      </c>
      <c r="X3099" s="188">
        <v>6.91</v>
      </c>
      <c r="Y3099" s="188">
        <v>4.99</v>
      </c>
      <c r="Z3099" s="188">
        <v>6.33</v>
      </c>
      <c r="AA3099" s="188">
        <v>7.37</v>
      </c>
      <c r="AB3099" s="188">
        <v>6.49</v>
      </c>
      <c r="AC3099" s="188">
        <v>5.72</v>
      </c>
      <c r="AD3099" s="188">
        <v>5.18</v>
      </c>
      <c r="AE3099" s="188">
        <v>5.76</v>
      </c>
      <c r="AF3099" s="188">
        <v>6.86</v>
      </c>
    </row>
    <row r="3100" spans="1:32" x14ac:dyDescent="0.3">
      <c r="A3100" s="180" t="s">
        <v>973</v>
      </c>
      <c r="B3100" s="180">
        <v>45212</v>
      </c>
      <c r="C3100" s="182" t="s">
        <v>31580</v>
      </c>
      <c r="D3100" s="180" t="s">
        <v>6</v>
      </c>
      <c r="E3100" s="180" t="s">
        <v>857</v>
      </c>
      <c r="F3100" s="188">
        <v>62.17</v>
      </c>
      <c r="G3100" s="188">
        <v>57.64</v>
      </c>
      <c r="H3100" s="188">
        <v>58.6</v>
      </c>
      <c r="I3100" s="188">
        <v>69.17</v>
      </c>
      <c r="J3100" s="188">
        <v>54.79</v>
      </c>
      <c r="K3100" s="188">
        <v>60.06</v>
      </c>
      <c r="L3100" s="188">
        <v>49.45</v>
      </c>
      <c r="M3100" s="188">
        <v>56.68</v>
      </c>
      <c r="N3100" s="188">
        <v>49.95</v>
      </c>
      <c r="O3100" s="188">
        <v>54.79</v>
      </c>
      <c r="P3100" s="188">
        <v>54.22</v>
      </c>
      <c r="Q3100" s="188">
        <v>58.67</v>
      </c>
      <c r="R3100" s="188">
        <v>75.39</v>
      </c>
      <c r="S3100" s="188">
        <v>65.319999999999993</v>
      </c>
      <c r="T3100" s="188">
        <v>70.7</v>
      </c>
      <c r="U3100" s="188">
        <v>59.17</v>
      </c>
      <c r="V3100" s="188">
        <v>72.55</v>
      </c>
      <c r="W3100" s="188">
        <v>57.64</v>
      </c>
      <c r="X3100" s="188">
        <v>69.17</v>
      </c>
      <c r="Y3100" s="188">
        <v>49.95</v>
      </c>
      <c r="Z3100" s="188">
        <v>63.4</v>
      </c>
      <c r="AA3100" s="188">
        <v>73.739999999999995</v>
      </c>
      <c r="AB3100" s="188">
        <v>64.94</v>
      </c>
      <c r="AC3100" s="188">
        <v>57.25</v>
      </c>
      <c r="AD3100" s="188">
        <v>51.87</v>
      </c>
      <c r="AE3100" s="188">
        <v>57.64</v>
      </c>
      <c r="AF3100" s="188">
        <v>68.7</v>
      </c>
    </row>
    <row r="3101" spans="1:32" x14ac:dyDescent="0.3">
      <c r="A3101" s="180" t="s">
        <v>973</v>
      </c>
      <c r="B3101" s="180">
        <v>4221</v>
      </c>
      <c r="C3101" s="182" t="s">
        <v>29427</v>
      </c>
      <c r="D3101" s="180" t="s">
        <v>57</v>
      </c>
      <c r="E3101" s="180" t="s">
        <v>26586</v>
      </c>
      <c r="F3101" s="188">
        <v>8.0500000000000007</v>
      </c>
      <c r="G3101" s="188">
        <v>7.41</v>
      </c>
      <c r="H3101" s="188">
        <v>7.49</v>
      </c>
      <c r="I3101" s="188">
        <v>6.48</v>
      </c>
      <c r="J3101" s="188">
        <v>7.86</v>
      </c>
      <c r="K3101" s="188">
        <v>7.45</v>
      </c>
      <c r="L3101" s="188">
        <v>7.3</v>
      </c>
      <c r="M3101" s="188">
        <v>6.89</v>
      </c>
      <c r="N3101" s="188">
        <v>7.13</v>
      </c>
      <c r="O3101" s="188">
        <v>7.21</v>
      </c>
      <c r="P3101" s="188">
        <v>6.99</v>
      </c>
      <c r="Q3101" s="188">
        <v>7.17</v>
      </c>
      <c r="R3101" s="188">
        <v>7.14</v>
      </c>
      <c r="S3101" s="188">
        <v>7.49</v>
      </c>
      <c r="T3101" s="188">
        <v>6.88</v>
      </c>
      <c r="U3101" s="188">
        <v>7.67</v>
      </c>
      <c r="V3101" s="188">
        <v>7.34</v>
      </c>
      <c r="W3101" s="188">
        <v>7.14</v>
      </c>
      <c r="X3101" s="188">
        <v>7.16</v>
      </c>
      <c r="Y3101" s="188">
        <v>7.19</v>
      </c>
      <c r="Z3101" s="188">
        <v>7.41</v>
      </c>
      <c r="AA3101" s="188">
        <v>7.72</v>
      </c>
      <c r="AB3101" s="188">
        <v>7.06</v>
      </c>
      <c r="AC3101" s="188">
        <v>7.25</v>
      </c>
      <c r="AD3101" s="188">
        <v>7.57</v>
      </c>
      <c r="AE3101" s="188">
        <v>7.26</v>
      </c>
      <c r="AF3101" s="188">
        <v>7.14</v>
      </c>
    </row>
    <row r="3102" spans="1:32" x14ac:dyDescent="0.3">
      <c r="A3102" s="180" t="s">
        <v>973</v>
      </c>
      <c r="B3102" s="180">
        <v>4227</v>
      </c>
      <c r="C3102" s="182" t="s">
        <v>29428</v>
      </c>
      <c r="D3102" s="180" t="s">
        <v>57</v>
      </c>
      <c r="E3102" s="180" t="s">
        <v>857</v>
      </c>
      <c r="F3102" s="188">
        <v>37.54</v>
      </c>
      <c r="G3102" s="188">
        <v>34.549999999999997</v>
      </c>
      <c r="H3102" s="188">
        <v>34.92</v>
      </c>
      <c r="I3102" s="188">
        <v>30.21</v>
      </c>
      <c r="J3102" s="188">
        <v>36.65</v>
      </c>
      <c r="K3102" s="188">
        <v>34.74</v>
      </c>
      <c r="L3102" s="188">
        <v>34.04</v>
      </c>
      <c r="M3102" s="188">
        <v>32.130000000000003</v>
      </c>
      <c r="N3102" s="188">
        <v>33.25</v>
      </c>
      <c r="O3102" s="188">
        <v>33.619999999999997</v>
      </c>
      <c r="P3102" s="188">
        <v>32.590000000000003</v>
      </c>
      <c r="Q3102" s="188">
        <v>33.43</v>
      </c>
      <c r="R3102" s="188">
        <v>33.29</v>
      </c>
      <c r="S3102" s="188">
        <v>34.92</v>
      </c>
      <c r="T3102" s="188">
        <v>32.08</v>
      </c>
      <c r="U3102" s="188">
        <v>35.76</v>
      </c>
      <c r="V3102" s="188">
        <v>34.229999999999997</v>
      </c>
      <c r="W3102" s="188">
        <v>33.29</v>
      </c>
      <c r="X3102" s="188">
        <v>33.39</v>
      </c>
      <c r="Y3102" s="188">
        <v>33.53</v>
      </c>
      <c r="Z3102" s="188">
        <v>34.549999999999997</v>
      </c>
      <c r="AA3102" s="188">
        <v>36</v>
      </c>
      <c r="AB3102" s="188">
        <v>32.92</v>
      </c>
      <c r="AC3102" s="188">
        <v>33.81</v>
      </c>
      <c r="AD3102" s="188">
        <v>35.299999999999997</v>
      </c>
      <c r="AE3102" s="188">
        <v>33.85</v>
      </c>
      <c r="AF3102" s="188">
        <v>33.29</v>
      </c>
    </row>
    <row r="3103" spans="1:32" x14ac:dyDescent="0.3">
      <c r="A3103" s="180" t="s">
        <v>973</v>
      </c>
      <c r="B3103" s="180">
        <v>38170</v>
      </c>
      <c r="C3103" s="182" t="s">
        <v>29429</v>
      </c>
      <c r="D3103" s="180" t="s">
        <v>6</v>
      </c>
      <c r="E3103" s="180" t="s">
        <v>857</v>
      </c>
      <c r="F3103" s="188">
        <v>23.34</v>
      </c>
      <c r="G3103" s="188">
        <v>22.22</v>
      </c>
      <c r="H3103" s="188">
        <v>22.83</v>
      </c>
      <c r="I3103" s="188">
        <v>19.79</v>
      </c>
      <c r="J3103" s="188">
        <v>21.88</v>
      </c>
      <c r="K3103" s="188">
        <v>24.25</v>
      </c>
      <c r="L3103" s="188">
        <v>21.79</v>
      </c>
      <c r="M3103" s="188">
        <v>21.3</v>
      </c>
      <c r="N3103" s="188">
        <v>24.7</v>
      </c>
      <c r="O3103" s="188">
        <v>20.3</v>
      </c>
      <c r="P3103" s="188">
        <v>22.07</v>
      </c>
      <c r="Q3103" s="188">
        <v>24.1</v>
      </c>
      <c r="R3103" s="188">
        <v>27.46</v>
      </c>
      <c r="S3103" s="188">
        <v>23.04</v>
      </c>
      <c r="T3103" s="188">
        <v>22.83</v>
      </c>
      <c r="U3103" s="188">
        <v>24.25</v>
      </c>
      <c r="V3103" s="188">
        <v>22.33</v>
      </c>
      <c r="W3103" s="188">
        <v>21.31</v>
      </c>
      <c r="X3103" s="188">
        <v>22.28</v>
      </c>
      <c r="Y3103" s="188">
        <v>21.31</v>
      </c>
      <c r="Z3103" s="188">
        <v>25.88</v>
      </c>
      <c r="AA3103" s="188">
        <v>20.3</v>
      </c>
      <c r="AB3103" s="188">
        <v>22.9</v>
      </c>
      <c r="AC3103" s="188">
        <v>25.03</v>
      </c>
      <c r="AD3103" s="188">
        <v>22.83</v>
      </c>
      <c r="AE3103" s="188">
        <v>20.3</v>
      </c>
      <c r="AF3103" s="188">
        <v>24.36</v>
      </c>
    </row>
    <row r="3104" spans="1:32" x14ac:dyDescent="0.3">
      <c r="A3104" s="180" t="s">
        <v>26723</v>
      </c>
      <c r="B3104" s="180">
        <v>4252</v>
      </c>
      <c r="C3104" s="182" t="s">
        <v>29430</v>
      </c>
      <c r="D3104" s="180" t="s">
        <v>40</v>
      </c>
      <c r="E3104" s="180" t="s">
        <v>857</v>
      </c>
      <c r="F3104" s="188">
        <v>28.4</v>
      </c>
      <c r="G3104" s="188">
        <v>17.52</v>
      </c>
      <c r="H3104" s="188">
        <v>32.630000000000003</v>
      </c>
      <c r="I3104" s="188">
        <v>21.71</v>
      </c>
      <c r="J3104" s="188">
        <v>31.22</v>
      </c>
      <c r="K3104" s="188">
        <v>24.88</v>
      </c>
      <c r="L3104" s="188">
        <v>20.67</v>
      </c>
      <c r="M3104" s="188">
        <v>30.62</v>
      </c>
      <c r="N3104" s="188">
        <v>31.76</v>
      </c>
      <c r="O3104" s="188">
        <v>19.329999999999998</v>
      </c>
      <c r="P3104" s="188">
        <v>28.67</v>
      </c>
      <c r="Q3104" s="188">
        <v>21.85</v>
      </c>
      <c r="R3104" s="188">
        <v>18.45</v>
      </c>
      <c r="S3104" s="188">
        <v>21.7</v>
      </c>
      <c r="T3104" s="188">
        <v>24.21</v>
      </c>
      <c r="U3104" s="188">
        <v>16.82</v>
      </c>
      <c r="V3104" s="188">
        <v>22.74</v>
      </c>
      <c r="W3104" s="188">
        <v>29.13</v>
      </c>
      <c r="X3104" s="188">
        <v>37.799999999999997</v>
      </c>
      <c r="Y3104" s="188">
        <v>23.46</v>
      </c>
      <c r="Z3104" s="188">
        <v>24.13</v>
      </c>
      <c r="AA3104" s="188">
        <v>26.95</v>
      </c>
      <c r="AB3104" s="188">
        <v>31.72</v>
      </c>
      <c r="AC3104" s="188">
        <v>37.78</v>
      </c>
      <c r="AD3104" s="188">
        <v>22.42</v>
      </c>
      <c r="AE3104" s="188">
        <v>31.06</v>
      </c>
      <c r="AF3104" s="188">
        <v>22.25</v>
      </c>
    </row>
    <row r="3105" spans="1:32" x14ac:dyDescent="0.3">
      <c r="A3105" s="180" t="s">
        <v>26723</v>
      </c>
      <c r="B3105" s="180">
        <v>40980</v>
      </c>
      <c r="C3105" s="182" t="s">
        <v>29431</v>
      </c>
      <c r="D3105" s="180" t="s">
        <v>63</v>
      </c>
      <c r="E3105" s="180" t="s">
        <v>857</v>
      </c>
      <c r="F3105" s="188">
        <v>4968.7299999999996</v>
      </c>
      <c r="G3105" s="188">
        <v>3057.18</v>
      </c>
      <c r="H3105" s="188">
        <v>5727.62</v>
      </c>
      <c r="I3105" s="188">
        <v>3777.71</v>
      </c>
      <c r="J3105" s="188">
        <v>5455.64</v>
      </c>
      <c r="K3105" s="188">
        <v>4378.58</v>
      </c>
      <c r="L3105" s="188">
        <v>3681.42</v>
      </c>
      <c r="M3105" s="188">
        <v>5368.67</v>
      </c>
      <c r="N3105" s="188">
        <v>5695.3</v>
      </c>
      <c r="O3105" s="188">
        <v>3403.66</v>
      </c>
      <c r="P3105" s="188">
        <v>5073.1400000000003</v>
      </c>
      <c r="Q3105" s="188">
        <v>3825.65</v>
      </c>
      <c r="R3105" s="188">
        <v>3322.01</v>
      </c>
      <c r="S3105" s="188">
        <v>3761.21</v>
      </c>
      <c r="T3105" s="188">
        <v>4219.3599999999997</v>
      </c>
      <c r="U3105" s="188">
        <v>2945.59</v>
      </c>
      <c r="V3105" s="188">
        <v>4016.85</v>
      </c>
      <c r="W3105" s="188">
        <v>5109.7</v>
      </c>
      <c r="X3105" s="188">
        <v>6640.56</v>
      </c>
      <c r="Y3105" s="188">
        <v>4102.1000000000004</v>
      </c>
      <c r="Z3105" s="188">
        <v>4202.8</v>
      </c>
      <c r="AA3105" s="188">
        <v>4703.41</v>
      </c>
      <c r="AB3105" s="188">
        <v>5577.34</v>
      </c>
      <c r="AC3105" s="188">
        <v>6633.09</v>
      </c>
      <c r="AD3105" s="188">
        <v>3960.16</v>
      </c>
      <c r="AE3105" s="188">
        <v>5442.82</v>
      </c>
      <c r="AF3105" s="188">
        <v>3914.57</v>
      </c>
    </row>
    <row r="3106" spans="1:32" x14ac:dyDescent="0.3">
      <c r="A3106" s="180" t="s">
        <v>26723</v>
      </c>
      <c r="B3106" s="180">
        <v>41031</v>
      </c>
      <c r="C3106" s="182" t="s">
        <v>29432</v>
      </c>
      <c r="D3106" s="180" t="s">
        <v>63</v>
      </c>
      <c r="E3106" s="180" t="s">
        <v>857</v>
      </c>
      <c r="F3106" s="188">
        <v>5181.1000000000004</v>
      </c>
      <c r="G3106" s="188">
        <v>3181.72</v>
      </c>
      <c r="H3106" s="188">
        <v>6040.11</v>
      </c>
      <c r="I3106" s="188">
        <v>3785.51</v>
      </c>
      <c r="J3106" s="188">
        <v>6256.73</v>
      </c>
      <c r="K3106" s="188">
        <v>4271.78</v>
      </c>
      <c r="L3106" s="188">
        <v>3401</v>
      </c>
      <c r="M3106" s="188">
        <v>5010.2700000000004</v>
      </c>
      <c r="N3106" s="188">
        <v>2755.01</v>
      </c>
      <c r="O3106" s="188">
        <v>3794.62</v>
      </c>
      <c r="P3106" s="188">
        <v>5653.19</v>
      </c>
      <c r="Q3106" s="188">
        <v>4181.83</v>
      </c>
      <c r="R3106" s="188">
        <v>3459.94</v>
      </c>
      <c r="S3106" s="188">
        <v>4283.0200000000004</v>
      </c>
      <c r="T3106" s="188">
        <v>4391.88</v>
      </c>
      <c r="U3106" s="188">
        <v>3634.81</v>
      </c>
      <c r="V3106" s="188">
        <v>4066.15</v>
      </c>
      <c r="W3106" s="188">
        <v>4949.78</v>
      </c>
      <c r="X3106" s="188">
        <v>6014.14</v>
      </c>
      <c r="Y3106" s="188">
        <v>3974.21</v>
      </c>
      <c r="Z3106" s="188">
        <v>4557.72</v>
      </c>
      <c r="AA3106" s="188">
        <v>4383.8500000000004</v>
      </c>
      <c r="AB3106" s="188">
        <v>5898.77</v>
      </c>
      <c r="AC3106" s="188">
        <v>6716.87</v>
      </c>
      <c r="AD3106" s="188">
        <v>4128.9799999999996</v>
      </c>
      <c r="AE3106" s="188">
        <v>5010.84</v>
      </c>
      <c r="AF3106" s="188">
        <v>4136.6000000000004</v>
      </c>
    </row>
    <row r="3107" spans="1:32" x14ac:dyDescent="0.3">
      <c r="A3107" s="180" t="s">
        <v>26723</v>
      </c>
      <c r="B3107" s="180">
        <v>37666</v>
      </c>
      <c r="C3107" s="182" t="s">
        <v>29433</v>
      </c>
      <c r="D3107" s="180" t="s">
        <v>40</v>
      </c>
      <c r="E3107" s="180" t="s">
        <v>857</v>
      </c>
      <c r="F3107" s="188">
        <v>16.98</v>
      </c>
      <c r="G3107" s="188">
        <v>13.31</v>
      </c>
      <c r="H3107" s="188">
        <v>23.87</v>
      </c>
      <c r="I3107" s="188">
        <v>16.09</v>
      </c>
      <c r="J3107" s="188">
        <v>35.18</v>
      </c>
      <c r="K3107" s="188">
        <v>22.18</v>
      </c>
      <c r="L3107" s="188">
        <v>19.09</v>
      </c>
      <c r="M3107" s="188">
        <v>24.42</v>
      </c>
      <c r="N3107" s="188">
        <v>14.08</v>
      </c>
      <c r="O3107" s="188">
        <v>17.739999999999998</v>
      </c>
      <c r="P3107" s="188">
        <v>26.03</v>
      </c>
      <c r="Q3107" s="188">
        <v>20.96</v>
      </c>
      <c r="R3107" s="188">
        <v>17.239999999999998</v>
      </c>
      <c r="S3107" s="188">
        <v>20.62</v>
      </c>
      <c r="T3107" s="188">
        <v>16.62</v>
      </c>
      <c r="U3107" s="188">
        <v>16.78</v>
      </c>
      <c r="V3107" s="188">
        <v>23.02</v>
      </c>
      <c r="W3107" s="188">
        <v>26.49</v>
      </c>
      <c r="X3107" s="188">
        <v>29.42</v>
      </c>
      <c r="Y3107" s="188">
        <v>17.73</v>
      </c>
      <c r="Z3107" s="188">
        <v>19.690000000000001</v>
      </c>
      <c r="AA3107" s="188">
        <v>16.64</v>
      </c>
      <c r="AB3107" s="188">
        <v>27.76</v>
      </c>
      <c r="AC3107" s="188">
        <v>33.47</v>
      </c>
      <c r="AD3107" s="188">
        <v>19.559999999999999</v>
      </c>
      <c r="AE3107" s="188">
        <v>25.93</v>
      </c>
      <c r="AF3107" s="188">
        <v>16.2</v>
      </c>
    </row>
    <row r="3108" spans="1:32" x14ac:dyDescent="0.3">
      <c r="A3108" s="180" t="s">
        <v>26723</v>
      </c>
      <c r="B3108" s="180">
        <v>40986</v>
      </c>
      <c r="C3108" s="182" t="s">
        <v>29434</v>
      </c>
      <c r="D3108" s="180" t="s">
        <v>63</v>
      </c>
      <c r="E3108" s="180" t="s">
        <v>857</v>
      </c>
      <c r="F3108" s="188">
        <v>2974.65</v>
      </c>
      <c r="G3108" s="188">
        <v>2323.62</v>
      </c>
      <c r="H3108" s="188">
        <v>4190.66</v>
      </c>
      <c r="I3108" s="188">
        <v>2800.85</v>
      </c>
      <c r="J3108" s="188">
        <v>6146.68</v>
      </c>
      <c r="K3108" s="188">
        <v>3906.52</v>
      </c>
      <c r="L3108" s="188">
        <v>3398.52</v>
      </c>
      <c r="M3108" s="188">
        <v>4281.96</v>
      </c>
      <c r="N3108" s="188">
        <v>2528.56</v>
      </c>
      <c r="O3108" s="188">
        <v>3124.51</v>
      </c>
      <c r="P3108" s="188">
        <v>4607.43</v>
      </c>
      <c r="Q3108" s="188">
        <v>3672.35</v>
      </c>
      <c r="R3108" s="188">
        <v>3104.28</v>
      </c>
      <c r="S3108" s="188">
        <v>3572.71</v>
      </c>
      <c r="T3108" s="188">
        <v>2895.8</v>
      </c>
      <c r="U3108" s="188">
        <v>2939.17</v>
      </c>
      <c r="V3108" s="188">
        <v>4066.15</v>
      </c>
      <c r="W3108" s="188">
        <v>4649.01</v>
      </c>
      <c r="X3108" s="188">
        <v>5172.13</v>
      </c>
      <c r="Y3108" s="188">
        <v>3104.01</v>
      </c>
      <c r="Z3108" s="188">
        <v>3429.63</v>
      </c>
      <c r="AA3108" s="188">
        <v>2906.18</v>
      </c>
      <c r="AB3108" s="188">
        <v>4879.83</v>
      </c>
      <c r="AC3108" s="188">
        <v>5877.05</v>
      </c>
      <c r="AD3108" s="188">
        <v>3455.21</v>
      </c>
      <c r="AE3108" s="188">
        <v>4543.6400000000003</v>
      </c>
      <c r="AF3108" s="188">
        <v>2851.25</v>
      </c>
    </row>
    <row r="3109" spans="1:32" x14ac:dyDescent="0.3">
      <c r="A3109" s="180" t="s">
        <v>26723</v>
      </c>
      <c r="B3109" s="180">
        <v>4250</v>
      </c>
      <c r="C3109" s="182" t="s">
        <v>29435</v>
      </c>
      <c r="D3109" s="180" t="s">
        <v>40</v>
      </c>
      <c r="E3109" s="180" t="s">
        <v>857</v>
      </c>
      <c r="F3109" s="188">
        <v>21.13</v>
      </c>
      <c r="G3109" s="188">
        <v>13.89</v>
      </c>
      <c r="H3109" s="188">
        <v>24.28</v>
      </c>
      <c r="I3109" s="188">
        <v>16.16</v>
      </c>
      <c r="J3109" s="188">
        <v>29.39</v>
      </c>
      <c r="K3109" s="188">
        <v>19.72</v>
      </c>
      <c r="L3109" s="188">
        <v>15.88</v>
      </c>
      <c r="M3109" s="188">
        <v>17.350000000000001</v>
      </c>
      <c r="N3109" s="188">
        <v>16.47</v>
      </c>
      <c r="O3109" s="188">
        <v>15.33</v>
      </c>
      <c r="P3109" s="188">
        <v>25.7</v>
      </c>
      <c r="Q3109" s="188">
        <v>18.48</v>
      </c>
      <c r="R3109" s="188">
        <v>19.05</v>
      </c>
      <c r="S3109" s="188">
        <v>18.54</v>
      </c>
      <c r="T3109" s="188">
        <v>19.22</v>
      </c>
      <c r="U3109" s="188">
        <v>15.45</v>
      </c>
      <c r="V3109" s="188">
        <v>18.04</v>
      </c>
      <c r="W3109" s="188">
        <v>20.41</v>
      </c>
      <c r="X3109" s="188">
        <v>35.479999999999997</v>
      </c>
      <c r="Y3109" s="188">
        <v>18.600000000000001</v>
      </c>
      <c r="Z3109" s="188">
        <v>17.96</v>
      </c>
      <c r="AA3109" s="188">
        <v>20.059999999999999</v>
      </c>
      <c r="AB3109" s="188">
        <v>20.81</v>
      </c>
      <c r="AC3109" s="188">
        <v>25</v>
      </c>
      <c r="AD3109" s="188">
        <v>17.78</v>
      </c>
      <c r="AE3109" s="188">
        <v>24.27</v>
      </c>
      <c r="AF3109" s="188">
        <v>16.57</v>
      </c>
    </row>
    <row r="3110" spans="1:32" x14ac:dyDescent="0.3">
      <c r="A3110" s="180" t="s">
        <v>26723</v>
      </c>
      <c r="B3110" s="180">
        <v>40978</v>
      </c>
      <c r="C3110" s="182" t="s">
        <v>29436</v>
      </c>
      <c r="D3110" s="180" t="s">
        <v>63</v>
      </c>
      <c r="E3110" s="180" t="s">
        <v>857</v>
      </c>
      <c r="F3110" s="188">
        <v>3698.35</v>
      </c>
      <c r="G3110" s="188">
        <v>2425.5500000000002</v>
      </c>
      <c r="H3110" s="188">
        <v>4263.21</v>
      </c>
      <c r="I3110" s="188">
        <v>2811.85</v>
      </c>
      <c r="J3110" s="188">
        <v>5133.93</v>
      </c>
      <c r="K3110" s="188">
        <v>3473.93</v>
      </c>
      <c r="L3110" s="188">
        <v>2827.83</v>
      </c>
      <c r="M3110" s="188">
        <v>3044.18</v>
      </c>
      <c r="N3110" s="188">
        <v>2954.88</v>
      </c>
      <c r="O3110" s="188">
        <v>2700.44</v>
      </c>
      <c r="P3110" s="188">
        <v>4549.21</v>
      </c>
      <c r="Q3110" s="188">
        <v>3238.38</v>
      </c>
      <c r="R3110" s="188">
        <v>3426.56</v>
      </c>
      <c r="S3110" s="188">
        <v>3212.77</v>
      </c>
      <c r="T3110" s="188">
        <v>3347.6</v>
      </c>
      <c r="U3110" s="188">
        <v>2705.97</v>
      </c>
      <c r="V3110" s="188">
        <v>3186.94</v>
      </c>
      <c r="W3110" s="188">
        <v>3582.47</v>
      </c>
      <c r="X3110" s="188">
        <v>6234.29</v>
      </c>
      <c r="Y3110" s="188">
        <v>3254.57</v>
      </c>
      <c r="Z3110" s="188">
        <v>3128.25</v>
      </c>
      <c r="AA3110" s="188">
        <v>3500.87</v>
      </c>
      <c r="AB3110" s="188">
        <v>3658.03</v>
      </c>
      <c r="AC3110" s="188">
        <v>4390.34</v>
      </c>
      <c r="AD3110" s="188">
        <v>3141.95</v>
      </c>
      <c r="AE3110" s="188">
        <v>4254.54</v>
      </c>
      <c r="AF3110" s="188">
        <v>2913.71</v>
      </c>
    </row>
    <row r="3111" spans="1:32" x14ac:dyDescent="0.3">
      <c r="A3111" s="180" t="s">
        <v>26723</v>
      </c>
      <c r="B3111" s="180">
        <v>44501</v>
      </c>
      <c r="C3111" s="182" t="s">
        <v>29437</v>
      </c>
      <c r="D3111" s="180" t="s">
        <v>40</v>
      </c>
      <c r="E3111" s="180" t="s">
        <v>857</v>
      </c>
      <c r="F3111" s="188">
        <v>29.61</v>
      </c>
      <c r="G3111" s="188">
        <v>18.239999999999998</v>
      </c>
      <c r="H3111" s="188">
        <v>34.409999999999997</v>
      </c>
      <c r="I3111" s="188">
        <v>21.75</v>
      </c>
      <c r="J3111" s="188">
        <v>35.81</v>
      </c>
      <c r="K3111" s="188">
        <v>24.25</v>
      </c>
      <c r="L3111" s="188">
        <v>19.09</v>
      </c>
      <c r="M3111" s="188">
        <v>28.57</v>
      </c>
      <c r="N3111" s="188">
        <v>15.35</v>
      </c>
      <c r="O3111" s="188">
        <v>21.53</v>
      </c>
      <c r="P3111" s="188">
        <v>31.95</v>
      </c>
      <c r="Q3111" s="188">
        <v>23.87</v>
      </c>
      <c r="R3111" s="188">
        <v>19.23</v>
      </c>
      <c r="S3111" s="188">
        <v>24.72</v>
      </c>
      <c r="T3111" s="188">
        <v>25.22</v>
      </c>
      <c r="U3111" s="188">
        <v>20.77</v>
      </c>
      <c r="V3111" s="188">
        <v>23.79</v>
      </c>
      <c r="W3111" s="188">
        <v>28.2</v>
      </c>
      <c r="X3111" s="188">
        <v>34.229999999999997</v>
      </c>
      <c r="Y3111" s="188">
        <v>22.72</v>
      </c>
      <c r="Z3111" s="188">
        <v>26.18</v>
      </c>
      <c r="AA3111" s="188">
        <v>25.1</v>
      </c>
      <c r="AB3111" s="188">
        <v>33.549999999999997</v>
      </c>
      <c r="AC3111" s="188">
        <v>38.28</v>
      </c>
      <c r="AD3111" s="188">
        <v>23.37</v>
      </c>
      <c r="AE3111" s="188">
        <v>28.59</v>
      </c>
      <c r="AF3111" s="188">
        <v>23.52</v>
      </c>
    </row>
    <row r="3112" spans="1:32" x14ac:dyDescent="0.3">
      <c r="A3112" s="180" t="s">
        <v>26723</v>
      </c>
      <c r="B3112" s="180">
        <v>41043</v>
      </c>
      <c r="C3112" s="182" t="s">
        <v>29438</v>
      </c>
      <c r="D3112" s="180" t="s">
        <v>63</v>
      </c>
      <c r="E3112" s="180" t="s">
        <v>857</v>
      </c>
      <c r="F3112" s="188">
        <v>5181.1000000000004</v>
      </c>
      <c r="G3112" s="188">
        <v>3181.72</v>
      </c>
      <c r="H3112" s="188">
        <v>6040.11</v>
      </c>
      <c r="I3112" s="188">
        <v>3785.51</v>
      </c>
      <c r="J3112" s="188">
        <v>6256.73</v>
      </c>
      <c r="K3112" s="188">
        <v>4271.78</v>
      </c>
      <c r="L3112" s="188">
        <v>3401</v>
      </c>
      <c r="M3112" s="188">
        <v>5010.2700000000004</v>
      </c>
      <c r="N3112" s="188">
        <v>2755.01</v>
      </c>
      <c r="O3112" s="188">
        <v>3794.62</v>
      </c>
      <c r="P3112" s="188">
        <v>5653.19</v>
      </c>
      <c r="Q3112" s="188">
        <v>4181.83</v>
      </c>
      <c r="R3112" s="188">
        <v>3459.94</v>
      </c>
      <c r="S3112" s="188">
        <v>4283.0200000000004</v>
      </c>
      <c r="T3112" s="188">
        <v>4391.88</v>
      </c>
      <c r="U3112" s="188">
        <v>3634.81</v>
      </c>
      <c r="V3112" s="188">
        <v>4204.7</v>
      </c>
      <c r="W3112" s="188">
        <v>4949.78</v>
      </c>
      <c r="X3112" s="188">
        <v>6014.14</v>
      </c>
      <c r="Y3112" s="188">
        <v>3974.21</v>
      </c>
      <c r="Z3112" s="188">
        <v>4557.72</v>
      </c>
      <c r="AA3112" s="188">
        <v>4383.8500000000004</v>
      </c>
      <c r="AB3112" s="188">
        <v>5898.77</v>
      </c>
      <c r="AC3112" s="188">
        <v>6716.87</v>
      </c>
      <c r="AD3112" s="188">
        <v>4128.9799999999996</v>
      </c>
      <c r="AE3112" s="188">
        <v>5010.84</v>
      </c>
      <c r="AF3112" s="188">
        <v>4136.6000000000004</v>
      </c>
    </row>
    <row r="3113" spans="1:32" x14ac:dyDescent="0.3">
      <c r="A3113" s="180" t="s">
        <v>26723</v>
      </c>
      <c r="B3113" s="180">
        <v>4234</v>
      </c>
      <c r="C3113" s="182" t="s">
        <v>29439</v>
      </c>
      <c r="D3113" s="180" t="s">
        <v>40</v>
      </c>
      <c r="E3113" s="180" t="s">
        <v>26586</v>
      </c>
      <c r="F3113" s="188">
        <v>30.8</v>
      </c>
      <c r="G3113" s="188">
        <v>20.27</v>
      </c>
      <c r="H3113" s="188">
        <v>35.4</v>
      </c>
      <c r="I3113" s="188">
        <v>23.56</v>
      </c>
      <c r="J3113" s="188">
        <v>38.229999999999997</v>
      </c>
      <c r="K3113" s="188">
        <v>28.76</v>
      </c>
      <c r="L3113" s="188">
        <v>23.15</v>
      </c>
      <c r="M3113" s="188">
        <v>31.32</v>
      </c>
      <c r="N3113" s="188">
        <v>24.01</v>
      </c>
      <c r="O3113" s="188">
        <v>22.35</v>
      </c>
      <c r="P3113" s="188">
        <v>40.409999999999997</v>
      </c>
      <c r="Q3113" s="188">
        <v>26.96</v>
      </c>
      <c r="R3113" s="188">
        <v>22.29</v>
      </c>
      <c r="S3113" s="188">
        <v>27.03</v>
      </c>
      <c r="T3113" s="188">
        <v>28.01</v>
      </c>
      <c r="U3113" s="188">
        <v>22.53</v>
      </c>
      <c r="V3113" s="188">
        <v>26.29</v>
      </c>
      <c r="W3113" s="188">
        <v>29.76</v>
      </c>
      <c r="X3113" s="188">
        <v>39.200000000000003</v>
      </c>
      <c r="Y3113" s="188">
        <v>27.12</v>
      </c>
      <c r="Z3113" s="188">
        <v>26.18</v>
      </c>
      <c r="AA3113" s="188">
        <v>29.23</v>
      </c>
      <c r="AB3113" s="188">
        <v>30.33</v>
      </c>
      <c r="AC3113" s="188">
        <v>36.450000000000003</v>
      </c>
      <c r="AD3113" s="188">
        <v>25.93</v>
      </c>
      <c r="AE3113" s="188">
        <v>38.159999999999997</v>
      </c>
      <c r="AF3113" s="188">
        <v>24.14</v>
      </c>
    </row>
    <row r="3114" spans="1:32" x14ac:dyDescent="0.3">
      <c r="A3114" s="180" t="s">
        <v>26723</v>
      </c>
      <c r="B3114" s="180">
        <v>40987</v>
      </c>
      <c r="C3114" s="182" t="s">
        <v>29440</v>
      </c>
      <c r="D3114" s="180" t="s">
        <v>63</v>
      </c>
      <c r="E3114" s="180" t="s">
        <v>857</v>
      </c>
      <c r="F3114" s="188">
        <v>5388.33</v>
      </c>
      <c r="G3114" s="188">
        <v>3533.91</v>
      </c>
      <c r="H3114" s="188">
        <v>6211.31</v>
      </c>
      <c r="I3114" s="188">
        <v>4096.74</v>
      </c>
      <c r="J3114" s="188">
        <v>6677.54</v>
      </c>
      <c r="K3114" s="188">
        <v>5061.3500000000004</v>
      </c>
      <c r="L3114" s="188">
        <v>4120.0200000000004</v>
      </c>
      <c r="M3114" s="188">
        <v>5488.44</v>
      </c>
      <c r="N3114" s="188">
        <v>4305.12</v>
      </c>
      <c r="O3114" s="188">
        <v>3934.41</v>
      </c>
      <c r="P3114" s="188">
        <v>7147.54</v>
      </c>
      <c r="Q3114" s="188">
        <v>4718.17</v>
      </c>
      <c r="R3114" s="188">
        <v>4009.79</v>
      </c>
      <c r="S3114" s="188">
        <v>4680.8599999999997</v>
      </c>
      <c r="T3114" s="188">
        <v>4877.29</v>
      </c>
      <c r="U3114" s="188">
        <v>3942.47</v>
      </c>
      <c r="V3114" s="188">
        <v>4643.22</v>
      </c>
      <c r="W3114" s="188">
        <v>5219.49</v>
      </c>
      <c r="X3114" s="188">
        <v>6886.49</v>
      </c>
      <c r="Y3114" s="188">
        <v>4741.76</v>
      </c>
      <c r="Z3114" s="188">
        <v>4557.72</v>
      </c>
      <c r="AA3114" s="188">
        <v>5100.6099999999997</v>
      </c>
      <c r="AB3114" s="188">
        <v>5329.58</v>
      </c>
      <c r="AC3114" s="188">
        <v>6396.52</v>
      </c>
      <c r="AD3114" s="188">
        <v>4577.68</v>
      </c>
      <c r="AE3114" s="188">
        <v>6684.57</v>
      </c>
      <c r="AF3114" s="188">
        <v>4245.1499999999996</v>
      </c>
    </row>
    <row r="3115" spans="1:32" x14ac:dyDescent="0.3">
      <c r="A3115" s="180" t="s">
        <v>26723</v>
      </c>
      <c r="B3115" s="180">
        <v>4253</v>
      </c>
      <c r="C3115" s="182" t="s">
        <v>29441</v>
      </c>
      <c r="D3115" s="180" t="s">
        <v>40</v>
      </c>
      <c r="E3115" s="180" t="s">
        <v>857</v>
      </c>
      <c r="F3115" s="188">
        <v>23.17</v>
      </c>
      <c r="G3115" s="188">
        <v>15.34</v>
      </c>
      <c r="H3115" s="188">
        <v>34</v>
      </c>
      <c r="I3115" s="188">
        <v>17.7</v>
      </c>
      <c r="J3115" s="188">
        <v>31.22</v>
      </c>
      <c r="K3115" s="188">
        <v>22.18</v>
      </c>
      <c r="L3115" s="188">
        <v>19.09</v>
      </c>
      <c r="M3115" s="188">
        <v>23.79</v>
      </c>
      <c r="N3115" s="188">
        <v>12.87</v>
      </c>
      <c r="O3115" s="188">
        <v>17.739999999999998</v>
      </c>
      <c r="P3115" s="188">
        <v>26.03</v>
      </c>
      <c r="Q3115" s="188">
        <v>22.52</v>
      </c>
      <c r="R3115" s="188">
        <v>18.62</v>
      </c>
      <c r="S3115" s="188">
        <v>20.62</v>
      </c>
      <c r="T3115" s="188">
        <v>21.53</v>
      </c>
      <c r="U3115" s="188">
        <v>16.78</v>
      </c>
      <c r="V3115" s="188">
        <v>23.02</v>
      </c>
      <c r="W3115" s="188">
        <v>27.68</v>
      </c>
      <c r="X3115" s="188">
        <v>28.83</v>
      </c>
      <c r="Y3115" s="188">
        <v>17.45</v>
      </c>
      <c r="Z3115" s="188">
        <v>19.690000000000001</v>
      </c>
      <c r="AA3115" s="188">
        <v>21.99</v>
      </c>
      <c r="AB3115" s="188">
        <v>27.76</v>
      </c>
      <c r="AC3115" s="188">
        <v>36.35</v>
      </c>
      <c r="AD3115" s="188">
        <v>19.559999999999999</v>
      </c>
      <c r="AE3115" s="188">
        <v>26.48</v>
      </c>
      <c r="AF3115" s="188">
        <v>18.16</v>
      </c>
    </row>
    <row r="3116" spans="1:32" x14ac:dyDescent="0.3">
      <c r="A3116" s="180" t="s">
        <v>26723</v>
      </c>
      <c r="B3116" s="180">
        <v>40981</v>
      </c>
      <c r="C3116" s="182" t="s">
        <v>29442</v>
      </c>
      <c r="D3116" s="180" t="s">
        <v>63</v>
      </c>
      <c r="E3116" s="180" t="s">
        <v>857</v>
      </c>
      <c r="F3116" s="188">
        <v>4054.67</v>
      </c>
      <c r="G3116" s="188">
        <v>2677.78</v>
      </c>
      <c r="H3116" s="188">
        <v>5969.34</v>
      </c>
      <c r="I3116" s="188">
        <v>3082.76</v>
      </c>
      <c r="J3116" s="188">
        <v>5455.64</v>
      </c>
      <c r="K3116" s="188">
        <v>3906.52</v>
      </c>
      <c r="L3116" s="188">
        <v>3398.52</v>
      </c>
      <c r="M3116" s="188">
        <v>4170.41</v>
      </c>
      <c r="N3116" s="188">
        <v>2309.69</v>
      </c>
      <c r="O3116" s="188">
        <v>3124.51</v>
      </c>
      <c r="P3116" s="188">
        <v>4607.43</v>
      </c>
      <c r="Q3116" s="188">
        <v>3941.87</v>
      </c>
      <c r="R3116" s="188">
        <v>3350.03</v>
      </c>
      <c r="S3116" s="188">
        <v>3572.71</v>
      </c>
      <c r="T3116" s="188">
        <v>3750.2</v>
      </c>
      <c r="U3116" s="188">
        <v>2939.17</v>
      </c>
      <c r="V3116" s="188">
        <v>4066.15</v>
      </c>
      <c r="W3116" s="188">
        <v>4856.95</v>
      </c>
      <c r="X3116" s="188">
        <v>5065.3999999999996</v>
      </c>
      <c r="Y3116" s="188">
        <v>3052.56</v>
      </c>
      <c r="Z3116" s="188">
        <v>3429.63</v>
      </c>
      <c r="AA3116" s="188">
        <v>3838.15</v>
      </c>
      <c r="AB3116" s="188">
        <v>4879.83</v>
      </c>
      <c r="AC3116" s="188">
        <v>6379.55</v>
      </c>
      <c r="AD3116" s="188">
        <v>3455.21</v>
      </c>
      <c r="AE3116" s="188">
        <v>4641.22</v>
      </c>
      <c r="AF3116" s="188">
        <v>3194.42</v>
      </c>
    </row>
    <row r="3117" spans="1:32" x14ac:dyDescent="0.3">
      <c r="A3117" s="180" t="s">
        <v>26723</v>
      </c>
      <c r="B3117" s="180">
        <v>4254</v>
      </c>
      <c r="C3117" s="182" t="s">
        <v>29443</v>
      </c>
      <c r="D3117" s="180" t="s">
        <v>40</v>
      </c>
      <c r="E3117" s="180" t="s">
        <v>857</v>
      </c>
      <c r="F3117" s="188">
        <v>30.38</v>
      </c>
      <c r="G3117" s="188">
        <v>17.760000000000002</v>
      </c>
      <c r="H3117" s="188">
        <v>34.9</v>
      </c>
      <c r="I3117" s="188">
        <v>23.23</v>
      </c>
      <c r="J3117" s="188">
        <v>45.59</v>
      </c>
      <c r="K3117" s="188">
        <v>40.44</v>
      </c>
      <c r="L3117" s="188">
        <v>19.09</v>
      </c>
      <c r="M3117" s="188">
        <v>41.8</v>
      </c>
      <c r="N3117" s="188">
        <v>24.96</v>
      </c>
      <c r="O3117" s="188">
        <v>26.57</v>
      </c>
      <c r="P3117" s="188">
        <v>38.659999999999997</v>
      </c>
      <c r="Q3117" s="188">
        <v>28.02</v>
      </c>
      <c r="R3117" s="188">
        <v>23.12</v>
      </c>
      <c r="S3117" s="188">
        <v>26.65</v>
      </c>
      <c r="T3117" s="188">
        <v>33.29</v>
      </c>
      <c r="U3117" s="188">
        <v>26.78</v>
      </c>
      <c r="V3117" s="188">
        <v>31.25</v>
      </c>
      <c r="W3117" s="188">
        <v>38.450000000000003</v>
      </c>
      <c r="X3117" s="188">
        <v>41.79</v>
      </c>
      <c r="Y3117" s="188">
        <v>32.24</v>
      </c>
      <c r="Z3117" s="188">
        <v>25.82</v>
      </c>
      <c r="AA3117" s="188">
        <v>28.82</v>
      </c>
      <c r="AB3117" s="188">
        <v>44.5</v>
      </c>
      <c r="AC3117" s="188">
        <v>36.909999999999997</v>
      </c>
      <c r="AD3117" s="188">
        <v>30.81</v>
      </c>
      <c r="AE3117" s="188">
        <v>27.39</v>
      </c>
      <c r="AF3117" s="188">
        <v>23.8</v>
      </c>
    </row>
    <row r="3118" spans="1:32" x14ac:dyDescent="0.3">
      <c r="A3118" s="180" t="s">
        <v>26723</v>
      </c>
      <c r="B3118" s="180">
        <v>41036</v>
      </c>
      <c r="C3118" s="182" t="s">
        <v>29444</v>
      </c>
      <c r="D3118" s="180" t="s">
        <v>63</v>
      </c>
      <c r="E3118" s="180" t="s">
        <v>857</v>
      </c>
      <c r="F3118" s="188">
        <v>5315.38</v>
      </c>
      <c r="G3118" s="188">
        <v>3099.28</v>
      </c>
      <c r="H3118" s="188">
        <v>6127.22</v>
      </c>
      <c r="I3118" s="188">
        <v>4041.27</v>
      </c>
      <c r="J3118" s="188">
        <v>7964.49</v>
      </c>
      <c r="K3118" s="188">
        <v>7121.32</v>
      </c>
      <c r="L3118" s="188">
        <v>3398.52</v>
      </c>
      <c r="M3118" s="188">
        <v>7324.45</v>
      </c>
      <c r="N3118" s="188">
        <v>4476.9799999999996</v>
      </c>
      <c r="O3118" s="188">
        <v>4678.8999999999996</v>
      </c>
      <c r="P3118" s="188">
        <v>6841.28</v>
      </c>
      <c r="Q3118" s="188">
        <v>4906.5</v>
      </c>
      <c r="R3118" s="188">
        <v>4160.8999999999996</v>
      </c>
      <c r="S3118" s="188">
        <v>4617.47</v>
      </c>
      <c r="T3118" s="188">
        <v>5800.2</v>
      </c>
      <c r="U3118" s="188">
        <v>4688.49</v>
      </c>
      <c r="V3118" s="188">
        <v>5521.83</v>
      </c>
      <c r="W3118" s="188">
        <v>6745.15</v>
      </c>
      <c r="X3118" s="188">
        <v>7343.17</v>
      </c>
      <c r="Y3118" s="188">
        <v>5639.01</v>
      </c>
      <c r="Z3118" s="188">
        <v>4496.01</v>
      </c>
      <c r="AA3118" s="188">
        <v>5031.55</v>
      </c>
      <c r="AB3118" s="188">
        <v>7824.27</v>
      </c>
      <c r="AC3118" s="188">
        <v>6476.71</v>
      </c>
      <c r="AD3118" s="188">
        <v>5443.88</v>
      </c>
      <c r="AE3118" s="188">
        <v>4800.8100000000004</v>
      </c>
      <c r="AF3118" s="188">
        <v>4187.67</v>
      </c>
    </row>
    <row r="3119" spans="1:32" x14ac:dyDescent="0.3">
      <c r="A3119" s="180" t="s">
        <v>26723</v>
      </c>
      <c r="B3119" s="180">
        <v>4251</v>
      </c>
      <c r="C3119" s="182" t="s">
        <v>29445</v>
      </c>
      <c r="D3119" s="180" t="s">
        <v>40</v>
      </c>
      <c r="E3119" s="180" t="s">
        <v>857</v>
      </c>
      <c r="F3119" s="188">
        <v>22.45</v>
      </c>
      <c r="G3119" s="188">
        <v>17.07</v>
      </c>
      <c r="H3119" s="188">
        <v>25.8</v>
      </c>
      <c r="I3119" s="188">
        <v>17.170000000000002</v>
      </c>
      <c r="J3119" s="188">
        <v>29.95</v>
      </c>
      <c r="K3119" s="188">
        <v>24.23</v>
      </c>
      <c r="L3119" s="188">
        <v>16.86</v>
      </c>
      <c r="M3119" s="188">
        <v>18.59</v>
      </c>
      <c r="N3119" s="188">
        <v>21.85</v>
      </c>
      <c r="O3119" s="188">
        <v>19.8</v>
      </c>
      <c r="P3119" s="188">
        <v>28.8</v>
      </c>
      <c r="Q3119" s="188">
        <v>19.649999999999999</v>
      </c>
      <c r="R3119" s="188">
        <v>16.260000000000002</v>
      </c>
      <c r="S3119" s="188">
        <v>19.7</v>
      </c>
      <c r="T3119" s="188">
        <v>23.6</v>
      </c>
      <c r="U3119" s="188">
        <v>18.2</v>
      </c>
      <c r="V3119" s="188">
        <v>22.16</v>
      </c>
      <c r="W3119" s="188">
        <v>25.69</v>
      </c>
      <c r="X3119" s="188">
        <v>30.49</v>
      </c>
      <c r="Y3119" s="188">
        <v>22.85</v>
      </c>
      <c r="Z3119" s="188">
        <v>19.09</v>
      </c>
      <c r="AA3119" s="188">
        <v>21.3</v>
      </c>
      <c r="AB3119" s="188">
        <v>27.25</v>
      </c>
      <c r="AC3119" s="188">
        <v>29.18</v>
      </c>
      <c r="AD3119" s="188">
        <v>21.84</v>
      </c>
      <c r="AE3119" s="188">
        <v>21.22</v>
      </c>
      <c r="AF3119" s="188">
        <v>17.600000000000001</v>
      </c>
    </row>
    <row r="3120" spans="1:32" x14ac:dyDescent="0.3">
      <c r="A3120" s="180" t="s">
        <v>26723</v>
      </c>
      <c r="B3120" s="180">
        <v>40979</v>
      </c>
      <c r="C3120" s="182" t="s">
        <v>29446</v>
      </c>
      <c r="D3120" s="180" t="s">
        <v>63</v>
      </c>
      <c r="E3120" s="180" t="s">
        <v>857</v>
      </c>
      <c r="F3120" s="188">
        <v>3930.52</v>
      </c>
      <c r="G3120" s="188">
        <v>2979.49</v>
      </c>
      <c r="H3120" s="188">
        <v>4530.84</v>
      </c>
      <c r="I3120" s="188">
        <v>2988.36</v>
      </c>
      <c r="J3120" s="188">
        <v>5234.9799999999996</v>
      </c>
      <c r="K3120" s="188">
        <v>4267.3100000000004</v>
      </c>
      <c r="L3120" s="188">
        <v>3005.35</v>
      </c>
      <c r="M3120" s="188">
        <v>3259.02</v>
      </c>
      <c r="N3120" s="188">
        <v>3919.67</v>
      </c>
      <c r="O3120" s="188">
        <v>3487.27</v>
      </c>
      <c r="P3120" s="188">
        <v>5094.22</v>
      </c>
      <c r="Q3120" s="188">
        <v>3441.67</v>
      </c>
      <c r="R3120" s="188">
        <v>2924.94</v>
      </c>
      <c r="S3120" s="188">
        <v>3414.45</v>
      </c>
      <c r="T3120" s="188">
        <v>4112.13</v>
      </c>
      <c r="U3120" s="188">
        <v>3187.5</v>
      </c>
      <c r="V3120" s="188">
        <v>3914.77</v>
      </c>
      <c r="W3120" s="188">
        <v>4509.8</v>
      </c>
      <c r="X3120" s="188">
        <v>5359.13</v>
      </c>
      <c r="Y3120" s="188">
        <v>3997.86</v>
      </c>
      <c r="Z3120" s="188">
        <v>3324.62</v>
      </c>
      <c r="AA3120" s="188">
        <v>3720.64</v>
      </c>
      <c r="AB3120" s="188">
        <v>4790.38</v>
      </c>
      <c r="AC3120" s="188">
        <v>5123.13</v>
      </c>
      <c r="AD3120" s="188">
        <v>3859.51</v>
      </c>
      <c r="AE3120" s="188">
        <v>3719.48</v>
      </c>
      <c r="AF3120" s="188">
        <v>3096.62</v>
      </c>
    </row>
    <row r="3121" spans="1:32" x14ac:dyDescent="0.3">
      <c r="A3121" s="180" t="s">
        <v>26723</v>
      </c>
      <c r="B3121" s="180">
        <v>4230</v>
      </c>
      <c r="C3121" s="182" t="s">
        <v>29447</v>
      </c>
      <c r="D3121" s="180" t="s">
        <v>40</v>
      </c>
      <c r="E3121" s="180" t="s">
        <v>857</v>
      </c>
      <c r="F3121" s="188">
        <v>29.06</v>
      </c>
      <c r="G3121" s="188">
        <v>18.239999999999998</v>
      </c>
      <c r="H3121" s="188">
        <v>34.450000000000003</v>
      </c>
      <c r="I3121" s="188">
        <v>32.21</v>
      </c>
      <c r="J3121" s="188">
        <v>34.9</v>
      </c>
      <c r="K3121" s="188">
        <v>28.22</v>
      </c>
      <c r="L3121" s="188">
        <v>19.09</v>
      </c>
      <c r="M3121" s="188">
        <v>32.65</v>
      </c>
      <c r="N3121" s="188">
        <v>17.260000000000002</v>
      </c>
      <c r="O3121" s="188">
        <v>24.19</v>
      </c>
      <c r="P3121" s="188">
        <v>36.99</v>
      </c>
      <c r="Q3121" s="188">
        <v>23.94</v>
      </c>
      <c r="R3121" s="188">
        <v>19.52</v>
      </c>
      <c r="S3121" s="188">
        <v>24.9</v>
      </c>
      <c r="T3121" s="188">
        <v>26.05</v>
      </c>
      <c r="U3121" s="188">
        <v>19.760000000000002</v>
      </c>
      <c r="V3121" s="188">
        <v>23.02</v>
      </c>
      <c r="W3121" s="188">
        <v>28.46</v>
      </c>
      <c r="X3121" s="188">
        <v>38.94</v>
      </c>
      <c r="Y3121" s="188">
        <v>20.05</v>
      </c>
      <c r="Z3121" s="188">
        <v>30.04</v>
      </c>
      <c r="AA3121" s="188">
        <v>27.57</v>
      </c>
      <c r="AB3121" s="188">
        <v>32.590000000000003</v>
      </c>
      <c r="AC3121" s="188">
        <v>36.35</v>
      </c>
      <c r="AD3121" s="188">
        <v>24.81</v>
      </c>
      <c r="AE3121" s="188">
        <v>30.68</v>
      </c>
      <c r="AF3121" s="188">
        <v>21.73</v>
      </c>
    </row>
    <row r="3122" spans="1:32" x14ac:dyDescent="0.3">
      <c r="A3122" s="180" t="s">
        <v>26723</v>
      </c>
      <c r="B3122" s="180">
        <v>40998</v>
      </c>
      <c r="C3122" s="182" t="s">
        <v>29448</v>
      </c>
      <c r="D3122" s="180" t="s">
        <v>63</v>
      </c>
      <c r="E3122" s="180" t="s">
        <v>857</v>
      </c>
      <c r="F3122" s="188">
        <v>5084.33</v>
      </c>
      <c r="G3122" s="188">
        <v>3183.17</v>
      </c>
      <c r="H3122" s="188">
        <v>6047.39</v>
      </c>
      <c r="I3122" s="188">
        <v>5600.84</v>
      </c>
      <c r="J3122" s="188">
        <v>6098.42</v>
      </c>
      <c r="K3122" s="188">
        <v>4967.7700000000004</v>
      </c>
      <c r="L3122" s="188">
        <v>3398.52</v>
      </c>
      <c r="M3122" s="188">
        <v>5724.06</v>
      </c>
      <c r="N3122" s="188">
        <v>3096.45</v>
      </c>
      <c r="O3122" s="188">
        <v>4259.18</v>
      </c>
      <c r="P3122" s="188">
        <v>6546.85</v>
      </c>
      <c r="Q3122" s="188">
        <v>4193.1000000000004</v>
      </c>
      <c r="R3122" s="188">
        <v>3514.42</v>
      </c>
      <c r="S3122" s="188">
        <v>4314.96</v>
      </c>
      <c r="T3122" s="188">
        <v>4538.3100000000004</v>
      </c>
      <c r="U3122" s="188">
        <v>3458.3</v>
      </c>
      <c r="V3122" s="188">
        <v>4066.15</v>
      </c>
      <c r="W3122" s="188">
        <v>4993.76</v>
      </c>
      <c r="X3122" s="188">
        <v>6845.15</v>
      </c>
      <c r="Y3122" s="188">
        <v>3507.42</v>
      </c>
      <c r="Z3122" s="188">
        <v>5231.46</v>
      </c>
      <c r="AA3122" s="188">
        <v>4812.8599999999997</v>
      </c>
      <c r="AB3122" s="188">
        <v>5728.62</v>
      </c>
      <c r="AC3122" s="188">
        <v>6379.55</v>
      </c>
      <c r="AD3122" s="188">
        <v>4380.55</v>
      </c>
      <c r="AE3122" s="188">
        <v>5376.45</v>
      </c>
      <c r="AF3122" s="188">
        <v>3824.4</v>
      </c>
    </row>
    <row r="3123" spans="1:32" x14ac:dyDescent="0.3">
      <c r="A3123" s="180" t="s">
        <v>26723</v>
      </c>
      <c r="B3123" s="180">
        <v>4257</v>
      </c>
      <c r="C3123" s="182" t="s">
        <v>29449</v>
      </c>
      <c r="D3123" s="180" t="s">
        <v>40</v>
      </c>
      <c r="E3123" s="180" t="s">
        <v>857</v>
      </c>
      <c r="F3123" s="188">
        <v>23.76</v>
      </c>
      <c r="G3123" s="188">
        <v>15.15</v>
      </c>
      <c r="H3123" s="188">
        <v>25.18</v>
      </c>
      <c r="I3123" s="188">
        <v>16.760000000000002</v>
      </c>
      <c r="J3123" s="188">
        <v>31.26</v>
      </c>
      <c r="K3123" s="188">
        <v>21.84</v>
      </c>
      <c r="L3123" s="188">
        <v>19.09</v>
      </c>
      <c r="M3123" s="188">
        <v>21.37</v>
      </c>
      <c r="N3123" s="188">
        <v>17.96</v>
      </c>
      <c r="O3123" s="188">
        <v>17.739999999999998</v>
      </c>
      <c r="P3123" s="188">
        <v>25.58</v>
      </c>
      <c r="Q3123" s="188">
        <v>20.16</v>
      </c>
      <c r="R3123" s="188">
        <v>16.670000000000002</v>
      </c>
      <c r="S3123" s="188">
        <v>15.46</v>
      </c>
      <c r="T3123" s="188">
        <v>15.99</v>
      </c>
      <c r="U3123" s="188">
        <v>16.78</v>
      </c>
      <c r="V3123" s="188">
        <v>19.66</v>
      </c>
      <c r="W3123" s="188">
        <v>25.26</v>
      </c>
      <c r="X3123" s="188">
        <v>35.479999999999997</v>
      </c>
      <c r="Y3123" s="188">
        <v>20.27</v>
      </c>
      <c r="Z3123" s="188">
        <v>20.190000000000001</v>
      </c>
      <c r="AA3123" s="188">
        <v>20.79</v>
      </c>
      <c r="AB3123" s="188">
        <v>26.89</v>
      </c>
      <c r="AC3123" s="188">
        <v>27.28</v>
      </c>
      <c r="AD3123" s="188">
        <v>17.149999999999999</v>
      </c>
      <c r="AE3123" s="188">
        <v>26.48</v>
      </c>
      <c r="AF3123" s="188">
        <v>17.170000000000002</v>
      </c>
    </row>
    <row r="3124" spans="1:32" x14ac:dyDescent="0.3">
      <c r="A3124" s="180" t="s">
        <v>26723</v>
      </c>
      <c r="B3124" s="180">
        <v>40982</v>
      </c>
      <c r="C3124" s="182" t="s">
        <v>29450</v>
      </c>
      <c r="D3124" s="180" t="s">
        <v>63</v>
      </c>
      <c r="E3124" s="180" t="s">
        <v>857</v>
      </c>
      <c r="F3124" s="188">
        <v>4158.6099999999997</v>
      </c>
      <c r="G3124" s="188">
        <v>2643.27</v>
      </c>
      <c r="H3124" s="188">
        <v>4419.1400000000003</v>
      </c>
      <c r="I3124" s="188">
        <v>2914.69</v>
      </c>
      <c r="J3124" s="188">
        <v>5464.01</v>
      </c>
      <c r="K3124" s="188">
        <v>3846.61</v>
      </c>
      <c r="L3124" s="188">
        <v>3398.52</v>
      </c>
      <c r="M3124" s="188">
        <v>3746.98</v>
      </c>
      <c r="N3124" s="188">
        <v>3221.72</v>
      </c>
      <c r="O3124" s="188">
        <v>3124.51</v>
      </c>
      <c r="P3124" s="188">
        <v>4525.6400000000003</v>
      </c>
      <c r="Q3124" s="188">
        <v>3530.82</v>
      </c>
      <c r="R3124" s="188">
        <v>3000.69</v>
      </c>
      <c r="S3124" s="188">
        <v>2681.49</v>
      </c>
      <c r="T3124" s="188">
        <v>2784.57</v>
      </c>
      <c r="U3124" s="188">
        <v>2939.17</v>
      </c>
      <c r="V3124" s="188">
        <v>3473.01</v>
      </c>
      <c r="W3124" s="188">
        <v>4433.4799999999996</v>
      </c>
      <c r="X3124" s="188">
        <v>6234.29</v>
      </c>
      <c r="Y3124" s="188">
        <v>3546.72</v>
      </c>
      <c r="Z3124" s="188">
        <v>3517.55</v>
      </c>
      <c r="AA3124" s="188">
        <v>3628.93</v>
      </c>
      <c r="AB3124" s="188">
        <v>4727.5200000000004</v>
      </c>
      <c r="AC3124" s="188">
        <v>4786.58</v>
      </c>
      <c r="AD3124" s="188">
        <v>3029.8</v>
      </c>
      <c r="AE3124" s="188">
        <v>4641.22</v>
      </c>
      <c r="AF3124" s="188">
        <v>3020.29</v>
      </c>
    </row>
    <row r="3125" spans="1:32" x14ac:dyDescent="0.3">
      <c r="A3125" s="180" t="s">
        <v>26723</v>
      </c>
      <c r="B3125" s="180">
        <v>4240</v>
      </c>
      <c r="C3125" s="182" t="s">
        <v>29451</v>
      </c>
      <c r="D3125" s="180" t="s">
        <v>40</v>
      </c>
      <c r="E3125" s="180" t="s">
        <v>857</v>
      </c>
      <c r="F3125" s="188">
        <v>37.14</v>
      </c>
      <c r="G3125" s="188">
        <v>32.520000000000003</v>
      </c>
      <c r="H3125" s="188">
        <v>41.2</v>
      </c>
      <c r="I3125" s="188">
        <v>30.08</v>
      </c>
      <c r="J3125" s="188">
        <v>54.1</v>
      </c>
      <c r="K3125" s="188">
        <v>42.02</v>
      </c>
      <c r="L3125" s="188">
        <v>34.01</v>
      </c>
      <c r="M3125" s="188">
        <v>38.22</v>
      </c>
      <c r="N3125" s="188">
        <v>28.68</v>
      </c>
      <c r="O3125" s="188">
        <v>32.58</v>
      </c>
      <c r="P3125" s="188">
        <v>42.64</v>
      </c>
      <c r="Q3125" s="188">
        <v>35.18</v>
      </c>
      <c r="R3125" s="188">
        <v>27.49</v>
      </c>
      <c r="S3125" s="188">
        <v>32.01</v>
      </c>
      <c r="T3125" s="188">
        <v>38.159999999999997</v>
      </c>
      <c r="U3125" s="188">
        <v>24.89</v>
      </c>
      <c r="V3125" s="188">
        <v>43.22</v>
      </c>
      <c r="W3125" s="188">
        <v>36.35</v>
      </c>
      <c r="X3125" s="188">
        <v>40.01</v>
      </c>
      <c r="Y3125" s="188">
        <v>35.69</v>
      </c>
      <c r="Z3125" s="188">
        <v>31.57</v>
      </c>
      <c r="AA3125" s="188">
        <v>32.21</v>
      </c>
      <c r="AB3125" s="188">
        <v>45.54</v>
      </c>
      <c r="AC3125" s="188">
        <v>50.78</v>
      </c>
      <c r="AD3125" s="188">
        <v>40.22</v>
      </c>
      <c r="AE3125" s="188">
        <v>39.51</v>
      </c>
      <c r="AF3125" s="188">
        <v>33.42</v>
      </c>
    </row>
    <row r="3126" spans="1:32" x14ac:dyDescent="0.3">
      <c r="A3126" s="180" t="s">
        <v>26723</v>
      </c>
      <c r="B3126" s="180">
        <v>41026</v>
      </c>
      <c r="C3126" s="182" t="s">
        <v>29452</v>
      </c>
      <c r="D3126" s="180" t="s">
        <v>63</v>
      </c>
      <c r="E3126" s="180" t="s">
        <v>857</v>
      </c>
      <c r="F3126" s="188">
        <v>6498.13</v>
      </c>
      <c r="G3126" s="188">
        <v>5673.25</v>
      </c>
      <c r="H3126" s="188">
        <v>7232.66</v>
      </c>
      <c r="I3126" s="188">
        <v>5232.47</v>
      </c>
      <c r="J3126" s="188">
        <v>9449.89</v>
      </c>
      <c r="K3126" s="188">
        <v>7396.75</v>
      </c>
      <c r="L3126" s="188">
        <v>6055.01</v>
      </c>
      <c r="M3126" s="188">
        <v>6697.79</v>
      </c>
      <c r="N3126" s="188">
        <v>5146.3599999999997</v>
      </c>
      <c r="O3126" s="188">
        <v>5737.6</v>
      </c>
      <c r="P3126" s="188">
        <v>7544.46</v>
      </c>
      <c r="Q3126" s="188">
        <v>6156.65</v>
      </c>
      <c r="R3126" s="188">
        <v>4944.2299999999996</v>
      </c>
      <c r="S3126" s="188">
        <v>5545.24</v>
      </c>
      <c r="T3126" s="188">
        <v>6645.06</v>
      </c>
      <c r="U3126" s="188">
        <v>4356.2299999999996</v>
      </c>
      <c r="V3126" s="188">
        <v>7635.24</v>
      </c>
      <c r="W3126" s="188">
        <v>6376.57</v>
      </c>
      <c r="X3126" s="188">
        <v>7028.81</v>
      </c>
      <c r="Y3126" s="188">
        <v>6239.77</v>
      </c>
      <c r="Z3126" s="188">
        <v>5496.44</v>
      </c>
      <c r="AA3126" s="188">
        <v>5623.33</v>
      </c>
      <c r="AB3126" s="188">
        <v>8004.35</v>
      </c>
      <c r="AC3126" s="188">
        <v>8910.08</v>
      </c>
      <c r="AD3126" s="188">
        <v>7102.9</v>
      </c>
      <c r="AE3126" s="188">
        <v>6925.53</v>
      </c>
      <c r="AF3126" s="188">
        <v>5876.55</v>
      </c>
    </row>
    <row r="3127" spans="1:32" x14ac:dyDescent="0.3">
      <c r="A3127" s="180" t="s">
        <v>26723</v>
      </c>
      <c r="B3127" s="180">
        <v>4239</v>
      </c>
      <c r="C3127" s="182" t="s">
        <v>29453</v>
      </c>
      <c r="D3127" s="180" t="s">
        <v>40</v>
      </c>
      <c r="E3127" s="180" t="s">
        <v>857</v>
      </c>
      <c r="F3127" s="188">
        <v>37.14</v>
      </c>
      <c r="G3127" s="188">
        <v>32.520000000000003</v>
      </c>
      <c r="H3127" s="188">
        <v>41.2</v>
      </c>
      <c r="I3127" s="188">
        <v>30.08</v>
      </c>
      <c r="J3127" s="188">
        <v>54.1</v>
      </c>
      <c r="K3127" s="188">
        <v>42.02</v>
      </c>
      <c r="L3127" s="188">
        <v>34.01</v>
      </c>
      <c r="M3127" s="188">
        <v>38.22</v>
      </c>
      <c r="N3127" s="188">
        <v>28.68</v>
      </c>
      <c r="O3127" s="188">
        <v>32.58</v>
      </c>
      <c r="P3127" s="188">
        <v>42.64</v>
      </c>
      <c r="Q3127" s="188">
        <v>35.18</v>
      </c>
      <c r="R3127" s="188">
        <v>27.49</v>
      </c>
      <c r="S3127" s="188">
        <v>32.01</v>
      </c>
      <c r="T3127" s="188">
        <v>38.159999999999997</v>
      </c>
      <c r="U3127" s="188">
        <v>24.89</v>
      </c>
      <c r="V3127" s="188">
        <v>43.22</v>
      </c>
      <c r="W3127" s="188">
        <v>36.35</v>
      </c>
      <c r="X3127" s="188">
        <v>40.01</v>
      </c>
      <c r="Y3127" s="188">
        <v>35.69</v>
      </c>
      <c r="Z3127" s="188">
        <v>31.57</v>
      </c>
      <c r="AA3127" s="188">
        <v>32.21</v>
      </c>
      <c r="AB3127" s="188">
        <v>45.54</v>
      </c>
      <c r="AC3127" s="188">
        <v>50.78</v>
      </c>
      <c r="AD3127" s="188">
        <v>40.22</v>
      </c>
      <c r="AE3127" s="188">
        <v>39.51</v>
      </c>
      <c r="AF3127" s="188">
        <v>33.42</v>
      </c>
    </row>
    <row r="3128" spans="1:32" x14ac:dyDescent="0.3">
      <c r="A3128" s="180" t="s">
        <v>26723</v>
      </c>
      <c r="B3128" s="180">
        <v>41024</v>
      </c>
      <c r="C3128" s="182" t="s">
        <v>29454</v>
      </c>
      <c r="D3128" s="180" t="s">
        <v>63</v>
      </c>
      <c r="E3128" s="180" t="s">
        <v>857</v>
      </c>
      <c r="F3128" s="188">
        <v>6498.13</v>
      </c>
      <c r="G3128" s="188">
        <v>5673.25</v>
      </c>
      <c r="H3128" s="188">
        <v>7232.66</v>
      </c>
      <c r="I3128" s="188">
        <v>5232.47</v>
      </c>
      <c r="J3128" s="188">
        <v>9449.89</v>
      </c>
      <c r="K3128" s="188">
        <v>7396.75</v>
      </c>
      <c r="L3128" s="188">
        <v>6055.01</v>
      </c>
      <c r="M3128" s="188">
        <v>6697.79</v>
      </c>
      <c r="N3128" s="188">
        <v>5146.3599999999997</v>
      </c>
      <c r="O3128" s="188">
        <v>5737.6</v>
      </c>
      <c r="P3128" s="188">
        <v>7544.46</v>
      </c>
      <c r="Q3128" s="188">
        <v>6156.65</v>
      </c>
      <c r="R3128" s="188">
        <v>4944.2299999999996</v>
      </c>
      <c r="S3128" s="188">
        <v>5545.24</v>
      </c>
      <c r="T3128" s="188">
        <v>6645.06</v>
      </c>
      <c r="U3128" s="188">
        <v>4356.2299999999996</v>
      </c>
      <c r="V3128" s="188">
        <v>7635.24</v>
      </c>
      <c r="W3128" s="188">
        <v>6376.57</v>
      </c>
      <c r="X3128" s="188">
        <v>7028.81</v>
      </c>
      <c r="Y3128" s="188">
        <v>6239.77</v>
      </c>
      <c r="Z3128" s="188">
        <v>5496.44</v>
      </c>
      <c r="AA3128" s="188">
        <v>5623.33</v>
      </c>
      <c r="AB3128" s="188">
        <v>8004.35</v>
      </c>
      <c r="AC3128" s="188">
        <v>8910.08</v>
      </c>
      <c r="AD3128" s="188">
        <v>7102.9</v>
      </c>
      <c r="AE3128" s="188">
        <v>6925.53</v>
      </c>
      <c r="AF3128" s="188">
        <v>5876.55</v>
      </c>
    </row>
    <row r="3129" spans="1:32" x14ac:dyDescent="0.3">
      <c r="A3129" s="180" t="s">
        <v>26723</v>
      </c>
      <c r="B3129" s="180">
        <v>4248</v>
      </c>
      <c r="C3129" s="182" t="s">
        <v>29455</v>
      </c>
      <c r="D3129" s="180" t="s">
        <v>40</v>
      </c>
      <c r="E3129" s="180" t="s">
        <v>857</v>
      </c>
      <c r="F3129" s="188">
        <v>29.61</v>
      </c>
      <c r="G3129" s="188">
        <v>18.239999999999998</v>
      </c>
      <c r="H3129" s="188">
        <v>34.409999999999997</v>
      </c>
      <c r="I3129" s="188">
        <v>21.75</v>
      </c>
      <c r="J3129" s="188">
        <v>35.81</v>
      </c>
      <c r="K3129" s="188">
        <v>26.04</v>
      </c>
      <c r="L3129" s="188">
        <v>19.09</v>
      </c>
      <c r="M3129" s="188">
        <v>28.57</v>
      </c>
      <c r="N3129" s="188">
        <v>15.35</v>
      </c>
      <c r="O3129" s="188">
        <v>21.53</v>
      </c>
      <c r="P3129" s="188">
        <v>31.95</v>
      </c>
      <c r="Q3129" s="188">
        <v>23.87</v>
      </c>
      <c r="R3129" s="188">
        <v>19.23</v>
      </c>
      <c r="S3129" s="188">
        <v>24.72</v>
      </c>
      <c r="T3129" s="188">
        <v>25.22</v>
      </c>
      <c r="U3129" s="188">
        <v>20.77</v>
      </c>
      <c r="V3129" s="188">
        <v>23.02</v>
      </c>
      <c r="W3129" s="188">
        <v>28.2</v>
      </c>
      <c r="X3129" s="188">
        <v>34.229999999999997</v>
      </c>
      <c r="Y3129" s="188">
        <v>22.72</v>
      </c>
      <c r="Z3129" s="188">
        <v>26.18</v>
      </c>
      <c r="AA3129" s="188">
        <v>25.1</v>
      </c>
      <c r="AB3129" s="188">
        <v>33.549999999999997</v>
      </c>
      <c r="AC3129" s="188">
        <v>38.28</v>
      </c>
      <c r="AD3129" s="188">
        <v>23.37</v>
      </c>
      <c r="AE3129" s="188">
        <v>28.59</v>
      </c>
      <c r="AF3129" s="188">
        <v>23.52</v>
      </c>
    </row>
    <row r="3130" spans="1:32" x14ac:dyDescent="0.3">
      <c r="A3130" s="180" t="s">
        <v>26723</v>
      </c>
      <c r="B3130" s="180">
        <v>41033</v>
      </c>
      <c r="C3130" s="182" t="s">
        <v>29456</v>
      </c>
      <c r="D3130" s="180" t="s">
        <v>63</v>
      </c>
      <c r="E3130" s="180" t="s">
        <v>857</v>
      </c>
      <c r="F3130" s="188">
        <v>5181.1000000000004</v>
      </c>
      <c r="G3130" s="188">
        <v>3181.72</v>
      </c>
      <c r="H3130" s="188">
        <v>6040.11</v>
      </c>
      <c r="I3130" s="188">
        <v>3785.51</v>
      </c>
      <c r="J3130" s="188">
        <v>6256.73</v>
      </c>
      <c r="K3130" s="188">
        <v>4583.34</v>
      </c>
      <c r="L3130" s="188">
        <v>3401</v>
      </c>
      <c r="M3130" s="188">
        <v>5010.2700000000004</v>
      </c>
      <c r="N3130" s="188">
        <v>2755.01</v>
      </c>
      <c r="O3130" s="188">
        <v>3794.62</v>
      </c>
      <c r="P3130" s="188">
        <v>5653.19</v>
      </c>
      <c r="Q3130" s="188">
        <v>4181.83</v>
      </c>
      <c r="R3130" s="188">
        <v>3459.94</v>
      </c>
      <c r="S3130" s="188">
        <v>4283.0200000000004</v>
      </c>
      <c r="T3130" s="188">
        <v>4391.88</v>
      </c>
      <c r="U3130" s="188">
        <v>3634.81</v>
      </c>
      <c r="V3130" s="188">
        <v>4066.15</v>
      </c>
      <c r="W3130" s="188">
        <v>4949.78</v>
      </c>
      <c r="X3130" s="188">
        <v>6014.14</v>
      </c>
      <c r="Y3130" s="188">
        <v>3974.21</v>
      </c>
      <c r="Z3130" s="188">
        <v>4557.72</v>
      </c>
      <c r="AA3130" s="188">
        <v>4383.8500000000004</v>
      </c>
      <c r="AB3130" s="188">
        <v>5898.77</v>
      </c>
      <c r="AC3130" s="188">
        <v>6716.87</v>
      </c>
      <c r="AD3130" s="188">
        <v>4128.9799999999996</v>
      </c>
      <c r="AE3130" s="188">
        <v>5010.84</v>
      </c>
      <c r="AF3130" s="188">
        <v>4136.6000000000004</v>
      </c>
    </row>
    <row r="3131" spans="1:32" x14ac:dyDescent="0.3">
      <c r="A3131" s="180" t="s">
        <v>26723</v>
      </c>
      <c r="B3131" s="180">
        <v>44500</v>
      </c>
      <c r="C3131" s="182" t="s">
        <v>29457</v>
      </c>
      <c r="D3131" s="180" t="s">
        <v>40</v>
      </c>
      <c r="E3131" s="180" t="s">
        <v>857</v>
      </c>
      <c r="F3131" s="188">
        <v>29.61</v>
      </c>
      <c r="G3131" s="188">
        <v>18.239999999999998</v>
      </c>
      <c r="H3131" s="188">
        <v>34.409999999999997</v>
      </c>
      <c r="I3131" s="188">
        <v>21.75</v>
      </c>
      <c r="J3131" s="188">
        <v>35.81</v>
      </c>
      <c r="K3131" s="188">
        <v>24.25</v>
      </c>
      <c r="L3131" s="188">
        <v>19.09</v>
      </c>
      <c r="M3131" s="188">
        <v>28.57</v>
      </c>
      <c r="N3131" s="188">
        <v>15.35</v>
      </c>
      <c r="O3131" s="188">
        <v>21.53</v>
      </c>
      <c r="P3131" s="188">
        <v>31.95</v>
      </c>
      <c r="Q3131" s="188">
        <v>23.87</v>
      </c>
      <c r="R3131" s="188">
        <v>19.23</v>
      </c>
      <c r="S3131" s="188">
        <v>24.72</v>
      </c>
      <c r="T3131" s="188">
        <v>25.22</v>
      </c>
      <c r="U3131" s="188">
        <v>20.77</v>
      </c>
      <c r="V3131" s="188">
        <v>23.79</v>
      </c>
      <c r="W3131" s="188">
        <v>28.2</v>
      </c>
      <c r="X3131" s="188">
        <v>34.229999999999997</v>
      </c>
      <c r="Y3131" s="188">
        <v>22.72</v>
      </c>
      <c r="Z3131" s="188">
        <v>26.18</v>
      </c>
      <c r="AA3131" s="188">
        <v>25.1</v>
      </c>
      <c r="AB3131" s="188">
        <v>33.549999999999997</v>
      </c>
      <c r="AC3131" s="188">
        <v>38.28</v>
      </c>
      <c r="AD3131" s="188">
        <v>23.37</v>
      </c>
      <c r="AE3131" s="188">
        <v>28.59</v>
      </c>
      <c r="AF3131" s="188">
        <v>23.52</v>
      </c>
    </row>
    <row r="3132" spans="1:32" x14ac:dyDescent="0.3">
      <c r="A3132" s="180" t="s">
        <v>26723</v>
      </c>
      <c r="B3132" s="180">
        <v>41040</v>
      </c>
      <c r="C3132" s="182" t="s">
        <v>29458</v>
      </c>
      <c r="D3132" s="180" t="s">
        <v>63</v>
      </c>
      <c r="E3132" s="180" t="s">
        <v>857</v>
      </c>
      <c r="F3132" s="188">
        <v>5181.1000000000004</v>
      </c>
      <c r="G3132" s="188">
        <v>3181.72</v>
      </c>
      <c r="H3132" s="188">
        <v>6040.11</v>
      </c>
      <c r="I3132" s="188">
        <v>3785.51</v>
      </c>
      <c r="J3132" s="188">
        <v>6256.73</v>
      </c>
      <c r="K3132" s="188">
        <v>4271.78</v>
      </c>
      <c r="L3132" s="188">
        <v>3401</v>
      </c>
      <c r="M3132" s="188">
        <v>5010.2700000000004</v>
      </c>
      <c r="N3132" s="188">
        <v>2755.01</v>
      </c>
      <c r="O3132" s="188">
        <v>3794.62</v>
      </c>
      <c r="P3132" s="188">
        <v>5653.19</v>
      </c>
      <c r="Q3132" s="188">
        <v>4181.83</v>
      </c>
      <c r="R3132" s="188">
        <v>3459.94</v>
      </c>
      <c r="S3132" s="188">
        <v>4283.0200000000004</v>
      </c>
      <c r="T3132" s="188">
        <v>4391.88</v>
      </c>
      <c r="U3132" s="188">
        <v>3634.81</v>
      </c>
      <c r="V3132" s="188">
        <v>4204.7</v>
      </c>
      <c r="W3132" s="188">
        <v>4949.78</v>
      </c>
      <c r="X3132" s="188">
        <v>6014.14</v>
      </c>
      <c r="Y3132" s="188">
        <v>3974.21</v>
      </c>
      <c r="Z3132" s="188">
        <v>4557.72</v>
      </c>
      <c r="AA3132" s="188">
        <v>4383.8500000000004</v>
      </c>
      <c r="AB3132" s="188">
        <v>5898.77</v>
      </c>
      <c r="AC3132" s="188">
        <v>6716.87</v>
      </c>
      <c r="AD3132" s="188">
        <v>4128.9799999999996</v>
      </c>
      <c r="AE3132" s="188">
        <v>5010.84</v>
      </c>
      <c r="AF3132" s="188">
        <v>4136.6000000000004</v>
      </c>
    </row>
    <row r="3133" spans="1:32" x14ac:dyDescent="0.3">
      <c r="A3133" s="180" t="s">
        <v>26723</v>
      </c>
      <c r="B3133" s="180">
        <v>4238</v>
      </c>
      <c r="C3133" s="182" t="s">
        <v>29459</v>
      </c>
      <c r="D3133" s="180" t="s">
        <v>40</v>
      </c>
      <c r="E3133" s="180" t="s">
        <v>857</v>
      </c>
      <c r="F3133" s="188">
        <v>25.08</v>
      </c>
      <c r="G3133" s="188">
        <v>19.32</v>
      </c>
      <c r="H3133" s="188">
        <v>25.76</v>
      </c>
      <c r="I3133" s="188">
        <v>24.74</v>
      </c>
      <c r="J3133" s="188">
        <v>35.81</v>
      </c>
      <c r="K3133" s="188">
        <v>28.46</v>
      </c>
      <c r="L3133" s="188">
        <v>19.09</v>
      </c>
      <c r="M3133" s="188">
        <v>23.4</v>
      </c>
      <c r="N3133" s="188">
        <v>16.53</v>
      </c>
      <c r="O3133" s="188">
        <v>19.95</v>
      </c>
      <c r="P3133" s="188">
        <v>24.02</v>
      </c>
      <c r="Q3133" s="188">
        <v>21.57</v>
      </c>
      <c r="R3133" s="188">
        <v>19.05</v>
      </c>
      <c r="S3133" s="188">
        <v>23.69</v>
      </c>
      <c r="T3133" s="188">
        <v>26.7</v>
      </c>
      <c r="U3133" s="188">
        <v>20</v>
      </c>
      <c r="V3133" s="188">
        <v>22.12</v>
      </c>
      <c r="W3133" s="188">
        <v>23.44</v>
      </c>
      <c r="X3133" s="188">
        <v>36.25</v>
      </c>
      <c r="Y3133" s="188">
        <v>20.53</v>
      </c>
      <c r="Z3133" s="188">
        <v>25.58</v>
      </c>
      <c r="AA3133" s="188">
        <v>21.9</v>
      </c>
      <c r="AB3133" s="188">
        <v>27.4</v>
      </c>
      <c r="AC3133" s="188">
        <v>36.39</v>
      </c>
      <c r="AD3133" s="188">
        <v>20.3</v>
      </c>
      <c r="AE3133" s="188">
        <v>29.11</v>
      </c>
      <c r="AF3133" s="188">
        <v>18.739999999999998</v>
      </c>
    </row>
    <row r="3134" spans="1:32" x14ac:dyDescent="0.3">
      <c r="A3134" s="180" t="s">
        <v>26723</v>
      </c>
      <c r="B3134" s="180">
        <v>41012</v>
      </c>
      <c r="C3134" s="182" t="s">
        <v>29460</v>
      </c>
      <c r="D3134" s="180" t="s">
        <v>63</v>
      </c>
      <c r="E3134" s="180" t="s">
        <v>857</v>
      </c>
      <c r="F3134" s="188">
        <v>4390.28</v>
      </c>
      <c r="G3134" s="188">
        <v>3371.14</v>
      </c>
      <c r="H3134" s="188">
        <v>4523.53</v>
      </c>
      <c r="I3134" s="188">
        <v>4305.28</v>
      </c>
      <c r="J3134" s="188">
        <v>6256.73</v>
      </c>
      <c r="K3134" s="188">
        <v>5010.7299999999996</v>
      </c>
      <c r="L3134" s="188">
        <v>3398.52</v>
      </c>
      <c r="M3134" s="188">
        <v>4100.68</v>
      </c>
      <c r="N3134" s="188">
        <v>2966.36</v>
      </c>
      <c r="O3134" s="188">
        <v>3515.05</v>
      </c>
      <c r="P3134" s="188">
        <v>4251.42</v>
      </c>
      <c r="Q3134" s="188">
        <v>3776.04</v>
      </c>
      <c r="R3134" s="188">
        <v>3426.56</v>
      </c>
      <c r="S3134" s="188">
        <v>4104.37</v>
      </c>
      <c r="T3134" s="188">
        <v>4652.6499999999996</v>
      </c>
      <c r="U3134" s="188">
        <v>3500.8</v>
      </c>
      <c r="V3134" s="188">
        <v>3907.85</v>
      </c>
      <c r="W3134" s="188">
        <v>4114.2299999999996</v>
      </c>
      <c r="X3134" s="188">
        <v>6368.79</v>
      </c>
      <c r="Y3134" s="188">
        <v>3590.9</v>
      </c>
      <c r="Z3134" s="188">
        <v>4454.8599999999997</v>
      </c>
      <c r="AA3134" s="188">
        <v>3826.16</v>
      </c>
      <c r="AB3134" s="188">
        <v>4815.8900000000003</v>
      </c>
      <c r="AC3134" s="188">
        <v>6386.65</v>
      </c>
      <c r="AD3134" s="188">
        <v>3587.26</v>
      </c>
      <c r="AE3134" s="188">
        <v>5099.84</v>
      </c>
      <c r="AF3134" s="188">
        <v>3299.12</v>
      </c>
    </row>
    <row r="3135" spans="1:32" x14ac:dyDescent="0.3">
      <c r="A3135" s="180" t="s">
        <v>26723</v>
      </c>
      <c r="B3135" s="180">
        <v>4233</v>
      </c>
      <c r="C3135" s="182" t="s">
        <v>29461</v>
      </c>
      <c r="D3135" s="180" t="s">
        <v>40</v>
      </c>
      <c r="E3135" s="180" t="s">
        <v>857</v>
      </c>
      <c r="F3135" s="188">
        <v>37.14</v>
      </c>
      <c r="G3135" s="188">
        <v>32.520000000000003</v>
      </c>
      <c r="H3135" s="188">
        <v>41.2</v>
      </c>
      <c r="I3135" s="188">
        <v>30.08</v>
      </c>
      <c r="J3135" s="188">
        <v>54.1</v>
      </c>
      <c r="K3135" s="188">
        <v>42.02</v>
      </c>
      <c r="L3135" s="188">
        <v>34.01</v>
      </c>
      <c r="M3135" s="188">
        <v>38.22</v>
      </c>
      <c r="N3135" s="188">
        <v>28.68</v>
      </c>
      <c r="O3135" s="188">
        <v>32.58</v>
      </c>
      <c r="P3135" s="188">
        <v>42.64</v>
      </c>
      <c r="Q3135" s="188">
        <v>35.18</v>
      </c>
      <c r="R3135" s="188">
        <v>27.49</v>
      </c>
      <c r="S3135" s="188">
        <v>32.01</v>
      </c>
      <c r="T3135" s="188">
        <v>38.159999999999997</v>
      </c>
      <c r="U3135" s="188">
        <v>24.89</v>
      </c>
      <c r="V3135" s="188">
        <v>43.22</v>
      </c>
      <c r="W3135" s="188">
        <v>36.35</v>
      </c>
      <c r="X3135" s="188">
        <v>40.01</v>
      </c>
      <c r="Y3135" s="188">
        <v>35.69</v>
      </c>
      <c r="Z3135" s="188">
        <v>31.57</v>
      </c>
      <c r="AA3135" s="188">
        <v>32.21</v>
      </c>
      <c r="AB3135" s="188">
        <v>45.54</v>
      </c>
      <c r="AC3135" s="188">
        <v>50.78</v>
      </c>
      <c r="AD3135" s="188">
        <v>40.22</v>
      </c>
      <c r="AE3135" s="188">
        <v>39.51</v>
      </c>
      <c r="AF3135" s="188">
        <v>33.42</v>
      </c>
    </row>
    <row r="3136" spans="1:32" x14ac:dyDescent="0.3">
      <c r="A3136" s="180" t="s">
        <v>26723</v>
      </c>
      <c r="B3136" s="180">
        <v>41001</v>
      </c>
      <c r="C3136" s="182" t="s">
        <v>29462</v>
      </c>
      <c r="D3136" s="180" t="s">
        <v>63</v>
      </c>
      <c r="E3136" s="180" t="s">
        <v>857</v>
      </c>
      <c r="F3136" s="188">
        <v>6498.13</v>
      </c>
      <c r="G3136" s="188">
        <v>5673.25</v>
      </c>
      <c r="H3136" s="188">
        <v>7232.66</v>
      </c>
      <c r="I3136" s="188">
        <v>5232.47</v>
      </c>
      <c r="J3136" s="188">
        <v>9449.89</v>
      </c>
      <c r="K3136" s="188">
        <v>7396.75</v>
      </c>
      <c r="L3136" s="188">
        <v>6055.01</v>
      </c>
      <c r="M3136" s="188">
        <v>6697.79</v>
      </c>
      <c r="N3136" s="188">
        <v>5146.3599999999997</v>
      </c>
      <c r="O3136" s="188">
        <v>5737.6</v>
      </c>
      <c r="P3136" s="188">
        <v>7544.46</v>
      </c>
      <c r="Q3136" s="188">
        <v>6156.65</v>
      </c>
      <c r="R3136" s="188">
        <v>4944.2299999999996</v>
      </c>
      <c r="S3136" s="188">
        <v>5545.24</v>
      </c>
      <c r="T3136" s="188">
        <v>6645.06</v>
      </c>
      <c r="U3136" s="188">
        <v>4356.2299999999996</v>
      </c>
      <c r="V3136" s="188">
        <v>7635.24</v>
      </c>
      <c r="W3136" s="188">
        <v>6376.57</v>
      </c>
      <c r="X3136" s="188">
        <v>7028.81</v>
      </c>
      <c r="Y3136" s="188">
        <v>6239.77</v>
      </c>
      <c r="Z3136" s="188">
        <v>5496.44</v>
      </c>
      <c r="AA3136" s="188">
        <v>5623.33</v>
      </c>
      <c r="AB3136" s="188">
        <v>8004.35</v>
      </c>
      <c r="AC3136" s="188">
        <v>8910.08</v>
      </c>
      <c r="AD3136" s="188">
        <v>7102.9</v>
      </c>
      <c r="AE3136" s="188">
        <v>6925.53</v>
      </c>
      <c r="AF3136" s="188">
        <v>5876.55</v>
      </c>
    </row>
    <row r="3137" spans="1:32" x14ac:dyDescent="0.3">
      <c r="A3137" s="180" t="s">
        <v>973</v>
      </c>
      <c r="B3137" s="180">
        <v>2</v>
      </c>
      <c r="C3137" s="182" t="s">
        <v>31269</v>
      </c>
      <c r="D3137" s="180" t="s">
        <v>44</v>
      </c>
      <c r="E3137" s="180" t="s">
        <v>857</v>
      </c>
      <c r="F3137" s="188"/>
      <c r="G3137" s="188">
        <v>31.65</v>
      </c>
      <c r="H3137" s="188"/>
      <c r="I3137" s="188"/>
      <c r="J3137" s="188">
        <v>38.9</v>
      </c>
      <c r="K3137" s="188">
        <v>22.02</v>
      </c>
      <c r="L3137" s="188"/>
      <c r="M3137" s="188">
        <v>23.13</v>
      </c>
      <c r="N3137" s="188">
        <v>19.72</v>
      </c>
      <c r="O3137" s="188"/>
      <c r="P3137" s="188">
        <v>17.53</v>
      </c>
      <c r="Q3137" s="188">
        <v>24.32</v>
      </c>
      <c r="R3137" s="188">
        <v>26.3</v>
      </c>
      <c r="S3137" s="188">
        <v>28.93</v>
      </c>
      <c r="T3137" s="188"/>
      <c r="U3137" s="188"/>
      <c r="V3137" s="188"/>
      <c r="W3137" s="188">
        <v>31.78</v>
      </c>
      <c r="X3137" s="188"/>
      <c r="Y3137" s="188"/>
      <c r="Z3137" s="188"/>
      <c r="AA3137" s="188"/>
      <c r="AB3137" s="188">
        <v>25.64</v>
      </c>
      <c r="AC3137" s="188"/>
      <c r="AD3137" s="188"/>
      <c r="AE3137" s="188">
        <v>24.1</v>
      </c>
      <c r="AF3137" s="188"/>
    </row>
    <row r="3138" spans="1:32" x14ac:dyDescent="0.3">
      <c r="A3138" s="180" t="s">
        <v>26752</v>
      </c>
      <c r="B3138" s="180">
        <v>4262</v>
      </c>
      <c r="C3138" s="182" t="s">
        <v>29463</v>
      </c>
      <c r="D3138" s="180" t="s">
        <v>6</v>
      </c>
      <c r="E3138" s="180" t="s">
        <v>26586</v>
      </c>
      <c r="F3138" s="188">
        <v>820000</v>
      </c>
      <c r="G3138" s="188"/>
      <c r="H3138" s="188">
        <v>705000</v>
      </c>
      <c r="I3138" s="188"/>
      <c r="J3138" s="188">
        <v>715000</v>
      </c>
      <c r="K3138" s="188">
        <v>685000</v>
      </c>
      <c r="L3138" s="188"/>
      <c r="M3138" s="188">
        <v>708750</v>
      </c>
      <c r="N3138" s="188">
        <v>520000</v>
      </c>
      <c r="O3138" s="188"/>
      <c r="P3138" s="188">
        <v>664150</v>
      </c>
      <c r="Q3138" s="188">
        <v>635000</v>
      </c>
      <c r="R3138" s="188"/>
      <c r="S3138" s="188">
        <v>777500</v>
      </c>
      <c r="T3138" s="188"/>
      <c r="U3138" s="188"/>
      <c r="V3138" s="188"/>
      <c r="W3138" s="188">
        <v>810000</v>
      </c>
      <c r="X3138" s="188">
        <v>830000</v>
      </c>
      <c r="Y3138" s="188"/>
      <c r="Z3138" s="188">
        <v>850000</v>
      </c>
      <c r="AA3138" s="188"/>
      <c r="AB3138" s="188">
        <v>750000</v>
      </c>
      <c r="AC3138" s="188">
        <v>800050</v>
      </c>
      <c r="AD3138" s="188"/>
      <c r="AE3138" s="188">
        <v>680000</v>
      </c>
      <c r="AF3138" s="188"/>
    </row>
    <row r="3139" spans="1:32" x14ac:dyDescent="0.3">
      <c r="A3139" s="180" t="s">
        <v>26752</v>
      </c>
      <c r="B3139" s="180">
        <v>4263</v>
      </c>
      <c r="C3139" s="182" t="s">
        <v>29464</v>
      </c>
      <c r="D3139" s="180" t="s">
        <v>6</v>
      </c>
      <c r="E3139" s="180" t="s">
        <v>857</v>
      </c>
      <c r="F3139" s="188">
        <v>1137066.6100000001</v>
      </c>
      <c r="G3139" s="188"/>
      <c r="H3139" s="188">
        <v>977599.95</v>
      </c>
      <c r="I3139" s="188"/>
      <c r="J3139" s="188">
        <v>991466.61</v>
      </c>
      <c r="K3139" s="188">
        <v>949866.62</v>
      </c>
      <c r="L3139" s="188"/>
      <c r="M3139" s="188">
        <v>982799.95</v>
      </c>
      <c r="N3139" s="188">
        <v>721066.63</v>
      </c>
      <c r="O3139" s="188"/>
      <c r="P3139" s="188">
        <v>920954.62</v>
      </c>
      <c r="Q3139" s="188">
        <v>880533.29</v>
      </c>
      <c r="R3139" s="188"/>
      <c r="S3139" s="188">
        <v>1078133.28</v>
      </c>
      <c r="T3139" s="188"/>
      <c r="U3139" s="188"/>
      <c r="V3139" s="188"/>
      <c r="W3139" s="188">
        <v>1123199.94</v>
      </c>
      <c r="X3139" s="188">
        <v>1150933.27</v>
      </c>
      <c r="Y3139" s="188"/>
      <c r="Z3139" s="188">
        <v>1178666.6100000001</v>
      </c>
      <c r="AA3139" s="188"/>
      <c r="AB3139" s="188">
        <v>1039999.95</v>
      </c>
      <c r="AC3139" s="188">
        <v>1109402.6100000001</v>
      </c>
      <c r="AD3139" s="188"/>
      <c r="AE3139" s="188">
        <v>942933.28</v>
      </c>
      <c r="AF3139" s="188"/>
    </row>
    <row r="3140" spans="1:32" x14ac:dyDescent="0.3">
      <c r="A3140" s="180" t="s">
        <v>973</v>
      </c>
      <c r="B3140" s="180">
        <v>38402</v>
      </c>
      <c r="C3140" s="182" t="s">
        <v>29465</v>
      </c>
      <c r="D3140" s="180" t="s">
        <v>6</v>
      </c>
      <c r="E3140" s="180" t="s">
        <v>857</v>
      </c>
      <c r="F3140" s="188">
        <v>32.69</v>
      </c>
      <c r="G3140" s="188">
        <v>31.03</v>
      </c>
      <c r="H3140" s="188"/>
      <c r="I3140" s="188">
        <v>31.11</v>
      </c>
      <c r="J3140" s="188">
        <v>38.020000000000003</v>
      </c>
      <c r="K3140" s="188"/>
      <c r="L3140" s="188">
        <v>42.08</v>
      </c>
      <c r="M3140" s="188">
        <v>44.71</v>
      </c>
      <c r="N3140" s="188">
        <v>42.83</v>
      </c>
      <c r="O3140" s="188">
        <v>39</v>
      </c>
      <c r="P3140" s="188">
        <v>37.57</v>
      </c>
      <c r="Q3140" s="188"/>
      <c r="R3140" s="188">
        <v>40.130000000000003</v>
      </c>
      <c r="S3140" s="188">
        <v>30.06</v>
      </c>
      <c r="T3140" s="188"/>
      <c r="U3140" s="188">
        <v>33.51</v>
      </c>
      <c r="V3140" s="188"/>
      <c r="W3140" s="188">
        <v>45.69</v>
      </c>
      <c r="X3140" s="188">
        <v>36.82</v>
      </c>
      <c r="Y3140" s="188">
        <v>35.69</v>
      </c>
      <c r="Z3140" s="188">
        <v>37.799999999999997</v>
      </c>
      <c r="AA3140" s="188"/>
      <c r="AB3140" s="188">
        <v>38.700000000000003</v>
      </c>
      <c r="AC3140" s="188">
        <v>31.34</v>
      </c>
      <c r="AD3140" s="188"/>
      <c r="AE3140" s="188">
        <v>40.28</v>
      </c>
      <c r="AF3140" s="188"/>
    </row>
    <row r="3141" spans="1:32" x14ac:dyDescent="0.3">
      <c r="A3141" s="180" t="s">
        <v>973</v>
      </c>
      <c r="B3141" s="180">
        <v>45234</v>
      </c>
      <c r="C3141" s="182" t="s">
        <v>31581</v>
      </c>
      <c r="D3141" s="180" t="s">
        <v>6</v>
      </c>
      <c r="E3141" s="180" t="s">
        <v>857</v>
      </c>
      <c r="F3141" s="188">
        <v>44.68</v>
      </c>
      <c r="G3141" s="188">
        <v>32.93</v>
      </c>
      <c r="H3141" s="188"/>
      <c r="I3141" s="188">
        <v>45.25</v>
      </c>
      <c r="J3141" s="188">
        <v>30.81</v>
      </c>
      <c r="K3141" s="188">
        <v>50.5</v>
      </c>
      <c r="L3141" s="188">
        <v>41.29</v>
      </c>
      <c r="M3141" s="188">
        <v>39.54</v>
      </c>
      <c r="N3141" s="188">
        <v>46</v>
      </c>
      <c r="O3141" s="188">
        <v>49.84</v>
      </c>
      <c r="P3141" s="188">
        <v>49.64</v>
      </c>
      <c r="Q3141" s="188">
        <v>34.659999999999997</v>
      </c>
      <c r="R3141" s="188">
        <v>47.28</v>
      </c>
      <c r="S3141" s="188">
        <v>37.549999999999997</v>
      </c>
      <c r="T3141" s="188">
        <v>44.58</v>
      </c>
      <c r="U3141" s="188">
        <v>32.74</v>
      </c>
      <c r="V3141" s="188">
        <v>65.040000000000006</v>
      </c>
      <c r="W3141" s="188">
        <v>28.86</v>
      </c>
      <c r="X3141" s="188"/>
      <c r="Y3141" s="188">
        <v>36.590000000000003</v>
      </c>
      <c r="Z3141" s="188">
        <v>48.14</v>
      </c>
      <c r="AA3141" s="188">
        <v>41.4</v>
      </c>
      <c r="AB3141" s="188">
        <v>39.08</v>
      </c>
      <c r="AC3141" s="188">
        <v>43.49</v>
      </c>
      <c r="AD3141" s="188">
        <v>33.79</v>
      </c>
      <c r="AE3141" s="188">
        <v>44.38</v>
      </c>
      <c r="AF3141" s="188">
        <v>44.29</v>
      </c>
    </row>
    <row r="3142" spans="1:32" x14ac:dyDescent="0.3">
      <c r="A3142" s="180" t="s">
        <v>973</v>
      </c>
      <c r="B3142" s="180">
        <v>3412</v>
      </c>
      <c r="C3142" s="182" t="s">
        <v>29466</v>
      </c>
      <c r="D3142" s="180" t="s">
        <v>47</v>
      </c>
      <c r="E3142" s="180" t="s">
        <v>857</v>
      </c>
      <c r="F3142" s="188"/>
      <c r="G3142" s="188"/>
      <c r="H3142" s="188"/>
      <c r="I3142" s="188"/>
      <c r="J3142" s="188"/>
      <c r="K3142" s="188"/>
      <c r="L3142" s="188"/>
      <c r="M3142" s="188">
        <v>17.059999999999999</v>
      </c>
      <c r="N3142" s="188"/>
      <c r="O3142" s="188"/>
      <c r="P3142" s="188"/>
      <c r="Q3142" s="188"/>
      <c r="R3142" s="188"/>
      <c r="S3142" s="188"/>
      <c r="T3142" s="188"/>
      <c r="U3142" s="188"/>
      <c r="V3142" s="188"/>
      <c r="W3142" s="188"/>
      <c r="X3142" s="188">
        <v>26.31</v>
      </c>
      <c r="Y3142" s="188"/>
      <c r="Z3142" s="188"/>
      <c r="AA3142" s="188"/>
      <c r="AB3142" s="188">
        <v>25.76</v>
      </c>
      <c r="AC3142" s="188">
        <v>18.09</v>
      </c>
      <c r="AD3142" s="188"/>
      <c r="AE3142" s="188">
        <v>20.37</v>
      </c>
      <c r="AF3142" s="188"/>
    </row>
    <row r="3143" spans="1:32" x14ac:dyDescent="0.3">
      <c r="A3143" s="180" t="s">
        <v>973</v>
      </c>
      <c r="B3143" s="180">
        <v>3413</v>
      </c>
      <c r="C3143" s="182" t="s">
        <v>29467</v>
      </c>
      <c r="D3143" s="180" t="s">
        <v>47</v>
      </c>
      <c r="E3143" s="180" t="s">
        <v>857</v>
      </c>
      <c r="F3143" s="188"/>
      <c r="G3143" s="188"/>
      <c r="H3143" s="188"/>
      <c r="I3143" s="188"/>
      <c r="J3143" s="188"/>
      <c r="K3143" s="188"/>
      <c r="L3143" s="188"/>
      <c r="M3143" s="188">
        <v>38.409999999999997</v>
      </c>
      <c r="N3143" s="188"/>
      <c r="O3143" s="188"/>
      <c r="P3143" s="188"/>
      <c r="Q3143" s="188"/>
      <c r="R3143" s="188"/>
      <c r="S3143" s="188"/>
      <c r="T3143" s="188"/>
      <c r="U3143" s="188"/>
      <c r="V3143" s="188"/>
      <c r="W3143" s="188"/>
      <c r="X3143" s="188">
        <v>59.23</v>
      </c>
      <c r="Y3143" s="188"/>
      <c r="Z3143" s="188"/>
      <c r="AA3143" s="188"/>
      <c r="AB3143" s="188">
        <v>57.98</v>
      </c>
      <c r="AC3143" s="188">
        <v>40.72</v>
      </c>
      <c r="AD3143" s="188"/>
      <c r="AE3143" s="188">
        <v>45.86</v>
      </c>
      <c r="AF3143" s="188"/>
    </row>
    <row r="3144" spans="1:32" x14ac:dyDescent="0.3">
      <c r="A3144" s="180" t="s">
        <v>973</v>
      </c>
      <c r="B3144" s="180">
        <v>39744</v>
      </c>
      <c r="C3144" s="182" t="s">
        <v>29468</v>
      </c>
      <c r="D3144" s="180" t="s">
        <v>47</v>
      </c>
      <c r="E3144" s="180" t="s">
        <v>857</v>
      </c>
      <c r="F3144" s="188"/>
      <c r="G3144" s="188"/>
      <c r="H3144" s="188"/>
      <c r="I3144" s="188"/>
      <c r="J3144" s="188"/>
      <c r="K3144" s="188"/>
      <c r="L3144" s="188"/>
      <c r="M3144" s="188">
        <v>29.82</v>
      </c>
      <c r="N3144" s="188"/>
      <c r="O3144" s="188"/>
      <c r="P3144" s="188"/>
      <c r="Q3144" s="188"/>
      <c r="R3144" s="188"/>
      <c r="S3144" s="188"/>
      <c r="T3144" s="188"/>
      <c r="U3144" s="188"/>
      <c r="V3144" s="188"/>
      <c r="W3144" s="188"/>
      <c r="X3144" s="188">
        <v>45.99</v>
      </c>
      <c r="Y3144" s="188"/>
      <c r="Z3144" s="188"/>
      <c r="AA3144" s="188"/>
      <c r="AB3144" s="188">
        <v>45.02</v>
      </c>
      <c r="AC3144" s="188">
        <v>31.62</v>
      </c>
      <c r="AD3144" s="188"/>
      <c r="AE3144" s="188">
        <v>35.61</v>
      </c>
      <c r="AF3144" s="188"/>
    </row>
    <row r="3145" spans="1:32" x14ac:dyDescent="0.3">
      <c r="A3145" s="180" t="s">
        <v>973</v>
      </c>
      <c r="B3145" s="180">
        <v>39745</v>
      </c>
      <c r="C3145" s="182" t="s">
        <v>29469</v>
      </c>
      <c r="D3145" s="180" t="s">
        <v>47</v>
      </c>
      <c r="E3145" s="180" t="s">
        <v>857</v>
      </c>
      <c r="F3145" s="188"/>
      <c r="G3145" s="188"/>
      <c r="H3145" s="188"/>
      <c r="I3145" s="188"/>
      <c r="J3145" s="188"/>
      <c r="K3145" s="188"/>
      <c r="L3145" s="188"/>
      <c r="M3145" s="188">
        <v>62.94</v>
      </c>
      <c r="N3145" s="188"/>
      <c r="O3145" s="188"/>
      <c r="P3145" s="188"/>
      <c r="Q3145" s="188"/>
      <c r="R3145" s="188"/>
      <c r="S3145" s="188"/>
      <c r="T3145" s="188"/>
      <c r="U3145" s="188"/>
      <c r="V3145" s="188"/>
      <c r="W3145" s="188"/>
      <c r="X3145" s="188">
        <v>97.07</v>
      </c>
      <c r="Y3145" s="188"/>
      <c r="Z3145" s="188"/>
      <c r="AA3145" s="188"/>
      <c r="AB3145" s="188">
        <v>95.02</v>
      </c>
      <c r="AC3145" s="188">
        <v>66.739999999999995</v>
      </c>
      <c r="AD3145" s="188"/>
      <c r="AE3145" s="188">
        <v>75.150000000000006</v>
      </c>
      <c r="AF3145" s="188"/>
    </row>
    <row r="3146" spans="1:32" x14ac:dyDescent="0.3">
      <c r="A3146" s="180" t="s">
        <v>973</v>
      </c>
      <c r="B3146" s="180">
        <v>39639</v>
      </c>
      <c r="C3146" s="182" t="s">
        <v>31582</v>
      </c>
      <c r="D3146" s="180" t="s">
        <v>47</v>
      </c>
      <c r="E3146" s="180" t="s">
        <v>857</v>
      </c>
      <c r="F3146" s="188">
        <v>285.39999999999998</v>
      </c>
      <c r="G3146" s="188">
        <v>210.01</v>
      </c>
      <c r="H3146" s="188">
        <v>242.32</v>
      </c>
      <c r="I3146" s="188"/>
      <c r="J3146" s="188">
        <v>156.16</v>
      </c>
      <c r="K3146" s="188">
        <v>175.52</v>
      </c>
      <c r="L3146" s="188">
        <v>148.08000000000001</v>
      </c>
      <c r="M3146" s="188"/>
      <c r="N3146" s="188">
        <v>161.55000000000001</v>
      </c>
      <c r="O3146" s="188">
        <v>209.88</v>
      </c>
      <c r="P3146" s="188">
        <v>233.46</v>
      </c>
      <c r="Q3146" s="188">
        <v>195.07</v>
      </c>
      <c r="R3146" s="188">
        <v>226.17</v>
      </c>
      <c r="S3146" s="188">
        <v>161.55000000000001</v>
      </c>
      <c r="T3146" s="188">
        <v>140.01</v>
      </c>
      <c r="U3146" s="188"/>
      <c r="V3146" s="188">
        <v>242.32</v>
      </c>
      <c r="W3146" s="188">
        <v>145.12</v>
      </c>
      <c r="X3146" s="188">
        <v>201.93</v>
      </c>
      <c r="Y3146" s="188">
        <v>200.91</v>
      </c>
      <c r="Z3146" s="188">
        <v>209.98</v>
      </c>
      <c r="AA3146" s="188"/>
      <c r="AB3146" s="188"/>
      <c r="AC3146" s="188">
        <v>171.67</v>
      </c>
      <c r="AD3146" s="188">
        <v>153.47</v>
      </c>
      <c r="AE3146" s="188">
        <v>192.24</v>
      </c>
      <c r="AF3146" s="188">
        <v>175.01</v>
      </c>
    </row>
    <row r="3147" spans="1:32" x14ac:dyDescent="0.3">
      <c r="A3147" s="180" t="s">
        <v>973</v>
      </c>
      <c r="B3147" s="180">
        <v>39637</v>
      </c>
      <c r="C3147" s="182" t="s">
        <v>29470</v>
      </c>
      <c r="D3147" s="180" t="s">
        <v>47</v>
      </c>
      <c r="E3147" s="180" t="s">
        <v>857</v>
      </c>
      <c r="F3147" s="188">
        <v>182.95</v>
      </c>
      <c r="G3147" s="188">
        <v>134.62</v>
      </c>
      <c r="H3147" s="188">
        <v>155.33000000000001</v>
      </c>
      <c r="I3147" s="188"/>
      <c r="J3147" s="188">
        <v>100.1</v>
      </c>
      <c r="K3147" s="188">
        <v>112.51</v>
      </c>
      <c r="L3147" s="188">
        <v>94.92</v>
      </c>
      <c r="M3147" s="188"/>
      <c r="N3147" s="188">
        <v>103.55</v>
      </c>
      <c r="O3147" s="188">
        <v>134.53</v>
      </c>
      <c r="P3147" s="188">
        <v>149.65</v>
      </c>
      <c r="Q3147" s="188">
        <v>125.04</v>
      </c>
      <c r="R3147" s="188">
        <v>144.97999999999999</v>
      </c>
      <c r="S3147" s="188">
        <v>103.55</v>
      </c>
      <c r="T3147" s="188">
        <v>89.74</v>
      </c>
      <c r="U3147" s="188"/>
      <c r="V3147" s="188">
        <v>155.33000000000001</v>
      </c>
      <c r="W3147" s="188">
        <v>93.02</v>
      </c>
      <c r="X3147" s="188">
        <v>129.44</v>
      </c>
      <c r="Y3147" s="188">
        <v>128.79</v>
      </c>
      <c r="Z3147" s="188">
        <v>134.6</v>
      </c>
      <c r="AA3147" s="188"/>
      <c r="AB3147" s="188"/>
      <c r="AC3147" s="188">
        <v>110.04</v>
      </c>
      <c r="AD3147" s="188">
        <v>98.37</v>
      </c>
      <c r="AE3147" s="188">
        <v>123.23</v>
      </c>
      <c r="AF3147" s="188">
        <v>112.18</v>
      </c>
    </row>
    <row r="3148" spans="1:32" x14ac:dyDescent="0.3">
      <c r="A3148" s="180" t="s">
        <v>973</v>
      </c>
      <c r="B3148" s="180">
        <v>39638</v>
      </c>
      <c r="C3148" s="182" t="s">
        <v>29471</v>
      </c>
      <c r="D3148" s="180" t="s">
        <v>47</v>
      </c>
      <c r="E3148" s="180" t="s">
        <v>857</v>
      </c>
      <c r="F3148" s="188">
        <v>220.36</v>
      </c>
      <c r="G3148" s="188">
        <v>162.15</v>
      </c>
      <c r="H3148" s="188">
        <v>187.1</v>
      </c>
      <c r="I3148" s="188"/>
      <c r="J3148" s="188">
        <v>120.57</v>
      </c>
      <c r="K3148" s="188">
        <v>135.52000000000001</v>
      </c>
      <c r="L3148" s="188">
        <v>114.34</v>
      </c>
      <c r="M3148" s="188"/>
      <c r="N3148" s="188">
        <v>124.73</v>
      </c>
      <c r="O3148" s="188">
        <v>162.05000000000001</v>
      </c>
      <c r="P3148" s="188">
        <v>180.26</v>
      </c>
      <c r="Q3148" s="188">
        <v>150.61000000000001</v>
      </c>
      <c r="R3148" s="188">
        <v>174.63</v>
      </c>
      <c r="S3148" s="188">
        <v>124.73</v>
      </c>
      <c r="T3148" s="188">
        <v>108.1</v>
      </c>
      <c r="U3148" s="188"/>
      <c r="V3148" s="188">
        <v>187.1</v>
      </c>
      <c r="W3148" s="188">
        <v>112.05</v>
      </c>
      <c r="X3148" s="188">
        <v>155.91</v>
      </c>
      <c r="Y3148" s="188">
        <v>155.12</v>
      </c>
      <c r="Z3148" s="188">
        <v>162.13</v>
      </c>
      <c r="AA3148" s="188"/>
      <c r="AB3148" s="188"/>
      <c r="AC3148" s="188">
        <v>132.55000000000001</v>
      </c>
      <c r="AD3148" s="188">
        <v>118.49</v>
      </c>
      <c r="AE3148" s="188">
        <v>148.43</v>
      </c>
      <c r="AF3148" s="188">
        <v>135.13</v>
      </c>
    </row>
    <row r="3149" spans="1:32" x14ac:dyDescent="0.3">
      <c r="A3149" s="180" t="s">
        <v>973</v>
      </c>
      <c r="B3149" s="180">
        <v>39517</v>
      </c>
      <c r="C3149" s="182" t="s">
        <v>29472</v>
      </c>
      <c r="D3149" s="180" t="s">
        <v>47</v>
      </c>
      <c r="E3149" s="180" t="s">
        <v>857</v>
      </c>
      <c r="F3149" s="188">
        <v>207.57</v>
      </c>
      <c r="G3149" s="188"/>
      <c r="H3149" s="188"/>
      <c r="I3149" s="188">
        <v>206.93</v>
      </c>
      <c r="J3149" s="188">
        <v>217.97</v>
      </c>
      <c r="K3149" s="188">
        <v>267.48</v>
      </c>
      <c r="L3149" s="188"/>
      <c r="M3149" s="188"/>
      <c r="N3149" s="188"/>
      <c r="O3149" s="188"/>
      <c r="P3149" s="188">
        <v>189.43</v>
      </c>
      <c r="Q3149" s="188"/>
      <c r="R3149" s="188">
        <v>245.6</v>
      </c>
      <c r="S3149" s="188">
        <v>218.85</v>
      </c>
      <c r="T3149" s="188"/>
      <c r="U3149" s="188"/>
      <c r="V3149" s="188">
        <v>220.99</v>
      </c>
      <c r="W3149" s="188"/>
      <c r="X3149" s="188">
        <v>210.63</v>
      </c>
      <c r="Y3149" s="188">
        <v>185.73</v>
      </c>
      <c r="Z3149" s="188">
        <v>239.37</v>
      </c>
      <c r="AA3149" s="188"/>
      <c r="AB3149" s="188">
        <v>200.22</v>
      </c>
      <c r="AC3149" s="188"/>
      <c r="AD3149" s="188"/>
      <c r="AE3149" s="188">
        <v>235.29</v>
      </c>
      <c r="AF3149" s="188"/>
    </row>
    <row r="3150" spans="1:32" x14ac:dyDescent="0.3">
      <c r="A3150" s="180" t="s">
        <v>973</v>
      </c>
      <c r="B3150" s="180">
        <v>39518</v>
      </c>
      <c r="C3150" s="182" t="s">
        <v>29473</v>
      </c>
      <c r="D3150" s="180" t="s">
        <v>47</v>
      </c>
      <c r="E3150" s="180" t="s">
        <v>857</v>
      </c>
      <c r="F3150" s="188">
        <v>246.08</v>
      </c>
      <c r="G3150" s="188"/>
      <c r="H3150" s="188"/>
      <c r="I3150" s="188">
        <v>245.33</v>
      </c>
      <c r="J3150" s="188">
        <v>258.42</v>
      </c>
      <c r="K3150" s="188">
        <v>317.11</v>
      </c>
      <c r="L3150" s="188"/>
      <c r="M3150" s="188"/>
      <c r="N3150" s="188"/>
      <c r="O3150" s="188"/>
      <c r="P3150" s="188">
        <v>224.57</v>
      </c>
      <c r="Q3150" s="188"/>
      <c r="R3150" s="188">
        <v>291.17</v>
      </c>
      <c r="S3150" s="188">
        <v>259.45</v>
      </c>
      <c r="T3150" s="188"/>
      <c r="U3150" s="188"/>
      <c r="V3150" s="188">
        <v>261.99</v>
      </c>
      <c r="W3150" s="188"/>
      <c r="X3150" s="188">
        <v>249.71</v>
      </c>
      <c r="Y3150" s="188">
        <v>220.19</v>
      </c>
      <c r="Z3150" s="188">
        <v>283.79000000000002</v>
      </c>
      <c r="AA3150" s="188"/>
      <c r="AB3150" s="188">
        <v>237.37</v>
      </c>
      <c r="AC3150" s="188"/>
      <c r="AD3150" s="188"/>
      <c r="AE3150" s="188">
        <v>278.94</v>
      </c>
      <c r="AF3150" s="188"/>
    </row>
    <row r="3151" spans="1:32" x14ac:dyDescent="0.3">
      <c r="A3151" s="180" t="s">
        <v>973</v>
      </c>
      <c r="B3151" s="180">
        <v>38366</v>
      </c>
      <c r="C3151" s="182" t="s">
        <v>29474</v>
      </c>
      <c r="D3151" s="180" t="s">
        <v>47</v>
      </c>
      <c r="E3151" s="180" t="s">
        <v>857</v>
      </c>
      <c r="F3151" s="188"/>
      <c r="G3151" s="188">
        <v>6.53</v>
      </c>
      <c r="H3151" s="188"/>
      <c r="I3151" s="188">
        <v>8.7200000000000006</v>
      </c>
      <c r="J3151" s="188">
        <v>6.13</v>
      </c>
      <c r="K3151" s="188"/>
      <c r="L3151" s="188">
        <v>5.64</v>
      </c>
      <c r="M3151" s="188">
        <v>5.97</v>
      </c>
      <c r="N3151" s="188">
        <v>4.25</v>
      </c>
      <c r="O3151" s="188">
        <v>6.25</v>
      </c>
      <c r="P3151" s="188">
        <v>4.9800000000000004</v>
      </c>
      <c r="Q3151" s="188"/>
      <c r="R3151" s="188">
        <v>6.05</v>
      </c>
      <c r="S3151" s="188">
        <v>7.39</v>
      </c>
      <c r="T3151" s="188">
        <v>6.72</v>
      </c>
      <c r="U3151" s="188">
        <v>5.61</v>
      </c>
      <c r="V3151" s="188">
        <v>8.27</v>
      </c>
      <c r="W3151" s="188">
        <v>6.84</v>
      </c>
      <c r="X3151" s="188">
        <v>7.78</v>
      </c>
      <c r="Y3151" s="188">
        <v>4.8</v>
      </c>
      <c r="Z3151" s="188">
        <v>7.2</v>
      </c>
      <c r="AA3151" s="188"/>
      <c r="AB3151" s="188">
        <v>5.96</v>
      </c>
      <c r="AC3151" s="188"/>
      <c r="AD3151" s="188">
        <v>7.76</v>
      </c>
      <c r="AE3151" s="188">
        <v>6.11</v>
      </c>
      <c r="AF3151" s="188"/>
    </row>
    <row r="3152" spans="1:32" x14ac:dyDescent="0.3">
      <c r="A3152" s="180" t="s">
        <v>973</v>
      </c>
      <c r="B3152" s="180">
        <v>11703</v>
      </c>
      <c r="C3152" s="182" t="s">
        <v>29475</v>
      </c>
      <c r="D3152" s="180" t="s">
        <v>6</v>
      </c>
      <c r="E3152" s="180" t="s">
        <v>857</v>
      </c>
      <c r="F3152" s="188">
        <v>73.09</v>
      </c>
      <c r="G3152" s="188">
        <v>26.67</v>
      </c>
      <c r="H3152" s="188"/>
      <c r="I3152" s="188">
        <v>61.53</v>
      </c>
      <c r="J3152" s="188">
        <v>18.920000000000002</v>
      </c>
      <c r="K3152" s="188">
        <v>15.54</v>
      </c>
      <c r="L3152" s="188">
        <v>36.93</v>
      </c>
      <c r="M3152" s="188">
        <v>44.52</v>
      </c>
      <c r="N3152" s="188">
        <v>22.46</v>
      </c>
      <c r="O3152" s="188">
        <v>59.29</v>
      </c>
      <c r="P3152" s="188">
        <v>28.4</v>
      </c>
      <c r="Q3152" s="188">
        <v>25.75</v>
      </c>
      <c r="R3152" s="188">
        <v>31.8</v>
      </c>
      <c r="S3152" s="188">
        <v>56.42</v>
      </c>
      <c r="T3152" s="188">
        <v>25.64</v>
      </c>
      <c r="U3152" s="188">
        <v>59.39</v>
      </c>
      <c r="V3152" s="188">
        <v>68.319999999999993</v>
      </c>
      <c r="W3152" s="188">
        <v>75.489999999999995</v>
      </c>
      <c r="X3152" s="188">
        <v>51.29</v>
      </c>
      <c r="Y3152" s="188">
        <v>25.67</v>
      </c>
      <c r="Z3152" s="188">
        <v>36.08</v>
      </c>
      <c r="AA3152" s="188">
        <v>35.9</v>
      </c>
      <c r="AB3152" s="188">
        <v>86.41</v>
      </c>
      <c r="AC3152" s="188">
        <v>36.909999999999997</v>
      </c>
      <c r="AD3152" s="188">
        <v>29.18</v>
      </c>
      <c r="AE3152" s="188">
        <v>47.19</v>
      </c>
      <c r="AF3152" s="188">
        <v>20.77</v>
      </c>
    </row>
    <row r="3153" spans="1:32" x14ac:dyDescent="0.3">
      <c r="A3153" s="180" t="s">
        <v>973</v>
      </c>
      <c r="B3153" s="180">
        <v>37400</v>
      </c>
      <c r="C3153" s="182" t="s">
        <v>29476</v>
      </c>
      <c r="D3153" s="180" t="s">
        <v>6</v>
      </c>
      <c r="E3153" s="180" t="s">
        <v>857</v>
      </c>
      <c r="F3153" s="188">
        <v>78.290000000000006</v>
      </c>
      <c r="G3153" s="188">
        <v>61.21</v>
      </c>
      <c r="H3153" s="188"/>
      <c r="I3153" s="188">
        <v>62.62</v>
      </c>
      <c r="J3153" s="188">
        <v>56.27</v>
      </c>
      <c r="K3153" s="188">
        <v>46.84</v>
      </c>
      <c r="L3153" s="188">
        <v>36.619999999999997</v>
      </c>
      <c r="M3153" s="188">
        <v>56.11</v>
      </c>
      <c r="N3153" s="188">
        <v>94.19</v>
      </c>
      <c r="O3153" s="188"/>
      <c r="P3153" s="188">
        <v>41.09</v>
      </c>
      <c r="Q3153" s="188">
        <v>54.55</v>
      </c>
      <c r="R3153" s="188">
        <v>40.5</v>
      </c>
      <c r="S3153" s="188">
        <v>64.91</v>
      </c>
      <c r="T3153" s="188">
        <v>85.37</v>
      </c>
      <c r="U3153" s="188">
        <v>37.89</v>
      </c>
      <c r="V3153" s="188">
        <v>51.84</v>
      </c>
      <c r="W3153" s="188">
        <v>41.54</v>
      </c>
      <c r="X3153" s="188">
        <v>48.3</v>
      </c>
      <c r="Y3153" s="188">
        <v>55.57</v>
      </c>
      <c r="Z3153" s="188">
        <v>66.36</v>
      </c>
      <c r="AA3153" s="188">
        <v>83.96</v>
      </c>
      <c r="AB3153" s="188">
        <v>48.83</v>
      </c>
      <c r="AC3153" s="188">
        <v>61.42</v>
      </c>
      <c r="AD3153" s="188">
        <v>68.14</v>
      </c>
      <c r="AE3153" s="188">
        <v>60.13</v>
      </c>
      <c r="AF3153" s="188">
        <v>54.6</v>
      </c>
    </row>
    <row r="3154" spans="1:32" x14ac:dyDescent="0.3">
      <c r="A3154" s="180" t="s">
        <v>973</v>
      </c>
      <c r="B3154" s="180">
        <v>25400</v>
      </c>
      <c r="C3154" s="182" t="s">
        <v>29477</v>
      </c>
      <c r="D3154" s="180" t="s">
        <v>6</v>
      </c>
      <c r="E3154" s="180" t="s">
        <v>857</v>
      </c>
      <c r="F3154" s="188">
        <v>4358.0200000000004</v>
      </c>
      <c r="G3154" s="188">
        <v>4229.13</v>
      </c>
      <c r="H3154" s="188">
        <v>3446.97</v>
      </c>
      <c r="I3154" s="188">
        <v>3833.65</v>
      </c>
      <c r="J3154" s="188">
        <v>2823.97</v>
      </c>
      <c r="K3154" s="188">
        <v>3429.39</v>
      </c>
      <c r="L3154" s="188">
        <v>2522.2399999999998</v>
      </c>
      <c r="M3154" s="188">
        <v>3530.95</v>
      </c>
      <c r="N3154" s="188">
        <v>3934.23</v>
      </c>
      <c r="O3154" s="188">
        <v>3627.62</v>
      </c>
      <c r="P3154" s="188">
        <v>3022.2</v>
      </c>
      <c r="Q3154" s="188">
        <v>2877.68</v>
      </c>
      <c r="R3154" s="188">
        <v>3586.61</v>
      </c>
      <c r="S3154" s="188">
        <v>3429.39</v>
      </c>
      <c r="T3154" s="188">
        <v>1694.19</v>
      </c>
      <c r="U3154" s="188">
        <v>2577.9</v>
      </c>
      <c r="V3154" s="188">
        <v>3873.69</v>
      </c>
      <c r="W3154" s="188">
        <v>2945.06</v>
      </c>
      <c r="X3154" s="188">
        <v>2823.97</v>
      </c>
      <c r="Y3154" s="188">
        <v>3631.52</v>
      </c>
      <c r="Z3154" s="188">
        <v>6858.79</v>
      </c>
      <c r="AA3154" s="188">
        <v>3446.97</v>
      </c>
      <c r="AB3154" s="188">
        <v>3750.65</v>
      </c>
      <c r="AC3154" s="188">
        <v>3246.79</v>
      </c>
      <c r="AD3154" s="188">
        <v>2592.5500000000002</v>
      </c>
      <c r="AE3154" s="188">
        <v>2618.91</v>
      </c>
      <c r="AF3154" s="188">
        <v>3128.64</v>
      </c>
    </row>
    <row r="3155" spans="1:32" x14ac:dyDescent="0.3">
      <c r="A3155" s="180" t="s">
        <v>973</v>
      </c>
      <c r="B3155" s="180">
        <v>4276</v>
      </c>
      <c r="C3155" s="182" t="s">
        <v>29478</v>
      </c>
      <c r="D3155" s="180" t="s">
        <v>6</v>
      </c>
      <c r="E3155" s="180" t="s">
        <v>857</v>
      </c>
      <c r="F3155" s="188">
        <v>198.8</v>
      </c>
      <c r="G3155" s="188">
        <v>205.05</v>
      </c>
      <c r="H3155" s="188">
        <v>267.98</v>
      </c>
      <c r="I3155" s="188">
        <v>197.21</v>
      </c>
      <c r="J3155" s="188">
        <v>210.77</v>
      </c>
      <c r="K3155" s="188"/>
      <c r="L3155" s="188">
        <v>159.12</v>
      </c>
      <c r="M3155" s="188">
        <v>203.16</v>
      </c>
      <c r="N3155" s="188">
        <v>226.33</v>
      </c>
      <c r="O3155" s="188">
        <v>242.16</v>
      </c>
      <c r="P3155" s="188">
        <v>194.44</v>
      </c>
      <c r="Q3155" s="188">
        <v>231.28</v>
      </c>
      <c r="R3155" s="188">
        <v>236.5</v>
      </c>
      <c r="S3155" s="188">
        <v>243.52</v>
      </c>
      <c r="T3155" s="188">
        <v>136.85</v>
      </c>
      <c r="U3155" s="188"/>
      <c r="V3155" s="188">
        <v>191.5</v>
      </c>
      <c r="W3155" s="188"/>
      <c r="X3155" s="188">
        <v>184.43</v>
      </c>
      <c r="Y3155" s="188">
        <v>225.68</v>
      </c>
      <c r="Z3155" s="188">
        <v>237.87</v>
      </c>
      <c r="AA3155" s="188">
        <v>256.68</v>
      </c>
      <c r="AB3155" s="188">
        <v>209.16</v>
      </c>
      <c r="AC3155" s="188">
        <v>212.13</v>
      </c>
      <c r="AD3155" s="188">
        <v>237.27</v>
      </c>
      <c r="AE3155" s="188">
        <v>194.96</v>
      </c>
      <c r="AF3155" s="188">
        <v>173.44</v>
      </c>
    </row>
    <row r="3156" spans="1:32" x14ac:dyDescent="0.3">
      <c r="A3156" s="180" t="s">
        <v>973</v>
      </c>
      <c r="B3156" s="180">
        <v>4273</v>
      </c>
      <c r="C3156" s="182" t="s">
        <v>29479</v>
      </c>
      <c r="D3156" s="180" t="s">
        <v>6</v>
      </c>
      <c r="E3156" s="180" t="s">
        <v>857</v>
      </c>
      <c r="F3156" s="188">
        <v>360.95</v>
      </c>
      <c r="G3156" s="188">
        <v>372.29</v>
      </c>
      <c r="H3156" s="188">
        <v>486.55</v>
      </c>
      <c r="I3156" s="188">
        <v>358.05</v>
      </c>
      <c r="J3156" s="188">
        <v>382.68</v>
      </c>
      <c r="K3156" s="188"/>
      <c r="L3156" s="188">
        <v>288.89</v>
      </c>
      <c r="M3156" s="188">
        <v>368.85</v>
      </c>
      <c r="N3156" s="188">
        <v>410.92</v>
      </c>
      <c r="O3156" s="188">
        <v>439.67</v>
      </c>
      <c r="P3156" s="188">
        <v>353.02</v>
      </c>
      <c r="Q3156" s="188">
        <v>419.91</v>
      </c>
      <c r="R3156" s="188">
        <v>429.39</v>
      </c>
      <c r="S3156" s="188">
        <v>442.13</v>
      </c>
      <c r="T3156" s="188">
        <v>248.47</v>
      </c>
      <c r="U3156" s="188"/>
      <c r="V3156" s="188">
        <v>347.69</v>
      </c>
      <c r="W3156" s="188"/>
      <c r="X3156" s="188">
        <v>334.84</v>
      </c>
      <c r="Y3156" s="188">
        <v>409.74</v>
      </c>
      <c r="Z3156" s="188">
        <v>431.88</v>
      </c>
      <c r="AA3156" s="188">
        <v>466.02</v>
      </c>
      <c r="AB3156" s="188">
        <v>379.75</v>
      </c>
      <c r="AC3156" s="188">
        <v>385.14</v>
      </c>
      <c r="AD3156" s="188">
        <v>430.79</v>
      </c>
      <c r="AE3156" s="188">
        <v>353.98</v>
      </c>
      <c r="AF3156" s="188">
        <v>314.89</v>
      </c>
    </row>
    <row r="3157" spans="1:32" x14ac:dyDescent="0.3">
      <c r="A3157" s="180" t="s">
        <v>973</v>
      </c>
      <c r="B3157" s="180">
        <v>4274</v>
      </c>
      <c r="C3157" s="182" t="s">
        <v>29480</v>
      </c>
      <c r="D3157" s="180" t="s">
        <v>6</v>
      </c>
      <c r="E3157" s="180" t="s">
        <v>26586</v>
      </c>
      <c r="F3157" s="188">
        <v>132.05000000000001</v>
      </c>
      <c r="G3157" s="188">
        <v>136.19999999999999</v>
      </c>
      <c r="H3157" s="188">
        <v>178</v>
      </c>
      <c r="I3157" s="188">
        <v>130.99</v>
      </c>
      <c r="J3157" s="188">
        <v>140</v>
      </c>
      <c r="K3157" s="188"/>
      <c r="L3157" s="188">
        <v>105.69</v>
      </c>
      <c r="M3157" s="188">
        <v>134.94</v>
      </c>
      <c r="N3157" s="188">
        <v>150.33000000000001</v>
      </c>
      <c r="O3157" s="188">
        <v>160.85</v>
      </c>
      <c r="P3157" s="188">
        <v>129.15</v>
      </c>
      <c r="Q3157" s="188">
        <v>153.62</v>
      </c>
      <c r="R3157" s="188">
        <v>157.09</v>
      </c>
      <c r="S3157" s="188">
        <v>161.75</v>
      </c>
      <c r="T3157" s="188">
        <v>90.9</v>
      </c>
      <c r="U3157" s="188"/>
      <c r="V3157" s="188">
        <v>127.2</v>
      </c>
      <c r="W3157" s="188"/>
      <c r="X3157" s="188">
        <v>122.5</v>
      </c>
      <c r="Y3157" s="188">
        <v>149.9</v>
      </c>
      <c r="Z3157" s="188">
        <v>158</v>
      </c>
      <c r="AA3157" s="188">
        <v>170.49</v>
      </c>
      <c r="AB3157" s="188">
        <v>138.93</v>
      </c>
      <c r="AC3157" s="188">
        <v>140.9</v>
      </c>
      <c r="AD3157" s="188">
        <v>157.6</v>
      </c>
      <c r="AE3157" s="188">
        <v>129.5</v>
      </c>
      <c r="AF3157" s="188">
        <v>115.2</v>
      </c>
    </row>
    <row r="3158" spans="1:32" x14ac:dyDescent="0.3">
      <c r="A3158" s="180" t="s">
        <v>973</v>
      </c>
      <c r="B3158" s="180">
        <v>39438</v>
      </c>
      <c r="C3158" s="182" t="s">
        <v>29481</v>
      </c>
      <c r="D3158" s="180" t="s">
        <v>6</v>
      </c>
      <c r="E3158" s="180" t="s">
        <v>857</v>
      </c>
      <c r="F3158" s="188">
        <v>0.25</v>
      </c>
      <c r="G3158" s="188">
        <v>0.25</v>
      </c>
      <c r="H3158" s="188">
        <v>0.24</v>
      </c>
      <c r="I3158" s="188">
        <v>0.35</v>
      </c>
      <c r="J3158" s="188">
        <v>0.26</v>
      </c>
      <c r="K3158" s="188">
        <v>0.36</v>
      </c>
      <c r="L3158" s="188"/>
      <c r="M3158" s="188">
        <v>0.24</v>
      </c>
      <c r="N3158" s="188">
        <v>0.25</v>
      </c>
      <c r="O3158" s="188"/>
      <c r="P3158" s="188">
        <v>0.3</v>
      </c>
      <c r="Q3158" s="188">
        <v>0.28999999999999998</v>
      </c>
      <c r="R3158" s="188">
        <v>0.26</v>
      </c>
      <c r="S3158" s="188">
        <v>0.35</v>
      </c>
      <c r="T3158" s="188"/>
      <c r="U3158" s="188">
        <v>0.41</v>
      </c>
      <c r="V3158" s="188"/>
      <c r="W3158" s="188">
        <v>0.24</v>
      </c>
      <c r="X3158" s="188">
        <v>0.3</v>
      </c>
      <c r="Y3158" s="188">
        <v>0.28000000000000003</v>
      </c>
      <c r="Z3158" s="188">
        <v>0.28000000000000003</v>
      </c>
      <c r="AA3158" s="188"/>
      <c r="AB3158" s="188"/>
      <c r="AC3158" s="188">
        <v>0.31</v>
      </c>
      <c r="AD3158" s="188"/>
      <c r="AE3158" s="188">
        <v>0.24</v>
      </c>
      <c r="AF3158" s="188">
        <v>0.25</v>
      </c>
    </row>
    <row r="3159" spans="1:32" x14ac:dyDescent="0.3">
      <c r="A3159" s="180" t="s">
        <v>973</v>
      </c>
      <c r="B3159" s="180">
        <v>4379</v>
      </c>
      <c r="C3159" s="182" t="s">
        <v>29482</v>
      </c>
      <c r="D3159" s="180" t="s">
        <v>6</v>
      </c>
      <c r="E3159" s="180" t="s">
        <v>857</v>
      </c>
      <c r="F3159" s="188">
        <v>0.05</v>
      </c>
      <c r="G3159" s="188">
        <v>0.05</v>
      </c>
      <c r="H3159" s="188">
        <v>0.04</v>
      </c>
      <c r="I3159" s="188">
        <v>7.0000000000000007E-2</v>
      </c>
      <c r="J3159" s="188">
        <v>0.05</v>
      </c>
      <c r="K3159" s="188">
        <v>7.0000000000000007E-2</v>
      </c>
      <c r="L3159" s="188"/>
      <c r="M3159" s="188">
        <v>0.04</v>
      </c>
      <c r="N3159" s="188">
        <v>0.05</v>
      </c>
      <c r="O3159" s="188"/>
      <c r="P3159" s="188">
        <v>0.06</v>
      </c>
      <c r="Q3159" s="188">
        <v>0.05</v>
      </c>
      <c r="R3159" s="188">
        <v>0.05</v>
      </c>
      <c r="S3159" s="188">
        <v>7.0000000000000007E-2</v>
      </c>
      <c r="T3159" s="188"/>
      <c r="U3159" s="188">
        <v>0.08</v>
      </c>
      <c r="V3159" s="188"/>
      <c r="W3159" s="188">
        <v>0.04</v>
      </c>
      <c r="X3159" s="188">
        <v>0.06</v>
      </c>
      <c r="Y3159" s="188">
        <v>0.05</v>
      </c>
      <c r="Z3159" s="188">
        <v>0.05</v>
      </c>
      <c r="AA3159" s="188"/>
      <c r="AB3159" s="188"/>
      <c r="AC3159" s="188">
        <v>0.06</v>
      </c>
      <c r="AD3159" s="188"/>
      <c r="AE3159" s="188">
        <v>0.04</v>
      </c>
      <c r="AF3159" s="188">
        <v>0.05</v>
      </c>
    </row>
    <row r="3160" spans="1:32" x14ac:dyDescent="0.3">
      <c r="A3160" s="180" t="s">
        <v>973</v>
      </c>
      <c r="B3160" s="180">
        <v>4377</v>
      </c>
      <c r="C3160" s="182" t="s">
        <v>29483</v>
      </c>
      <c r="D3160" s="180" t="s">
        <v>6</v>
      </c>
      <c r="E3160" s="180" t="s">
        <v>857</v>
      </c>
      <c r="F3160" s="188">
        <v>0.18</v>
      </c>
      <c r="G3160" s="188">
        <v>0.18</v>
      </c>
      <c r="H3160" s="188">
        <v>0.17</v>
      </c>
      <c r="I3160" s="188">
        <v>0.25</v>
      </c>
      <c r="J3160" s="188">
        <v>0.18</v>
      </c>
      <c r="K3160" s="188">
        <v>0.26</v>
      </c>
      <c r="L3160" s="188"/>
      <c r="M3160" s="188">
        <v>0.17</v>
      </c>
      <c r="N3160" s="188">
        <v>0.18</v>
      </c>
      <c r="O3160" s="188"/>
      <c r="P3160" s="188">
        <v>0.21</v>
      </c>
      <c r="Q3160" s="188">
        <v>0.21</v>
      </c>
      <c r="R3160" s="188">
        <v>0.18</v>
      </c>
      <c r="S3160" s="188">
        <v>0.25</v>
      </c>
      <c r="T3160" s="188"/>
      <c r="U3160" s="188">
        <v>0.28999999999999998</v>
      </c>
      <c r="V3160" s="188"/>
      <c r="W3160" s="188">
        <v>0.17</v>
      </c>
      <c r="X3160" s="188">
        <v>0.21</v>
      </c>
      <c r="Y3160" s="188">
        <v>0.2</v>
      </c>
      <c r="Z3160" s="188">
        <v>0.2</v>
      </c>
      <c r="AA3160" s="188"/>
      <c r="AB3160" s="188"/>
      <c r="AC3160" s="188">
        <v>0.22</v>
      </c>
      <c r="AD3160" s="188"/>
      <c r="AE3160" s="188">
        <v>0.17</v>
      </c>
      <c r="AF3160" s="188">
        <v>0.18</v>
      </c>
    </row>
    <row r="3161" spans="1:32" x14ac:dyDescent="0.3">
      <c r="A3161" s="180" t="s">
        <v>973</v>
      </c>
      <c r="B3161" s="180">
        <v>4356</v>
      </c>
      <c r="C3161" s="182" t="s">
        <v>29484</v>
      </c>
      <c r="D3161" s="180" t="s">
        <v>6</v>
      </c>
      <c r="E3161" s="180" t="s">
        <v>857</v>
      </c>
      <c r="F3161" s="188">
        <v>0.25</v>
      </c>
      <c r="G3161" s="188">
        <v>0.25</v>
      </c>
      <c r="H3161" s="188">
        <v>0.24</v>
      </c>
      <c r="I3161" s="188">
        <v>0.35</v>
      </c>
      <c r="J3161" s="188">
        <v>0.26</v>
      </c>
      <c r="K3161" s="188">
        <v>0.36</v>
      </c>
      <c r="L3161" s="188"/>
      <c r="M3161" s="188">
        <v>0.24</v>
      </c>
      <c r="N3161" s="188">
        <v>0.25</v>
      </c>
      <c r="O3161" s="188"/>
      <c r="P3161" s="188">
        <v>0.3</v>
      </c>
      <c r="Q3161" s="188">
        <v>0.28999999999999998</v>
      </c>
      <c r="R3161" s="188">
        <v>0.26</v>
      </c>
      <c r="S3161" s="188">
        <v>0.35</v>
      </c>
      <c r="T3161" s="188"/>
      <c r="U3161" s="188">
        <v>0.41</v>
      </c>
      <c r="V3161" s="188"/>
      <c r="W3161" s="188">
        <v>0.24</v>
      </c>
      <c r="X3161" s="188">
        <v>0.3</v>
      </c>
      <c r="Y3161" s="188">
        <v>0.28000000000000003</v>
      </c>
      <c r="Z3161" s="188">
        <v>0.28000000000000003</v>
      </c>
      <c r="AA3161" s="188"/>
      <c r="AB3161" s="188"/>
      <c r="AC3161" s="188">
        <v>0.32</v>
      </c>
      <c r="AD3161" s="188"/>
      <c r="AE3161" s="188">
        <v>0.24</v>
      </c>
      <c r="AF3161" s="188">
        <v>0.25</v>
      </c>
    </row>
    <row r="3162" spans="1:32" x14ac:dyDescent="0.3">
      <c r="A3162" s="180" t="s">
        <v>973</v>
      </c>
      <c r="B3162" s="180">
        <v>13246</v>
      </c>
      <c r="C3162" s="182" t="s">
        <v>29485</v>
      </c>
      <c r="D3162" s="180" t="s">
        <v>6</v>
      </c>
      <c r="E3162" s="180" t="s">
        <v>857</v>
      </c>
      <c r="F3162" s="188">
        <v>0.43</v>
      </c>
      <c r="G3162" s="188">
        <v>0.43</v>
      </c>
      <c r="H3162" s="188">
        <v>0.41</v>
      </c>
      <c r="I3162" s="188">
        <v>0.6</v>
      </c>
      <c r="J3162" s="188">
        <v>0.45</v>
      </c>
      <c r="K3162" s="188">
        <v>0.62</v>
      </c>
      <c r="L3162" s="188"/>
      <c r="M3162" s="188">
        <v>0.41</v>
      </c>
      <c r="N3162" s="188">
        <v>0.43</v>
      </c>
      <c r="O3162" s="188"/>
      <c r="P3162" s="188">
        <v>0.52</v>
      </c>
      <c r="Q3162" s="188">
        <v>0.5</v>
      </c>
      <c r="R3162" s="188">
        <v>0.44</v>
      </c>
      <c r="S3162" s="188">
        <v>0.6</v>
      </c>
      <c r="T3162" s="188"/>
      <c r="U3162" s="188">
        <v>0.7</v>
      </c>
      <c r="V3162" s="188"/>
      <c r="W3162" s="188">
        <v>0.41</v>
      </c>
      <c r="X3162" s="188">
        <v>0.52</v>
      </c>
      <c r="Y3162" s="188">
        <v>0.48</v>
      </c>
      <c r="Z3162" s="188">
        <v>0.49</v>
      </c>
      <c r="AA3162" s="188"/>
      <c r="AB3162" s="188"/>
      <c r="AC3162" s="188">
        <v>0.54</v>
      </c>
      <c r="AD3162" s="188"/>
      <c r="AE3162" s="188">
        <v>0.41</v>
      </c>
      <c r="AF3162" s="188">
        <v>0.43</v>
      </c>
    </row>
    <row r="3163" spans="1:32" x14ac:dyDescent="0.3">
      <c r="A3163" s="180" t="s">
        <v>973</v>
      </c>
      <c r="B3163" s="180">
        <v>13294</v>
      </c>
      <c r="C3163" s="182" t="s">
        <v>29486</v>
      </c>
      <c r="D3163" s="180" t="s">
        <v>6</v>
      </c>
      <c r="E3163" s="180" t="s">
        <v>857</v>
      </c>
      <c r="F3163" s="188">
        <v>1.46</v>
      </c>
      <c r="G3163" s="188">
        <v>1.44</v>
      </c>
      <c r="H3163" s="188">
        <v>1.39</v>
      </c>
      <c r="I3163" s="188">
        <v>2.0099999999999998</v>
      </c>
      <c r="J3163" s="188">
        <v>1.5</v>
      </c>
      <c r="K3163" s="188">
        <v>2.08</v>
      </c>
      <c r="L3163" s="188"/>
      <c r="M3163" s="188">
        <v>1.39</v>
      </c>
      <c r="N3163" s="188">
        <v>1.46</v>
      </c>
      <c r="O3163" s="188"/>
      <c r="P3163" s="188">
        <v>1.73</v>
      </c>
      <c r="Q3163" s="188">
        <v>1.69</v>
      </c>
      <c r="R3163" s="188">
        <v>1.49</v>
      </c>
      <c r="S3163" s="188">
        <v>2.0099999999999998</v>
      </c>
      <c r="T3163" s="188"/>
      <c r="U3163" s="188">
        <v>2.35</v>
      </c>
      <c r="V3163" s="188"/>
      <c r="W3163" s="188">
        <v>1.39</v>
      </c>
      <c r="X3163" s="188">
        <v>1.75</v>
      </c>
      <c r="Y3163" s="188">
        <v>1.62</v>
      </c>
      <c r="Z3163" s="188">
        <v>1.63</v>
      </c>
      <c r="AA3163" s="188"/>
      <c r="AB3163" s="188"/>
      <c r="AC3163" s="188">
        <v>1.82</v>
      </c>
      <c r="AD3163" s="188"/>
      <c r="AE3163" s="188">
        <v>1.39</v>
      </c>
      <c r="AF3163" s="188">
        <v>1.46</v>
      </c>
    </row>
    <row r="3164" spans="1:32" x14ac:dyDescent="0.3">
      <c r="A3164" s="180" t="s">
        <v>973</v>
      </c>
      <c r="B3164" s="180">
        <v>11963</v>
      </c>
      <c r="C3164" s="182" t="s">
        <v>29487</v>
      </c>
      <c r="D3164" s="180" t="s">
        <v>6</v>
      </c>
      <c r="E3164" s="180" t="s">
        <v>857</v>
      </c>
      <c r="F3164" s="188">
        <v>9.18</v>
      </c>
      <c r="G3164" s="188">
        <v>9.09</v>
      </c>
      <c r="H3164" s="188">
        <v>8.74</v>
      </c>
      <c r="I3164" s="188">
        <v>12.68</v>
      </c>
      <c r="J3164" s="188">
        <v>9.49</v>
      </c>
      <c r="K3164" s="188">
        <v>13.12</v>
      </c>
      <c r="L3164" s="188"/>
      <c r="M3164" s="188">
        <v>8.74</v>
      </c>
      <c r="N3164" s="188">
        <v>9.18</v>
      </c>
      <c r="O3164" s="188"/>
      <c r="P3164" s="188">
        <v>10.93</v>
      </c>
      <c r="Q3164" s="188">
        <v>10.62</v>
      </c>
      <c r="R3164" s="188">
        <v>9.4</v>
      </c>
      <c r="S3164" s="188">
        <v>12.68</v>
      </c>
      <c r="T3164" s="188"/>
      <c r="U3164" s="188">
        <v>14.78</v>
      </c>
      <c r="V3164" s="188"/>
      <c r="W3164" s="188">
        <v>8.74</v>
      </c>
      <c r="X3164" s="188">
        <v>11.02</v>
      </c>
      <c r="Y3164" s="188">
        <v>10.23</v>
      </c>
      <c r="Z3164" s="188">
        <v>10.27</v>
      </c>
      <c r="AA3164" s="188"/>
      <c r="AB3164" s="188"/>
      <c r="AC3164" s="188">
        <v>11.5</v>
      </c>
      <c r="AD3164" s="188"/>
      <c r="AE3164" s="188">
        <v>8.74</v>
      </c>
      <c r="AF3164" s="188">
        <v>9.18</v>
      </c>
    </row>
    <row r="3165" spans="1:32" x14ac:dyDescent="0.3">
      <c r="A3165" s="180" t="s">
        <v>973</v>
      </c>
      <c r="B3165" s="180">
        <v>11964</v>
      </c>
      <c r="C3165" s="182" t="s">
        <v>29488</v>
      </c>
      <c r="D3165" s="180" t="s">
        <v>6</v>
      </c>
      <c r="E3165" s="180" t="s">
        <v>857</v>
      </c>
      <c r="F3165" s="188">
        <v>2.31</v>
      </c>
      <c r="G3165" s="188">
        <v>2.29</v>
      </c>
      <c r="H3165" s="188">
        <v>2.2000000000000002</v>
      </c>
      <c r="I3165" s="188">
        <v>3.2</v>
      </c>
      <c r="J3165" s="188">
        <v>2.39</v>
      </c>
      <c r="K3165" s="188">
        <v>3.31</v>
      </c>
      <c r="L3165" s="188"/>
      <c r="M3165" s="188">
        <v>2.2000000000000002</v>
      </c>
      <c r="N3165" s="188">
        <v>2.31</v>
      </c>
      <c r="O3165" s="188"/>
      <c r="P3165" s="188">
        <v>2.76</v>
      </c>
      <c r="Q3165" s="188">
        <v>2.68</v>
      </c>
      <c r="R3165" s="188">
        <v>2.37</v>
      </c>
      <c r="S3165" s="188">
        <v>3.2</v>
      </c>
      <c r="T3165" s="188"/>
      <c r="U3165" s="188">
        <v>3.73</v>
      </c>
      <c r="V3165" s="188"/>
      <c r="W3165" s="188">
        <v>2.2000000000000002</v>
      </c>
      <c r="X3165" s="188">
        <v>2.78</v>
      </c>
      <c r="Y3165" s="188">
        <v>2.58</v>
      </c>
      <c r="Z3165" s="188">
        <v>2.59</v>
      </c>
      <c r="AA3165" s="188"/>
      <c r="AB3165" s="188"/>
      <c r="AC3165" s="188">
        <v>2.9</v>
      </c>
      <c r="AD3165" s="188"/>
      <c r="AE3165" s="188">
        <v>2.2000000000000002</v>
      </c>
      <c r="AF3165" s="188">
        <v>2.31</v>
      </c>
    </row>
    <row r="3166" spans="1:32" x14ac:dyDescent="0.3">
      <c r="A3166" s="180" t="s">
        <v>973</v>
      </c>
      <c r="B3166" s="180">
        <v>4346</v>
      </c>
      <c r="C3166" s="182" t="s">
        <v>29489</v>
      </c>
      <c r="D3166" s="180" t="s">
        <v>6</v>
      </c>
      <c r="E3166" s="180" t="s">
        <v>857</v>
      </c>
      <c r="F3166" s="188">
        <v>9.84</v>
      </c>
      <c r="G3166" s="188">
        <v>9.74</v>
      </c>
      <c r="H3166" s="188">
        <v>9.3699999999999992</v>
      </c>
      <c r="I3166" s="188">
        <v>13.59</v>
      </c>
      <c r="J3166" s="188">
        <v>10.17</v>
      </c>
      <c r="K3166" s="188">
        <v>14.06</v>
      </c>
      <c r="L3166" s="188"/>
      <c r="M3166" s="188">
        <v>9.3699999999999992</v>
      </c>
      <c r="N3166" s="188">
        <v>9.84</v>
      </c>
      <c r="O3166" s="188"/>
      <c r="P3166" s="188">
        <v>11.71</v>
      </c>
      <c r="Q3166" s="188">
        <v>11.38</v>
      </c>
      <c r="R3166" s="188">
        <v>10.07</v>
      </c>
      <c r="S3166" s="188">
        <v>13.59</v>
      </c>
      <c r="T3166" s="188"/>
      <c r="U3166" s="188">
        <v>15.84</v>
      </c>
      <c r="V3166" s="188"/>
      <c r="W3166" s="188">
        <v>9.3699999999999992</v>
      </c>
      <c r="X3166" s="188">
        <v>11.81</v>
      </c>
      <c r="Y3166" s="188">
        <v>10.96</v>
      </c>
      <c r="Z3166" s="188">
        <v>11.01</v>
      </c>
      <c r="AA3166" s="188"/>
      <c r="AB3166" s="188"/>
      <c r="AC3166" s="188">
        <v>12.32</v>
      </c>
      <c r="AD3166" s="188"/>
      <c r="AE3166" s="188">
        <v>9.3699999999999992</v>
      </c>
      <c r="AF3166" s="188">
        <v>9.84</v>
      </c>
    </row>
    <row r="3167" spans="1:32" x14ac:dyDescent="0.3">
      <c r="A3167" s="180" t="s">
        <v>973</v>
      </c>
      <c r="B3167" s="180">
        <v>11955</v>
      </c>
      <c r="C3167" s="182" t="s">
        <v>29490</v>
      </c>
      <c r="D3167" s="180" t="s">
        <v>6</v>
      </c>
      <c r="E3167" s="180" t="s">
        <v>857</v>
      </c>
      <c r="F3167" s="188">
        <v>4.3</v>
      </c>
      <c r="G3167" s="188">
        <v>4.26</v>
      </c>
      <c r="H3167" s="188">
        <v>4.0999999999999996</v>
      </c>
      <c r="I3167" s="188">
        <v>5.95</v>
      </c>
      <c r="J3167" s="188">
        <v>4.45</v>
      </c>
      <c r="K3167" s="188">
        <v>6.15</v>
      </c>
      <c r="L3167" s="188"/>
      <c r="M3167" s="188">
        <v>4.0999999999999996</v>
      </c>
      <c r="N3167" s="188">
        <v>4.3</v>
      </c>
      <c r="O3167" s="188"/>
      <c r="P3167" s="188">
        <v>5.13</v>
      </c>
      <c r="Q3167" s="188">
        <v>4.9800000000000004</v>
      </c>
      <c r="R3167" s="188">
        <v>4.41</v>
      </c>
      <c r="S3167" s="188">
        <v>5.95</v>
      </c>
      <c r="T3167" s="188"/>
      <c r="U3167" s="188">
        <v>6.93</v>
      </c>
      <c r="V3167" s="188"/>
      <c r="W3167" s="188">
        <v>4.0999999999999996</v>
      </c>
      <c r="X3167" s="188">
        <v>5.17</v>
      </c>
      <c r="Y3167" s="188">
        <v>4.8</v>
      </c>
      <c r="Z3167" s="188">
        <v>4.82</v>
      </c>
      <c r="AA3167" s="188"/>
      <c r="AB3167" s="188"/>
      <c r="AC3167" s="188">
        <v>5.39</v>
      </c>
      <c r="AD3167" s="188"/>
      <c r="AE3167" s="188">
        <v>4.0999999999999996</v>
      </c>
      <c r="AF3167" s="188">
        <v>4.3</v>
      </c>
    </row>
    <row r="3168" spans="1:32" x14ac:dyDescent="0.3">
      <c r="A3168" s="180" t="s">
        <v>973</v>
      </c>
      <c r="B3168" s="180">
        <v>11960</v>
      </c>
      <c r="C3168" s="182" t="s">
        <v>29491</v>
      </c>
      <c r="D3168" s="180" t="s">
        <v>6</v>
      </c>
      <c r="E3168" s="180" t="s">
        <v>857</v>
      </c>
      <c r="F3168" s="188">
        <v>0.14000000000000001</v>
      </c>
      <c r="G3168" s="188">
        <v>0.14000000000000001</v>
      </c>
      <c r="H3168" s="188">
        <v>0.13</v>
      </c>
      <c r="I3168" s="188">
        <v>0.2</v>
      </c>
      <c r="J3168" s="188">
        <v>0.15</v>
      </c>
      <c r="K3168" s="188">
        <v>0.2</v>
      </c>
      <c r="L3168" s="188"/>
      <c r="M3168" s="188">
        <v>0.13</v>
      </c>
      <c r="N3168" s="188">
        <v>0.14000000000000001</v>
      </c>
      <c r="O3168" s="188"/>
      <c r="P3168" s="188">
        <v>0.17</v>
      </c>
      <c r="Q3168" s="188">
        <v>0.16</v>
      </c>
      <c r="R3168" s="188">
        <v>0.14000000000000001</v>
      </c>
      <c r="S3168" s="188">
        <v>0.2</v>
      </c>
      <c r="T3168" s="188"/>
      <c r="U3168" s="188">
        <v>0.23</v>
      </c>
      <c r="V3168" s="188"/>
      <c r="W3168" s="188">
        <v>0.13</v>
      </c>
      <c r="X3168" s="188">
        <v>0.17</v>
      </c>
      <c r="Y3168" s="188">
        <v>0.16</v>
      </c>
      <c r="Z3168" s="188">
        <v>0.16</v>
      </c>
      <c r="AA3168" s="188"/>
      <c r="AB3168" s="188"/>
      <c r="AC3168" s="188">
        <v>0.18</v>
      </c>
      <c r="AD3168" s="188"/>
      <c r="AE3168" s="188">
        <v>0.13</v>
      </c>
      <c r="AF3168" s="188">
        <v>0.14000000000000001</v>
      </c>
    </row>
    <row r="3169" spans="1:32" x14ac:dyDescent="0.3">
      <c r="A3169" s="180" t="s">
        <v>973</v>
      </c>
      <c r="B3169" s="180">
        <v>4333</v>
      </c>
      <c r="C3169" s="182" t="s">
        <v>29492</v>
      </c>
      <c r="D3169" s="180" t="s">
        <v>6</v>
      </c>
      <c r="E3169" s="180" t="s">
        <v>857</v>
      </c>
      <c r="F3169" s="188">
        <v>0.25</v>
      </c>
      <c r="G3169" s="188">
        <v>0.25</v>
      </c>
      <c r="H3169" s="188">
        <v>0.24</v>
      </c>
      <c r="I3169" s="188">
        <v>0.35</v>
      </c>
      <c r="J3169" s="188">
        <v>0.26</v>
      </c>
      <c r="K3169" s="188">
        <v>0.36</v>
      </c>
      <c r="L3169" s="188"/>
      <c r="M3169" s="188">
        <v>0.24</v>
      </c>
      <c r="N3169" s="188">
        <v>0.25</v>
      </c>
      <c r="O3169" s="188"/>
      <c r="P3169" s="188">
        <v>0.3</v>
      </c>
      <c r="Q3169" s="188">
        <v>0.28999999999999998</v>
      </c>
      <c r="R3169" s="188">
        <v>0.26</v>
      </c>
      <c r="S3169" s="188">
        <v>0.35</v>
      </c>
      <c r="T3169" s="188"/>
      <c r="U3169" s="188">
        <v>0.41</v>
      </c>
      <c r="V3169" s="188"/>
      <c r="W3169" s="188">
        <v>0.24</v>
      </c>
      <c r="X3169" s="188">
        <v>0.3</v>
      </c>
      <c r="Y3169" s="188">
        <v>0.28000000000000003</v>
      </c>
      <c r="Z3169" s="188">
        <v>0.28000000000000003</v>
      </c>
      <c r="AA3169" s="188"/>
      <c r="AB3169" s="188"/>
      <c r="AC3169" s="188">
        <v>0.32</v>
      </c>
      <c r="AD3169" s="188"/>
      <c r="AE3169" s="188">
        <v>0.24</v>
      </c>
      <c r="AF3169" s="188">
        <v>0.25</v>
      </c>
    </row>
    <row r="3170" spans="1:32" x14ac:dyDescent="0.3">
      <c r="A3170" s="180" t="s">
        <v>973</v>
      </c>
      <c r="B3170" s="180">
        <v>4358</v>
      </c>
      <c r="C3170" s="182" t="s">
        <v>29493</v>
      </c>
      <c r="D3170" s="180" t="s">
        <v>6</v>
      </c>
      <c r="E3170" s="180" t="s">
        <v>857</v>
      </c>
      <c r="F3170" s="188">
        <v>1.97</v>
      </c>
      <c r="G3170" s="188">
        <v>1.95</v>
      </c>
      <c r="H3170" s="188">
        <v>1.87</v>
      </c>
      <c r="I3170" s="188">
        <v>2.72</v>
      </c>
      <c r="J3170" s="188">
        <v>2.0299999999999998</v>
      </c>
      <c r="K3170" s="188">
        <v>2.81</v>
      </c>
      <c r="L3170" s="188"/>
      <c r="M3170" s="188">
        <v>1.87</v>
      </c>
      <c r="N3170" s="188">
        <v>1.97</v>
      </c>
      <c r="O3170" s="188"/>
      <c r="P3170" s="188">
        <v>2.34</v>
      </c>
      <c r="Q3170" s="188">
        <v>2.2799999999999998</v>
      </c>
      <c r="R3170" s="188">
        <v>2.0099999999999998</v>
      </c>
      <c r="S3170" s="188">
        <v>2.72</v>
      </c>
      <c r="T3170" s="188"/>
      <c r="U3170" s="188">
        <v>3.17</v>
      </c>
      <c r="V3170" s="188"/>
      <c r="W3170" s="188">
        <v>1.87</v>
      </c>
      <c r="X3170" s="188">
        <v>2.36</v>
      </c>
      <c r="Y3170" s="188">
        <v>2.19</v>
      </c>
      <c r="Z3170" s="188">
        <v>2.2000000000000002</v>
      </c>
      <c r="AA3170" s="188"/>
      <c r="AB3170" s="188"/>
      <c r="AC3170" s="188">
        <v>2.46</v>
      </c>
      <c r="AD3170" s="188"/>
      <c r="AE3170" s="188">
        <v>1.87</v>
      </c>
      <c r="AF3170" s="188">
        <v>1.97</v>
      </c>
    </row>
    <row r="3171" spans="1:32" x14ac:dyDescent="0.3">
      <c r="A3171" s="180" t="s">
        <v>973</v>
      </c>
      <c r="B3171" s="180">
        <v>39435</v>
      </c>
      <c r="C3171" s="182" t="s">
        <v>29494</v>
      </c>
      <c r="D3171" s="180" t="s">
        <v>6</v>
      </c>
      <c r="E3171" s="180" t="s">
        <v>857</v>
      </c>
      <c r="F3171" s="188">
        <v>0.1</v>
      </c>
      <c r="G3171" s="188">
        <v>0.1</v>
      </c>
      <c r="H3171" s="188">
        <v>0.09</v>
      </c>
      <c r="I3171" s="188">
        <v>0.14000000000000001</v>
      </c>
      <c r="J3171" s="188">
        <v>0.1</v>
      </c>
      <c r="K3171" s="188">
        <v>0.14000000000000001</v>
      </c>
      <c r="L3171" s="188"/>
      <c r="M3171" s="188">
        <v>0.09</v>
      </c>
      <c r="N3171" s="188">
        <v>0.1</v>
      </c>
      <c r="O3171" s="188"/>
      <c r="P3171" s="188">
        <v>0.12</v>
      </c>
      <c r="Q3171" s="188">
        <v>0.11</v>
      </c>
      <c r="R3171" s="188">
        <v>0.1</v>
      </c>
      <c r="S3171" s="188">
        <v>0.14000000000000001</v>
      </c>
      <c r="T3171" s="188"/>
      <c r="U3171" s="188">
        <v>0.16</v>
      </c>
      <c r="V3171" s="188"/>
      <c r="W3171" s="188">
        <v>0.09</v>
      </c>
      <c r="X3171" s="188">
        <v>0.12</v>
      </c>
      <c r="Y3171" s="188">
        <v>0.11</v>
      </c>
      <c r="Z3171" s="188">
        <v>0.11</v>
      </c>
      <c r="AA3171" s="188"/>
      <c r="AB3171" s="188"/>
      <c r="AC3171" s="188">
        <v>0.12</v>
      </c>
      <c r="AD3171" s="188"/>
      <c r="AE3171" s="188">
        <v>0.09</v>
      </c>
      <c r="AF3171" s="188">
        <v>0.1</v>
      </c>
    </row>
    <row r="3172" spans="1:32" x14ac:dyDescent="0.3">
      <c r="A3172" s="180" t="s">
        <v>973</v>
      </c>
      <c r="B3172" s="180">
        <v>39436</v>
      </c>
      <c r="C3172" s="182" t="s">
        <v>29495</v>
      </c>
      <c r="D3172" s="180" t="s">
        <v>6</v>
      </c>
      <c r="E3172" s="180" t="s">
        <v>857</v>
      </c>
      <c r="F3172" s="188">
        <v>0.17</v>
      </c>
      <c r="G3172" s="188">
        <v>0.16</v>
      </c>
      <c r="H3172" s="188">
        <v>0.16</v>
      </c>
      <c r="I3172" s="188">
        <v>0.23</v>
      </c>
      <c r="J3172" s="188">
        <v>0.17</v>
      </c>
      <c r="K3172" s="188">
        <v>0.24</v>
      </c>
      <c r="L3172" s="188"/>
      <c r="M3172" s="188">
        <v>0.16</v>
      </c>
      <c r="N3172" s="188">
        <v>0.17</v>
      </c>
      <c r="O3172" s="188"/>
      <c r="P3172" s="188">
        <v>0.2</v>
      </c>
      <c r="Q3172" s="188">
        <v>0.19</v>
      </c>
      <c r="R3172" s="188">
        <v>0.17</v>
      </c>
      <c r="S3172" s="188">
        <v>0.23</v>
      </c>
      <c r="T3172" s="188"/>
      <c r="U3172" s="188">
        <v>0.27</v>
      </c>
      <c r="V3172" s="188"/>
      <c r="W3172" s="188">
        <v>0.16</v>
      </c>
      <c r="X3172" s="188">
        <v>0.2</v>
      </c>
      <c r="Y3172" s="188">
        <v>0.19</v>
      </c>
      <c r="Z3172" s="188">
        <v>0.19</v>
      </c>
      <c r="AA3172" s="188"/>
      <c r="AB3172" s="188"/>
      <c r="AC3172" s="188">
        <v>0.21</v>
      </c>
      <c r="AD3172" s="188"/>
      <c r="AE3172" s="188">
        <v>0.16</v>
      </c>
      <c r="AF3172" s="188">
        <v>0.17</v>
      </c>
    </row>
    <row r="3173" spans="1:32" x14ac:dyDescent="0.3">
      <c r="A3173" s="180" t="s">
        <v>973</v>
      </c>
      <c r="B3173" s="180">
        <v>39437</v>
      </c>
      <c r="C3173" s="182" t="s">
        <v>29496</v>
      </c>
      <c r="D3173" s="180" t="s">
        <v>6</v>
      </c>
      <c r="E3173" s="180" t="s">
        <v>857</v>
      </c>
      <c r="F3173" s="188">
        <v>0.22</v>
      </c>
      <c r="G3173" s="188">
        <v>0.22</v>
      </c>
      <c r="H3173" s="188">
        <v>0.21</v>
      </c>
      <c r="I3173" s="188">
        <v>0.3</v>
      </c>
      <c r="J3173" s="188">
        <v>0.23</v>
      </c>
      <c r="K3173" s="188">
        <v>0.32</v>
      </c>
      <c r="L3173" s="188"/>
      <c r="M3173" s="188">
        <v>0.21</v>
      </c>
      <c r="N3173" s="188">
        <v>0.22</v>
      </c>
      <c r="O3173" s="188"/>
      <c r="P3173" s="188">
        <v>0.26</v>
      </c>
      <c r="Q3173" s="188">
        <v>0.25</v>
      </c>
      <c r="R3173" s="188">
        <v>0.22</v>
      </c>
      <c r="S3173" s="188">
        <v>0.3</v>
      </c>
      <c r="T3173" s="188"/>
      <c r="U3173" s="188">
        <v>0.36</v>
      </c>
      <c r="V3173" s="188"/>
      <c r="W3173" s="188">
        <v>0.21</v>
      </c>
      <c r="X3173" s="188">
        <v>0.26</v>
      </c>
      <c r="Y3173" s="188">
        <v>0.24</v>
      </c>
      <c r="Z3173" s="188">
        <v>0.25</v>
      </c>
      <c r="AA3173" s="188"/>
      <c r="AB3173" s="188"/>
      <c r="AC3173" s="188">
        <v>0.28000000000000003</v>
      </c>
      <c r="AD3173" s="188"/>
      <c r="AE3173" s="188">
        <v>0.21</v>
      </c>
      <c r="AF3173" s="188">
        <v>0.22</v>
      </c>
    </row>
    <row r="3174" spans="1:32" x14ac:dyDescent="0.3">
      <c r="A3174" s="180" t="s">
        <v>973</v>
      </c>
      <c r="B3174" s="180">
        <v>39439</v>
      </c>
      <c r="C3174" s="182" t="s">
        <v>29497</v>
      </c>
      <c r="D3174" s="180" t="s">
        <v>6</v>
      </c>
      <c r="E3174" s="180" t="s">
        <v>857</v>
      </c>
      <c r="F3174" s="188">
        <v>0.15</v>
      </c>
      <c r="G3174" s="188">
        <v>0.15</v>
      </c>
      <c r="H3174" s="188">
        <v>0.14000000000000001</v>
      </c>
      <c r="I3174" s="188">
        <v>0.21</v>
      </c>
      <c r="J3174" s="188">
        <v>0.15</v>
      </c>
      <c r="K3174" s="188">
        <v>0.21</v>
      </c>
      <c r="L3174" s="188"/>
      <c r="M3174" s="188">
        <v>0.14000000000000001</v>
      </c>
      <c r="N3174" s="188">
        <v>0.15</v>
      </c>
      <c r="O3174" s="188"/>
      <c r="P3174" s="188">
        <v>0.18</v>
      </c>
      <c r="Q3174" s="188">
        <v>0.17</v>
      </c>
      <c r="R3174" s="188">
        <v>0.15</v>
      </c>
      <c r="S3174" s="188">
        <v>0.21</v>
      </c>
      <c r="T3174" s="188"/>
      <c r="U3174" s="188">
        <v>0.24</v>
      </c>
      <c r="V3174" s="188"/>
      <c r="W3174" s="188">
        <v>0.14000000000000001</v>
      </c>
      <c r="X3174" s="188">
        <v>0.18</v>
      </c>
      <c r="Y3174" s="188">
        <v>0.17</v>
      </c>
      <c r="Z3174" s="188">
        <v>0.17</v>
      </c>
      <c r="AA3174" s="188"/>
      <c r="AB3174" s="188"/>
      <c r="AC3174" s="188">
        <v>0.19</v>
      </c>
      <c r="AD3174" s="188"/>
      <c r="AE3174" s="188">
        <v>0.14000000000000001</v>
      </c>
      <c r="AF3174" s="188">
        <v>0.15</v>
      </c>
    </row>
    <row r="3175" spans="1:32" x14ac:dyDescent="0.3">
      <c r="A3175" s="180" t="s">
        <v>973</v>
      </c>
      <c r="B3175" s="180">
        <v>39440</v>
      </c>
      <c r="C3175" s="182" t="s">
        <v>29498</v>
      </c>
      <c r="D3175" s="180" t="s">
        <v>6</v>
      </c>
      <c r="E3175" s="180" t="s">
        <v>857</v>
      </c>
      <c r="F3175" s="188">
        <v>0.19</v>
      </c>
      <c r="G3175" s="188">
        <v>0.19</v>
      </c>
      <c r="H3175" s="188">
        <v>0.18</v>
      </c>
      <c r="I3175" s="188">
        <v>0.27</v>
      </c>
      <c r="J3175" s="188">
        <v>0.2</v>
      </c>
      <c r="K3175" s="188">
        <v>0.28000000000000003</v>
      </c>
      <c r="L3175" s="188"/>
      <c r="M3175" s="188">
        <v>0.18</v>
      </c>
      <c r="N3175" s="188">
        <v>0.19</v>
      </c>
      <c r="O3175" s="188"/>
      <c r="P3175" s="188">
        <v>0.23</v>
      </c>
      <c r="Q3175" s="188">
        <v>0.22</v>
      </c>
      <c r="R3175" s="188">
        <v>0.2</v>
      </c>
      <c r="S3175" s="188">
        <v>0.27</v>
      </c>
      <c r="T3175" s="188"/>
      <c r="U3175" s="188">
        <v>0.31</v>
      </c>
      <c r="V3175" s="188"/>
      <c r="W3175" s="188">
        <v>0.18</v>
      </c>
      <c r="X3175" s="188">
        <v>0.23</v>
      </c>
      <c r="Y3175" s="188">
        <v>0.22</v>
      </c>
      <c r="Z3175" s="188">
        <v>0.22</v>
      </c>
      <c r="AA3175" s="188"/>
      <c r="AB3175" s="188"/>
      <c r="AC3175" s="188">
        <v>0.24</v>
      </c>
      <c r="AD3175" s="188"/>
      <c r="AE3175" s="188">
        <v>0.18</v>
      </c>
      <c r="AF3175" s="188">
        <v>0.19</v>
      </c>
    </row>
    <row r="3176" spans="1:32" x14ac:dyDescent="0.3">
      <c r="A3176" s="180" t="s">
        <v>973</v>
      </c>
      <c r="B3176" s="180">
        <v>39441</v>
      </c>
      <c r="C3176" s="182" t="s">
        <v>29499</v>
      </c>
      <c r="D3176" s="180" t="s">
        <v>6</v>
      </c>
      <c r="E3176" s="180" t="s">
        <v>857</v>
      </c>
      <c r="F3176" s="188">
        <v>0.25</v>
      </c>
      <c r="G3176" s="188">
        <v>0.24</v>
      </c>
      <c r="H3176" s="188">
        <v>0.23</v>
      </c>
      <c r="I3176" s="188">
        <v>0.34</v>
      </c>
      <c r="J3176" s="188">
        <v>0.25</v>
      </c>
      <c r="K3176" s="188">
        <v>0.35</v>
      </c>
      <c r="L3176" s="188"/>
      <c r="M3176" s="188">
        <v>0.23</v>
      </c>
      <c r="N3176" s="188">
        <v>0.25</v>
      </c>
      <c r="O3176" s="188"/>
      <c r="P3176" s="188">
        <v>0.28999999999999998</v>
      </c>
      <c r="Q3176" s="188">
        <v>0.28000000000000003</v>
      </c>
      <c r="R3176" s="188">
        <v>0.25</v>
      </c>
      <c r="S3176" s="188">
        <v>0.34</v>
      </c>
      <c r="T3176" s="188"/>
      <c r="U3176" s="188">
        <v>0.4</v>
      </c>
      <c r="V3176" s="188"/>
      <c r="W3176" s="188">
        <v>0.23</v>
      </c>
      <c r="X3176" s="188">
        <v>0.3</v>
      </c>
      <c r="Y3176" s="188">
        <v>0.27</v>
      </c>
      <c r="Z3176" s="188">
        <v>0.27</v>
      </c>
      <c r="AA3176" s="188"/>
      <c r="AB3176" s="188"/>
      <c r="AC3176" s="188">
        <v>0.31</v>
      </c>
      <c r="AD3176" s="188"/>
      <c r="AE3176" s="188">
        <v>0.23</v>
      </c>
      <c r="AF3176" s="188">
        <v>0.25</v>
      </c>
    </row>
    <row r="3177" spans="1:32" x14ac:dyDescent="0.3">
      <c r="A3177" s="180" t="s">
        <v>973</v>
      </c>
      <c r="B3177" s="180">
        <v>39442</v>
      </c>
      <c r="C3177" s="182" t="s">
        <v>29500</v>
      </c>
      <c r="D3177" s="180" t="s">
        <v>6</v>
      </c>
      <c r="E3177" s="180" t="s">
        <v>857</v>
      </c>
      <c r="F3177" s="188">
        <v>0.18</v>
      </c>
      <c r="G3177" s="188">
        <v>0.17</v>
      </c>
      <c r="H3177" s="188">
        <v>0.17</v>
      </c>
      <c r="I3177" s="188">
        <v>0.24</v>
      </c>
      <c r="J3177" s="188">
        <v>0.18</v>
      </c>
      <c r="K3177" s="188">
        <v>0.25</v>
      </c>
      <c r="L3177" s="188"/>
      <c r="M3177" s="188">
        <v>0.17</v>
      </c>
      <c r="N3177" s="188">
        <v>0.18</v>
      </c>
      <c r="O3177" s="188"/>
      <c r="P3177" s="188">
        <v>0.21</v>
      </c>
      <c r="Q3177" s="188">
        <v>0.2</v>
      </c>
      <c r="R3177" s="188">
        <v>0.18</v>
      </c>
      <c r="S3177" s="188">
        <v>0.24</v>
      </c>
      <c r="T3177" s="188"/>
      <c r="U3177" s="188">
        <v>0.28999999999999998</v>
      </c>
      <c r="V3177" s="188"/>
      <c r="W3177" s="188">
        <v>0.17</v>
      </c>
      <c r="X3177" s="188">
        <v>0.21</v>
      </c>
      <c r="Y3177" s="188">
        <v>0.2</v>
      </c>
      <c r="Z3177" s="188">
        <v>0.2</v>
      </c>
      <c r="AA3177" s="188"/>
      <c r="AB3177" s="188"/>
      <c r="AC3177" s="188">
        <v>0.22</v>
      </c>
      <c r="AD3177" s="188"/>
      <c r="AE3177" s="188">
        <v>0.17</v>
      </c>
      <c r="AF3177" s="188">
        <v>0.18</v>
      </c>
    </row>
    <row r="3178" spans="1:32" x14ac:dyDescent="0.3">
      <c r="A3178" s="180" t="s">
        <v>973</v>
      </c>
      <c r="B3178" s="180">
        <v>39443</v>
      </c>
      <c r="C3178" s="182" t="s">
        <v>29501</v>
      </c>
      <c r="D3178" s="180" t="s">
        <v>6</v>
      </c>
      <c r="E3178" s="180" t="s">
        <v>857</v>
      </c>
      <c r="F3178" s="188">
        <v>0.23</v>
      </c>
      <c r="G3178" s="188">
        <v>0.23</v>
      </c>
      <c r="H3178" s="188">
        <v>0.22</v>
      </c>
      <c r="I3178" s="188">
        <v>0.32</v>
      </c>
      <c r="J3178" s="188">
        <v>0.24</v>
      </c>
      <c r="K3178" s="188">
        <v>0.33</v>
      </c>
      <c r="L3178" s="188"/>
      <c r="M3178" s="188">
        <v>0.22</v>
      </c>
      <c r="N3178" s="188">
        <v>0.23</v>
      </c>
      <c r="O3178" s="188"/>
      <c r="P3178" s="188">
        <v>0.28000000000000003</v>
      </c>
      <c r="Q3178" s="188">
        <v>0.27</v>
      </c>
      <c r="R3178" s="188">
        <v>0.24</v>
      </c>
      <c r="S3178" s="188">
        <v>0.32</v>
      </c>
      <c r="T3178" s="188"/>
      <c r="U3178" s="188">
        <v>0.38</v>
      </c>
      <c r="V3178" s="188"/>
      <c r="W3178" s="188">
        <v>0.22</v>
      </c>
      <c r="X3178" s="188">
        <v>0.28000000000000003</v>
      </c>
      <c r="Y3178" s="188">
        <v>0.26</v>
      </c>
      <c r="Z3178" s="188">
        <v>0.26</v>
      </c>
      <c r="AA3178" s="188"/>
      <c r="AB3178" s="188"/>
      <c r="AC3178" s="188">
        <v>0.28999999999999998</v>
      </c>
      <c r="AD3178" s="188"/>
      <c r="AE3178" s="188">
        <v>0.22</v>
      </c>
      <c r="AF3178" s="188">
        <v>0.23</v>
      </c>
    </row>
    <row r="3179" spans="1:32" x14ac:dyDescent="0.3">
      <c r="A3179" s="180" t="s">
        <v>973</v>
      </c>
      <c r="B3179" s="180">
        <v>4329</v>
      </c>
      <c r="C3179" s="182" t="s">
        <v>29502</v>
      </c>
      <c r="D3179" s="180" t="s">
        <v>6</v>
      </c>
      <c r="E3179" s="180" t="s">
        <v>26586</v>
      </c>
      <c r="F3179" s="188">
        <v>2.1</v>
      </c>
      <c r="G3179" s="188">
        <v>2.08</v>
      </c>
      <c r="H3179" s="188">
        <v>2</v>
      </c>
      <c r="I3179" s="188">
        <v>2.9</v>
      </c>
      <c r="J3179" s="188">
        <v>2.17</v>
      </c>
      <c r="K3179" s="188">
        <v>3</v>
      </c>
      <c r="L3179" s="188"/>
      <c r="M3179" s="188">
        <v>2</v>
      </c>
      <c r="N3179" s="188">
        <v>2.1</v>
      </c>
      <c r="O3179" s="188"/>
      <c r="P3179" s="188">
        <v>2.5</v>
      </c>
      <c r="Q3179" s="188">
        <v>2.4300000000000002</v>
      </c>
      <c r="R3179" s="188">
        <v>2.15</v>
      </c>
      <c r="S3179" s="188">
        <v>2.9</v>
      </c>
      <c r="T3179" s="188"/>
      <c r="U3179" s="188">
        <v>3.38</v>
      </c>
      <c r="V3179" s="188"/>
      <c r="W3179" s="188">
        <v>2</v>
      </c>
      <c r="X3179" s="188">
        <v>2.52</v>
      </c>
      <c r="Y3179" s="188">
        <v>2.34</v>
      </c>
      <c r="Z3179" s="188">
        <v>2.35</v>
      </c>
      <c r="AA3179" s="188"/>
      <c r="AB3179" s="188"/>
      <c r="AC3179" s="188">
        <v>2.63</v>
      </c>
      <c r="AD3179" s="188"/>
      <c r="AE3179" s="188">
        <v>2</v>
      </c>
      <c r="AF3179" s="188">
        <v>2.1</v>
      </c>
    </row>
    <row r="3180" spans="1:32" x14ac:dyDescent="0.3">
      <c r="A3180" s="180" t="s">
        <v>973</v>
      </c>
      <c r="B3180" s="180">
        <v>436</v>
      </c>
      <c r="C3180" s="182" t="s">
        <v>29503</v>
      </c>
      <c r="D3180" s="180" t="s">
        <v>6</v>
      </c>
      <c r="E3180" s="180" t="s">
        <v>857</v>
      </c>
      <c r="F3180" s="188"/>
      <c r="G3180" s="188"/>
      <c r="H3180" s="188">
        <v>12.13</v>
      </c>
      <c r="I3180" s="188"/>
      <c r="J3180" s="188">
        <v>11.73</v>
      </c>
      <c r="K3180" s="188"/>
      <c r="L3180" s="188"/>
      <c r="M3180" s="188"/>
      <c r="N3180" s="188"/>
      <c r="O3180" s="188">
        <v>10.94</v>
      </c>
      <c r="P3180" s="188"/>
      <c r="Q3180" s="188"/>
      <c r="R3180" s="188"/>
      <c r="S3180" s="188">
        <v>10</v>
      </c>
      <c r="T3180" s="188"/>
      <c r="U3180" s="188"/>
      <c r="V3180" s="188"/>
      <c r="W3180" s="188"/>
      <c r="X3180" s="188"/>
      <c r="Y3180" s="188"/>
      <c r="Z3180" s="188">
        <v>12.13</v>
      </c>
      <c r="AA3180" s="188"/>
      <c r="AB3180" s="188"/>
      <c r="AC3180" s="188">
        <v>10.94</v>
      </c>
      <c r="AD3180" s="188"/>
      <c r="AE3180" s="188">
        <v>10.94</v>
      </c>
      <c r="AF3180" s="188"/>
    </row>
    <row r="3181" spans="1:32" x14ac:dyDescent="0.3">
      <c r="A3181" s="180" t="s">
        <v>973</v>
      </c>
      <c r="B3181" s="180">
        <v>442</v>
      </c>
      <c r="C3181" s="182" t="s">
        <v>29504</v>
      </c>
      <c r="D3181" s="180" t="s">
        <v>6</v>
      </c>
      <c r="E3181" s="180" t="s">
        <v>857</v>
      </c>
      <c r="F3181" s="188"/>
      <c r="G3181" s="188"/>
      <c r="H3181" s="188">
        <v>7.17</v>
      </c>
      <c r="I3181" s="188"/>
      <c r="J3181" s="188">
        <v>6.94</v>
      </c>
      <c r="K3181" s="188"/>
      <c r="L3181" s="188"/>
      <c r="M3181" s="188"/>
      <c r="N3181" s="188"/>
      <c r="O3181" s="188">
        <v>6.47</v>
      </c>
      <c r="P3181" s="188"/>
      <c r="Q3181" s="188"/>
      <c r="R3181" s="188"/>
      <c r="S3181" s="188">
        <v>5.91</v>
      </c>
      <c r="T3181" s="188"/>
      <c r="U3181" s="188"/>
      <c r="V3181" s="188"/>
      <c r="W3181" s="188"/>
      <c r="X3181" s="188"/>
      <c r="Y3181" s="188"/>
      <c r="Z3181" s="188">
        <v>7.17</v>
      </c>
      <c r="AA3181" s="188"/>
      <c r="AB3181" s="188"/>
      <c r="AC3181" s="188">
        <v>6.47</v>
      </c>
      <c r="AD3181" s="188"/>
      <c r="AE3181" s="188">
        <v>6.47</v>
      </c>
      <c r="AF3181" s="188"/>
    </row>
    <row r="3182" spans="1:32" x14ac:dyDescent="0.3">
      <c r="A3182" s="180" t="s">
        <v>973</v>
      </c>
      <c r="B3182" s="180">
        <v>4383</v>
      </c>
      <c r="C3182" s="182" t="s">
        <v>29505</v>
      </c>
      <c r="D3182" s="180" t="s">
        <v>6</v>
      </c>
      <c r="E3182" s="180" t="s">
        <v>857</v>
      </c>
      <c r="F3182" s="188">
        <v>18.989999999999998</v>
      </c>
      <c r="G3182" s="188">
        <v>18.809999999999999</v>
      </c>
      <c r="H3182" s="188">
        <v>18.079999999999998</v>
      </c>
      <c r="I3182" s="188">
        <v>26.22</v>
      </c>
      <c r="J3182" s="188">
        <v>19.62</v>
      </c>
      <c r="K3182" s="188">
        <v>27.13</v>
      </c>
      <c r="L3182" s="188"/>
      <c r="M3182" s="188">
        <v>18.079999999999998</v>
      </c>
      <c r="N3182" s="188">
        <v>18.989999999999998</v>
      </c>
      <c r="O3182" s="188"/>
      <c r="P3182" s="188">
        <v>22.6</v>
      </c>
      <c r="Q3182" s="188">
        <v>21.97</v>
      </c>
      <c r="R3182" s="188">
        <v>19.440000000000001</v>
      </c>
      <c r="S3182" s="188">
        <v>26.22</v>
      </c>
      <c r="T3182" s="188"/>
      <c r="U3182" s="188">
        <v>30.56</v>
      </c>
      <c r="V3182" s="188"/>
      <c r="W3182" s="188">
        <v>18.079999999999998</v>
      </c>
      <c r="X3182" s="188">
        <v>22.78</v>
      </c>
      <c r="Y3182" s="188">
        <v>21.16</v>
      </c>
      <c r="Z3182" s="188">
        <v>21.25</v>
      </c>
      <c r="AA3182" s="188"/>
      <c r="AB3182" s="188"/>
      <c r="AC3182" s="188">
        <v>23.78</v>
      </c>
      <c r="AD3182" s="188"/>
      <c r="AE3182" s="188">
        <v>18.079999999999998</v>
      </c>
      <c r="AF3182" s="188">
        <v>18.989999999999998</v>
      </c>
    </row>
    <row r="3183" spans="1:32" x14ac:dyDescent="0.3">
      <c r="A3183" s="180" t="s">
        <v>973</v>
      </c>
      <c r="B3183" s="180">
        <v>4344</v>
      </c>
      <c r="C3183" s="182" t="s">
        <v>29506</v>
      </c>
      <c r="D3183" s="180" t="s">
        <v>6</v>
      </c>
      <c r="E3183" s="180" t="s">
        <v>857</v>
      </c>
      <c r="F3183" s="188">
        <v>19.899999999999999</v>
      </c>
      <c r="G3183" s="188">
        <v>19.71</v>
      </c>
      <c r="H3183" s="188">
        <v>18.95</v>
      </c>
      <c r="I3183" s="188">
        <v>27.48</v>
      </c>
      <c r="J3183" s="188">
        <v>20.56</v>
      </c>
      <c r="K3183" s="188">
        <v>28.43</v>
      </c>
      <c r="L3183" s="188"/>
      <c r="M3183" s="188">
        <v>18.95</v>
      </c>
      <c r="N3183" s="188">
        <v>19.899999999999999</v>
      </c>
      <c r="O3183" s="188"/>
      <c r="P3183" s="188">
        <v>23.69</v>
      </c>
      <c r="Q3183" s="188">
        <v>23.03</v>
      </c>
      <c r="R3183" s="188">
        <v>20.37</v>
      </c>
      <c r="S3183" s="188">
        <v>27.48</v>
      </c>
      <c r="T3183" s="188"/>
      <c r="U3183" s="188">
        <v>32.03</v>
      </c>
      <c r="V3183" s="188"/>
      <c r="W3183" s="188">
        <v>18.95</v>
      </c>
      <c r="X3183" s="188">
        <v>23.88</v>
      </c>
      <c r="Y3183" s="188">
        <v>22.17</v>
      </c>
      <c r="Z3183" s="188">
        <v>22.27</v>
      </c>
      <c r="AA3183" s="188"/>
      <c r="AB3183" s="188"/>
      <c r="AC3183" s="188">
        <v>24.92</v>
      </c>
      <c r="AD3183" s="188"/>
      <c r="AE3183" s="188">
        <v>18.95</v>
      </c>
      <c r="AF3183" s="188">
        <v>19.899999999999999</v>
      </c>
    </row>
    <row r="3184" spans="1:32" x14ac:dyDescent="0.3">
      <c r="A3184" s="180" t="s">
        <v>973</v>
      </c>
      <c r="B3184" s="180">
        <v>4335</v>
      </c>
      <c r="C3184" s="182" t="s">
        <v>29507</v>
      </c>
      <c r="D3184" s="180" t="s">
        <v>6</v>
      </c>
      <c r="E3184" s="180" t="s">
        <v>857</v>
      </c>
      <c r="F3184" s="188">
        <v>13.36</v>
      </c>
      <c r="G3184" s="188">
        <v>13.23</v>
      </c>
      <c r="H3184" s="188">
        <v>12.73</v>
      </c>
      <c r="I3184" s="188">
        <v>18.45</v>
      </c>
      <c r="J3184" s="188">
        <v>13.81</v>
      </c>
      <c r="K3184" s="188">
        <v>19.09</v>
      </c>
      <c r="L3184" s="188"/>
      <c r="M3184" s="188">
        <v>12.73</v>
      </c>
      <c r="N3184" s="188">
        <v>13.36</v>
      </c>
      <c r="O3184" s="188"/>
      <c r="P3184" s="188">
        <v>15.91</v>
      </c>
      <c r="Q3184" s="188">
        <v>15.46</v>
      </c>
      <c r="R3184" s="188">
        <v>13.68</v>
      </c>
      <c r="S3184" s="188">
        <v>18.45</v>
      </c>
      <c r="T3184" s="188"/>
      <c r="U3184" s="188">
        <v>21.51</v>
      </c>
      <c r="V3184" s="188"/>
      <c r="W3184" s="188">
        <v>12.73</v>
      </c>
      <c r="X3184" s="188">
        <v>16.04</v>
      </c>
      <c r="Y3184" s="188">
        <v>14.89</v>
      </c>
      <c r="Z3184" s="188">
        <v>14.95</v>
      </c>
      <c r="AA3184" s="188"/>
      <c r="AB3184" s="188"/>
      <c r="AC3184" s="188">
        <v>16.739999999999998</v>
      </c>
      <c r="AD3184" s="188"/>
      <c r="AE3184" s="188">
        <v>12.73</v>
      </c>
      <c r="AF3184" s="188">
        <v>13.36</v>
      </c>
    </row>
    <row r="3185" spans="1:32" x14ac:dyDescent="0.3">
      <c r="A3185" s="180" t="s">
        <v>973</v>
      </c>
      <c r="B3185" s="180">
        <v>4334</v>
      </c>
      <c r="C3185" s="182" t="s">
        <v>29508</v>
      </c>
      <c r="D3185" s="180" t="s">
        <v>6</v>
      </c>
      <c r="E3185" s="180" t="s">
        <v>857</v>
      </c>
      <c r="F3185" s="188">
        <v>18.329999999999998</v>
      </c>
      <c r="G3185" s="188">
        <v>18.149999999999999</v>
      </c>
      <c r="H3185" s="188">
        <v>17.46</v>
      </c>
      <c r="I3185" s="188">
        <v>25.31</v>
      </c>
      <c r="J3185" s="188">
        <v>18.940000000000001</v>
      </c>
      <c r="K3185" s="188">
        <v>26.19</v>
      </c>
      <c r="L3185" s="188"/>
      <c r="M3185" s="188">
        <v>17.46</v>
      </c>
      <c r="N3185" s="188">
        <v>18.329999999999998</v>
      </c>
      <c r="O3185" s="188"/>
      <c r="P3185" s="188">
        <v>21.82</v>
      </c>
      <c r="Q3185" s="188">
        <v>21.21</v>
      </c>
      <c r="R3185" s="188">
        <v>18.77</v>
      </c>
      <c r="S3185" s="188">
        <v>25.31</v>
      </c>
      <c r="T3185" s="188"/>
      <c r="U3185" s="188">
        <v>29.5</v>
      </c>
      <c r="V3185" s="188"/>
      <c r="W3185" s="188">
        <v>17.46</v>
      </c>
      <c r="X3185" s="188">
        <v>22</v>
      </c>
      <c r="Y3185" s="188">
        <v>20.420000000000002</v>
      </c>
      <c r="Z3185" s="188">
        <v>20.51</v>
      </c>
      <c r="AA3185" s="188"/>
      <c r="AB3185" s="188"/>
      <c r="AC3185" s="188">
        <v>22.96</v>
      </c>
      <c r="AD3185" s="188"/>
      <c r="AE3185" s="188">
        <v>17.46</v>
      </c>
      <c r="AF3185" s="188">
        <v>18.329999999999998</v>
      </c>
    </row>
    <row r="3186" spans="1:32" x14ac:dyDescent="0.3">
      <c r="A3186" s="180" t="s">
        <v>973</v>
      </c>
      <c r="B3186" s="180">
        <v>11953</v>
      </c>
      <c r="C3186" s="182" t="s">
        <v>29509</v>
      </c>
      <c r="D3186" s="180" t="s">
        <v>6</v>
      </c>
      <c r="E3186" s="180" t="s">
        <v>857</v>
      </c>
      <c r="F3186" s="188">
        <v>3.15</v>
      </c>
      <c r="G3186" s="188">
        <v>3.12</v>
      </c>
      <c r="H3186" s="188">
        <v>3</v>
      </c>
      <c r="I3186" s="188">
        <v>4.3600000000000003</v>
      </c>
      <c r="J3186" s="188">
        <v>3.26</v>
      </c>
      <c r="K3186" s="188">
        <v>4.51</v>
      </c>
      <c r="L3186" s="188"/>
      <c r="M3186" s="188">
        <v>3</v>
      </c>
      <c r="N3186" s="188">
        <v>3.15</v>
      </c>
      <c r="O3186" s="188"/>
      <c r="P3186" s="188">
        <v>3.76</v>
      </c>
      <c r="Q3186" s="188">
        <v>3.65</v>
      </c>
      <c r="R3186" s="188">
        <v>3.23</v>
      </c>
      <c r="S3186" s="188">
        <v>4.3600000000000003</v>
      </c>
      <c r="T3186" s="188"/>
      <c r="U3186" s="188">
        <v>5.08</v>
      </c>
      <c r="V3186" s="188"/>
      <c r="W3186" s="188">
        <v>3</v>
      </c>
      <c r="X3186" s="188">
        <v>3.79</v>
      </c>
      <c r="Y3186" s="188">
        <v>3.52</v>
      </c>
      <c r="Z3186" s="188">
        <v>3.53</v>
      </c>
      <c r="AA3186" s="188"/>
      <c r="AB3186" s="188"/>
      <c r="AC3186" s="188">
        <v>3.95</v>
      </c>
      <c r="AD3186" s="188"/>
      <c r="AE3186" s="188">
        <v>3</v>
      </c>
      <c r="AF3186" s="188">
        <v>3.15</v>
      </c>
    </row>
    <row r="3187" spans="1:32" x14ac:dyDescent="0.3">
      <c r="A3187" s="180" t="s">
        <v>973</v>
      </c>
      <c r="B3187" s="180">
        <v>4343</v>
      </c>
      <c r="C3187" s="182" t="s">
        <v>29510</v>
      </c>
      <c r="D3187" s="180" t="s">
        <v>6</v>
      </c>
      <c r="E3187" s="180" t="s">
        <v>857</v>
      </c>
      <c r="F3187" s="188">
        <v>4.51</v>
      </c>
      <c r="G3187" s="188">
        <v>4.46</v>
      </c>
      <c r="H3187" s="188">
        <v>4.29</v>
      </c>
      <c r="I3187" s="188">
        <v>6.22</v>
      </c>
      <c r="J3187" s="188">
        <v>4.66</v>
      </c>
      <c r="K3187" s="188">
        <v>6.44</v>
      </c>
      <c r="L3187" s="188"/>
      <c r="M3187" s="188">
        <v>4.29</v>
      </c>
      <c r="N3187" s="188">
        <v>4.51</v>
      </c>
      <c r="O3187" s="188"/>
      <c r="P3187" s="188">
        <v>5.36</v>
      </c>
      <c r="Q3187" s="188">
        <v>5.21</v>
      </c>
      <c r="R3187" s="188">
        <v>4.6100000000000003</v>
      </c>
      <c r="S3187" s="188">
        <v>6.22</v>
      </c>
      <c r="T3187" s="188"/>
      <c r="U3187" s="188">
        <v>7.25</v>
      </c>
      <c r="V3187" s="188"/>
      <c r="W3187" s="188">
        <v>4.29</v>
      </c>
      <c r="X3187" s="188">
        <v>5.41</v>
      </c>
      <c r="Y3187" s="188">
        <v>5.0199999999999996</v>
      </c>
      <c r="Z3187" s="188">
        <v>5.04</v>
      </c>
      <c r="AA3187" s="188"/>
      <c r="AB3187" s="188"/>
      <c r="AC3187" s="188">
        <v>5.64</v>
      </c>
      <c r="AD3187" s="188"/>
      <c r="AE3187" s="188">
        <v>4.29</v>
      </c>
      <c r="AF3187" s="188">
        <v>4.51</v>
      </c>
    </row>
    <row r="3188" spans="1:32" x14ac:dyDescent="0.3">
      <c r="A3188" s="180" t="s">
        <v>973</v>
      </c>
      <c r="B3188" s="180">
        <v>430</v>
      </c>
      <c r="C3188" s="182" t="s">
        <v>29511</v>
      </c>
      <c r="D3188" s="180" t="s">
        <v>6</v>
      </c>
      <c r="E3188" s="180" t="s">
        <v>857</v>
      </c>
      <c r="F3188" s="188"/>
      <c r="G3188" s="188"/>
      <c r="H3188" s="188">
        <v>10.85</v>
      </c>
      <c r="I3188" s="188"/>
      <c r="J3188" s="188">
        <v>10.5</v>
      </c>
      <c r="K3188" s="188"/>
      <c r="L3188" s="188"/>
      <c r="M3188" s="188"/>
      <c r="N3188" s="188"/>
      <c r="O3188" s="188">
        <v>9.7899999999999991</v>
      </c>
      <c r="P3188" s="188"/>
      <c r="Q3188" s="188"/>
      <c r="R3188" s="188"/>
      <c r="S3188" s="188">
        <v>8.9499999999999993</v>
      </c>
      <c r="T3188" s="188"/>
      <c r="U3188" s="188"/>
      <c r="V3188" s="188"/>
      <c r="W3188" s="188"/>
      <c r="X3188" s="188"/>
      <c r="Y3188" s="188"/>
      <c r="Z3188" s="188">
        <v>10.85</v>
      </c>
      <c r="AA3188" s="188"/>
      <c r="AB3188" s="188"/>
      <c r="AC3188" s="188">
        <v>9.7899999999999991</v>
      </c>
      <c r="AD3188" s="188"/>
      <c r="AE3188" s="188">
        <v>9.7899999999999991</v>
      </c>
      <c r="AF3188" s="188"/>
    </row>
    <row r="3189" spans="1:32" x14ac:dyDescent="0.3">
      <c r="A3189" s="180" t="s">
        <v>973</v>
      </c>
      <c r="B3189" s="180">
        <v>441</v>
      </c>
      <c r="C3189" s="182" t="s">
        <v>29512</v>
      </c>
      <c r="D3189" s="180" t="s">
        <v>6</v>
      </c>
      <c r="E3189" s="180" t="s">
        <v>857</v>
      </c>
      <c r="F3189" s="188"/>
      <c r="G3189" s="188"/>
      <c r="H3189" s="188">
        <v>11.94</v>
      </c>
      <c r="I3189" s="188"/>
      <c r="J3189" s="188">
        <v>11.55</v>
      </c>
      <c r="K3189" s="188"/>
      <c r="L3189" s="188"/>
      <c r="M3189" s="188"/>
      <c r="N3189" s="188"/>
      <c r="O3189" s="188">
        <v>10.77</v>
      </c>
      <c r="P3189" s="188"/>
      <c r="Q3189" s="188"/>
      <c r="R3189" s="188"/>
      <c r="S3189" s="188">
        <v>9.85</v>
      </c>
      <c r="T3189" s="188"/>
      <c r="U3189" s="188"/>
      <c r="V3189" s="188"/>
      <c r="W3189" s="188"/>
      <c r="X3189" s="188"/>
      <c r="Y3189" s="188"/>
      <c r="Z3189" s="188">
        <v>11.94</v>
      </c>
      <c r="AA3189" s="188"/>
      <c r="AB3189" s="188"/>
      <c r="AC3189" s="188">
        <v>10.77</v>
      </c>
      <c r="AD3189" s="188"/>
      <c r="AE3189" s="188">
        <v>10.77</v>
      </c>
      <c r="AF3189" s="188"/>
    </row>
    <row r="3190" spans="1:32" x14ac:dyDescent="0.3">
      <c r="A3190" s="180" t="s">
        <v>973</v>
      </c>
      <c r="B3190" s="180">
        <v>431</v>
      </c>
      <c r="C3190" s="182" t="s">
        <v>29513</v>
      </c>
      <c r="D3190" s="180" t="s">
        <v>6</v>
      </c>
      <c r="E3190" s="180" t="s">
        <v>857</v>
      </c>
      <c r="F3190" s="188"/>
      <c r="G3190" s="188"/>
      <c r="H3190" s="188">
        <v>14.42</v>
      </c>
      <c r="I3190" s="188"/>
      <c r="J3190" s="188">
        <v>13.95</v>
      </c>
      <c r="K3190" s="188"/>
      <c r="L3190" s="188"/>
      <c r="M3190" s="188"/>
      <c r="N3190" s="188"/>
      <c r="O3190" s="188">
        <v>13.01</v>
      </c>
      <c r="P3190" s="188"/>
      <c r="Q3190" s="188"/>
      <c r="R3190" s="188"/>
      <c r="S3190" s="188">
        <v>11.89</v>
      </c>
      <c r="T3190" s="188"/>
      <c r="U3190" s="188"/>
      <c r="V3190" s="188"/>
      <c r="W3190" s="188"/>
      <c r="X3190" s="188"/>
      <c r="Y3190" s="188"/>
      <c r="Z3190" s="188">
        <v>14.42</v>
      </c>
      <c r="AA3190" s="188"/>
      <c r="AB3190" s="188"/>
      <c r="AC3190" s="188">
        <v>13.01</v>
      </c>
      <c r="AD3190" s="188"/>
      <c r="AE3190" s="188">
        <v>13.01</v>
      </c>
      <c r="AF3190" s="188"/>
    </row>
    <row r="3191" spans="1:32" x14ac:dyDescent="0.3">
      <c r="A3191" s="180" t="s">
        <v>973</v>
      </c>
      <c r="B3191" s="180">
        <v>432</v>
      </c>
      <c r="C3191" s="182" t="s">
        <v>29514</v>
      </c>
      <c r="D3191" s="180" t="s">
        <v>6</v>
      </c>
      <c r="E3191" s="180" t="s">
        <v>857</v>
      </c>
      <c r="F3191" s="188"/>
      <c r="G3191" s="188"/>
      <c r="H3191" s="188">
        <v>15.91</v>
      </c>
      <c r="I3191" s="188"/>
      <c r="J3191" s="188">
        <v>15.39</v>
      </c>
      <c r="K3191" s="188"/>
      <c r="L3191" s="188"/>
      <c r="M3191" s="188"/>
      <c r="N3191" s="188"/>
      <c r="O3191" s="188">
        <v>14.35</v>
      </c>
      <c r="P3191" s="188"/>
      <c r="Q3191" s="188"/>
      <c r="R3191" s="188"/>
      <c r="S3191" s="188">
        <v>13.12</v>
      </c>
      <c r="T3191" s="188"/>
      <c r="U3191" s="188"/>
      <c r="V3191" s="188"/>
      <c r="W3191" s="188"/>
      <c r="X3191" s="188"/>
      <c r="Y3191" s="188"/>
      <c r="Z3191" s="188">
        <v>15.91</v>
      </c>
      <c r="AA3191" s="188"/>
      <c r="AB3191" s="188"/>
      <c r="AC3191" s="188">
        <v>14.35</v>
      </c>
      <c r="AD3191" s="188"/>
      <c r="AE3191" s="188">
        <v>14.35</v>
      </c>
      <c r="AF3191" s="188"/>
    </row>
    <row r="3192" spans="1:32" x14ac:dyDescent="0.3">
      <c r="A3192" s="180" t="s">
        <v>973</v>
      </c>
      <c r="B3192" s="180">
        <v>429</v>
      </c>
      <c r="C3192" s="182" t="s">
        <v>29515</v>
      </c>
      <c r="D3192" s="180" t="s">
        <v>6</v>
      </c>
      <c r="E3192" s="180" t="s">
        <v>857</v>
      </c>
      <c r="F3192" s="188"/>
      <c r="G3192" s="188"/>
      <c r="H3192" s="188">
        <v>21.45</v>
      </c>
      <c r="I3192" s="188"/>
      <c r="J3192" s="188">
        <v>20.75</v>
      </c>
      <c r="K3192" s="188"/>
      <c r="L3192" s="188"/>
      <c r="M3192" s="188"/>
      <c r="N3192" s="188"/>
      <c r="O3192" s="188">
        <v>19.350000000000001</v>
      </c>
      <c r="P3192" s="188"/>
      <c r="Q3192" s="188"/>
      <c r="R3192" s="188"/>
      <c r="S3192" s="188">
        <v>17.690000000000001</v>
      </c>
      <c r="T3192" s="188"/>
      <c r="U3192" s="188"/>
      <c r="V3192" s="188"/>
      <c r="W3192" s="188"/>
      <c r="X3192" s="188"/>
      <c r="Y3192" s="188"/>
      <c r="Z3192" s="188">
        <v>21.45</v>
      </c>
      <c r="AA3192" s="188"/>
      <c r="AB3192" s="188"/>
      <c r="AC3192" s="188">
        <v>19.350000000000001</v>
      </c>
      <c r="AD3192" s="188"/>
      <c r="AE3192" s="188">
        <v>19.350000000000001</v>
      </c>
      <c r="AF3192" s="188"/>
    </row>
    <row r="3193" spans="1:32" x14ac:dyDescent="0.3">
      <c r="A3193" s="180" t="s">
        <v>973</v>
      </c>
      <c r="B3193" s="180">
        <v>439</v>
      </c>
      <c r="C3193" s="182" t="s">
        <v>29516</v>
      </c>
      <c r="D3193" s="180" t="s">
        <v>6</v>
      </c>
      <c r="E3193" s="180" t="s">
        <v>857</v>
      </c>
      <c r="F3193" s="188"/>
      <c r="G3193" s="188"/>
      <c r="H3193" s="188">
        <v>18.28</v>
      </c>
      <c r="I3193" s="188"/>
      <c r="J3193" s="188">
        <v>17.690000000000001</v>
      </c>
      <c r="K3193" s="188"/>
      <c r="L3193" s="188"/>
      <c r="M3193" s="188"/>
      <c r="N3193" s="188"/>
      <c r="O3193" s="188">
        <v>16.489999999999998</v>
      </c>
      <c r="P3193" s="188"/>
      <c r="Q3193" s="188"/>
      <c r="R3193" s="188"/>
      <c r="S3193" s="188">
        <v>15.08</v>
      </c>
      <c r="T3193" s="188"/>
      <c r="U3193" s="188"/>
      <c r="V3193" s="188"/>
      <c r="W3193" s="188"/>
      <c r="X3193" s="188"/>
      <c r="Y3193" s="188"/>
      <c r="Z3193" s="188">
        <v>18.28</v>
      </c>
      <c r="AA3193" s="188"/>
      <c r="AB3193" s="188"/>
      <c r="AC3193" s="188">
        <v>16.489999999999998</v>
      </c>
      <c r="AD3193" s="188"/>
      <c r="AE3193" s="188">
        <v>16.489999999999998</v>
      </c>
      <c r="AF3193" s="188"/>
    </row>
    <row r="3194" spans="1:32" x14ac:dyDescent="0.3">
      <c r="A3194" s="180" t="s">
        <v>973</v>
      </c>
      <c r="B3194" s="180">
        <v>433</v>
      </c>
      <c r="C3194" s="182" t="s">
        <v>29517</v>
      </c>
      <c r="D3194" s="180" t="s">
        <v>6</v>
      </c>
      <c r="E3194" s="180" t="s">
        <v>857</v>
      </c>
      <c r="F3194" s="188"/>
      <c r="G3194" s="188"/>
      <c r="H3194" s="188">
        <v>21.34</v>
      </c>
      <c r="I3194" s="188"/>
      <c r="J3194" s="188">
        <v>20.65</v>
      </c>
      <c r="K3194" s="188"/>
      <c r="L3194" s="188"/>
      <c r="M3194" s="188"/>
      <c r="N3194" s="188"/>
      <c r="O3194" s="188">
        <v>19.25</v>
      </c>
      <c r="P3194" s="188"/>
      <c r="Q3194" s="188"/>
      <c r="R3194" s="188"/>
      <c r="S3194" s="188">
        <v>17.600000000000001</v>
      </c>
      <c r="T3194" s="188"/>
      <c r="U3194" s="188"/>
      <c r="V3194" s="188"/>
      <c r="W3194" s="188"/>
      <c r="X3194" s="188"/>
      <c r="Y3194" s="188"/>
      <c r="Z3194" s="188">
        <v>21.34</v>
      </c>
      <c r="AA3194" s="188"/>
      <c r="AB3194" s="188"/>
      <c r="AC3194" s="188">
        <v>19.25</v>
      </c>
      <c r="AD3194" s="188"/>
      <c r="AE3194" s="188">
        <v>19.25</v>
      </c>
      <c r="AF3194" s="188"/>
    </row>
    <row r="3195" spans="1:32" x14ac:dyDescent="0.3">
      <c r="A3195" s="180" t="s">
        <v>973</v>
      </c>
      <c r="B3195" s="180">
        <v>437</v>
      </c>
      <c r="C3195" s="182" t="s">
        <v>29518</v>
      </c>
      <c r="D3195" s="180" t="s">
        <v>6</v>
      </c>
      <c r="E3195" s="180" t="s">
        <v>857</v>
      </c>
      <c r="F3195" s="188"/>
      <c r="G3195" s="188"/>
      <c r="H3195" s="188">
        <v>28.35</v>
      </c>
      <c r="I3195" s="188"/>
      <c r="J3195" s="188">
        <v>27.43</v>
      </c>
      <c r="K3195" s="188"/>
      <c r="L3195" s="188"/>
      <c r="M3195" s="188"/>
      <c r="N3195" s="188"/>
      <c r="O3195" s="188">
        <v>25.57</v>
      </c>
      <c r="P3195" s="188"/>
      <c r="Q3195" s="188"/>
      <c r="R3195" s="188"/>
      <c r="S3195" s="188">
        <v>23.38</v>
      </c>
      <c r="T3195" s="188"/>
      <c r="U3195" s="188"/>
      <c r="V3195" s="188"/>
      <c r="W3195" s="188"/>
      <c r="X3195" s="188"/>
      <c r="Y3195" s="188"/>
      <c r="Z3195" s="188">
        <v>28.35</v>
      </c>
      <c r="AA3195" s="188"/>
      <c r="AB3195" s="188"/>
      <c r="AC3195" s="188">
        <v>25.57</v>
      </c>
      <c r="AD3195" s="188"/>
      <c r="AE3195" s="188">
        <v>25.57</v>
      </c>
      <c r="AF3195" s="188"/>
    </row>
    <row r="3196" spans="1:32" x14ac:dyDescent="0.3">
      <c r="A3196" s="180" t="s">
        <v>973</v>
      </c>
      <c r="B3196" s="180">
        <v>11790</v>
      </c>
      <c r="C3196" s="182" t="s">
        <v>29519</v>
      </c>
      <c r="D3196" s="180" t="s">
        <v>6</v>
      </c>
      <c r="E3196" s="180" t="s">
        <v>857</v>
      </c>
      <c r="F3196" s="188"/>
      <c r="G3196" s="188"/>
      <c r="H3196" s="188">
        <v>32.159999999999997</v>
      </c>
      <c r="I3196" s="188"/>
      <c r="J3196" s="188">
        <v>31.11</v>
      </c>
      <c r="K3196" s="188"/>
      <c r="L3196" s="188"/>
      <c r="M3196" s="188"/>
      <c r="N3196" s="188"/>
      <c r="O3196" s="188">
        <v>29.01</v>
      </c>
      <c r="P3196" s="188"/>
      <c r="Q3196" s="188"/>
      <c r="R3196" s="188"/>
      <c r="S3196" s="188">
        <v>26.52</v>
      </c>
      <c r="T3196" s="188"/>
      <c r="U3196" s="188"/>
      <c r="V3196" s="188"/>
      <c r="W3196" s="188"/>
      <c r="X3196" s="188"/>
      <c r="Y3196" s="188"/>
      <c r="Z3196" s="188">
        <v>32.159999999999997</v>
      </c>
      <c r="AA3196" s="188"/>
      <c r="AB3196" s="188"/>
      <c r="AC3196" s="188">
        <v>29.01</v>
      </c>
      <c r="AD3196" s="188"/>
      <c r="AE3196" s="188">
        <v>29.01</v>
      </c>
      <c r="AF3196" s="188"/>
    </row>
    <row r="3197" spans="1:32" x14ac:dyDescent="0.3">
      <c r="A3197" s="180" t="s">
        <v>973</v>
      </c>
      <c r="B3197" s="180">
        <v>428</v>
      </c>
      <c r="C3197" s="182" t="s">
        <v>29520</v>
      </c>
      <c r="D3197" s="180" t="s">
        <v>6</v>
      </c>
      <c r="E3197" s="180" t="s">
        <v>26586</v>
      </c>
      <c r="F3197" s="188"/>
      <c r="G3197" s="188"/>
      <c r="H3197" s="188">
        <v>34.97</v>
      </c>
      <c r="I3197" s="188"/>
      <c r="J3197" s="188">
        <v>33.83</v>
      </c>
      <c r="K3197" s="188"/>
      <c r="L3197" s="188"/>
      <c r="M3197" s="188"/>
      <c r="N3197" s="188"/>
      <c r="O3197" s="188">
        <v>31.54</v>
      </c>
      <c r="P3197" s="188"/>
      <c r="Q3197" s="188"/>
      <c r="R3197" s="188"/>
      <c r="S3197" s="188">
        <v>28.84</v>
      </c>
      <c r="T3197" s="188"/>
      <c r="U3197" s="188"/>
      <c r="V3197" s="188"/>
      <c r="W3197" s="188"/>
      <c r="X3197" s="188"/>
      <c r="Y3197" s="188"/>
      <c r="Z3197" s="188">
        <v>34.97</v>
      </c>
      <c r="AA3197" s="188"/>
      <c r="AB3197" s="188"/>
      <c r="AC3197" s="188">
        <v>31.54</v>
      </c>
      <c r="AD3197" s="188"/>
      <c r="AE3197" s="188">
        <v>31.54</v>
      </c>
      <c r="AF3197" s="188"/>
    </row>
    <row r="3198" spans="1:32" x14ac:dyDescent="0.3">
      <c r="A3198" s="180" t="s">
        <v>973</v>
      </c>
      <c r="B3198" s="180">
        <v>4351</v>
      </c>
      <c r="C3198" s="182" t="s">
        <v>29521</v>
      </c>
      <c r="D3198" s="180" t="s">
        <v>6</v>
      </c>
      <c r="E3198" s="180" t="s">
        <v>857</v>
      </c>
      <c r="F3198" s="188">
        <v>16.170000000000002</v>
      </c>
      <c r="G3198" s="188">
        <v>16.02</v>
      </c>
      <c r="H3198" s="188">
        <v>15.4</v>
      </c>
      <c r="I3198" s="188">
        <v>22.34</v>
      </c>
      <c r="J3198" s="188">
        <v>16.71</v>
      </c>
      <c r="K3198" s="188">
        <v>23.11</v>
      </c>
      <c r="L3198" s="188"/>
      <c r="M3198" s="188">
        <v>15.4</v>
      </c>
      <c r="N3198" s="188">
        <v>16.170000000000002</v>
      </c>
      <c r="O3198" s="188"/>
      <c r="P3198" s="188">
        <v>19.260000000000002</v>
      </c>
      <c r="Q3198" s="188">
        <v>18.72</v>
      </c>
      <c r="R3198" s="188">
        <v>16.559999999999999</v>
      </c>
      <c r="S3198" s="188">
        <v>22.34</v>
      </c>
      <c r="T3198" s="188"/>
      <c r="U3198" s="188">
        <v>26.04</v>
      </c>
      <c r="V3198" s="188"/>
      <c r="W3198" s="188">
        <v>15.4</v>
      </c>
      <c r="X3198" s="188">
        <v>19.41</v>
      </c>
      <c r="Y3198" s="188">
        <v>18.02</v>
      </c>
      <c r="Z3198" s="188">
        <v>18.100000000000001</v>
      </c>
      <c r="AA3198" s="188"/>
      <c r="AB3198" s="188"/>
      <c r="AC3198" s="188">
        <v>20.260000000000002</v>
      </c>
      <c r="AD3198" s="188"/>
      <c r="AE3198" s="188">
        <v>15.4</v>
      </c>
      <c r="AF3198" s="188">
        <v>16.170000000000002</v>
      </c>
    </row>
    <row r="3199" spans="1:32" x14ac:dyDescent="0.3">
      <c r="A3199" s="180" t="s">
        <v>973</v>
      </c>
      <c r="B3199" s="180">
        <v>4384</v>
      </c>
      <c r="C3199" s="182" t="s">
        <v>29522</v>
      </c>
      <c r="D3199" s="180" t="s">
        <v>6</v>
      </c>
      <c r="E3199" s="180" t="s">
        <v>857</v>
      </c>
      <c r="F3199" s="188">
        <v>21.82</v>
      </c>
      <c r="G3199" s="188">
        <v>21.61</v>
      </c>
      <c r="H3199" s="188">
        <v>20.78</v>
      </c>
      <c r="I3199" s="188">
        <v>30.13</v>
      </c>
      <c r="J3199" s="188">
        <v>22.54</v>
      </c>
      <c r="K3199" s="188">
        <v>31.17</v>
      </c>
      <c r="L3199" s="188"/>
      <c r="M3199" s="188">
        <v>20.78</v>
      </c>
      <c r="N3199" s="188">
        <v>21.82</v>
      </c>
      <c r="O3199" s="188"/>
      <c r="P3199" s="188">
        <v>25.97</v>
      </c>
      <c r="Q3199" s="188">
        <v>25.25</v>
      </c>
      <c r="R3199" s="188">
        <v>22.34</v>
      </c>
      <c r="S3199" s="188">
        <v>30.13</v>
      </c>
      <c r="T3199" s="188"/>
      <c r="U3199" s="188">
        <v>35.119999999999997</v>
      </c>
      <c r="V3199" s="188"/>
      <c r="W3199" s="188">
        <v>20.78</v>
      </c>
      <c r="X3199" s="188">
        <v>26.18</v>
      </c>
      <c r="Y3199" s="188">
        <v>24.31</v>
      </c>
      <c r="Z3199" s="188">
        <v>24.41</v>
      </c>
      <c r="AA3199" s="188"/>
      <c r="AB3199" s="188"/>
      <c r="AC3199" s="188">
        <v>27.32</v>
      </c>
      <c r="AD3199" s="188"/>
      <c r="AE3199" s="188">
        <v>20.78</v>
      </c>
      <c r="AF3199" s="188">
        <v>21.82</v>
      </c>
    </row>
    <row r="3200" spans="1:32" x14ac:dyDescent="0.3">
      <c r="A3200" s="180" t="s">
        <v>973</v>
      </c>
      <c r="B3200" s="180">
        <v>11054</v>
      </c>
      <c r="C3200" s="182" t="s">
        <v>31583</v>
      </c>
      <c r="D3200" s="180" t="s">
        <v>6</v>
      </c>
      <c r="E3200" s="180" t="s">
        <v>857</v>
      </c>
      <c r="F3200" s="188">
        <v>0.04</v>
      </c>
      <c r="G3200" s="188">
        <v>0.05</v>
      </c>
      <c r="H3200" s="188"/>
      <c r="I3200" s="188">
        <v>7.0000000000000007E-2</v>
      </c>
      <c r="J3200" s="188">
        <v>0.04</v>
      </c>
      <c r="K3200" s="188">
        <v>0.04</v>
      </c>
      <c r="L3200" s="188"/>
      <c r="M3200" s="188">
        <v>0.06</v>
      </c>
      <c r="N3200" s="188">
        <v>0.03</v>
      </c>
      <c r="O3200" s="188">
        <v>7.0000000000000007E-2</v>
      </c>
      <c r="P3200" s="188">
        <v>0.04</v>
      </c>
      <c r="Q3200" s="188">
        <v>0.03</v>
      </c>
      <c r="R3200" s="188">
        <v>0.04</v>
      </c>
      <c r="S3200" s="188">
        <v>0.05</v>
      </c>
      <c r="T3200" s="188">
        <v>0.05</v>
      </c>
      <c r="U3200" s="188">
        <v>0.03</v>
      </c>
      <c r="V3200" s="188">
        <v>0.06</v>
      </c>
      <c r="W3200" s="188">
        <v>0.03</v>
      </c>
      <c r="X3200" s="188">
        <v>0.06</v>
      </c>
      <c r="Y3200" s="188">
        <v>0.04</v>
      </c>
      <c r="Z3200" s="188">
        <v>0.04</v>
      </c>
      <c r="AA3200" s="188">
        <v>0.04</v>
      </c>
      <c r="AB3200" s="188">
        <v>0.04</v>
      </c>
      <c r="AC3200" s="188">
        <v>0.04</v>
      </c>
      <c r="AD3200" s="188">
        <v>0.05</v>
      </c>
      <c r="AE3200" s="188">
        <v>0.04</v>
      </c>
      <c r="AF3200" s="188">
        <v>0.04</v>
      </c>
    </row>
    <row r="3201" spans="1:32" x14ac:dyDescent="0.3">
      <c r="A3201" s="180" t="s">
        <v>973</v>
      </c>
      <c r="B3201" s="180">
        <v>11055</v>
      </c>
      <c r="C3201" s="182" t="s">
        <v>31584</v>
      </c>
      <c r="D3201" s="180" t="s">
        <v>6</v>
      </c>
      <c r="E3201" s="180" t="s">
        <v>857</v>
      </c>
      <c r="F3201" s="188">
        <v>0.06</v>
      </c>
      <c r="G3201" s="188">
        <v>0.09</v>
      </c>
      <c r="H3201" s="188"/>
      <c r="I3201" s="188">
        <v>0.11</v>
      </c>
      <c r="J3201" s="188">
        <v>7.0000000000000007E-2</v>
      </c>
      <c r="K3201" s="188">
        <v>0.06</v>
      </c>
      <c r="L3201" s="188"/>
      <c r="M3201" s="188">
        <v>0.09</v>
      </c>
      <c r="N3201" s="188">
        <v>0.05</v>
      </c>
      <c r="O3201" s="188">
        <v>0.11</v>
      </c>
      <c r="P3201" s="188">
        <v>7.0000000000000007E-2</v>
      </c>
      <c r="Q3201" s="188">
        <v>0.05</v>
      </c>
      <c r="R3201" s="188">
        <v>0.06</v>
      </c>
      <c r="S3201" s="188">
        <v>0.09</v>
      </c>
      <c r="T3201" s="188">
        <v>0.09</v>
      </c>
      <c r="U3201" s="188">
        <v>0.05</v>
      </c>
      <c r="V3201" s="188">
        <v>0.11</v>
      </c>
      <c r="W3201" s="188">
        <v>0.05</v>
      </c>
      <c r="X3201" s="188">
        <v>0.09</v>
      </c>
      <c r="Y3201" s="188">
        <v>7.0000000000000007E-2</v>
      </c>
      <c r="Z3201" s="188">
        <v>0.06</v>
      </c>
      <c r="AA3201" s="188">
        <v>7.0000000000000007E-2</v>
      </c>
      <c r="AB3201" s="188">
        <v>7.0000000000000007E-2</v>
      </c>
      <c r="AC3201" s="188">
        <v>7.0000000000000007E-2</v>
      </c>
      <c r="AD3201" s="188">
        <v>0.08</v>
      </c>
      <c r="AE3201" s="188">
        <v>7.0000000000000007E-2</v>
      </c>
      <c r="AF3201" s="188">
        <v>7.0000000000000007E-2</v>
      </c>
    </row>
    <row r="3202" spans="1:32" x14ac:dyDescent="0.3">
      <c r="A3202" s="180" t="s">
        <v>973</v>
      </c>
      <c r="B3202" s="180">
        <v>11056</v>
      </c>
      <c r="C3202" s="182" t="s">
        <v>31585</v>
      </c>
      <c r="D3202" s="180" t="s">
        <v>6</v>
      </c>
      <c r="E3202" s="180" t="s">
        <v>857</v>
      </c>
      <c r="F3202" s="188">
        <v>7.0000000000000007E-2</v>
      </c>
      <c r="G3202" s="188">
        <v>0.1</v>
      </c>
      <c r="H3202" s="188"/>
      <c r="I3202" s="188">
        <v>0.12</v>
      </c>
      <c r="J3202" s="188">
        <v>0.08</v>
      </c>
      <c r="K3202" s="188">
        <v>7.0000000000000007E-2</v>
      </c>
      <c r="L3202" s="188"/>
      <c r="M3202" s="188">
        <v>0.1</v>
      </c>
      <c r="N3202" s="188">
        <v>0.06</v>
      </c>
      <c r="O3202" s="188">
        <v>0.12</v>
      </c>
      <c r="P3202" s="188">
        <v>0.08</v>
      </c>
      <c r="Q3202" s="188">
        <v>0.05</v>
      </c>
      <c r="R3202" s="188">
        <v>7.0000000000000007E-2</v>
      </c>
      <c r="S3202" s="188">
        <v>0.1</v>
      </c>
      <c r="T3202" s="188">
        <v>0.1</v>
      </c>
      <c r="U3202" s="188">
        <v>0.05</v>
      </c>
      <c r="V3202" s="188">
        <v>0.12</v>
      </c>
      <c r="W3202" s="188">
        <v>0.06</v>
      </c>
      <c r="X3202" s="188">
        <v>0.1</v>
      </c>
      <c r="Y3202" s="188">
        <v>0.08</v>
      </c>
      <c r="Z3202" s="188">
        <v>7.0000000000000007E-2</v>
      </c>
      <c r="AA3202" s="188">
        <v>7.0000000000000007E-2</v>
      </c>
      <c r="AB3202" s="188">
        <v>0.08</v>
      </c>
      <c r="AC3202" s="188">
        <v>0.08</v>
      </c>
      <c r="AD3202" s="188">
        <v>0.09</v>
      </c>
      <c r="AE3202" s="188">
        <v>0.08</v>
      </c>
      <c r="AF3202" s="188">
        <v>0.08</v>
      </c>
    </row>
    <row r="3203" spans="1:32" x14ac:dyDescent="0.3">
      <c r="A3203" s="180" t="s">
        <v>973</v>
      </c>
      <c r="B3203" s="180">
        <v>11057</v>
      </c>
      <c r="C3203" s="182" t="s">
        <v>31586</v>
      </c>
      <c r="D3203" s="180" t="s">
        <v>6</v>
      </c>
      <c r="E3203" s="180" t="s">
        <v>857</v>
      </c>
      <c r="F3203" s="188">
        <v>0.14000000000000001</v>
      </c>
      <c r="G3203" s="188">
        <v>0.2</v>
      </c>
      <c r="H3203" s="188"/>
      <c r="I3203" s="188">
        <v>0.25</v>
      </c>
      <c r="J3203" s="188">
        <v>0.16</v>
      </c>
      <c r="K3203" s="188">
        <v>0.14000000000000001</v>
      </c>
      <c r="L3203" s="188"/>
      <c r="M3203" s="188">
        <v>0.21</v>
      </c>
      <c r="N3203" s="188">
        <v>0.12</v>
      </c>
      <c r="O3203" s="188">
        <v>0.25</v>
      </c>
      <c r="P3203" s="188">
        <v>0.15</v>
      </c>
      <c r="Q3203" s="188">
        <v>0.11</v>
      </c>
      <c r="R3203" s="188">
        <v>0.15</v>
      </c>
      <c r="S3203" s="188">
        <v>0.2</v>
      </c>
      <c r="T3203" s="188">
        <v>0.2</v>
      </c>
      <c r="U3203" s="188">
        <v>0.11</v>
      </c>
      <c r="V3203" s="188">
        <v>0.23</v>
      </c>
      <c r="W3203" s="188">
        <v>0.12</v>
      </c>
      <c r="X3203" s="188">
        <v>0.21</v>
      </c>
      <c r="Y3203" s="188">
        <v>0.17</v>
      </c>
      <c r="Z3203" s="188">
        <v>0.14000000000000001</v>
      </c>
      <c r="AA3203" s="188">
        <v>0.15</v>
      </c>
      <c r="AB3203" s="188">
        <v>0.16</v>
      </c>
      <c r="AC3203" s="188">
        <v>0.16</v>
      </c>
      <c r="AD3203" s="188">
        <v>0.19</v>
      </c>
      <c r="AE3203" s="188">
        <v>0.16</v>
      </c>
      <c r="AF3203" s="188">
        <v>0.16</v>
      </c>
    </row>
    <row r="3204" spans="1:32" x14ac:dyDescent="0.3">
      <c r="A3204" s="180" t="s">
        <v>973</v>
      </c>
      <c r="B3204" s="180">
        <v>11059</v>
      </c>
      <c r="C3204" s="182" t="s">
        <v>31587</v>
      </c>
      <c r="D3204" s="180" t="s">
        <v>6</v>
      </c>
      <c r="E3204" s="180" t="s">
        <v>857</v>
      </c>
      <c r="F3204" s="188">
        <v>0.27</v>
      </c>
      <c r="G3204" s="188">
        <v>0.39</v>
      </c>
      <c r="H3204" s="188"/>
      <c r="I3204" s="188">
        <v>0.49</v>
      </c>
      <c r="J3204" s="188">
        <v>0.31</v>
      </c>
      <c r="K3204" s="188">
        <v>0.28000000000000003</v>
      </c>
      <c r="L3204" s="188"/>
      <c r="M3204" s="188">
        <v>0.41</v>
      </c>
      <c r="N3204" s="188">
        <v>0.25</v>
      </c>
      <c r="O3204" s="188">
        <v>0.49</v>
      </c>
      <c r="P3204" s="188">
        <v>0.3</v>
      </c>
      <c r="Q3204" s="188">
        <v>0.23</v>
      </c>
      <c r="R3204" s="188">
        <v>0.28999999999999998</v>
      </c>
      <c r="S3204" s="188">
        <v>0.4</v>
      </c>
      <c r="T3204" s="188">
        <v>0.4</v>
      </c>
      <c r="U3204" s="188">
        <v>0.22</v>
      </c>
      <c r="V3204" s="188">
        <v>0.46</v>
      </c>
      <c r="W3204" s="188">
        <v>0.24</v>
      </c>
      <c r="X3204" s="188">
        <v>0.41</v>
      </c>
      <c r="Y3204" s="188">
        <v>0.33</v>
      </c>
      <c r="Z3204" s="188">
        <v>0.28000000000000003</v>
      </c>
      <c r="AA3204" s="188">
        <v>0.3</v>
      </c>
      <c r="AB3204" s="188">
        <v>0.32</v>
      </c>
      <c r="AC3204" s="188">
        <v>0.31</v>
      </c>
      <c r="AD3204" s="188">
        <v>0.37</v>
      </c>
      <c r="AE3204" s="188">
        <v>0.31</v>
      </c>
      <c r="AF3204" s="188">
        <v>0.32</v>
      </c>
    </row>
    <row r="3205" spans="1:32" x14ac:dyDescent="0.3">
      <c r="A3205" s="180" t="s">
        <v>973</v>
      </c>
      <c r="B3205" s="180">
        <v>11058</v>
      </c>
      <c r="C3205" s="182" t="s">
        <v>31588</v>
      </c>
      <c r="D3205" s="180" t="s">
        <v>6</v>
      </c>
      <c r="E3205" s="180" t="s">
        <v>857</v>
      </c>
      <c r="F3205" s="188">
        <v>0.35</v>
      </c>
      <c r="G3205" s="188">
        <v>0.51</v>
      </c>
      <c r="H3205" s="188"/>
      <c r="I3205" s="188">
        <v>0.63</v>
      </c>
      <c r="J3205" s="188">
        <v>0.41</v>
      </c>
      <c r="K3205" s="188">
        <v>0.37</v>
      </c>
      <c r="L3205" s="188"/>
      <c r="M3205" s="188">
        <v>0.53</v>
      </c>
      <c r="N3205" s="188">
        <v>0.32</v>
      </c>
      <c r="O3205" s="188">
        <v>0.63</v>
      </c>
      <c r="P3205" s="188">
        <v>0.39</v>
      </c>
      <c r="Q3205" s="188">
        <v>0.28999999999999998</v>
      </c>
      <c r="R3205" s="188">
        <v>0.38</v>
      </c>
      <c r="S3205" s="188">
        <v>0.52</v>
      </c>
      <c r="T3205" s="188">
        <v>0.52</v>
      </c>
      <c r="U3205" s="188">
        <v>0.28000000000000003</v>
      </c>
      <c r="V3205" s="188">
        <v>0.59</v>
      </c>
      <c r="W3205" s="188">
        <v>0.31</v>
      </c>
      <c r="X3205" s="188">
        <v>0.53</v>
      </c>
      <c r="Y3205" s="188">
        <v>0.42</v>
      </c>
      <c r="Z3205" s="188">
        <v>0.36</v>
      </c>
      <c r="AA3205" s="188">
        <v>0.39</v>
      </c>
      <c r="AB3205" s="188">
        <v>0.42</v>
      </c>
      <c r="AC3205" s="188">
        <v>0.41</v>
      </c>
      <c r="AD3205" s="188">
        <v>0.48</v>
      </c>
      <c r="AE3205" s="188">
        <v>0.41</v>
      </c>
      <c r="AF3205" s="188">
        <v>0.41</v>
      </c>
    </row>
    <row r="3206" spans="1:32" x14ac:dyDescent="0.3">
      <c r="A3206" s="180" t="s">
        <v>973</v>
      </c>
      <c r="B3206" s="180">
        <v>4320</v>
      </c>
      <c r="C3206" s="182" t="s">
        <v>29523</v>
      </c>
      <c r="D3206" s="180" t="s">
        <v>6</v>
      </c>
      <c r="E3206" s="180" t="s">
        <v>857</v>
      </c>
      <c r="F3206" s="188">
        <v>2.85</v>
      </c>
      <c r="G3206" s="188">
        <v>4.08</v>
      </c>
      <c r="H3206" s="188"/>
      <c r="I3206" s="188">
        <v>5.04</v>
      </c>
      <c r="J3206" s="188">
        <v>3.28</v>
      </c>
      <c r="K3206" s="188">
        <v>2.95</v>
      </c>
      <c r="L3206" s="188"/>
      <c r="M3206" s="188">
        <v>4.29</v>
      </c>
      <c r="N3206" s="188">
        <v>2.57</v>
      </c>
      <c r="O3206" s="188">
        <v>5.04</v>
      </c>
      <c r="P3206" s="188">
        <v>3.17</v>
      </c>
      <c r="Q3206" s="188">
        <v>2.37</v>
      </c>
      <c r="R3206" s="188">
        <v>3.02</v>
      </c>
      <c r="S3206" s="188">
        <v>4.13</v>
      </c>
      <c r="T3206" s="188">
        <v>4.16</v>
      </c>
      <c r="U3206" s="188">
        <v>2.27</v>
      </c>
      <c r="V3206" s="188">
        <v>4.76</v>
      </c>
      <c r="W3206" s="188">
        <v>2.52</v>
      </c>
      <c r="X3206" s="188">
        <v>4.29</v>
      </c>
      <c r="Y3206" s="188">
        <v>3.4</v>
      </c>
      <c r="Z3206" s="188">
        <v>2.9</v>
      </c>
      <c r="AA3206" s="188">
        <v>3.15</v>
      </c>
      <c r="AB3206" s="188">
        <v>3.35</v>
      </c>
      <c r="AC3206" s="188">
        <v>3.28</v>
      </c>
      <c r="AD3206" s="188">
        <v>3.86</v>
      </c>
      <c r="AE3206" s="188">
        <v>3.28</v>
      </c>
      <c r="AF3206" s="188">
        <v>3.3</v>
      </c>
    </row>
    <row r="3207" spans="1:32" x14ac:dyDescent="0.3">
      <c r="A3207" s="180" t="s">
        <v>973</v>
      </c>
      <c r="B3207" s="180">
        <v>4318</v>
      </c>
      <c r="C3207" s="182" t="s">
        <v>29524</v>
      </c>
      <c r="D3207" s="180" t="s">
        <v>6</v>
      </c>
      <c r="E3207" s="180" t="s">
        <v>857</v>
      </c>
      <c r="F3207" s="188">
        <v>1.39</v>
      </c>
      <c r="G3207" s="188">
        <v>1.99</v>
      </c>
      <c r="H3207" s="188"/>
      <c r="I3207" s="188">
        <v>2.46</v>
      </c>
      <c r="J3207" s="188">
        <v>1.59</v>
      </c>
      <c r="K3207" s="188">
        <v>1.43</v>
      </c>
      <c r="L3207" s="188"/>
      <c r="M3207" s="188">
        <v>2.09</v>
      </c>
      <c r="N3207" s="188">
        <v>1.25</v>
      </c>
      <c r="O3207" s="188">
        <v>2.46</v>
      </c>
      <c r="P3207" s="188">
        <v>1.54</v>
      </c>
      <c r="Q3207" s="188">
        <v>1.1499999999999999</v>
      </c>
      <c r="R3207" s="188">
        <v>1.47</v>
      </c>
      <c r="S3207" s="188">
        <v>2.0099999999999998</v>
      </c>
      <c r="T3207" s="188">
        <v>2.02</v>
      </c>
      <c r="U3207" s="188">
        <v>1.1000000000000001</v>
      </c>
      <c r="V3207" s="188">
        <v>2.3199999999999998</v>
      </c>
      <c r="W3207" s="188">
        <v>1.23</v>
      </c>
      <c r="X3207" s="188">
        <v>2.09</v>
      </c>
      <c r="Y3207" s="188">
        <v>1.66</v>
      </c>
      <c r="Z3207" s="188">
        <v>1.41</v>
      </c>
      <c r="AA3207" s="188">
        <v>1.53</v>
      </c>
      <c r="AB3207" s="188">
        <v>1.63</v>
      </c>
      <c r="AC3207" s="188">
        <v>1.59</v>
      </c>
      <c r="AD3207" s="188">
        <v>1.88</v>
      </c>
      <c r="AE3207" s="188">
        <v>1.59</v>
      </c>
      <c r="AF3207" s="188">
        <v>1.61</v>
      </c>
    </row>
    <row r="3208" spans="1:32" x14ac:dyDescent="0.3">
      <c r="A3208" s="180" t="s">
        <v>973</v>
      </c>
      <c r="B3208" s="180">
        <v>4380</v>
      </c>
      <c r="C3208" s="182" t="s">
        <v>29525</v>
      </c>
      <c r="D3208" s="180" t="s">
        <v>6</v>
      </c>
      <c r="E3208" s="180" t="s">
        <v>857</v>
      </c>
      <c r="F3208" s="188">
        <v>1.2</v>
      </c>
      <c r="G3208" s="188">
        <v>1.72</v>
      </c>
      <c r="H3208" s="188"/>
      <c r="I3208" s="188">
        <v>2.12</v>
      </c>
      <c r="J3208" s="188">
        <v>1.38</v>
      </c>
      <c r="K3208" s="188">
        <v>1.24</v>
      </c>
      <c r="L3208" s="188"/>
      <c r="M3208" s="188">
        <v>1.8</v>
      </c>
      <c r="N3208" s="188">
        <v>1.08</v>
      </c>
      <c r="O3208" s="188">
        <v>2.12</v>
      </c>
      <c r="P3208" s="188">
        <v>1.34</v>
      </c>
      <c r="Q3208" s="188">
        <v>0.99</v>
      </c>
      <c r="R3208" s="188">
        <v>1.27</v>
      </c>
      <c r="S3208" s="188">
        <v>1.74</v>
      </c>
      <c r="T3208" s="188">
        <v>1.75</v>
      </c>
      <c r="U3208" s="188">
        <v>0.95</v>
      </c>
      <c r="V3208" s="188">
        <v>2.0099999999999998</v>
      </c>
      <c r="W3208" s="188">
        <v>1.06</v>
      </c>
      <c r="X3208" s="188">
        <v>1.8</v>
      </c>
      <c r="Y3208" s="188">
        <v>1.43</v>
      </c>
      <c r="Z3208" s="188">
        <v>1.22</v>
      </c>
      <c r="AA3208" s="188">
        <v>1.32</v>
      </c>
      <c r="AB3208" s="188">
        <v>1.41</v>
      </c>
      <c r="AC3208" s="188">
        <v>1.38</v>
      </c>
      <c r="AD3208" s="188">
        <v>1.62</v>
      </c>
      <c r="AE3208" s="188">
        <v>1.38</v>
      </c>
      <c r="AF3208" s="188">
        <v>1.39</v>
      </c>
    </row>
    <row r="3209" spans="1:32" x14ac:dyDescent="0.3">
      <c r="A3209" s="180" t="s">
        <v>973</v>
      </c>
      <c r="B3209" s="180">
        <v>4299</v>
      </c>
      <c r="C3209" s="182" t="s">
        <v>29526</v>
      </c>
      <c r="D3209" s="180" t="s">
        <v>6</v>
      </c>
      <c r="E3209" s="180" t="s">
        <v>26586</v>
      </c>
      <c r="F3209" s="188">
        <v>1.1299999999999999</v>
      </c>
      <c r="G3209" s="188">
        <v>1.62</v>
      </c>
      <c r="H3209" s="188"/>
      <c r="I3209" s="188">
        <v>2</v>
      </c>
      <c r="J3209" s="188">
        <v>1.3</v>
      </c>
      <c r="K3209" s="188">
        <v>1.17</v>
      </c>
      <c r="L3209" s="188"/>
      <c r="M3209" s="188">
        <v>1.7</v>
      </c>
      <c r="N3209" s="188">
        <v>1.02</v>
      </c>
      <c r="O3209" s="188">
        <v>2</v>
      </c>
      <c r="P3209" s="188">
        <v>1.26</v>
      </c>
      <c r="Q3209" s="188">
        <v>0.94</v>
      </c>
      <c r="R3209" s="188">
        <v>1.2</v>
      </c>
      <c r="S3209" s="188">
        <v>1.64</v>
      </c>
      <c r="T3209" s="188">
        <v>1.65</v>
      </c>
      <c r="U3209" s="188">
        <v>0.9</v>
      </c>
      <c r="V3209" s="188">
        <v>1.89</v>
      </c>
      <c r="W3209" s="188">
        <v>1</v>
      </c>
      <c r="X3209" s="188">
        <v>1.7</v>
      </c>
      <c r="Y3209" s="188">
        <v>1.35</v>
      </c>
      <c r="Z3209" s="188">
        <v>1.1499999999999999</v>
      </c>
      <c r="AA3209" s="188">
        <v>1.25</v>
      </c>
      <c r="AB3209" s="188">
        <v>1.33</v>
      </c>
      <c r="AC3209" s="188">
        <v>1.3</v>
      </c>
      <c r="AD3209" s="188">
        <v>1.53</v>
      </c>
      <c r="AE3209" s="188">
        <v>1.3</v>
      </c>
      <c r="AF3209" s="188">
        <v>1.31</v>
      </c>
    </row>
    <row r="3210" spans="1:32" x14ac:dyDescent="0.3">
      <c r="A3210" s="180" t="s">
        <v>973</v>
      </c>
      <c r="B3210" s="180">
        <v>4304</v>
      </c>
      <c r="C3210" s="182" t="s">
        <v>29527</v>
      </c>
      <c r="D3210" s="180" t="s">
        <v>6</v>
      </c>
      <c r="E3210" s="180" t="s">
        <v>857</v>
      </c>
      <c r="F3210" s="188">
        <v>1.54</v>
      </c>
      <c r="G3210" s="188">
        <v>2.21</v>
      </c>
      <c r="H3210" s="188"/>
      <c r="I3210" s="188">
        <v>2.73</v>
      </c>
      <c r="J3210" s="188">
        <v>1.77</v>
      </c>
      <c r="K3210" s="188">
        <v>1.59</v>
      </c>
      <c r="L3210" s="188"/>
      <c r="M3210" s="188">
        <v>2.3199999999999998</v>
      </c>
      <c r="N3210" s="188">
        <v>1.39</v>
      </c>
      <c r="O3210" s="188">
        <v>2.73</v>
      </c>
      <c r="P3210" s="188">
        <v>1.72</v>
      </c>
      <c r="Q3210" s="188">
        <v>1.28</v>
      </c>
      <c r="R3210" s="188">
        <v>1.63</v>
      </c>
      <c r="S3210" s="188">
        <v>2.23</v>
      </c>
      <c r="T3210" s="188">
        <v>2.25</v>
      </c>
      <c r="U3210" s="188">
        <v>1.22</v>
      </c>
      <c r="V3210" s="188">
        <v>2.58</v>
      </c>
      <c r="W3210" s="188">
        <v>1.36</v>
      </c>
      <c r="X3210" s="188">
        <v>2.3199999999999998</v>
      </c>
      <c r="Y3210" s="188">
        <v>1.84</v>
      </c>
      <c r="Z3210" s="188">
        <v>1.56</v>
      </c>
      <c r="AA3210" s="188">
        <v>1.7</v>
      </c>
      <c r="AB3210" s="188">
        <v>1.81</v>
      </c>
      <c r="AC3210" s="188">
        <v>1.77</v>
      </c>
      <c r="AD3210" s="188">
        <v>2.08</v>
      </c>
      <c r="AE3210" s="188">
        <v>1.77</v>
      </c>
      <c r="AF3210" s="188">
        <v>1.78</v>
      </c>
    </row>
    <row r="3211" spans="1:32" x14ac:dyDescent="0.3">
      <c r="A3211" s="180" t="s">
        <v>973</v>
      </c>
      <c r="B3211" s="180">
        <v>4305</v>
      </c>
      <c r="C3211" s="182" t="s">
        <v>29528</v>
      </c>
      <c r="D3211" s="180" t="s">
        <v>6</v>
      </c>
      <c r="E3211" s="180" t="s">
        <v>857</v>
      </c>
      <c r="F3211" s="188">
        <v>1.79</v>
      </c>
      <c r="G3211" s="188">
        <v>2.57</v>
      </c>
      <c r="H3211" s="188"/>
      <c r="I3211" s="188">
        <v>3.17</v>
      </c>
      <c r="J3211" s="188">
        <v>2.06</v>
      </c>
      <c r="K3211" s="188">
        <v>1.85</v>
      </c>
      <c r="L3211" s="188"/>
      <c r="M3211" s="188">
        <v>2.69</v>
      </c>
      <c r="N3211" s="188">
        <v>1.61</v>
      </c>
      <c r="O3211" s="188">
        <v>3.17</v>
      </c>
      <c r="P3211" s="188">
        <v>2</v>
      </c>
      <c r="Q3211" s="188">
        <v>1.49</v>
      </c>
      <c r="R3211" s="188">
        <v>1.9</v>
      </c>
      <c r="S3211" s="188">
        <v>2.6</v>
      </c>
      <c r="T3211" s="188">
        <v>2.61</v>
      </c>
      <c r="U3211" s="188">
        <v>1.42</v>
      </c>
      <c r="V3211" s="188">
        <v>3</v>
      </c>
      <c r="W3211" s="188">
        <v>1.58</v>
      </c>
      <c r="X3211" s="188">
        <v>2.69</v>
      </c>
      <c r="Y3211" s="188">
        <v>2.14</v>
      </c>
      <c r="Z3211" s="188">
        <v>1.82</v>
      </c>
      <c r="AA3211" s="188">
        <v>1.98</v>
      </c>
      <c r="AB3211" s="188">
        <v>2.11</v>
      </c>
      <c r="AC3211" s="188">
        <v>2.06</v>
      </c>
      <c r="AD3211" s="188">
        <v>2.42</v>
      </c>
      <c r="AE3211" s="188">
        <v>2.06</v>
      </c>
      <c r="AF3211" s="188">
        <v>2.0699999999999998</v>
      </c>
    </row>
    <row r="3212" spans="1:32" x14ac:dyDescent="0.3">
      <c r="A3212" s="180" t="s">
        <v>973</v>
      </c>
      <c r="B3212" s="180">
        <v>4306</v>
      </c>
      <c r="C3212" s="182" t="s">
        <v>29529</v>
      </c>
      <c r="D3212" s="180" t="s">
        <v>6</v>
      </c>
      <c r="E3212" s="180" t="s">
        <v>857</v>
      </c>
      <c r="F3212" s="188">
        <v>2.08</v>
      </c>
      <c r="G3212" s="188">
        <v>2.98</v>
      </c>
      <c r="H3212" s="188"/>
      <c r="I3212" s="188">
        <v>3.68</v>
      </c>
      <c r="J3212" s="188">
        <v>2.39</v>
      </c>
      <c r="K3212" s="188">
        <v>2.15</v>
      </c>
      <c r="L3212" s="188"/>
      <c r="M3212" s="188">
        <v>3.13</v>
      </c>
      <c r="N3212" s="188">
        <v>1.87</v>
      </c>
      <c r="O3212" s="188">
        <v>3.68</v>
      </c>
      <c r="P3212" s="188">
        <v>2.31</v>
      </c>
      <c r="Q3212" s="188">
        <v>1.73</v>
      </c>
      <c r="R3212" s="188">
        <v>2.2000000000000002</v>
      </c>
      <c r="S3212" s="188">
        <v>3.01</v>
      </c>
      <c r="T3212" s="188">
        <v>3.03</v>
      </c>
      <c r="U3212" s="188">
        <v>1.65</v>
      </c>
      <c r="V3212" s="188">
        <v>3.47</v>
      </c>
      <c r="W3212" s="188">
        <v>1.84</v>
      </c>
      <c r="X3212" s="188">
        <v>3.13</v>
      </c>
      <c r="Y3212" s="188">
        <v>2.48</v>
      </c>
      <c r="Z3212" s="188">
        <v>2.11</v>
      </c>
      <c r="AA3212" s="188">
        <v>2.2999999999999998</v>
      </c>
      <c r="AB3212" s="188">
        <v>2.44</v>
      </c>
      <c r="AC3212" s="188">
        <v>2.39</v>
      </c>
      <c r="AD3212" s="188">
        <v>2.81</v>
      </c>
      <c r="AE3212" s="188">
        <v>2.39</v>
      </c>
      <c r="AF3212" s="188">
        <v>2.41</v>
      </c>
    </row>
    <row r="3213" spans="1:32" x14ac:dyDescent="0.3">
      <c r="A3213" s="180" t="s">
        <v>973</v>
      </c>
      <c r="B3213" s="180">
        <v>4308</v>
      </c>
      <c r="C3213" s="182" t="s">
        <v>29530</v>
      </c>
      <c r="D3213" s="180" t="s">
        <v>6</v>
      </c>
      <c r="E3213" s="180" t="s">
        <v>857</v>
      </c>
      <c r="F3213" s="188">
        <v>4.3</v>
      </c>
      <c r="G3213" s="188">
        <v>6.17</v>
      </c>
      <c r="H3213" s="188"/>
      <c r="I3213" s="188">
        <v>7.61</v>
      </c>
      <c r="J3213" s="188">
        <v>4.95</v>
      </c>
      <c r="K3213" s="188">
        <v>4.45</v>
      </c>
      <c r="L3213" s="188"/>
      <c r="M3213" s="188">
        <v>6.47</v>
      </c>
      <c r="N3213" s="188">
        <v>3.88</v>
      </c>
      <c r="O3213" s="188">
        <v>7.61</v>
      </c>
      <c r="P3213" s="188">
        <v>4.79</v>
      </c>
      <c r="Q3213" s="188">
        <v>3.58</v>
      </c>
      <c r="R3213" s="188">
        <v>4.57</v>
      </c>
      <c r="S3213" s="188">
        <v>6.24</v>
      </c>
      <c r="T3213" s="188">
        <v>6.28</v>
      </c>
      <c r="U3213" s="188">
        <v>3.42</v>
      </c>
      <c r="V3213" s="188">
        <v>7.19</v>
      </c>
      <c r="W3213" s="188">
        <v>3.8</v>
      </c>
      <c r="X3213" s="188">
        <v>6.47</v>
      </c>
      <c r="Y3213" s="188">
        <v>5.14</v>
      </c>
      <c r="Z3213" s="188">
        <v>4.38</v>
      </c>
      <c r="AA3213" s="188">
        <v>4.76</v>
      </c>
      <c r="AB3213" s="188">
        <v>5.0599999999999996</v>
      </c>
      <c r="AC3213" s="188">
        <v>4.95</v>
      </c>
      <c r="AD3213" s="188">
        <v>5.82</v>
      </c>
      <c r="AE3213" s="188">
        <v>4.95</v>
      </c>
      <c r="AF3213" s="188">
        <v>4.99</v>
      </c>
    </row>
    <row r="3214" spans="1:32" x14ac:dyDescent="0.3">
      <c r="A3214" s="180" t="s">
        <v>973</v>
      </c>
      <c r="B3214" s="180">
        <v>4302</v>
      </c>
      <c r="C3214" s="182" t="s">
        <v>29531</v>
      </c>
      <c r="D3214" s="180" t="s">
        <v>6</v>
      </c>
      <c r="E3214" s="180" t="s">
        <v>857</v>
      </c>
      <c r="F3214" s="188">
        <v>3.22</v>
      </c>
      <c r="G3214" s="188">
        <v>4.62</v>
      </c>
      <c r="H3214" s="188"/>
      <c r="I3214" s="188">
        <v>5.71</v>
      </c>
      <c r="J3214" s="188">
        <v>3.71</v>
      </c>
      <c r="K3214" s="188">
        <v>3.34</v>
      </c>
      <c r="L3214" s="188"/>
      <c r="M3214" s="188">
        <v>4.8499999999999996</v>
      </c>
      <c r="N3214" s="188">
        <v>2.91</v>
      </c>
      <c r="O3214" s="188">
        <v>5.71</v>
      </c>
      <c r="P3214" s="188">
        <v>3.6</v>
      </c>
      <c r="Q3214" s="188">
        <v>2.68</v>
      </c>
      <c r="R3214" s="188">
        <v>3.42</v>
      </c>
      <c r="S3214" s="188">
        <v>4.68</v>
      </c>
      <c r="T3214" s="188">
        <v>4.71</v>
      </c>
      <c r="U3214" s="188">
        <v>2.57</v>
      </c>
      <c r="V3214" s="188">
        <v>5.4</v>
      </c>
      <c r="W3214" s="188">
        <v>2.85</v>
      </c>
      <c r="X3214" s="188">
        <v>4.8499999999999996</v>
      </c>
      <c r="Y3214" s="188">
        <v>3.85</v>
      </c>
      <c r="Z3214" s="188">
        <v>3.28</v>
      </c>
      <c r="AA3214" s="188">
        <v>3.57</v>
      </c>
      <c r="AB3214" s="188">
        <v>3.8</v>
      </c>
      <c r="AC3214" s="188">
        <v>3.71</v>
      </c>
      <c r="AD3214" s="188">
        <v>4.37</v>
      </c>
      <c r="AE3214" s="188">
        <v>3.71</v>
      </c>
      <c r="AF3214" s="188">
        <v>3.74</v>
      </c>
    </row>
    <row r="3215" spans="1:32" x14ac:dyDescent="0.3">
      <c r="A3215" s="180" t="s">
        <v>973</v>
      </c>
      <c r="B3215" s="180">
        <v>4300</v>
      </c>
      <c r="C3215" s="182" t="s">
        <v>29532</v>
      </c>
      <c r="D3215" s="180" t="s">
        <v>6</v>
      </c>
      <c r="E3215" s="180" t="s">
        <v>857</v>
      </c>
      <c r="F3215" s="188">
        <v>0.77</v>
      </c>
      <c r="G3215" s="188">
        <v>1.1000000000000001</v>
      </c>
      <c r="H3215" s="188"/>
      <c r="I3215" s="188">
        <v>1.36</v>
      </c>
      <c r="J3215" s="188">
        <v>0.88</v>
      </c>
      <c r="K3215" s="188">
        <v>0.79</v>
      </c>
      <c r="L3215" s="188"/>
      <c r="M3215" s="188">
        <v>1.1599999999999999</v>
      </c>
      <c r="N3215" s="188">
        <v>0.69</v>
      </c>
      <c r="O3215" s="188">
        <v>1.36</v>
      </c>
      <c r="P3215" s="188">
        <v>0.86</v>
      </c>
      <c r="Q3215" s="188">
        <v>0.64</v>
      </c>
      <c r="R3215" s="188">
        <v>0.81</v>
      </c>
      <c r="S3215" s="188">
        <v>1.1100000000000001</v>
      </c>
      <c r="T3215" s="188">
        <v>1.1200000000000001</v>
      </c>
      <c r="U3215" s="188">
        <v>0.61</v>
      </c>
      <c r="V3215" s="188">
        <v>1.29</v>
      </c>
      <c r="W3215" s="188">
        <v>0.68</v>
      </c>
      <c r="X3215" s="188">
        <v>1.1599999999999999</v>
      </c>
      <c r="Y3215" s="188">
        <v>0.92</v>
      </c>
      <c r="Z3215" s="188">
        <v>0.78</v>
      </c>
      <c r="AA3215" s="188">
        <v>0.85</v>
      </c>
      <c r="AB3215" s="188">
        <v>0.9</v>
      </c>
      <c r="AC3215" s="188">
        <v>0.88</v>
      </c>
      <c r="AD3215" s="188">
        <v>1.04</v>
      </c>
      <c r="AE3215" s="188">
        <v>0.88</v>
      </c>
      <c r="AF3215" s="188">
        <v>0.89</v>
      </c>
    </row>
    <row r="3216" spans="1:32" x14ac:dyDescent="0.3">
      <c r="A3216" s="180" t="s">
        <v>973</v>
      </c>
      <c r="B3216" s="180">
        <v>4301</v>
      </c>
      <c r="C3216" s="182" t="s">
        <v>29533</v>
      </c>
      <c r="D3216" s="180" t="s">
        <v>6</v>
      </c>
      <c r="E3216" s="180" t="s">
        <v>857</v>
      </c>
      <c r="F3216" s="188">
        <v>0.94</v>
      </c>
      <c r="G3216" s="188">
        <v>1.34</v>
      </c>
      <c r="H3216" s="188"/>
      <c r="I3216" s="188">
        <v>1.66</v>
      </c>
      <c r="J3216" s="188">
        <v>1.08</v>
      </c>
      <c r="K3216" s="188">
        <v>0.97</v>
      </c>
      <c r="L3216" s="188"/>
      <c r="M3216" s="188">
        <v>1.41</v>
      </c>
      <c r="N3216" s="188">
        <v>0.84</v>
      </c>
      <c r="O3216" s="188">
        <v>1.66</v>
      </c>
      <c r="P3216" s="188">
        <v>1.04</v>
      </c>
      <c r="Q3216" s="188">
        <v>0.78</v>
      </c>
      <c r="R3216" s="188">
        <v>0.99</v>
      </c>
      <c r="S3216" s="188">
        <v>1.36</v>
      </c>
      <c r="T3216" s="188">
        <v>1.37</v>
      </c>
      <c r="U3216" s="188">
        <v>0.74</v>
      </c>
      <c r="V3216" s="188">
        <v>1.57</v>
      </c>
      <c r="W3216" s="188">
        <v>0.83</v>
      </c>
      <c r="X3216" s="188">
        <v>1.41</v>
      </c>
      <c r="Y3216" s="188">
        <v>1.1200000000000001</v>
      </c>
      <c r="Z3216" s="188">
        <v>0.95</v>
      </c>
      <c r="AA3216" s="188">
        <v>1.04</v>
      </c>
      <c r="AB3216" s="188">
        <v>1.1000000000000001</v>
      </c>
      <c r="AC3216" s="188">
        <v>1.08</v>
      </c>
      <c r="AD3216" s="188">
        <v>1.27</v>
      </c>
      <c r="AE3216" s="188">
        <v>1.08</v>
      </c>
      <c r="AF3216" s="188">
        <v>1.0900000000000001</v>
      </c>
    </row>
    <row r="3217" spans="1:32" x14ac:dyDescent="0.3">
      <c r="A3217" s="180" t="s">
        <v>973</v>
      </c>
      <c r="B3217" s="180">
        <v>40547</v>
      </c>
      <c r="C3217" s="182" t="s">
        <v>29534</v>
      </c>
      <c r="D3217" s="180" t="s">
        <v>28489</v>
      </c>
      <c r="E3217" s="180" t="s">
        <v>857</v>
      </c>
      <c r="F3217" s="188">
        <v>26.51</v>
      </c>
      <c r="G3217" s="188">
        <v>26.26</v>
      </c>
      <c r="H3217" s="188">
        <v>25.25</v>
      </c>
      <c r="I3217" s="188">
        <v>36.61</v>
      </c>
      <c r="J3217" s="188">
        <v>27.39</v>
      </c>
      <c r="K3217" s="188">
        <v>37.869999999999997</v>
      </c>
      <c r="L3217" s="188"/>
      <c r="M3217" s="188">
        <v>25.25</v>
      </c>
      <c r="N3217" s="188">
        <v>26.51</v>
      </c>
      <c r="O3217" s="188"/>
      <c r="P3217" s="188">
        <v>31.56</v>
      </c>
      <c r="Q3217" s="188">
        <v>30.68</v>
      </c>
      <c r="R3217" s="188">
        <v>27.14</v>
      </c>
      <c r="S3217" s="188">
        <v>36.61</v>
      </c>
      <c r="T3217" s="188"/>
      <c r="U3217" s="188">
        <v>42.67</v>
      </c>
      <c r="V3217" s="188"/>
      <c r="W3217" s="188">
        <v>25.25</v>
      </c>
      <c r="X3217" s="188">
        <v>31.81</v>
      </c>
      <c r="Y3217" s="188">
        <v>29.54</v>
      </c>
      <c r="Z3217" s="188">
        <v>29.67</v>
      </c>
      <c r="AA3217" s="188"/>
      <c r="AB3217" s="188"/>
      <c r="AC3217" s="188">
        <v>33.200000000000003</v>
      </c>
      <c r="AD3217" s="188"/>
      <c r="AE3217" s="188">
        <v>25.25</v>
      </c>
      <c r="AF3217" s="188">
        <v>26.51</v>
      </c>
    </row>
    <row r="3218" spans="1:32" x14ac:dyDescent="0.3">
      <c r="A3218" s="180" t="s">
        <v>973</v>
      </c>
      <c r="B3218" s="180">
        <v>11962</v>
      </c>
      <c r="C3218" s="182" t="s">
        <v>29535</v>
      </c>
      <c r="D3218" s="180" t="s">
        <v>6</v>
      </c>
      <c r="E3218" s="180" t="s">
        <v>857</v>
      </c>
      <c r="F3218" s="188">
        <v>0.21</v>
      </c>
      <c r="G3218" s="188">
        <v>0.21</v>
      </c>
      <c r="H3218" s="188">
        <v>0.2</v>
      </c>
      <c r="I3218" s="188">
        <v>0.3</v>
      </c>
      <c r="J3218" s="188">
        <v>0.22</v>
      </c>
      <c r="K3218" s="188">
        <v>0.31</v>
      </c>
      <c r="L3218" s="188"/>
      <c r="M3218" s="188">
        <v>0.2</v>
      </c>
      <c r="N3218" s="188">
        <v>0.21</v>
      </c>
      <c r="O3218" s="188"/>
      <c r="P3218" s="188">
        <v>0.26</v>
      </c>
      <c r="Q3218" s="188">
        <v>0.25</v>
      </c>
      <c r="R3218" s="188">
        <v>0.22</v>
      </c>
      <c r="S3218" s="188">
        <v>0.3</v>
      </c>
      <c r="T3218" s="188"/>
      <c r="U3218" s="188">
        <v>0.35</v>
      </c>
      <c r="V3218" s="188"/>
      <c r="W3218" s="188">
        <v>0.2</v>
      </c>
      <c r="X3218" s="188">
        <v>0.26</v>
      </c>
      <c r="Y3218" s="188">
        <v>0.24</v>
      </c>
      <c r="Z3218" s="188">
        <v>0.24</v>
      </c>
      <c r="AA3218" s="188"/>
      <c r="AB3218" s="188"/>
      <c r="AC3218" s="188">
        <v>0.27</v>
      </c>
      <c r="AD3218" s="188"/>
      <c r="AE3218" s="188">
        <v>0.2</v>
      </c>
      <c r="AF3218" s="188">
        <v>0.21</v>
      </c>
    </row>
    <row r="3219" spans="1:32" x14ac:dyDescent="0.3">
      <c r="A3219" s="180" t="s">
        <v>973</v>
      </c>
      <c r="B3219" s="180">
        <v>4332</v>
      </c>
      <c r="C3219" s="182" t="s">
        <v>29536</v>
      </c>
      <c r="D3219" s="180" t="s">
        <v>6</v>
      </c>
      <c r="E3219" s="180" t="s">
        <v>857</v>
      </c>
      <c r="F3219" s="188">
        <v>1.05</v>
      </c>
      <c r="G3219" s="188">
        <v>1.04</v>
      </c>
      <c r="H3219" s="188">
        <v>1</v>
      </c>
      <c r="I3219" s="188">
        <v>1.46</v>
      </c>
      <c r="J3219" s="188">
        <v>1.0900000000000001</v>
      </c>
      <c r="K3219" s="188">
        <v>1.51</v>
      </c>
      <c r="L3219" s="188"/>
      <c r="M3219" s="188">
        <v>1</v>
      </c>
      <c r="N3219" s="188">
        <v>1.05</v>
      </c>
      <c r="O3219" s="188"/>
      <c r="P3219" s="188">
        <v>1.26</v>
      </c>
      <c r="Q3219" s="188">
        <v>1.22</v>
      </c>
      <c r="R3219" s="188">
        <v>1.08</v>
      </c>
      <c r="S3219" s="188">
        <v>1.46</v>
      </c>
      <c r="T3219" s="188"/>
      <c r="U3219" s="188">
        <v>1.7</v>
      </c>
      <c r="V3219" s="188"/>
      <c r="W3219" s="188">
        <v>1</v>
      </c>
      <c r="X3219" s="188">
        <v>1.27</v>
      </c>
      <c r="Y3219" s="188">
        <v>1.18</v>
      </c>
      <c r="Z3219" s="188">
        <v>1.18</v>
      </c>
      <c r="AA3219" s="188"/>
      <c r="AB3219" s="188"/>
      <c r="AC3219" s="188">
        <v>1.32</v>
      </c>
      <c r="AD3219" s="188"/>
      <c r="AE3219" s="188">
        <v>1</v>
      </c>
      <c r="AF3219" s="188">
        <v>1.05</v>
      </c>
    </row>
    <row r="3220" spans="1:32" x14ac:dyDescent="0.3">
      <c r="A3220" s="180" t="s">
        <v>973</v>
      </c>
      <c r="B3220" s="180">
        <v>4331</v>
      </c>
      <c r="C3220" s="182" t="s">
        <v>29537</v>
      </c>
      <c r="D3220" s="180" t="s">
        <v>6</v>
      </c>
      <c r="E3220" s="180" t="s">
        <v>857</v>
      </c>
      <c r="F3220" s="188">
        <v>3.98</v>
      </c>
      <c r="G3220" s="188">
        <v>3.94</v>
      </c>
      <c r="H3220" s="188">
        <v>3.79</v>
      </c>
      <c r="I3220" s="188">
        <v>5.49</v>
      </c>
      <c r="J3220" s="188">
        <v>4.1100000000000003</v>
      </c>
      <c r="K3220" s="188">
        <v>5.68</v>
      </c>
      <c r="L3220" s="188"/>
      <c r="M3220" s="188">
        <v>3.79</v>
      </c>
      <c r="N3220" s="188">
        <v>3.98</v>
      </c>
      <c r="O3220" s="188"/>
      <c r="P3220" s="188">
        <v>4.7300000000000004</v>
      </c>
      <c r="Q3220" s="188">
        <v>4.5999999999999996</v>
      </c>
      <c r="R3220" s="188">
        <v>4.07</v>
      </c>
      <c r="S3220" s="188">
        <v>5.49</v>
      </c>
      <c r="T3220" s="188"/>
      <c r="U3220" s="188">
        <v>6.4</v>
      </c>
      <c r="V3220" s="188"/>
      <c r="W3220" s="188">
        <v>3.79</v>
      </c>
      <c r="X3220" s="188">
        <v>4.7699999999999996</v>
      </c>
      <c r="Y3220" s="188">
        <v>4.43</v>
      </c>
      <c r="Z3220" s="188">
        <v>4.45</v>
      </c>
      <c r="AA3220" s="188"/>
      <c r="AB3220" s="188"/>
      <c r="AC3220" s="188">
        <v>4.9800000000000004</v>
      </c>
      <c r="AD3220" s="188"/>
      <c r="AE3220" s="188">
        <v>3.79</v>
      </c>
      <c r="AF3220" s="188">
        <v>3.98</v>
      </c>
    </row>
    <row r="3221" spans="1:32" x14ac:dyDescent="0.3">
      <c r="A3221" s="180" t="s">
        <v>973</v>
      </c>
      <c r="B3221" s="180">
        <v>4336</v>
      </c>
      <c r="C3221" s="182" t="s">
        <v>29538</v>
      </c>
      <c r="D3221" s="180" t="s">
        <v>6</v>
      </c>
      <c r="E3221" s="180" t="s">
        <v>857</v>
      </c>
      <c r="F3221" s="188">
        <v>5.09</v>
      </c>
      <c r="G3221" s="188">
        <v>5.04</v>
      </c>
      <c r="H3221" s="188">
        <v>4.8499999999999996</v>
      </c>
      <c r="I3221" s="188">
        <v>7.03</v>
      </c>
      <c r="J3221" s="188">
        <v>5.26</v>
      </c>
      <c r="K3221" s="188">
        <v>7.27</v>
      </c>
      <c r="L3221" s="188"/>
      <c r="M3221" s="188">
        <v>4.8499999999999996</v>
      </c>
      <c r="N3221" s="188">
        <v>5.09</v>
      </c>
      <c r="O3221" s="188"/>
      <c r="P3221" s="188">
        <v>6.06</v>
      </c>
      <c r="Q3221" s="188">
        <v>5.89</v>
      </c>
      <c r="R3221" s="188">
        <v>5.21</v>
      </c>
      <c r="S3221" s="188">
        <v>7.03</v>
      </c>
      <c r="T3221" s="188"/>
      <c r="U3221" s="188">
        <v>8.1999999999999993</v>
      </c>
      <c r="V3221" s="188"/>
      <c r="W3221" s="188">
        <v>4.8499999999999996</v>
      </c>
      <c r="X3221" s="188">
        <v>6.11</v>
      </c>
      <c r="Y3221" s="188">
        <v>5.67</v>
      </c>
      <c r="Z3221" s="188">
        <v>5.7</v>
      </c>
      <c r="AA3221" s="188"/>
      <c r="AB3221" s="188"/>
      <c r="AC3221" s="188">
        <v>6.38</v>
      </c>
      <c r="AD3221" s="188"/>
      <c r="AE3221" s="188">
        <v>4.8499999999999996</v>
      </c>
      <c r="AF3221" s="188">
        <v>5.09</v>
      </c>
    </row>
    <row r="3222" spans="1:32" x14ac:dyDescent="0.3">
      <c r="A3222" s="180" t="s">
        <v>973</v>
      </c>
      <c r="B3222" s="180">
        <v>11948</v>
      </c>
      <c r="C3222" s="182" t="s">
        <v>29539</v>
      </c>
      <c r="D3222" s="180" t="s">
        <v>6</v>
      </c>
      <c r="E3222" s="180" t="s">
        <v>857</v>
      </c>
      <c r="F3222" s="188">
        <v>0.65</v>
      </c>
      <c r="G3222" s="188">
        <v>0.65</v>
      </c>
      <c r="H3222" s="188">
        <v>0.62</v>
      </c>
      <c r="I3222" s="188">
        <v>0.9</v>
      </c>
      <c r="J3222" s="188">
        <v>0.67</v>
      </c>
      <c r="K3222" s="188">
        <v>0.93</v>
      </c>
      <c r="L3222" s="188"/>
      <c r="M3222" s="188">
        <v>0.62</v>
      </c>
      <c r="N3222" s="188">
        <v>0.65</v>
      </c>
      <c r="O3222" s="188"/>
      <c r="P3222" s="188">
        <v>0.78</v>
      </c>
      <c r="Q3222" s="188">
        <v>0.76</v>
      </c>
      <c r="R3222" s="188">
        <v>0.67</v>
      </c>
      <c r="S3222" s="188">
        <v>0.9</v>
      </c>
      <c r="T3222" s="188"/>
      <c r="U3222" s="188">
        <v>1.05</v>
      </c>
      <c r="V3222" s="188"/>
      <c r="W3222" s="188">
        <v>0.62</v>
      </c>
      <c r="X3222" s="188">
        <v>0.78</v>
      </c>
      <c r="Y3222" s="188">
        <v>0.73</v>
      </c>
      <c r="Z3222" s="188">
        <v>0.73</v>
      </c>
      <c r="AA3222" s="188"/>
      <c r="AB3222" s="188"/>
      <c r="AC3222" s="188">
        <v>0.82</v>
      </c>
      <c r="AD3222" s="188"/>
      <c r="AE3222" s="188">
        <v>0.62</v>
      </c>
      <c r="AF3222" s="188">
        <v>0.65</v>
      </c>
    </row>
    <row r="3223" spans="1:32" x14ac:dyDescent="0.3">
      <c r="A3223" s="180" t="s">
        <v>973</v>
      </c>
      <c r="B3223" s="180">
        <v>4382</v>
      </c>
      <c r="C3223" s="182" t="s">
        <v>29540</v>
      </c>
      <c r="D3223" s="180" t="s">
        <v>6</v>
      </c>
      <c r="E3223" s="180" t="s">
        <v>857</v>
      </c>
      <c r="F3223" s="188">
        <v>1.0900000000000001</v>
      </c>
      <c r="G3223" s="188">
        <v>1.08</v>
      </c>
      <c r="H3223" s="188">
        <v>1.04</v>
      </c>
      <c r="I3223" s="188">
        <v>1.51</v>
      </c>
      <c r="J3223" s="188">
        <v>1.1299999999999999</v>
      </c>
      <c r="K3223" s="188">
        <v>1.56</v>
      </c>
      <c r="L3223" s="188"/>
      <c r="M3223" s="188">
        <v>1.04</v>
      </c>
      <c r="N3223" s="188">
        <v>1.0900000000000001</v>
      </c>
      <c r="O3223" s="188"/>
      <c r="P3223" s="188">
        <v>1.3</v>
      </c>
      <c r="Q3223" s="188">
        <v>1.26</v>
      </c>
      <c r="R3223" s="188">
        <v>1.1200000000000001</v>
      </c>
      <c r="S3223" s="188">
        <v>1.51</v>
      </c>
      <c r="T3223" s="188"/>
      <c r="U3223" s="188">
        <v>1.76</v>
      </c>
      <c r="V3223" s="188"/>
      <c r="W3223" s="188">
        <v>1.04</v>
      </c>
      <c r="X3223" s="188">
        <v>1.31</v>
      </c>
      <c r="Y3223" s="188">
        <v>1.22</v>
      </c>
      <c r="Z3223" s="188">
        <v>1.22</v>
      </c>
      <c r="AA3223" s="188"/>
      <c r="AB3223" s="188"/>
      <c r="AC3223" s="188">
        <v>1.37</v>
      </c>
      <c r="AD3223" s="188"/>
      <c r="AE3223" s="188">
        <v>1.04</v>
      </c>
      <c r="AF3223" s="188">
        <v>1.0900000000000001</v>
      </c>
    </row>
    <row r="3224" spans="1:32" x14ac:dyDescent="0.3">
      <c r="A3224" s="180" t="s">
        <v>973</v>
      </c>
      <c r="B3224" s="180">
        <v>4354</v>
      </c>
      <c r="C3224" s="182" t="s">
        <v>29541</v>
      </c>
      <c r="D3224" s="180" t="s">
        <v>6</v>
      </c>
      <c r="E3224" s="180" t="s">
        <v>857</v>
      </c>
      <c r="F3224" s="188">
        <v>45.65</v>
      </c>
      <c r="G3224" s="188">
        <v>45.21</v>
      </c>
      <c r="H3224" s="188">
        <v>43.47</v>
      </c>
      <c r="I3224" s="188">
        <v>63.04</v>
      </c>
      <c r="J3224" s="188">
        <v>47.17</v>
      </c>
      <c r="K3224" s="188">
        <v>65.209999999999994</v>
      </c>
      <c r="L3224" s="188"/>
      <c r="M3224" s="188">
        <v>43.47</v>
      </c>
      <c r="N3224" s="188">
        <v>45.65</v>
      </c>
      <c r="O3224" s="188"/>
      <c r="P3224" s="188">
        <v>54.34</v>
      </c>
      <c r="Q3224" s="188">
        <v>52.82</v>
      </c>
      <c r="R3224" s="188">
        <v>46.73</v>
      </c>
      <c r="S3224" s="188">
        <v>63.04</v>
      </c>
      <c r="T3224" s="188"/>
      <c r="U3224" s="188">
        <v>73.47</v>
      </c>
      <c r="V3224" s="188"/>
      <c r="W3224" s="188">
        <v>43.47</v>
      </c>
      <c r="X3224" s="188">
        <v>54.78</v>
      </c>
      <c r="Y3224" s="188">
        <v>50.86</v>
      </c>
      <c r="Z3224" s="188">
        <v>51.08</v>
      </c>
      <c r="AA3224" s="188"/>
      <c r="AB3224" s="188"/>
      <c r="AC3224" s="188">
        <v>57.17</v>
      </c>
      <c r="AD3224" s="188"/>
      <c r="AE3224" s="188">
        <v>43.47</v>
      </c>
      <c r="AF3224" s="188">
        <v>45.65</v>
      </c>
    </row>
    <row r="3225" spans="1:32" x14ac:dyDescent="0.3">
      <c r="A3225" s="180" t="s">
        <v>973</v>
      </c>
      <c r="B3225" s="180">
        <v>40839</v>
      </c>
      <c r="C3225" s="182" t="s">
        <v>29542</v>
      </c>
      <c r="D3225" s="180" t="s">
        <v>28489</v>
      </c>
      <c r="E3225" s="180" t="s">
        <v>857</v>
      </c>
      <c r="F3225" s="188">
        <v>109.84</v>
      </c>
      <c r="G3225" s="188">
        <v>108.8</v>
      </c>
      <c r="H3225" s="188">
        <v>104.61</v>
      </c>
      <c r="I3225" s="188">
        <v>151.69</v>
      </c>
      <c r="J3225" s="188">
        <v>113.51</v>
      </c>
      <c r="K3225" s="188">
        <v>156.91999999999999</v>
      </c>
      <c r="L3225" s="188"/>
      <c r="M3225" s="188">
        <v>104.61</v>
      </c>
      <c r="N3225" s="188">
        <v>109.84</v>
      </c>
      <c r="O3225" s="188"/>
      <c r="P3225" s="188">
        <v>130.77000000000001</v>
      </c>
      <c r="Q3225" s="188">
        <v>127.11</v>
      </c>
      <c r="R3225" s="188">
        <v>112.46</v>
      </c>
      <c r="S3225" s="188">
        <v>151.69</v>
      </c>
      <c r="T3225" s="188"/>
      <c r="U3225" s="188">
        <v>176.8</v>
      </c>
      <c r="V3225" s="188"/>
      <c r="W3225" s="188">
        <v>104.61</v>
      </c>
      <c r="X3225" s="188">
        <v>131.81</v>
      </c>
      <c r="Y3225" s="188">
        <v>122.4</v>
      </c>
      <c r="Z3225" s="188">
        <v>122.92</v>
      </c>
      <c r="AA3225" s="188"/>
      <c r="AB3225" s="188"/>
      <c r="AC3225" s="188">
        <v>137.57</v>
      </c>
      <c r="AD3225" s="188"/>
      <c r="AE3225" s="188">
        <v>104.61</v>
      </c>
      <c r="AF3225" s="188">
        <v>109.84</v>
      </c>
    </row>
    <row r="3226" spans="1:32" x14ac:dyDescent="0.3">
      <c r="A3226" s="180" t="s">
        <v>973</v>
      </c>
      <c r="B3226" s="180">
        <v>40552</v>
      </c>
      <c r="C3226" s="182" t="s">
        <v>29543</v>
      </c>
      <c r="D3226" s="180" t="s">
        <v>28489</v>
      </c>
      <c r="E3226" s="180" t="s">
        <v>857</v>
      </c>
      <c r="F3226" s="188">
        <v>45.45</v>
      </c>
      <c r="G3226" s="188">
        <v>45.02</v>
      </c>
      <c r="H3226" s="188">
        <v>43.29</v>
      </c>
      <c r="I3226" s="188">
        <v>62.77</v>
      </c>
      <c r="J3226" s="188">
        <v>46.96</v>
      </c>
      <c r="K3226" s="188">
        <v>64.930000000000007</v>
      </c>
      <c r="L3226" s="188"/>
      <c r="M3226" s="188">
        <v>43.29</v>
      </c>
      <c r="N3226" s="188">
        <v>45.45</v>
      </c>
      <c r="O3226" s="188"/>
      <c r="P3226" s="188">
        <v>54.11</v>
      </c>
      <c r="Q3226" s="188">
        <v>52.59</v>
      </c>
      <c r="R3226" s="188">
        <v>46.53</v>
      </c>
      <c r="S3226" s="188">
        <v>62.77</v>
      </c>
      <c r="T3226" s="188"/>
      <c r="U3226" s="188">
        <v>73.16</v>
      </c>
      <c r="V3226" s="188"/>
      <c r="W3226" s="188">
        <v>43.29</v>
      </c>
      <c r="X3226" s="188">
        <v>54.54</v>
      </c>
      <c r="Y3226" s="188">
        <v>50.64</v>
      </c>
      <c r="Z3226" s="188">
        <v>50.86</v>
      </c>
      <c r="AA3226" s="188"/>
      <c r="AB3226" s="188"/>
      <c r="AC3226" s="188">
        <v>56.92</v>
      </c>
      <c r="AD3226" s="188"/>
      <c r="AE3226" s="188">
        <v>43.29</v>
      </c>
      <c r="AF3226" s="188">
        <v>45.45</v>
      </c>
    </row>
    <row r="3227" spans="1:32" x14ac:dyDescent="0.3">
      <c r="A3227" s="180" t="s">
        <v>973</v>
      </c>
      <c r="B3227" s="180">
        <v>40549</v>
      </c>
      <c r="C3227" s="182" t="s">
        <v>29544</v>
      </c>
      <c r="D3227" s="180" t="s">
        <v>28489</v>
      </c>
      <c r="E3227" s="180" t="s">
        <v>857</v>
      </c>
      <c r="F3227" s="188">
        <v>179.92</v>
      </c>
      <c r="G3227" s="188">
        <v>178.21</v>
      </c>
      <c r="H3227" s="188">
        <v>171.35</v>
      </c>
      <c r="I3227" s="188">
        <v>248.46</v>
      </c>
      <c r="J3227" s="188">
        <v>185.92</v>
      </c>
      <c r="K3227" s="188">
        <v>257.02999999999997</v>
      </c>
      <c r="L3227" s="188"/>
      <c r="M3227" s="188">
        <v>171.35</v>
      </c>
      <c r="N3227" s="188">
        <v>179.92</v>
      </c>
      <c r="O3227" s="188"/>
      <c r="P3227" s="188">
        <v>214.19</v>
      </c>
      <c r="Q3227" s="188">
        <v>208.19</v>
      </c>
      <c r="R3227" s="188">
        <v>184.2</v>
      </c>
      <c r="S3227" s="188">
        <v>248.46</v>
      </c>
      <c r="T3227" s="188"/>
      <c r="U3227" s="188">
        <v>289.58999999999997</v>
      </c>
      <c r="V3227" s="188"/>
      <c r="W3227" s="188">
        <v>171.35</v>
      </c>
      <c r="X3227" s="188">
        <v>215.9</v>
      </c>
      <c r="Y3227" s="188">
        <v>200.48</v>
      </c>
      <c r="Z3227" s="188">
        <v>201.34</v>
      </c>
      <c r="AA3227" s="188"/>
      <c r="AB3227" s="188"/>
      <c r="AC3227" s="188">
        <v>225.33</v>
      </c>
      <c r="AD3227" s="188"/>
      <c r="AE3227" s="188">
        <v>171.35</v>
      </c>
      <c r="AF3227" s="188">
        <v>179.92</v>
      </c>
    </row>
    <row r="3228" spans="1:32" x14ac:dyDescent="0.3">
      <c r="A3228" s="180" t="s">
        <v>973</v>
      </c>
      <c r="B3228" s="180">
        <v>43965</v>
      </c>
      <c r="C3228" s="182" t="s">
        <v>31589</v>
      </c>
      <c r="D3228" s="180" t="s">
        <v>6</v>
      </c>
      <c r="E3228" s="180" t="s">
        <v>857</v>
      </c>
      <c r="F3228" s="188">
        <v>0.45</v>
      </c>
      <c r="G3228" s="188">
        <v>0.44</v>
      </c>
      <c r="H3228" s="188">
        <v>0.43</v>
      </c>
      <c r="I3228" s="188">
        <v>0.62</v>
      </c>
      <c r="J3228" s="188">
        <v>0.46</v>
      </c>
      <c r="K3228" s="188">
        <v>0.64</v>
      </c>
      <c r="L3228" s="188"/>
      <c r="M3228" s="188">
        <v>0.43</v>
      </c>
      <c r="N3228" s="188">
        <v>0.45</v>
      </c>
      <c r="O3228" s="188"/>
      <c r="P3228" s="188">
        <v>0.53</v>
      </c>
      <c r="Q3228" s="188">
        <v>0.52</v>
      </c>
      <c r="R3228" s="188">
        <v>0.46</v>
      </c>
      <c r="S3228" s="188">
        <v>0.62</v>
      </c>
      <c r="T3228" s="188"/>
      <c r="U3228" s="188">
        <v>0.72</v>
      </c>
      <c r="V3228" s="188"/>
      <c r="W3228" s="188">
        <v>0.43</v>
      </c>
      <c r="X3228" s="188">
        <v>0.54</v>
      </c>
      <c r="Y3228" s="188">
        <v>0.5</v>
      </c>
      <c r="Z3228" s="188">
        <v>0.5</v>
      </c>
      <c r="AA3228" s="188"/>
      <c r="AB3228" s="188"/>
      <c r="AC3228" s="188">
        <v>0.56000000000000005</v>
      </c>
      <c r="AD3228" s="188"/>
      <c r="AE3228" s="188">
        <v>0.43</v>
      </c>
      <c r="AF3228" s="188">
        <v>0.45</v>
      </c>
    </row>
    <row r="3229" spans="1:32" x14ac:dyDescent="0.3">
      <c r="A3229" s="180" t="s">
        <v>973</v>
      </c>
      <c r="B3229" s="180">
        <v>4385</v>
      </c>
      <c r="C3229" s="182" t="s">
        <v>29545</v>
      </c>
      <c r="D3229" s="180" t="s">
        <v>29546</v>
      </c>
      <c r="E3229" s="180" t="s">
        <v>857</v>
      </c>
      <c r="F3229" s="188">
        <v>11301.74</v>
      </c>
      <c r="G3229" s="188">
        <v>890.95</v>
      </c>
      <c r="H3229" s="188">
        <v>8858.1200000000008</v>
      </c>
      <c r="I3229" s="188">
        <v>9774.4699999999993</v>
      </c>
      <c r="J3229" s="188">
        <v>1126.4000000000001</v>
      </c>
      <c r="K3229" s="188">
        <v>1035.73</v>
      </c>
      <c r="L3229" s="188">
        <v>10358.879999999999</v>
      </c>
      <c r="M3229" s="188">
        <v>5642.69</v>
      </c>
      <c r="N3229" s="188">
        <v>8495.66</v>
      </c>
      <c r="O3229" s="188">
        <v>938.65</v>
      </c>
      <c r="P3229" s="188">
        <v>4736.51</v>
      </c>
      <c r="Q3229" s="188">
        <v>5114.3599999999997</v>
      </c>
      <c r="R3229" s="188">
        <v>8653.1200000000008</v>
      </c>
      <c r="S3229" s="188">
        <v>7742.6</v>
      </c>
      <c r="T3229" s="188">
        <v>928.07</v>
      </c>
      <c r="U3229" s="188">
        <v>1010.85</v>
      </c>
      <c r="V3229" s="188">
        <v>2691.41</v>
      </c>
      <c r="W3229" s="188">
        <v>2373.71</v>
      </c>
      <c r="X3229" s="188">
        <v>5139.67</v>
      </c>
      <c r="Y3229" s="188">
        <v>1298.19</v>
      </c>
      <c r="Z3229" s="188">
        <v>7529.4</v>
      </c>
      <c r="AA3229" s="188">
        <v>8567.94</v>
      </c>
      <c r="AB3229" s="188">
        <v>2706.31</v>
      </c>
      <c r="AC3229" s="188">
        <v>3066.99</v>
      </c>
      <c r="AD3229" s="188">
        <v>1299.67</v>
      </c>
      <c r="AE3229" s="188">
        <v>3250.48</v>
      </c>
      <c r="AF3229" s="188">
        <v>5038.13</v>
      </c>
    </row>
    <row r="3230" spans="1:32" x14ac:dyDescent="0.3">
      <c r="A3230" s="180" t="s">
        <v>973</v>
      </c>
      <c r="B3230" s="180">
        <v>45236</v>
      </c>
      <c r="C3230" s="182" t="s">
        <v>31590</v>
      </c>
      <c r="D3230" s="180" t="s">
        <v>42</v>
      </c>
      <c r="E3230" s="180" t="s">
        <v>857</v>
      </c>
      <c r="F3230" s="188">
        <v>20.82</v>
      </c>
      <c r="G3230" s="188">
        <v>17.690000000000001</v>
      </c>
      <c r="H3230" s="188">
        <v>14.36</v>
      </c>
      <c r="I3230" s="188">
        <v>16.64</v>
      </c>
      <c r="J3230" s="188">
        <v>18.63</v>
      </c>
      <c r="K3230" s="188">
        <v>14.83</v>
      </c>
      <c r="L3230" s="188">
        <v>20.99</v>
      </c>
      <c r="M3230" s="188">
        <v>18.649999999999999</v>
      </c>
      <c r="N3230" s="188">
        <v>17.690000000000001</v>
      </c>
      <c r="O3230" s="188">
        <v>21.34</v>
      </c>
      <c r="P3230" s="188">
        <v>25.66</v>
      </c>
      <c r="Q3230" s="188">
        <v>24.98</v>
      </c>
      <c r="R3230" s="188">
        <v>23.26</v>
      </c>
      <c r="S3230" s="188">
        <v>17.41</v>
      </c>
      <c r="T3230" s="188">
        <v>16.13</v>
      </c>
      <c r="U3230" s="188">
        <v>19.760000000000002</v>
      </c>
      <c r="V3230" s="188">
        <v>18.14</v>
      </c>
      <c r="W3230" s="188">
        <v>19.77</v>
      </c>
      <c r="X3230" s="188">
        <v>18.73</v>
      </c>
      <c r="Y3230" s="188">
        <v>16.55</v>
      </c>
      <c r="Z3230" s="188">
        <v>20.82</v>
      </c>
      <c r="AA3230" s="188">
        <v>15.61</v>
      </c>
      <c r="AB3230" s="188">
        <v>20.47</v>
      </c>
      <c r="AC3230" s="188">
        <v>20.71</v>
      </c>
      <c r="AD3230" s="188">
        <v>18.73</v>
      </c>
      <c r="AE3230" s="188">
        <v>21.85</v>
      </c>
      <c r="AF3230" s="188">
        <v>20.71</v>
      </c>
    </row>
    <row r="3231" spans="1:32" x14ac:dyDescent="0.3">
      <c r="A3231" s="180" t="s">
        <v>973</v>
      </c>
      <c r="B3231" s="180">
        <v>20078</v>
      </c>
      <c r="C3231" s="182" t="s">
        <v>29547</v>
      </c>
      <c r="D3231" s="180" t="s">
        <v>6</v>
      </c>
      <c r="E3231" s="180" t="s">
        <v>857</v>
      </c>
      <c r="F3231" s="188">
        <v>33.659999999999997</v>
      </c>
      <c r="G3231" s="188">
        <v>22.58</v>
      </c>
      <c r="H3231" s="188">
        <v>23.81</v>
      </c>
      <c r="I3231" s="188">
        <v>28.7</v>
      </c>
      <c r="J3231" s="188">
        <v>27.5</v>
      </c>
      <c r="K3231" s="188">
        <v>25.08</v>
      </c>
      <c r="L3231" s="188">
        <v>30.36</v>
      </c>
      <c r="M3231" s="188">
        <v>29.59</v>
      </c>
      <c r="N3231" s="188">
        <v>29.15</v>
      </c>
      <c r="O3231" s="188">
        <v>25.4</v>
      </c>
      <c r="P3231" s="188">
        <v>30.8</v>
      </c>
      <c r="Q3231" s="188">
        <v>31.59</v>
      </c>
      <c r="R3231" s="188">
        <v>39.69</v>
      </c>
      <c r="S3231" s="188">
        <v>29.94</v>
      </c>
      <c r="T3231" s="188">
        <v>22.16</v>
      </c>
      <c r="U3231" s="188">
        <v>27.78</v>
      </c>
      <c r="V3231" s="188">
        <v>30.45</v>
      </c>
      <c r="W3231" s="188">
        <v>31.75</v>
      </c>
      <c r="X3231" s="188">
        <v>32.67</v>
      </c>
      <c r="Y3231" s="188">
        <v>25.4</v>
      </c>
      <c r="Z3231" s="188">
        <v>32.130000000000003</v>
      </c>
      <c r="AA3231" s="188">
        <v>26.07</v>
      </c>
      <c r="AB3231" s="188">
        <v>36.14</v>
      </c>
      <c r="AC3231" s="188">
        <v>33.909999999999997</v>
      </c>
      <c r="AD3231" s="188">
        <v>25.4</v>
      </c>
      <c r="AE3231" s="188">
        <v>23.81</v>
      </c>
      <c r="AF3231" s="188">
        <v>26.99</v>
      </c>
    </row>
    <row r="3232" spans="1:32" x14ac:dyDescent="0.3">
      <c r="A3232" s="180" t="s">
        <v>973</v>
      </c>
      <c r="B3232" s="180">
        <v>39897</v>
      </c>
      <c r="C3232" s="182" t="s">
        <v>29548</v>
      </c>
      <c r="D3232" s="180" t="s">
        <v>6</v>
      </c>
      <c r="E3232" s="180" t="s">
        <v>857</v>
      </c>
      <c r="F3232" s="188"/>
      <c r="G3232" s="188"/>
      <c r="H3232" s="188"/>
      <c r="I3232" s="188"/>
      <c r="J3232" s="188">
        <v>79.83</v>
      </c>
      <c r="K3232" s="188"/>
      <c r="L3232" s="188">
        <v>110.01</v>
      </c>
      <c r="M3232" s="188">
        <v>88.48</v>
      </c>
      <c r="N3232" s="188"/>
      <c r="O3232" s="188"/>
      <c r="P3232" s="188">
        <v>92.21</v>
      </c>
      <c r="Q3232" s="188"/>
      <c r="R3232" s="188"/>
      <c r="S3232" s="188"/>
      <c r="T3232" s="188"/>
      <c r="U3232" s="188"/>
      <c r="V3232" s="188"/>
      <c r="W3232" s="188"/>
      <c r="X3232" s="188"/>
      <c r="Y3232" s="188"/>
      <c r="Z3232" s="188"/>
      <c r="AA3232" s="188"/>
      <c r="AB3232" s="188"/>
      <c r="AC3232" s="188">
        <v>92.87</v>
      </c>
      <c r="AD3232" s="188"/>
      <c r="AE3232" s="188">
        <v>56.57</v>
      </c>
      <c r="AF3232" s="188"/>
    </row>
    <row r="3233" spans="1:32" x14ac:dyDescent="0.3">
      <c r="A3233" s="180" t="s">
        <v>973</v>
      </c>
      <c r="B3233" s="180">
        <v>118</v>
      </c>
      <c r="C3233" s="182" t="s">
        <v>29549</v>
      </c>
      <c r="D3233" s="180" t="s">
        <v>6</v>
      </c>
      <c r="E3233" s="180" t="s">
        <v>857</v>
      </c>
      <c r="F3233" s="188">
        <v>71.16</v>
      </c>
      <c r="G3233" s="188">
        <v>47.73</v>
      </c>
      <c r="H3233" s="188">
        <v>50.35</v>
      </c>
      <c r="I3233" s="188">
        <v>60.69</v>
      </c>
      <c r="J3233" s="188">
        <v>58.14</v>
      </c>
      <c r="K3233" s="188">
        <v>53.04</v>
      </c>
      <c r="L3233" s="188">
        <v>64.180000000000007</v>
      </c>
      <c r="M3233" s="188">
        <v>62.57</v>
      </c>
      <c r="N3233" s="188">
        <v>61.63</v>
      </c>
      <c r="O3233" s="188">
        <v>53.71</v>
      </c>
      <c r="P3233" s="188">
        <v>65.12</v>
      </c>
      <c r="Q3233" s="188">
        <v>66.8</v>
      </c>
      <c r="R3233" s="188">
        <v>83.92</v>
      </c>
      <c r="S3233" s="188">
        <v>63.31</v>
      </c>
      <c r="T3233" s="188">
        <v>46.86</v>
      </c>
      <c r="U3233" s="188">
        <v>58.74</v>
      </c>
      <c r="V3233" s="188">
        <v>64.38</v>
      </c>
      <c r="W3233" s="188">
        <v>67.14</v>
      </c>
      <c r="X3233" s="188">
        <v>69.08</v>
      </c>
      <c r="Y3233" s="188">
        <v>53.71</v>
      </c>
      <c r="Z3233" s="188">
        <v>67.94</v>
      </c>
      <c r="AA3233" s="188">
        <v>55.12</v>
      </c>
      <c r="AB3233" s="188">
        <v>76.400000000000006</v>
      </c>
      <c r="AC3233" s="188">
        <v>71.7</v>
      </c>
      <c r="AD3233" s="188">
        <v>53.71</v>
      </c>
      <c r="AE3233" s="188">
        <v>50.35</v>
      </c>
      <c r="AF3233" s="188">
        <v>57.06</v>
      </c>
    </row>
    <row r="3234" spans="1:32" x14ac:dyDescent="0.3">
      <c r="A3234" s="180" t="s">
        <v>973</v>
      </c>
      <c r="B3234" s="180">
        <v>4396</v>
      </c>
      <c r="C3234" s="182" t="s">
        <v>29550</v>
      </c>
      <c r="D3234" s="180" t="s">
        <v>47</v>
      </c>
      <c r="E3234" s="180" t="s">
        <v>857</v>
      </c>
      <c r="F3234" s="188">
        <v>319.02</v>
      </c>
      <c r="G3234" s="188">
        <v>282.77999999999997</v>
      </c>
      <c r="H3234" s="188">
        <v>291.73</v>
      </c>
      <c r="I3234" s="188">
        <v>367.33</v>
      </c>
      <c r="J3234" s="188">
        <v>229.42</v>
      </c>
      <c r="K3234" s="188">
        <v>320.13</v>
      </c>
      <c r="L3234" s="188">
        <v>286.02</v>
      </c>
      <c r="M3234" s="188">
        <v>233.53</v>
      </c>
      <c r="N3234" s="188">
        <v>278.67</v>
      </c>
      <c r="O3234" s="188">
        <v>365.27</v>
      </c>
      <c r="P3234" s="188">
        <v>291.97000000000003</v>
      </c>
      <c r="Q3234" s="188">
        <v>327.93</v>
      </c>
      <c r="R3234" s="188">
        <v>405.29</v>
      </c>
      <c r="S3234" s="188">
        <v>335.52</v>
      </c>
      <c r="T3234" s="188">
        <v>397.29</v>
      </c>
      <c r="U3234" s="188">
        <v>286.88</v>
      </c>
      <c r="V3234" s="188">
        <v>318.49</v>
      </c>
      <c r="W3234" s="188">
        <v>245.84</v>
      </c>
      <c r="X3234" s="188">
        <v>318.02999999999997</v>
      </c>
      <c r="Y3234" s="188">
        <v>270.47000000000003</v>
      </c>
      <c r="Z3234" s="188">
        <v>327.93</v>
      </c>
      <c r="AA3234" s="188">
        <v>308.35000000000002</v>
      </c>
      <c r="AB3234" s="188">
        <v>263.94</v>
      </c>
      <c r="AC3234" s="188">
        <v>242.68</v>
      </c>
      <c r="AD3234" s="188">
        <v>243.99</v>
      </c>
      <c r="AE3234" s="188">
        <v>266.36</v>
      </c>
      <c r="AF3234" s="188">
        <v>286.83999999999997</v>
      </c>
    </row>
    <row r="3235" spans="1:32" x14ac:dyDescent="0.3">
      <c r="A3235" s="180" t="s">
        <v>973</v>
      </c>
      <c r="B3235" s="180">
        <v>36881</v>
      </c>
      <c r="C3235" s="182" t="s">
        <v>29551</v>
      </c>
      <c r="D3235" s="180" t="s">
        <v>47</v>
      </c>
      <c r="E3235" s="180" t="s">
        <v>857</v>
      </c>
      <c r="F3235" s="188">
        <v>232.9</v>
      </c>
      <c r="G3235" s="188">
        <v>206.44</v>
      </c>
      <c r="H3235" s="188">
        <v>212.97</v>
      </c>
      <c r="I3235" s="188">
        <v>268.17</v>
      </c>
      <c r="J3235" s="188">
        <v>167.49</v>
      </c>
      <c r="K3235" s="188">
        <v>233.71</v>
      </c>
      <c r="L3235" s="188">
        <v>208.81</v>
      </c>
      <c r="M3235" s="188">
        <v>170.49</v>
      </c>
      <c r="N3235" s="188">
        <v>203.45</v>
      </c>
      <c r="O3235" s="188">
        <v>266.67</v>
      </c>
      <c r="P3235" s="188">
        <v>213.15</v>
      </c>
      <c r="Q3235" s="188">
        <v>239.4</v>
      </c>
      <c r="R3235" s="188">
        <v>295.88</v>
      </c>
      <c r="S3235" s="188">
        <v>244.94</v>
      </c>
      <c r="T3235" s="188">
        <v>290.04000000000002</v>
      </c>
      <c r="U3235" s="188">
        <v>209.44</v>
      </c>
      <c r="V3235" s="188">
        <v>232.51</v>
      </c>
      <c r="W3235" s="188">
        <v>179.47</v>
      </c>
      <c r="X3235" s="188">
        <v>232.18</v>
      </c>
      <c r="Y3235" s="188">
        <v>197.45</v>
      </c>
      <c r="Z3235" s="188">
        <v>239.4</v>
      </c>
      <c r="AA3235" s="188">
        <v>225.11</v>
      </c>
      <c r="AB3235" s="188">
        <v>192.69</v>
      </c>
      <c r="AC3235" s="188">
        <v>177.17</v>
      </c>
      <c r="AD3235" s="188">
        <v>178.13</v>
      </c>
      <c r="AE3235" s="188">
        <v>194.46</v>
      </c>
      <c r="AF3235" s="188">
        <v>209.41</v>
      </c>
    </row>
    <row r="3236" spans="1:32" x14ac:dyDescent="0.3">
      <c r="A3236" s="180" t="s">
        <v>973</v>
      </c>
      <c r="B3236" s="180">
        <v>4397</v>
      </c>
      <c r="C3236" s="182" t="s">
        <v>29552</v>
      </c>
      <c r="D3236" s="180" t="s">
        <v>47</v>
      </c>
      <c r="E3236" s="180" t="s">
        <v>857</v>
      </c>
      <c r="F3236" s="188">
        <v>324.33999999999997</v>
      </c>
      <c r="G3236" s="188">
        <v>287.49</v>
      </c>
      <c r="H3236" s="188">
        <v>296.58999999999997</v>
      </c>
      <c r="I3236" s="188">
        <v>373.45</v>
      </c>
      <c r="J3236" s="188">
        <v>233.25</v>
      </c>
      <c r="K3236" s="188">
        <v>325.45999999999998</v>
      </c>
      <c r="L3236" s="188">
        <v>290.79000000000002</v>
      </c>
      <c r="M3236" s="188">
        <v>237.42</v>
      </c>
      <c r="N3236" s="188">
        <v>283.32</v>
      </c>
      <c r="O3236" s="188">
        <v>371.36</v>
      </c>
      <c r="P3236" s="188">
        <v>296.83999999999997</v>
      </c>
      <c r="Q3236" s="188">
        <v>333.39</v>
      </c>
      <c r="R3236" s="188">
        <v>412.05</v>
      </c>
      <c r="S3236" s="188">
        <v>341.11</v>
      </c>
      <c r="T3236" s="188">
        <v>403.91</v>
      </c>
      <c r="U3236" s="188">
        <v>291.66000000000003</v>
      </c>
      <c r="V3236" s="188">
        <v>323.79000000000002</v>
      </c>
      <c r="W3236" s="188">
        <v>249.94</v>
      </c>
      <c r="X3236" s="188">
        <v>323.33999999999997</v>
      </c>
      <c r="Y3236" s="188">
        <v>274.97000000000003</v>
      </c>
      <c r="Z3236" s="188">
        <v>333.39</v>
      </c>
      <c r="AA3236" s="188">
        <v>313.49</v>
      </c>
      <c r="AB3236" s="188">
        <v>268.33999999999997</v>
      </c>
      <c r="AC3236" s="188">
        <v>246.73</v>
      </c>
      <c r="AD3236" s="188">
        <v>248.06</v>
      </c>
      <c r="AE3236" s="188">
        <v>270.8</v>
      </c>
      <c r="AF3236" s="188">
        <v>291.62</v>
      </c>
    </row>
    <row r="3237" spans="1:32" x14ac:dyDescent="0.3">
      <c r="A3237" s="180" t="s">
        <v>973</v>
      </c>
      <c r="B3237" s="180">
        <v>36882</v>
      </c>
      <c r="C3237" s="182" t="s">
        <v>29553</v>
      </c>
      <c r="D3237" s="180" t="s">
        <v>47</v>
      </c>
      <c r="E3237" s="180" t="s">
        <v>857</v>
      </c>
      <c r="F3237" s="188">
        <v>237.48</v>
      </c>
      <c r="G3237" s="188">
        <v>210.5</v>
      </c>
      <c r="H3237" s="188">
        <v>217.17</v>
      </c>
      <c r="I3237" s="188">
        <v>273.44</v>
      </c>
      <c r="J3237" s="188">
        <v>170.79</v>
      </c>
      <c r="K3237" s="188">
        <v>238.31</v>
      </c>
      <c r="L3237" s="188">
        <v>212.92</v>
      </c>
      <c r="M3237" s="188">
        <v>173.84</v>
      </c>
      <c r="N3237" s="188">
        <v>207.45</v>
      </c>
      <c r="O3237" s="188">
        <v>271.92</v>
      </c>
      <c r="P3237" s="188">
        <v>217.35</v>
      </c>
      <c r="Q3237" s="188">
        <v>244.11</v>
      </c>
      <c r="R3237" s="188">
        <v>301.70999999999998</v>
      </c>
      <c r="S3237" s="188">
        <v>249.77</v>
      </c>
      <c r="T3237" s="188">
        <v>295.75</v>
      </c>
      <c r="U3237" s="188">
        <v>213.56</v>
      </c>
      <c r="V3237" s="188">
        <v>237.09</v>
      </c>
      <c r="W3237" s="188">
        <v>183.01</v>
      </c>
      <c r="X3237" s="188">
        <v>236.75</v>
      </c>
      <c r="Y3237" s="188">
        <v>201.34</v>
      </c>
      <c r="Z3237" s="188">
        <v>244.11</v>
      </c>
      <c r="AA3237" s="188">
        <v>229.54</v>
      </c>
      <c r="AB3237" s="188">
        <v>196.48</v>
      </c>
      <c r="AC3237" s="188">
        <v>180.65</v>
      </c>
      <c r="AD3237" s="188">
        <v>181.63</v>
      </c>
      <c r="AE3237" s="188">
        <v>198.28</v>
      </c>
      <c r="AF3237" s="188">
        <v>213.53</v>
      </c>
    </row>
    <row r="3238" spans="1:32" x14ac:dyDescent="0.3">
      <c r="A3238" s="180" t="s">
        <v>26723</v>
      </c>
      <c r="B3238" s="180">
        <v>4751</v>
      </c>
      <c r="C3238" s="182" t="s">
        <v>29554</v>
      </c>
      <c r="D3238" s="180" t="s">
        <v>40</v>
      </c>
      <c r="E3238" s="180" t="s">
        <v>857</v>
      </c>
      <c r="F3238" s="188">
        <v>27.44</v>
      </c>
      <c r="G3238" s="188">
        <v>20.27</v>
      </c>
      <c r="H3238" s="188">
        <v>21.67</v>
      </c>
      <c r="I3238" s="188">
        <v>24.25</v>
      </c>
      <c r="J3238" s="188">
        <v>27.91</v>
      </c>
      <c r="K3238" s="188">
        <v>21.86</v>
      </c>
      <c r="L3238" s="188">
        <v>23.15</v>
      </c>
      <c r="M3238" s="188">
        <v>23.81</v>
      </c>
      <c r="N3238" s="188">
        <v>24.01</v>
      </c>
      <c r="O3238" s="188">
        <v>22.35</v>
      </c>
      <c r="P3238" s="188">
        <v>25.86</v>
      </c>
      <c r="Q3238" s="188">
        <v>21.26</v>
      </c>
      <c r="R3238" s="188">
        <v>22.29</v>
      </c>
      <c r="S3238" s="188">
        <v>21.92</v>
      </c>
      <c r="T3238" s="188">
        <v>23.06</v>
      </c>
      <c r="U3238" s="188">
        <v>22.53</v>
      </c>
      <c r="V3238" s="188">
        <v>21.8</v>
      </c>
      <c r="W3238" s="188">
        <v>28.95</v>
      </c>
      <c r="X3238" s="188">
        <v>33.700000000000003</v>
      </c>
      <c r="Y3238" s="188">
        <v>19.940000000000001</v>
      </c>
      <c r="Z3238" s="188">
        <v>24.91</v>
      </c>
      <c r="AA3238" s="188">
        <v>25.53</v>
      </c>
      <c r="AB3238" s="188">
        <v>22.76</v>
      </c>
      <c r="AC3238" s="188">
        <v>30.56</v>
      </c>
      <c r="AD3238" s="188">
        <v>20.45</v>
      </c>
      <c r="AE3238" s="188">
        <v>26.03</v>
      </c>
      <c r="AF3238" s="188">
        <v>21.3</v>
      </c>
    </row>
    <row r="3239" spans="1:32" x14ac:dyDescent="0.3">
      <c r="A3239" s="180" t="s">
        <v>26723</v>
      </c>
      <c r="B3239" s="180">
        <v>41066</v>
      </c>
      <c r="C3239" s="182" t="s">
        <v>29555</v>
      </c>
      <c r="D3239" s="180" t="s">
        <v>63</v>
      </c>
      <c r="E3239" s="180" t="s">
        <v>857</v>
      </c>
      <c r="F3239" s="188">
        <v>4802.51</v>
      </c>
      <c r="G3239" s="188">
        <v>3533.91</v>
      </c>
      <c r="H3239" s="188">
        <v>3802.69</v>
      </c>
      <c r="I3239" s="188">
        <v>4219.18</v>
      </c>
      <c r="J3239" s="188">
        <v>4878.0600000000004</v>
      </c>
      <c r="K3239" s="188">
        <v>3847.23</v>
      </c>
      <c r="L3239" s="188">
        <v>4120.0200000000004</v>
      </c>
      <c r="M3239" s="188">
        <v>4173.3500000000004</v>
      </c>
      <c r="N3239" s="188">
        <v>4305.12</v>
      </c>
      <c r="O3239" s="188">
        <v>3934.41</v>
      </c>
      <c r="P3239" s="188">
        <v>4574.47</v>
      </c>
      <c r="Q3239" s="188">
        <v>3721.69</v>
      </c>
      <c r="R3239" s="188">
        <v>4009.79</v>
      </c>
      <c r="S3239" s="188">
        <v>3795.6</v>
      </c>
      <c r="T3239" s="188">
        <v>4015.03</v>
      </c>
      <c r="U3239" s="188">
        <v>3942.47</v>
      </c>
      <c r="V3239" s="188">
        <v>3850.47</v>
      </c>
      <c r="W3239" s="188">
        <v>5079.1400000000003</v>
      </c>
      <c r="X3239" s="188">
        <v>5923.13</v>
      </c>
      <c r="Y3239" s="188">
        <v>3487.14</v>
      </c>
      <c r="Z3239" s="188">
        <v>4339.68</v>
      </c>
      <c r="AA3239" s="188">
        <v>4456.01</v>
      </c>
      <c r="AB3239" s="188">
        <v>3999.98</v>
      </c>
      <c r="AC3239" s="188">
        <v>5361.79</v>
      </c>
      <c r="AD3239" s="188">
        <v>3610.62</v>
      </c>
      <c r="AE3239" s="188">
        <v>4560.57</v>
      </c>
      <c r="AF3239" s="188">
        <v>3745.72</v>
      </c>
    </row>
    <row r="3240" spans="1:32" x14ac:dyDescent="0.3">
      <c r="A3240" s="180" t="s">
        <v>973</v>
      </c>
      <c r="B3240" s="180">
        <v>39604</v>
      </c>
      <c r="C3240" s="182" t="s">
        <v>29556</v>
      </c>
      <c r="D3240" s="180" t="s">
        <v>6</v>
      </c>
      <c r="E3240" s="180" t="s">
        <v>857</v>
      </c>
      <c r="F3240" s="188">
        <v>13.2</v>
      </c>
      <c r="G3240" s="188">
        <v>12.1</v>
      </c>
      <c r="H3240" s="188">
        <v>11.92</v>
      </c>
      <c r="I3240" s="188">
        <v>9.26</v>
      </c>
      <c r="J3240" s="188">
        <v>11.43</v>
      </c>
      <c r="K3240" s="188">
        <v>10.94</v>
      </c>
      <c r="L3240" s="188">
        <v>14.67</v>
      </c>
      <c r="M3240" s="188">
        <v>14.09</v>
      </c>
      <c r="N3240" s="188">
        <v>13.2</v>
      </c>
      <c r="O3240" s="188">
        <v>15.15</v>
      </c>
      <c r="P3240" s="188">
        <v>13.51</v>
      </c>
      <c r="Q3240" s="188">
        <v>17.11</v>
      </c>
      <c r="R3240" s="188">
        <v>15.42</v>
      </c>
      <c r="S3240" s="188">
        <v>15.51</v>
      </c>
      <c r="T3240" s="188">
        <v>15.11</v>
      </c>
      <c r="U3240" s="188">
        <v>11.92</v>
      </c>
      <c r="V3240" s="188">
        <v>20.12</v>
      </c>
      <c r="W3240" s="188">
        <v>18.170000000000002</v>
      </c>
      <c r="X3240" s="188">
        <v>13.56</v>
      </c>
      <c r="Y3240" s="188">
        <v>12.05</v>
      </c>
      <c r="Z3240" s="188">
        <v>9.9700000000000006</v>
      </c>
      <c r="AA3240" s="188">
        <v>13.34</v>
      </c>
      <c r="AB3240" s="188">
        <v>13.83</v>
      </c>
      <c r="AC3240" s="188">
        <v>16.22</v>
      </c>
      <c r="AD3240" s="188">
        <v>12.5</v>
      </c>
      <c r="AE3240" s="188">
        <v>14.8</v>
      </c>
      <c r="AF3240" s="188">
        <v>14.53</v>
      </c>
    </row>
    <row r="3241" spans="1:32" x14ac:dyDescent="0.3">
      <c r="A3241" s="180" t="s">
        <v>973</v>
      </c>
      <c r="B3241" s="180">
        <v>39605</v>
      </c>
      <c r="C3241" s="182" t="s">
        <v>29557</v>
      </c>
      <c r="D3241" s="180" t="s">
        <v>6</v>
      </c>
      <c r="E3241" s="180" t="s">
        <v>857</v>
      </c>
      <c r="F3241" s="188">
        <v>14.34</v>
      </c>
      <c r="G3241" s="188">
        <v>13.14</v>
      </c>
      <c r="H3241" s="188">
        <v>12.95</v>
      </c>
      <c r="I3241" s="188">
        <v>10.06</v>
      </c>
      <c r="J3241" s="188">
        <v>12.42</v>
      </c>
      <c r="K3241" s="188">
        <v>11.89</v>
      </c>
      <c r="L3241" s="188">
        <v>15.93</v>
      </c>
      <c r="M3241" s="188">
        <v>15.31</v>
      </c>
      <c r="N3241" s="188">
        <v>14.34</v>
      </c>
      <c r="O3241" s="188">
        <v>16.46</v>
      </c>
      <c r="P3241" s="188">
        <v>14.68</v>
      </c>
      <c r="Q3241" s="188">
        <v>18.579999999999998</v>
      </c>
      <c r="R3241" s="188">
        <v>16.75</v>
      </c>
      <c r="S3241" s="188">
        <v>16.850000000000001</v>
      </c>
      <c r="T3241" s="188">
        <v>16.420000000000002</v>
      </c>
      <c r="U3241" s="188">
        <v>12.95</v>
      </c>
      <c r="V3241" s="188">
        <v>21.86</v>
      </c>
      <c r="W3241" s="188">
        <v>19.739999999999998</v>
      </c>
      <c r="X3241" s="188">
        <v>14.73</v>
      </c>
      <c r="Y3241" s="188">
        <v>13.09</v>
      </c>
      <c r="Z3241" s="188">
        <v>10.83</v>
      </c>
      <c r="AA3241" s="188">
        <v>14.49</v>
      </c>
      <c r="AB3241" s="188">
        <v>15.02</v>
      </c>
      <c r="AC3241" s="188">
        <v>17.62</v>
      </c>
      <c r="AD3241" s="188">
        <v>13.57</v>
      </c>
      <c r="AE3241" s="188">
        <v>16.079999999999998</v>
      </c>
      <c r="AF3241" s="188">
        <v>15.79</v>
      </c>
    </row>
    <row r="3242" spans="1:32" x14ac:dyDescent="0.3">
      <c r="A3242" s="180" t="s">
        <v>973</v>
      </c>
      <c r="B3242" s="180">
        <v>39606</v>
      </c>
      <c r="C3242" s="182" t="s">
        <v>29558</v>
      </c>
      <c r="D3242" s="180" t="s">
        <v>6</v>
      </c>
      <c r="E3242" s="180" t="s">
        <v>857</v>
      </c>
      <c r="F3242" s="188">
        <v>25.12</v>
      </c>
      <c r="G3242" s="188">
        <v>23.01</v>
      </c>
      <c r="H3242" s="188">
        <v>22.67</v>
      </c>
      <c r="I3242" s="188">
        <v>17.62</v>
      </c>
      <c r="J3242" s="188">
        <v>21.75</v>
      </c>
      <c r="K3242" s="188">
        <v>20.82</v>
      </c>
      <c r="L3242" s="188">
        <v>27.9</v>
      </c>
      <c r="M3242" s="188">
        <v>26.81</v>
      </c>
      <c r="N3242" s="188">
        <v>25.12</v>
      </c>
      <c r="O3242" s="188">
        <v>28.83</v>
      </c>
      <c r="P3242" s="188">
        <v>25.71</v>
      </c>
      <c r="Q3242" s="188">
        <v>32.54</v>
      </c>
      <c r="R3242" s="188">
        <v>29.34</v>
      </c>
      <c r="S3242" s="188">
        <v>29.5</v>
      </c>
      <c r="T3242" s="188">
        <v>28.75</v>
      </c>
      <c r="U3242" s="188">
        <v>22.67</v>
      </c>
      <c r="V3242" s="188">
        <v>38.270000000000003</v>
      </c>
      <c r="W3242" s="188">
        <v>34.56</v>
      </c>
      <c r="X3242" s="188">
        <v>25.79</v>
      </c>
      <c r="Y3242" s="188">
        <v>22.93</v>
      </c>
      <c r="Z3242" s="188">
        <v>18.96</v>
      </c>
      <c r="AA3242" s="188">
        <v>25.37</v>
      </c>
      <c r="AB3242" s="188">
        <v>26.3</v>
      </c>
      <c r="AC3242" s="188">
        <v>30.85</v>
      </c>
      <c r="AD3242" s="188">
        <v>23.77</v>
      </c>
      <c r="AE3242" s="188">
        <v>28.15</v>
      </c>
      <c r="AF3242" s="188">
        <v>27.65</v>
      </c>
    </row>
    <row r="3243" spans="1:32" x14ac:dyDescent="0.3">
      <c r="A3243" s="180" t="s">
        <v>973</v>
      </c>
      <c r="B3243" s="180">
        <v>39607</v>
      </c>
      <c r="C3243" s="182" t="s">
        <v>29559</v>
      </c>
      <c r="D3243" s="180" t="s">
        <v>6</v>
      </c>
      <c r="E3243" s="180" t="s">
        <v>857</v>
      </c>
      <c r="F3243" s="188">
        <v>33.979999999999997</v>
      </c>
      <c r="G3243" s="188">
        <v>31.13</v>
      </c>
      <c r="H3243" s="188">
        <v>30.68</v>
      </c>
      <c r="I3243" s="188">
        <v>23.83</v>
      </c>
      <c r="J3243" s="188">
        <v>29.42</v>
      </c>
      <c r="K3243" s="188">
        <v>28.17</v>
      </c>
      <c r="L3243" s="188">
        <v>37.75</v>
      </c>
      <c r="M3243" s="188">
        <v>36.270000000000003</v>
      </c>
      <c r="N3243" s="188">
        <v>33.979999999999997</v>
      </c>
      <c r="O3243" s="188">
        <v>39</v>
      </c>
      <c r="P3243" s="188">
        <v>34.78</v>
      </c>
      <c r="Q3243" s="188">
        <v>44.02</v>
      </c>
      <c r="R3243" s="188">
        <v>39.69</v>
      </c>
      <c r="S3243" s="188">
        <v>39.92</v>
      </c>
      <c r="T3243" s="188">
        <v>38.89</v>
      </c>
      <c r="U3243" s="188">
        <v>30.68</v>
      </c>
      <c r="V3243" s="188">
        <v>51.78</v>
      </c>
      <c r="W3243" s="188">
        <v>46.76</v>
      </c>
      <c r="X3243" s="188">
        <v>34.9</v>
      </c>
      <c r="Y3243" s="188">
        <v>31.02</v>
      </c>
      <c r="Z3243" s="188">
        <v>25.66</v>
      </c>
      <c r="AA3243" s="188">
        <v>34.33</v>
      </c>
      <c r="AB3243" s="188">
        <v>35.58</v>
      </c>
      <c r="AC3243" s="188">
        <v>41.74</v>
      </c>
      <c r="AD3243" s="188">
        <v>32.159999999999997</v>
      </c>
      <c r="AE3243" s="188">
        <v>38.090000000000003</v>
      </c>
      <c r="AF3243" s="188">
        <v>37.409999999999997</v>
      </c>
    </row>
    <row r="3244" spans="1:32" x14ac:dyDescent="0.3">
      <c r="A3244" s="180" t="s">
        <v>973</v>
      </c>
      <c r="B3244" s="180">
        <v>39594</v>
      </c>
      <c r="C3244" s="182" t="s">
        <v>29560</v>
      </c>
      <c r="D3244" s="180" t="s">
        <v>6</v>
      </c>
      <c r="E3244" s="180" t="s">
        <v>26586</v>
      </c>
      <c r="F3244" s="188">
        <v>479.8</v>
      </c>
      <c r="G3244" s="188">
        <v>343.99</v>
      </c>
      <c r="H3244" s="188">
        <v>480.8</v>
      </c>
      <c r="I3244" s="188"/>
      <c r="J3244" s="188">
        <v>340.87</v>
      </c>
      <c r="K3244" s="188">
        <v>359.95</v>
      </c>
      <c r="L3244" s="188"/>
      <c r="M3244" s="188">
        <v>323.63</v>
      </c>
      <c r="N3244" s="188">
        <v>406.39</v>
      </c>
      <c r="O3244" s="188"/>
      <c r="P3244" s="188">
        <v>340.99</v>
      </c>
      <c r="Q3244" s="188">
        <v>370</v>
      </c>
      <c r="R3244" s="188"/>
      <c r="S3244" s="188">
        <v>391.84</v>
      </c>
      <c r="T3244" s="188"/>
      <c r="U3244" s="188">
        <v>557.73</v>
      </c>
      <c r="V3244" s="188"/>
      <c r="W3244" s="188">
        <v>275.77</v>
      </c>
      <c r="X3244" s="188">
        <v>350.77</v>
      </c>
      <c r="Y3244" s="188"/>
      <c r="Z3244" s="188">
        <v>335.42</v>
      </c>
      <c r="AA3244" s="188">
        <v>349</v>
      </c>
      <c r="AB3244" s="188">
        <v>348.97</v>
      </c>
      <c r="AC3244" s="188"/>
      <c r="AD3244" s="188"/>
      <c r="AE3244" s="188">
        <v>285</v>
      </c>
      <c r="AF3244" s="188">
        <v>315</v>
      </c>
    </row>
    <row r="3245" spans="1:32" x14ac:dyDescent="0.3">
      <c r="A3245" s="180" t="s">
        <v>973</v>
      </c>
      <c r="B3245" s="180">
        <v>39596</v>
      </c>
      <c r="C3245" s="182" t="s">
        <v>29561</v>
      </c>
      <c r="D3245" s="180" t="s">
        <v>6</v>
      </c>
      <c r="E3245" s="180" t="s">
        <v>857</v>
      </c>
      <c r="F3245" s="188">
        <v>1284.94</v>
      </c>
      <c r="G3245" s="188">
        <v>921.23</v>
      </c>
      <c r="H3245" s="188">
        <v>1287.6199999999999</v>
      </c>
      <c r="I3245" s="188"/>
      <c r="J3245" s="188">
        <v>912.88</v>
      </c>
      <c r="K3245" s="188">
        <v>963.97</v>
      </c>
      <c r="L3245" s="188"/>
      <c r="M3245" s="188">
        <v>866.71</v>
      </c>
      <c r="N3245" s="188">
        <v>1088.3499999999999</v>
      </c>
      <c r="O3245" s="188"/>
      <c r="P3245" s="188">
        <v>913.2</v>
      </c>
      <c r="Q3245" s="188">
        <v>990.89</v>
      </c>
      <c r="R3245" s="188"/>
      <c r="S3245" s="188">
        <v>1049.3800000000001</v>
      </c>
      <c r="T3245" s="188"/>
      <c r="U3245" s="188">
        <v>1493.65</v>
      </c>
      <c r="V3245" s="188"/>
      <c r="W3245" s="188">
        <v>738.53</v>
      </c>
      <c r="X3245" s="188">
        <v>939.39</v>
      </c>
      <c r="Y3245" s="188"/>
      <c r="Z3245" s="188">
        <v>898.28</v>
      </c>
      <c r="AA3245" s="188">
        <v>934.65</v>
      </c>
      <c r="AB3245" s="188">
        <v>934.57</v>
      </c>
      <c r="AC3245" s="188"/>
      <c r="AD3245" s="188"/>
      <c r="AE3245" s="188">
        <v>763.25</v>
      </c>
      <c r="AF3245" s="188">
        <v>843.59</v>
      </c>
    </row>
    <row r="3246" spans="1:32" x14ac:dyDescent="0.3">
      <c r="A3246" s="180" t="s">
        <v>973</v>
      </c>
      <c r="B3246" s="180">
        <v>39595</v>
      </c>
      <c r="C3246" s="182" t="s">
        <v>29562</v>
      </c>
      <c r="D3246" s="180" t="s">
        <v>6</v>
      </c>
      <c r="E3246" s="180" t="s">
        <v>857</v>
      </c>
      <c r="F3246" s="188">
        <v>2887.09</v>
      </c>
      <c r="G3246" s="188">
        <v>2069.88</v>
      </c>
      <c r="H3246" s="188">
        <v>2893.1</v>
      </c>
      <c r="I3246" s="188"/>
      <c r="J3246" s="188">
        <v>2051.11</v>
      </c>
      <c r="K3246" s="188">
        <v>2165.92</v>
      </c>
      <c r="L3246" s="188"/>
      <c r="M3246" s="188">
        <v>1947.37</v>
      </c>
      <c r="N3246" s="188">
        <v>2445.36</v>
      </c>
      <c r="O3246" s="188"/>
      <c r="P3246" s="188">
        <v>2051.83</v>
      </c>
      <c r="Q3246" s="188">
        <v>2226.39</v>
      </c>
      <c r="R3246" s="188"/>
      <c r="S3246" s="188">
        <v>2357.81</v>
      </c>
      <c r="T3246" s="188"/>
      <c r="U3246" s="188">
        <v>3356.01</v>
      </c>
      <c r="V3246" s="188"/>
      <c r="W3246" s="188">
        <v>1659.38</v>
      </c>
      <c r="X3246" s="188">
        <v>2110.6799999999998</v>
      </c>
      <c r="Y3246" s="188"/>
      <c r="Z3246" s="188">
        <v>2018.31</v>
      </c>
      <c r="AA3246" s="188">
        <v>2100.0300000000002</v>
      </c>
      <c r="AB3246" s="188">
        <v>2099.85</v>
      </c>
      <c r="AC3246" s="188"/>
      <c r="AD3246" s="188"/>
      <c r="AE3246" s="188">
        <v>1714.92</v>
      </c>
      <c r="AF3246" s="188">
        <v>1895.44</v>
      </c>
    </row>
    <row r="3247" spans="1:32" x14ac:dyDescent="0.3">
      <c r="A3247" s="180" t="s">
        <v>973</v>
      </c>
      <c r="B3247" s="180">
        <v>39597</v>
      </c>
      <c r="C3247" s="182" t="s">
        <v>29563</v>
      </c>
      <c r="D3247" s="180" t="s">
        <v>6</v>
      </c>
      <c r="E3247" s="180" t="s">
        <v>857</v>
      </c>
      <c r="F3247" s="188">
        <v>4528.79</v>
      </c>
      <c r="G3247" s="188">
        <v>3246.89</v>
      </c>
      <c r="H3247" s="188">
        <v>4538.2299999999996</v>
      </c>
      <c r="I3247" s="188"/>
      <c r="J3247" s="188">
        <v>3217.44</v>
      </c>
      <c r="K3247" s="188">
        <v>3397.53</v>
      </c>
      <c r="L3247" s="188"/>
      <c r="M3247" s="188">
        <v>3054.71</v>
      </c>
      <c r="N3247" s="188">
        <v>3835.88</v>
      </c>
      <c r="O3247" s="188"/>
      <c r="P3247" s="188">
        <v>3218.57</v>
      </c>
      <c r="Q3247" s="188">
        <v>3492.4</v>
      </c>
      <c r="R3247" s="188"/>
      <c r="S3247" s="188">
        <v>3698.54</v>
      </c>
      <c r="T3247" s="188"/>
      <c r="U3247" s="188">
        <v>5264.36</v>
      </c>
      <c r="V3247" s="188"/>
      <c r="W3247" s="188">
        <v>2602.9699999999998</v>
      </c>
      <c r="X3247" s="188">
        <v>3310.89</v>
      </c>
      <c r="Y3247" s="188"/>
      <c r="Z3247" s="188">
        <v>3166</v>
      </c>
      <c r="AA3247" s="188">
        <v>3294.18</v>
      </c>
      <c r="AB3247" s="188">
        <v>3293.9</v>
      </c>
      <c r="AC3247" s="188"/>
      <c r="AD3247" s="188"/>
      <c r="AE3247" s="188">
        <v>2690.09</v>
      </c>
      <c r="AF3247" s="188">
        <v>2973.26</v>
      </c>
    </row>
    <row r="3248" spans="1:32" x14ac:dyDescent="0.3">
      <c r="A3248" s="180" t="s">
        <v>973</v>
      </c>
      <c r="B3248" s="180">
        <v>10731</v>
      </c>
      <c r="C3248" s="182" t="s">
        <v>29564</v>
      </c>
      <c r="D3248" s="180" t="s">
        <v>47</v>
      </c>
      <c r="E3248" s="180" t="s">
        <v>26586</v>
      </c>
      <c r="F3248" s="188"/>
      <c r="G3248" s="188"/>
      <c r="H3248" s="188"/>
      <c r="I3248" s="188"/>
      <c r="J3248" s="188"/>
      <c r="K3248" s="188"/>
      <c r="L3248" s="188"/>
      <c r="M3248" s="188"/>
      <c r="N3248" s="188"/>
      <c r="O3248" s="188"/>
      <c r="P3248" s="188"/>
      <c r="Q3248" s="188"/>
      <c r="R3248" s="188"/>
      <c r="S3248" s="188"/>
      <c r="T3248" s="188"/>
      <c r="U3248" s="188"/>
      <c r="V3248" s="188"/>
      <c r="W3248" s="188"/>
      <c r="X3248" s="188"/>
      <c r="Y3248" s="188"/>
      <c r="Z3248" s="188"/>
      <c r="AA3248" s="188"/>
      <c r="AB3248" s="188"/>
      <c r="AC3248" s="188"/>
      <c r="AD3248" s="188"/>
      <c r="AE3248" s="188">
        <v>45</v>
      </c>
      <c r="AF3248" s="188"/>
    </row>
    <row r="3249" spans="1:32" x14ac:dyDescent="0.3">
      <c r="A3249" s="180" t="s">
        <v>973</v>
      </c>
      <c r="B3249" s="180">
        <v>4704</v>
      </c>
      <c r="C3249" s="182" t="s">
        <v>29565</v>
      </c>
      <c r="D3249" s="180" t="s">
        <v>47</v>
      </c>
      <c r="E3249" s="180" t="s">
        <v>857</v>
      </c>
      <c r="F3249" s="188"/>
      <c r="G3249" s="188"/>
      <c r="H3249" s="188"/>
      <c r="I3249" s="188"/>
      <c r="J3249" s="188"/>
      <c r="K3249" s="188"/>
      <c r="L3249" s="188"/>
      <c r="M3249" s="188"/>
      <c r="N3249" s="188"/>
      <c r="O3249" s="188"/>
      <c r="P3249" s="188"/>
      <c r="Q3249" s="188"/>
      <c r="R3249" s="188"/>
      <c r="S3249" s="188"/>
      <c r="T3249" s="188"/>
      <c r="U3249" s="188"/>
      <c r="V3249" s="188"/>
      <c r="W3249" s="188"/>
      <c r="X3249" s="188"/>
      <c r="Y3249" s="188"/>
      <c r="Z3249" s="188"/>
      <c r="AA3249" s="188"/>
      <c r="AB3249" s="188"/>
      <c r="AC3249" s="188"/>
      <c r="AD3249" s="188"/>
      <c r="AE3249" s="188">
        <v>40.61</v>
      </c>
      <c r="AF3249" s="188"/>
    </row>
    <row r="3250" spans="1:32" x14ac:dyDescent="0.3">
      <c r="A3250" s="180" t="s">
        <v>973</v>
      </c>
      <c r="B3250" s="180">
        <v>10730</v>
      </c>
      <c r="C3250" s="182" t="s">
        <v>29566</v>
      </c>
      <c r="D3250" s="180" t="s">
        <v>47</v>
      </c>
      <c r="E3250" s="180" t="s">
        <v>857</v>
      </c>
      <c r="F3250" s="188"/>
      <c r="G3250" s="188"/>
      <c r="H3250" s="188"/>
      <c r="I3250" s="188"/>
      <c r="J3250" s="188"/>
      <c r="K3250" s="188"/>
      <c r="L3250" s="188"/>
      <c r="M3250" s="188"/>
      <c r="N3250" s="188"/>
      <c r="O3250" s="188"/>
      <c r="P3250" s="188"/>
      <c r="Q3250" s="188"/>
      <c r="R3250" s="188"/>
      <c r="S3250" s="188"/>
      <c r="T3250" s="188"/>
      <c r="U3250" s="188"/>
      <c r="V3250" s="188"/>
      <c r="W3250" s="188"/>
      <c r="X3250" s="188"/>
      <c r="Y3250" s="188"/>
      <c r="Z3250" s="188"/>
      <c r="AA3250" s="188"/>
      <c r="AB3250" s="188"/>
      <c r="AC3250" s="188"/>
      <c r="AD3250" s="188"/>
      <c r="AE3250" s="188">
        <v>43.51</v>
      </c>
      <c r="AF3250" s="188"/>
    </row>
    <row r="3251" spans="1:32" x14ac:dyDescent="0.3">
      <c r="A3251" s="180" t="s">
        <v>973</v>
      </c>
      <c r="B3251" s="180">
        <v>4720</v>
      </c>
      <c r="C3251" s="182" t="s">
        <v>29567</v>
      </c>
      <c r="D3251" s="180" t="s">
        <v>44</v>
      </c>
      <c r="E3251" s="180" t="s">
        <v>857</v>
      </c>
      <c r="F3251" s="188">
        <v>424.94</v>
      </c>
      <c r="G3251" s="188">
        <v>110.25</v>
      </c>
      <c r="H3251" s="188">
        <v>333.06</v>
      </c>
      <c r="I3251" s="188">
        <v>367.51</v>
      </c>
      <c r="J3251" s="188">
        <v>139.38999999999999</v>
      </c>
      <c r="K3251" s="188">
        <v>128.16999999999999</v>
      </c>
      <c r="L3251" s="188">
        <v>244.04</v>
      </c>
      <c r="M3251" s="188">
        <v>174.57</v>
      </c>
      <c r="N3251" s="188">
        <v>200.14</v>
      </c>
      <c r="O3251" s="188">
        <v>116.15</v>
      </c>
      <c r="P3251" s="188">
        <v>146.53</v>
      </c>
      <c r="Q3251" s="188">
        <v>120.48</v>
      </c>
      <c r="R3251" s="188">
        <v>203.85</v>
      </c>
      <c r="S3251" s="188">
        <v>291.11</v>
      </c>
      <c r="T3251" s="188">
        <v>114.84</v>
      </c>
      <c r="U3251" s="188">
        <v>125.09</v>
      </c>
      <c r="V3251" s="188">
        <v>333.06</v>
      </c>
      <c r="W3251" s="188">
        <v>99.99</v>
      </c>
      <c r="X3251" s="188">
        <v>159</v>
      </c>
      <c r="Y3251" s="188">
        <v>160.65</v>
      </c>
      <c r="Z3251" s="188">
        <v>283.10000000000002</v>
      </c>
      <c r="AA3251" s="188">
        <v>322.14999999999998</v>
      </c>
      <c r="AB3251" s="188">
        <v>114.01</v>
      </c>
      <c r="AC3251" s="188">
        <v>129.19999999999999</v>
      </c>
      <c r="AD3251" s="188">
        <v>160.83000000000001</v>
      </c>
      <c r="AE3251" s="188">
        <v>100.56</v>
      </c>
      <c r="AF3251" s="188">
        <v>189.43</v>
      </c>
    </row>
    <row r="3252" spans="1:32" x14ac:dyDescent="0.3">
      <c r="A3252" s="180" t="s">
        <v>973</v>
      </c>
      <c r="B3252" s="180">
        <v>4721</v>
      </c>
      <c r="C3252" s="182" t="s">
        <v>29568</v>
      </c>
      <c r="D3252" s="180" t="s">
        <v>44</v>
      </c>
      <c r="E3252" s="180" t="s">
        <v>857</v>
      </c>
      <c r="F3252" s="188">
        <v>368.06</v>
      </c>
      <c r="G3252" s="188">
        <v>95.49</v>
      </c>
      <c r="H3252" s="188">
        <v>288.48</v>
      </c>
      <c r="I3252" s="188">
        <v>318.32</v>
      </c>
      <c r="J3252" s="188">
        <v>120.73</v>
      </c>
      <c r="K3252" s="188">
        <v>111.01</v>
      </c>
      <c r="L3252" s="188">
        <v>211.38</v>
      </c>
      <c r="M3252" s="188">
        <v>151.19999999999999</v>
      </c>
      <c r="N3252" s="188">
        <v>173.36</v>
      </c>
      <c r="O3252" s="188">
        <v>100.61</v>
      </c>
      <c r="P3252" s="188">
        <v>126.92</v>
      </c>
      <c r="Q3252" s="188">
        <v>104.36</v>
      </c>
      <c r="R3252" s="188">
        <v>176.57</v>
      </c>
      <c r="S3252" s="188">
        <v>252.15</v>
      </c>
      <c r="T3252" s="188">
        <v>99.47</v>
      </c>
      <c r="U3252" s="188">
        <v>108.35</v>
      </c>
      <c r="V3252" s="188">
        <v>288.48</v>
      </c>
      <c r="W3252" s="188">
        <v>86.61</v>
      </c>
      <c r="X3252" s="188">
        <v>137.72</v>
      </c>
      <c r="Y3252" s="188">
        <v>139.13999999999999</v>
      </c>
      <c r="Z3252" s="188">
        <v>245.21</v>
      </c>
      <c r="AA3252" s="188">
        <v>279.02999999999997</v>
      </c>
      <c r="AB3252" s="188">
        <v>98.75</v>
      </c>
      <c r="AC3252" s="188">
        <v>111.91</v>
      </c>
      <c r="AD3252" s="188">
        <v>139.30000000000001</v>
      </c>
      <c r="AE3252" s="188">
        <v>87.1</v>
      </c>
      <c r="AF3252" s="188">
        <v>164.07</v>
      </c>
    </row>
    <row r="3253" spans="1:32" x14ac:dyDescent="0.3">
      <c r="A3253" s="180" t="s">
        <v>973</v>
      </c>
      <c r="B3253" s="180">
        <v>4718</v>
      </c>
      <c r="C3253" s="182" t="s">
        <v>29569</v>
      </c>
      <c r="D3253" s="180" t="s">
        <v>44</v>
      </c>
      <c r="E3253" s="180" t="s">
        <v>26586</v>
      </c>
      <c r="F3253" s="188">
        <v>370</v>
      </c>
      <c r="G3253" s="188">
        <v>96</v>
      </c>
      <c r="H3253" s="188">
        <v>290</v>
      </c>
      <c r="I3253" s="188">
        <v>320</v>
      </c>
      <c r="J3253" s="188">
        <v>121.37</v>
      </c>
      <c r="K3253" s="188">
        <v>111.6</v>
      </c>
      <c r="L3253" s="188">
        <v>212.49</v>
      </c>
      <c r="M3253" s="188">
        <v>152</v>
      </c>
      <c r="N3253" s="188">
        <v>174.27</v>
      </c>
      <c r="O3253" s="188">
        <v>101.14</v>
      </c>
      <c r="P3253" s="188">
        <v>127.59</v>
      </c>
      <c r="Q3253" s="188">
        <v>104.91</v>
      </c>
      <c r="R3253" s="188">
        <v>177.5</v>
      </c>
      <c r="S3253" s="188">
        <v>253.48</v>
      </c>
      <c r="T3253" s="188">
        <v>100</v>
      </c>
      <c r="U3253" s="188">
        <v>108.92</v>
      </c>
      <c r="V3253" s="188">
        <v>290</v>
      </c>
      <c r="W3253" s="188">
        <v>87.07</v>
      </c>
      <c r="X3253" s="188">
        <v>138.44999999999999</v>
      </c>
      <c r="Y3253" s="188">
        <v>139.88</v>
      </c>
      <c r="Z3253" s="188">
        <v>246.5</v>
      </c>
      <c r="AA3253" s="188">
        <v>280.5</v>
      </c>
      <c r="AB3253" s="188">
        <v>99.27</v>
      </c>
      <c r="AC3253" s="188">
        <v>112.5</v>
      </c>
      <c r="AD3253" s="188">
        <v>140.04</v>
      </c>
      <c r="AE3253" s="188">
        <v>87.56</v>
      </c>
      <c r="AF3253" s="188">
        <v>164.94</v>
      </c>
    </row>
    <row r="3254" spans="1:32" x14ac:dyDescent="0.3">
      <c r="A3254" s="180" t="s">
        <v>973</v>
      </c>
      <c r="B3254" s="180">
        <v>4722</v>
      </c>
      <c r="C3254" s="182" t="s">
        <v>29570</v>
      </c>
      <c r="D3254" s="180" t="s">
        <v>44</v>
      </c>
      <c r="E3254" s="180" t="s">
        <v>857</v>
      </c>
      <c r="F3254" s="188">
        <v>347.67</v>
      </c>
      <c r="G3254" s="188">
        <v>90.2</v>
      </c>
      <c r="H3254" s="188">
        <v>272.5</v>
      </c>
      <c r="I3254" s="188">
        <v>300.69</v>
      </c>
      <c r="J3254" s="188">
        <v>114.04</v>
      </c>
      <c r="K3254" s="188">
        <v>104.86</v>
      </c>
      <c r="L3254" s="188">
        <v>199.67</v>
      </c>
      <c r="M3254" s="188">
        <v>142.83000000000001</v>
      </c>
      <c r="N3254" s="188">
        <v>163.75</v>
      </c>
      <c r="O3254" s="188">
        <v>95.03</v>
      </c>
      <c r="P3254" s="188">
        <v>119.89</v>
      </c>
      <c r="Q3254" s="188">
        <v>98.58</v>
      </c>
      <c r="R3254" s="188">
        <v>166.79</v>
      </c>
      <c r="S3254" s="188">
        <v>238.18</v>
      </c>
      <c r="T3254" s="188">
        <v>93.96</v>
      </c>
      <c r="U3254" s="188">
        <v>102.34</v>
      </c>
      <c r="V3254" s="188">
        <v>272.5</v>
      </c>
      <c r="W3254" s="188">
        <v>81.81</v>
      </c>
      <c r="X3254" s="188">
        <v>130.09</v>
      </c>
      <c r="Y3254" s="188">
        <v>131.44</v>
      </c>
      <c r="Z3254" s="188">
        <v>231.62</v>
      </c>
      <c r="AA3254" s="188">
        <v>263.57</v>
      </c>
      <c r="AB3254" s="188">
        <v>93.28</v>
      </c>
      <c r="AC3254" s="188">
        <v>105.71</v>
      </c>
      <c r="AD3254" s="188">
        <v>131.59</v>
      </c>
      <c r="AE3254" s="188">
        <v>82.27</v>
      </c>
      <c r="AF3254" s="188">
        <v>154.99</v>
      </c>
    </row>
    <row r="3255" spans="1:32" x14ac:dyDescent="0.3">
      <c r="A3255" s="180" t="s">
        <v>973</v>
      </c>
      <c r="B3255" s="180">
        <v>4730</v>
      </c>
      <c r="C3255" s="182" t="s">
        <v>29571</v>
      </c>
      <c r="D3255" s="180" t="s">
        <v>44</v>
      </c>
      <c r="E3255" s="180" t="s">
        <v>857</v>
      </c>
      <c r="F3255" s="188">
        <v>345.96</v>
      </c>
      <c r="G3255" s="188">
        <v>89.76</v>
      </c>
      <c r="H3255" s="188">
        <v>271.16000000000003</v>
      </c>
      <c r="I3255" s="188">
        <v>299.20999999999998</v>
      </c>
      <c r="J3255" s="188">
        <v>113.48</v>
      </c>
      <c r="K3255" s="188">
        <v>104.34</v>
      </c>
      <c r="L3255" s="188">
        <v>198.68</v>
      </c>
      <c r="M3255" s="188">
        <v>142.12</v>
      </c>
      <c r="N3255" s="188">
        <v>162.94</v>
      </c>
      <c r="O3255" s="188">
        <v>94.56</v>
      </c>
      <c r="P3255" s="188">
        <v>119.3</v>
      </c>
      <c r="Q3255" s="188">
        <v>98.09</v>
      </c>
      <c r="R3255" s="188">
        <v>165.96</v>
      </c>
      <c r="S3255" s="188">
        <v>237.01</v>
      </c>
      <c r="T3255" s="188">
        <v>93.5</v>
      </c>
      <c r="U3255" s="188">
        <v>101.84</v>
      </c>
      <c r="V3255" s="188">
        <v>271.16000000000003</v>
      </c>
      <c r="W3255" s="188">
        <v>81.41</v>
      </c>
      <c r="X3255" s="188">
        <v>129.44999999999999</v>
      </c>
      <c r="Y3255" s="188">
        <v>130.79</v>
      </c>
      <c r="Z3255" s="188">
        <v>230.48</v>
      </c>
      <c r="AA3255" s="188">
        <v>262.27</v>
      </c>
      <c r="AB3255" s="188">
        <v>92.82</v>
      </c>
      <c r="AC3255" s="188">
        <v>105.19</v>
      </c>
      <c r="AD3255" s="188">
        <v>130.94</v>
      </c>
      <c r="AE3255" s="188">
        <v>81.87</v>
      </c>
      <c r="AF3255" s="188">
        <v>154.22</v>
      </c>
    </row>
    <row r="3256" spans="1:32" x14ac:dyDescent="0.3">
      <c r="A3256" s="180" t="s">
        <v>973</v>
      </c>
      <c r="B3256" s="180">
        <v>13186</v>
      </c>
      <c r="C3256" s="182" t="s">
        <v>29572</v>
      </c>
      <c r="D3256" s="180" t="s">
        <v>44</v>
      </c>
      <c r="E3256" s="180" t="s">
        <v>857</v>
      </c>
      <c r="F3256" s="188">
        <v>399.18</v>
      </c>
      <c r="G3256" s="188">
        <v>103.57</v>
      </c>
      <c r="H3256" s="188">
        <v>312.87</v>
      </c>
      <c r="I3256" s="188">
        <v>345.24</v>
      </c>
      <c r="J3256" s="188">
        <v>130.94</v>
      </c>
      <c r="K3256" s="188">
        <v>120.4</v>
      </c>
      <c r="L3256" s="188">
        <v>229.25</v>
      </c>
      <c r="M3256" s="188">
        <v>163.99</v>
      </c>
      <c r="N3256" s="188">
        <v>188.01</v>
      </c>
      <c r="O3256" s="188">
        <v>109.11</v>
      </c>
      <c r="P3256" s="188">
        <v>137.65</v>
      </c>
      <c r="Q3256" s="188">
        <v>113.18</v>
      </c>
      <c r="R3256" s="188">
        <v>191.5</v>
      </c>
      <c r="S3256" s="188">
        <v>273.47000000000003</v>
      </c>
      <c r="T3256" s="188">
        <v>107.88</v>
      </c>
      <c r="U3256" s="188">
        <v>117.51</v>
      </c>
      <c r="V3256" s="188">
        <v>312.87</v>
      </c>
      <c r="W3256" s="188">
        <v>93.93</v>
      </c>
      <c r="X3256" s="188">
        <v>149.37</v>
      </c>
      <c r="Y3256" s="188">
        <v>150.91</v>
      </c>
      <c r="Z3256" s="188">
        <v>265.94</v>
      </c>
      <c r="AA3256" s="188">
        <v>302.62</v>
      </c>
      <c r="AB3256" s="188">
        <v>107.1</v>
      </c>
      <c r="AC3256" s="188">
        <v>121.37</v>
      </c>
      <c r="AD3256" s="188">
        <v>151.08000000000001</v>
      </c>
      <c r="AE3256" s="188">
        <v>94.46</v>
      </c>
      <c r="AF3256" s="188">
        <v>177.95</v>
      </c>
    </row>
    <row r="3257" spans="1:32" x14ac:dyDescent="0.3">
      <c r="A3257" s="180" t="s">
        <v>973</v>
      </c>
      <c r="B3257" s="180">
        <v>10737</v>
      </c>
      <c r="C3257" s="182" t="s">
        <v>29573</v>
      </c>
      <c r="D3257" s="180" t="s">
        <v>47</v>
      </c>
      <c r="E3257" s="180" t="s">
        <v>857</v>
      </c>
      <c r="F3257" s="188"/>
      <c r="G3257" s="188"/>
      <c r="H3257" s="188"/>
      <c r="I3257" s="188"/>
      <c r="J3257" s="188"/>
      <c r="K3257" s="188"/>
      <c r="L3257" s="188"/>
      <c r="M3257" s="188"/>
      <c r="N3257" s="188"/>
      <c r="O3257" s="188"/>
      <c r="P3257" s="188"/>
      <c r="Q3257" s="188"/>
      <c r="R3257" s="188"/>
      <c r="S3257" s="188"/>
      <c r="T3257" s="188"/>
      <c r="U3257" s="188"/>
      <c r="V3257" s="188"/>
      <c r="W3257" s="188"/>
      <c r="X3257" s="188"/>
      <c r="Y3257" s="188"/>
      <c r="Z3257" s="188"/>
      <c r="AA3257" s="188"/>
      <c r="AB3257" s="188"/>
      <c r="AC3257" s="188"/>
      <c r="AD3257" s="188"/>
      <c r="AE3257" s="188">
        <v>141.41</v>
      </c>
      <c r="AF3257" s="188"/>
    </row>
    <row r="3258" spans="1:32" x14ac:dyDescent="0.3">
      <c r="A3258" s="180" t="s">
        <v>973</v>
      </c>
      <c r="B3258" s="180">
        <v>10734</v>
      </c>
      <c r="C3258" s="182" t="s">
        <v>29574</v>
      </c>
      <c r="D3258" s="180" t="s">
        <v>47</v>
      </c>
      <c r="E3258" s="180" t="s">
        <v>857</v>
      </c>
      <c r="F3258" s="188"/>
      <c r="G3258" s="188"/>
      <c r="H3258" s="188"/>
      <c r="I3258" s="188"/>
      <c r="J3258" s="188"/>
      <c r="K3258" s="188"/>
      <c r="L3258" s="188"/>
      <c r="M3258" s="188"/>
      <c r="N3258" s="188"/>
      <c r="O3258" s="188"/>
      <c r="P3258" s="188"/>
      <c r="Q3258" s="188"/>
      <c r="R3258" s="188"/>
      <c r="S3258" s="188"/>
      <c r="T3258" s="188"/>
      <c r="U3258" s="188"/>
      <c r="V3258" s="188"/>
      <c r="W3258" s="188"/>
      <c r="X3258" s="188"/>
      <c r="Y3258" s="188"/>
      <c r="Z3258" s="188"/>
      <c r="AA3258" s="188"/>
      <c r="AB3258" s="188"/>
      <c r="AC3258" s="188"/>
      <c r="AD3258" s="188"/>
      <c r="AE3258" s="188">
        <v>84.12</v>
      </c>
      <c r="AF3258" s="188"/>
    </row>
    <row r="3259" spans="1:32" x14ac:dyDescent="0.3">
      <c r="A3259" s="180" t="s">
        <v>973</v>
      </c>
      <c r="B3259" s="180">
        <v>4708</v>
      </c>
      <c r="C3259" s="182" t="s">
        <v>29575</v>
      </c>
      <c r="D3259" s="180" t="s">
        <v>47</v>
      </c>
      <c r="E3259" s="180" t="s">
        <v>857</v>
      </c>
      <c r="F3259" s="188"/>
      <c r="G3259" s="188"/>
      <c r="H3259" s="188"/>
      <c r="I3259" s="188"/>
      <c r="J3259" s="188"/>
      <c r="K3259" s="188"/>
      <c r="L3259" s="188"/>
      <c r="M3259" s="188"/>
      <c r="N3259" s="188"/>
      <c r="O3259" s="188"/>
      <c r="P3259" s="188"/>
      <c r="Q3259" s="188"/>
      <c r="R3259" s="188"/>
      <c r="S3259" s="188"/>
      <c r="T3259" s="188"/>
      <c r="U3259" s="188"/>
      <c r="V3259" s="188"/>
      <c r="W3259" s="188"/>
      <c r="X3259" s="188"/>
      <c r="Y3259" s="188"/>
      <c r="Z3259" s="188"/>
      <c r="AA3259" s="188"/>
      <c r="AB3259" s="188"/>
      <c r="AC3259" s="188"/>
      <c r="AD3259" s="188"/>
      <c r="AE3259" s="188">
        <v>163.16999999999999</v>
      </c>
      <c r="AF3259" s="188"/>
    </row>
    <row r="3260" spans="1:32" x14ac:dyDescent="0.3">
      <c r="A3260" s="180" t="s">
        <v>973</v>
      </c>
      <c r="B3260" s="180">
        <v>4712</v>
      </c>
      <c r="C3260" s="182" t="s">
        <v>29576</v>
      </c>
      <c r="D3260" s="180" t="s">
        <v>47</v>
      </c>
      <c r="E3260" s="180" t="s">
        <v>857</v>
      </c>
      <c r="F3260" s="188"/>
      <c r="G3260" s="188"/>
      <c r="H3260" s="188"/>
      <c r="I3260" s="188"/>
      <c r="J3260" s="188"/>
      <c r="K3260" s="188"/>
      <c r="L3260" s="188"/>
      <c r="M3260" s="188"/>
      <c r="N3260" s="188"/>
      <c r="O3260" s="188"/>
      <c r="P3260" s="188"/>
      <c r="Q3260" s="188"/>
      <c r="R3260" s="188"/>
      <c r="S3260" s="188"/>
      <c r="T3260" s="188"/>
      <c r="U3260" s="188"/>
      <c r="V3260" s="188"/>
      <c r="W3260" s="188"/>
      <c r="X3260" s="188"/>
      <c r="Y3260" s="188"/>
      <c r="Z3260" s="188"/>
      <c r="AA3260" s="188"/>
      <c r="AB3260" s="188"/>
      <c r="AC3260" s="188"/>
      <c r="AD3260" s="188"/>
      <c r="AE3260" s="188">
        <v>79.77</v>
      </c>
      <c r="AF3260" s="188"/>
    </row>
    <row r="3261" spans="1:32" x14ac:dyDescent="0.3">
      <c r="A3261" s="180" t="s">
        <v>973</v>
      </c>
      <c r="B3261" s="180">
        <v>4710</v>
      </c>
      <c r="C3261" s="182" t="s">
        <v>29577</v>
      </c>
      <c r="D3261" s="180" t="s">
        <v>47</v>
      </c>
      <c r="E3261" s="180" t="s">
        <v>857</v>
      </c>
      <c r="F3261" s="188"/>
      <c r="G3261" s="188"/>
      <c r="H3261" s="188"/>
      <c r="I3261" s="188"/>
      <c r="J3261" s="188"/>
      <c r="K3261" s="188"/>
      <c r="L3261" s="188"/>
      <c r="M3261" s="188"/>
      <c r="N3261" s="188"/>
      <c r="O3261" s="188"/>
      <c r="P3261" s="188"/>
      <c r="Q3261" s="188"/>
      <c r="R3261" s="188"/>
      <c r="S3261" s="188"/>
      <c r="T3261" s="188"/>
      <c r="U3261" s="188"/>
      <c r="V3261" s="188"/>
      <c r="W3261" s="188"/>
      <c r="X3261" s="188"/>
      <c r="Y3261" s="188"/>
      <c r="Z3261" s="188"/>
      <c r="AA3261" s="188"/>
      <c r="AB3261" s="188"/>
      <c r="AC3261" s="188"/>
      <c r="AD3261" s="188"/>
      <c r="AE3261" s="188">
        <v>255.82</v>
      </c>
      <c r="AF3261" s="188"/>
    </row>
    <row r="3262" spans="1:32" x14ac:dyDescent="0.3">
      <c r="A3262" s="180" t="s">
        <v>26723</v>
      </c>
      <c r="B3262" s="180">
        <v>4750</v>
      </c>
      <c r="C3262" s="182" t="s">
        <v>29578</v>
      </c>
      <c r="D3262" s="180" t="s">
        <v>40</v>
      </c>
      <c r="E3262" s="180" t="s">
        <v>26586</v>
      </c>
      <c r="F3262" s="188">
        <v>25.32</v>
      </c>
      <c r="G3262" s="188">
        <v>20.27</v>
      </c>
      <c r="H3262" s="188">
        <v>21.67</v>
      </c>
      <c r="I3262" s="188">
        <v>22.37</v>
      </c>
      <c r="J3262" s="188">
        <v>25.75</v>
      </c>
      <c r="K3262" s="188">
        <v>21.86</v>
      </c>
      <c r="L3262" s="188">
        <v>23.15</v>
      </c>
      <c r="M3262" s="188">
        <v>23.81</v>
      </c>
      <c r="N3262" s="188">
        <v>24.01</v>
      </c>
      <c r="O3262" s="188">
        <v>22.35</v>
      </c>
      <c r="P3262" s="188">
        <v>25.86</v>
      </c>
      <c r="Q3262" s="188">
        <v>21.26</v>
      </c>
      <c r="R3262" s="188">
        <v>22.29</v>
      </c>
      <c r="S3262" s="188">
        <v>21.92</v>
      </c>
      <c r="T3262" s="188">
        <v>23.06</v>
      </c>
      <c r="U3262" s="188">
        <v>22.53</v>
      </c>
      <c r="V3262" s="188">
        <v>21.8</v>
      </c>
      <c r="W3262" s="188">
        <v>28.95</v>
      </c>
      <c r="X3262" s="188">
        <v>31.19</v>
      </c>
      <c r="Y3262" s="188">
        <v>19.940000000000001</v>
      </c>
      <c r="Z3262" s="188">
        <v>22.99</v>
      </c>
      <c r="AA3262" s="188">
        <v>25.53</v>
      </c>
      <c r="AB3262" s="188">
        <v>22.76</v>
      </c>
      <c r="AC3262" s="188">
        <v>30.56</v>
      </c>
      <c r="AD3262" s="188">
        <v>20.45</v>
      </c>
      <c r="AE3262" s="188">
        <v>26.03</v>
      </c>
      <c r="AF3262" s="188">
        <v>21.3</v>
      </c>
    </row>
    <row r="3263" spans="1:32" x14ac:dyDescent="0.3">
      <c r="A3263" s="180" t="s">
        <v>26723</v>
      </c>
      <c r="B3263" s="180">
        <v>41065</v>
      </c>
      <c r="C3263" s="182" t="s">
        <v>29579</v>
      </c>
      <c r="D3263" s="180" t="s">
        <v>63</v>
      </c>
      <c r="E3263" s="180" t="s">
        <v>857</v>
      </c>
      <c r="F3263" s="188">
        <v>4428.92</v>
      </c>
      <c r="G3263" s="188">
        <v>3533.91</v>
      </c>
      <c r="H3263" s="188">
        <v>3802.69</v>
      </c>
      <c r="I3263" s="188">
        <v>3890.97</v>
      </c>
      <c r="J3263" s="188">
        <v>4498.59</v>
      </c>
      <c r="K3263" s="188">
        <v>3847.23</v>
      </c>
      <c r="L3263" s="188">
        <v>4120.0200000000004</v>
      </c>
      <c r="M3263" s="188">
        <v>4172.74</v>
      </c>
      <c r="N3263" s="188">
        <v>4305.12</v>
      </c>
      <c r="O3263" s="188">
        <v>3934.41</v>
      </c>
      <c r="P3263" s="188">
        <v>4573.8100000000004</v>
      </c>
      <c r="Q3263" s="188">
        <v>3721.69</v>
      </c>
      <c r="R3263" s="188">
        <v>4009.79</v>
      </c>
      <c r="S3263" s="188">
        <v>3795.6</v>
      </c>
      <c r="T3263" s="188">
        <v>4015.03</v>
      </c>
      <c r="U3263" s="188">
        <v>3942.47</v>
      </c>
      <c r="V3263" s="188">
        <v>3850.47</v>
      </c>
      <c r="W3263" s="188">
        <v>5079.1400000000003</v>
      </c>
      <c r="X3263" s="188">
        <v>5479.33</v>
      </c>
      <c r="Y3263" s="188">
        <v>3487.14</v>
      </c>
      <c r="Z3263" s="188">
        <v>4002.08</v>
      </c>
      <c r="AA3263" s="188">
        <v>4456.01</v>
      </c>
      <c r="AB3263" s="188">
        <v>3999.98</v>
      </c>
      <c r="AC3263" s="188">
        <v>5361.79</v>
      </c>
      <c r="AD3263" s="188">
        <v>3610.62</v>
      </c>
      <c r="AE3263" s="188">
        <v>4560.57</v>
      </c>
      <c r="AF3263" s="188">
        <v>3745.72</v>
      </c>
    </row>
    <row r="3264" spans="1:32" x14ac:dyDescent="0.3">
      <c r="A3264" s="180" t="s">
        <v>973</v>
      </c>
      <c r="B3264" s="180">
        <v>34747</v>
      </c>
      <c r="C3264" s="182" t="s">
        <v>29580</v>
      </c>
      <c r="D3264" s="180" t="s">
        <v>37</v>
      </c>
      <c r="E3264" s="180" t="s">
        <v>857</v>
      </c>
      <c r="F3264" s="188">
        <v>200.73</v>
      </c>
      <c r="G3264" s="188">
        <v>129.88</v>
      </c>
      <c r="H3264" s="188">
        <v>139.33000000000001</v>
      </c>
      <c r="I3264" s="188">
        <v>126.58</v>
      </c>
      <c r="J3264" s="188">
        <v>81.47</v>
      </c>
      <c r="K3264" s="188"/>
      <c r="L3264" s="188">
        <v>94.46</v>
      </c>
      <c r="M3264" s="188">
        <v>48.41</v>
      </c>
      <c r="N3264" s="188">
        <v>115.52</v>
      </c>
      <c r="O3264" s="188">
        <v>171.87</v>
      </c>
      <c r="P3264" s="188">
        <v>77.45</v>
      </c>
      <c r="Q3264" s="188">
        <v>126.34</v>
      </c>
      <c r="R3264" s="188">
        <v>103.91</v>
      </c>
      <c r="S3264" s="188">
        <v>118.08</v>
      </c>
      <c r="T3264" s="188">
        <v>101.02</v>
      </c>
      <c r="U3264" s="188">
        <v>132.25</v>
      </c>
      <c r="V3264" s="188">
        <v>126.25</v>
      </c>
      <c r="W3264" s="188">
        <v>100.36</v>
      </c>
      <c r="X3264" s="188">
        <v>106.15</v>
      </c>
      <c r="Y3264" s="188"/>
      <c r="Z3264" s="188">
        <v>153.5</v>
      </c>
      <c r="AA3264" s="188">
        <v>106.27</v>
      </c>
      <c r="AB3264" s="188">
        <v>144.53</v>
      </c>
      <c r="AC3264" s="188">
        <v>153.5</v>
      </c>
      <c r="AD3264" s="188">
        <v>83.96</v>
      </c>
      <c r="AE3264" s="188">
        <v>133.94</v>
      </c>
      <c r="AF3264" s="188"/>
    </row>
    <row r="3265" spans="1:32" x14ac:dyDescent="0.3">
      <c r="A3265" s="180" t="s">
        <v>973</v>
      </c>
      <c r="B3265" s="180">
        <v>4826</v>
      </c>
      <c r="C3265" s="182" t="s">
        <v>29581</v>
      </c>
      <c r="D3265" s="180" t="s">
        <v>37</v>
      </c>
      <c r="E3265" s="180" t="s">
        <v>857</v>
      </c>
      <c r="F3265" s="188">
        <v>215.84</v>
      </c>
      <c r="G3265" s="188">
        <v>139.66</v>
      </c>
      <c r="H3265" s="188">
        <v>149.81</v>
      </c>
      <c r="I3265" s="188">
        <v>136.1</v>
      </c>
      <c r="J3265" s="188">
        <v>87.6</v>
      </c>
      <c r="K3265" s="188"/>
      <c r="L3265" s="188">
        <v>101.57</v>
      </c>
      <c r="M3265" s="188">
        <v>52.05</v>
      </c>
      <c r="N3265" s="188">
        <v>124.21</v>
      </c>
      <c r="O3265" s="188">
        <v>184.8</v>
      </c>
      <c r="P3265" s="188">
        <v>83.28</v>
      </c>
      <c r="Q3265" s="188">
        <v>135.85</v>
      </c>
      <c r="R3265" s="188">
        <v>111.72</v>
      </c>
      <c r="S3265" s="188">
        <v>126.96</v>
      </c>
      <c r="T3265" s="188">
        <v>108.62</v>
      </c>
      <c r="U3265" s="188">
        <v>142.19999999999999</v>
      </c>
      <c r="V3265" s="188">
        <v>135.75</v>
      </c>
      <c r="W3265" s="188">
        <v>107.92</v>
      </c>
      <c r="X3265" s="188">
        <v>114.14</v>
      </c>
      <c r="Y3265" s="188"/>
      <c r="Z3265" s="188">
        <v>165.05</v>
      </c>
      <c r="AA3265" s="188">
        <v>114.26</v>
      </c>
      <c r="AB3265" s="188">
        <v>155.4</v>
      </c>
      <c r="AC3265" s="188">
        <v>165.05</v>
      </c>
      <c r="AD3265" s="188">
        <v>90.28</v>
      </c>
      <c r="AE3265" s="188">
        <v>144.02000000000001</v>
      </c>
      <c r="AF3265" s="188"/>
    </row>
    <row r="3266" spans="1:32" x14ac:dyDescent="0.3">
      <c r="A3266" s="180" t="s">
        <v>973</v>
      </c>
      <c r="B3266" s="180">
        <v>41975</v>
      </c>
      <c r="C3266" s="182" t="s">
        <v>29582</v>
      </c>
      <c r="D3266" s="180" t="s">
        <v>47</v>
      </c>
      <c r="E3266" s="180" t="s">
        <v>857</v>
      </c>
      <c r="F3266" s="188"/>
      <c r="G3266" s="188"/>
      <c r="H3266" s="188"/>
      <c r="I3266" s="188"/>
      <c r="J3266" s="188"/>
      <c r="K3266" s="188"/>
      <c r="L3266" s="188"/>
      <c r="M3266" s="188"/>
      <c r="N3266" s="188"/>
      <c r="O3266" s="188"/>
      <c r="P3266" s="188">
        <v>86.95</v>
      </c>
      <c r="Q3266" s="188"/>
      <c r="R3266" s="188"/>
      <c r="S3266" s="188"/>
      <c r="T3266" s="188"/>
      <c r="U3266" s="188"/>
      <c r="V3266" s="188"/>
      <c r="W3266" s="188"/>
      <c r="X3266" s="188"/>
      <c r="Y3266" s="188"/>
      <c r="Z3266" s="188"/>
      <c r="AA3266" s="188"/>
      <c r="AB3266" s="188"/>
      <c r="AC3266" s="188"/>
      <c r="AD3266" s="188"/>
      <c r="AE3266" s="188">
        <v>103.04</v>
      </c>
      <c r="AF3266" s="188"/>
    </row>
    <row r="3267" spans="1:32" x14ac:dyDescent="0.3">
      <c r="A3267" s="180" t="s">
        <v>973</v>
      </c>
      <c r="B3267" s="180">
        <v>4825</v>
      </c>
      <c r="C3267" s="182" t="s">
        <v>29583</v>
      </c>
      <c r="D3267" s="180" t="s">
        <v>37</v>
      </c>
      <c r="E3267" s="180" t="s">
        <v>857</v>
      </c>
      <c r="F3267" s="188">
        <v>298.76</v>
      </c>
      <c r="G3267" s="188">
        <v>193.31</v>
      </c>
      <c r="H3267" s="188">
        <v>207.37</v>
      </c>
      <c r="I3267" s="188">
        <v>188.39</v>
      </c>
      <c r="J3267" s="188">
        <v>121.26</v>
      </c>
      <c r="K3267" s="188"/>
      <c r="L3267" s="188">
        <v>140.59</v>
      </c>
      <c r="M3267" s="188">
        <v>72.05</v>
      </c>
      <c r="N3267" s="188">
        <v>171.93</v>
      </c>
      <c r="O3267" s="188">
        <v>255.8</v>
      </c>
      <c r="P3267" s="188">
        <v>115.28</v>
      </c>
      <c r="Q3267" s="188">
        <v>188.04</v>
      </c>
      <c r="R3267" s="188">
        <v>154.65</v>
      </c>
      <c r="S3267" s="188">
        <v>175.74</v>
      </c>
      <c r="T3267" s="188">
        <v>150.35</v>
      </c>
      <c r="U3267" s="188">
        <v>196.83</v>
      </c>
      <c r="V3267" s="188">
        <v>187.9</v>
      </c>
      <c r="W3267" s="188">
        <v>149.38</v>
      </c>
      <c r="X3267" s="188">
        <v>157.99</v>
      </c>
      <c r="Y3267" s="188"/>
      <c r="Z3267" s="188">
        <v>228.46</v>
      </c>
      <c r="AA3267" s="188">
        <v>158.16</v>
      </c>
      <c r="AB3267" s="188">
        <v>215.11</v>
      </c>
      <c r="AC3267" s="188">
        <v>228.46</v>
      </c>
      <c r="AD3267" s="188">
        <v>124.97</v>
      </c>
      <c r="AE3267" s="188">
        <v>199.35</v>
      </c>
      <c r="AF3267" s="188"/>
    </row>
    <row r="3268" spans="1:32" x14ac:dyDescent="0.3">
      <c r="A3268" s="180" t="s">
        <v>973</v>
      </c>
      <c r="B3268" s="180">
        <v>34744</v>
      </c>
      <c r="C3268" s="182" t="s">
        <v>29584</v>
      </c>
      <c r="D3268" s="180" t="s">
        <v>47</v>
      </c>
      <c r="E3268" s="180" t="s">
        <v>857</v>
      </c>
      <c r="F3268" s="188"/>
      <c r="G3268" s="188"/>
      <c r="H3268" s="188"/>
      <c r="I3268" s="188"/>
      <c r="J3268" s="188">
        <v>35.1</v>
      </c>
      <c r="K3268" s="188"/>
      <c r="L3268" s="188"/>
      <c r="M3268" s="188">
        <v>48.82</v>
      </c>
      <c r="N3268" s="188"/>
      <c r="O3268" s="188"/>
      <c r="P3268" s="188">
        <v>29.06</v>
      </c>
      <c r="Q3268" s="188"/>
      <c r="R3268" s="188"/>
      <c r="S3268" s="188"/>
      <c r="T3268" s="188"/>
      <c r="U3268" s="188"/>
      <c r="V3268" s="188"/>
      <c r="W3268" s="188"/>
      <c r="X3268" s="188"/>
      <c r="Y3268" s="188"/>
      <c r="Z3268" s="188"/>
      <c r="AA3268" s="188"/>
      <c r="AB3268" s="188"/>
      <c r="AC3268" s="188"/>
      <c r="AD3268" s="188">
        <v>27.2</v>
      </c>
      <c r="AE3268" s="188">
        <v>40.17</v>
      </c>
      <c r="AF3268" s="188"/>
    </row>
    <row r="3269" spans="1:32" x14ac:dyDescent="0.3">
      <c r="A3269" s="180" t="s">
        <v>973</v>
      </c>
      <c r="B3269" s="180">
        <v>39430</v>
      </c>
      <c r="C3269" s="182" t="s">
        <v>29585</v>
      </c>
      <c r="D3269" s="180" t="s">
        <v>6</v>
      </c>
      <c r="E3269" s="180" t="s">
        <v>857</v>
      </c>
      <c r="F3269" s="188">
        <v>2.19</v>
      </c>
      <c r="G3269" s="188">
        <v>2.62</v>
      </c>
      <c r="H3269" s="188">
        <v>1.95</v>
      </c>
      <c r="I3269" s="188">
        <v>2.38</v>
      </c>
      <c r="J3269" s="188">
        <v>2.64</v>
      </c>
      <c r="K3269" s="188">
        <v>2.0299999999999998</v>
      </c>
      <c r="L3269" s="188">
        <v>1.75</v>
      </c>
      <c r="M3269" s="188">
        <v>1.64</v>
      </c>
      <c r="N3269" s="188">
        <v>1.79</v>
      </c>
      <c r="O3269" s="188">
        <v>2.4300000000000002</v>
      </c>
      <c r="P3269" s="188">
        <v>1.75</v>
      </c>
      <c r="Q3269" s="188">
        <v>1.79</v>
      </c>
      <c r="R3269" s="188">
        <v>1.98</v>
      </c>
      <c r="S3269" s="188">
        <v>2.33</v>
      </c>
      <c r="T3269" s="188">
        <v>2.14</v>
      </c>
      <c r="U3269" s="188">
        <v>2.25</v>
      </c>
      <c r="V3269" s="188">
        <v>1.75</v>
      </c>
      <c r="W3269" s="188">
        <v>2.19</v>
      </c>
      <c r="X3269" s="188">
        <v>1.6</v>
      </c>
      <c r="Y3269" s="188">
        <v>2.35</v>
      </c>
      <c r="Z3269" s="188">
        <v>3.01</v>
      </c>
      <c r="AA3269" s="188">
        <v>1.75</v>
      </c>
      <c r="AB3269" s="188">
        <v>2.0299999999999998</v>
      </c>
      <c r="AC3269" s="188">
        <v>2.0299999999999998</v>
      </c>
      <c r="AD3269" s="188">
        <v>2.46</v>
      </c>
      <c r="AE3269" s="188">
        <v>1.6</v>
      </c>
      <c r="AF3269" s="188">
        <v>1.5</v>
      </c>
    </row>
    <row r="3270" spans="1:32" x14ac:dyDescent="0.3">
      <c r="A3270" s="180" t="s">
        <v>973</v>
      </c>
      <c r="B3270" s="180">
        <v>39573</v>
      </c>
      <c r="C3270" s="182" t="s">
        <v>29586</v>
      </c>
      <c r="D3270" s="180" t="s">
        <v>6</v>
      </c>
      <c r="E3270" s="180" t="s">
        <v>857</v>
      </c>
      <c r="F3270" s="188">
        <v>2.16</v>
      </c>
      <c r="G3270" s="188">
        <v>2.58</v>
      </c>
      <c r="H3270" s="188">
        <v>1.92</v>
      </c>
      <c r="I3270" s="188">
        <v>2.35</v>
      </c>
      <c r="J3270" s="188">
        <v>2.6</v>
      </c>
      <c r="K3270" s="188">
        <v>2</v>
      </c>
      <c r="L3270" s="188">
        <v>1.73</v>
      </c>
      <c r="M3270" s="188">
        <v>1.61</v>
      </c>
      <c r="N3270" s="188">
        <v>1.77</v>
      </c>
      <c r="O3270" s="188">
        <v>2.39</v>
      </c>
      <c r="P3270" s="188">
        <v>1.72</v>
      </c>
      <c r="Q3270" s="188">
        <v>1.76</v>
      </c>
      <c r="R3270" s="188">
        <v>1.95</v>
      </c>
      <c r="S3270" s="188">
        <v>2.29</v>
      </c>
      <c r="T3270" s="188">
        <v>2.11</v>
      </c>
      <c r="U3270" s="188">
        <v>2.2200000000000002</v>
      </c>
      <c r="V3270" s="188">
        <v>1.72</v>
      </c>
      <c r="W3270" s="188">
        <v>2.15</v>
      </c>
      <c r="X3270" s="188">
        <v>1.57</v>
      </c>
      <c r="Y3270" s="188">
        <v>2.31</v>
      </c>
      <c r="Z3270" s="188">
        <v>2.96</v>
      </c>
      <c r="AA3270" s="188">
        <v>1.73</v>
      </c>
      <c r="AB3270" s="188">
        <v>2</v>
      </c>
      <c r="AC3270" s="188">
        <v>2</v>
      </c>
      <c r="AD3270" s="188">
        <v>2.4300000000000002</v>
      </c>
      <c r="AE3270" s="188">
        <v>1.57</v>
      </c>
      <c r="AF3270" s="188">
        <v>1.48</v>
      </c>
    </row>
    <row r="3271" spans="1:32" x14ac:dyDescent="0.3">
      <c r="A3271" s="180" t="s">
        <v>26752</v>
      </c>
      <c r="B3271" s="180">
        <v>38410</v>
      </c>
      <c r="C3271" s="182" t="s">
        <v>29587</v>
      </c>
      <c r="D3271" s="180" t="s">
        <v>6</v>
      </c>
      <c r="E3271" s="180" t="s">
        <v>857</v>
      </c>
      <c r="F3271" s="188"/>
      <c r="G3271" s="188">
        <v>14671.69</v>
      </c>
      <c r="H3271" s="188"/>
      <c r="I3271" s="188">
        <v>16579.669999999998</v>
      </c>
      <c r="J3271" s="188">
        <v>15906.89</v>
      </c>
      <c r="K3271" s="188">
        <v>17046.57</v>
      </c>
      <c r="L3271" s="188">
        <v>15552.61</v>
      </c>
      <c r="M3271" s="188">
        <v>15185.81</v>
      </c>
      <c r="N3271" s="188">
        <v>16139.5</v>
      </c>
      <c r="O3271" s="188">
        <v>16105.99</v>
      </c>
      <c r="P3271" s="188">
        <v>18266.98</v>
      </c>
      <c r="Q3271" s="188">
        <v>14525.55</v>
      </c>
      <c r="R3271" s="188">
        <v>16025.06</v>
      </c>
      <c r="S3271" s="188">
        <v>16726.25</v>
      </c>
      <c r="T3271" s="188"/>
      <c r="U3271" s="188">
        <v>15697.87</v>
      </c>
      <c r="V3271" s="188">
        <v>20218.900000000001</v>
      </c>
      <c r="W3271" s="188">
        <v>16020.83</v>
      </c>
      <c r="X3271" s="188">
        <v>16638.36</v>
      </c>
      <c r="Y3271" s="188">
        <v>14936.38</v>
      </c>
      <c r="Z3271" s="188">
        <v>17313.29</v>
      </c>
      <c r="AA3271" s="188">
        <v>17437.740000000002</v>
      </c>
      <c r="AB3271" s="188">
        <v>14082.45</v>
      </c>
      <c r="AC3271" s="188">
        <v>14773.51</v>
      </c>
      <c r="AD3271" s="188"/>
      <c r="AE3271" s="188">
        <v>15302.16</v>
      </c>
      <c r="AF3271" s="188">
        <v>17298.61</v>
      </c>
    </row>
    <row r="3272" spans="1:32" x14ac:dyDescent="0.3">
      <c r="A3272" s="180" t="s">
        <v>973</v>
      </c>
      <c r="B3272" s="180">
        <v>43082</v>
      </c>
      <c r="C3272" s="182" t="s">
        <v>29588</v>
      </c>
      <c r="D3272" s="180" t="s">
        <v>42</v>
      </c>
      <c r="E3272" s="180" t="s">
        <v>26586</v>
      </c>
      <c r="F3272" s="188"/>
      <c r="G3272" s="188"/>
      <c r="H3272" s="188"/>
      <c r="I3272" s="188"/>
      <c r="J3272" s="188">
        <v>12.23</v>
      </c>
      <c r="K3272" s="188"/>
      <c r="L3272" s="188"/>
      <c r="M3272" s="188"/>
      <c r="N3272" s="188"/>
      <c r="O3272" s="188"/>
      <c r="P3272" s="188"/>
      <c r="Q3272" s="188"/>
      <c r="R3272" s="188"/>
      <c r="S3272" s="188"/>
      <c r="T3272" s="188"/>
      <c r="U3272" s="188"/>
      <c r="V3272" s="188"/>
      <c r="W3272" s="188"/>
      <c r="X3272" s="188"/>
      <c r="Y3272" s="188"/>
      <c r="Z3272" s="188"/>
      <c r="AA3272" s="188"/>
      <c r="AB3272" s="188">
        <v>9.68</v>
      </c>
      <c r="AC3272" s="188"/>
      <c r="AD3272" s="188"/>
      <c r="AE3272" s="188">
        <v>10</v>
      </c>
      <c r="AF3272" s="188"/>
    </row>
    <row r="3273" spans="1:32" x14ac:dyDescent="0.3">
      <c r="A3273" s="180" t="s">
        <v>973</v>
      </c>
      <c r="B3273" s="180">
        <v>43083</v>
      </c>
      <c r="C3273" s="182" t="s">
        <v>29589</v>
      </c>
      <c r="D3273" s="180" t="s">
        <v>42</v>
      </c>
      <c r="E3273" s="180" t="s">
        <v>857</v>
      </c>
      <c r="F3273" s="188"/>
      <c r="G3273" s="188"/>
      <c r="H3273" s="188"/>
      <c r="I3273" s="188"/>
      <c r="J3273" s="188">
        <v>10.59</v>
      </c>
      <c r="K3273" s="188"/>
      <c r="L3273" s="188"/>
      <c r="M3273" s="188"/>
      <c r="N3273" s="188"/>
      <c r="O3273" s="188"/>
      <c r="P3273" s="188"/>
      <c r="Q3273" s="188"/>
      <c r="R3273" s="188"/>
      <c r="S3273" s="188"/>
      <c r="T3273" s="188"/>
      <c r="U3273" s="188"/>
      <c r="V3273" s="188"/>
      <c r="W3273" s="188"/>
      <c r="X3273" s="188"/>
      <c r="Y3273" s="188"/>
      <c r="Z3273" s="188"/>
      <c r="AA3273" s="188"/>
      <c r="AB3273" s="188">
        <v>8.3800000000000008</v>
      </c>
      <c r="AC3273" s="188"/>
      <c r="AD3273" s="188"/>
      <c r="AE3273" s="188">
        <v>8.66</v>
      </c>
      <c r="AF3273" s="188"/>
    </row>
    <row r="3274" spans="1:32" x14ac:dyDescent="0.3">
      <c r="A3274" s="180" t="s">
        <v>973</v>
      </c>
      <c r="B3274" s="180">
        <v>40535</v>
      </c>
      <c r="C3274" s="182" t="s">
        <v>29590</v>
      </c>
      <c r="D3274" s="180" t="s">
        <v>42</v>
      </c>
      <c r="E3274" s="180" t="s">
        <v>857</v>
      </c>
      <c r="F3274" s="188"/>
      <c r="G3274" s="188"/>
      <c r="H3274" s="188"/>
      <c r="I3274" s="188"/>
      <c r="J3274" s="188">
        <v>10.59</v>
      </c>
      <c r="K3274" s="188"/>
      <c r="L3274" s="188"/>
      <c r="M3274" s="188"/>
      <c r="N3274" s="188"/>
      <c r="O3274" s="188"/>
      <c r="P3274" s="188"/>
      <c r="Q3274" s="188"/>
      <c r="R3274" s="188"/>
      <c r="S3274" s="188"/>
      <c r="T3274" s="188"/>
      <c r="U3274" s="188"/>
      <c r="V3274" s="188"/>
      <c r="W3274" s="188"/>
      <c r="X3274" s="188"/>
      <c r="Y3274" s="188"/>
      <c r="Z3274" s="188"/>
      <c r="AA3274" s="188"/>
      <c r="AB3274" s="188">
        <v>8.3800000000000008</v>
      </c>
      <c r="AC3274" s="188"/>
      <c r="AD3274" s="188"/>
      <c r="AE3274" s="188">
        <v>8.66</v>
      </c>
      <c r="AF3274" s="188"/>
    </row>
    <row r="3275" spans="1:32" x14ac:dyDescent="0.3">
      <c r="A3275" s="180" t="s">
        <v>973</v>
      </c>
      <c r="B3275" s="180">
        <v>40598</v>
      </c>
      <c r="C3275" s="182" t="s">
        <v>29591</v>
      </c>
      <c r="D3275" s="180" t="s">
        <v>42</v>
      </c>
      <c r="E3275" s="180" t="s">
        <v>857</v>
      </c>
      <c r="F3275" s="188"/>
      <c r="G3275" s="188"/>
      <c r="H3275" s="188"/>
      <c r="I3275" s="188"/>
      <c r="J3275" s="188">
        <v>10.33</v>
      </c>
      <c r="K3275" s="188"/>
      <c r="L3275" s="188"/>
      <c r="M3275" s="188"/>
      <c r="N3275" s="188"/>
      <c r="O3275" s="188"/>
      <c r="P3275" s="188"/>
      <c r="Q3275" s="188"/>
      <c r="R3275" s="188"/>
      <c r="S3275" s="188"/>
      <c r="T3275" s="188"/>
      <c r="U3275" s="188"/>
      <c r="V3275" s="188"/>
      <c r="W3275" s="188"/>
      <c r="X3275" s="188"/>
      <c r="Y3275" s="188"/>
      <c r="Z3275" s="188"/>
      <c r="AA3275" s="188"/>
      <c r="AB3275" s="188">
        <v>8.18</v>
      </c>
      <c r="AC3275" s="188"/>
      <c r="AD3275" s="188"/>
      <c r="AE3275" s="188">
        <v>8.4499999999999993</v>
      </c>
      <c r="AF3275" s="188"/>
    </row>
    <row r="3276" spans="1:32" x14ac:dyDescent="0.3">
      <c r="A3276" s="180" t="s">
        <v>973</v>
      </c>
      <c r="B3276" s="180">
        <v>43692</v>
      </c>
      <c r="C3276" s="182" t="s">
        <v>29592</v>
      </c>
      <c r="D3276" s="180" t="s">
        <v>42</v>
      </c>
      <c r="E3276" s="180" t="s">
        <v>857</v>
      </c>
      <c r="F3276" s="188"/>
      <c r="G3276" s="188"/>
      <c r="H3276" s="188"/>
      <c r="I3276" s="188"/>
      <c r="J3276" s="188">
        <v>11.16</v>
      </c>
      <c r="K3276" s="188"/>
      <c r="L3276" s="188"/>
      <c r="M3276" s="188"/>
      <c r="N3276" s="188"/>
      <c r="O3276" s="188"/>
      <c r="P3276" s="188"/>
      <c r="Q3276" s="188"/>
      <c r="R3276" s="188"/>
      <c r="S3276" s="188"/>
      <c r="T3276" s="188"/>
      <c r="U3276" s="188"/>
      <c r="V3276" s="188"/>
      <c r="W3276" s="188"/>
      <c r="X3276" s="188"/>
      <c r="Y3276" s="188"/>
      <c r="Z3276" s="188"/>
      <c r="AA3276" s="188"/>
      <c r="AB3276" s="188">
        <v>8.83</v>
      </c>
      <c r="AC3276" s="188"/>
      <c r="AD3276" s="188"/>
      <c r="AE3276" s="188">
        <v>9.1199999999999992</v>
      </c>
      <c r="AF3276" s="188"/>
    </row>
    <row r="3277" spans="1:32" x14ac:dyDescent="0.3">
      <c r="A3277" s="180" t="s">
        <v>973</v>
      </c>
      <c r="B3277" s="180">
        <v>43665</v>
      </c>
      <c r="C3277" s="182" t="s">
        <v>29593</v>
      </c>
      <c r="D3277" s="180" t="s">
        <v>42</v>
      </c>
      <c r="E3277" s="180" t="s">
        <v>857</v>
      </c>
      <c r="F3277" s="188"/>
      <c r="G3277" s="188"/>
      <c r="H3277" s="188"/>
      <c r="I3277" s="188"/>
      <c r="J3277" s="188">
        <v>10.51</v>
      </c>
      <c r="K3277" s="188"/>
      <c r="L3277" s="188"/>
      <c r="M3277" s="188"/>
      <c r="N3277" s="188"/>
      <c r="O3277" s="188"/>
      <c r="P3277" s="188"/>
      <c r="Q3277" s="188"/>
      <c r="R3277" s="188"/>
      <c r="S3277" s="188"/>
      <c r="T3277" s="188"/>
      <c r="U3277" s="188"/>
      <c r="V3277" s="188"/>
      <c r="W3277" s="188"/>
      <c r="X3277" s="188"/>
      <c r="Y3277" s="188"/>
      <c r="Z3277" s="188"/>
      <c r="AA3277" s="188"/>
      <c r="AB3277" s="188">
        <v>8.32</v>
      </c>
      <c r="AC3277" s="188"/>
      <c r="AD3277" s="188"/>
      <c r="AE3277" s="188">
        <v>8.59</v>
      </c>
      <c r="AF3277" s="188"/>
    </row>
    <row r="3278" spans="1:32" x14ac:dyDescent="0.3">
      <c r="A3278" s="180" t="s">
        <v>973</v>
      </c>
      <c r="B3278" s="180">
        <v>10966</v>
      </c>
      <c r="C3278" s="182" t="s">
        <v>29594</v>
      </c>
      <c r="D3278" s="180" t="s">
        <v>42</v>
      </c>
      <c r="E3278" s="180" t="s">
        <v>857</v>
      </c>
      <c r="F3278" s="188"/>
      <c r="G3278" s="188"/>
      <c r="H3278" s="188"/>
      <c r="I3278" s="188"/>
      <c r="J3278" s="188">
        <v>11.16</v>
      </c>
      <c r="K3278" s="188"/>
      <c r="L3278" s="188"/>
      <c r="M3278" s="188"/>
      <c r="N3278" s="188"/>
      <c r="O3278" s="188"/>
      <c r="P3278" s="188"/>
      <c r="Q3278" s="188"/>
      <c r="R3278" s="188"/>
      <c r="S3278" s="188"/>
      <c r="T3278" s="188"/>
      <c r="U3278" s="188"/>
      <c r="V3278" s="188"/>
      <c r="W3278" s="188"/>
      <c r="X3278" s="188"/>
      <c r="Y3278" s="188"/>
      <c r="Z3278" s="188"/>
      <c r="AA3278" s="188"/>
      <c r="AB3278" s="188">
        <v>8.83</v>
      </c>
      <c r="AC3278" s="188"/>
      <c r="AD3278" s="188"/>
      <c r="AE3278" s="188">
        <v>9.1199999999999992</v>
      </c>
      <c r="AF3278" s="188"/>
    </row>
    <row r="3279" spans="1:32" x14ac:dyDescent="0.3">
      <c r="A3279" s="180" t="s">
        <v>973</v>
      </c>
      <c r="B3279" s="180">
        <v>39427</v>
      </c>
      <c r="C3279" s="182" t="s">
        <v>29595</v>
      </c>
      <c r="D3279" s="180" t="s">
        <v>37</v>
      </c>
      <c r="E3279" s="180" t="s">
        <v>857</v>
      </c>
      <c r="F3279" s="188">
        <v>5.83</v>
      </c>
      <c r="G3279" s="188">
        <v>6.95</v>
      </c>
      <c r="H3279" s="188">
        <v>5.18</v>
      </c>
      <c r="I3279" s="188">
        <v>6.33</v>
      </c>
      <c r="J3279" s="188">
        <v>7</v>
      </c>
      <c r="K3279" s="188">
        <v>5.4</v>
      </c>
      <c r="L3279" s="188">
        <v>4.66</v>
      </c>
      <c r="M3279" s="188">
        <v>4.3600000000000003</v>
      </c>
      <c r="N3279" s="188">
        <v>4.76</v>
      </c>
      <c r="O3279" s="188">
        <v>6.46</v>
      </c>
      <c r="P3279" s="188">
        <v>4.6399999999999997</v>
      </c>
      <c r="Q3279" s="188">
        <v>4.75</v>
      </c>
      <c r="R3279" s="188">
        <v>5.27</v>
      </c>
      <c r="S3279" s="188">
        <v>6.19</v>
      </c>
      <c r="T3279" s="188">
        <v>5.69</v>
      </c>
      <c r="U3279" s="188">
        <v>5.98</v>
      </c>
      <c r="V3279" s="188">
        <v>4.6399999999999997</v>
      </c>
      <c r="W3279" s="188">
        <v>5.81</v>
      </c>
      <c r="X3279" s="188">
        <v>4.25</v>
      </c>
      <c r="Y3279" s="188">
        <v>6.24</v>
      </c>
      <c r="Z3279" s="188">
        <v>7.99</v>
      </c>
      <c r="AA3279" s="188">
        <v>4.66</v>
      </c>
      <c r="AB3279" s="188">
        <v>5.4</v>
      </c>
      <c r="AC3279" s="188">
        <v>5.4</v>
      </c>
      <c r="AD3279" s="188">
        <v>6.54</v>
      </c>
      <c r="AE3279" s="188">
        <v>4.25</v>
      </c>
      <c r="AF3279" s="188">
        <v>3.99</v>
      </c>
    </row>
    <row r="3280" spans="1:32" x14ac:dyDescent="0.3">
      <c r="A3280" s="180" t="s">
        <v>973</v>
      </c>
      <c r="B3280" s="180">
        <v>39424</v>
      </c>
      <c r="C3280" s="182" t="s">
        <v>29596</v>
      </c>
      <c r="D3280" s="180" t="s">
        <v>37</v>
      </c>
      <c r="E3280" s="180" t="s">
        <v>857</v>
      </c>
      <c r="F3280" s="188">
        <v>3.47</v>
      </c>
      <c r="G3280" s="188">
        <v>4.13</v>
      </c>
      <c r="H3280" s="188">
        <v>3.08</v>
      </c>
      <c r="I3280" s="188">
        <v>3.76</v>
      </c>
      <c r="J3280" s="188">
        <v>4.16</v>
      </c>
      <c r="K3280" s="188">
        <v>3.21</v>
      </c>
      <c r="L3280" s="188">
        <v>2.77</v>
      </c>
      <c r="M3280" s="188">
        <v>2.59</v>
      </c>
      <c r="N3280" s="188">
        <v>2.83</v>
      </c>
      <c r="O3280" s="188">
        <v>3.84</v>
      </c>
      <c r="P3280" s="188">
        <v>2.76</v>
      </c>
      <c r="Q3280" s="188">
        <v>2.82</v>
      </c>
      <c r="R3280" s="188">
        <v>3.13</v>
      </c>
      <c r="S3280" s="188">
        <v>3.68</v>
      </c>
      <c r="T3280" s="188">
        <v>3.38</v>
      </c>
      <c r="U3280" s="188">
        <v>3.55</v>
      </c>
      <c r="V3280" s="188">
        <v>2.76</v>
      </c>
      <c r="W3280" s="188">
        <v>3.45</v>
      </c>
      <c r="X3280" s="188">
        <v>2.5299999999999998</v>
      </c>
      <c r="Y3280" s="188">
        <v>3.71</v>
      </c>
      <c r="Z3280" s="188">
        <v>4.75</v>
      </c>
      <c r="AA3280" s="188">
        <v>2.77</v>
      </c>
      <c r="AB3280" s="188">
        <v>3.21</v>
      </c>
      <c r="AC3280" s="188">
        <v>3.21</v>
      </c>
      <c r="AD3280" s="188">
        <v>3.89</v>
      </c>
      <c r="AE3280" s="188">
        <v>2.52</v>
      </c>
      <c r="AF3280" s="188">
        <v>2.37</v>
      </c>
    </row>
    <row r="3281" spans="1:32" x14ac:dyDescent="0.3">
      <c r="A3281" s="180" t="s">
        <v>973</v>
      </c>
      <c r="B3281" s="180">
        <v>39425</v>
      </c>
      <c r="C3281" s="182" t="s">
        <v>29597</v>
      </c>
      <c r="D3281" s="180" t="s">
        <v>37</v>
      </c>
      <c r="E3281" s="180" t="s">
        <v>857</v>
      </c>
      <c r="F3281" s="188">
        <v>3.42</v>
      </c>
      <c r="G3281" s="188">
        <v>4.08</v>
      </c>
      <c r="H3281" s="188">
        <v>3.04</v>
      </c>
      <c r="I3281" s="188">
        <v>3.71</v>
      </c>
      <c r="J3281" s="188">
        <v>4.1100000000000003</v>
      </c>
      <c r="K3281" s="188">
        <v>3.17</v>
      </c>
      <c r="L3281" s="188">
        <v>2.73</v>
      </c>
      <c r="M3281" s="188">
        <v>2.56</v>
      </c>
      <c r="N3281" s="188">
        <v>2.8</v>
      </c>
      <c r="O3281" s="188">
        <v>3.79</v>
      </c>
      <c r="P3281" s="188">
        <v>2.72</v>
      </c>
      <c r="Q3281" s="188">
        <v>2.79</v>
      </c>
      <c r="R3281" s="188">
        <v>3.09</v>
      </c>
      <c r="S3281" s="188">
        <v>3.63</v>
      </c>
      <c r="T3281" s="188">
        <v>3.34</v>
      </c>
      <c r="U3281" s="188">
        <v>3.51</v>
      </c>
      <c r="V3281" s="188">
        <v>2.72</v>
      </c>
      <c r="W3281" s="188">
        <v>3.41</v>
      </c>
      <c r="X3281" s="188">
        <v>2.4900000000000002</v>
      </c>
      <c r="Y3281" s="188">
        <v>3.66</v>
      </c>
      <c r="Z3281" s="188">
        <v>4.6900000000000004</v>
      </c>
      <c r="AA3281" s="188">
        <v>2.73</v>
      </c>
      <c r="AB3281" s="188">
        <v>3.17</v>
      </c>
      <c r="AC3281" s="188">
        <v>3.17</v>
      </c>
      <c r="AD3281" s="188">
        <v>3.84</v>
      </c>
      <c r="AE3281" s="188">
        <v>2.4900000000000002</v>
      </c>
      <c r="AF3281" s="188">
        <v>2.34</v>
      </c>
    </row>
    <row r="3282" spans="1:32" x14ac:dyDescent="0.3">
      <c r="A3282" s="180" t="s">
        <v>973</v>
      </c>
      <c r="B3282" s="180">
        <v>40664</v>
      </c>
      <c r="C3282" s="182" t="s">
        <v>29598</v>
      </c>
      <c r="D3282" s="180" t="s">
        <v>42</v>
      </c>
      <c r="E3282" s="180" t="s">
        <v>857</v>
      </c>
      <c r="F3282" s="188"/>
      <c r="G3282" s="188"/>
      <c r="H3282" s="188"/>
      <c r="I3282" s="188"/>
      <c r="J3282" s="188">
        <v>21.73</v>
      </c>
      <c r="K3282" s="188"/>
      <c r="L3282" s="188"/>
      <c r="M3282" s="188"/>
      <c r="N3282" s="188"/>
      <c r="O3282" s="188"/>
      <c r="P3282" s="188"/>
      <c r="Q3282" s="188"/>
      <c r="R3282" s="188"/>
      <c r="S3282" s="188"/>
      <c r="T3282" s="188"/>
      <c r="U3282" s="188"/>
      <c r="V3282" s="188"/>
      <c r="W3282" s="188"/>
      <c r="X3282" s="188"/>
      <c r="Y3282" s="188"/>
      <c r="Z3282" s="188"/>
      <c r="AA3282" s="188"/>
      <c r="AB3282" s="188">
        <v>17.2</v>
      </c>
      <c r="AC3282" s="188"/>
      <c r="AD3282" s="188"/>
      <c r="AE3282" s="188">
        <v>17.77</v>
      </c>
      <c r="AF3282" s="188"/>
    </row>
    <row r="3283" spans="1:32" x14ac:dyDescent="0.3">
      <c r="A3283" s="180" t="s">
        <v>973</v>
      </c>
      <c r="B3283" s="180">
        <v>34360</v>
      </c>
      <c r="C3283" s="182" t="s">
        <v>29599</v>
      </c>
      <c r="D3283" s="180" t="s">
        <v>42</v>
      </c>
      <c r="E3283" s="180" t="s">
        <v>857</v>
      </c>
      <c r="F3283" s="188"/>
      <c r="G3283" s="188"/>
      <c r="H3283" s="188"/>
      <c r="I3283" s="188"/>
      <c r="J3283" s="188">
        <v>79.67</v>
      </c>
      <c r="K3283" s="188"/>
      <c r="L3283" s="188"/>
      <c r="M3283" s="188"/>
      <c r="N3283" s="188"/>
      <c r="O3283" s="188"/>
      <c r="P3283" s="188">
        <v>75.41</v>
      </c>
      <c r="Q3283" s="188">
        <v>74.28</v>
      </c>
      <c r="R3283" s="188"/>
      <c r="S3283" s="188"/>
      <c r="T3283" s="188"/>
      <c r="U3283" s="188"/>
      <c r="V3283" s="188"/>
      <c r="W3283" s="188">
        <v>60.63</v>
      </c>
      <c r="X3283" s="188"/>
      <c r="Y3283" s="188"/>
      <c r="Z3283" s="188">
        <v>42.33</v>
      </c>
      <c r="AA3283" s="188"/>
      <c r="AB3283" s="188">
        <v>53</v>
      </c>
      <c r="AC3283" s="188">
        <v>67.05</v>
      </c>
      <c r="AD3283" s="188"/>
      <c r="AE3283" s="188">
        <v>46.43</v>
      </c>
      <c r="AF3283" s="188"/>
    </row>
    <row r="3284" spans="1:32" x14ac:dyDescent="0.3">
      <c r="A3284" s="180" t="s">
        <v>973</v>
      </c>
      <c r="B3284" s="180">
        <v>20259</v>
      </c>
      <c r="C3284" s="182" t="s">
        <v>29600</v>
      </c>
      <c r="D3284" s="180" t="s">
        <v>37</v>
      </c>
      <c r="E3284" s="180" t="s">
        <v>857</v>
      </c>
      <c r="F3284" s="188">
        <v>22.5</v>
      </c>
      <c r="G3284" s="188"/>
      <c r="H3284" s="188"/>
      <c r="I3284" s="188"/>
      <c r="J3284" s="188">
        <v>20.5</v>
      </c>
      <c r="K3284" s="188"/>
      <c r="L3284" s="188"/>
      <c r="M3284" s="188">
        <v>12.1</v>
      </c>
      <c r="N3284" s="188"/>
      <c r="O3284" s="188"/>
      <c r="P3284" s="188">
        <v>35.1</v>
      </c>
      <c r="Q3284" s="188"/>
      <c r="R3284" s="188"/>
      <c r="S3284" s="188"/>
      <c r="T3284" s="188"/>
      <c r="U3284" s="188"/>
      <c r="V3284" s="188">
        <v>31.5</v>
      </c>
      <c r="W3284" s="188"/>
      <c r="X3284" s="188"/>
      <c r="Y3284" s="188">
        <v>11.5</v>
      </c>
      <c r="Z3284" s="188"/>
      <c r="AA3284" s="188"/>
      <c r="AB3284" s="188"/>
      <c r="AC3284" s="188"/>
      <c r="AD3284" s="188"/>
      <c r="AE3284" s="188">
        <v>13.9</v>
      </c>
      <c r="AF3284" s="188"/>
    </row>
    <row r="3285" spans="1:32" x14ac:dyDescent="0.3">
      <c r="A3285" s="180" t="s">
        <v>973</v>
      </c>
      <c r="B3285" s="180">
        <v>14077</v>
      </c>
      <c r="C3285" s="182" t="s">
        <v>29601</v>
      </c>
      <c r="D3285" s="180" t="s">
        <v>37</v>
      </c>
      <c r="E3285" s="180" t="s">
        <v>857</v>
      </c>
      <c r="F3285" s="188">
        <v>344.38</v>
      </c>
      <c r="G3285" s="188"/>
      <c r="H3285" s="188"/>
      <c r="I3285" s="188"/>
      <c r="J3285" s="188">
        <v>313.77</v>
      </c>
      <c r="K3285" s="188"/>
      <c r="L3285" s="188"/>
      <c r="M3285" s="188">
        <v>185.2</v>
      </c>
      <c r="N3285" s="188"/>
      <c r="O3285" s="188"/>
      <c r="P3285" s="188">
        <v>537.24</v>
      </c>
      <c r="Q3285" s="188"/>
      <c r="R3285" s="188"/>
      <c r="S3285" s="188"/>
      <c r="T3285" s="188"/>
      <c r="U3285" s="188"/>
      <c r="V3285" s="188">
        <v>482.14</v>
      </c>
      <c r="W3285" s="188"/>
      <c r="X3285" s="188"/>
      <c r="Y3285" s="188">
        <v>176.02</v>
      </c>
      <c r="Z3285" s="188"/>
      <c r="AA3285" s="188"/>
      <c r="AB3285" s="188"/>
      <c r="AC3285" s="188"/>
      <c r="AD3285" s="188"/>
      <c r="AE3285" s="188">
        <v>212.75</v>
      </c>
      <c r="AF3285" s="188"/>
    </row>
    <row r="3286" spans="1:32" x14ac:dyDescent="0.3">
      <c r="A3286" s="180" t="s">
        <v>973</v>
      </c>
      <c r="B3286" s="180">
        <v>3678</v>
      </c>
      <c r="C3286" s="182" t="s">
        <v>29602</v>
      </c>
      <c r="D3286" s="180" t="s">
        <v>37</v>
      </c>
      <c r="E3286" s="180" t="s">
        <v>857</v>
      </c>
      <c r="F3286" s="188">
        <v>155.66</v>
      </c>
      <c r="G3286" s="188"/>
      <c r="H3286" s="188"/>
      <c r="I3286" s="188"/>
      <c r="J3286" s="188">
        <v>141.82</v>
      </c>
      <c r="K3286" s="188"/>
      <c r="L3286" s="188"/>
      <c r="M3286" s="188">
        <v>83.71</v>
      </c>
      <c r="N3286" s="188"/>
      <c r="O3286" s="188"/>
      <c r="P3286" s="188">
        <v>242.83</v>
      </c>
      <c r="Q3286" s="188"/>
      <c r="R3286" s="188"/>
      <c r="S3286" s="188"/>
      <c r="T3286" s="188"/>
      <c r="U3286" s="188"/>
      <c r="V3286" s="188">
        <v>217.92</v>
      </c>
      <c r="W3286" s="188"/>
      <c r="X3286" s="188"/>
      <c r="Y3286" s="188">
        <v>79.56</v>
      </c>
      <c r="Z3286" s="188"/>
      <c r="AA3286" s="188"/>
      <c r="AB3286" s="188"/>
      <c r="AC3286" s="188"/>
      <c r="AD3286" s="188"/>
      <c r="AE3286" s="188">
        <v>96.16</v>
      </c>
      <c r="AF3286" s="188"/>
    </row>
    <row r="3287" spans="1:32" x14ac:dyDescent="0.3">
      <c r="A3287" s="180" t="s">
        <v>973</v>
      </c>
      <c r="B3287" s="180">
        <v>11552</v>
      </c>
      <c r="C3287" s="182" t="s">
        <v>29603</v>
      </c>
      <c r="D3287" s="180" t="s">
        <v>37</v>
      </c>
      <c r="E3287" s="180" t="s">
        <v>857</v>
      </c>
      <c r="F3287" s="188">
        <v>8.24</v>
      </c>
      <c r="G3287" s="188">
        <v>7.84</v>
      </c>
      <c r="H3287" s="188">
        <v>8.06</v>
      </c>
      <c r="I3287" s="188">
        <v>6.98</v>
      </c>
      <c r="J3287" s="188">
        <v>7.72</v>
      </c>
      <c r="K3287" s="188">
        <v>8.56</v>
      </c>
      <c r="L3287" s="188">
        <v>7.69</v>
      </c>
      <c r="M3287" s="188">
        <v>7.52</v>
      </c>
      <c r="N3287" s="188">
        <v>8.7200000000000006</v>
      </c>
      <c r="O3287" s="188">
        <v>7.16</v>
      </c>
      <c r="P3287" s="188">
        <v>7.79</v>
      </c>
      <c r="Q3287" s="188">
        <v>8.5</v>
      </c>
      <c r="R3287" s="188">
        <v>9.69</v>
      </c>
      <c r="S3287" s="188">
        <v>8.1300000000000008</v>
      </c>
      <c r="T3287" s="188">
        <v>8.06</v>
      </c>
      <c r="U3287" s="188">
        <v>8.56</v>
      </c>
      <c r="V3287" s="188">
        <v>7.88</v>
      </c>
      <c r="W3287" s="188">
        <v>7.52</v>
      </c>
      <c r="X3287" s="188">
        <v>7.86</v>
      </c>
      <c r="Y3287" s="188">
        <v>7.52</v>
      </c>
      <c r="Z3287" s="188">
        <v>9.1300000000000008</v>
      </c>
      <c r="AA3287" s="188">
        <v>7.16</v>
      </c>
      <c r="AB3287" s="188">
        <v>8.08</v>
      </c>
      <c r="AC3287" s="188">
        <v>8.83</v>
      </c>
      <c r="AD3287" s="188">
        <v>8.06</v>
      </c>
      <c r="AE3287" s="188">
        <v>7.16</v>
      </c>
      <c r="AF3287" s="188">
        <v>8.59</v>
      </c>
    </row>
    <row r="3288" spans="1:32" x14ac:dyDescent="0.3">
      <c r="A3288" s="180" t="s">
        <v>973</v>
      </c>
      <c r="B3288" s="180">
        <v>585</v>
      </c>
      <c r="C3288" s="182" t="s">
        <v>29604</v>
      </c>
      <c r="D3288" s="180" t="s">
        <v>42</v>
      </c>
      <c r="E3288" s="180" t="s">
        <v>857</v>
      </c>
      <c r="F3288" s="188"/>
      <c r="G3288" s="188"/>
      <c r="H3288" s="188"/>
      <c r="I3288" s="188"/>
      <c r="J3288" s="188">
        <v>63.73</v>
      </c>
      <c r="K3288" s="188"/>
      <c r="L3288" s="188"/>
      <c r="M3288" s="188"/>
      <c r="N3288" s="188"/>
      <c r="O3288" s="188"/>
      <c r="P3288" s="188">
        <v>60.33</v>
      </c>
      <c r="Q3288" s="188">
        <v>59.42</v>
      </c>
      <c r="R3288" s="188"/>
      <c r="S3288" s="188"/>
      <c r="T3288" s="188"/>
      <c r="U3288" s="188"/>
      <c r="V3288" s="188"/>
      <c r="W3288" s="188">
        <v>48.5</v>
      </c>
      <c r="X3288" s="188"/>
      <c r="Y3288" s="188"/>
      <c r="Z3288" s="188">
        <v>33.869999999999997</v>
      </c>
      <c r="AA3288" s="188"/>
      <c r="AB3288" s="188">
        <v>42.4</v>
      </c>
      <c r="AC3288" s="188">
        <v>53.64</v>
      </c>
      <c r="AD3288" s="188"/>
      <c r="AE3288" s="188">
        <v>37.14</v>
      </c>
      <c r="AF3288" s="188"/>
    </row>
    <row r="3289" spans="1:32" x14ac:dyDescent="0.3">
      <c r="A3289" s="180" t="s">
        <v>973</v>
      </c>
      <c r="B3289" s="180">
        <v>39418</v>
      </c>
      <c r="C3289" s="182" t="s">
        <v>29605</v>
      </c>
      <c r="D3289" s="180" t="s">
        <v>37</v>
      </c>
      <c r="E3289" s="180" t="s">
        <v>857</v>
      </c>
      <c r="F3289" s="188">
        <v>6.5</v>
      </c>
      <c r="G3289" s="188">
        <v>7.75</v>
      </c>
      <c r="H3289" s="188">
        <v>5.78</v>
      </c>
      <c r="I3289" s="188">
        <v>7.06</v>
      </c>
      <c r="J3289" s="188">
        <v>7.81</v>
      </c>
      <c r="K3289" s="188">
        <v>6.02</v>
      </c>
      <c r="L3289" s="188">
        <v>5.2</v>
      </c>
      <c r="M3289" s="188">
        <v>4.8600000000000003</v>
      </c>
      <c r="N3289" s="188">
        <v>5.31</v>
      </c>
      <c r="O3289" s="188">
        <v>7.2</v>
      </c>
      <c r="P3289" s="188">
        <v>5.18</v>
      </c>
      <c r="Q3289" s="188">
        <v>5.3</v>
      </c>
      <c r="R3289" s="188">
        <v>5.88</v>
      </c>
      <c r="S3289" s="188">
        <v>6.9</v>
      </c>
      <c r="T3289" s="188">
        <v>6.34</v>
      </c>
      <c r="U3289" s="188">
        <v>6.67</v>
      </c>
      <c r="V3289" s="188">
        <v>5.18</v>
      </c>
      <c r="W3289" s="188">
        <v>6.48</v>
      </c>
      <c r="X3289" s="188">
        <v>4.74</v>
      </c>
      <c r="Y3289" s="188">
        <v>6.96</v>
      </c>
      <c r="Z3289" s="188">
        <v>8.91</v>
      </c>
      <c r="AA3289" s="188">
        <v>5.2</v>
      </c>
      <c r="AB3289" s="188">
        <v>6.02</v>
      </c>
      <c r="AC3289" s="188">
        <v>6.02</v>
      </c>
      <c r="AD3289" s="188">
        <v>7.3</v>
      </c>
      <c r="AE3289" s="188">
        <v>4.74</v>
      </c>
      <c r="AF3289" s="188">
        <v>4.45</v>
      </c>
    </row>
    <row r="3290" spans="1:32" x14ac:dyDescent="0.3">
      <c r="A3290" s="180" t="s">
        <v>973</v>
      </c>
      <c r="B3290" s="180">
        <v>39419</v>
      </c>
      <c r="C3290" s="182" t="s">
        <v>29606</v>
      </c>
      <c r="D3290" s="180" t="s">
        <v>37</v>
      </c>
      <c r="E3290" s="180" t="s">
        <v>857</v>
      </c>
      <c r="F3290" s="188">
        <v>7.92</v>
      </c>
      <c r="G3290" s="188">
        <v>9.4499999999999993</v>
      </c>
      <c r="H3290" s="188">
        <v>7.04</v>
      </c>
      <c r="I3290" s="188">
        <v>8.6</v>
      </c>
      <c r="J3290" s="188">
        <v>9.52</v>
      </c>
      <c r="K3290" s="188">
        <v>7.34</v>
      </c>
      <c r="L3290" s="188">
        <v>6.34</v>
      </c>
      <c r="M3290" s="188">
        <v>5.92</v>
      </c>
      <c r="N3290" s="188">
        <v>6.48</v>
      </c>
      <c r="O3290" s="188">
        <v>8.7799999999999994</v>
      </c>
      <c r="P3290" s="188">
        <v>6.31</v>
      </c>
      <c r="Q3290" s="188">
        <v>6.46</v>
      </c>
      <c r="R3290" s="188">
        <v>7.16</v>
      </c>
      <c r="S3290" s="188">
        <v>8.41</v>
      </c>
      <c r="T3290" s="188">
        <v>7.73</v>
      </c>
      <c r="U3290" s="188">
        <v>8.1300000000000008</v>
      </c>
      <c r="V3290" s="188">
        <v>6.31</v>
      </c>
      <c r="W3290" s="188">
        <v>7.9</v>
      </c>
      <c r="X3290" s="188">
        <v>5.78</v>
      </c>
      <c r="Y3290" s="188">
        <v>8.48</v>
      </c>
      <c r="Z3290" s="188">
        <v>10.86</v>
      </c>
      <c r="AA3290" s="188">
        <v>6.34</v>
      </c>
      <c r="AB3290" s="188">
        <v>7.34</v>
      </c>
      <c r="AC3290" s="188">
        <v>7.34</v>
      </c>
      <c r="AD3290" s="188">
        <v>8.89</v>
      </c>
      <c r="AE3290" s="188">
        <v>5.77</v>
      </c>
      <c r="AF3290" s="188">
        <v>5.43</v>
      </c>
    </row>
    <row r="3291" spans="1:32" x14ac:dyDescent="0.3">
      <c r="A3291" s="180" t="s">
        <v>973</v>
      </c>
      <c r="B3291" s="180">
        <v>39420</v>
      </c>
      <c r="C3291" s="182" t="s">
        <v>29607</v>
      </c>
      <c r="D3291" s="180" t="s">
        <v>37</v>
      </c>
      <c r="E3291" s="180" t="s">
        <v>857</v>
      </c>
      <c r="F3291" s="188">
        <v>8.75</v>
      </c>
      <c r="G3291" s="188">
        <v>10.43</v>
      </c>
      <c r="H3291" s="188">
        <v>7.77</v>
      </c>
      <c r="I3291" s="188">
        <v>9.5</v>
      </c>
      <c r="J3291" s="188">
        <v>10.51</v>
      </c>
      <c r="K3291" s="188">
        <v>8.1</v>
      </c>
      <c r="L3291" s="188">
        <v>6.99</v>
      </c>
      <c r="M3291" s="188">
        <v>6.54</v>
      </c>
      <c r="N3291" s="188">
        <v>7.15</v>
      </c>
      <c r="O3291" s="188">
        <v>9.69</v>
      </c>
      <c r="P3291" s="188">
        <v>6.96</v>
      </c>
      <c r="Q3291" s="188">
        <v>7.13</v>
      </c>
      <c r="R3291" s="188">
        <v>7.91</v>
      </c>
      <c r="S3291" s="188">
        <v>9.2799999999999994</v>
      </c>
      <c r="T3291" s="188">
        <v>8.5299999999999994</v>
      </c>
      <c r="U3291" s="188">
        <v>8.9700000000000006</v>
      </c>
      <c r="V3291" s="188">
        <v>6.96</v>
      </c>
      <c r="W3291" s="188">
        <v>8.7200000000000006</v>
      </c>
      <c r="X3291" s="188">
        <v>6.38</v>
      </c>
      <c r="Y3291" s="188">
        <v>9.36</v>
      </c>
      <c r="Z3291" s="188">
        <v>11.99</v>
      </c>
      <c r="AA3291" s="188">
        <v>6.99</v>
      </c>
      <c r="AB3291" s="188">
        <v>8.1</v>
      </c>
      <c r="AC3291" s="188">
        <v>8.1</v>
      </c>
      <c r="AD3291" s="188">
        <v>9.82</v>
      </c>
      <c r="AE3291" s="188">
        <v>6.37</v>
      </c>
      <c r="AF3291" s="188">
        <v>5.99</v>
      </c>
    </row>
    <row r="3292" spans="1:32" x14ac:dyDescent="0.3">
      <c r="A3292" s="180" t="s">
        <v>973</v>
      </c>
      <c r="B3292" s="180">
        <v>39571</v>
      </c>
      <c r="C3292" s="182" t="s">
        <v>29608</v>
      </c>
      <c r="D3292" s="180" t="s">
        <v>37</v>
      </c>
      <c r="E3292" s="180" t="s">
        <v>857</v>
      </c>
      <c r="F3292" s="188">
        <v>5.28</v>
      </c>
      <c r="G3292" s="188">
        <v>6.3</v>
      </c>
      <c r="H3292" s="188">
        <v>4.7</v>
      </c>
      <c r="I3292" s="188">
        <v>5.74</v>
      </c>
      <c r="J3292" s="188">
        <v>6.35</v>
      </c>
      <c r="K3292" s="188">
        <v>4.9000000000000004</v>
      </c>
      <c r="L3292" s="188">
        <v>4.2300000000000004</v>
      </c>
      <c r="M3292" s="188">
        <v>3.95</v>
      </c>
      <c r="N3292" s="188">
        <v>4.32</v>
      </c>
      <c r="O3292" s="188">
        <v>5.86</v>
      </c>
      <c r="P3292" s="188">
        <v>4.21</v>
      </c>
      <c r="Q3292" s="188">
        <v>4.3099999999999996</v>
      </c>
      <c r="R3292" s="188">
        <v>4.78</v>
      </c>
      <c r="S3292" s="188">
        <v>5.61</v>
      </c>
      <c r="T3292" s="188">
        <v>5.15</v>
      </c>
      <c r="U3292" s="188">
        <v>5.42</v>
      </c>
      <c r="V3292" s="188">
        <v>4.21</v>
      </c>
      <c r="W3292" s="188">
        <v>5.27</v>
      </c>
      <c r="X3292" s="188">
        <v>3.85</v>
      </c>
      <c r="Y3292" s="188">
        <v>5.66</v>
      </c>
      <c r="Z3292" s="188">
        <v>7.24</v>
      </c>
      <c r="AA3292" s="188">
        <v>4.2300000000000004</v>
      </c>
      <c r="AB3292" s="188">
        <v>4.9000000000000004</v>
      </c>
      <c r="AC3292" s="188">
        <v>4.9000000000000004</v>
      </c>
      <c r="AD3292" s="188">
        <v>5.93</v>
      </c>
      <c r="AE3292" s="188">
        <v>3.85</v>
      </c>
      <c r="AF3292" s="188">
        <v>3.62</v>
      </c>
    </row>
    <row r="3293" spans="1:32" x14ac:dyDescent="0.3">
      <c r="A3293" s="180" t="s">
        <v>973</v>
      </c>
      <c r="B3293" s="180">
        <v>39421</v>
      </c>
      <c r="C3293" s="182" t="s">
        <v>29609</v>
      </c>
      <c r="D3293" s="180" t="s">
        <v>37</v>
      </c>
      <c r="E3293" s="180" t="s">
        <v>857</v>
      </c>
      <c r="F3293" s="188">
        <v>7.7</v>
      </c>
      <c r="G3293" s="188">
        <v>9.18</v>
      </c>
      <c r="H3293" s="188">
        <v>6.84</v>
      </c>
      <c r="I3293" s="188">
        <v>8.36</v>
      </c>
      <c r="J3293" s="188">
        <v>9.25</v>
      </c>
      <c r="K3293" s="188">
        <v>7.13</v>
      </c>
      <c r="L3293" s="188">
        <v>6.16</v>
      </c>
      <c r="M3293" s="188">
        <v>5.75</v>
      </c>
      <c r="N3293" s="188">
        <v>6.29</v>
      </c>
      <c r="O3293" s="188">
        <v>8.5299999999999994</v>
      </c>
      <c r="P3293" s="188">
        <v>6.13</v>
      </c>
      <c r="Q3293" s="188">
        <v>6.28</v>
      </c>
      <c r="R3293" s="188">
        <v>6.96</v>
      </c>
      <c r="S3293" s="188">
        <v>8.17</v>
      </c>
      <c r="T3293" s="188">
        <v>7.51</v>
      </c>
      <c r="U3293" s="188">
        <v>7.9</v>
      </c>
      <c r="V3293" s="188">
        <v>6.13</v>
      </c>
      <c r="W3293" s="188">
        <v>7.67</v>
      </c>
      <c r="X3293" s="188">
        <v>5.62</v>
      </c>
      <c r="Y3293" s="188">
        <v>8.24</v>
      </c>
      <c r="Z3293" s="188">
        <v>10.55</v>
      </c>
      <c r="AA3293" s="188">
        <v>6.16</v>
      </c>
      <c r="AB3293" s="188">
        <v>7.13</v>
      </c>
      <c r="AC3293" s="188">
        <v>7.13</v>
      </c>
      <c r="AD3293" s="188">
        <v>8.64</v>
      </c>
      <c r="AE3293" s="188">
        <v>5.61</v>
      </c>
      <c r="AF3293" s="188">
        <v>5.27</v>
      </c>
    </row>
    <row r="3294" spans="1:32" x14ac:dyDescent="0.3">
      <c r="A3294" s="180" t="s">
        <v>973</v>
      </c>
      <c r="B3294" s="180">
        <v>39422</v>
      </c>
      <c r="C3294" s="182" t="s">
        <v>29610</v>
      </c>
      <c r="D3294" s="180" t="s">
        <v>37</v>
      </c>
      <c r="E3294" s="180" t="s">
        <v>26586</v>
      </c>
      <c r="F3294" s="188">
        <v>8.99</v>
      </c>
      <c r="G3294" s="188">
        <v>10.72</v>
      </c>
      <c r="H3294" s="188">
        <v>7.99</v>
      </c>
      <c r="I3294" s="188">
        <v>9.76</v>
      </c>
      <c r="J3294" s="188">
        <v>10.8</v>
      </c>
      <c r="K3294" s="188">
        <v>8.33</v>
      </c>
      <c r="L3294" s="188">
        <v>7.19</v>
      </c>
      <c r="M3294" s="188">
        <v>6.72</v>
      </c>
      <c r="N3294" s="188">
        <v>7.35</v>
      </c>
      <c r="O3294" s="188">
        <v>9.9600000000000009</v>
      </c>
      <c r="P3294" s="188">
        <v>7.16</v>
      </c>
      <c r="Q3294" s="188">
        <v>7.33</v>
      </c>
      <c r="R3294" s="188">
        <v>8.1300000000000008</v>
      </c>
      <c r="S3294" s="188">
        <v>9.5399999999999991</v>
      </c>
      <c r="T3294" s="188">
        <v>8.77</v>
      </c>
      <c r="U3294" s="188">
        <v>9.2200000000000006</v>
      </c>
      <c r="V3294" s="188">
        <v>7.16</v>
      </c>
      <c r="W3294" s="188">
        <v>8.9600000000000009</v>
      </c>
      <c r="X3294" s="188">
        <v>6.56</v>
      </c>
      <c r="Y3294" s="188">
        <v>9.6199999999999992</v>
      </c>
      <c r="Z3294" s="188">
        <v>12.32</v>
      </c>
      <c r="AA3294" s="188">
        <v>7.19</v>
      </c>
      <c r="AB3294" s="188">
        <v>8.33</v>
      </c>
      <c r="AC3294" s="188">
        <v>8.33</v>
      </c>
      <c r="AD3294" s="188">
        <v>10.09</v>
      </c>
      <c r="AE3294" s="188">
        <v>6.55</v>
      </c>
      <c r="AF3294" s="188">
        <v>6.16</v>
      </c>
    </row>
    <row r="3295" spans="1:32" x14ac:dyDescent="0.3">
      <c r="A3295" s="180" t="s">
        <v>973</v>
      </c>
      <c r="B3295" s="180">
        <v>39423</v>
      </c>
      <c r="C3295" s="182" t="s">
        <v>29611</v>
      </c>
      <c r="D3295" s="180" t="s">
        <v>37</v>
      </c>
      <c r="E3295" s="180" t="s">
        <v>857</v>
      </c>
      <c r="F3295" s="188">
        <v>10.44</v>
      </c>
      <c r="G3295" s="188">
        <v>12.45</v>
      </c>
      <c r="H3295" s="188">
        <v>9.27</v>
      </c>
      <c r="I3295" s="188">
        <v>11.33</v>
      </c>
      <c r="J3295" s="188">
        <v>12.54</v>
      </c>
      <c r="K3295" s="188">
        <v>9.67</v>
      </c>
      <c r="L3295" s="188">
        <v>8.35</v>
      </c>
      <c r="M3295" s="188">
        <v>7.8</v>
      </c>
      <c r="N3295" s="188">
        <v>8.5299999999999994</v>
      </c>
      <c r="O3295" s="188">
        <v>11.56</v>
      </c>
      <c r="P3295" s="188">
        <v>8.31</v>
      </c>
      <c r="Q3295" s="188">
        <v>8.51</v>
      </c>
      <c r="R3295" s="188">
        <v>9.44</v>
      </c>
      <c r="S3295" s="188">
        <v>11.07</v>
      </c>
      <c r="T3295" s="188">
        <v>10.18</v>
      </c>
      <c r="U3295" s="188">
        <v>10.7</v>
      </c>
      <c r="V3295" s="188">
        <v>8.31</v>
      </c>
      <c r="W3295" s="188">
        <v>10.4</v>
      </c>
      <c r="X3295" s="188">
        <v>7.61</v>
      </c>
      <c r="Y3295" s="188">
        <v>11.17</v>
      </c>
      <c r="Z3295" s="188">
        <v>14.3</v>
      </c>
      <c r="AA3295" s="188">
        <v>8.35</v>
      </c>
      <c r="AB3295" s="188">
        <v>9.67</v>
      </c>
      <c r="AC3295" s="188">
        <v>9.67</v>
      </c>
      <c r="AD3295" s="188">
        <v>11.71</v>
      </c>
      <c r="AE3295" s="188">
        <v>7.6</v>
      </c>
      <c r="AF3295" s="188">
        <v>7.15</v>
      </c>
    </row>
    <row r="3296" spans="1:32" x14ac:dyDescent="0.3">
      <c r="A3296" s="180" t="s">
        <v>973</v>
      </c>
      <c r="B3296" s="180">
        <v>39426</v>
      </c>
      <c r="C3296" s="182" t="s">
        <v>29612</v>
      </c>
      <c r="D3296" s="180" t="s">
        <v>37</v>
      </c>
      <c r="E3296" s="180" t="s">
        <v>857</v>
      </c>
      <c r="F3296" s="188">
        <v>23.46</v>
      </c>
      <c r="G3296" s="188">
        <v>27.98</v>
      </c>
      <c r="H3296" s="188">
        <v>20.85</v>
      </c>
      <c r="I3296" s="188">
        <v>25.47</v>
      </c>
      <c r="J3296" s="188">
        <v>28.19</v>
      </c>
      <c r="K3296" s="188">
        <v>21.74</v>
      </c>
      <c r="L3296" s="188">
        <v>18.77</v>
      </c>
      <c r="M3296" s="188">
        <v>17.54</v>
      </c>
      <c r="N3296" s="188">
        <v>19.18</v>
      </c>
      <c r="O3296" s="188">
        <v>26</v>
      </c>
      <c r="P3296" s="188">
        <v>18.690000000000001</v>
      </c>
      <c r="Q3296" s="188">
        <v>19.13</v>
      </c>
      <c r="R3296" s="188">
        <v>21.22</v>
      </c>
      <c r="S3296" s="188">
        <v>24.9</v>
      </c>
      <c r="T3296" s="188">
        <v>22.89</v>
      </c>
      <c r="U3296" s="188">
        <v>24.07</v>
      </c>
      <c r="V3296" s="188">
        <v>18.690000000000001</v>
      </c>
      <c r="W3296" s="188">
        <v>23.39</v>
      </c>
      <c r="X3296" s="188">
        <v>17.12</v>
      </c>
      <c r="Y3296" s="188">
        <v>25.11</v>
      </c>
      <c r="Z3296" s="188">
        <v>32.159999999999997</v>
      </c>
      <c r="AA3296" s="188">
        <v>18.77</v>
      </c>
      <c r="AB3296" s="188">
        <v>21.74</v>
      </c>
      <c r="AC3296" s="188">
        <v>21.74</v>
      </c>
      <c r="AD3296" s="188">
        <v>26.34</v>
      </c>
      <c r="AE3296" s="188">
        <v>17.09</v>
      </c>
      <c r="AF3296" s="188">
        <v>16.079999999999998</v>
      </c>
    </row>
    <row r="3297" spans="1:32" x14ac:dyDescent="0.3">
      <c r="A3297" s="180" t="s">
        <v>973</v>
      </c>
      <c r="B3297" s="180">
        <v>39429</v>
      </c>
      <c r="C3297" s="182" t="s">
        <v>29613</v>
      </c>
      <c r="D3297" s="180" t="s">
        <v>37</v>
      </c>
      <c r="E3297" s="180" t="s">
        <v>857</v>
      </c>
      <c r="F3297" s="188">
        <v>7.4</v>
      </c>
      <c r="G3297" s="188">
        <v>8.82</v>
      </c>
      <c r="H3297" s="188">
        <v>6.58</v>
      </c>
      <c r="I3297" s="188">
        <v>8.0299999999999994</v>
      </c>
      <c r="J3297" s="188">
        <v>8.89</v>
      </c>
      <c r="K3297" s="188">
        <v>6.86</v>
      </c>
      <c r="L3297" s="188">
        <v>5.92</v>
      </c>
      <c r="M3297" s="188">
        <v>5.53</v>
      </c>
      <c r="N3297" s="188">
        <v>6.05</v>
      </c>
      <c r="O3297" s="188">
        <v>8.1999999999999993</v>
      </c>
      <c r="P3297" s="188">
        <v>5.89</v>
      </c>
      <c r="Q3297" s="188">
        <v>6.03</v>
      </c>
      <c r="R3297" s="188">
        <v>6.69</v>
      </c>
      <c r="S3297" s="188">
        <v>7.85</v>
      </c>
      <c r="T3297" s="188">
        <v>7.22</v>
      </c>
      <c r="U3297" s="188">
        <v>7.59</v>
      </c>
      <c r="V3297" s="188">
        <v>5.89</v>
      </c>
      <c r="W3297" s="188">
        <v>7.37</v>
      </c>
      <c r="X3297" s="188">
        <v>5.4</v>
      </c>
      <c r="Y3297" s="188">
        <v>7.92</v>
      </c>
      <c r="Z3297" s="188">
        <v>10.14</v>
      </c>
      <c r="AA3297" s="188">
        <v>5.92</v>
      </c>
      <c r="AB3297" s="188">
        <v>6.86</v>
      </c>
      <c r="AC3297" s="188">
        <v>6.86</v>
      </c>
      <c r="AD3297" s="188">
        <v>8.31</v>
      </c>
      <c r="AE3297" s="188">
        <v>5.39</v>
      </c>
      <c r="AF3297" s="188">
        <v>5.07</v>
      </c>
    </row>
    <row r="3298" spans="1:32" x14ac:dyDescent="0.3">
      <c r="A3298" s="180" t="s">
        <v>973</v>
      </c>
      <c r="B3298" s="180">
        <v>39428</v>
      </c>
      <c r="C3298" s="182" t="s">
        <v>29614</v>
      </c>
      <c r="D3298" s="180" t="s">
        <v>37</v>
      </c>
      <c r="E3298" s="180" t="s">
        <v>857</v>
      </c>
      <c r="F3298" s="188">
        <v>5.65</v>
      </c>
      <c r="G3298" s="188">
        <v>6.74</v>
      </c>
      <c r="H3298" s="188">
        <v>5.0199999999999996</v>
      </c>
      <c r="I3298" s="188">
        <v>6.14</v>
      </c>
      <c r="J3298" s="188">
        <v>6.79</v>
      </c>
      <c r="K3298" s="188">
        <v>5.24</v>
      </c>
      <c r="L3298" s="188">
        <v>4.5199999999999996</v>
      </c>
      <c r="M3298" s="188">
        <v>4.22</v>
      </c>
      <c r="N3298" s="188">
        <v>4.62</v>
      </c>
      <c r="O3298" s="188">
        <v>6.26</v>
      </c>
      <c r="P3298" s="188">
        <v>4.5</v>
      </c>
      <c r="Q3298" s="188">
        <v>4.6100000000000003</v>
      </c>
      <c r="R3298" s="188">
        <v>5.1100000000000003</v>
      </c>
      <c r="S3298" s="188">
        <v>6</v>
      </c>
      <c r="T3298" s="188">
        <v>5.51</v>
      </c>
      <c r="U3298" s="188">
        <v>5.8</v>
      </c>
      <c r="V3298" s="188">
        <v>4.5</v>
      </c>
      <c r="W3298" s="188">
        <v>5.63</v>
      </c>
      <c r="X3298" s="188">
        <v>4.12</v>
      </c>
      <c r="Y3298" s="188">
        <v>6.05</v>
      </c>
      <c r="Z3298" s="188">
        <v>7.75</v>
      </c>
      <c r="AA3298" s="188">
        <v>4.5199999999999996</v>
      </c>
      <c r="AB3298" s="188">
        <v>5.24</v>
      </c>
      <c r="AC3298" s="188">
        <v>5.24</v>
      </c>
      <c r="AD3298" s="188">
        <v>6.35</v>
      </c>
      <c r="AE3298" s="188">
        <v>4.12</v>
      </c>
      <c r="AF3298" s="188">
        <v>3.87</v>
      </c>
    </row>
    <row r="3299" spans="1:32" x14ac:dyDescent="0.3">
      <c r="A3299" s="180" t="s">
        <v>973</v>
      </c>
      <c r="B3299" s="180">
        <v>39572</v>
      </c>
      <c r="C3299" s="182" t="s">
        <v>29615</v>
      </c>
      <c r="D3299" s="180" t="s">
        <v>37</v>
      </c>
      <c r="E3299" s="180" t="s">
        <v>857</v>
      </c>
      <c r="F3299" s="188">
        <v>4.8899999999999997</v>
      </c>
      <c r="G3299" s="188">
        <v>5.84</v>
      </c>
      <c r="H3299" s="188">
        <v>4.3499999999999996</v>
      </c>
      <c r="I3299" s="188">
        <v>5.31</v>
      </c>
      <c r="J3299" s="188">
        <v>5.88</v>
      </c>
      <c r="K3299" s="188">
        <v>4.53</v>
      </c>
      <c r="L3299" s="188">
        <v>3.91</v>
      </c>
      <c r="M3299" s="188">
        <v>3.66</v>
      </c>
      <c r="N3299" s="188">
        <v>4</v>
      </c>
      <c r="O3299" s="188">
        <v>5.42</v>
      </c>
      <c r="P3299" s="188">
        <v>3.9</v>
      </c>
      <c r="Q3299" s="188">
        <v>3.99</v>
      </c>
      <c r="R3299" s="188">
        <v>4.43</v>
      </c>
      <c r="S3299" s="188">
        <v>5.19</v>
      </c>
      <c r="T3299" s="188">
        <v>4.7699999999999996</v>
      </c>
      <c r="U3299" s="188">
        <v>5.0199999999999996</v>
      </c>
      <c r="V3299" s="188">
        <v>3.9</v>
      </c>
      <c r="W3299" s="188">
        <v>4.88</v>
      </c>
      <c r="X3299" s="188">
        <v>3.57</v>
      </c>
      <c r="Y3299" s="188">
        <v>5.24</v>
      </c>
      <c r="Z3299" s="188">
        <v>6.71</v>
      </c>
      <c r="AA3299" s="188">
        <v>3.91</v>
      </c>
      <c r="AB3299" s="188">
        <v>4.53</v>
      </c>
      <c r="AC3299" s="188">
        <v>4.53</v>
      </c>
      <c r="AD3299" s="188">
        <v>5.49</v>
      </c>
      <c r="AE3299" s="188">
        <v>3.56</v>
      </c>
      <c r="AF3299" s="188">
        <v>3.35</v>
      </c>
    </row>
    <row r="3300" spans="1:32" x14ac:dyDescent="0.3">
      <c r="A3300" s="180" t="s">
        <v>973</v>
      </c>
      <c r="B3300" s="180">
        <v>39570</v>
      </c>
      <c r="C3300" s="182" t="s">
        <v>29616</v>
      </c>
      <c r="D3300" s="180" t="s">
        <v>37</v>
      </c>
      <c r="E3300" s="180" t="s">
        <v>857</v>
      </c>
      <c r="F3300" s="188">
        <v>5.19</v>
      </c>
      <c r="G3300" s="188">
        <v>6.19</v>
      </c>
      <c r="H3300" s="188">
        <v>4.6100000000000003</v>
      </c>
      <c r="I3300" s="188">
        <v>5.64</v>
      </c>
      <c r="J3300" s="188">
        <v>6.24</v>
      </c>
      <c r="K3300" s="188">
        <v>4.8099999999999996</v>
      </c>
      <c r="L3300" s="188">
        <v>4.1500000000000004</v>
      </c>
      <c r="M3300" s="188">
        <v>3.88</v>
      </c>
      <c r="N3300" s="188">
        <v>4.24</v>
      </c>
      <c r="O3300" s="188">
        <v>5.75</v>
      </c>
      <c r="P3300" s="188">
        <v>4.13</v>
      </c>
      <c r="Q3300" s="188">
        <v>4.2300000000000004</v>
      </c>
      <c r="R3300" s="188">
        <v>4.6900000000000004</v>
      </c>
      <c r="S3300" s="188">
        <v>5.51</v>
      </c>
      <c r="T3300" s="188">
        <v>5.0599999999999996</v>
      </c>
      <c r="U3300" s="188">
        <v>5.32</v>
      </c>
      <c r="V3300" s="188">
        <v>4.13</v>
      </c>
      <c r="W3300" s="188">
        <v>5.17</v>
      </c>
      <c r="X3300" s="188">
        <v>3.79</v>
      </c>
      <c r="Y3300" s="188">
        <v>5.56</v>
      </c>
      <c r="Z3300" s="188">
        <v>7.12</v>
      </c>
      <c r="AA3300" s="188">
        <v>4.1500000000000004</v>
      </c>
      <c r="AB3300" s="188">
        <v>4.8099999999999996</v>
      </c>
      <c r="AC3300" s="188">
        <v>4.8099999999999996</v>
      </c>
      <c r="AD3300" s="188">
        <v>5.83</v>
      </c>
      <c r="AE3300" s="188">
        <v>3.78</v>
      </c>
      <c r="AF3300" s="188">
        <v>3.56</v>
      </c>
    </row>
    <row r="3301" spans="1:32" x14ac:dyDescent="0.3">
      <c r="A3301" s="180" t="s">
        <v>973</v>
      </c>
      <c r="B3301" s="180">
        <v>39569</v>
      </c>
      <c r="C3301" s="182" t="s">
        <v>29617</v>
      </c>
      <c r="D3301" s="180" t="s">
        <v>37</v>
      </c>
      <c r="E3301" s="180" t="s">
        <v>857</v>
      </c>
      <c r="F3301" s="188">
        <v>5.13</v>
      </c>
      <c r="G3301" s="188">
        <v>6.12</v>
      </c>
      <c r="H3301" s="188">
        <v>4.5599999999999996</v>
      </c>
      <c r="I3301" s="188">
        <v>5.57</v>
      </c>
      <c r="J3301" s="188">
        <v>6.16</v>
      </c>
      <c r="K3301" s="188">
        <v>4.75</v>
      </c>
      <c r="L3301" s="188">
        <v>4.0999999999999996</v>
      </c>
      <c r="M3301" s="188">
        <v>3.83</v>
      </c>
      <c r="N3301" s="188">
        <v>4.1900000000000004</v>
      </c>
      <c r="O3301" s="188">
        <v>5.68</v>
      </c>
      <c r="P3301" s="188">
        <v>4.08</v>
      </c>
      <c r="Q3301" s="188">
        <v>4.18</v>
      </c>
      <c r="R3301" s="188">
        <v>4.6399999999999997</v>
      </c>
      <c r="S3301" s="188">
        <v>5.44</v>
      </c>
      <c r="T3301" s="188">
        <v>5</v>
      </c>
      <c r="U3301" s="188">
        <v>5.26</v>
      </c>
      <c r="V3301" s="188">
        <v>4.08</v>
      </c>
      <c r="W3301" s="188">
        <v>5.1100000000000003</v>
      </c>
      <c r="X3301" s="188">
        <v>3.74</v>
      </c>
      <c r="Y3301" s="188">
        <v>5.49</v>
      </c>
      <c r="Z3301" s="188">
        <v>7.03</v>
      </c>
      <c r="AA3301" s="188">
        <v>4.0999999999999996</v>
      </c>
      <c r="AB3301" s="188">
        <v>4.75</v>
      </c>
      <c r="AC3301" s="188">
        <v>4.75</v>
      </c>
      <c r="AD3301" s="188">
        <v>5.76</v>
      </c>
      <c r="AE3301" s="188">
        <v>3.74</v>
      </c>
      <c r="AF3301" s="188">
        <v>3.51</v>
      </c>
    </row>
    <row r="3302" spans="1:32" x14ac:dyDescent="0.3">
      <c r="A3302" s="180" t="s">
        <v>973</v>
      </c>
      <c r="B3302" s="180">
        <v>39328</v>
      </c>
      <c r="C3302" s="182" t="s">
        <v>29618</v>
      </c>
      <c r="D3302" s="180" t="s">
        <v>37</v>
      </c>
      <c r="E3302" s="180" t="s">
        <v>857</v>
      </c>
      <c r="F3302" s="188">
        <v>5.3</v>
      </c>
      <c r="G3302" s="188">
        <v>6.32</v>
      </c>
      <c r="H3302" s="188">
        <v>4.71</v>
      </c>
      <c r="I3302" s="188">
        <v>5.76</v>
      </c>
      <c r="J3302" s="188">
        <v>6.37</v>
      </c>
      <c r="K3302" s="188">
        <v>4.91</v>
      </c>
      <c r="L3302" s="188">
        <v>4.24</v>
      </c>
      <c r="M3302" s="188">
        <v>3.96</v>
      </c>
      <c r="N3302" s="188">
        <v>4.33</v>
      </c>
      <c r="O3302" s="188">
        <v>5.87</v>
      </c>
      <c r="P3302" s="188">
        <v>4.22</v>
      </c>
      <c r="Q3302" s="188">
        <v>4.32</v>
      </c>
      <c r="R3302" s="188">
        <v>4.79</v>
      </c>
      <c r="S3302" s="188">
        <v>5.63</v>
      </c>
      <c r="T3302" s="188">
        <v>5.17</v>
      </c>
      <c r="U3302" s="188">
        <v>5.44</v>
      </c>
      <c r="V3302" s="188">
        <v>4.22</v>
      </c>
      <c r="W3302" s="188">
        <v>5.28</v>
      </c>
      <c r="X3302" s="188">
        <v>3.87</v>
      </c>
      <c r="Y3302" s="188">
        <v>5.67</v>
      </c>
      <c r="Z3302" s="188">
        <v>7.27</v>
      </c>
      <c r="AA3302" s="188">
        <v>4.24</v>
      </c>
      <c r="AB3302" s="188">
        <v>4.91</v>
      </c>
      <c r="AC3302" s="188">
        <v>4.91</v>
      </c>
      <c r="AD3302" s="188">
        <v>5.95</v>
      </c>
      <c r="AE3302" s="188">
        <v>3.86</v>
      </c>
      <c r="AF3302" s="188">
        <v>3.63</v>
      </c>
    </row>
    <row r="3303" spans="1:32" x14ac:dyDescent="0.3">
      <c r="A3303" s="180" t="s">
        <v>973</v>
      </c>
      <c r="B3303" s="180">
        <v>39029</v>
      </c>
      <c r="C3303" s="182" t="s">
        <v>29619</v>
      </c>
      <c r="D3303" s="180" t="s">
        <v>37</v>
      </c>
      <c r="E3303" s="180" t="s">
        <v>857</v>
      </c>
      <c r="F3303" s="188">
        <v>16.57</v>
      </c>
      <c r="G3303" s="188">
        <v>19.75</v>
      </c>
      <c r="H3303" s="188">
        <v>14.72</v>
      </c>
      <c r="I3303" s="188">
        <v>17.98</v>
      </c>
      <c r="J3303" s="188">
        <v>19.899999999999999</v>
      </c>
      <c r="K3303" s="188">
        <v>15.35</v>
      </c>
      <c r="L3303" s="188">
        <v>13.25</v>
      </c>
      <c r="M3303" s="188">
        <v>12.38</v>
      </c>
      <c r="N3303" s="188">
        <v>13.54</v>
      </c>
      <c r="O3303" s="188">
        <v>18.350000000000001</v>
      </c>
      <c r="P3303" s="188">
        <v>13.19</v>
      </c>
      <c r="Q3303" s="188">
        <v>13.51</v>
      </c>
      <c r="R3303" s="188">
        <v>14.98</v>
      </c>
      <c r="S3303" s="188">
        <v>17.579999999999998</v>
      </c>
      <c r="T3303" s="188">
        <v>16.16</v>
      </c>
      <c r="U3303" s="188">
        <v>16.989999999999998</v>
      </c>
      <c r="V3303" s="188">
        <v>13.19</v>
      </c>
      <c r="W3303" s="188">
        <v>16.510000000000002</v>
      </c>
      <c r="X3303" s="188">
        <v>12.09</v>
      </c>
      <c r="Y3303" s="188">
        <v>17.73</v>
      </c>
      <c r="Z3303" s="188">
        <v>22.7</v>
      </c>
      <c r="AA3303" s="188">
        <v>13.25</v>
      </c>
      <c r="AB3303" s="188">
        <v>15.35</v>
      </c>
      <c r="AC3303" s="188">
        <v>15.35</v>
      </c>
      <c r="AD3303" s="188">
        <v>18.59</v>
      </c>
      <c r="AE3303" s="188">
        <v>12.07</v>
      </c>
      <c r="AF3303" s="188">
        <v>11.35</v>
      </c>
    </row>
    <row r="3304" spans="1:32" x14ac:dyDescent="0.3">
      <c r="A3304" s="180" t="s">
        <v>973</v>
      </c>
      <c r="B3304" s="180">
        <v>39028</v>
      </c>
      <c r="C3304" s="182" t="s">
        <v>29620</v>
      </c>
      <c r="D3304" s="180" t="s">
        <v>37</v>
      </c>
      <c r="E3304" s="180" t="s">
        <v>857</v>
      </c>
      <c r="F3304" s="188">
        <v>9.64</v>
      </c>
      <c r="G3304" s="188">
        <v>11.5</v>
      </c>
      <c r="H3304" s="188">
        <v>8.57</v>
      </c>
      <c r="I3304" s="188">
        <v>10.47</v>
      </c>
      <c r="J3304" s="188">
        <v>11.59</v>
      </c>
      <c r="K3304" s="188">
        <v>8.93</v>
      </c>
      <c r="L3304" s="188">
        <v>7.71</v>
      </c>
      <c r="M3304" s="188">
        <v>7.21</v>
      </c>
      <c r="N3304" s="188">
        <v>7.88</v>
      </c>
      <c r="O3304" s="188">
        <v>10.68</v>
      </c>
      <c r="P3304" s="188">
        <v>7.68</v>
      </c>
      <c r="Q3304" s="188">
        <v>7.86</v>
      </c>
      <c r="R3304" s="188">
        <v>8.7200000000000006</v>
      </c>
      <c r="S3304" s="188">
        <v>10.23</v>
      </c>
      <c r="T3304" s="188">
        <v>9.41</v>
      </c>
      <c r="U3304" s="188">
        <v>9.89</v>
      </c>
      <c r="V3304" s="188">
        <v>7.68</v>
      </c>
      <c r="W3304" s="188">
        <v>9.61</v>
      </c>
      <c r="X3304" s="188">
        <v>7.04</v>
      </c>
      <c r="Y3304" s="188">
        <v>10.32</v>
      </c>
      <c r="Z3304" s="188">
        <v>13.22</v>
      </c>
      <c r="AA3304" s="188">
        <v>7.71</v>
      </c>
      <c r="AB3304" s="188">
        <v>8.93</v>
      </c>
      <c r="AC3304" s="188">
        <v>8.93</v>
      </c>
      <c r="AD3304" s="188">
        <v>10.82</v>
      </c>
      <c r="AE3304" s="188">
        <v>7.02</v>
      </c>
      <c r="AF3304" s="188">
        <v>6.61</v>
      </c>
    </row>
    <row r="3305" spans="1:32" x14ac:dyDescent="0.3">
      <c r="A3305" s="180" t="s">
        <v>26752</v>
      </c>
      <c r="B3305" s="180">
        <v>38541</v>
      </c>
      <c r="C3305" s="182" t="s">
        <v>29621</v>
      </c>
      <c r="D3305" s="180" t="s">
        <v>6</v>
      </c>
      <c r="E3305" s="180" t="s">
        <v>857</v>
      </c>
      <c r="F3305" s="188">
        <v>4864864.8600000003</v>
      </c>
      <c r="G3305" s="188"/>
      <c r="H3305" s="188"/>
      <c r="I3305" s="188"/>
      <c r="J3305" s="188">
        <v>4054054.05</v>
      </c>
      <c r="K3305" s="188"/>
      <c r="L3305" s="188"/>
      <c r="M3305" s="188">
        <v>4564864.8600000003</v>
      </c>
      <c r="N3305" s="188"/>
      <c r="O3305" s="188"/>
      <c r="P3305" s="188">
        <v>4132432.42</v>
      </c>
      <c r="Q3305" s="188">
        <v>4378378.37</v>
      </c>
      <c r="R3305" s="188"/>
      <c r="S3305" s="188">
        <v>4162162.15</v>
      </c>
      <c r="T3305" s="188"/>
      <c r="U3305" s="188"/>
      <c r="V3305" s="188"/>
      <c r="W3305" s="188">
        <v>4570270.26</v>
      </c>
      <c r="X3305" s="188">
        <v>4851351.34</v>
      </c>
      <c r="Y3305" s="188"/>
      <c r="Z3305" s="188">
        <v>4894594.58</v>
      </c>
      <c r="AA3305" s="188"/>
      <c r="AB3305" s="188">
        <v>4405405.4000000004</v>
      </c>
      <c r="AC3305" s="188">
        <v>4724054.04</v>
      </c>
      <c r="AD3305" s="188"/>
      <c r="AE3305" s="188">
        <v>4594594.59</v>
      </c>
      <c r="AF3305" s="188"/>
    </row>
    <row r="3306" spans="1:32" x14ac:dyDescent="0.3">
      <c r="A3306" s="180" t="s">
        <v>26752</v>
      </c>
      <c r="B3306" s="180">
        <v>38542</v>
      </c>
      <c r="C3306" s="182" t="s">
        <v>29622</v>
      </c>
      <c r="D3306" s="180" t="s">
        <v>6</v>
      </c>
      <c r="E3306" s="180" t="s">
        <v>857</v>
      </c>
      <c r="F3306" s="188">
        <v>7459459.4699999997</v>
      </c>
      <c r="G3306" s="188"/>
      <c r="H3306" s="188"/>
      <c r="I3306" s="188"/>
      <c r="J3306" s="188">
        <v>6216216.2199999997</v>
      </c>
      <c r="K3306" s="188"/>
      <c r="L3306" s="188"/>
      <c r="M3306" s="188">
        <v>6999459.46</v>
      </c>
      <c r="N3306" s="188"/>
      <c r="O3306" s="188"/>
      <c r="P3306" s="188">
        <v>6336396.4000000004</v>
      </c>
      <c r="Q3306" s="188">
        <v>6713513.5199999996</v>
      </c>
      <c r="R3306" s="188"/>
      <c r="S3306" s="188">
        <v>6381981.9900000002</v>
      </c>
      <c r="T3306" s="188"/>
      <c r="U3306" s="188"/>
      <c r="V3306" s="188"/>
      <c r="W3306" s="188">
        <v>7007747.75</v>
      </c>
      <c r="X3306" s="188">
        <v>7438738.7400000002</v>
      </c>
      <c r="Y3306" s="188"/>
      <c r="Z3306" s="188">
        <v>7505045.0499999998</v>
      </c>
      <c r="AA3306" s="188"/>
      <c r="AB3306" s="188">
        <v>6754954.96</v>
      </c>
      <c r="AC3306" s="188">
        <v>7243549.5499999998</v>
      </c>
      <c r="AD3306" s="188"/>
      <c r="AE3306" s="188">
        <v>7045045.0499999998</v>
      </c>
      <c r="AF3306" s="188"/>
    </row>
    <row r="3307" spans="1:32" x14ac:dyDescent="0.3">
      <c r="A3307" s="180" t="s">
        <v>26752</v>
      </c>
      <c r="B3307" s="180">
        <v>45080</v>
      </c>
      <c r="C3307" s="182" t="s">
        <v>29623</v>
      </c>
      <c r="D3307" s="180" t="s">
        <v>6</v>
      </c>
      <c r="E3307" s="180" t="s">
        <v>857</v>
      </c>
      <c r="F3307" s="188">
        <v>16154.82</v>
      </c>
      <c r="G3307" s="188"/>
      <c r="H3307" s="188"/>
      <c r="I3307" s="188"/>
      <c r="J3307" s="188">
        <v>13462.35</v>
      </c>
      <c r="K3307" s="188"/>
      <c r="L3307" s="188"/>
      <c r="M3307" s="188">
        <v>15158.6</v>
      </c>
      <c r="N3307" s="188"/>
      <c r="O3307" s="188"/>
      <c r="P3307" s="188">
        <v>13722.62</v>
      </c>
      <c r="Q3307" s="188">
        <v>14539.33</v>
      </c>
      <c r="R3307" s="188"/>
      <c r="S3307" s="188">
        <v>13821.34</v>
      </c>
      <c r="T3307" s="188"/>
      <c r="U3307" s="188"/>
      <c r="V3307" s="188"/>
      <c r="W3307" s="188">
        <v>15176.55</v>
      </c>
      <c r="X3307" s="188">
        <v>16109.94</v>
      </c>
      <c r="Y3307" s="188"/>
      <c r="Z3307" s="188">
        <v>16253.54</v>
      </c>
      <c r="AA3307" s="188"/>
      <c r="AB3307" s="188">
        <v>14629.08</v>
      </c>
      <c r="AC3307" s="188">
        <v>15687.22</v>
      </c>
      <c r="AD3307" s="188"/>
      <c r="AE3307" s="188">
        <v>15257.33</v>
      </c>
      <c r="AF3307" s="188"/>
    </row>
    <row r="3308" spans="1:32" x14ac:dyDescent="0.3">
      <c r="A3308" s="180" t="s">
        <v>26752</v>
      </c>
      <c r="B3308" s="180">
        <v>38543</v>
      </c>
      <c r="C3308" s="182" t="s">
        <v>29624</v>
      </c>
      <c r="D3308" s="180" t="s">
        <v>6</v>
      </c>
      <c r="E3308" s="180" t="s">
        <v>857</v>
      </c>
      <c r="F3308" s="188">
        <v>1518925.14</v>
      </c>
      <c r="G3308" s="188"/>
      <c r="H3308" s="188"/>
      <c r="I3308" s="188"/>
      <c r="J3308" s="188">
        <v>1265770.95</v>
      </c>
      <c r="K3308" s="188"/>
      <c r="L3308" s="188"/>
      <c r="M3308" s="188">
        <v>1425258.08</v>
      </c>
      <c r="N3308" s="188"/>
      <c r="O3308" s="188"/>
      <c r="P3308" s="188">
        <v>1290242.52</v>
      </c>
      <c r="Q3308" s="188">
        <v>1367032.62</v>
      </c>
      <c r="R3308" s="188"/>
      <c r="S3308" s="188">
        <v>1299524.8400000001</v>
      </c>
      <c r="T3308" s="188"/>
      <c r="U3308" s="188"/>
      <c r="V3308" s="188"/>
      <c r="W3308" s="188">
        <v>1426945.78</v>
      </c>
      <c r="X3308" s="188">
        <v>1514705.9</v>
      </c>
      <c r="Y3308" s="188"/>
      <c r="Z3308" s="188">
        <v>1528207.46</v>
      </c>
      <c r="AA3308" s="188"/>
      <c r="AB3308" s="188">
        <v>1375471.09</v>
      </c>
      <c r="AC3308" s="188">
        <v>1474960.69</v>
      </c>
      <c r="AD3308" s="188"/>
      <c r="AE3308" s="188">
        <v>1434540.41</v>
      </c>
      <c r="AF3308" s="188"/>
    </row>
    <row r="3309" spans="1:32" x14ac:dyDescent="0.3">
      <c r="A3309" s="180" t="s">
        <v>26752</v>
      </c>
      <c r="B3309" s="180">
        <v>44002</v>
      </c>
      <c r="C3309" s="182" t="s">
        <v>29625</v>
      </c>
      <c r="D3309" s="180" t="s">
        <v>6</v>
      </c>
      <c r="E3309" s="180" t="s">
        <v>857</v>
      </c>
      <c r="F3309" s="188">
        <v>7094810.79</v>
      </c>
      <c r="G3309" s="188"/>
      <c r="H3309" s="188"/>
      <c r="I3309" s="188"/>
      <c r="J3309" s="188">
        <v>5912342.3200000003</v>
      </c>
      <c r="K3309" s="188"/>
      <c r="L3309" s="188"/>
      <c r="M3309" s="188">
        <v>6657297.4500000002</v>
      </c>
      <c r="N3309" s="188"/>
      <c r="O3309" s="188"/>
      <c r="P3309" s="188">
        <v>6026647.5999999996</v>
      </c>
      <c r="Q3309" s="188">
        <v>6385329.71</v>
      </c>
      <c r="R3309" s="188"/>
      <c r="S3309" s="188">
        <v>6070004.7800000003</v>
      </c>
      <c r="T3309" s="188"/>
      <c r="U3309" s="188"/>
      <c r="V3309" s="188"/>
      <c r="W3309" s="188">
        <v>6665180.5800000001</v>
      </c>
      <c r="X3309" s="188">
        <v>7075102.9800000004</v>
      </c>
      <c r="Y3309" s="188"/>
      <c r="Z3309" s="188">
        <v>7138167.96</v>
      </c>
      <c r="AA3309" s="188"/>
      <c r="AB3309" s="188">
        <v>6424745.3200000003</v>
      </c>
      <c r="AC3309" s="188">
        <v>6889455.4299999997</v>
      </c>
      <c r="AD3309" s="188"/>
      <c r="AE3309" s="188">
        <v>6700654.6299999999</v>
      </c>
      <c r="AF3309" s="188"/>
    </row>
    <row r="3310" spans="1:32" x14ac:dyDescent="0.3">
      <c r="A3310" s="180" t="s">
        <v>26752</v>
      </c>
      <c r="B3310" s="180">
        <v>43886</v>
      </c>
      <c r="C3310" s="182" t="s">
        <v>29626</v>
      </c>
      <c r="D3310" s="180" t="s">
        <v>6</v>
      </c>
      <c r="E3310" s="180" t="s">
        <v>857</v>
      </c>
      <c r="F3310" s="188">
        <v>3443246.46</v>
      </c>
      <c r="G3310" s="188"/>
      <c r="H3310" s="188"/>
      <c r="I3310" s="188"/>
      <c r="J3310" s="188">
        <v>2869372.05</v>
      </c>
      <c r="K3310" s="188"/>
      <c r="L3310" s="188"/>
      <c r="M3310" s="188">
        <v>3230912.92</v>
      </c>
      <c r="N3310" s="188"/>
      <c r="O3310" s="188"/>
      <c r="P3310" s="188">
        <v>2924846.57</v>
      </c>
      <c r="Q3310" s="188">
        <v>3098921.81</v>
      </c>
      <c r="R3310" s="188"/>
      <c r="S3310" s="188">
        <v>2945888.63</v>
      </c>
      <c r="T3310" s="188"/>
      <c r="U3310" s="188"/>
      <c r="V3310" s="188"/>
      <c r="W3310" s="188">
        <v>3234738.75</v>
      </c>
      <c r="X3310" s="188">
        <v>3433681.88</v>
      </c>
      <c r="Y3310" s="188"/>
      <c r="Z3310" s="188">
        <v>3464288.52</v>
      </c>
      <c r="AA3310" s="188"/>
      <c r="AB3310" s="188">
        <v>3118050.96</v>
      </c>
      <c r="AC3310" s="188">
        <v>3343583.6</v>
      </c>
      <c r="AD3310" s="188"/>
      <c r="AE3310" s="188">
        <v>3251954.99</v>
      </c>
      <c r="AF3310" s="188"/>
    </row>
    <row r="3311" spans="1:32" x14ac:dyDescent="0.3">
      <c r="A3311" s="180" t="s">
        <v>26752</v>
      </c>
      <c r="B3311" s="180">
        <v>40791</v>
      </c>
      <c r="C3311" s="182" t="s">
        <v>29627</v>
      </c>
      <c r="D3311" s="180" t="s">
        <v>6</v>
      </c>
      <c r="E3311" s="180" t="s">
        <v>857</v>
      </c>
      <c r="F3311" s="188">
        <v>40179.279999999999</v>
      </c>
      <c r="G3311" s="188"/>
      <c r="H3311" s="188">
        <v>49528.28</v>
      </c>
      <c r="I3311" s="188">
        <v>35175.269999999997</v>
      </c>
      <c r="J3311" s="188">
        <v>42836.97</v>
      </c>
      <c r="K3311" s="188">
        <v>55107.93</v>
      </c>
      <c r="L3311" s="188"/>
      <c r="M3311" s="188">
        <v>39880.199999999997</v>
      </c>
      <c r="N3311" s="188">
        <v>37415.360000000001</v>
      </c>
      <c r="O3311" s="188">
        <v>58960.46</v>
      </c>
      <c r="P3311" s="188">
        <v>40719.57</v>
      </c>
      <c r="Q3311" s="188">
        <v>50213.17</v>
      </c>
      <c r="R3311" s="188">
        <v>43689.26</v>
      </c>
      <c r="S3311" s="188">
        <v>38893.800000000003</v>
      </c>
      <c r="T3311" s="188">
        <v>51739.3</v>
      </c>
      <c r="U3311" s="188"/>
      <c r="V3311" s="188">
        <v>38893.800000000003</v>
      </c>
      <c r="W3311" s="188">
        <v>47704.37</v>
      </c>
      <c r="X3311" s="188">
        <v>43546.62</v>
      </c>
      <c r="Y3311" s="188">
        <v>38893.800000000003</v>
      </c>
      <c r="Z3311" s="188">
        <v>38347.269999999997</v>
      </c>
      <c r="AA3311" s="188">
        <v>38893.800000000003</v>
      </c>
      <c r="AB3311" s="188">
        <v>50618.9</v>
      </c>
      <c r="AC3311" s="188">
        <v>37331.839999999997</v>
      </c>
      <c r="AD3311" s="188"/>
      <c r="AE3311" s="188">
        <v>38893.800000000003</v>
      </c>
      <c r="AF3311" s="188">
        <v>59434.6</v>
      </c>
    </row>
    <row r="3312" spans="1:32" x14ac:dyDescent="0.3">
      <c r="A3312" s="180" t="s">
        <v>26752</v>
      </c>
      <c r="B3312" s="180">
        <v>44003</v>
      </c>
      <c r="C3312" s="182" t="s">
        <v>29628</v>
      </c>
      <c r="D3312" s="180" t="s">
        <v>6</v>
      </c>
      <c r="E3312" s="180" t="s">
        <v>857</v>
      </c>
      <c r="F3312" s="188">
        <v>9859459.5</v>
      </c>
      <c r="G3312" s="188"/>
      <c r="H3312" s="188"/>
      <c r="I3312" s="188"/>
      <c r="J3312" s="188">
        <v>8216216.25</v>
      </c>
      <c r="K3312" s="188"/>
      <c r="L3312" s="188"/>
      <c r="M3312" s="188">
        <v>9251459.4900000002</v>
      </c>
      <c r="N3312" s="188"/>
      <c r="O3312" s="188"/>
      <c r="P3312" s="188">
        <v>8375063.0899999999</v>
      </c>
      <c r="Q3312" s="188">
        <v>8873513.5500000007</v>
      </c>
      <c r="R3312" s="188"/>
      <c r="S3312" s="188">
        <v>8435315.3499999996</v>
      </c>
      <c r="T3312" s="188"/>
      <c r="U3312" s="188"/>
      <c r="V3312" s="188"/>
      <c r="W3312" s="188">
        <v>9262414.4499999993</v>
      </c>
      <c r="X3312" s="188">
        <v>9832072.1099999994</v>
      </c>
      <c r="Y3312" s="188"/>
      <c r="Z3312" s="188">
        <v>9919711.75</v>
      </c>
      <c r="AA3312" s="188"/>
      <c r="AB3312" s="188">
        <v>8928288.3200000003</v>
      </c>
      <c r="AC3312" s="188">
        <v>9574082.9199999999</v>
      </c>
      <c r="AD3312" s="188"/>
      <c r="AE3312" s="188">
        <v>9311711.75</v>
      </c>
      <c r="AF3312" s="188"/>
    </row>
    <row r="3313" spans="1:32" x14ac:dyDescent="0.3">
      <c r="A3313" s="180" t="s">
        <v>26752</v>
      </c>
      <c r="B3313" s="180">
        <v>44548</v>
      </c>
      <c r="C3313" s="182" t="s">
        <v>29629</v>
      </c>
      <c r="D3313" s="180" t="s">
        <v>6</v>
      </c>
      <c r="E3313" s="180" t="s">
        <v>857</v>
      </c>
      <c r="F3313" s="188">
        <v>3015254.07</v>
      </c>
      <c r="G3313" s="188"/>
      <c r="H3313" s="188"/>
      <c r="I3313" s="188"/>
      <c r="J3313" s="188">
        <v>2512711.7200000002</v>
      </c>
      <c r="K3313" s="188"/>
      <c r="L3313" s="188"/>
      <c r="M3313" s="188">
        <v>2829313.4</v>
      </c>
      <c r="N3313" s="188"/>
      <c r="O3313" s="188"/>
      <c r="P3313" s="188">
        <v>2561290.81</v>
      </c>
      <c r="Q3313" s="188">
        <v>2713728.66</v>
      </c>
      <c r="R3313" s="188"/>
      <c r="S3313" s="188">
        <v>2579717.37</v>
      </c>
      <c r="T3313" s="188"/>
      <c r="U3313" s="188"/>
      <c r="V3313" s="188"/>
      <c r="W3313" s="188">
        <v>2832663.68</v>
      </c>
      <c r="X3313" s="188">
        <v>3006878.36</v>
      </c>
      <c r="Y3313" s="188"/>
      <c r="Z3313" s="188">
        <v>3033680.62</v>
      </c>
      <c r="AA3313" s="188"/>
      <c r="AB3313" s="188">
        <v>2730480.07</v>
      </c>
      <c r="AC3313" s="188">
        <v>2927979.21</v>
      </c>
      <c r="AD3313" s="188"/>
      <c r="AE3313" s="188">
        <v>2847739.95</v>
      </c>
      <c r="AF3313" s="188"/>
    </row>
    <row r="3314" spans="1:32" x14ac:dyDescent="0.3">
      <c r="A3314" s="180" t="s">
        <v>26752</v>
      </c>
      <c r="B3314" s="180">
        <v>44550</v>
      </c>
      <c r="C3314" s="182" t="s">
        <v>29630</v>
      </c>
      <c r="D3314" s="180" t="s">
        <v>6</v>
      </c>
      <c r="E3314" s="180" t="s">
        <v>857</v>
      </c>
      <c r="F3314" s="188">
        <v>9459891.9000000004</v>
      </c>
      <c r="G3314" s="188"/>
      <c r="H3314" s="188"/>
      <c r="I3314" s="188"/>
      <c r="J3314" s="188">
        <v>7883243.25</v>
      </c>
      <c r="K3314" s="188"/>
      <c r="L3314" s="188"/>
      <c r="M3314" s="188">
        <v>8876531.8900000006</v>
      </c>
      <c r="N3314" s="188"/>
      <c r="O3314" s="188"/>
      <c r="P3314" s="188">
        <v>8035652.6100000003</v>
      </c>
      <c r="Q3314" s="188">
        <v>8513902.7100000009</v>
      </c>
      <c r="R3314" s="188"/>
      <c r="S3314" s="188">
        <v>8093463.0700000003</v>
      </c>
      <c r="T3314" s="188"/>
      <c r="U3314" s="188"/>
      <c r="V3314" s="188"/>
      <c r="W3314" s="188">
        <v>8887042.8900000006</v>
      </c>
      <c r="X3314" s="188">
        <v>9433614.4199999999</v>
      </c>
      <c r="Y3314" s="188"/>
      <c r="Z3314" s="188">
        <v>9517702.3499999996</v>
      </c>
      <c r="AA3314" s="188"/>
      <c r="AB3314" s="188">
        <v>8566457.6600000001</v>
      </c>
      <c r="AC3314" s="188">
        <v>9186080.5800000001</v>
      </c>
      <c r="AD3314" s="188"/>
      <c r="AE3314" s="188">
        <v>8934342.3499999996</v>
      </c>
      <c r="AF3314" s="188"/>
    </row>
    <row r="3315" spans="1:32" x14ac:dyDescent="0.3">
      <c r="A3315" s="180" t="s">
        <v>26752</v>
      </c>
      <c r="B3315" s="180">
        <v>44549</v>
      </c>
      <c r="C3315" s="182" t="s">
        <v>29631</v>
      </c>
      <c r="D3315" s="180" t="s">
        <v>6</v>
      </c>
      <c r="E3315" s="180" t="s">
        <v>857</v>
      </c>
      <c r="F3315" s="188">
        <v>6917545.9800000004</v>
      </c>
      <c r="G3315" s="188"/>
      <c r="H3315" s="188"/>
      <c r="I3315" s="188"/>
      <c r="J3315" s="188">
        <v>5764621.6500000004</v>
      </c>
      <c r="K3315" s="188"/>
      <c r="L3315" s="188"/>
      <c r="M3315" s="188">
        <v>6490963.9699999997</v>
      </c>
      <c r="N3315" s="188"/>
      <c r="O3315" s="188"/>
      <c r="P3315" s="188">
        <v>5876071</v>
      </c>
      <c r="Q3315" s="188">
        <v>6225791.3799999999</v>
      </c>
      <c r="R3315" s="188"/>
      <c r="S3315" s="188">
        <v>5918344.8899999997</v>
      </c>
      <c r="T3315" s="188"/>
      <c r="U3315" s="188"/>
      <c r="V3315" s="188"/>
      <c r="W3315" s="188">
        <v>6498650.1399999997</v>
      </c>
      <c r="X3315" s="188">
        <v>6898330.5700000003</v>
      </c>
      <c r="Y3315" s="188"/>
      <c r="Z3315" s="188">
        <v>6959819.8700000001</v>
      </c>
      <c r="AA3315" s="188"/>
      <c r="AB3315" s="188">
        <v>6264222.1900000004</v>
      </c>
      <c r="AC3315" s="188">
        <v>6717321.4500000002</v>
      </c>
      <c r="AD3315" s="188"/>
      <c r="AE3315" s="188">
        <v>6533237.8700000001</v>
      </c>
      <c r="AF3315" s="188"/>
    </row>
    <row r="3316" spans="1:32" x14ac:dyDescent="0.3">
      <c r="A3316" s="180" t="s">
        <v>26752</v>
      </c>
      <c r="B3316" s="180">
        <v>41982</v>
      </c>
      <c r="C3316" s="182" t="s">
        <v>29632</v>
      </c>
      <c r="D3316" s="180" t="s">
        <v>6</v>
      </c>
      <c r="E3316" s="180" t="s">
        <v>857</v>
      </c>
      <c r="F3316" s="188">
        <v>1837837.8</v>
      </c>
      <c r="G3316" s="188"/>
      <c r="H3316" s="188"/>
      <c r="I3316" s="188"/>
      <c r="J3316" s="188">
        <v>1531531.5</v>
      </c>
      <c r="K3316" s="188"/>
      <c r="L3316" s="188"/>
      <c r="M3316" s="188">
        <v>1724504.46</v>
      </c>
      <c r="N3316" s="188"/>
      <c r="O3316" s="188"/>
      <c r="P3316" s="188">
        <v>1561141.1</v>
      </c>
      <c r="Q3316" s="188">
        <v>1654054.02</v>
      </c>
      <c r="R3316" s="188"/>
      <c r="S3316" s="188">
        <v>1572372.34</v>
      </c>
      <c r="T3316" s="188"/>
      <c r="U3316" s="188"/>
      <c r="V3316" s="188"/>
      <c r="W3316" s="188">
        <v>1726546.51</v>
      </c>
      <c r="X3316" s="188">
        <v>1832732.69</v>
      </c>
      <c r="Y3316" s="188"/>
      <c r="Z3316" s="188">
        <v>1849069.03</v>
      </c>
      <c r="AA3316" s="188"/>
      <c r="AB3316" s="188">
        <v>1664264.23</v>
      </c>
      <c r="AC3316" s="188">
        <v>1784642.6</v>
      </c>
      <c r="AD3316" s="188"/>
      <c r="AE3316" s="188">
        <v>1735735.7</v>
      </c>
      <c r="AF3316" s="188"/>
    </row>
    <row r="3317" spans="1:32" x14ac:dyDescent="0.3">
      <c r="A3317" s="180" t="s">
        <v>26752</v>
      </c>
      <c r="B3317" s="180">
        <v>39012</v>
      </c>
      <c r="C3317" s="182" t="s">
        <v>29633</v>
      </c>
      <c r="D3317" s="180" t="s">
        <v>6</v>
      </c>
      <c r="E3317" s="180" t="s">
        <v>857</v>
      </c>
      <c r="F3317" s="188">
        <v>1078378.3799999999</v>
      </c>
      <c r="G3317" s="188"/>
      <c r="H3317" s="188"/>
      <c r="I3317" s="188"/>
      <c r="J3317" s="188">
        <v>898648.65</v>
      </c>
      <c r="K3317" s="188"/>
      <c r="L3317" s="188"/>
      <c r="M3317" s="188">
        <v>1011878.37</v>
      </c>
      <c r="N3317" s="188"/>
      <c r="O3317" s="188"/>
      <c r="P3317" s="188">
        <v>916022.52</v>
      </c>
      <c r="Q3317" s="188">
        <v>970540.54</v>
      </c>
      <c r="R3317" s="188"/>
      <c r="S3317" s="188">
        <v>922612.61</v>
      </c>
      <c r="T3317" s="188"/>
      <c r="U3317" s="188"/>
      <c r="V3317" s="188"/>
      <c r="W3317" s="188">
        <v>1013076.57</v>
      </c>
      <c r="X3317" s="188">
        <v>1075382.8799999999</v>
      </c>
      <c r="Y3317" s="188"/>
      <c r="Z3317" s="188">
        <v>1084968.47</v>
      </c>
      <c r="AA3317" s="188"/>
      <c r="AB3317" s="188">
        <v>976531.53</v>
      </c>
      <c r="AC3317" s="188">
        <v>1047165.31</v>
      </c>
      <c r="AD3317" s="188"/>
      <c r="AE3317" s="188">
        <v>1018468.47</v>
      </c>
      <c r="AF3317" s="188"/>
    </row>
    <row r="3318" spans="1:32" x14ac:dyDescent="0.3">
      <c r="A3318" s="180" t="s">
        <v>26752</v>
      </c>
      <c r="B3318" s="180">
        <v>40435</v>
      </c>
      <c r="C3318" s="182" t="s">
        <v>29634</v>
      </c>
      <c r="D3318" s="180" t="s">
        <v>6</v>
      </c>
      <c r="E3318" s="180" t="s">
        <v>857</v>
      </c>
      <c r="F3318" s="188">
        <v>1088925.3899999999</v>
      </c>
      <c r="G3318" s="188"/>
      <c r="H3318" s="188"/>
      <c r="I3318" s="188"/>
      <c r="J3318" s="188">
        <v>907437.82</v>
      </c>
      <c r="K3318" s="188"/>
      <c r="L3318" s="188"/>
      <c r="M3318" s="188">
        <v>1021774.99</v>
      </c>
      <c r="N3318" s="188"/>
      <c r="O3318" s="188"/>
      <c r="P3318" s="188">
        <v>924981.62</v>
      </c>
      <c r="Q3318" s="188">
        <v>980032.85</v>
      </c>
      <c r="R3318" s="188"/>
      <c r="S3318" s="188">
        <v>931636.16</v>
      </c>
      <c r="T3318" s="188"/>
      <c r="U3318" s="188"/>
      <c r="V3318" s="188"/>
      <c r="W3318" s="188">
        <v>1022984.9</v>
      </c>
      <c r="X3318" s="188">
        <v>1085900.5900000001</v>
      </c>
      <c r="Y3318" s="188"/>
      <c r="Z3318" s="188">
        <v>1095579.93</v>
      </c>
      <c r="AA3318" s="188"/>
      <c r="AB3318" s="188">
        <v>986082.43</v>
      </c>
      <c r="AC3318" s="188">
        <v>1057407.04</v>
      </c>
      <c r="AD3318" s="188"/>
      <c r="AE3318" s="188">
        <v>1028429.53</v>
      </c>
      <c r="AF3318" s="188"/>
    </row>
    <row r="3319" spans="1:32" x14ac:dyDescent="0.3">
      <c r="A3319" s="180" t="s">
        <v>973</v>
      </c>
      <c r="B3319" s="180">
        <v>45265</v>
      </c>
      <c r="C3319" s="182" t="s">
        <v>31591</v>
      </c>
      <c r="D3319" s="180" t="s">
        <v>58</v>
      </c>
      <c r="E3319" s="180" t="s">
        <v>857</v>
      </c>
      <c r="F3319" s="188">
        <v>37.909999999999997</v>
      </c>
      <c r="G3319" s="188">
        <v>35.15</v>
      </c>
      <c r="H3319" s="188">
        <v>35.729999999999997</v>
      </c>
      <c r="I3319" s="188">
        <v>42.18</v>
      </c>
      <c r="J3319" s="188">
        <v>33.409999999999997</v>
      </c>
      <c r="K3319" s="188">
        <v>36.619999999999997</v>
      </c>
      <c r="L3319" s="188">
        <v>30.16</v>
      </c>
      <c r="M3319" s="188">
        <v>34.56</v>
      </c>
      <c r="N3319" s="188">
        <v>30.46</v>
      </c>
      <c r="O3319" s="188">
        <v>33.409999999999997</v>
      </c>
      <c r="P3319" s="188">
        <v>33.06</v>
      </c>
      <c r="Q3319" s="188">
        <v>35.78</v>
      </c>
      <c r="R3319" s="188">
        <v>45.98</v>
      </c>
      <c r="S3319" s="188">
        <v>39.83</v>
      </c>
      <c r="T3319" s="188">
        <v>43.12</v>
      </c>
      <c r="U3319" s="188">
        <v>36.090000000000003</v>
      </c>
      <c r="V3319" s="188">
        <v>44.24</v>
      </c>
      <c r="W3319" s="188">
        <v>35.15</v>
      </c>
      <c r="X3319" s="188">
        <v>42.18</v>
      </c>
      <c r="Y3319" s="188">
        <v>30.46</v>
      </c>
      <c r="Z3319" s="188">
        <v>38.659999999999997</v>
      </c>
      <c r="AA3319" s="188">
        <v>44.97</v>
      </c>
      <c r="AB3319" s="188">
        <v>39.6</v>
      </c>
      <c r="AC3319" s="188">
        <v>34.909999999999997</v>
      </c>
      <c r="AD3319" s="188">
        <v>31.63</v>
      </c>
      <c r="AE3319" s="188">
        <v>35.15</v>
      </c>
      <c r="AF3319" s="188">
        <v>41.9</v>
      </c>
    </row>
    <row r="3320" spans="1:32" x14ac:dyDescent="0.3">
      <c r="A3320" s="180" t="s">
        <v>26752</v>
      </c>
      <c r="B3320" s="180">
        <v>13617</v>
      </c>
      <c r="C3320" s="182" t="s">
        <v>29635</v>
      </c>
      <c r="D3320" s="180" t="s">
        <v>6</v>
      </c>
      <c r="E3320" s="180" t="s">
        <v>857</v>
      </c>
      <c r="F3320" s="188">
        <v>100976.03</v>
      </c>
      <c r="G3320" s="188">
        <v>100976.03</v>
      </c>
      <c r="H3320" s="188">
        <v>100976.03</v>
      </c>
      <c r="I3320" s="188">
        <v>100976.03</v>
      </c>
      <c r="J3320" s="188">
        <v>100976.03</v>
      </c>
      <c r="K3320" s="188">
        <v>100976.03</v>
      </c>
      <c r="L3320" s="188">
        <v>100976.03</v>
      </c>
      <c r="M3320" s="188">
        <v>100976.03</v>
      </c>
      <c r="N3320" s="188">
        <v>100976.03</v>
      </c>
      <c r="O3320" s="188">
        <v>100976.03</v>
      </c>
      <c r="P3320" s="188">
        <v>100976.03</v>
      </c>
      <c r="Q3320" s="188">
        <v>100976.03</v>
      </c>
      <c r="R3320" s="188">
        <v>100976.03</v>
      </c>
      <c r="S3320" s="188">
        <v>100976.03</v>
      </c>
      <c r="T3320" s="188">
        <v>100976.03</v>
      </c>
      <c r="U3320" s="188">
        <v>100976.03</v>
      </c>
      <c r="V3320" s="188">
        <v>100976.03</v>
      </c>
      <c r="W3320" s="188">
        <v>100976.03</v>
      </c>
      <c r="X3320" s="188">
        <v>100976.03</v>
      </c>
      <c r="Y3320" s="188">
        <v>100976.03</v>
      </c>
      <c r="Z3320" s="188">
        <v>100976.03</v>
      </c>
      <c r="AA3320" s="188">
        <v>100976.03</v>
      </c>
      <c r="AB3320" s="188">
        <v>100976.03</v>
      </c>
      <c r="AC3320" s="188">
        <v>100976.03</v>
      </c>
      <c r="AD3320" s="188">
        <v>100976.03</v>
      </c>
      <c r="AE3320" s="188">
        <v>100976.03</v>
      </c>
      <c r="AF3320" s="188">
        <v>100976.03</v>
      </c>
    </row>
    <row r="3321" spans="1:32" x14ac:dyDescent="0.3">
      <c r="A3321" s="180" t="s">
        <v>973</v>
      </c>
      <c r="B3321" s="180">
        <v>35274</v>
      </c>
      <c r="C3321" s="182" t="s">
        <v>29636</v>
      </c>
      <c r="D3321" s="180" t="s">
        <v>37</v>
      </c>
      <c r="E3321" s="180" t="s">
        <v>857</v>
      </c>
      <c r="F3321" s="188">
        <v>47.12</v>
      </c>
      <c r="G3321" s="188">
        <v>38.06</v>
      </c>
      <c r="H3321" s="188">
        <v>31.7</v>
      </c>
      <c r="I3321" s="188">
        <v>36.04</v>
      </c>
      <c r="J3321" s="188">
        <v>47.23</v>
      </c>
      <c r="K3321" s="188">
        <v>55.19</v>
      </c>
      <c r="L3321" s="188">
        <v>51.99</v>
      </c>
      <c r="M3321" s="188">
        <v>61.85</v>
      </c>
      <c r="N3321" s="188">
        <v>39.01</v>
      </c>
      <c r="O3321" s="188">
        <v>65.650000000000006</v>
      </c>
      <c r="P3321" s="188">
        <v>74.22</v>
      </c>
      <c r="Q3321" s="188">
        <v>54.81</v>
      </c>
      <c r="R3321" s="188">
        <v>45.67</v>
      </c>
      <c r="S3321" s="188">
        <v>57.09</v>
      </c>
      <c r="T3321" s="188">
        <v>39.96</v>
      </c>
      <c r="U3321" s="188">
        <v>60.71</v>
      </c>
      <c r="V3321" s="188">
        <v>38.06</v>
      </c>
      <c r="W3321" s="188">
        <v>79.17</v>
      </c>
      <c r="X3321" s="188">
        <v>58.42</v>
      </c>
      <c r="Y3321" s="188">
        <v>58.99</v>
      </c>
      <c r="Z3321" s="188">
        <v>45.63</v>
      </c>
      <c r="AA3321" s="188">
        <v>34.25</v>
      </c>
      <c r="AB3321" s="188">
        <v>47.42</v>
      </c>
      <c r="AC3321" s="188">
        <v>114.19</v>
      </c>
      <c r="AD3321" s="188">
        <v>41.37</v>
      </c>
      <c r="AE3321" s="188">
        <v>63.56</v>
      </c>
      <c r="AF3321" s="188">
        <v>51.38</v>
      </c>
    </row>
    <row r="3322" spans="1:32" x14ac:dyDescent="0.3">
      <c r="A3322" s="180" t="s">
        <v>973</v>
      </c>
      <c r="B3322" s="180">
        <v>35275</v>
      </c>
      <c r="C3322" s="182" t="s">
        <v>29637</v>
      </c>
      <c r="D3322" s="180" t="s">
        <v>37</v>
      </c>
      <c r="E3322" s="180" t="s">
        <v>857</v>
      </c>
      <c r="F3322" s="188">
        <v>100.01</v>
      </c>
      <c r="G3322" s="188">
        <v>80.78</v>
      </c>
      <c r="H3322" s="188">
        <v>67.290000000000006</v>
      </c>
      <c r="I3322" s="188">
        <v>76.5</v>
      </c>
      <c r="J3322" s="188">
        <v>100.25</v>
      </c>
      <c r="K3322" s="188">
        <v>117.14</v>
      </c>
      <c r="L3322" s="188">
        <v>110.35</v>
      </c>
      <c r="M3322" s="188">
        <v>131.27000000000001</v>
      </c>
      <c r="N3322" s="188">
        <v>82.8</v>
      </c>
      <c r="O3322" s="188">
        <v>139.35</v>
      </c>
      <c r="P3322" s="188">
        <v>157.53</v>
      </c>
      <c r="Q3322" s="188">
        <v>116.33</v>
      </c>
      <c r="R3322" s="188">
        <v>96.94</v>
      </c>
      <c r="S3322" s="188">
        <v>121.18</v>
      </c>
      <c r="T3322" s="188">
        <v>84.82</v>
      </c>
      <c r="U3322" s="188">
        <v>128.85</v>
      </c>
      <c r="V3322" s="188">
        <v>80.78</v>
      </c>
      <c r="W3322" s="188">
        <v>168.03</v>
      </c>
      <c r="X3322" s="188">
        <v>124</v>
      </c>
      <c r="Y3322" s="188">
        <v>125.21</v>
      </c>
      <c r="Z3322" s="188">
        <v>96.86</v>
      </c>
      <c r="AA3322" s="188">
        <v>72.7</v>
      </c>
      <c r="AB3322" s="188">
        <v>100.66</v>
      </c>
      <c r="AC3322" s="188">
        <v>242.36</v>
      </c>
      <c r="AD3322" s="188">
        <v>87.81</v>
      </c>
      <c r="AE3322" s="188">
        <v>134.91</v>
      </c>
      <c r="AF3322" s="188">
        <v>109.06</v>
      </c>
    </row>
    <row r="3323" spans="1:32" x14ac:dyDescent="0.3">
      <c r="A3323" s="180" t="s">
        <v>973</v>
      </c>
      <c r="B3323" s="180">
        <v>35276</v>
      </c>
      <c r="C3323" s="182" t="s">
        <v>29638</v>
      </c>
      <c r="D3323" s="180" t="s">
        <v>37</v>
      </c>
      <c r="E3323" s="180" t="s">
        <v>857</v>
      </c>
      <c r="F3323" s="188">
        <v>174.01</v>
      </c>
      <c r="G3323" s="188">
        <v>140.56</v>
      </c>
      <c r="H3323" s="188">
        <v>117.09</v>
      </c>
      <c r="I3323" s="188">
        <v>133.11000000000001</v>
      </c>
      <c r="J3323" s="188">
        <v>174.44</v>
      </c>
      <c r="K3323" s="188">
        <v>203.81</v>
      </c>
      <c r="L3323" s="188">
        <v>192.01</v>
      </c>
      <c r="M3323" s="188">
        <v>228.41</v>
      </c>
      <c r="N3323" s="188">
        <v>144.07</v>
      </c>
      <c r="O3323" s="188">
        <v>242.47</v>
      </c>
      <c r="P3323" s="188">
        <v>274.10000000000002</v>
      </c>
      <c r="Q3323" s="188">
        <v>202.41</v>
      </c>
      <c r="R3323" s="188">
        <v>168.67</v>
      </c>
      <c r="S3323" s="188">
        <v>210.84</v>
      </c>
      <c r="T3323" s="188">
        <v>147.59</v>
      </c>
      <c r="U3323" s="188">
        <v>224.2</v>
      </c>
      <c r="V3323" s="188">
        <v>140.56</v>
      </c>
      <c r="W3323" s="188">
        <v>292.37</v>
      </c>
      <c r="X3323" s="188">
        <v>215.76</v>
      </c>
      <c r="Y3323" s="188">
        <v>217.87</v>
      </c>
      <c r="Z3323" s="188">
        <v>168.53</v>
      </c>
      <c r="AA3323" s="188">
        <v>126.5</v>
      </c>
      <c r="AB3323" s="188">
        <v>175.14</v>
      </c>
      <c r="AC3323" s="188">
        <v>421.69</v>
      </c>
      <c r="AD3323" s="188">
        <v>152.79</v>
      </c>
      <c r="AE3323" s="188">
        <v>234.74</v>
      </c>
      <c r="AF3323" s="188">
        <v>189.76</v>
      </c>
    </row>
    <row r="3324" spans="1:32" x14ac:dyDescent="0.3">
      <c r="A3324" s="180" t="s">
        <v>973</v>
      </c>
      <c r="B3324" s="180">
        <v>11091</v>
      </c>
      <c r="C3324" s="182" t="s">
        <v>29639</v>
      </c>
      <c r="D3324" s="180" t="s">
        <v>6</v>
      </c>
      <c r="E3324" s="180" t="s">
        <v>857</v>
      </c>
      <c r="F3324" s="188">
        <v>1.38</v>
      </c>
      <c r="G3324" s="188">
        <v>1.97</v>
      </c>
      <c r="H3324" s="188"/>
      <c r="I3324" s="188">
        <v>2.44</v>
      </c>
      <c r="J3324" s="188">
        <v>1.58</v>
      </c>
      <c r="K3324" s="188">
        <v>1.42</v>
      </c>
      <c r="L3324" s="188"/>
      <c r="M3324" s="188">
        <v>2.0699999999999998</v>
      </c>
      <c r="N3324" s="188">
        <v>1.24</v>
      </c>
      <c r="O3324" s="188">
        <v>2.44</v>
      </c>
      <c r="P3324" s="188">
        <v>1.53</v>
      </c>
      <c r="Q3324" s="188">
        <v>1.1399999999999999</v>
      </c>
      <c r="R3324" s="188">
        <v>1.46</v>
      </c>
      <c r="S3324" s="188">
        <v>2</v>
      </c>
      <c r="T3324" s="188">
        <v>2.0099999999999998</v>
      </c>
      <c r="U3324" s="188">
        <v>1.0900000000000001</v>
      </c>
      <c r="V3324" s="188">
        <v>2.2999999999999998</v>
      </c>
      <c r="W3324" s="188">
        <v>1.22</v>
      </c>
      <c r="X3324" s="188">
        <v>2.0699999999999998</v>
      </c>
      <c r="Y3324" s="188">
        <v>1.64</v>
      </c>
      <c r="Z3324" s="188">
        <v>1.4</v>
      </c>
      <c r="AA3324" s="188">
        <v>1.52</v>
      </c>
      <c r="AB3324" s="188">
        <v>1.62</v>
      </c>
      <c r="AC3324" s="188">
        <v>1.58</v>
      </c>
      <c r="AD3324" s="188">
        <v>1.86</v>
      </c>
      <c r="AE3324" s="188">
        <v>1.58</v>
      </c>
      <c r="AF3324" s="188">
        <v>1.6</v>
      </c>
    </row>
    <row r="3325" spans="1:32" x14ac:dyDescent="0.3">
      <c r="A3325" s="180" t="s">
        <v>973</v>
      </c>
      <c r="B3325" s="180">
        <v>37586</v>
      </c>
      <c r="C3325" s="182" t="s">
        <v>29640</v>
      </c>
      <c r="D3325" s="180" t="s">
        <v>28489</v>
      </c>
      <c r="E3325" s="180" t="s">
        <v>857</v>
      </c>
      <c r="F3325" s="188"/>
      <c r="G3325" s="188"/>
      <c r="H3325" s="188"/>
      <c r="I3325" s="188"/>
      <c r="J3325" s="188">
        <v>73.28</v>
      </c>
      <c r="K3325" s="188"/>
      <c r="L3325" s="188"/>
      <c r="M3325" s="188"/>
      <c r="N3325" s="188"/>
      <c r="O3325" s="188"/>
      <c r="P3325" s="188">
        <v>103.03</v>
      </c>
      <c r="Q3325" s="188"/>
      <c r="R3325" s="188"/>
      <c r="S3325" s="188"/>
      <c r="T3325" s="188"/>
      <c r="U3325" s="188"/>
      <c r="V3325" s="188"/>
      <c r="W3325" s="188"/>
      <c r="X3325" s="188">
        <v>82.42</v>
      </c>
      <c r="Y3325" s="188"/>
      <c r="Z3325" s="188"/>
      <c r="AA3325" s="188"/>
      <c r="AB3325" s="188"/>
      <c r="AC3325" s="188"/>
      <c r="AD3325" s="188"/>
      <c r="AE3325" s="188">
        <v>48.76</v>
      </c>
      <c r="AF3325" s="188"/>
    </row>
    <row r="3326" spans="1:32" x14ac:dyDescent="0.3">
      <c r="A3326" s="180" t="s">
        <v>973</v>
      </c>
      <c r="B3326" s="180">
        <v>37395</v>
      </c>
      <c r="C3326" s="182" t="s">
        <v>29641</v>
      </c>
      <c r="D3326" s="180" t="s">
        <v>28489</v>
      </c>
      <c r="E3326" s="180" t="s">
        <v>857</v>
      </c>
      <c r="F3326" s="188"/>
      <c r="G3326" s="188"/>
      <c r="H3326" s="188"/>
      <c r="I3326" s="188"/>
      <c r="J3326" s="188">
        <v>63.01</v>
      </c>
      <c r="K3326" s="188"/>
      <c r="L3326" s="188"/>
      <c r="M3326" s="188"/>
      <c r="N3326" s="188"/>
      <c r="O3326" s="188"/>
      <c r="P3326" s="188">
        <v>88.59</v>
      </c>
      <c r="Q3326" s="188"/>
      <c r="R3326" s="188"/>
      <c r="S3326" s="188"/>
      <c r="T3326" s="188"/>
      <c r="U3326" s="188"/>
      <c r="V3326" s="188"/>
      <c r="W3326" s="188"/>
      <c r="X3326" s="188">
        <v>70.87</v>
      </c>
      <c r="Y3326" s="188"/>
      <c r="Z3326" s="188"/>
      <c r="AA3326" s="188"/>
      <c r="AB3326" s="188"/>
      <c r="AC3326" s="188"/>
      <c r="AD3326" s="188"/>
      <c r="AE3326" s="188">
        <v>41.93</v>
      </c>
      <c r="AF3326" s="188"/>
    </row>
    <row r="3327" spans="1:32" x14ac:dyDescent="0.3">
      <c r="A3327" s="180" t="s">
        <v>973</v>
      </c>
      <c r="B3327" s="180">
        <v>14147</v>
      </c>
      <c r="C3327" s="182" t="s">
        <v>31592</v>
      </c>
      <c r="D3327" s="180" t="s">
        <v>28489</v>
      </c>
      <c r="E3327" s="180" t="s">
        <v>857</v>
      </c>
      <c r="F3327" s="188"/>
      <c r="G3327" s="188"/>
      <c r="H3327" s="188"/>
      <c r="I3327" s="188"/>
      <c r="J3327" s="188">
        <v>83.59</v>
      </c>
      <c r="K3327" s="188"/>
      <c r="L3327" s="188"/>
      <c r="M3327" s="188"/>
      <c r="N3327" s="188"/>
      <c r="O3327" s="188"/>
      <c r="P3327" s="188">
        <v>117.51</v>
      </c>
      <c r="Q3327" s="188"/>
      <c r="R3327" s="188"/>
      <c r="S3327" s="188"/>
      <c r="T3327" s="188"/>
      <c r="U3327" s="188"/>
      <c r="V3327" s="188"/>
      <c r="W3327" s="188"/>
      <c r="X3327" s="188">
        <v>94.01</v>
      </c>
      <c r="Y3327" s="188"/>
      <c r="Z3327" s="188"/>
      <c r="AA3327" s="188"/>
      <c r="AB3327" s="188"/>
      <c r="AC3327" s="188"/>
      <c r="AD3327" s="188"/>
      <c r="AE3327" s="188">
        <v>55.62</v>
      </c>
      <c r="AF3327" s="188"/>
    </row>
    <row r="3328" spans="1:32" x14ac:dyDescent="0.3">
      <c r="A3328" s="180" t="s">
        <v>973</v>
      </c>
      <c r="B3328" s="180">
        <v>37396</v>
      </c>
      <c r="C3328" s="182" t="s">
        <v>31593</v>
      </c>
      <c r="D3328" s="180" t="s">
        <v>28489</v>
      </c>
      <c r="E3328" s="180" t="s">
        <v>857</v>
      </c>
      <c r="F3328" s="188"/>
      <c r="G3328" s="188"/>
      <c r="H3328" s="188"/>
      <c r="I3328" s="188"/>
      <c r="J3328" s="188">
        <v>51.56</v>
      </c>
      <c r="K3328" s="188"/>
      <c r="L3328" s="188"/>
      <c r="M3328" s="188"/>
      <c r="N3328" s="188"/>
      <c r="O3328" s="188"/>
      <c r="P3328" s="188">
        <v>72.489999999999995</v>
      </c>
      <c r="Q3328" s="188"/>
      <c r="R3328" s="188"/>
      <c r="S3328" s="188"/>
      <c r="T3328" s="188"/>
      <c r="U3328" s="188"/>
      <c r="V3328" s="188"/>
      <c r="W3328" s="188"/>
      <c r="X3328" s="188">
        <v>57.99</v>
      </c>
      <c r="Y3328" s="188"/>
      <c r="Z3328" s="188"/>
      <c r="AA3328" s="188"/>
      <c r="AB3328" s="188"/>
      <c r="AC3328" s="188"/>
      <c r="AD3328" s="188"/>
      <c r="AE3328" s="188">
        <v>34.31</v>
      </c>
      <c r="AF3328" s="188"/>
    </row>
    <row r="3329" spans="1:32" x14ac:dyDescent="0.3">
      <c r="A3329" s="180" t="s">
        <v>973</v>
      </c>
      <c r="B3329" s="180">
        <v>37397</v>
      </c>
      <c r="C3329" s="182" t="s">
        <v>31594</v>
      </c>
      <c r="D3329" s="180" t="s">
        <v>28489</v>
      </c>
      <c r="E3329" s="180" t="s">
        <v>857</v>
      </c>
      <c r="F3329" s="188"/>
      <c r="G3329" s="188"/>
      <c r="H3329" s="188"/>
      <c r="I3329" s="188"/>
      <c r="J3329" s="188">
        <v>54.01</v>
      </c>
      <c r="K3329" s="188"/>
      <c r="L3329" s="188"/>
      <c r="M3329" s="188"/>
      <c r="N3329" s="188"/>
      <c r="O3329" s="188"/>
      <c r="P3329" s="188">
        <v>75.930000000000007</v>
      </c>
      <c r="Q3329" s="188"/>
      <c r="R3329" s="188"/>
      <c r="S3329" s="188"/>
      <c r="T3329" s="188"/>
      <c r="U3329" s="188"/>
      <c r="V3329" s="188"/>
      <c r="W3329" s="188"/>
      <c r="X3329" s="188">
        <v>60.75</v>
      </c>
      <c r="Y3329" s="188"/>
      <c r="Z3329" s="188"/>
      <c r="AA3329" s="188"/>
      <c r="AB3329" s="188"/>
      <c r="AC3329" s="188"/>
      <c r="AD3329" s="188"/>
      <c r="AE3329" s="188">
        <v>35.94</v>
      </c>
      <c r="AF3329" s="188"/>
    </row>
    <row r="3330" spans="1:32" x14ac:dyDescent="0.3">
      <c r="A3330" s="180" t="s">
        <v>973</v>
      </c>
      <c r="B3330" s="180">
        <v>43606</v>
      </c>
      <c r="C3330" s="182" t="s">
        <v>29642</v>
      </c>
      <c r="D3330" s="180" t="s">
        <v>6</v>
      </c>
      <c r="E3330" s="180" t="s">
        <v>857</v>
      </c>
      <c r="F3330" s="188">
        <v>9.8699999999999992</v>
      </c>
      <c r="G3330" s="188">
        <v>9.4</v>
      </c>
      <c r="H3330" s="188">
        <v>9.65</v>
      </c>
      <c r="I3330" s="188">
        <v>8.3699999999999992</v>
      </c>
      <c r="J3330" s="188">
        <v>9.25</v>
      </c>
      <c r="K3330" s="188">
        <v>10.26</v>
      </c>
      <c r="L3330" s="188">
        <v>9.2100000000000009</v>
      </c>
      <c r="M3330" s="188">
        <v>9.01</v>
      </c>
      <c r="N3330" s="188">
        <v>10.44</v>
      </c>
      <c r="O3330" s="188">
        <v>8.58</v>
      </c>
      <c r="P3330" s="188">
        <v>9.33</v>
      </c>
      <c r="Q3330" s="188">
        <v>10.19</v>
      </c>
      <c r="R3330" s="188">
        <v>11.61</v>
      </c>
      <c r="S3330" s="188">
        <v>9.74</v>
      </c>
      <c r="T3330" s="188">
        <v>9.65</v>
      </c>
      <c r="U3330" s="188">
        <v>10.26</v>
      </c>
      <c r="V3330" s="188">
        <v>9.44</v>
      </c>
      <c r="W3330" s="188">
        <v>9.01</v>
      </c>
      <c r="X3330" s="188">
        <v>9.42</v>
      </c>
      <c r="Y3330" s="188">
        <v>9.01</v>
      </c>
      <c r="Z3330" s="188">
        <v>10.94</v>
      </c>
      <c r="AA3330" s="188">
        <v>8.58</v>
      </c>
      <c r="AB3330" s="188">
        <v>9.68</v>
      </c>
      <c r="AC3330" s="188">
        <v>10.58</v>
      </c>
      <c r="AD3330" s="188">
        <v>9.65</v>
      </c>
      <c r="AE3330" s="188">
        <v>8.58</v>
      </c>
      <c r="AF3330" s="188">
        <v>10.3</v>
      </c>
    </row>
    <row r="3331" spans="1:32" x14ac:dyDescent="0.3">
      <c r="A3331" s="180" t="s">
        <v>973</v>
      </c>
      <c r="B3331" s="180">
        <v>444</v>
      </c>
      <c r="C3331" s="182" t="s">
        <v>29643</v>
      </c>
      <c r="D3331" s="180" t="s">
        <v>6</v>
      </c>
      <c r="E3331" s="180" t="s">
        <v>857</v>
      </c>
      <c r="F3331" s="188">
        <v>23.56</v>
      </c>
      <c r="G3331" s="188">
        <v>44.35</v>
      </c>
      <c r="H3331" s="188">
        <v>33.200000000000003</v>
      </c>
      <c r="I3331" s="188">
        <v>24</v>
      </c>
      <c r="J3331" s="188">
        <v>48</v>
      </c>
      <c r="K3331" s="188"/>
      <c r="L3331" s="188">
        <v>41.51</v>
      </c>
      <c r="M3331" s="188">
        <v>34.4</v>
      </c>
      <c r="N3331" s="188">
        <v>40.65</v>
      </c>
      <c r="O3331" s="188">
        <v>39.03</v>
      </c>
      <c r="P3331" s="188"/>
      <c r="Q3331" s="188">
        <v>47.25</v>
      </c>
      <c r="R3331" s="188">
        <v>41.86</v>
      </c>
      <c r="S3331" s="188">
        <v>42.47</v>
      </c>
      <c r="T3331" s="188">
        <v>32.36</v>
      </c>
      <c r="U3331" s="188"/>
      <c r="V3331" s="188">
        <v>33.04</v>
      </c>
      <c r="W3331" s="188">
        <v>21.64</v>
      </c>
      <c r="X3331" s="188">
        <v>46.08</v>
      </c>
      <c r="Y3331" s="188"/>
      <c r="Z3331" s="188">
        <v>21.15</v>
      </c>
      <c r="AA3331" s="188"/>
      <c r="AB3331" s="188"/>
      <c r="AC3331" s="188">
        <v>40.69</v>
      </c>
      <c r="AD3331" s="188"/>
      <c r="AE3331" s="188">
        <v>24</v>
      </c>
      <c r="AF3331" s="188">
        <v>48.25</v>
      </c>
    </row>
    <row r="3332" spans="1:32" x14ac:dyDescent="0.3">
      <c r="A3332" s="180" t="s">
        <v>973</v>
      </c>
      <c r="B3332" s="180">
        <v>445</v>
      </c>
      <c r="C3332" s="182" t="s">
        <v>29644</v>
      </c>
      <c r="D3332" s="180" t="s">
        <v>6</v>
      </c>
      <c r="E3332" s="180" t="s">
        <v>857</v>
      </c>
      <c r="F3332" s="188">
        <v>32.25</v>
      </c>
      <c r="G3332" s="188">
        <v>60.71</v>
      </c>
      <c r="H3332" s="188">
        <v>45.44</v>
      </c>
      <c r="I3332" s="188">
        <v>32.85</v>
      </c>
      <c r="J3332" s="188">
        <v>65.7</v>
      </c>
      <c r="K3332" s="188"/>
      <c r="L3332" s="188">
        <v>56.82</v>
      </c>
      <c r="M3332" s="188">
        <v>47.08</v>
      </c>
      <c r="N3332" s="188">
        <v>55.65</v>
      </c>
      <c r="O3332" s="188">
        <v>53.42</v>
      </c>
      <c r="P3332" s="188"/>
      <c r="Q3332" s="188">
        <v>64.680000000000007</v>
      </c>
      <c r="R3332" s="188">
        <v>57.3</v>
      </c>
      <c r="S3332" s="188">
        <v>58.13</v>
      </c>
      <c r="T3332" s="188">
        <v>44.3</v>
      </c>
      <c r="U3332" s="188"/>
      <c r="V3332" s="188">
        <v>45.23</v>
      </c>
      <c r="W3332" s="188">
        <v>29.63</v>
      </c>
      <c r="X3332" s="188">
        <v>63.07</v>
      </c>
      <c r="Y3332" s="188"/>
      <c r="Z3332" s="188">
        <v>28.95</v>
      </c>
      <c r="AA3332" s="188"/>
      <c r="AB3332" s="188"/>
      <c r="AC3332" s="188">
        <v>55.7</v>
      </c>
      <c r="AD3332" s="188"/>
      <c r="AE3332" s="188">
        <v>32.85</v>
      </c>
      <c r="AF3332" s="188">
        <v>66.05</v>
      </c>
    </row>
    <row r="3333" spans="1:32" x14ac:dyDescent="0.3">
      <c r="A3333" s="180" t="s">
        <v>26723</v>
      </c>
      <c r="B3333" s="180">
        <v>4783</v>
      </c>
      <c r="C3333" s="182" t="s">
        <v>29645</v>
      </c>
      <c r="D3333" s="180" t="s">
        <v>40</v>
      </c>
      <c r="E3333" s="180" t="s">
        <v>26586</v>
      </c>
      <c r="F3333" s="188">
        <v>25.32</v>
      </c>
      <c r="G3333" s="188">
        <v>20.27</v>
      </c>
      <c r="H3333" s="188">
        <v>21.67</v>
      </c>
      <c r="I3333" s="188">
        <v>22.37</v>
      </c>
      <c r="J3333" s="188">
        <v>25.75</v>
      </c>
      <c r="K3333" s="188">
        <v>21.86</v>
      </c>
      <c r="L3333" s="188">
        <v>23.15</v>
      </c>
      <c r="M3333" s="188">
        <v>26.02</v>
      </c>
      <c r="N3333" s="188">
        <v>24.01</v>
      </c>
      <c r="O3333" s="188">
        <v>23.78</v>
      </c>
      <c r="P3333" s="188">
        <v>25.86</v>
      </c>
      <c r="Q3333" s="188">
        <v>21.26</v>
      </c>
      <c r="R3333" s="188">
        <v>22.29</v>
      </c>
      <c r="S3333" s="188">
        <v>21.92</v>
      </c>
      <c r="T3333" s="188">
        <v>23.06</v>
      </c>
      <c r="U3333" s="188">
        <v>22.53</v>
      </c>
      <c r="V3333" s="188">
        <v>21.8</v>
      </c>
      <c r="W3333" s="188">
        <v>28.95</v>
      </c>
      <c r="X3333" s="188">
        <v>30.49</v>
      </c>
      <c r="Y3333" s="188">
        <v>22.26</v>
      </c>
      <c r="Z3333" s="188">
        <v>22.99</v>
      </c>
      <c r="AA3333" s="188">
        <v>25.53</v>
      </c>
      <c r="AB3333" s="188">
        <v>22.76</v>
      </c>
      <c r="AC3333" s="188">
        <v>30.09</v>
      </c>
      <c r="AD3333" s="188">
        <v>20.45</v>
      </c>
      <c r="AE3333" s="188">
        <v>26.03</v>
      </c>
      <c r="AF3333" s="188">
        <v>24.14</v>
      </c>
    </row>
    <row r="3334" spans="1:32" x14ac:dyDescent="0.3">
      <c r="A3334" s="180" t="s">
        <v>26723</v>
      </c>
      <c r="B3334" s="180">
        <v>41079</v>
      </c>
      <c r="C3334" s="182" t="s">
        <v>29646</v>
      </c>
      <c r="D3334" s="180" t="s">
        <v>63</v>
      </c>
      <c r="E3334" s="180" t="s">
        <v>857</v>
      </c>
      <c r="F3334" s="188">
        <v>4428.92</v>
      </c>
      <c r="G3334" s="188">
        <v>3533.91</v>
      </c>
      <c r="H3334" s="188">
        <v>3802.69</v>
      </c>
      <c r="I3334" s="188">
        <v>3890.97</v>
      </c>
      <c r="J3334" s="188">
        <v>4498.59</v>
      </c>
      <c r="K3334" s="188">
        <v>3847.23</v>
      </c>
      <c r="L3334" s="188">
        <v>4120.0200000000004</v>
      </c>
      <c r="M3334" s="188">
        <v>4559.04</v>
      </c>
      <c r="N3334" s="188">
        <v>4305.12</v>
      </c>
      <c r="O3334" s="188">
        <v>4186.91</v>
      </c>
      <c r="P3334" s="188">
        <v>4573.8100000000004</v>
      </c>
      <c r="Q3334" s="188">
        <v>3721.69</v>
      </c>
      <c r="R3334" s="188">
        <v>4009.79</v>
      </c>
      <c r="S3334" s="188">
        <v>3795.6</v>
      </c>
      <c r="T3334" s="188">
        <v>4015.03</v>
      </c>
      <c r="U3334" s="188">
        <v>3942.47</v>
      </c>
      <c r="V3334" s="188">
        <v>3850.47</v>
      </c>
      <c r="W3334" s="188">
        <v>5079.1400000000003</v>
      </c>
      <c r="X3334" s="188">
        <v>5356.16</v>
      </c>
      <c r="Y3334" s="188">
        <v>3892.72</v>
      </c>
      <c r="Z3334" s="188">
        <v>4002.08</v>
      </c>
      <c r="AA3334" s="188">
        <v>4456.01</v>
      </c>
      <c r="AB3334" s="188">
        <v>3999.98</v>
      </c>
      <c r="AC3334" s="188">
        <v>5279.01</v>
      </c>
      <c r="AD3334" s="188">
        <v>3610.62</v>
      </c>
      <c r="AE3334" s="188">
        <v>4560.57</v>
      </c>
      <c r="AF3334" s="188">
        <v>4245.1499999999996</v>
      </c>
    </row>
    <row r="3335" spans="1:32" x14ac:dyDescent="0.3">
      <c r="A3335" s="180" t="s">
        <v>26723</v>
      </c>
      <c r="B3335" s="180">
        <v>12874</v>
      </c>
      <c r="C3335" s="182" t="s">
        <v>29647</v>
      </c>
      <c r="D3335" s="180" t="s">
        <v>40</v>
      </c>
      <c r="E3335" s="180" t="s">
        <v>857</v>
      </c>
      <c r="F3335" s="188">
        <v>24.57</v>
      </c>
      <c r="G3335" s="188">
        <v>19.66</v>
      </c>
      <c r="H3335" s="188">
        <v>21.03</v>
      </c>
      <c r="I3335" s="188">
        <v>21.71</v>
      </c>
      <c r="J3335" s="188">
        <v>25.75</v>
      </c>
      <c r="K3335" s="188">
        <v>21.21</v>
      </c>
      <c r="L3335" s="188">
        <v>22.47</v>
      </c>
      <c r="M3335" s="188">
        <v>23.99</v>
      </c>
      <c r="N3335" s="188">
        <v>23.3</v>
      </c>
      <c r="O3335" s="188">
        <v>23.08</v>
      </c>
      <c r="P3335" s="188">
        <v>25.1</v>
      </c>
      <c r="Q3335" s="188">
        <v>20.64</v>
      </c>
      <c r="R3335" s="188">
        <v>21.64</v>
      </c>
      <c r="S3335" s="188">
        <v>21.28</v>
      </c>
      <c r="T3335" s="188">
        <v>22.38</v>
      </c>
      <c r="U3335" s="188">
        <v>21.87</v>
      </c>
      <c r="V3335" s="188">
        <v>21.16</v>
      </c>
      <c r="W3335" s="188">
        <v>28.11</v>
      </c>
      <c r="X3335" s="188">
        <v>28.11</v>
      </c>
      <c r="Y3335" s="188">
        <v>21.61</v>
      </c>
      <c r="Z3335" s="188">
        <v>22.32</v>
      </c>
      <c r="AA3335" s="188">
        <v>24.78</v>
      </c>
      <c r="AB3335" s="188">
        <v>22.08</v>
      </c>
      <c r="AC3335" s="188">
        <v>29.21</v>
      </c>
      <c r="AD3335" s="188">
        <v>20.45</v>
      </c>
      <c r="AE3335" s="188">
        <v>23.99</v>
      </c>
      <c r="AF3335" s="188">
        <v>23.43</v>
      </c>
    </row>
    <row r="3336" spans="1:32" x14ac:dyDescent="0.3">
      <c r="A3336" s="180" t="s">
        <v>26723</v>
      </c>
      <c r="B3336" s="180">
        <v>41082</v>
      </c>
      <c r="C3336" s="182" t="s">
        <v>29648</v>
      </c>
      <c r="D3336" s="180" t="s">
        <v>63</v>
      </c>
      <c r="E3336" s="180" t="s">
        <v>857</v>
      </c>
      <c r="F3336" s="188">
        <v>4300.78</v>
      </c>
      <c r="G3336" s="188">
        <v>3431.66</v>
      </c>
      <c r="H3336" s="188">
        <v>3692.66</v>
      </c>
      <c r="I3336" s="188">
        <v>3778.39</v>
      </c>
      <c r="J3336" s="188">
        <v>4498.59</v>
      </c>
      <c r="K3336" s="188">
        <v>3735.93</v>
      </c>
      <c r="L3336" s="188">
        <v>4000.82</v>
      </c>
      <c r="M3336" s="188">
        <v>4204.37</v>
      </c>
      <c r="N3336" s="188">
        <v>4180.57</v>
      </c>
      <c r="O3336" s="188">
        <v>4065.77</v>
      </c>
      <c r="P3336" s="188">
        <v>4441.47</v>
      </c>
      <c r="Q3336" s="188">
        <v>3614.01</v>
      </c>
      <c r="R3336" s="188">
        <v>3893.77</v>
      </c>
      <c r="S3336" s="188">
        <v>3685.78</v>
      </c>
      <c r="T3336" s="188">
        <v>3898.86</v>
      </c>
      <c r="U3336" s="188">
        <v>3828.4</v>
      </c>
      <c r="V3336" s="188">
        <v>3739.06</v>
      </c>
      <c r="W3336" s="188">
        <v>4932.1899999999996</v>
      </c>
      <c r="X3336" s="188">
        <v>4939.4799999999996</v>
      </c>
      <c r="Y3336" s="188">
        <v>3780.09</v>
      </c>
      <c r="Z3336" s="188">
        <v>3886.29</v>
      </c>
      <c r="AA3336" s="188">
        <v>4327.09</v>
      </c>
      <c r="AB3336" s="188">
        <v>3884.25</v>
      </c>
      <c r="AC3336" s="188">
        <v>5126.28</v>
      </c>
      <c r="AD3336" s="188">
        <v>3610.62</v>
      </c>
      <c r="AE3336" s="188">
        <v>4205.78</v>
      </c>
      <c r="AF3336" s="188">
        <v>4122.32</v>
      </c>
    </row>
    <row r="3337" spans="1:32" x14ac:dyDescent="0.3">
      <c r="A3337" s="180" t="s">
        <v>26723</v>
      </c>
      <c r="B3337" s="180">
        <v>4785</v>
      </c>
      <c r="C3337" s="182" t="s">
        <v>29649</v>
      </c>
      <c r="D3337" s="180" t="s">
        <v>40</v>
      </c>
      <c r="E3337" s="180" t="s">
        <v>857</v>
      </c>
      <c r="F3337" s="188">
        <v>25.32</v>
      </c>
      <c r="G3337" s="188">
        <v>20.27</v>
      </c>
      <c r="H3337" s="188">
        <v>21.67</v>
      </c>
      <c r="I3337" s="188">
        <v>22.37</v>
      </c>
      <c r="J3337" s="188">
        <v>29.78</v>
      </c>
      <c r="K3337" s="188">
        <v>21.86</v>
      </c>
      <c r="L3337" s="188">
        <v>23.15</v>
      </c>
      <c r="M3337" s="188">
        <v>26.02</v>
      </c>
      <c r="N3337" s="188">
        <v>24.01</v>
      </c>
      <c r="O3337" s="188">
        <v>23.78</v>
      </c>
      <c r="P3337" s="188">
        <v>25.86</v>
      </c>
      <c r="Q3337" s="188">
        <v>21.26</v>
      </c>
      <c r="R3337" s="188">
        <v>22.29</v>
      </c>
      <c r="S3337" s="188">
        <v>21.92</v>
      </c>
      <c r="T3337" s="188">
        <v>23.06</v>
      </c>
      <c r="U3337" s="188">
        <v>22.53</v>
      </c>
      <c r="V3337" s="188">
        <v>21.8</v>
      </c>
      <c r="W3337" s="188">
        <v>28.95</v>
      </c>
      <c r="X3337" s="188">
        <v>30.49</v>
      </c>
      <c r="Y3337" s="188">
        <v>22.26</v>
      </c>
      <c r="Z3337" s="188">
        <v>22.99</v>
      </c>
      <c r="AA3337" s="188">
        <v>25.53</v>
      </c>
      <c r="AB3337" s="188">
        <v>22.76</v>
      </c>
      <c r="AC3337" s="188">
        <v>30.09</v>
      </c>
      <c r="AD3337" s="188">
        <v>19.899999999999999</v>
      </c>
      <c r="AE3337" s="188">
        <v>26.03</v>
      </c>
      <c r="AF3337" s="188">
        <v>24.14</v>
      </c>
    </row>
    <row r="3338" spans="1:32" x14ac:dyDescent="0.3">
      <c r="A3338" s="180" t="s">
        <v>26723</v>
      </c>
      <c r="B3338" s="180">
        <v>41081</v>
      </c>
      <c r="C3338" s="182" t="s">
        <v>29650</v>
      </c>
      <c r="D3338" s="180" t="s">
        <v>63</v>
      </c>
      <c r="E3338" s="180" t="s">
        <v>857</v>
      </c>
      <c r="F3338" s="188">
        <v>4428.92</v>
      </c>
      <c r="G3338" s="188">
        <v>3533.91</v>
      </c>
      <c r="H3338" s="188">
        <v>3802.69</v>
      </c>
      <c r="I3338" s="188">
        <v>3890.97</v>
      </c>
      <c r="J3338" s="188">
        <v>5203.07</v>
      </c>
      <c r="K3338" s="188">
        <v>3847.23</v>
      </c>
      <c r="L3338" s="188">
        <v>4120.0200000000004</v>
      </c>
      <c r="M3338" s="188">
        <v>4559.04</v>
      </c>
      <c r="N3338" s="188">
        <v>4305.12</v>
      </c>
      <c r="O3338" s="188">
        <v>4186.91</v>
      </c>
      <c r="P3338" s="188">
        <v>4573.8100000000004</v>
      </c>
      <c r="Q3338" s="188">
        <v>3721.69</v>
      </c>
      <c r="R3338" s="188">
        <v>4009.79</v>
      </c>
      <c r="S3338" s="188">
        <v>3795.6</v>
      </c>
      <c r="T3338" s="188">
        <v>4015.03</v>
      </c>
      <c r="U3338" s="188">
        <v>3942.47</v>
      </c>
      <c r="V3338" s="188">
        <v>3850.47</v>
      </c>
      <c r="W3338" s="188">
        <v>5079.1400000000003</v>
      </c>
      <c r="X3338" s="188">
        <v>5356.16</v>
      </c>
      <c r="Y3338" s="188">
        <v>3892.72</v>
      </c>
      <c r="Z3338" s="188">
        <v>4002.08</v>
      </c>
      <c r="AA3338" s="188">
        <v>4456.01</v>
      </c>
      <c r="AB3338" s="188">
        <v>3999.98</v>
      </c>
      <c r="AC3338" s="188">
        <v>5279.01</v>
      </c>
      <c r="AD3338" s="188">
        <v>3514.17</v>
      </c>
      <c r="AE3338" s="188">
        <v>4560.57</v>
      </c>
      <c r="AF3338" s="188">
        <v>4245.1499999999996</v>
      </c>
    </row>
    <row r="3339" spans="1:32" x14ac:dyDescent="0.3">
      <c r="A3339" s="180" t="s">
        <v>973</v>
      </c>
      <c r="B3339" s="180">
        <v>4801</v>
      </c>
      <c r="C3339" s="182" t="s">
        <v>29651</v>
      </c>
      <c r="D3339" s="180" t="s">
        <v>47</v>
      </c>
      <c r="E3339" s="180" t="s">
        <v>857</v>
      </c>
      <c r="F3339" s="188">
        <v>85.03</v>
      </c>
      <c r="G3339" s="188">
        <v>120.1</v>
      </c>
      <c r="H3339" s="188">
        <v>85.03</v>
      </c>
      <c r="I3339" s="188">
        <v>77.010000000000005</v>
      </c>
      <c r="J3339" s="188">
        <v>99.57</v>
      </c>
      <c r="K3339" s="188">
        <v>70</v>
      </c>
      <c r="L3339" s="188">
        <v>80.900000000000006</v>
      </c>
      <c r="M3339" s="188">
        <v>67.040000000000006</v>
      </c>
      <c r="N3339" s="188">
        <v>75.38</v>
      </c>
      <c r="O3339" s="188">
        <v>85.03</v>
      </c>
      <c r="P3339" s="188">
        <v>89.03</v>
      </c>
      <c r="Q3339" s="188">
        <v>73.47</v>
      </c>
      <c r="R3339" s="188">
        <v>91.37</v>
      </c>
      <c r="S3339" s="188">
        <v>80.510000000000005</v>
      </c>
      <c r="T3339" s="188">
        <v>90.94</v>
      </c>
      <c r="U3339" s="188">
        <v>108.91</v>
      </c>
      <c r="V3339" s="188">
        <v>100.83</v>
      </c>
      <c r="W3339" s="188">
        <v>64.95</v>
      </c>
      <c r="X3339" s="188">
        <v>87.63</v>
      </c>
      <c r="Y3339" s="188">
        <v>85.03</v>
      </c>
      <c r="Z3339" s="188">
        <v>90.58</v>
      </c>
      <c r="AA3339" s="188">
        <v>85.03</v>
      </c>
      <c r="AB3339" s="188">
        <v>64.489999999999995</v>
      </c>
      <c r="AC3339" s="188">
        <v>68.459999999999994</v>
      </c>
      <c r="AD3339" s="188">
        <v>85.03</v>
      </c>
      <c r="AE3339" s="188">
        <v>84.05</v>
      </c>
      <c r="AF3339" s="188">
        <v>85.03</v>
      </c>
    </row>
    <row r="3340" spans="1:32" x14ac:dyDescent="0.3">
      <c r="A3340" s="180" t="s">
        <v>973</v>
      </c>
      <c r="B3340" s="180">
        <v>4794</v>
      </c>
      <c r="C3340" s="182" t="s">
        <v>29652</v>
      </c>
      <c r="D3340" s="180" t="s">
        <v>47</v>
      </c>
      <c r="E3340" s="180" t="s">
        <v>857</v>
      </c>
      <c r="F3340" s="188">
        <v>387.29</v>
      </c>
      <c r="G3340" s="188">
        <v>546.97</v>
      </c>
      <c r="H3340" s="188">
        <v>387.29</v>
      </c>
      <c r="I3340" s="188">
        <v>350.76</v>
      </c>
      <c r="J3340" s="188">
        <v>453.51</v>
      </c>
      <c r="K3340" s="188">
        <v>318.83999999999997</v>
      </c>
      <c r="L3340" s="188">
        <v>368.47</v>
      </c>
      <c r="M3340" s="188">
        <v>305.33999999999997</v>
      </c>
      <c r="N3340" s="188">
        <v>343.32</v>
      </c>
      <c r="O3340" s="188">
        <v>387.29</v>
      </c>
      <c r="P3340" s="188">
        <v>405.5</v>
      </c>
      <c r="Q3340" s="188">
        <v>334.64</v>
      </c>
      <c r="R3340" s="188">
        <v>416.13</v>
      </c>
      <c r="S3340" s="188">
        <v>366.7</v>
      </c>
      <c r="T3340" s="188">
        <v>414.18</v>
      </c>
      <c r="U3340" s="188">
        <v>496.02</v>
      </c>
      <c r="V3340" s="188">
        <v>459.21</v>
      </c>
      <c r="W3340" s="188">
        <v>295.83999999999997</v>
      </c>
      <c r="X3340" s="188">
        <v>399.12</v>
      </c>
      <c r="Y3340" s="188">
        <v>387.29</v>
      </c>
      <c r="Z3340" s="188">
        <v>412.55</v>
      </c>
      <c r="AA3340" s="188">
        <v>387.29</v>
      </c>
      <c r="AB3340" s="188">
        <v>293.70999999999998</v>
      </c>
      <c r="AC3340" s="188">
        <v>311.77999999999997</v>
      </c>
      <c r="AD3340" s="188">
        <v>387.29</v>
      </c>
      <c r="AE3340" s="188">
        <v>382.82</v>
      </c>
      <c r="AF3340" s="188">
        <v>387.29</v>
      </c>
    </row>
    <row r="3341" spans="1:32" x14ac:dyDescent="0.3">
      <c r="A3341" s="180" t="s">
        <v>973</v>
      </c>
      <c r="B3341" s="180">
        <v>4796</v>
      </c>
      <c r="C3341" s="182" t="s">
        <v>29653</v>
      </c>
      <c r="D3341" s="180" t="s">
        <v>47</v>
      </c>
      <c r="E3341" s="180" t="s">
        <v>857</v>
      </c>
      <c r="F3341" s="188">
        <v>235.23</v>
      </c>
      <c r="G3341" s="188">
        <v>332.23</v>
      </c>
      <c r="H3341" s="188">
        <v>235.23</v>
      </c>
      <c r="I3341" s="188">
        <v>213.05</v>
      </c>
      <c r="J3341" s="188">
        <v>275.45999999999998</v>
      </c>
      <c r="K3341" s="188">
        <v>193.66</v>
      </c>
      <c r="L3341" s="188">
        <v>223.81</v>
      </c>
      <c r="M3341" s="188">
        <v>185.46</v>
      </c>
      <c r="N3341" s="188">
        <v>208.53</v>
      </c>
      <c r="O3341" s="188">
        <v>235.23</v>
      </c>
      <c r="P3341" s="188">
        <v>246.3</v>
      </c>
      <c r="Q3341" s="188">
        <v>203.26</v>
      </c>
      <c r="R3341" s="188">
        <v>252.75</v>
      </c>
      <c r="S3341" s="188">
        <v>222.73</v>
      </c>
      <c r="T3341" s="188">
        <v>251.57</v>
      </c>
      <c r="U3341" s="188">
        <v>301.27999999999997</v>
      </c>
      <c r="V3341" s="188">
        <v>278.92</v>
      </c>
      <c r="W3341" s="188">
        <v>179.69</v>
      </c>
      <c r="X3341" s="188">
        <v>242.42</v>
      </c>
      <c r="Y3341" s="188">
        <v>235.23</v>
      </c>
      <c r="Z3341" s="188">
        <v>250.58</v>
      </c>
      <c r="AA3341" s="188">
        <v>235.23</v>
      </c>
      <c r="AB3341" s="188">
        <v>178.4</v>
      </c>
      <c r="AC3341" s="188">
        <v>189.37</v>
      </c>
      <c r="AD3341" s="188">
        <v>235.23</v>
      </c>
      <c r="AE3341" s="188">
        <v>232.52</v>
      </c>
      <c r="AF3341" s="188">
        <v>235.23</v>
      </c>
    </row>
    <row r="3342" spans="1:32" x14ac:dyDescent="0.3">
      <c r="A3342" s="180" t="s">
        <v>973</v>
      </c>
      <c r="B3342" s="180">
        <v>4800</v>
      </c>
      <c r="C3342" s="182" t="s">
        <v>29654</v>
      </c>
      <c r="D3342" s="180" t="s">
        <v>47</v>
      </c>
      <c r="E3342" s="180" t="s">
        <v>857</v>
      </c>
      <c r="F3342" s="188">
        <v>64.69</v>
      </c>
      <c r="G3342" s="188">
        <v>91.36</v>
      </c>
      <c r="H3342" s="188">
        <v>64.69</v>
      </c>
      <c r="I3342" s="188">
        <v>58.59</v>
      </c>
      <c r="J3342" s="188">
        <v>75.75</v>
      </c>
      <c r="K3342" s="188">
        <v>53.25</v>
      </c>
      <c r="L3342" s="188">
        <v>61.55</v>
      </c>
      <c r="M3342" s="188">
        <v>51</v>
      </c>
      <c r="N3342" s="188">
        <v>57.34</v>
      </c>
      <c r="O3342" s="188">
        <v>64.69</v>
      </c>
      <c r="P3342" s="188">
        <v>67.73</v>
      </c>
      <c r="Q3342" s="188">
        <v>55.89</v>
      </c>
      <c r="R3342" s="188">
        <v>69.510000000000005</v>
      </c>
      <c r="S3342" s="188">
        <v>61.25</v>
      </c>
      <c r="T3342" s="188">
        <v>69.180000000000007</v>
      </c>
      <c r="U3342" s="188">
        <v>82.85</v>
      </c>
      <c r="V3342" s="188">
        <v>76.7</v>
      </c>
      <c r="W3342" s="188">
        <v>49.41</v>
      </c>
      <c r="X3342" s="188">
        <v>66.67</v>
      </c>
      <c r="Y3342" s="188">
        <v>64.69</v>
      </c>
      <c r="Z3342" s="188">
        <v>68.91</v>
      </c>
      <c r="AA3342" s="188">
        <v>64.69</v>
      </c>
      <c r="AB3342" s="188">
        <v>49.06</v>
      </c>
      <c r="AC3342" s="188">
        <v>52.08</v>
      </c>
      <c r="AD3342" s="188">
        <v>64.69</v>
      </c>
      <c r="AE3342" s="188">
        <v>63.94</v>
      </c>
      <c r="AF3342" s="188">
        <v>64.69</v>
      </c>
    </row>
    <row r="3343" spans="1:32" x14ac:dyDescent="0.3">
      <c r="A3343" s="180" t="s">
        <v>973</v>
      </c>
      <c r="B3343" s="180">
        <v>4795</v>
      </c>
      <c r="C3343" s="182" t="s">
        <v>29655</v>
      </c>
      <c r="D3343" s="180" t="s">
        <v>47</v>
      </c>
      <c r="E3343" s="180" t="s">
        <v>857</v>
      </c>
      <c r="F3343" s="188">
        <v>377</v>
      </c>
      <c r="G3343" s="188">
        <v>532.45000000000005</v>
      </c>
      <c r="H3343" s="188">
        <v>377</v>
      </c>
      <c r="I3343" s="188">
        <v>341.44</v>
      </c>
      <c r="J3343" s="188">
        <v>441.46</v>
      </c>
      <c r="K3343" s="188">
        <v>310.37</v>
      </c>
      <c r="L3343" s="188">
        <v>358.69</v>
      </c>
      <c r="M3343" s="188">
        <v>297.23</v>
      </c>
      <c r="N3343" s="188">
        <v>334.2</v>
      </c>
      <c r="O3343" s="188">
        <v>377</v>
      </c>
      <c r="P3343" s="188">
        <v>394.73</v>
      </c>
      <c r="Q3343" s="188">
        <v>325.75</v>
      </c>
      <c r="R3343" s="188">
        <v>405.08</v>
      </c>
      <c r="S3343" s="188">
        <v>356.96</v>
      </c>
      <c r="T3343" s="188">
        <v>403.18</v>
      </c>
      <c r="U3343" s="188">
        <v>482.85</v>
      </c>
      <c r="V3343" s="188">
        <v>447.02</v>
      </c>
      <c r="W3343" s="188">
        <v>287.98</v>
      </c>
      <c r="X3343" s="188">
        <v>388.52</v>
      </c>
      <c r="Y3343" s="188">
        <v>377</v>
      </c>
      <c r="Z3343" s="188">
        <v>401.59</v>
      </c>
      <c r="AA3343" s="188">
        <v>377</v>
      </c>
      <c r="AB3343" s="188">
        <v>285.92</v>
      </c>
      <c r="AC3343" s="188">
        <v>303.51</v>
      </c>
      <c r="AD3343" s="188">
        <v>377</v>
      </c>
      <c r="AE3343" s="188">
        <v>372.66</v>
      </c>
      <c r="AF3343" s="188">
        <v>377</v>
      </c>
    </row>
    <row r="3344" spans="1:32" x14ac:dyDescent="0.3">
      <c r="A3344" s="180" t="s">
        <v>973</v>
      </c>
      <c r="B3344" s="180">
        <v>1292</v>
      </c>
      <c r="C3344" s="182" t="s">
        <v>29656</v>
      </c>
      <c r="D3344" s="180" t="s">
        <v>47</v>
      </c>
      <c r="E3344" s="180" t="s">
        <v>857</v>
      </c>
      <c r="F3344" s="188">
        <v>47.07</v>
      </c>
      <c r="G3344" s="188">
        <v>41.73</v>
      </c>
      <c r="H3344" s="188">
        <v>43.05</v>
      </c>
      <c r="I3344" s="188">
        <v>54.2</v>
      </c>
      <c r="J3344" s="188">
        <v>33.85</v>
      </c>
      <c r="K3344" s="188">
        <v>47.24</v>
      </c>
      <c r="L3344" s="188">
        <v>42.2</v>
      </c>
      <c r="M3344" s="188">
        <v>34.46</v>
      </c>
      <c r="N3344" s="188">
        <v>41.12</v>
      </c>
      <c r="O3344" s="188">
        <v>53.9</v>
      </c>
      <c r="P3344" s="188">
        <v>43.08</v>
      </c>
      <c r="Q3344" s="188">
        <v>48.39</v>
      </c>
      <c r="R3344" s="188">
        <v>59.81</v>
      </c>
      <c r="S3344" s="188">
        <v>49.51</v>
      </c>
      <c r="T3344" s="188">
        <v>58.62</v>
      </c>
      <c r="U3344" s="188">
        <v>42.33</v>
      </c>
      <c r="V3344" s="188">
        <v>47</v>
      </c>
      <c r="W3344" s="188">
        <v>36.28</v>
      </c>
      <c r="X3344" s="188">
        <v>46.93</v>
      </c>
      <c r="Y3344" s="188">
        <v>39.909999999999997</v>
      </c>
      <c r="Z3344" s="188">
        <v>48.39</v>
      </c>
      <c r="AA3344" s="188">
        <v>45.5</v>
      </c>
      <c r="AB3344" s="188">
        <v>38.950000000000003</v>
      </c>
      <c r="AC3344" s="188">
        <v>35.81</v>
      </c>
      <c r="AD3344" s="188">
        <v>36</v>
      </c>
      <c r="AE3344" s="188">
        <v>39.299999999999997</v>
      </c>
      <c r="AF3344" s="188">
        <v>42.33</v>
      </c>
    </row>
    <row r="3345" spans="1:32" x14ac:dyDescent="0.3">
      <c r="A3345" s="180" t="s">
        <v>973</v>
      </c>
      <c r="B3345" s="180">
        <v>1287</v>
      </c>
      <c r="C3345" s="182" t="s">
        <v>29657</v>
      </c>
      <c r="D3345" s="180" t="s">
        <v>47</v>
      </c>
      <c r="E3345" s="180" t="s">
        <v>857</v>
      </c>
      <c r="F3345" s="188">
        <v>37.69</v>
      </c>
      <c r="G3345" s="188">
        <v>33.4</v>
      </c>
      <c r="H3345" s="188">
        <v>34.46</v>
      </c>
      <c r="I3345" s="188">
        <v>43.39</v>
      </c>
      <c r="J3345" s="188">
        <v>27.1</v>
      </c>
      <c r="K3345" s="188">
        <v>37.82</v>
      </c>
      <c r="L3345" s="188">
        <v>33.79</v>
      </c>
      <c r="M3345" s="188">
        <v>27.59</v>
      </c>
      <c r="N3345" s="188">
        <v>32.92</v>
      </c>
      <c r="O3345" s="188">
        <v>43.15</v>
      </c>
      <c r="P3345" s="188">
        <v>34.49</v>
      </c>
      <c r="Q3345" s="188">
        <v>38.74</v>
      </c>
      <c r="R3345" s="188">
        <v>47.88</v>
      </c>
      <c r="S3345" s="188">
        <v>39.64</v>
      </c>
      <c r="T3345" s="188">
        <v>46.93</v>
      </c>
      <c r="U3345" s="188">
        <v>33.89</v>
      </c>
      <c r="V3345" s="188">
        <v>37.619999999999997</v>
      </c>
      <c r="W3345" s="188">
        <v>29.04</v>
      </c>
      <c r="X3345" s="188">
        <v>37.57</v>
      </c>
      <c r="Y3345" s="188">
        <v>31.95</v>
      </c>
      <c r="Z3345" s="188">
        <v>38.74</v>
      </c>
      <c r="AA3345" s="188">
        <v>36.43</v>
      </c>
      <c r="AB3345" s="188">
        <v>31.18</v>
      </c>
      <c r="AC3345" s="188">
        <v>28.67</v>
      </c>
      <c r="AD3345" s="188">
        <v>28.82</v>
      </c>
      <c r="AE3345" s="188">
        <v>31.47</v>
      </c>
      <c r="AF3345" s="188">
        <v>33.880000000000003</v>
      </c>
    </row>
    <row r="3346" spans="1:32" x14ac:dyDescent="0.3">
      <c r="A3346" s="180" t="s">
        <v>973</v>
      </c>
      <c r="B3346" s="180">
        <v>4786</v>
      </c>
      <c r="C3346" s="182" t="s">
        <v>29658</v>
      </c>
      <c r="D3346" s="180" t="s">
        <v>47</v>
      </c>
      <c r="E3346" s="180" t="s">
        <v>26586</v>
      </c>
      <c r="F3346" s="188"/>
      <c r="G3346" s="188"/>
      <c r="H3346" s="188"/>
      <c r="I3346" s="188"/>
      <c r="J3346" s="188"/>
      <c r="K3346" s="188"/>
      <c r="L3346" s="188"/>
      <c r="M3346" s="188"/>
      <c r="N3346" s="188"/>
      <c r="O3346" s="188"/>
      <c r="P3346" s="188">
        <v>100</v>
      </c>
      <c r="Q3346" s="188"/>
      <c r="R3346" s="188"/>
      <c r="S3346" s="188"/>
      <c r="T3346" s="188"/>
      <c r="U3346" s="188"/>
      <c r="V3346" s="188"/>
      <c r="W3346" s="188"/>
      <c r="X3346" s="188"/>
      <c r="Y3346" s="188"/>
      <c r="Z3346" s="188"/>
      <c r="AA3346" s="188"/>
      <c r="AB3346" s="188"/>
      <c r="AC3346" s="188"/>
      <c r="AD3346" s="188"/>
      <c r="AE3346" s="188">
        <v>118.5</v>
      </c>
      <c r="AF3346" s="188"/>
    </row>
    <row r="3347" spans="1:32" x14ac:dyDescent="0.3">
      <c r="A3347" s="180" t="s">
        <v>973</v>
      </c>
      <c r="B3347" s="180">
        <v>10840</v>
      </c>
      <c r="C3347" s="182" t="s">
        <v>29659</v>
      </c>
      <c r="D3347" s="180" t="s">
        <v>47</v>
      </c>
      <c r="E3347" s="180" t="s">
        <v>26586</v>
      </c>
      <c r="F3347" s="188">
        <v>850</v>
      </c>
      <c r="G3347" s="188">
        <v>440</v>
      </c>
      <c r="H3347" s="188">
        <v>520</v>
      </c>
      <c r="I3347" s="188">
        <v>600</v>
      </c>
      <c r="J3347" s="188">
        <v>345</v>
      </c>
      <c r="K3347" s="188">
        <v>562.4</v>
      </c>
      <c r="L3347" s="188">
        <v>380</v>
      </c>
      <c r="M3347" s="188">
        <v>217</v>
      </c>
      <c r="N3347" s="188">
        <v>430</v>
      </c>
      <c r="O3347" s="188"/>
      <c r="P3347" s="188">
        <v>317.16000000000003</v>
      </c>
      <c r="Q3347" s="188">
        <v>450</v>
      </c>
      <c r="R3347" s="188">
        <v>418</v>
      </c>
      <c r="S3347" s="188">
        <v>550</v>
      </c>
      <c r="T3347" s="188"/>
      <c r="U3347" s="188">
        <v>525</v>
      </c>
      <c r="V3347" s="188"/>
      <c r="W3347" s="188">
        <v>470</v>
      </c>
      <c r="X3347" s="188">
        <v>500</v>
      </c>
      <c r="Y3347" s="188"/>
      <c r="Z3347" s="188">
        <v>520</v>
      </c>
      <c r="AA3347" s="188"/>
      <c r="AB3347" s="188">
        <v>450</v>
      </c>
      <c r="AC3347" s="188">
        <v>520</v>
      </c>
      <c r="AD3347" s="188">
        <v>365</v>
      </c>
      <c r="AE3347" s="188">
        <v>445</v>
      </c>
      <c r="AF3347" s="188"/>
    </row>
    <row r="3348" spans="1:32" x14ac:dyDescent="0.3">
      <c r="A3348" s="180" t="s">
        <v>973</v>
      </c>
      <c r="B3348" s="180">
        <v>10841</v>
      </c>
      <c r="C3348" s="182" t="s">
        <v>29660</v>
      </c>
      <c r="D3348" s="180" t="s">
        <v>47</v>
      </c>
      <c r="E3348" s="180" t="s">
        <v>857</v>
      </c>
      <c r="F3348" s="188">
        <v>641.5</v>
      </c>
      <c r="G3348" s="188">
        <v>332.07</v>
      </c>
      <c r="H3348" s="188">
        <v>392.45</v>
      </c>
      <c r="I3348" s="188">
        <v>452.83</v>
      </c>
      <c r="J3348" s="188">
        <v>260.37</v>
      </c>
      <c r="K3348" s="188">
        <v>424.45</v>
      </c>
      <c r="L3348" s="188">
        <v>286.79000000000002</v>
      </c>
      <c r="M3348" s="188">
        <v>163.77000000000001</v>
      </c>
      <c r="N3348" s="188">
        <v>324.52</v>
      </c>
      <c r="O3348" s="188"/>
      <c r="P3348" s="188">
        <v>239.36</v>
      </c>
      <c r="Q3348" s="188">
        <v>339.62</v>
      </c>
      <c r="R3348" s="188">
        <v>315.47000000000003</v>
      </c>
      <c r="S3348" s="188">
        <v>415.09</v>
      </c>
      <c r="T3348" s="188"/>
      <c r="U3348" s="188">
        <v>396.22</v>
      </c>
      <c r="V3348" s="188"/>
      <c r="W3348" s="188">
        <v>354.71</v>
      </c>
      <c r="X3348" s="188">
        <v>377.35</v>
      </c>
      <c r="Y3348" s="188"/>
      <c r="Z3348" s="188">
        <v>392.45</v>
      </c>
      <c r="AA3348" s="188"/>
      <c r="AB3348" s="188">
        <v>339.62</v>
      </c>
      <c r="AC3348" s="188">
        <v>392.45</v>
      </c>
      <c r="AD3348" s="188">
        <v>275.47000000000003</v>
      </c>
      <c r="AE3348" s="188">
        <v>335.84</v>
      </c>
      <c r="AF3348" s="188"/>
    </row>
    <row r="3349" spans="1:32" x14ac:dyDescent="0.3">
      <c r="A3349" s="180" t="s">
        <v>973</v>
      </c>
      <c r="B3349" s="180">
        <v>44540</v>
      </c>
      <c r="C3349" s="182" t="s">
        <v>29661</v>
      </c>
      <c r="D3349" s="180" t="s">
        <v>47</v>
      </c>
      <c r="E3349" s="180" t="s">
        <v>857</v>
      </c>
      <c r="F3349" s="188">
        <v>819.7</v>
      </c>
      <c r="G3349" s="188">
        <v>424.31</v>
      </c>
      <c r="H3349" s="188">
        <v>501.46</v>
      </c>
      <c r="I3349" s="188">
        <v>578.61</v>
      </c>
      <c r="J3349" s="188">
        <v>332.7</v>
      </c>
      <c r="K3349" s="188">
        <v>542.35</v>
      </c>
      <c r="L3349" s="188">
        <v>366.45</v>
      </c>
      <c r="M3349" s="188">
        <v>209.26</v>
      </c>
      <c r="N3349" s="188">
        <v>414.67</v>
      </c>
      <c r="O3349" s="188"/>
      <c r="P3349" s="188">
        <v>305.85000000000002</v>
      </c>
      <c r="Q3349" s="188">
        <v>433.96</v>
      </c>
      <c r="R3349" s="188">
        <v>403.1</v>
      </c>
      <c r="S3349" s="188">
        <v>530.39</v>
      </c>
      <c r="T3349" s="188"/>
      <c r="U3349" s="188">
        <v>506.28</v>
      </c>
      <c r="V3349" s="188"/>
      <c r="W3349" s="188">
        <v>453.24</v>
      </c>
      <c r="X3349" s="188">
        <v>482.18</v>
      </c>
      <c r="Y3349" s="188"/>
      <c r="Z3349" s="188">
        <v>501.46</v>
      </c>
      <c r="AA3349" s="188"/>
      <c r="AB3349" s="188">
        <v>433.96</v>
      </c>
      <c r="AC3349" s="188">
        <v>501.46</v>
      </c>
      <c r="AD3349" s="188">
        <v>351.99</v>
      </c>
      <c r="AE3349" s="188">
        <v>429.14</v>
      </c>
      <c r="AF3349" s="188"/>
    </row>
    <row r="3350" spans="1:32" x14ac:dyDescent="0.3">
      <c r="A3350" s="180" t="s">
        <v>973</v>
      </c>
      <c r="B3350" s="180">
        <v>10842</v>
      </c>
      <c r="C3350" s="182" t="s">
        <v>29662</v>
      </c>
      <c r="D3350" s="180" t="s">
        <v>47</v>
      </c>
      <c r="E3350" s="180" t="s">
        <v>857</v>
      </c>
      <c r="F3350" s="188">
        <v>926.62</v>
      </c>
      <c r="G3350" s="188">
        <v>479.66</v>
      </c>
      <c r="H3350" s="188">
        <v>566.87</v>
      </c>
      <c r="I3350" s="188">
        <v>654.08000000000004</v>
      </c>
      <c r="J3350" s="188">
        <v>376.1</v>
      </c>
      <c r="K3350" s="188">
        <v>613.09</v>
      </c>
      <c r="L3350" s="188">
        <v>414.25</v>
      </c>
      <c r="M3350" s="188">
        <v>236.56</v>
      </c>
      <c r="N3350" s="188">
        <v>468.76</v>
      </c>
      <c r="O3350" s="188"/>
      <c r="P3350" s="188">
        <v>345.75</v>
      </c>
      <c r="Q3350" s="188">
        <v>490.56</v>
      </c>
      <c r="R3350" s="188">
        <v>455.68</v>
      </c>
      <c r="S3350" s="188">
        <v>599.58000000000004</v>
      </c>
      <c r="T3350" s="188"/>
      <c r="U3350" s="188">
        <v>572.32000000000005</v>
      </c>
      <c r="V3350" s="188"/>
      <c r="W3350" s="188">
        <v>512.36</v>
      </c>
      <c r="X3350" s="188">
        <v>545.07000000000005</v>
      </c>
      <c r="Y3350" s="188"/>
      <c r="Z3350" s="188">
        <v>566.87</v>
      </c>
      <c r="AA3350" s="188"/>
      <c r="AB3350" s="188">
        <v>490.56</v>
      </c>
      <c r="AC3350" s="188">
        <v>566.87</v>
      </c>
      <c r="AD3350" s="188">
        <v>397.9</v>
      </c>
      <c r="AE3350" s="188">
        <v>485.11</v>
      </c>
      <c r="AF3350" s="188"/>
    </row>
    <row r="3351" spans="1:32" x14ac:dyDescent="0.3">
      <c r="A3351" s="180" t="s">
        <v>973</v>
      </c>
      <c r="B3351" s="180">
        <v>45190</v>
      </c>
      <c r="C3351" s="182" t="s">
        <v>29663</v>
      </c>
      <c r="D3351" s="180" t="s">
        <v>47</v>
      </c>
      <c r="E3351" s="180" t="s">
        <v>26586</v>
      </c>
      <c r="F3351" s="188">
        <v>77.73</v>
      </c>
      <c r="G3351" s="188">
        <v>68.900000000000006</v>
      </c>
      <c r="H3351" s="188">
        <v>71.08</v>
      </c>
      <c r="I3351" s="188">
        <v>89.5</v>
      </c>
      <c r="J3351" s="188">
        <v>55.9</v>
      </c>
      <c r="K3351" s="188">
        <v>78</v>
      </c>
      <c r="L3351" s="188">
        <v>69.69</v>
      </c>
      <c r="M3351" s="188">
        <v>56.9</v>
      </c>
      <c r="N3351" s="188">
        <v>67.900000000000006</v>
      </c>
      <c r="O3351" s="188">
        <v>89</v>
      </c>
      <c r="P3351" s="188">
        <v>71.14</v>
      </c>
      <c r="Q3351" s="188">
        <v>79.900000000000006</v>
      </c>
      <c r="R3351" s="188">
        <v>98.75</v>
      </c>
      <c r="S3351" s="188">
        <v>81.75</v>
      </c>
      <c r="T3351" s="188">
        <v>96.8</v>
      </c>
      <c r="U3351" s="188">
        <v>69.900000000000006</v>
      </c>
      <c r="V3351" s="188">
        <v>77.599999999999994</v>
      </c>
      <c r="W3351" s="188">
        <v>59.9</v>
      </c>
      <c r="X3351" s="188">
        <v>77.489999999999995</v>
      </c>
      <c r="Y3351" s="188">
        <v>65.900000000000006</v>
      </c>
      <c r="Z3351" s="188">
        <v>79.900000000000006</v>
      </c>
      <c r="AA3351" s="188">
        <v>75.13</v>
      </c>
      <c r="AB3351" s="188">
        <v>64.31</v>
      </c>
      <c r="AC3351" s="188">
        <v>59.13</v>
      </c>
      <c r="AD3351" s="188">
        <v>59.45</v>
      </c>
      <c r="AE3351" s="188">
        <v>64.900000000000006</v>
      </c>
      <c r="AF3351" s="188">
        <v>69.89</v>
      </c>
    </row>
    <row r="3352" spans="1:32" x14ac:dyDescent="0.3">
      <c r="A3352" s="180" t="s">
        <v>973</v>
      </c>
      <c r="B3352" s="180">
        <v>45191</v>
      </c>
      <c r="C3352" s="182" t="s">
        <v>29664</v>
      </c>
      <c r="D3352" s="180" t="s">
        <v>47</v>
      </c>
      <c r="E3352" s="180" t="s">
        <v>857</v>
      </c>
      <c r="F3352" s="188">
        <v>131.87</v>
      </c>
      <c r="G3352" s="188">
        <v>116.89</v>
      </c>
      <c r="H3352" s="188">
        <v>120.59</v>
      </c>
      <c r="I3352" s="188">
        <v>151.84</v>
      </c>
      <c r="J3352" s="188">
        <v>94.83</v>
      </c>
      <c r="K3352" s="188">
        <v>132.33000000000001</v>
      </c>
      <c r="L3352" s="188">
        <v>118.23</v>
      </c>
      <c r="M3352" s="188">
        <v>96.53</v>
      </c>
      <c r="N3352" s="188">
        <v>115.19</v>
      </c>
      <c r="O3352" s="188">
        <v>150.99</v>
      </c>
      <c r="P3352" s="188">
        <v>120.69</v>
      </c>
      <c r="Q3352" s="188">
        <v>135.55000000000001</v>
      </c>
      <c r="R3352" s="188">
        <v>167.53</v>
      </c>
      <c r="S3352" s="188">
        <v>138.69</v>
      </c>
      <c r="T3352" s="188">
        <v>164.22</v>
      </c>
      <c r="U3352" s="188">
        <v>118.58</v>
      </c>
      <c r="V3352" s="188">
        <v>131.65</v>
      </c>
      <c r="W3352" s="188">
        <v>101.62</v>
      </c>
      <c r="X3352" s="188">
        <v>131.46</v>
      </c>
      <c r="Y3352" s="188">
        <v>111.8</v>
      </c>
      <c r="Z3352" s="188">
        <v>135.55000000000001</v>
      </c>
      <c r="AA3352" s="188">
        <v>127.46</v>
      </c>
      <c r="AB3352" s="188">
        <v>109.1</v>
      </c>
      <c r="AC3352" s="188">
        <v>100.31</v>
      </c>
      <c r="AD3352" s="188">
        <v>100.85</v>
      </c>
      <c r="AE3352" s="188">
        <v>110.1</v>
      </c>
      <c r="AF3352" s="188">
        <v>118.57</v>
      </c>
    </row>
    <row r="3353" spans="1:32" x14ac:dyDescent="0.3">
      <c r="A3353" s="180" t="s">
        <v>973</v>
      </c>
      <c r="B3353" s="180">
        <v>38180</v>
      </c>
      <c r="C3353" s="182" t="s">
        <v>29665</v>
      </c>
      <c r="D3353" s="180" t="s">
        <v>47</v>
      </c>
      <c r="E3353" s="180" t="s">
        <v>857</v>
      </c>
      <c r="F3353" s="188">
        <v>189.39</v>
      </c>
      <c r="G3353" s="188">
        <v>267.48</v>
      </c>
      <c r="H3353" s="188">
        <v>189.39</v>
      </c>
      <c r="I3353" s="188">
        <v>171.53</v>
      </c>
      <c r="J3353" s="188">
        <v>221.77</v>
      </c>
      <c r="K3353" s="188">
        <v>155.91999999999999</v>
      </c>
      <c r="L3353" s="188">
        <v>180.19</v>
      </c>
      <c r="M3353" s="188">
        <v>149.32</v>
      </c>
      <c r="N3353" s="188">
        <v>167.89</v>
      </c>
      <c r="O3353" s="188">
        <v>189.39</v>
      </c>
      <c r="P3353" s="188">
        <v>198.3</v>
      </c>
      <c r="Q3353" s="188">
        <v>163.63999999999999</v>
      </c>
      <c r="R3353" s="188">
        <v>203.5</v>
      </c>
      <c r="S3353" s="188">
        <v>179.32</v>
      </c>
      <c r="T3353" s="188">
        <v>202.54</v>
      </c>
      <c r="U3353" s="188">
        <v>242.57</v>
      </c>
      <c r="V3353" s="188">
        <v>224.56</v>
      </c>
      <c r="W3353" s="188">
        <v>144.66999999999999</v>
      </c>
      <c r="X3353" s="188">
        <v>195.18</v>
      </c>
      <c r="Y3353" s="188">
        <v>189.39</v>
      </c>
      <c r="Z3353" s="188">
        <v>201.75</v>
      </c>
      <c r="AA3353" s="188">
        <v>189.39</v>
      </c>
      <c r="AB3353" s="188">
        <v>143.63</v>
      </c>
      <c r="AC3353" s="188">
        <v>152.47</v>
      </c>
      <c r="AD3353" s="188">
        <v>189.39</v>
      </c>
      <c r="AE3353" s="188">
        <v>187.21</v>
      </c>
      <c r="AF3353" s="188">
        <v>189.39</v>
      </c>
    </row>
    <row r="3354" spans="1:32" x14ac:dyDescent="0.3">
      <c r="A3354" s="180" t="s">
        <v>27527</v>
      </c>
      <c r="B3354" s="180">
        <v>40648</v>
      </c>
      <c r="C3354" s="182" t="s">
        <v>29666</v>
      </c>
      <c r="D3354" s="180" t="s">
        <v>47</v>
      </c>
      <c r="E3354" s="180" t="s">
        <v>857</v>
      </c>
      <c r="F3354" s="188"/>
      <c r="G3354" s="188"/>
      <c r="H3354" s="188"/>
      <c r="I3354" s="188"/>
      <c r="J3354" s="188"/>
      <c r="K3354" s="188"/>
      <c r="L3354" s="188"/>
      <c r="M3354" s="188"/>
      <c r="N3354" s="188"/>
      <c r="O3354" s="188"/>
      <c r="P3354" s="188">
        <v>192</v>
      </c>
      <c r="Q3354" s="188"/>
      <c r="R3354" s="188"/>
      <c r="S3354" s="188"/>
      <c r="T3354" s="188"/>
      <c r="U3354" s="188"/>
      <c r="V3354" s="188"/>
      <c r="W3354" s="188"/>
      <c r="X3354" s="188"/>
      <c r="Y3354" s="188"/>
      <c r="Z3354" s="188"/>
      <c r="AA3354" s="188"/>
      <c r="AB3354" s="188"/>
      <c r="AC3354" s="188"/>
      <c r="AD3354" s="188"/>
      <c r="AE3354" s="188">
        <v>227.52</v>
      </c>
      <c r="AF3354" s="188"/>
    </row>
    <row r="3355" spans="1:32" x14ac:dyDescent="0.3">
      <c r="A3355" s="180" t="s">
        <v>27527</v>
      </c>
      <c r="B3355" s="180">
        <v>40649</v>
      </c>
      <c r="C3355" s="182" t="s">
        <v>29667</v>
      </c>
      <c r="D3355" s="180" t="s">
        <v>47</v>
      </c>
      <c r="E3355" s="180" t="s">
        <v>857</v>
      </c>
      <c r="F3355" s="188"/>
      <c r="G3355" s="188"/>
      <c r="H3355" s="188"/>
      <c r="I3355" s="188"/>
      <c r="J3355" s="188"/>
      <c r="K3355" s="188"/>
      <c r="L3355" s="188"/>
      <c r="M3355" s="188"/>
      <c r="N3355" s="188"/>
      <c r="O3355" s="188"/>
      <c r="P3355" s="188">
        <v>111.84</v>
      </c>
      <c r="Q3355" s="188"/>
      <c r="R3355" s="188"/>
      <c r="S3355" s="188"/>
      <c r="T3355" s="188"/>
      <c r="U3355" s="188"/>
      <c r="V3355" s="188"/>
      <c r="W3355" s="188"/>
      <c r="X3355" s="188"/>
      <c r="Y3355" s="188"/>
      <c r="Z3355" s="188"/>
      <c r="AA3355" s="188"/>
      <c r="AB3355" s="188"/>
      <c r="AC3355" s="188"/>
      <c r="AD3355" s="188"/>
      <c r="AE3355" s="188">
        <v>132.53</v>
      </c>
      <c r="AF3355" s="188"/>
    </row>
    <row r="3356" spans="1:32" x14ac:dyDescent="0.3">
      <c r="A3356" s="180" t="s">
        <v>973</v>
      </c>
      <c r="B3356" s="180">
        <v>40650</v>
      </c>
      <c r="C3356" s="182" t="s">
        <v>29668</v>
      </c>
      <c r="D3356" s="180" t="s">
        <v>47</v>
      </c>
      <c r="E3356" s="180" t="s">
        <v>857</v>
      </c>
      <c r="F3356" s="188"/>
      <c r="G3356" s="188"/>
      <c r="H3356" s="188"/>
      <c r="I3356" s="188"/>
      <c r="J3356" s="188"/>
      <c r="K3356" s="188"/>
      <c r="L3356" s="188"/>
      <c r="M3356" s="188"/>
      <c r="N3356" s="188"/>
      <c r="O3356" s="188"/>
      <c r="P3356" s="188">
        <v>144</v>
      </c>
      <c r="Q3356" s="188"/>
      <c r="R3356" s="188"/>
      <c r="S3356" s="188"/>
      <c r="T3356" s="188"/>
      <c r="U3356" s="188"/>
      <c r="V3356" s="188"/>
      <c r="W3356" s="188"/>
      <c r="X3356" s="188"/>
      <c r="Y3356" s="188"/>
      <c r="Z3356" s="188"/>
      <c r="AA3356" s="188"/>
      <c r="AB3356" s="188"/>
      <c r="AC3356" s="188"/>
      <c r="AD3356" s="188"/>
      <c r="AE3356" s="188">
        <v>170.64</v>
      </c>
      <c r="AF3356" s="188"/>
    </row>
    <row r="3357" spans="1:32" x14ac:dyDescent="0.3">
      <c r="A3357" s="180" t="s">
        <v>973</v>
      </c>
      <c r="B3357" s="180">
        <v>40651</v>
      </c>
      <c r="C3357" s="182" t="s">
        <v>29669</v>
      </c>
      <c r="D3357" s="180" t="s">
        <v>47</v>
      </c>
      <c r="E3357" s="180" t="s">
        <v>857</v>
      </c>
      <c r="F3357" s="188"/>
      <c r="G3357" s="188"/>
      <c r="H3357" s="188"/>
      <c r="I3357" s="188"/>
      <c r="J3357" s="188"/>
      <c r="K3357" s="188"/>
      <c r="L3357" s="188"/>
      <c r="M3357" s="188"/>
      <c r="N3357" s="188"/>
      <c r="O3357" s="188"/>
      <c r="P3357" s="188">
        <v>265.60000000000002</v>
      </c>
      <c r="Q3357" s="188"/>
      <c r="R3357" s="188"/>
      <c r="S3357" s="188"/>
      <c r="T3357" s="188"/>
      <c r="U3357" s="188"/>
      <c r="V3357" s="188"/>
      <c r="W3357" s="188"/>
      <c r="X3357" s="188"/>
      <c r="Y3357" s="188"/>
      <c r="Z3357" s="188"/>
      <c r="AA3357" s="188"/>
      <c r="AB3357" s="188"/>
      <c r="AC3357" s="188"/>
      <c r="AD3357" s="188"/>
      <c r="AE3357" s="188">
        <v>314.73</v>
      </c>
      <c r="AF3357" s="188"/>
    </row>
    <row r="3358" spans="1:32" x14ac:dyDescent="0.3">
      <c r="A3358" s="180" t="s">
        <v>27527</v>
      </c>
      <c r="B3358" s="180">
        <v>40652</v>
      </c>
      <c r="C3358" s="182" t="s">
        <v>29670</v>
      </c>
      <c r="D3358" s="180" t="s">
        <v>47</v>
      </c>
      <c r="E3358" s="180" t="s">
        <v>857</v>
      </c>
      <c r="F3358" s="188"/>
      <c r="G3358" s="188"/>
      <c r="H3358" s="188"/>
      <c r="I3358" s="188"/>
      <c r="J3358" s="188"/>
      <c r="K3358" s="188"/>
      <c r="L3358" s="188"/>
      <c r="M3358" s="188"/>
      <c r="N3358" s="188"/>
      <c r="O3358" s="188"/>
      <c r="P3358" s="188">
        <v>142.4</v>
      </c>
      <c r="Q3358" s="188"/>
      <c r="R3358" s="188"/>
      <c r="S3358" s="188"/>
      <c r="T3358" s="188"/>
      <c r="U3358" s="188"/>
      <c r="V3358" s="188"/>
      <c r="W3358" s="188"/>
      <c r="X3358" s="188"/>
      <c r="Y3358" s="188"/>
      <c r="Z3358" s="188"/>
      <c r="AA3358" s="188"/>
      <c r="AB3358" s="188"/>
      <c r="AC3358" s="188"/>
      <c r="AD3358" s="188"/>
      <c r="AE3358" s="188">
        <v>168.74</v>
      </c>
      <c r="AF3358" s="188"/>
    </row>
    <row r="3359" spans="1:32" x14ac:dyDescent="0.3">
      <c r="A3359" s="180" t="s">
        <v>27527</v>
      </c>
      <c r="B3359" s="180">
        <v>40647</v>
      </c>
      <c r="C3359" s="182" t="s">
        <v>29671</v>
      </c>
      <c r="D3359" s="180" t="s">
        <v>47</v>
      </c>
      <c r="E3359" s="180" t="s">
        <v>857</v>
      </c>
      <c r="F3359" s="188"/>
      <c r="G3359" s="188"/>
      <c r="H3359" s="188"/>
      <c r="I3359" s="188"/>
      <c r="J3359" s="188"/>
      <c r="K3359" s="188"/>
      <c r="L3359" s="188"/>
      <c r="M3359" s="188"/>
      <c r="N3359" s="188"/>
      <c r="O3359" s="188"/>
      <c r="P3359" s="188">
        <v>156.80000000000001</v>
      </c>
      <c r="Q3359" s="188"/>
      <c r="R3359" s="188"/>
      <c r="S3359" s="188"/>
      <c r="T3359" s="188"/>
      <c r="U3359" s="188"/>
      <c r="V3359" s="188"/>
      <c r="W3359" s="188"/>
      <c r="X3359" s="188"/>
      <c r="Y3359" s="188"/>
      <c r="Z3359" s="188"/>
      <c r="AA3359" s="188"/>
      <c r="AB3359" s="188"/>
      <c r="AC3359" s="188"/>
      <c r="AD3359" s="188"/>
      <c r="AE3359" s="188">
        <v>185.8</v>
      </c>
      <c r="AF3359" s="188"/>
    </row>
    <row r="3360" spans="1:32" x14ac:dyDescent="0.3">
      <c r="A3360" s="180" t="s">
        <v>27527</v>
      </c>
      <c r="B3360" s="180">
        <v>40653</v>
      </c>
      <c r="C3360" s="182" t="s">
        <v>29672</v>
      </c>
      <c r="D3360" s="180" t="s">
        <v>47</v>
      </c>
      <c r="E3360" s="180" t="s">
        <v>857</v>
      </c>
      <c r="F3360" s="188"/>
      <c r="G3360" s="188"/>
      <c r="H3360" s="188"/>
      <c r="I3360" s="188"/>
      <c r="J3360" s="188"/>
      <c r="K3360" s="188"/>
      <c r="L3360" s="188"/>
      <c r="M3360" s="188"/>
      <c r="N3360" s="188"/>
      <c r="O3360" s="188"/>
      <c r="P3360" s="188">
        <v>120</v>
      </c>
      <c r="Q3360" s="188"/>
      <c r="R3360" s="188"/>
      <c r="S3360" s="188"/>
      <c r="T3360" s="188"/>
      <c r="U3360" s="188"/>
      <c r="V3360" s="188"/>
      <c r="W3360" s="188"/>
      <c r="X3360" s="188"/>
      <c r="Y3360" s="188"/>
      <c r="Z3360" s="188"/>
      <c r="AA3360" s="188"/>
      <c r="AB3360" s="188"/>
      <c r="AC3360" s="188"/>
      <c r="AD3360" s="188"/>
      <c r="AE3360" s="188">
        <v>142.19999999999999</v>
      </c>
      <c r="AF3360" s="188"/>
    </row>
    <row r="3361" spans="1:32" x14ac:dyDescent="0.3">
      <c r="A3361" s="180" t="s">
        <v>973</v>
      </c>
      <c r="B3361" s="180">
        <v>38135</v>
      </c>
      <c r="C3361" s="182" t="s">
        <v>29673</v>
      </c>
      <c r="D3361" s="180" t="s">
        <v>47</v>
      </c>
      <c r="E3361" s="180" t="s">
        <v>857</v>
      </c>
      <c r="F3361" s="188">
        <v>189.66</v>
      </c>
      <c r="G3361" s="188">
        <v>91.3</v>
      </c>
      <c r="H3361" s="188">
        <v>137.80000000000001</v>
      </c>
      <c r="I3361" s="188">
        <v>125.34</v>
      </c>
      <c r="J3361" s="188">
        <v>89.05</v>
      </c>
      <c r="K3361" s="188">
        <v>90.37</v>
      </c>
      <c r="L3361" s="188">
        <v>112.47</v>
      </c>
      <c r="M3361" s="188">
        <v>102.25</v>
      </c>
      <c r="N3361" s="188">
        <v>106.64</v>
      </c>
      <c r="O3361" s="188">
        <v>92.35</v>
      </c>
      <c r="P3361" s="188">
        <v>93.67</v>
      </c>
      <c r="Q3361" s="188">
        <v>104.71</v>
      </c>
      <c r="R3361" s="188">
        <v>136.49</v>
      </c>
      <c r="S3361" s="188">
        <v>103.17</v>
      </c>
      <c r="T3361" s="188">
        <v>78.75</v>
      </c>
      <c r="U3361" s="188">
        <v>87.07</v>
      </c>
      <c r="V3361" s="188">
        <v>85.1</v>
      </c>
      <c r="W3361" s="188">
        <v>77.069999999999993</v>
      </c>
      <c r="X3361" s="188">
        <v>98.95</v>
      </c>
      <c r="Y3361" s="188">
        <v>93.21</v>
      </c>
      <c r="Z3361" s="188">
        <v>133.25</v>
      </c>
      <c r="AA3361" s="188">
        <v>178.11</v>
      </c>
      <c r="AB3361" s="188">
        <v>84.44</v>
      </c>
      <c r="AC3361" s="188">
        <v>76.62</v>
      </c>
      <c r="AD3361" s="188">
        <v>98.95</v>
      </c>
      <c r="AE3361" s="188">
        <v>113.46</v>
      </c>
      <c r="AF3361" s="188">
        <v>139.19</v>
      </c>
    </row>
    <row r="3362" spans="1:32" x14ac:dyDescent="0.3">
      <c r="A3362" s="180" t="s">
        <v>973</v>
      </c>
      <c r="B3362" s="180">
        <v>36178</v>
      </c>
      <c r="C3362" s="182" t="s">
        <v>29674</v>
      </c>
      <c r="D3362" s="180" t="s">
        <v>6</v>
      </c>
      <c r="E3362" s="180" t="s">
        <v>857</v>
      </c>
      <c r="F3362" s="188">
        <v>31.72</v>
      </c>
      <c r="G3362" s="188">
        <v>15.27</v>
      </c>
      <c r="H3362" s="188">
        <v>23.05</v>
      </c>
      <c r="I3362" s="188">
        <v>20.96</v>
      </c>
      <c r="J3362" s="188">
        <v>14.89</v>
      </c>
      <c r="K3362" s="188">
        <v>15.11</v>
      </c>
      <c r="L3362" s="188">
        <v>18.809999999999999</v>
      </c>
      <c r="M3362" s="188">
        <v>17.100000000000001</v>
      </c>
      <c r="N3362" s="188">
        <v>17.829999999999998</v>
      </c>
      <c r="O3362" s="188">
        <v>15.44</v>
      </c>
      <c r="P3362" s="188">
        <v>15.66</v>
      </c>
      <c r="Q3362" s="188">
        <v>17.510000000000002</v>
      </c>
      <c r="R3362" s="188">
        <v>22.83</v>
      </c>
      <c r="S3362" s="188">
        <v>17.25</v>
      </c>
      <c r="T3362" s="188">
        <v>13.17</v>
      </c>
      <c r="U3362" s="188">
        <v>14.56</v>
      </c>
      <c r="V3362" s="188">
        <v>14.23</v>
      </c>
      <c r="W3362" s="188">
        <v>12.89</v>
      </c>
      <c r="X3362" s="188">
        <v>16.55</v>
      </c>
      <c r="Y3362" s="188">
        <v>15.59</v>
      </c>
      <c r="Z3362" s="188">
        <v>22.28</v>
      </c>
      <c r="AA3362" s="188">
        <v>29.79</v>
      </c>
      <c r="AB3362" s="188">
        <v>14.12</v>
      </c>
      <c r="AC3362" s="188">
        <v>12.81</v>
      </c>
      <c r="AD3362" s="188">
        <v>16.55</v>
      </c>
      <c r="AE3362" s="188">
        <v>18.97</v>
      </c>
      <c r="AF3362" s="188">
        <v>23.28</v>
      </c>
    </row>
    <row r="3363" spans="1:32" x14ac:dyDescent="0.3">
      <c r="A3363" s="180" t="s">
        <v>973</v>
      </c>
      <c r="B3363" s="180">
        <v>38181</v>
      </c>
      <c r="C3363" s="182" t="s">
        <v>29675</v>
      </c>
      <c r="D3363" s="180" t="s">
        <v>47</v>
      </c>
      <c r="E3363" s="180" t="s">
        <v>857</v>
      </c>
      <c r="F3363" s="188">
        <v>258.55</v>
      </c>
      <c r="G3363" s="188">
        <v>365.15</v>
      </c>
      <c r="H3363" s="188">
        <v>258.55</v>
      </c>
      <c r="I3363" s="188">
        <v>234.16</v>
      </c>
      <c r="J3363" s="188">
        <v>302.75</v>
      </c>
      <c r="K3363" s="188">
        <v>212.85</v>
      </c>
      <c r="L3363" s="188">
        <v>245.99</v>
      </c>
      <c r="M3363" s="188">
        <v>203.84</v>
      </c>
      <c r="N3363" s="188">
        <v>229.19</v>
      </c>
      <c r="O3363" s="188">
        <v>258.55</v>
      </c>
      <c r="P3363" s="188">
        <v>270.7</v>
      </c>
      <c r="Q3363" s="188">
        <v>223.4</v>
      </c>
      <c r="R3363" s="188">
        <v>277.8</v>
      </c>
      <c r="S3363" s="188">
        <v>244.8</v>
      </c>
      <c r="T3363" s="188">
        <v>276.5</v>
      </c>
      <c r="U3363" s="188">
        <v>331.14</v>
      </c>
      <c r="V3363" s="188">
        <v>306.56</v>
      </c>
      <c r="W3363" s="188">
        <v>197.5</v>
      </c>
      <c r="X3363" s="188">
        <v>266.45</v>
      </c>
      <c r="Y3363" s="188">
        <v>258.55</v>
      </c>
      <c r="Z3363" s="188">
        <v>275.41000000000003</v>
      </c>
      <c r="AA3363" s="188">
        <v>258.55</v>
      </c>
      <c r="AB3363" s="188">
        <v>196.08</v>
      </c>
      <c r="AC3363" s="188">
        <v>208.14</v>
      </c>
      <c r="AD3363" s="188">
        <v>258.55</v>
      </c>
      <c r="AE3363" s="188">
        <v>255.57</v>
      </c>
      <c r="AF3363" s="188">
        <v>258.55</v>
      </c>
    </row>
    <row r="3364" spans="1:32" x14ac:dyDescent="0.3">
      <c r="A3364" s="180" t="s">
        <v>973</v>
      </c>
      <c r="B3364" s="180">
        <v>38182</v>
      </c>
      <c r="C3364" s="182" t="s">
        <v>29676</v>
      </c>
      <c r="D3364" s="180" t="s">
        <v>47</v>
      </c>
      <c r="E3364" s="180" t="s">
        <v>857</v>
      </c>
      <c r="F3364" s="188">
        <v>246.28</v>
      </c>
      <c r="G3364" s="188">
        <v>347.82</v>
      </c>
      <c r="H3364" s="188">
        <v>246.28</v>
      </c>
      <c r="I3364" s="188">
        <v>223.05</v>
      </c>
      <c r="J3364" s="188">
        <v>288.39</v>
      </c>
      <c r="K3364" s="188">
        <v>202.75</v>
      </c>
      <c r="L3364" s="188">
        <v>234.31</v>
      </c>
      <c r="M3364" s="188">
        <v>194.16</v>
      </c>
      <c r="N3364" s="188">
        <v>218.32</v>
      </c>
      <c r="O3364" s="188">
        <v>246.28</v>
      </c>
      <c r="P3364" s="188">
        <v>257.86</v>
      </c>
      <c r="Q3364" s="188">
        <v>212.8</v>
      </c>
      <c r="R3364" s="188">
        <v>264.62</v>
      </c>
      <c r="S3364" s="188">
        <v>233.19</v>
      </c>
      <c r="T3364" s="188">
        <v>263.38</v>
      </c>
      <c r="U3364" s="188">
        <v>315.42</v>
      </c>
      <c r="V3364" s="188">
        <v>292.01</v>
      </c>
      <c r="W3364" s="188">
        <v>188.13</v>
      </c>
      <c r="X3364" s="188">
        <v>253.8</v>
      </c>
      <c r="Y3364" s="188">
        <v>246.28</v>
      </c>
      <c r="Z3364" s="188">
        <v>262.33999999999997</v>
      </c>
      <c r="AA3364" s="188">
        <v>246.28</v>
      </c>
      <c r="AB3364" s="188">
        <v>186.77</v>
      </c>
      <c r="AC3364" s="188">
        <v>198.26</v>
      </c>
      <c r="AD3364" s="188">
        <v>246.28</v>
      </c>
      <c r="AE3364" s="188">
        <v>243.44</v>
      </c>
      <c r="AF3364" s="188">
        <v>246.28</v>
      </c>
    </row>
    <row r="3365" spans="1:32" x14ac:dyDescent="0.3">
      <c r="A3365" s="180" t="s">
        <v>973</v>
      </c>
      <c r="B3365" s="180">
        <v>38186</v>
      </c>
      <c r="C3365" s="182" t="s">
        <v>29677</v>
      </c>
      <c r="D3365" s="180" t="s">
        <v>47</v>
      </c>
      <c r="E3365" s="180" t="s">
        <v>857</v>
      </c>
      <c r="F3365" s="188">
        <v>640.16</v>
      </c>
      <c r="G3365" s="188">
        <v>904.11</v>
      </c>
      <c r="H3365" s="188">
        <v>640.16</v>
      </c>
      <c r="I3365" s="188">
        <v>579.78</v>
      </c>
      <c r="J3365" s="188">
        <v>749.62</v>
      </c>
      <c r="K3365" s="188">
        <v>527.02</v>
      </c>
      <c r="L3365" s="188">
        <v>609.05999999999995</v>
      </c>
      <c r="M3365" s="188">
        <v>504.7</v>
      </c>
      <c r="N3365" s="188">
        <v>567.48</v>
      </c>
      <c r="O3365" s="188">
        <v>640.16</v>
      </c>
      <c r="P3365" s="188">
        <v>670.26</v>
      </c>
      <c r="Q3365" s="188">
        <v>553.13</v>
      </c>
      <c r="R3365" s="188">
        <v>687.83</v>
      </c>
      <c r="S3365" s="188">
        <v>606.14</v>
      </c>
      <c r="T3365" s="188">
        <v>684.61</v>
      </c>
      <c r="U3365" s="188">
        <v>819.9</v>
      </c>
      <c r="V3365" s="188">
        <v>759.05</v>
      </c>
      <c r="W3365" s="188">
        <v>489.01</v>
      </c>
      <c r="X3365" s="188">
        <v>659.72</v>
      </c>
      <c r="Y3365" s="188">
        <v>640.16</v>
      </c>
      <c r="Z3365" s="188">
        <v>681.92</v>
      </c>
      <c r="AA3365" s="188">
        <v>640.16</v>
      </c>
      <c r="AB3365" s="188">
        <v>485.49</v>
      </c>
      <c r="AC3365" s="188">
        <v>515.36</v>
      </c>
      <c r="AD3365" s="188">
        <v>640.16</v>
      </c>
      <c r="AE3365" s="188">
        <v>632.78</v>
      </c>
      <c r="AF3365" s="188">
        <v>640.16</v>
      </c>
    </row>
    <row r="3366" spans="1:32" x14ac:dyDescent="0.3">
      <c r="A3366" s="180" t="s">
        <v>973</v>
      </c>
      <c r="B3366" s="180">
        <v>38185</v>
      </c>
      <c r="C3366" s="182" t="s">
        <v>29678</v>
      </c>
      <c r="D3366" s="180" t="s">
        <v>47</v>
      </c>
      <c r="E3366" s="180" t="s">
        <v>857</v>
      </c>
      <c r="F3366" s="188">
        <v>569.97</v>
      </c>
      <c r="G3366" s="188">
        <v>804.98</v>
      </c>
      <c r="H3366" s="188">
        <v>569.97</v>
      </c>
      <c r="I3366" s="188">
        <v>516.21</v>
      </c>
      <c r="J3366" s="188">
        <v>667.42</v>
      </c>
      <c r="K3366" s="188">
        <v>469.23</v>
      </c>
      <c r="L3366" s="188">
        <v>542.28</v>
      </c>
      <c r="M3366" s="188">
        <v>449.36</v>
      </c>
      <c r="N3366" s="188">
        <v>505.26</v>
      </c>
      <c r="O3366" s="188">
        <v>569.97</v>
      </c>
      <c r="P3366" s="188">
        <v>596.77</v>
      </c>
      <c r="Q3366" s="188">
        <v>492.48</v>
      </c>
      <c r="R3366" s="188">
        <v>612.41</v>
      </c>
      <c r="S3366" s="188">
        <v>539.66999999999996</v>
      </c>
      <c r="T3366" s="188">
        <v>609.54</v>
      </c>
      <c r="U3366" s="188">
        <v>729.99</v>
      </c>
      <c r="V3366" s="188">
        <v>675.82</v>
      </c>
      <c r="W3366" s="188">
        <v>435.39</v>
      </c>
      <c r="X3366" s="188">
        <v>587.38</v>
      </c>
      <c r="Y3366" s="188">
        <v>569.97</v>
      </c>
      <c r="Z3366" s="188">
        <v>607.15</v>
      </c>
      <c r="AA3366" s="188">
        <v>569.97</v>
      </c>
      <c r="AB3366" s="188">
        <v>432.26</v>
      </c>
      <c r="AC3366" s="188">
        <v>458.85</v>
      </c>
      <c r="AD3366" s="188">
        <v>569.97</v>
      </c>
      <c r="AE3366" s="188">
        <v>563.4</v>
      </c>
      <c r="AF3366" s="188">
        <v>569.97</v>
      </c>
    </row>
    <row r="3367" spans="1:32" x14ac:dyDescent="0.3">
      <c r="A3367" s="180" t="s">
        <v>27527</v>
      </c>
      <c r="B3367" s="180">
        <v>40654</v>
      </c>
      <c r="C3367" s="182" t="s">
        <v>29679</v>
      </c>
      <c r="D3367" s="180" t="s">
        <v>47</v>
      </c>
      <c r="E3367" s="180" t="s">
        <v>857</v>
      </c>
      <c r="F3367" s="188"/>
      <c r="G3367" s="188"/>
      <c r="H3367" s="188"/>
      <c r="I3367" s="188"/>
      <c r="J3367" s="188"/>
      <c r="K3367" s="188"/>
      <c r="L3367" s="188"/>
      <c r="M3367" s="188"/>
      <c r="N3367" s="188"/>
      <c r="O3367" s="188"/>
      <c r="P3367" s="188">
        <v>186.4</v>
      </c>
      <c r="Q3367" s="188"/>
      <c r="R3367" s="188"/>
      <c r="S3367" s="188"/>
      <c r="T3367" s="188"/>
      <c r="U3367" s="188"/>
      <c r="V3367" s="188"/>
      <c r="W3367" s="188"/>
      <c r="X3367" s="188"/>
      <c r="Y3367" s="188"/>
      <c r="Z3367" s="188"/>
      <c r="AA3367" s="188"/>
      <c r="AB3367" s="188"/>
      <c r="AC3367" s="188"/>
      <c r="AD3367" s="188"/>
      <c r="AE3367" s="188">
        <v>220.88</v>
      </c>
      <c r="AF3367" s="188"/>
    </row>
    <row r="3368" spans="1:32" x14ac:dyDescent="0.3">
      <c r="A3368" s="180" t="s">
        <v>973</v>
      </c>
      <c r="B3368" s="180">
        <v>44541</v>
      </c>
      <c r="C3368" s="182" t="s">
        <v>29680</v>
      </c>
      <c r="D3368" s="180" t="s">
        <v>47</v>
      </c>
      <c r="E3368" s="180" t="s">
        <v>857</v>
      </c>
      <c r="F3368" s="188">
        <v>677.14</v>
      </c>
      <c r="G3368" s="188">
        <v>350.52</v>
      </c>
      <c r="H3368" s="188">
        <v>414.25</v>
      </c>
      <c r="I3368" s="188">
        <v>477.98</v>
      </c>
      <c r="J3368" s="188">
        <v>274.83999999999997</v>
      </c>
      <c r="K3368" s="188">
        <v>448.03</v>
      </c>
      <c r="L3368" s="188">
        <v>302.72000000000003</v>
      </c>
      <c r="M3368" s="188">
        <v>172.87</v>
      </c>
      <c r="N3368" s="188">
        <v>342.55</v>
      </c>
      <c r="O3368" s="188"/>
      <c r="P3368" s="188">
        <v>252.66</v>
      </c>
      <c r="Q3368" s="188">
        <v>358.49</v>
      </c>
      <c r="R3368" s="188">
        <v>332.99</v>
      </c>
      <c r="S3368" s="188">
        <v>438.15</v>
      </c>
      <c r="T3368" s="188"/>
      <c r="U3368" s="188">
        <v>418.23</v>
      </c>
      <c r="V3368" s="188"/>
      <c r="W3368" s="188">
        <v>374.42</v>
      </c>
      <c r="X3368" s="188">
        <v>398.32</v>
      </c>
      <c r="Y3368" s="188"/>
      <c r="Z3368" s="188">
        <v>414.25</v>
      </c>
      <c r="AA3368" s="188"/>
      <c r="AB3368" s="188">
        <v>358.49</v>
      </c>
      <c r="AC3368" s="188">
        <v>414.25</v>
      </c>
      <c r="AD3368" s="188">
        <v>290.77</v>
      </c>
      <c r="AE3368" s="188">
        <v>354.5</v>
      </c>
      <c r="AF3368" s="188"/>
    </row>
    <row r="3369" spans="1:32" x14ac:dyDescent="0.3">
      <c r="A3369" s="180" t="s">
        <v>973</v>
      </c>
      <c r="B3369" s="180">
        <v>4822</v>
      </c>
      <c r="C3369" s="182" t="s">
        <v>29681</v>
      </c>
      <c r="D3369" s="180" t="s">
        <v>47</v>
      </c>
      <c r="E3369" s="180" t="s">
        <v>857</v>
      </c>
      <c r="F3369" s="188">
        <v>826.96</v>
      </c>
      <c r="G3369" s="188">
        <v>535.09</v>
      </c>
      <c r="H3369" s="188">
        <v>574.01</v>
      </c>
      <c r="I3369" s="188">
        <v>521.47</v>
      </c>
      <c r="J3369" s="188">
        <v>335.65</v>
      </c>
      <c r="K3369" s="188"/>
      <c r="L3369" s="188">
        <v>389.16</v>
      </c>
      <c r="M3369" s="188">
        <v>199.44</v>
      </c>
      <c r="N3369" s="188">
        <v>475.9</v>
      </c>
      <c r="O3369" s="188">
        <v>708.05</v>
      </c>
      <c r="P3369" s="188">
        <v>319.08999999999997</v>
      </c>
      <c r="Q3369" s="188">
        <v>520.5</v>
      </c>
      <c r="R3369" s="188">
        <v>428.07</v>
      </c>
      <c r="S3369" s="188">
        <v>486.45</v>
      </c>
      <c r="T3369" s="188">
        <v>416.18</v>
      </c>
      <c r="U3369" s="188">
        <v>544.82000000000005</v>
      </c>
      <c r="V3369" s="188">
        <v>520.11</v>
      </c>
      <c r="W3369" s="188">
        <v>413.48</v>
      </c>
      <c r="X3369" s="188">
        <v>437.31</v>
      </c>
      <c r="Y3369" s="188"/>
      <c r="Z3369" s="188">
        <v>632.38</v>
      </c>
      <c r="AA3369" s="188">
        <v>437.8</v>
      </c>
      <c r="AB3369" s="188">
        <v>595.41</v>
      </c>
      <c r="AC3369" s="188">
        <v>632.38</v>
      </c>
      <c r="AD3369" s="188">
        <v>345.92</v>
      </c>
      <c r="AE3369" s="188">
        <v>551.79999999999995</v>
      </c>
      <c r="AF3369" s="188"/>
    </row>
    <row r="3370" spans="1:32" x14ac:dyDescent="0.3">
      <c r="A3370" s="180" t="s">
        <v>973</v>
      </c>
      <c r="B3370" s="180">
        <v>4818</v>
      </c>
      <c r="C3370" s="182" t="s">
        <v>29682</v>
      </c>
      <c r="D3370" s="180" t="s">
        <v>47</v>
      </c>
      <c r="E3370" s="180" t="s">
        <v>26586</v>
      </c>
      <c r="F3370" s="188">
        <v>850</v>
      </c>
      <c r="G3370" s="188">
        <v>550</v>
      </c>
      <c r="H3370" s="188">
        <v>590</v>
      </c>
      <c r="I3370" s="188">
        <v>536</v>
      </c>
      <c r="J3370" s="188">
        <v>345</v>
      </c>
      <c r="K3370" s="188"/>
      <c r="L3370" s="188">
        <v>400</v>
      </c>
      <c r="M3370" s="188">
        <v>205</v>
      </c>
      <c r="N3370" s="188">
        <v>489.16</v>
      </c>
      <c r="O3370" s="188">
        <v>727.78</v>
      </c>
      <c r="P3370" s="188">
        <v>327.98</v>
      </c>
      <c r="Q3370" s="188">
        <v>535</v>
      </c>
      <c r="R3370" s="188">
        <v>440</v>
      </c>
      <c r="S3370" s="188">
        <v>500</v>
      </c>
      <c r="T3370" s="188">
        <v>427.78</v>
      </c>
      <c r="U3370" s="188">
        <v>560</v>
      </c>
      <c r="V3370" s="188">
        <v>534.6</v>
      </c>
      <c r="W3370" s="188">
        <v>425</v>
      </c>
      <c r="X3370" s="188">
        <v>449.5</v>
      </c>
      <c r="Y3370" s="188"/>
      <c r="Z3370" s="188">
        <v>650</v>
      </c>
      <c r="AA3370" s="188">
        <v>450</v>
      </c>
      <c r="AB3370" s="188">
        <v>612</v>
      </c>
      <c r="AC3370" s="188">
        <v>650</v>
      </c>
      <c r="AD3370" s="188">
        <v>355.56</v>
      </c>
      <c r="AE3370" s="188">
        <v>567.16999999999996</v>
      </c>
      <c r="AF3370" s="188"/>
    </row>
    <row r="3371" spans="1:32" x14ac:dyDescent="0.3">
      <c r="A3371" s="180" t="s">
        <v>973</v>
      </c>
      <c r="B3371" s="180">
        <v>39567</v>
      </c>
      <c r="C3371" s="182" t="s">
        <v>29683</v>
      </c>
      <c r="D3371" s="180" t="s">
        <v>47</v>
      </c>
      <c r="E3371" s="180" t="s">
        <v>857</v>
      </c>
      <c r="F3371" s="188">
        <v>61.58</v>
      </c>
      <c r="G3371" s="188">
        <v>52.49</v>
      </c>
      <c r="H3371" s="188">
        <v>45.55</v>
      </c>
      <c r="I3371" s="188">
        <v>46.71</v>
      </c>
      <c r="J3371" s="188">
        <v>41.99</v>
      </c>
      <c r="K3371" s="188">
        <v>41.97</v>
      </c>
      <c r="L3371" s="188">
        <v>39.770000000000003</v>
      </c>
      <c r="M3371" s="188">
        <v>41.35</v>
      </c>
      <c r="N3371" s="188">
        <v>43.03</v>
      </c>
      <c r="O3371" s="188">
        <v>50.38</v>
      </c>
      <c r="P3371" s="188">
        <v>43.99</v>
      </c>
      <c r="Q3371" s="188">
        <v>44.08</v>
      </c>
      <c r="R3371" s="188">
        <v>64.39</v>
      </c>
      <c r="S3371" s="188">
        <v>45.03</v>
      </c>
      <c r="T3371" s="188">
        <v>47.23</v>
      </c>
      <c r="U3371" s="188">
        <v>40.31</v>
      </c>
      <c r="V3371" s="188">
        <v>46.16</v>
      </c>
      <c r="W3371" s="188">
        <v>46.18</v>
      </c>
      <c r="X3371" s="188">
        <v>44.08</v>
      </c>
      <c r="Y3371" s="188">
        <v>50.77</v>
      </c>
      <c r="Z3371" s="188">
        <v>71.650000000000006</v>
      </c>
      <c r="AA3371" s="188">
        <v>47.25</v>
      </c>
      <c r="AB3371" s="188">
        <v>53.89</v>
      </c>
      <c r="AC3371" s="188">
        <v>47.75</v>
      </c>
      <c r="AD3371" s="188">
        <v>50.9</v>
      </c>
      <c r="AE3371" s="188">
        <v>40.950000000000003</v>
      </c>
      <c r="AF3371" s="188">
        <v>44.08</v>
      </c>
    </row>
    <row r="3372" spans="1:32" x14ac:dyDescent="0.3">
      <c r="A3372" s="180" t="s">
        <v>973</v>
      </c>
      <c r="B3372" s="180">
        <v>39566</v>
      </c>
      <c r="C3372" s="182" t="s">
        <v>29684</v>
      </c>
      <c r="D3372" s="180" t="s">
        <v>47</v>
      </c>
      <c r="E3372" s="180" t="s">
        <v>857</v>
      </c>
      <c r="F3372" s="188">
        <v>65.180000000000007</v>
      </c>
      <c r="G3372" s="188">
        <v>55.56</v>
      </c>
      <c r="H3372" s="188">
        <v>48.21</v>
      </c>
      <c r="I3372" s="188">
        <v>49.44</v>
      </c>
      <c r="J3372" s="188">
        <v>44.44</v>
      </c>
      <c r="K3372" s="188">
        <v>44.42</v>
      </c>
      <c r="L3372" s="188">
        <v>42.09</v>
      </c>
      <c r="M3372" s="188">
        <v>43.77</v>
      </c>
      <c r="N3372" s="188">
        <v>45.55</v>
      </c>
      <c r="O3372" s="188">
        <v>53.32</v>
      </c>
      <c r="P3372" s="188">
        <v>46.56</v>
      </c>
      <c r="Q3372" s="188">
        <v>46.65</v>
      </c>
      <c r="R3372" s="188">
        <v>68.16</v>
      </c>
      <c r="S3372" s="188">
        <v>47.66</v>
      </c>
      <c r="T3372" s="188">
        <v>49.99</v>
      </c>
      <c r="U3372" s="188">
        <v>42.67</v>
      </c>
      <c r="V3372" s="188">
        <v>48.86</v>
      </c>
      <c r="W3372" s="188">
        <v>48.88</v>
      </c>
      <c r="X3372" s="188">
        <v>46.65</v>
      </c>
      <c r="Y3372" s="188">
        <v>53.73</v>
      </c>
      <c r="Z3372" s="188">
        <v>75.84</v>
      </c>
      <c r="AA3372" s="188">
        <v>50.01</v>
      </c>
      <c r="AB3372" s="188">
        <v>57.04</v>
      </c>
      <c r="AC3372" s="188">
        <v>50.54</v>
      </c>
      <c r="AD3372" s="188">
        <v>53.88</v>
      </c>
      <c r="AE3372" s="188">
        <v>43.34</v>
      </c>
      <c r="AF3372" s="188">
        <v>46.65</v>
      </c>
    </row>
    <row r="3373" spans="1:32" x14ac:dyDescent="0.3">
      <c r="A3373" s="180" t="s">
        <v>973</v>
      </c>
      <c r="B3373" s="180">
        <v>39416</v>
      </c>
      <c r="C3373" s="182" t="s">
        <v>29685</v>
      </c>
      <c r="D3373" s="180" t="s">
        <v>47</v>
      </c>
      <c r="E3373" s="180" t="s">
        <v>857</v>
      </c>
      <c r="F3373" s="188">
        <v>39.729999999999997</v>
      </c>
      <c r="G3373" s="188">
        <v>33.86</v>
      </c>
      <c r="H3373" s="188">
        <v>29.38</v>
      </c>
      <c r="I3373" s="188">
        <v>30.13</v>
      </c>
      <c r="J3373" s="188">
        <v>27.09</v>
      </c>
      <c r="K3373" s="188">
        <v>27.07</v>
      </c>
      <c r="L3373" s="188">
        <v>25.65</v>
      </c>
      <c r="M3373" s="188">
        <v>26.68</v>
      </c>
      <c r="N3373" s="188">
        <v>27.76</v>
      </c>
      <c r="O3373" s="188">
        <v>32.5</v>
      </c>
      <c r="P3373" s="188">
        <v>28.37</v>
      </c>
      <c r="Q3373" s="188">
        <v>28.43</v>
      </c>
      <c r="R3373" s="188">
        <v>41.54</v>
      </c>
      <c r="S3373" s="188">
        <v>29.05</v>
      </c>
      <c r="T3373" s="188">
        <v>30.47</v>
      </c>
      <c r="U3373" s="188">
        <v>26</v>
      </c>
      <c r="V3373" s="188">
        <v>29.78</v>
      </c>
      <c r="W3373" s="188">
        <v>29.79</v>
      </c>
      <c r="X3373" s="188">
        <v>28.43</v>
      </c>
      <c r="Y3373" s="188">
        <v>32.75</v>
      </c>
      <c r="Z3373" s="188">
        <v>46.22</v>
      </c>
      <c r="AA3373" s="188">
        <v>30.48</v>
      </c>
      <c r="AB3373" s="188">
        <v>34.770000000000003</v>
      </c>
      <c r="AC3373" s="188">
        <v>30.8</v>
      </c>
      <c r="AD3373" s="188">
        <v>32.840000000000003</v>
      </c>
      <c r="AE3373" s="188">
        <v>26.41</v>
      </c>
      <c r="AF3373" s="188">
        <v>28.43</v>
      </c>
    </row>
    <row r="3374" spans="1:32" x14ac:dyDescent="0.3">
      <c r="A3374" s="180" t="s">
        <v>973</v>
      </c>
      <c r="B3374" s="180">
        <v>39417</v>
      </c>
      <c r="C3374" s="182" t="s">
        <v>29686</v>
      </c>
      <c r="D3374" s="180" t="s">
        <v>47</v>
      </c>
      <c r="E3374" s="180" t="s">
        <v>857</v>
      </c>
      <c r="F3374" s="188">
        <v>38.75</v>
      </c>
      <c r="G3374" s="188">
        <v>33.03</v>
      </c>
      <c r="H3374" s="188">
        <v>28.66</v>
      </c>
      <c r="I3374" s="188">
        <v>29.39</v>
      </c>
      <c r="J3374" s="188">
        <v>26.42</v>
      </c>
      <c r="K3374" s="188">
        <v>26.41</v>
      </c>
      <c r="L3374" s="188">
        <v>25.02</v>
      </c>
      <c r="M3374" s="188">
        <v>26.02</v>
      </c>
      <c r="N3374" s="188">
        <v>27.08</v>
      </c>
      <c r="O3374" s="188">
        <v>31.7</v>
      </c>
      <c r="P3374" s="188">
        <v>27.68</v>
      </c>
      <c r="Q3374" s="188">
        <v>27.73</v>
      </c>
      <c r="R3374" s="188">
        <v>40.520000000000003</v>
      </c>
      <c r="S3374" s="188">
        <v>28.33</v>
      </c>
      <c r="T3374" s="188">
        <v>29.72</v>
      </c>
      <c r="U3374" s="188">
        <v>25.36</v>
      </c>
      <c r="V3374" s="188">
        <v>29.05</v>
      </c>
      <c r="W3374" s="188">
        <v>29.06</v>
      </c>
      <c r="X3374" s="188">
        <v>27.73</v>
      </c>
      <c r="Y3374" s="188">
        <v>31.94</v>
      </c>
      <c r="Z3374" s="188">
        <v>45.08</v>
      </c>
      <c r="AA3374" s="188">
        <v>29.73</v>
      </c>
      <c r="AB3374" s="188">
        <v>33.909999999999997</v>
      </c>
      <c r="AC3374" s="188">
        <v>30.04</v>
      </c>
      <c r="AD3374" s="188">
        <v>32.03</v>
      </c>
      <c r="AE3374" s="188">
        <v>25.76</v>
      </c>
      <c r="AF3374" s="188">
        <v>27.73</v>
      </c>
    </row>
    <row r="3375" spans="1:32" x14ac:dyDescent="0.3">
      <c r="A3375" s="180" t="s">
        <v>973</v>
      </c>
      <c r="B3375" s="180">
        <v>43742</v>
      </c>
      <c r="C3375" s="182" t="s">
        <v>29687</v>
      </c>
      <c r="D3375" s="180" t="s">
        <v>47</v>
      </c>
      <c r="E3375" s="180" t="s">
        <v>857</v>
      </c>
      <c r="F3375" s="188">
        <v>41.79</v>
      </c>
      <c r="G3375" s="188">
        <v>35.619999999999997</v>
      </c>
      <c r="H3375" s="188">
        <v>30.91</v>
      </c>
      <c r="I3375" s="188">
        <v>31.7</v>
      </c>
      <c r="J3375" s="188">
        <v>28.5</v>
      </c>
      <c r="K3375" s="188">
        <v>28.48</v>
      </c>
      <c r="L3375" s="188">
        <v>26.99</v>
      </c>
      <c r="M3375" s="188">
        <v>28.07</v>
      </c>
      <c r="N3375" s="188">
        <v>29.2</v>
      </c>
      <c r="O3375" s="188">
        <v>34.19</v>
      </c>
      <c r="P3375" s="188">
        <v>29.85</v>
      </c>
      <c r="Q3375" s="188">
        <v>29.91</v>
      </c>
      <c r="R3375" s="188">
        <v>43.7</v>
      </c>
      <c r="S3375" s="188">
        <v>30.56</v>
      </c>
      <c r="T3375" s="188">
        <v>32.049999999999997</v>
      </c>
      <c r="U3375" s="188">
        <v>27.36</v>
      </c>
      <c r="V3375" s="188">
        <v>31.33</v>
      </c>
      <c r="W3375" s="188">
        <v>31.34</v>
      </c>
      <c r="X3375" s="188">
        <v>29.91</v>
      </c>
      <c r="Y3375" s="188">
        <v>34.450000000000003</v>
      </c>
      <c r="Z3375" s="188">
        <v>48.63</v>
      </c>
      <c r="AA3375" s="188">
        <v>32.07</v>
      </c>
      <c r="AB3375" s="188">
        <v>36.58</v>
      </c>
      <c r="AC3375" s="188">
        <v>32.4</v>
      </c>
      <c r="AD3375" s="188">
        <v>34.54</v>
      </c>
      <c r="AE3375" s="188">
        <v>27.79</v>
      </c>
      <c r="AF3375" s="188">
        <v>29.91</v>
      </c>
    </row>
    <row r="3376" spans="1:32" x14ac:dyDescent="0.3">
      <c r="A3376" s="180" t="s">
        <v>973</v>
      </c>
      <c r="B3376" s="180">
        <v>39414</v>
      </c>
      <c r="C3376" s="182" t="s">
        <v>29688</v>
      </c>
      <c r="D3376" s="180" t="s">
        <v>47</v>
      </c>
      <c r="E3376" s="180" t="s">
        <v>857</v>
      </c>
      <c r="F3376" s="188">
        <v>37.619999999999997</v>
      </c>
      <c r="G3376" s="188">
        <v>32.07</v>
      </c>
      <c r="H3376" s="188">
        <v>27.83</v>
      </c>
      <c r="I3376" s="188">
        <v>28.53</v>
      </c>
      <c r="J3376" s="188">
        <v>25.65</v>
      </c>
      <c r="K3376" s="188">
        <v>25.64</v>
      </c>
      <c r="L3376" s="188">
        <v>24.3</v>
      </c>
      <c r="M3376" s="188">
        <v>25.27</v>
      </c>
      <c r="N3376" s="188">
        <v>26.29</v>
      </c>
      <c r="O3376" s="188">
        <v>30.78</v>
      </c>
      <c r="P3376" s="188">
        <v>26.87</v>
      </c>
      <c r="Q3376" s="188">
        <v>26.93</v>
      </c>
      <c r="R3376" s="188">
        <v>39.340000000000003</v>
      </c>
      <c r="S3376" s="188">
        <v>27.51</v>
      </c>
      <c r="T3376" s="188">
        <v>28.85</v>
      </c>
      <c r="U3376" s="188">
        <v>24.63</v>
      </c>
      <c r="V3376" s="188">
        <v>28.2</v>
      </c>
      <c r="W3376" s="188">
        <v>28.22</v>
      </c>
      <c r="X3376" s="188">
        <v>26.93</v>
      </c>
      <c r="Y3376" s="188">
        <v>31.01</v>
      </c>
      <c r="Z3376" s="188">
        <v>43.77</v>
      </c>
      <c r="AA3376" s="188">
        <v>28.87</v>
      </c>
      <c r="AB3376" s="188">
        <v>32.93</v>
      </c>
      <c r="AC3376" s="188">
        <v>29.17</v>
      </c>
      <c r="AD3376" s="188">
        <v>31.1</v>
      </c>
      <c r="AE3376" s="188">
        <v>25.02</v>
      </c>
      <c r="AF3376" s="188">
        <v>26.93</v>
      </c>
    </row>
    <row r="3377" spans="1:32" x14ac:dyDescent="0.3">
      <c r="A3377" s="180" t="s">
        <v>973</v>
      </c>
      <c r="B3377" s="180">
        <v>39415</v>
      </c>
      <c r="C3377" s="182" t="s">
        <v>29689</v>
      </c>
      <c r="D3377" s="180" t="s">
        <v>47</v>
      </c>
      <c r="E3377" s="180" t="s">
        <v>857</v>
      </c>
      <c r="F3377" s="188">
        <v>32.43</v>
      </c>
      <c r="G3377" s="188">
        <v>27.64</v>
      </c>
      <c r="H3377" s="188">
        <v>23.99</v>
      </c>
      <c r="I3377" s="188">
        <v>24.59</v>
      </c>
      <c r="J3377" s="188">
        <v>22.11</v>
      </c>
      <c r="K3377" s="188">
        <v>22.1</v>
      </c>
      <c r="L3377" s="188">
        <v>20.94</v>
      </c>
      <c r="M3377" s="188">
        <v>21.78</v>
      </c>
      <c r="N3377" s="188">
        <v>22.66</v>
      </c>
      <c r="O3377" s="188">
        <v>26.53</v>
      </c>
      <c r="P3377" s="188">
        <v>23.16</v>
      </c>
      <c r="Q3377" s="188">
        <v>23.21</v>
      </c>
      <c r="R3377" s="188">
        <v>33.909999999999997</v>
      </c>
      <c r="S3377" s="188">
        <v>23.71</v>
      </c>
      <c r="T3377" s="188">
        <v>24.87</v>
      </c>
      <c r="U3377" s="188">
        <v>21.23</v>
      </c>
      <c r="V3377" s="188">
        <v>24.31</v>
      </c>
      <c r="W3377" s="188">
        <v>24.32</v>
      </c>
      <c r="X3377" s="188">
        <v>23.21</v>
      </c>
      <c r="Y3377" s="188">
        <v>26.73</v>
      </c>
      <c r="Z3377" s="188">
        <v>37.729999999999997</v>
      </c>
      <c r="AA3377" s="188">
        <v>24.88</v>
      </c>
      <c r="AB3377" s="188">
        <v>28.38</v>
      </c>
      <c r="AC3377" s="188">
        <v>25.14</v>
      </c>
      <c r="AD3377" s="188">
        <v>26.8</v>
      </c>
      <c r="AE3377" s="188">
        <v>21.56</v>
      </c>
      <c r="AF3377" s="188">
        <v>23.21</v>
      </c>
    </row>
    <row r="3378" spans="1:32" x14ac:dyDescent="0.3">
      <c r="A3378" s="180" t="s">
        <v>973</v>
      </c>
      <c r="B3378" s="180">
        <v>43740</v>
      </c>
      <c r="C3378" s="182" t="s">
        <v>29690</v>
      </c>
      <c r="D3378" s="180" t="s">
        <v>47</v>
      </c>
      <c r="E3378" s="180" t="s">
        <v>857</v>
      </c>
      <c r="F3378" s="188">
        <v>39.6</v>
      </c>
      <c r="G3378" s="188">
        <v>33.76</v>
      </c>
      <c r="H3378" s="188">
        <v>29.29</v>
      </c>
      <c r="I3378" s="188">
        <v>30.04</v>
      </c>
      <c r="J3378" s="188">
        <v>27</v>
      </c>
      <c r="K3378" s="188">
        <v>26.99</v>
      </c>
      <c r="L3378" s="188">
        <v>25.57</v>
      </c>
      <c r="M3378" s="188">
        <v>26.59</v>
      </c>
      <c r="N3378" s="188">
        <v>27.67</v>
      </c>
      <c r="O3378" s="188">
        <v>32.4</v>
      </c>
      <c r="P3378" s="188">
        <v>28.29</v>
      </c>
      <c r="Q3378" s="188">
        <v>28.34</v>
      </c>
      <c r="R3378" s="188">
        <v>41.41</v>
      </c>
      <c r="S3378" s="188">
        <v>28.96</v>
      </c>
      <c r="T3378" s="188">
        <v>30.37</v>
      </c>
      <c r="U3378" s="188">
        <v>25.92</v>
      </c>
      <c r="V3378" s="188">
        <v>29.69</v>
      </c>
      <c r="W3378" s="188">
        <v>29.7</v>
      </c>
      <c r="X3378" s="188">
        <v>28.34</v>
      </c>
      <c r="Y3378" s="188">
        <v>32.65</v>
      </c>
      <c r="Z3378" s="188">
        <v>46.08</v>
      </c>
      <c r="AA3378" s="188">
        <v>30.39</v>
      </c>
      <c r="AB3378" s="188">
        <v>34.659999999999997</v>
      </c>
      <c r="AC3378" s="188">
        <v>30.71</v>
      </c>
      <c r="AD3378" s="188">
        <v>32.729999999999997</v>
      </c>
      <c r="AE3378" s="188">
        <v>26.33</v>
      </c>
      <c r="AF3378" s="188">
        <v>28.34</v>
      </c>
    </row>
    <row r="3379" spans="1:32" x14ac:dyDescent="0.3">
      <c r="A3379" s="180" t="s">
        <v>973</v>
      </c>
      <c r="B3379" s="180">
        <v>39412</v>
      </c>
      <c r="C3379" s="182" t="s">
        <v>29691</v>
      </c>
      <c r="D3379" s="180" t="s">
        <v>47</v>
      </c>
      <c r="E3379" s="180" t="s">
        <v>26586</v>
      </c>
      <c r="F3379" s="188">
        <v>27.16</v>
      </c>
      <c r="G3379" s="188">
        <v>23.15</v>
      </c>
      <c r="H3379" s="188">
        <v>20.09</v>
      </c>
      <c r="I3379" s="188">
        <v>20.6</v>
      </c>
      <c r="J3379" s="188">
        <v>18.52</v>
      </c>
      <c r="K3379" s="188">
        <v>18.510000000000002</v>
      </c>
      <c r="L3379" s="188">
        <v>17.54</v>
      </c>
      <c r="M3379" s="188">
        <v>18.239999999999998</v>
      </c>
      <c r="N3379" s="188">
        <v>18.98</v>
      </c>
      <c r="O3379" s="188">
        <v>22.22</v>
      </c>
      <c r="P3379" s="188">
        <v>19.399999999999999</v>
      </c>
      <c r="Q3379" s="188">
        <v>19.440000000000001</v>
      </c>
      <c r="R3379" s="188">
        <v>28.4</v>
      </c>
      <c r="S3379" s="188">
        <v>19.86</v>
      </c>
      <c r="T3379" s="188">
        <v>20.83</v>
      </c>
      <c r="U3379" s="188">
        <v>17.78</v>
      </c>
      <c r="V3379" s="188">
        <v>20.36</v>
      </c>
      <c r="W3379" s="188">
        <v>20.37</v>
      </c>
      <c r="X3379" s="188">
        <v>19.440000000000001</v>
      </c>
      <c r="Y3379" s="188">
        <v>22.39</v>
      </c>
      <c r="Z3379" s="188">
        <v>31.6</v>
      </c>
      <c r="AA3379" s="188">
        <v>20.84</v>
      </c>
      <c r="AB3379" s="188">
        <v>23.77</v>
      </c>
      <c r="AC3379" s="188">
        <v>21.06</v>
      </c>
      <c r="AD3379" s="188">
        <v>22.45</v>
      </c>
      <c r="AE3379" s="188">
        <v>18.059999999999999</v>
      </c>
      <c r="AF3379" s="188">
        <v>19.440000000000001</v>
      </c>
    </row>
    <row r="3380" spans="1:32" x14ac:dyDescent="0.3">
      <c r="A3380" s="180" t="s">
        <v>973</v>
      </c>
      <c r="B3380" s="180">
        <v>39413</v>
      </c>
      <c r="C3380" s="182" t="s">
        <v>29692</v>
      </c>
      <c r="D3380" s="180" t="s">
        <v>47</v>
      </c>
      <c r="E3380" s="180" t="s">
        <v>857</v>
      </c>
      <c r="F3380" s="188">
        <v>29.37</v>
      </c>
      <c r="G3380" s="188">
        <v>25.03</v>
      </c>
      <c r="H3380" s="188">
        <v>21.72</v>
      </c>
      <c r="I3380" s="188">
        <v>22.27</v>
      </c>
      <c r="J3380" s="188">
        <v>20.02</v>
      </c>
      <c r="K3380" s="188">
        <v>20.010000000000002</v>
      </c>
      <c r="L3380" s="188">
        <v>18.96</v>
      </c>
      <c r="M3380" s="188">
        <v>19.72</v>
      </c>
      <c r="N3380" s="188">
        <v>20.52</v>
      </c>
      <c r="O3380" s="188">
        <v>24.03</v>
      </c>
      <c r="P3380" s="188">
        <v>20.98</v>
      </c>
      <c r="Q3380" s="188">
        <v>21.02</v>
      </c>
      <c r="R3380" s="188">
        <v>30.71</v>
      </c>
      <c r="S3380" s="188">
        <v>21.47</v>
      </c>
      <c r="T3380" s="188">
        <v>22.52</v>
      </c>
      <c r="U3380" s="188">
        <v>19.22</v>
      </c>
      <c r="V3380" s="188">
        <v>22.01</v>
      </c>
      <c r="W3380" s="188">
        <v>22.03</v>
      </c>
      <c r="X3380" s="188">
        <v>21.02</v>
      </c>
      <c r="Y3380" s="188">
        <v>24.21</v>
      </c>
      <c r="Z3380" s="188">
        <v>34.17</v>
      </c>
      <c r="AA3380" s="188">
        <v>22.53</v>
      </c>
      <c r="AB3380" s="188">
        <v>25.7</v>
      </c>
      <c r="AC3380" s="188">
        <v>22.77</v>
      </c>
      <c r="AD3380" s="188">
        <v>24.27</v>
      </c>
      <c r="AE3380" s="188">
        <v>19.53</v>
      </c>
      <c r="AF3380" s="188">
        <v>21.02</v>
      </c>
    </row>
    <row r="3381" spans="1:32" x14ac:dyDescent="0.3">
      <c r="A3381" s="180" t="s">
        <v>973</v>
      </c>
      <c r="B3381" s="180">
        <v>43741</v>
      </c>
      <c r="C3381" s="182" t="s">
        <v>29693</v>
      </c>
      <c r="D3381" s="180" t="s">
        <v>47</v>
      </c>
      <c r="E3381" s="180" t="s">
        <v>857</v>
      </c>
      <c r="F3381" s="188">
        <v>31.31</v>
      </c>
      <c r="G3381" s="188">
        <v>26.69</v>
      </c>
      <c r="H3381" s="188">
        <v>23.16</v>
      </c>
      <c r="I3381" s="188">
        <v>23.75</v>
      </c>
      <c r="J3381" s="188">
        <v>21.35</v>
      </c>
      <c r="K3381" s="188">
        <v>21.34</v>
      </c>
      <c r="L3381" s="188">
        <v>20.22</v>
      </c>
      <c r="M3381" s="188">
        <v>21.03</v>
      </c>
      <c r="N3381" s="188">
        <v>21.88</v>
      </c>
      <c r="O3381" s="188">
        <v>25.61</v>
      </c>
      <c r="P3381" s="188">
        <v>22.36</v>
      </c>
      <c r="Q3381" s="188">
        <v>22.41</v>
      </c>
      <c r="R3381" s="188">
        <v>32.74</v>
      </c>
      <c r="S3381" s="188">
        <v>22.89</v>
      </c>
      <c r="T3381" s="188">
        <v>24.01</v>
      </c>
      <c r="U3381" s="188">
        <v>20.5</v>
      </c>
      <c r="V3381" s="188">
        <v>23.47</v>
      </c>
      <c r="W3381" s="188">
        <v>23.48</v>
      </c>
      <c r="X3381" s="188">
        <v>22.41</v>
      </c>
      <c r="Y3381" s="188">
        <v>25.81</v>
      </c>
      <c r="Z3381" s="188">
        <v>36.43</v>
      </c>
      <c r="AA3381" s="188">
        <v>24.02</v>
      </c>
      <c r="AB3381" s="188">
        <v>27.4</v>
      </c>
      <c r="AC3381" s="188">
        <v>24.28</v>
      </c>
      <c r="AD3381" s="188">
        <v>25.88</v>
      </c>
      <c r="AE3381" s="188">
        <v>20.82</v>
      </c>
      <c r="AF3381" s="188">
        <v>22.41</v>
      </c>
    </row>
    <row r="3382" spans="1:32" x14ac:dyDescent="0.3">
      <c r="A3382" s="180" t="s">
        <v>973</v>
      </c>
      <c r="B3382" s="180">
        <v>11062</v>
      </c>
      <c r="C3382" s="182" t="s">
        <v>29694</v>
      </c>
      <c r="D3382" s="180" t="s">
        <v>47</v>
      </c>
      <c r="E3382" s="180" t="s">
        <v>857</v>
      </c>
      <c r="F3382" s="188">
        <v>71.08</v>
      </c>
      <c r="G3382" s="188">
        <v>71.08</v>
      </c>
      <c r="H3382" s="188">
        <v>95.21</v>
      </c>
      <c r="I3382" s="188">
        <v>40.89</v>
      </c>
      <c r="J3382" s="188">
        <v>52.85</v>
      </c>
      <c r="K3382" s="188">
        <v>73.59</v>
      </c>
      <c r="L3382" s="188">
        <v>41.73</v>
      </c>
      <c r="M3382" s="188">
        <v>51.48</v>
      </c>
      <c r="N3382" s="188">
        <v>52.83</v>
      </c>
      <c r="O3382" s="188">
        <v>70.77</v>
      </c>
      <c r="P3382" s="188">
        <v>44.74</v>
      </c>
      <c r="Q3382" s="188">
        <v>51.18</v>
      </c>
      <c r="R3382" s="188">
        <v>55.15</v>
      </c>
      <c r="S3382" s="188">
        <v>83.63</v>
      </c>
      <c r="T3382" s="188">
        <v>70.16</v>
      </c>
      <c r="U3382" s="188">
        <v>60.76</v>
      </c>
      <c r="V3382" s="188">
        <v>55.81</v>
      </c>
      <c r="W3382" s="188">
        <v>47.02</v>
      </c>
      <c r="X3382" s="188">
        <v>57.07</v>
      </c>
      <c r="Y3382" s="188">
        <v>58.45</v>
      </c>
      <c r="Z3382" s="188">
        <v>52.45</v>
      </c>
      <c r="AA3382" s="188">
        <v>89.73</v>
      </c>
      <c r="AB3382" s="188">
        <v>52.98</v>
      </c>
      <c r="AC3382" s="188">
        <v>48.04</v>
      </c>
      <c r="AD3382" s="188">
        <v>58.54</v>
      </c>
      <c r="AE3382" s="188">
        <v>45.93</v>
      </c>
      <c r="AF3382" s="188">
        <v>66.900000000000006</v>
      </c>
    </row>
    <row r="3383" spans="1:32" x14ac:dyDescent="0.3">
      <c r="A3383" s="180" t="s">
        <v>973</v>
      </c>
      <c r="B3383" s="180">
        <v>11063</v>
      </c>
      <c r="C3383" s="182" t="s">
        <v>29695</v>
      </c>
      <c r="D3383" s="180" t="s">
        <v>47</v>
      </c>
      <c r="E3383" s="180" t="s">
        <v>857</v>
      </c>
      <c r="F3383" s="188">
        <v>43.5</v>
      </c>
      <c r="G3383" s="188">
        <v>43.5</v>
      </c>
      <c r="H3383" s="188">
        <v>58.27</v>
      </c>
      <c r="I3383" s="188">
        <v>25.03</v>
      </c>
      <c r="J3383" s="188">
        <v>32.35</v>
      </c>
      <c r="K3383" s="188">
        <v>45.04</v>
      </c>
      <c r="L3383" s="188">
        <v>25.54</v>
      </c>
      <c r="M3383" s="188">
        <v>31.51</v>
      </c>
      <c r="N3383" s="188">
        <v>32.33</v>
      </c>
      <c r="O3383" s="188">
        <v>43.31</v>
      </c>
      <c r="P3383" s="188">
        <v>27.38</v>
      </c>
      <c r="Q3383" s="188">
        <v>31.32</v>
      </c>
      <c r="R3383" s="188">
        <v>33.75</v>
      </c>
      <c r="S3383" s="188">
        <v>51.18</v>
      </c>
      <c r="T3383" s="188">
        <v>42.94</v>
      </c>
      <c r="U3383" s="188">
        <v>37.19</v>
      </c>
      <c r="V3383" s="188">
        <v>34.159999999999997</v>
      </c>
      <c r="W3383" s="188">
        <v>28.78</v>
      </c>
      <c r="X3383" s="188">
        <v>34.93</v>
      </c>
      <c r="Y3383" s="188">
        <v>35.78</v>
      </c>
      <c r="Z3383" s="188">
        <v>32.1</v>
      </c>
      <c r="AA3383" s="188">
        <v>54.92</v>
      </c>
      <c r="AB3383" s="188">
        <v>32.43</v>
      </c>
      <c r="AC3383" s="188">
        <v>29.4</v>
      </c>
      <c r="AD3383" s="188">
        <v>35.83</v>
      </c>
      <c r="AE3383" s="188">
        <v>28.11</v>
      </c>
      <c r="AF3383" s="188">
        <v>40.950000000000003</v>
      </c>
    </row>
    <row r="3384" spans="1:32" x14ac:dyDescent="0.3">
      <c r="A3384" s="180" t="s">
        <v>973</v>
      </c>
      <c r="B3384" s="180">
        <v>13521</v>
      </c>
      <c r="C3384" s="182" t="s">
        <v>29696</v>
      </c>
      <c r="D3384" s="180" t="s">
        <v>6</v>
      </c>
      <c r="E3384" s="180" t="s">
        <v>857</v>
      </c>
      <c r="F3384" s="188"/>
      <c r="G3384" s="188"/>
      <c r="H3384" s="188"/>
      <c r="I3384" s="188"/>
      <c r="J3384" s="188">
        <v>124.57</v>
      </c>
      <c r="K3384" s="188"/>
      <c r="L3384" s="188"/>
      <c r="M3384" s="188">
        <v>173.25</v>
      </c>
      <c r="N3384" s="188"/>
      <c r="O3384" s="188"/>
      <c r="P3384" s="188">
        <v>103.12</v>
      </c>
      <c r="Q3384" s="188"/>
      <c r="R3384" s="188"/>
      <c r="S3384" s="188"/>
      <c r="T3384" s="188"/>
      <c r="U3384" s="188"/>
      <c r="V3384" s="188"/>
      <c r="W3384" s="188"/>
      <c r="X3384" s="188"/>
      <c r="Y3384" s="188"/>
      <c r="Z3384" s="188"/>
      <c r="AA3384" s="188"/>
      <c r="AB3384" s="188"/>
      <c r="AC3384" s="188"/>
      <c r="AD3384" s="188">
        <v>96.52</v>
      </c>
      <c r="AE3384" s="188">
        <v>142.56</v>
      </c>
      <c r="AF3384" s="188"/>
    </row>
    <row r="3385" spans="1:32" x14ac:dyDescent="0.3">
      <c r="A3385" s="180" t="s">
        <v>973</v>
      </c>
      <c r="B3385" s="180">
        <v>10851</v>
      </c>
      <c r="C3385" s="182" t="s">
        <v>29697</v>
      </c>
      <c r="D3385" s="180" t="s">
        <v>6</v>
      </c>
      <c r="E3385" s="180" t="s">
        <v>857</v>
      </c>
      <c r="F3385" s="188"/>
      <c r="G3385" s="188"/>
      <c r="H3385" s="188"/>
      <c r="I3385" s="188"/>
      <c r="J3385" s="188">
        <v>114.74</v>
      </c>
      <c r="K3385" s="188"/>
      <c r="L3385" s="188"/>
      <c r="M3385" s="188">
        <v>62.66</v>
      </c>
      <c r="N3385" s="188"/>
      <c r="O3385" s="188"/>
      <c r="P3385" s="188">
        <v>63.39</v>
      </c>
      <c r="Q3385" s="188"/>
      <c r="R3385" s="188"/>
      <c r="S3385" s="188"/>
      <c r="T3385" s="188"/>
      <c r="U3385" s="188"/>
      <c r="V3385" s="188"/>
      <c r="W3385" s="188">
        <v>76.84</v>
      </c>
      <c r="X3385" s="188"/>
      <c r="Y3385" s="188"/>
      <c r="Z3385" s="188">
        <v>79.52</v>
      </c>
      <c r="AA3385" s="188"/>
      <c r="AB3385" s="188">
        <v>83.59</v>
      </c>
      <c r="AC3385" s="188">
        <v>57.95</v>
      </c>
      <c r="AD3385" s="188"/>
      <c r="AE3385" s="188">
        <v>64.39</v>
      </c>
      <c r="AF3385" s="188"/>
    </row>
    <row r="3386" spans="1:32" x14ac:dyDescent="0.3">
      <c r="A3386" s="180" t="s">
        <v>973</v>
      </c>
      <c r="B3386" s="180">
        <v>39515</v>
      </c>
      <c r="C3386" s="182" t="s">
        <v>29698</v>
      </c>
      <c r="D3386" s="180" t="s">
        <v>6</v>
      </c>
      <c r="E3386" s="180" t="s">
        <v>857</v>
      </c>
      <c r="F3386" s="188"/>
      <c r="G3386" s="188"/>
      <c r="H3386" s="188"/>
      <c r="I3386" s="188"/>
      <c r="J3386" s="188">
        <v>71.09</v>
      </c>
      <c r="K3386" s="188"/>
      <c r="L3386" s="188"/>
      <c r="M3386" s="188">
        <v>34.33</v>
      </c>
      <c r="N3386" s="188"/>
      <c r="O3386" s="188"/>
      <c r="P3386" s="188">
        <v>41.64</v>
      </c>
      <c r="Q3386" s="188"/>
      <c r="R3386" s="188"/>
      <c r="S3386" s="188"/>
      <c r="T3386" s="188"/>
      <c r="U3386" s="188">
        <v>41.56</v>
      </c>
      <c r="V3386" s="188"/>
      <c r="W3386" s="188"/>
      <c r="X3386" s="188">
        <v>50.52</v>
      </c>
      <c r="Y3386" s="188"/>
      <c r="Z3386" s="188"/>
      <c r="AA3386" s="188"/>
      <c r="AB3386" s="188">
        <v>39.270000000000003</v>
      </c>
      <c r="AC3386" s="188">
        <v>45.75</v>
      </c>
      <c r="AD3386" s="188"/>
      <c r="AE3386" s="188">
        <v>58.51</v>
      </c>
      <c r="AF3386" s="188"/>
    </row>
    <row r="3387" spans="1:32" x14ac:dyDescent="0.3">
      <c r="A3387" s="180" t="s">
        <v>973</v>
      </c>
      <c r="B3387" s="180">
        <v>39516</v>
      </c>
      <c r="C3387" s="182" t="s">
        <v>29699</v>
      </c>
      <c r="D3387" s="180" t="s">
        <v>6</v>
      </c>
      <c r="E3387" s="180" t="s">
        <v>857</v>
      </c>
      <c r="F3387" s="188"/>
      <c r="G3387" s="188"/>
      <c r="H3387" s="188"/>
      <c r="I3387" s="188"/>
      <c r="J3387" s="188">
        <v>59.94</v>
      </c>
      <c r="K3387" s="188"/>
      <c r="L3387" s="188"/>
      <c r="M3387" s="188">
        <v>28.95</v>
      </c>
      <c r="N3387" s="188"/>
      <c r="O3387" s="188"/>
      <c r="P3387" s="188">
        <v>35.1</v>
      </c>
      <c r="Q3387" s="188"/>
      <c r="R3387" s="188"/>
      <c r="S3387" s="188"/>
      <c r="T3387" s="188"/>
      <c r="U3387" s="188">
        <v>35.04</v>
      </c>
      <c r="V3387" s="188"/>
      <c r="W3387" s="188"/>
      <c r="X3387" s="188">
        <v>42.59</v>
      </c>
      <c r="Y3387" s="188"/>
      <c r="Z3387" s="188"/>
      <c r="AA3387" s="188"/>
      <c r="AB3387" s="188">
        <v>33.11</v>
      </c>
      <c r="AC3387" s="188">
        <v>38.57</v>
      </c>
      <c r="AD3387" s="188"/>
      <c r="AE3387" s="188">
        <v>49.33</v>
      </c>
      <c r="AF3387" s="188"/>
    </row>
    <row r="3388" spans="1:32" x14ac:dyDescent="0.3">
      <c r="A3388" s="180" t="s">
        <v>973</v>
      </c>
      <c r="B3388" s="180">
        <v>39514</v>
      </c>
      <c r="C3388" s="182" t="s">
        <v>29700</v>
      </c>
      <c r="D3388" s="180" t="s">
        <v>6</v>
      </c>
      <c r="E3388" s="180" t="s">
        <v>26586</v>
      </c>
      <c r="F3388" s="188"/>
      <c r="G3388" s="188"/>
      <c r="H3388" s="188"/>
      <c r="I3388" s="188"/>
      <c r="J3388" s="188">
        <v>37.29</v>
      </c>
      <c r="K3388" s="188"/>
      <c r="L3388" s="188"/>
      <c r="M3388" s="188">
        <v>18.010000000000002</v>
      </c>
      <c r="N3388" s="188"/>
      <c r="O3388" s="188"/>
      <c r="P3388" s="188">
        <v>21.84</v>
      </c>
      <c r="Q3388" s="188"/>
      <c r="R3388" s="188"/>
      <c r="S3388" s="188"/>
      <c r="T3388" s="188"/>
      <c r="U3388" s="188">
        <v>21.8</v>
      </c>
      <c r="V3388" s="188"/>
      <c r="W3388" s="188"/>
      <c r="X3388" s="188">
        <v>26.5</v>
      </c>
      <c r="Y3388" s="188"/>
      <c r="Z3388" s="188"/>
      <c r="AA3388" s="188"/>
      <c r="AB3388" s="188">
        <v>20.6</v>
      </c>
      <c r="AC3388" s="188">
        <v>24</v>
      </c>
      <c r="AD3388" s="188"/>
      <c r="AE3388" s="188">
        <v>30.69</v>
      </c>
      <c r="AF3388" s="188"/>
    </row>
    <row r="3389" spans="1:32" x14ac:dyDescent="0.3">
      <c r="A3389" s="180" t="s">
        <v>973</v>
      </c>
      <c r="B3389" s="180">
        <v>4812</v>
      </c>
      <c r="C3389" s="182" t="s">
        <v>29701</v>
      </c>
      <c r="D3389" s="180" t="s">
        <v>47</v>
      </c>
      <c r="E3389" s="180" t="s">
        <v>857</v>
      </c>
      <c r="F3389" s="188">
        <v>16.29</v>
      </c>
      <c r="G3389" s="188">
        <v>13.89</v>
      </c>
      <c r="H3389" s="188">
        <v>12.05</v>
      </c>
      <c r="I3389" s="188">
        <v>12.36</v>
      </c>
      <c r="J3389" s="188">
        <v>11.11</v>
      </c>
      <c r="K3389" s="188">
        <v>11.1</v>
      </c>
      <c r="L3389" s="188">
        <v>10.52</v>
      </c>
      <c r="M3389" s="188">
        <v>10.94</v>
      </c>
      <c r="N3389" s="188">
        <v>11.38</v>
      </c>
      <c r="O3389" s="188">
        <v>13.33</v>
      </c>
      <c r="P3389" s="188">
        <v>11.64</v>
      </c>
      <c r="Q3389" s="188">
        <v>11.66</v>
      </c>
      <c r="R3389" s="188">
        <v>17.04</v>
      </c>
      <c r="S3389" s="188">
        <v>11.91</v>
      </c>
      <c r="T3389" s="188">
        <v>12.49</v>
      </c>
      <c r="U3389" s="188">
        <v>10.66</v>
      </c>
      <c r="V3389" s="188">
        <v>12.21</v>
      </c>
      <c r="W3389" s="188">
        <v>12.22</v>
      </c>
      <c r="X3389" s="188">
        <v>11.66</v>
      </c>
      <c r="Y3389" s="188">
        <v>13.43</v>
      </c>
      <c r="Z3389" s="188">
        <v>18.96</v>
      </c>
      <c r="AA3389" s="188">
        <v>12.5</v>
      </c>
      <c r="AB3389" s="188">
        <v>14.26</v>
      </c>
      <c r="AC3389" s="188">
        <v>12.63</v>
      </c>
      <c r="AD3389" s="188">
        <v>13.47</v>
      </c>
      <c r="AE3389" s="188">
        <v>10.83</v>
      </c>
      <c r="AF3389" s="188">
        <v>11.66</v>
      </c>
    </row>
    <row r="3390" spans="1:32" x14ac:dyDescent="0.3">
      <c r="A3390" s="180" t="s">
        <v>973</v>
      </c>
      <c r="B3390" s="180">
        <v>10849</v>
      </c>
      <c r="C3390" s="182" t="s">
        <v>29702</v>
      </c>
      <c r="D3390" s="180" t="s">
        <v>6</v>
      </c>
      <c r="E3390" s="180" t="s">
        <v>857</v>
      </c>
      <c r="F3390" s="188"/>
      <c r="G3390" s="188"/>
      <c r="H3390" s="188"/>
      <c r="I3390" s="188"/>
      <c r="J3390" s="188">
        <v>1812.01</v>
      </c>
      <c r="K3390" s="188"/>
      <c r="L3390" s="188"/>
      <c r="M3390" s="188">
        <v>2520.02</v>
      </c>
      <c r="N3390" s="188"/>
      <c r="O3390" s="188"/>
      <c r="P3390" s="188">
        <v>1500.01</v>
      </c>
      <c r="Q3390" s="188"/>
      <c r="R3390" s="188"/>
      <c r="S3390" s="188"/>
      <c r="T3390" s="188"/>
      <c r="U3390" s="188"/>
      <c r="V3390" s="188"/>
      <c r="W3390" s="188"/>
      <c r="X3390" s="188"/>
      <c r="Y3390" s="188"/>
      <c r="Z3390" s="188"/>
      <c r="AA3390" s="188"/>
      <c r="AB3390" s="188"/>
      <c r="AC3390" s="188"/>
      <c r="AD3390" s="188">
        <v>1404.01</v>
      </c>
      <c r="AE3390" s="188">
        <v>2073.62</v>
      </c>
      <c r="AF3390" s="188"/>
    </row>
    <row r="3391" spans="1:32" x14ac:dyDescent="0.3">
      <c r="A3391" s="180" t="s">
        <v>973</v>
      </c>
      <c r="B3391" s="180">
        <v>10848</v>
      </c>
      <c r="C3391" s="182" t="s">
        <v>29703</v>
      </c>
      <c r="D3391" s="180" t="s">
        <v>6</v>
      </c>
      <c r="E3391" s="180" t="s">
        <v>857</v>
      </c>
      <c r="F3391" s="188"/>
      <c r="G3391" s="188"/>
      <c r="H3391" s="188"/>
      <c r="I3391" s="188"/>
      <c r="J3391" s="188">
        <v>1138.17</v>
      </c>
      <c r="K3391" s="188"/>
      <c r="L3391" s="188"/>
      <c r="M3391" s="188">
        <v>1582.89</v>
      </c>
      <c r="N3391" s="188"/>
      <c r="O3391" s="188"/>
      <c r="P3391" s="188">
        <v>942.19</v>
      </c>
      <c r="Q3391" s="188"/>
      <c r="R3391" s="188"/>
      <c r="S3391" s="188"/>
      <c r="T3391" s="188"/>
      <c r="U3391" s="188"/>
      <c r="V3391" s="188"/>
      <c r="W3391" s="188"/>
      <c r="X3391" s="188"/>
      <c r="Y3391" s="188"/>
      <c r="Z3391" s="188"/>
      <c r="AA3391" s="188"/>
      <c r="AB3391" s="188"/>
      <c r="AC3391" s="188"/>
      <c r="AD3391" s="188">
        <v>881.89</v>
      </c>
      <c r="AE3391" s="188">
        <v>1302.49</v>
      </c>
      <c r="AF3391" s="188"/>
    </row>
    <row r="3392" spans="1:32" x14ac:dyDescent="0.3">
      <c r="A3392" s="180" t="s">
        <v>973</v>
      </c>
      <c r="B3392" s="180">
        <v>4813</v>
      </c>
      <c r="C3392" s="182" t="s">
        <v>29704</v>
      </c>
      <c r="D3392" s="180" t="s">
        <v>47</v>
      </c>
      <c r="E3392" s="180" t="s">
        <v>26586</v>
      </c>
      <c r="F3392" s="188"/>
      <c r="G3392" s="188"/>
      <c r="H3392" s="188"/>
      <c r="I3392" s="188"/>
      <c r="J3392" s="188">
        <v>377.5</v>
      </c>
      <c r="K3392" s="188"/>
      <c r="L3392" s="188"/>
      <c r="M3392" s="188">
        <v>525</v>
      </c>
      <c r="N3392" s="188"/>
      <c r="O3392" s="188"/>
      <c r="P3392" s="188">
        <v>312.5</v>
      </c>
      <c r="Q3392" s="188"/>
      <c r="R3392" s="188"/>
      <c r="S3392" s="188"/>
      <c r="T3392" s="188"/>
      <c r="U3392" s="188"/>
      <c r="V3392" s="188"/>
      <c r="W3392" s="188"/>
      <c r="X3392" s="188"/>
      <c r="Y3392" s="188"/>
      <c r="Z3392" s="188"/>
      <c r="AA3392" s="188"/>
      <c r="AB3392" s="188"/>
      <c r="AC3392" s="188"/>
      <c r="AD3392" s="188">
        <v>292.5</v>
      </c>
      <c r="AE3392" s="188">
        <v>432</v>
      </c>
      <c r="AF3392" s="188"/>
    </row>
    <row r="3393" spans="1:32" x14ac:dyDescent="0.3">
      <c r="A3393" s="180" t="s">
        <v>973</v>
      </c>
      <c r="B3393" s="180">
        <v>37560</v>
      </c>
      <c r="C3393" s="182" t="s">
        <v>29705</v>
      </c>
      <c r="D3393" s="180" t="s">
        <v>6</v>
      </c>
      <c r="E3393" s="180" t="s">
        <v>857</v>
      </c>
      <c r="F3393" s="188"/>
      <c r="G3393" s="188">
        <v>59.06</v>
      </c>
      <c r="H3393" s="188"/>
      <c r="I3393" s="188">
        <v>74.81</v>
      </c>
      <c r="J3393" s="188">
        <v>33.46</v>
      </c>
      <c r="K3393" s="188">
        <v>39.369999999999997</v>
      </c>
      <c r="L3393" s="188">
        <v>49.21</v>
      </c>
      <c r="M3393" s="188">
        <v>37.36</v>
      </c>
      <c r="N3393" s="188">
        <v>26.57</v>
      </c>
      <c r="O3393" s="188"/>
      <c r="P3393" s="188">
        <v>23.62</v>
      </c>
      <c r="Q3393" s="188"/>
      <c r="R3393" s="188">
        <v>20.94</v>
      </c>
      <c r="S3393" s="188">
        <v>29.43</v>
      </c>
      <c r="T3393" s="188">
        <v>39.369999999999997</v>
      </c>
      <c r="U3393" s="188">
        <v>59.06</v>
      </c>
      <c r="V3393" s="188">
        <v>49.21</v>
      </c>
      <c r="W3393" s="188">
        <v>29.53</v>
      </c>
      <c r="X3393" s="188">
        <v>49.21</v>
      </c>
      <c r="Y3393" s="188"/>
      <c r="Z3393" s="188">
        <v>39.369999999999997</v>
      </c>
      <c r="AA3393" s="188"/>
      <c r="AB3393" s="188">
        <v>35.43</v>
      </c>
      <c r="AC3393" s="188">
        <v>39.369999999999997</v>
      </c>
      <c r="AD3393" s="188">
        <v>19.68</v>
      </c>
      <c r="AE3393" s="188">
        <v>54.71</v>
      </c>
      <c r="AF3393" s="188">
        <v>29.53</v>
      </c>
    </row>
    <row r="3394" spans="1:32" x14ac:dyDescent="0.3">
      <c r="A3394" s="180" t="s">
        <v>973</v>
      </c>
      <c r="B3394" s="180">
        <v>37557</v>
      </c>
      <c r="C3394" s="182" t="s">
        <v>29706</v>
      </c>
      <c r="D3394" s="180" t="s">
        <v>6</v>
      </c>
      <c r="E3394" s="180" t="s">
        <v>857</v>
      </c>
      <c r="F3394" s="188"/>
      <c r="G3394" s="188">
        <v>17.93</v>
      </c>
      <c r="H3394" s="188"/>
      <c r="I3394" s="188">
        <v>22.72</v>
      </c>
      <c r="J3394" s="188">
        <v>10.16</v>
      </c>
      <c r="K3394" s="188">
        <v>11.95</v>
      </c>
      <c r="L3394" s="188">
        <v>14.94</v>
      </c>
      <c r="M3394" s="188">
        <v>11.34</v>
      </c>
      <c r="N3394" s="188">
        <v>8.07</v>
      </c>
      <c r="O3394" s="188"/>
      <c r="P3394" s="188">
        <v>7.17</v>
      </c>
      <c r="Q3394" s="188"/>
      <c r="R3394" s="188">
        <v>6.36</v>
      </c>
      <c r="S3394" s="188">
        <v>8.93</v>
      </c>
      <c r="T3394" s="188">
        <v>11.95</v>
      </c>
      <c r="U3394" s="188">
        <v>17.93</v>
      </c>
      <c r="V3394" s="188">
        <v>14.94</v>
      </c>
      <c r="W3394" s="188">
        <v>8.9600000000000009</v>
      </c>
      <c r="X3394" s="188">
        <v>14.94</v>
      </c>
      <c r="Y3394" s="188"/>
      <c r="Z3394" s="188">
        <v>11.95</v>
      </c>
      <c r="AA3394" s="188"/>
      <c r="AB3394" s="188">
        <v>10.76</v>
      </c>
      <c r="AC3394" s="188">
        <v>11.95</v>
      </c>
      <c r="AD3394" s="188">
        <v>5.97</v>
      </c>
      <c r="AE3394" s="188">
        <v>16.61</v>
      </c>
      <c r="AF3394" s="188">
        <v>8.9600000000000009</v>
      </c>
    </row>
    <row r="3395" spans="1:32" x14ac:dyDescent="0.3">
      <c r="A3395" s="180" t="s">
        <v>973</v>
      </c>
      <c r="B3395" s="180">
        <v>37556</v>
      </c>
      <c r="C3395" s="182" t="s">
        <v>29707</v>
      </c>
      <c r="D3395" s="180" t="s">
        <v>6</v>
      </c>
      <c r="E3395" s="180" t="s">
        <v>857</v>
      </c>
      <c r="F3395" s="188"/>
      <c r="G3395" s="188">
        <v>34.700000000000003</v>
      </c>
      <c r="H3395" s="188"/>
      <c r="I3395" s="188">
        <v>43.95</v>
      </c>
      <c r="J3395" s="188">
        <v>19.66</v>
      </c>
      <c r="K3395" s="188">
        <v>23.13</v>
      </c>
      <c r="L3395" s="188">
        <v>28.91</v>
      </c>
      <c r="M3395" s="188">
        <v>21.95</v>
      </c>
      <c r="N3395" s="188">
        <v>15.61</v>
      </c>
      <c r="O3395" s="188"/>
      <c r="P3395" s="188">
        <v>13.88</v>
      </c>
      <c r="Q3395" s="188"/>
      <c r="R3395" s="188">
        <v>12.3</v>
      </c>
      <c r="S3395" s="188">
        <v>17.29</v>
      </c>
      <c r="T3395" s="188">
        <v>23.13</v>
      </c>
      <c r="U3395" s="188">
        <v>34.700000000000003</v>
      </c>
      <c r="V3395" s="188">
        <v>28.91</v>
      </c>
      <c r="W3395" s="188">
        <v>17.350000000000001</v>
      </c>
      <c r="X3395" s="188">
        <v>28.91</v>
      </c>
      <c r="Y3395" s="188"/>
      <c r="Z3395" s="188">
        <v>23.13</v>
      </c>
      <c r="AA3395" s="188"/>
      <c r="AB3395" s="188">
        <v>20.82</v>
      </c>
      <c r="AC3395" s="188">
        <v>23.13</v>
      </c>
      <c r="AD3395" s="188">
        <v>11.56</v>
      </c>
      <c r="AE3395" s="188">
        <v>32.14</v>
      </c>
      <c r="AF3395" s="188">
        <v>17.350000000000001</v>
      </c>
    </row>
    <row r="3396" spans="1:32" x14ac:dyDescent="0.3">
      <c r="A3396" s="180" t="s">
        <v>973</v>
      </c>
      <c r="B3396" s="180">
        <v>37559</v>
      </c>
      <c r="C3396" s="182" t="s">
        <v>29708</v>
      </c>
      <c r="D3396" s="180" t="s">
        <v>6</v>
      </c>
      <c r="E3396" s="180" t="s">
        <v>857</v>
      </c>
      <c r="F3396" s="188"/>
      <c r="G3396" s="188">
        <v>42.56</v>
      </c>
      <c r="H3396" s="188"/>
      <c r="I3396" s="188">
        <v>53.91</v>
      </c>
      <c r="J3396" s="188">
        <v>24.12</v>
      </c>
      <c r="K3396" s="188">
        <v>28.37</v>
      </c>
      <c r="L3396" s="188">
        <v>35.47</v>
      </c>
      <c r="M3396" s="188">
        <v>26.93</v>
      </c>
      <c r="N3396" s="188">
        <v>19.149999999999999</v>
      </c>
      <c r="O3396" s="188"/>
      <c r="P3396" s="188">
        <v>17.02</v>
      </c>
      <c r="Q3396" s="188"/>
      <c r="R3396" s="188">
        <v>15.09</v>
      </c>
      <c r="S3396" s="188">
        <v>21.21</v>
      </c>
      <c r="T3396" s="188">
        <v>28.37</v>
      </c>
      <c r="U3396" s="188">
        <v>42.56</v>
      </c>
      <c r="V3396" s="188">
        <v>35.47</v>
      </c>
      <c r="W3396" s="188">
        <v>21.28</v>
      </c>
      <c r="X3396" s="188">
        <v>35.47</v>
      </c>
      <c r="Y3396" s="188"/>
      <c r="Z3396" s="188">
        <v>28.37</v>
      </c>
      <c r="AA3396" s="188"/>
      <c r="AB3396" s="188">
        <v>25.54</v>
      </c>
      <c r="AC3396" s="188">
        <v>28.37</v>
      </c>
      <c r="AD3396" s="188">
        <v>14.18</v>
      </c>
      <c r="AE3396" s="188">
        <v>39.43</v>
      </c>
      <c r="AF3396" s="188">
        <v>21.28</v>
      </c>
    </row>
    <row r="3397" spans="1:32" x14ac:dyDescent="0.3">
      <c r="A3397" s="180" t="s">
        <v>973</v>
      </c>
      <c r="B3397" s="180">
        <v>37539</v>
      </c>
      <c r="C3397" s="182" t="s">
        <v>29709</v>
      </c>
      <c r="D3397" s="180" t="s">
        <v>6</v>
      </c>
      <c r="E3397" s="180" t="s">
        <v>26586</v>
      </c>
      <c r="F3397" s="188"/>
      <c r="G3397" s="188">
        <v>30</v>
      </c>
      <c r="H3397" s="188"/>
      <c r="I3397" s="188">
        <v>38</v>
      </c>
      <c r="J3397" s="188">
        <v>17</v>
      </c>
      <c r="K3397" s="188">
        <v>20</v>
      </c>
      <c r="L3397" s="188">
        <v>25</v>
      </c>
      <c r="M3397" s="188">
        <v>18.98</v>
      </c>
      <c r="N3397" s="188">
        <v>13.5</v>
      </c>
      <c r="O3397" s="188"/>
      <c r="P3397" s="188">
        <v>12</v>
      </c>
      <c r="Q3397" s="188"/>
      <c r="R3397" s="188">
        <v>10.64</v>
      </c>
      <c r="S3397" s="188">
        <v>14.95</v>
      </c>
      <c r="T3397" s="188">
        <v>20</v>
      </c>
      <c r="U3397" s="188">
        <v>30</v>
      </c>
      <c r="V3397" s="188">
        <v>25</v>
      </c>
      <c r="W3397" s="188">
        <v>15</v>
      </c>
      <c r="X3397" s="188">
        <v>25</v>
      </c>
      <c r="Y3397" s="188"/>
      <c r="Z3397" s="188">
        <v>20</v>
      </c>
      <c r="AA3397" s="188"/>
      <c r="AB3397" s="188">
        <v>18</v>
      </c>
      <c r="AC3397" s="188">
        <v>20</v>
      </c>
      <c r="AD3397" s="188">
        <v>10</v>
      </c>
      <c r="AE3397" s="188">
        <v>27.79</v>
      </c>
      <c r="AF3397" s="188">
        <v>15</v>
      </c>
    </row>
    <row r="3398" spans="1:32" x14ac:dyDescent="0.3">
      <c r="A3398" s="180" t="s">
        <v>973</v>
      </c>
      <c r="B3398" s="180">
        <v>37558</v>
      </c>
      <c r="C3398" s="182" t="s">
        <v>29710</v>
      </c>
      <c r="D3398" s="180" t="s">
        <v>6</v>
      </c>
      <c r="E3398" s="180" t="s">
        <v>857</v>
      </c>
      <c r="F3398" s="188"/>
      <c r="G3398" s="188">
        <v>55.93</v>
      </c>
      <c r="H3398" s="188"/>
      <c r="I3398" s="188">
        <v>70.849999999999994</v>
      </c>
      <c r="J3398" s="188">
        <v>31.69</v>
      </c>
      <c r="K3398" s="188">
        <v>37.29</v>
      </c>
      <c r="L3398" s="188">
        <v>46.61</v>
      </c>
      <c r="M3398" s="188">
        <v>35.39</v>
      </c>
      <c r="N3398" s="188">
        <v>25.17</v>
      </c>
      <c r="O3398" s="188"/>
      <c r="P3398" s="188">
        <v>22.37</v>
      </c>
      <c r="Q3398" s="188"/>
      <c r="R3398" s="188">
        <v>19.829999999999998</v>
      </c>
      <c r="S3398" s="188">
        <v>27.87</v>
      </c>
      <c r="T3398" s="188">
        <v>37.29</v>
      </c>
      <c r="U3398" s="188">
        <v>55.93</v>
      </c>
      <c r="V3398" s="188">
        <v>46.61</v>
      </c>
      <c r="W3398" s="188">
        <v>27.96</v>
      </c>
      <c r="X3398" s="188">
        <v>46.61</v>
      </c>
      <c r="Y3398" s="188"/>
      <c r="Z3398" s="188">
        <v>37.29</v>
      </c>
      <c r="AA3398" s="188"/>
      <c r="AB3398" s="188">
        <v>33.56</v>
      </c>
      <c r="AC3398" s="188">
        <v>37.29</v>
      </c>
      <c r="AD3398" s="188">
        <v>18.64</v>
      </c>
      <c r="AE3398" s="188">
        <v>51.81</v>
      </c>
      <c r="AF3398" s="188">
        <v>27.96</v>
      </c>
    </row>
    <row r="3399" spans="1:32" x14ac:dyDescent="0.3">
      <c r="A3399" s="180" t="s">
        <v>973</v>
      </c>
      <c r="B3399" s="180">
        <v>34723</v>
      </c>
      <c r="C3399" s="182" t="s">
        <v>29711</v>
      </c>
      <c r="D3399" s="180" t="s">
        <v>47</v>
      </c>
      <c r="E3399" s="180" t="s">
        <v>857</v>
      </c>
      <c r="F3399" s="188"/>
      <c r="G3399" s="188"/>
      <c r="H3399" s="188"/>
      <c r="I3399" s="188"/>
      <c r="J3399" s="188">
        <v>872.03</v>
      </c>
      <c r="K3399" s="188"/>
      <c r="L3399" s="188"/>
      <c r="M3399" s="188">
        <v>1212.76</v>
      </c>
      <c r="N3399" s="188"/>
      <c r="O3399" s="188"/>
      <c r="P3399" s="188">
        <v>721.88</v>
      </c>
      <c r="Q3399" s="188"/>
      <c r="R3399" s="188"/>
      <c r="S3399" s="188"/>
      <c r="T3399" s="188"/>
      <c r="U3399" s="188"/>
      <c r="V3399" s="188"/>
      <c r="W3399" s="188"/>
      <c r="X3399" s="188"/>
      <c r="Y3399" s="188"/>
      <c r="Z3399" s="188"/>
      <c r="AA3399" s="188"/>
      <c r="AB3399" s="188"/>
      <c r="AC3399" s="188"/>
      <c r="AD3399" s="188">
        <v>675.68</v>
      </c>
      <c r="AE3399" s="188">
        <v>997.92</v>
      </c>
      <c r="AF3399" s="188"/>
    </row>
    <row r="3400" spans="1:32" x14ac:dyDescent="0.3">
      <c r="A3400" s="180" t="s">
        <v>973</v>
      </c>
      <c r="B3400" s="180">
        <v>34721</v>
      </c>
      <c r="C3400" s="182" t="s">
        <v>29712</v>
      </c>
      <c r="D3400" s="180" t="s">
        <v>47</v>
      </c>
      <c r="E3400" s="180" t="s">
        <v>857</v>
      </c>
      <c r="F3400" s="188"/>
      <c r="G3400" s="188"/>
      <c r="H3400" s="188"/>
      <c r="I3400" s="188"/>
      <c r="J3400" s="188">
        <v>1087.21</v>
      </c>
      <c r="K3400" s="188"/>
      <c r="L3400" s="188"/>
      <c r="M3400" s="188">
        <v>1512.01</v>
      </c>
      <c r="N3400" s="188"/>
      <c r="O3400" s="188"/>
      <c r="P3400" s="188">
        <v>900</v>
      </c>
      <c r="Q3400" s="188"/>
      <c r="R3400" s="188"/>
      <c r="S3400" s="188"/>
      <c r="T3400" s="188"/>
      <c r="U3400" s="188"/>
      <c r="V3400" s="188"/>
      <c r="W3400" s="188"/>
      <c r="X3400" s="188"/>
      <c r="Y3400" s="188"/>
      <c r="Z3400" s="188"/>
      <c r="AA3400" s="188"/>
      <c r="AB3400" s="188"/>
      <c r="AC3400" s="188"/>
      <c r="AD3400" s="188">
        <v>842.4</v>
      </c>
      <c r="AE3400" s="188">
        <v>1244.17</v>
      </c>
      <c r="AF3400" s="188"/>
    </row>
    <row r="3401" spans="1:32" x14ac:dyDescent="0.3">
      <c r="A3401" s="180" t="s">
        <v>973</v>
      </c>
      <c r="B3401" s="180">
        <v>4309</v>
      </c>
      <c r="C3401" s="182" t="s">
        <v>29713</v>
      </c>
      <c r="D3401" s="180" t="s">
        <v>6</v>
      </c>
      <c r="E3401" s="180" t="s">
        <v>857</v>
      </c>
      <c r="F3401" s="188">
        <v>6.18</v>
      </c>
      <c r="G3401" s="188">
        <v>8.8699999999999992</v>
      </c>
      <c r="H3401" s="188"/>
      <c r="I3401" s="188">
        <v>10.95</v>
      </c>
      <c r="J3401" s="188">
        <v>7.11</v>
      </c>
      <c r="K3401" s="188">
        <v>6.4</v>
      </c>
      <c r="L3401" s="188"/>
      <c r="M3401" s="188">
        <v>9.3000000000000007</v>
      </c>
      <c r="N3401" s="188">
        <v>5.58</v>
      </c>
      <c r="O3401" s="188">
        <v>10.95</v>
      </c>
      <c r="P3401" s="188">
        <v>6.9</v>
      </c>
      <c r="Q3401" s="188">
        <v>5.14</v>
      </c>
      <c r="R3401" s="188">
        <v>6.57</v>
      </c>
      <c r="S3401" s="188">
        <v>8.98</v>
      </c>
      <c r="T3401" s="188">
        <v>9.0299999999999994</v>
      </c>
      <c r="U3401" s="188">
        <v>4.92</v>
      </c>
      <c r="V3401" s="188">
        <v>10.35</v>
      </c>
      <c r="W3401" s="188">
        <v>5.47</v>
      </c>
      <c r="X3401" s="188">
        <v>9.3000000000000007</v>
      </c>
      <c r="Y3401" s="188">
        <v>7.39</v>
      </c>
      <c r="Z3401" s="188">
        <v>6.29</v>
      </c>
      <c r="AA3401" s="188">
        <v>6.84</v>
      </c>
      <c r="AB3401" s="188">
        <v>7.28</v>
      </c>
      <c r="AC3401" s="188">
        <v>7.11</v>
      </c>
      <c r="AD3401" s="188">
        <v>8.3699999999999992</v>
      </c>
      <c r="AE3401" s="188">
        <v>7.11</v>
      </c>
      <c r="AF3401" s="188">
        <v>7.17</v>
      </c>
    </row>
    <row r="3402" spans="1:32" x14ac:dyDescent="0.3">
      <c r="A3402" s="180" t="s">
        <v>973</v>
      </c>
      <c r="B3402" s="180">
        <v>4307</v>
      </c>
      <c r="C3402" s="182" t="s">
        <v>29714</v>
      </c>
      <c r="D3402" s="180" t="s">
        <v>6</v>
      </c>
      <c r="E3402" s="180" t="s">
        <v>857</v>
      </c>
      <c r="F3402" s="188">
        <v>10.58</v>
      </c>
      <c r="G3402" s="188">
        <v>15.17</v>
      </c>
      <c r="H3402" s="188"/>
      <c r="I3402" s="188">
        <v>18.73</v>
      </c>
      <c r="J3402" s="188">
        <v>12.17</v>
      </c>
      <c r="K3402" s="188">
        <v>10.95</v>
      </c>
      <c r="L3402" s="188"/>
      <c r="M3402" s="188">
        <v>15.92</v>
      </c>
      <c r="N3402" s="188">
        <v>9.5500000000000007</v>
      </c>
      <c r="O3402" s="188">
        <v>18.73</v>
      </c>
      <c r="P3402" s="188">
        <v>11.8</v>
      </c>
      <c r="Q3402" s="188">
        <v>8.8000000000000007</v>
      </c>
      <c r="R3402" s="188">
        <v>11.23</v>
      </c>
      <c r="S3402" s="188">
        <v>15.35</v>
      </c>
      <c r="T3402" s="188">
        <v>15.45</v>
      </c>
      <c r="U3402" s="188">
        <v>8.42</v>
      </c>
      <c r="V3402" s="188">
        <v>17.7</v>
      </c>
      <c r="W3402" s="188">
        <v>9.36</v>
      </c>
      <c r="X3402" s="188">
        <v>15.92</v>
      </c>
      <c r="Y3402" s="188">
        <v>12.64</v>
      </c>
      <c r="Z3402" s="188">
        <v>10.76</v>
      </c>
      <c r="AA3402" s="188">
        <v>11.7</v>
      </c>
      <c r="AB3402" s="188">
        <v>12.45</v>
      </c>
      <c r="AC3402" s="188">
        <v>12.17</v>
      </c>
      <c r="AD3402" s="188">
        <v>14.32</v>
      </c>
      <c r="AE3402" s="188">
        <v>12.17</v>
      </c>
      <c r="AF3402" s="188">
        <v>12.26</v>
      </c>
    </row>
    <row r="3403" spans="1:32" x14ac:dyDescent="0.3">
      <c r="A3403" s="180" t="s">
        <v>973</v>
      </c>
      <c r="B3403" s="180">
        <v>10850</v>
      </c>
      <c r="C3403" s="182" t="s">
        <v>29715</v>
      </c>
      <c r="D3403" s="180" t="s">
        <v>6</v>
      </c>
      <c r="E3403" s="180" t="s">
        <v>857</v>
      </c>
      <c r="F3403" s="188"/>
      <c r="G3403" s="188"/>
      <c r="H3403" s="188"/>
      <c r="I3403" s="188"/>
      <c r="J3403" s="188">
        <v>56.62</v>
      </c>
      <c r="K3403" s="188"/>
      <c r="L3403" s="188"/>
      <c r="M3403" s="188">
        <v>78.75</v>
      </c>
      <c r="N3403" s="188"/>
      <c r="O3403" s="188"/>
      <c r="P3403" s="188">
        <v>46.87</v>
      </c>
      <c r="Q3403" s="188"/>
      <c r="R3403" s="188"/>
      <c r="S3403" s="188"/>
      <c r="T3403" s="188"/>
      <c r="U3403" s="188"/>
      <c r="V3403" s="188"/>
      <c r="W3403" s="188"/>
      <c r="X3403" s="188"/>
      <c r="Y3403" s="188"/>
      <c r="Z3403" s="188"/>
      <c r="AA3403" s="188"/>
      <c r="AB3403" s="188"/>
      <c r="AC3403" s="188"/>
      <c r="AD3403" s="188">
        <v>43.87</v>
      </c>
      <c r="AE3403" s="188">
        <v>64.8</v>
      </c>
      <c r="AF3403" s="188"/>
    </row>
    <row r="3404" spans="1:32" x14ac:dyDescent="0.3">
      <c r="A3404" s="180" t="s">
        <v>973</v>
      </c>
      <c r="B3404" s="180">
        <v>42438</v>
      </c>
      <c r="C3404" s="182" t="s">
        <v>29716</v>
      </c>
      <c r="D3404" s="180" t="s">
        <v>6</v>
      </c>
      <c r="E3404" s="180" t="s">
        <v>857</v>
      </c>
      <c r="F3404" s="188"/>
      <c r="G3404" s="188"/>
      <c r="H3404" s="188"/>
      <c r="I3404" s="188"/>
      <c r="J3404" s="188"/>
      <c r="K3404" s="188"/>
      <c r="L3404" s="188"/>
      <c r="M3404" s="188"/>
      <c r="N3404" s="188"/>
      <c r="O3404" s="188"/>
      <c r="P3404" s="188"/>
      <c r="Q3404" s="188"/>
      <c r="R3404" s="188"/>
      <c r="S3404" s="188"/>
      <c r="T3404" s="188"/>
      <c r="U3404" s="188"/>
      <c r="V3404" s="188"/>
      <c r="W3404" s="188"/>
      <c r="X3404" s="188"/>
      <c r="Y3404" s="188"/>
      <c r="Z3404" s="188"/>
      <c r="AA3404" s="188"/>
      <c r="AB3404" s="188"/>
      <c r="AC3404" s="188"/>
      <c r="AD3404" s="188"/>
      <c r="AE3404" s="188">
        <v>2090.75</v>
      </c>
      <c r="AF3404" s="188"/>
    </row>
    <row r="3405" spans="1:32" x14ac:dyDescent="0.3">
      <c r="A3405" s="180" t="s">
        <v>973</v>
      </c>
      <c r="B3405" s="180">
        <v>4792</v>
      </c>
      <c r="C3405" s="182" t="s">
        <v>29717</v>
      </c>
      <c r="D3405" s="180" t="s">
        <v>47</v>
      </c>
      <c r="E3405" s="180" t="s">
        <v>857</v>
      </c>
      <c r="F3405" s="188">
        <v>181.81</v>
      </c>
      <c r="G3405" s="188">
        <v>256.77</v>
      </c>
      <c r="H3405" s="188">
        <v>181.81</v>
      </c>
      <c r="I3405" s="188">
        <v>164.66</v>
      </c>
      <c r="J3405" s="188">
        <v>212.89</v>
      </c>
      <c r="K3405" s="188">
        <v>149.66999999999999</v>
      </c>
      <c r="L3405" s="188">
        <v>172.97</v>
      </c>
      <c r="M3405" s="188">
        <v>143.34</v>
      </c>
      <c r="N3405" s="188">
        <v>161.16999999999999</v>
      </c>
      <c r="O3405" s="188">
        <v>181.81</v>
      </c>
      <c r="P3405" s="188">
        <v>190.36</v>
      </c>
      <c r="Q3405" s="188">
        <v>157.09</v>
      </c>
      <c r="R3405" s="188">
        <v>195.35</v>
      </c>
      <c r="S3405" s="188">
        <v>172.14</v>
      </c>
      <c r="T3405" s="188">
        <v>194.43</v>
      </c>
      <c r="U3405" s="188">
        <v>232.85</v>
      </c>
      <c r="V3405" s="188">
        <v>215.57</v>
      </c>
      <c r="W3405" s="188">
        <v>138.88</v>
      </c>
      <c r="X3405" s="188">
        <v>187.36</v>
      </c>
      <c r="Y3405" s="188">
        <v>181.81</v>
      </c>
      <c r="Z3405" s="188">
        <v>193.67</v>
      </c>
      <c r="AA3405" s="188">
        <v>181.81</v>
      </c>
      <c r="AB3405" s="188">
        <v>137.88</v>
      </c>
      <c r="AC3405" s="188">
        <v>146.36000000000001</v>
      </c>
      <c r="AD3405" s="188">
        <v>181.81</v>
      </c>
      <c r="AE3405" s="188">
        <v>179.71</v>
      </c>
      <c r="AF3405" s="188">
        <v>181.81</v>
      </c>
    </row>
    <row r="3406" spans="1:32" x14ac:dyDescent="0.3">
      <c r="A3406" s="180" t="s">
        <v>973</v>
      </c>
      <c r="B3406" s="180">
        <v>4790</v>
      </c>
      <c r="C3406" s="182" t="s">
        <v>29718</v>
      </c>
      <c r="D3406" s="180" t="s">
        <v>47</v>
      </c>
      <c r="E3406" s="180" t="s">
        <v>26586</v>
      </c>
      <c r="F3406" s="188">
        <v>109.31</v>
      </c>
      <c r="G3406" s="188">
        <v>154.38</v>
      </c>
      <c r="H3406" s="188">
        <v>109.31</v>
      </c>
      <c r="I3406" s="188">
        <v>99</v>
      </c>
      <c r="J3406" s="188">
        <v>128</v>
      </c>
      <c r="K3406" s="188">
        <v>89.99</v>
      </c>
      <c r="L3406" s="188">
        <v>104</v>
      </c>
      <c r="M3406" s="188">
        <v>86.18</v>
      </c>
      <c r="N3406" s="188">
        <v>96.9</v>
      </c>
      <c r="O3406" s="188">
        <v>109.31</v>
      </c>
      <c r="P3406" s="188">
        <v>114.45</v>
      </c>
      <c r="Q3406" s="188">
        <v>94.45</v>
      </c>
      <c r="R3406" s="188">
        <v>117.45</v>
      </c>
      <c r="S3406" s="188">
        <v>103.5</v>
      </c>
      <c r="T3406" s="188">
        <v>116.9</v>
      </c>
      <c r="U3406" s="188">
        <v>140</v>
      </c>
      <c r="V3406" s="188">
        <v>129.61000000000001</v>
      </c>
      <c r="W3406" s="188">
        <v>83.5</v>
      </c>
      <c r="X3406" s="188">
        <v>112.65</v>
      </c>
      <c r="Y3406" s="188">
        <v>109.31</v>
      </c>
      <c r="Z3406" s="188">
        <v>116.44</v>
      </c>
      <c r="AA3406" s="188">
        <v>109.31</v>
      </c>
      <c r="AB3406" s="188">
        <v>82.9</v>
      </c>
      <c r="AC3406" s="188">
        <v>88</v>
      </c>
      <c r="AD3406" s="188">
        <v>109.31</v>
      </c>
      <c r="AE3406" s="188">
        <v>108.05</v>
      </c>
      <c r="AF3406" s="188">
        <v>109.31</v>
      </c>
    </row>
    <row r="3407" spans="1:32" x14ac:dyDescent="0.3">
      <c r="A3407" s="180" t="s">
        <v>973</v>
      </c>
      <c r="B3407" s="180">
        <v>40671</v>
      </c>
      <c r="C3407" s="182" t="s">
        <v>29719</v>
      </c>
      <c r="D3407" s="180" t="s">
        <v>47</v>
      </c>
      <c r="E3407" s="180" t="s">
        <v>857</v>
      </c>
      <c r="F3407" s="188">
        <v>197.71</v>
      </c>
      <c r="G3407" s="188">
        <v>95.17</v>
      </c>
      <c r="H3407" s="188">
        <v>143.65</v>
      </c>
      <c r="I3407" s="188">
        <v>130.66</v>
      </c>
      <c r="J3407" s="188">
        <v>92.83</v>
      </c>
      <c r="K3407" s="188">
        <v>94.21</v>
      </c>
      <c r="L3407" s="188">
        <v>117.25</v>
      </c>
      <c r="M3407" s="188">
        <v>106.59</v>
      </c>
      <c r="N3407" s="188">
        <v>111.17</v>
      </c>
      <c r="O3407" s="188">
        <v>96.27</v>
      </c>
      <c r="P3407" s="188">
        <v>97.65</v>
      </c>
      <c r="Q3407" s="188">
        <v>109.16</v>
      </c>
      <c r="R3407" s="188">
        <v>142.28</v>
      </c>
      <c r="S3407" s="188">
        <v>107.55</v>
      </c>
      <c r="T3407" s="188">
        <v>82.09</v>
      </c>
      <c r="U3407" s="188">
        <v>90.77</v>
      </c>
      <c r="V3407" s="188">
        <v>88.71</v>
      </c>
      <c r="W3407" s="188">
        <v>80.34</v>
      </c>
      <c r="X3407" s="188">
        <v>103.15</v>
      </c>
      <c r="Y3407" s="188">
        <v>97.17</v>
      </c>
      <c r="Z3407" s="188">
        <v>138.91</v>
      </c>
      <c r="AA3407" s="188">
        <v>185.67</v>
      </c>
      <c r="AB3407" s="188">
        <v>88.02</v>
      </c>
      <c r="AC3407" s="188">
        <v>79.88</v>
      </c>
      <c r="AD3407" s="188">
        <v>103.15</v>
      </c>
      <c r="AE3407" s="188">
        <v>118.28</v>
      </c>
      <c r="AF3407" s="188">
        <v>145.1</v>
      </c>
    </row>
    <row r="3408" spans="1:32" x14ac:dyDescent="0.3">
      <c r="A3408" s="180" t="s">
        <v>973</v>
      </c>
      <c r="B3408" s="180">
        <v>7552</v>
      </c>
      <c r="C3408" s="182" t="s">
        <v>29720</v>
      </c>
      <c r="D3408" s="180" t="s">
        <v>6</v>
      </c>
      <c r="E3408" s="180" t="s">
        <v>857</v>
      </c>
      <c r="F3408" s="188"/>
      <c r="G3408" s="188">
        <v>25</v>
      </c>
      <c r="H3408" s="188"/>
      <c r="I3408" s="188">
        <v>22.5</v>
      </c>
      <c r="J3408" s="188">
        <v>18.32</v>
      </c>
      <c r="K3408" s="188"/>
      <c r="L3408" s="188">
        <v>19.899999999999999</v>
      </c>
      <c r="M3408" s="188">
        <v>18.82</v>
      </c>
      <c r="N3408" s="188">
        <v>22.47</v>
      </c>
      <c r="O3408" s="188">
        <v>22.35</v>
      </c>
      <c r="P3408" s="188">
        <v>31.65</v>
      </c>
      <c r="Q3408" s="188">
        <v>19.3</v>
      </c>
      <c r="R3408" s="188">
        <v>25.9</v>
      </c>
      <c r="S3408" s="188">
        <v>21.7</v>
      </c>
      <c r="T3408" s="188">
        <v>23.3</v>
      </c>
      <c r="U3408" s="188"/>
      <c r="V3408" s="188"/>
      <c r="W3408" s="188">
        <v>27.42</v>
      </c>
      <c r="X3408" s="188">
        <v>22.9</v>
      </c>
      <c r="Y3408" s="188">
        <v>19.47</v>
      </c>
      <c r="Z3408" s="188">
        <v>22.82</v>
      </c>
      <c r="AA3408" s="188"/>
      <c r="AB3408" s="188">
        <v>30.97</v>
      </c>
      <c r="AC3408" s="188">
        <v>41.1</v>
      </c>
      <c r="AD3408" s="188">
        <v>14.4</v>
      </c>
      <c r="AE3408" s="188">
        <v>23.8</v>
      </c>
      <c r="AF3408" s="188">
        <v>16</v>
      </c>
    </row>
    <row r="3409" spans="1:32" x14ac:dyDescent="0.3">
      <c r="A3409" s="180" t="s">
        <v>973</v>
      </c>
      <c r="B3409" s="180">
        <v>4893</v>
      </c>
      <c r="C3409" s="182" t="s">
        <v>29721</v>
      </c>
      <c r="D3409" s="180" t="s">
        <v>6</v>
      </c>
      <c r="E3409" s="180" t="s">
        <v>857</v>
      </c>
      <c r="F3409" s="188">
        <v>15.06</v>
      </c>
      <c r="G3409" s="188"/>
      <c r="H3409" s="188"/>
      <c r="I3409" s="188"/>
      <c r="J3409" s="188">
        <v>13.24</v>
      </c>
      <c r="K3409" s="188"/>
      <c r="L3409" s="188"/>
      <c r="M3409" s="188">
        <v>15.92</v>
      </c>
      <c r="N3409" s="188">
        <v>15.5</v>
      </c>
      <c r="O3409" s="188"/>
      <c r="P3409" s="188">
        <v>15.71</v>
      </c>
      <c r="Q3409" s="188">
        <v>15.84</v>
      </c>
      <c r="R3409" s="188">
        <v>11.44</v>
      </c>
      <c r="S3409" s="188">
        <v>14.09</v>
      </c>
      <c r="T3409" s="188"/>
      <c r="U3409" s="188"/>
      <c r="V3409" s="188">
        <v>13.39</v>
      </c>
      <c r="W3409" s="188"/>
      <c r="X3409" s="188"/>
      <c r="Y3409" s="188">
        <v>11.57</v>
      </c>
      <c r="Z3409" s="188">
        <v>14.87</v>
      </c>
      <c r="AA3409" s="188"/>
      <c r="AB3409" s="188">
        <v>14.29</v>
      </c>
      <c r="AC3409" s="188">
        <v>16.2</v>
      </c>
      <c r="AD3409" s="188"/>
      <c r="AE3409" s="188">
        <v>14.7</v>
      </c>
      <c r="AF3409" s="188">
        <v>13.16</v>
      </c>
    </row>
    <row r="3410" spans="1:32" x14ac:dyDescent="0.3">
      <c r="A3410" s="180" t="s">
        <v>973</v>
      </c>
      <c r="B3410" s="180">
        <v>4894</v>
      </c>
      <c r="C3410" s="182" t="s">
        <v>29722</v>
      </c>
      <c r="D3410" s="180" t="s">
        <v>6</v>
      </c>
      <c r="E3410" s="180" t="s">
        <v>857</v>
      </c>
      <c r="F3410" s="188">
        <v>12.92</v>
      </c>
      <c r="G3410" s="188"/>
      <c r="H3410" s="188"/>
      <c r="I3410" s="188"/>
      <c r="J3410" s="188">
        <v>11.36</v>
      </c>
      <c r="K3410" s="188"/>
      <c r="L3410" s="188"/>
      <c r="M3410" s="188">
        <v>13.66</v>
      </c>
      <c r="N3410" s="188">
        <v>13.3</v>
      </c>
      <c r="O3410" s="188"/>
      <c r="P3410" s="188">
        <v>13.48</v>
      </c>
      <c r="Q3410" s="188">
        <v>13.59</v>
      </c>
      <c r="R3410" s="188">
        <v>9.81</v>
      </c>
      <c r="S3410" s="188">
        <v>12.09</v>
      </c>
      <c r="T3410" s="188"/>
      <c r="U3410" s="188"/>
      <c r="V3410" s="188">
        <v>11.48</v>
      </c>
      <c r="W3410" s="188"/>
      <c r="X3410" s="188"/>
      <c r="Y3410" s="188">
        <v>9.92</v>
      </c>
      <c r="Z3410" s="188">
        <v>12.75</v>
      </c>
      <c r="AA3410" s="188"/>
      <c r="AB3410" s="188">
        <v>12.26</v>
      </c>
      <c r="AC3410" s="188">
        <v>13.9</v>
      </c>
      <c r="AD3410" s="188"/>
      <c r="AE3410" s="188">
        <v>12.61</v>
      </c>
      <c r="AF3410" s="188">
        <v>11.29</v>
      </c>
    </row>
    <row r="3411" spans="1:32" x14ac:dyDescent="0.3">
      <c r="A3411" s="180" t="s">
        <v>973</v>
      </c>
      <c r="B3411" s="180">
        <v>4890</v>
      </c>
      <c r="C3411" s="182" t="s">
        <v>29723</v>
      </c>
      <c r="D3411" s="180" t="s">
        <v>6</v>
      </c>
      <c r="E3411" s="180" t="s">
        <v>857</v>
      </c>
      <c r="F3411" s="188">
        <v>8.27</v>
      </c>
      <c r="G3411" s="188"/>
      <c r="H3411" s="188"/>
      <c r="I3411" s="188"/>
      <c r="J3411" s="188">
        <v>7.27</v>
      </c>
      <c r="K3411" s="188"/>
      <c r="L3411" s="188"/>
      <c r="M3411" s="188">
        <v>8.74</v>
      </c>
      <c r="N3411" s="188">
        <v>8.51</v>
      </c>
      <c r="O3411" s="188"/>
      <c r="P3411" s="188">
        <v>8.6300000000000008</v>
      </c>
      <c r="Q3411" s="188">
        <v>8.6999999999999993</v>
      </c>
      <c r="R3411" s="188">
        <v>6.28</v>
      </c>
      <c r="S3411" s="188">
        <v>7.74</v>
      </c>
      <c r="T3411" s="188"/>
      <c r="U3411" s="188"/>
      <c r="V3411" s="188">
        <v>7.35</v>
      </c>
      <c r="W3411" s="188"/>
      <c r="X3411" s="188"/>
      <c r="Y3411" s="188">
        <v>6.35</v>
      </c>
      <c r="Z3411" s="188">
        <v>8.16</v>
      </c>
      <c r="AA3411" s="188"/>
      <c r="AB3411" s="188">
        <v>7.84</v>
      </c>
      <c r="AC3411" s="188">
        <v>8.9</v>
      </c>
      <c r="AD3411" s="188"/>
      <c r="AE3411" s="188">
        <v>8.07</v>
      </c>
      <c r="AF3411" s="188">
        <v>7.22</v>
      </c>
    </row>
    <row r="3412" spans="1:32" x14ac:dyDescent="0.3">
      <c r="A3412" s="180" t="s">
        <v>973</v>
      </c>
      <c r="B3412" s="180">
        <v>4888</v>
      </c>
      <c r="C3412" s="182" t="s">
        <v>29724</v>
      </c>
      <c r="D3412" s="180" t="s">
        <v>6</v>
      </c>
      <c r="E3412" s="180" t="s">
        <v>857</v>
      </c>
      <c r="F3412" s="188">
        <v>4.4000000000000004</v>
      </c>
      <c r="G3412" s="188"/>
      <c r="H3412" s="188"/>
      <c r="I3412" s="188"/>
      <c r="J3412" s="188">
        <v>3.87</v>
      </c>
      <c r="K3412" s="188"/>
      <c r="L3412" s="188"/>
      <c r="M3412" s="188">
        <v>4.6500000000000004</v>
      </c>
      <c r="N3412" s="188">
        <v>4.53</v>
      </c>
      <c r="O3412" s="188"/>
      <c r="P3412" s="188">
        <v>4.59</v>
      </c>
      <c r="Q3412" s="188">
        <v>4.63</v>
      </c>
      <c r="R3412" s="188">
        <v>3.34</v>
      </c>
      <c r="S3412" s="188">
        <v>4.12</v>
      </c>
      <c r="T3412" s="188"/>
      <c r="U3412" s="188"/>
      <c r="V3412" s="188">
        <v>3.91</v>
      </c>
      <c r="W3412" s="188"/>
      <c r="X3412" s="188"/>
      <c r="Y3412" s="188">
        <v>3.38</v>
      </c>
      <c r="Z3412" s="188">
        <v>4.34</v>
      </c>
      <c r="AA3412" s="188"/>
      <c r="AB3412" s="188">
        <v>4.17</v>
      </c>
      <c r="AC3412" s="188">
        <v>4.7300000000000004</v>
      </c>
      <c r="AD3412" s="188"/>
      <c r="AE3412" s="188">
        <v>4.29</v>
      </c>
      <c r="AF3412" s="188">
        <v>3.84</v>
      </c>
    </row>
    <row r="3413" spans="1:32" x14ac:dyDescent="0.3">
      <c r="A3413" s="180" t="s">
        <v>973</v>
      </c>
      <c r="B3413" s="180">
        <v>12411</v>
      </c>
      <c r="C3413" s="182" t="s">
        <v>29725</v>
      </c>
      <c r="D3413" s="180" t="s">
        <v>6</v>
      </c>
      <c r="E3413" s="180" t="s">
        <v>857</v>
      </c>
      <c r="F3413" s="188">
        <v>44.54</v>
      </c>
      <c r="G3413" s="188"/>
      <c r="H3413" s="188"/>
      <c r="I3413" s="188"/>
      <c r="J3413" s="188">
        <v>39.159999999999997</v>
      </c>
      <c r="K3413" s="188"/>
      <c r="L3413" s="188"/>
      <c r="M3413" s="188">
        <v>47.08</v>
      </c>
      <c r="N3413" s="188">
        <v>45.83</v>
      </c>
      <c r="O3413" s="188"/>
      <c r="P3413" s="188">
        <v>46.46</v>
      </c>
      <c r="Q3413" s="188">
        <v>46.83</v>
      </c>
      <c r="R3413" s="188">
        <v>33.83</v>
      </c>
      <c r="S3413" s="188">
        <v>41.66</v>
      </c>
      <c r="T3413" s="188"/>
      <c r="U3413" s="188"/>
      <c r="V3413" s="188">
        <v>39.58</v>
      </c>
      <c r="W3413" s="188"/>
      <c r="X3413" s="188"/>
      <c r="Y3413" s="188">
        <v>34.21</v>
      </c>
      <c r="Z3413" s="188">
        <v>43.96</v>
      </c>
      <c r="AA3413" s="188"/>
      <c r="AB3413" s="188">
        <v>42.25</v>
      </c>
      <c r="AC3413" s="188">
        <v>47.91</v>
      </c>
      <c r="AD3413" s="188"/>
      <c r="AE3413" s="188">
        <v>43.46</v>
      </c>
      <c r="AF3413" s="188">
        <v>38.909999999999997</v>
      </c>
    </row>
    <row r="3414" spans="1:32" x14ac:dyDescent="0.3">
      <c r="A3414" s="180" t="s">
        <v>973</v>
      </c>
      <c r="B3414" s="180">
        <v>4891</v>
      </c>
      <c r="C3414" s="182" t="s">
        <v>29726</v>
      </c>
      <c r="D3414" s="180" t="s">
        <v>6</v>
      </c>
      <c r="E3414" s="180" t="s">
        <v>857</v>
      </c>
      <c r="F3414" s="188">
        <v>22.27</v>
      </c>
      <c r="G3414" s="188"/>
      <c r="H3414" s="188"/>
      <c r="I3414" s="188"/>
      <c r="J3414" s="188">
        <v>19.579999999999998</v>
      </c>
      <c r="K3414" s="188"/>
      <c r="L3414" s="188"/>
      <c r="M3414" s="188">
        <v>23.54</v>
      </c>
      <c r="N3414" s="188">
        <v>22.91</v>
      </c>
      <c r="O3414" s="188"/>
      <c r="P3414" s="188">
        <v>23.23</v>
      </c>
      <c r="Q3414" s="188">
        <v>23.41</v>
      </c>
      <c r="R3414" s="188">
        <v>16.91</v>
      </c>
      <c r="S3414" s="188">
        <v>20.83</v>
      </c>
      <c r="T3414" s="188"/>
      <c r="U3414" s="188"/>
      <c r="V3414" s="188">
        <v>19.79</v>
      </c>
      <c r="W3414" s="188"/>
      <c r="X3414" s="188"/>
      <c r="Y3414" s="188">
        <v>17.100000000000001</v>
      </c>
      <c r="Z3414" s="188">
        <v>21.98</v>
      </c>
      <c r="AA3414" s="188"/>
      <c r="AB3414" s="188">
        <v>21.12</v>
      </c>
      <c r="AC3414" s="188">
        <v>23.95</v>
      </c>
      <c r="AD3414" s="188"/>
      <c r="AE3414" s="188">
        <v>21.73</v>
      </c>
      <c r="AF3414" s="188">
        <v>19.45</v>
      </c>
    </row>
    <row r="3415" spans="1:32" x14ac:dyDescent="0.3">
      <c r="A3415" s="180" t="s">
        <v>973</v>
      </c>
      <c r="B3415" s="180">
        <v>4892</v>
      </c>
      <c r="C3415" s="182" t="s">
        <v>29727</v>
      </c>
      <c r="D3415" s="180" t="s">
        <v>6</v>
      </c>
      <c r="E3415" s="180" t="s">
        <v>857</v>
      </c>
      <c r="F3415" s="188">
        <v>62.36</v>
      </c>
      <c r="G3415" s="188"/>
      <c r="H3415" s="188"/>
      <c r="I3415" s="188"/>
      <c r="J3415" s="188">
        <v>54.84</v>
      </c>
      <c r="K3415" s="188"/>
      <c r="L3415" s="188"/>
      <c r="M3415" s="188">
        <v>65.92</v>
      </c>
      <c r="N3415" s="188">
        <v>64.17</v>
      </c>
      <c r="O3415" s="188"/>
      <c r="P3415" s="188">
        <v>65.05</v>
      </c>
      <c r="Q3415" s="188">
        <v>65.569999999999993</v>
      </c>
      <c r="R3415" s="188">
        <v>47.37</v>
      </c>
      <c r="S3415" s="188">
        <v>58.34</v>
      </c>
      <c r="T3415" s="188"/>
      <c r="U3415" s="188"/>
      <c r="V3415" s="188">
        <v>55.42</v>
      </c>
      <c r="W3415" s="188"/>
      <c r="X3415" s="188"/>
      <c r="Y3415" s="188">
        <v>47.9</v>
      </c>
      <c r="Z3415" s="188">
        <v>61.55</v>
      </c>
      <c r="AA3415" s="188"/>
      <c r="AB3415" s="188">
        <v>59.16</v>
      </c>
      <c r="AC3415" s="188">
        <v>67.09</v>
      </c>
      <c r="AD3415" s="188"/>
      <c r="AE3415" s="188">
        <v>60.85</v>
      </c>
      <c r="AF3415" s="188">
        <v>54.49</v>
      </c>
    </row>
    <row r="3416" spans="1:32" x14ac:dyDescent="0.3">
      <c r="A3416" s="180" t="s">
        <v>973</v>
      </c>
      <c r="B3416" s="180">
        <v>4889</v>
      </c>
      <c r="C3416" s="182" t="s">
        <v>29728</v>
      </c>
      <c r="D3416" s="180" t="s">
        <v>6</v>
      </c>
      <c r="E3416" s="180" t="s">
        <v>857</v>
      </c>
      <c r="F3416" s="188">
        <v>5.95</v>
      </c>
      <c r="G3416" s="188"/>
      <c r="H3416" s="188"/>
      <c r="I3416" s="188"/>
      <c r="J3416" s="188">
        <v>5.23</v>
      </c>
      <c r="K3416" s="188"/>
      <c r="L3416" s="188"/>
      <c r="M3416" s="188">
        <v>6.29</v>
      </c>
      <c r="N3416" s="188">
        <v>6.12</v>
      </c>
      <c r="O3416" s="188"/>
      <c r="P3416" s="188">
        <v>6.21</v>
      </c>
      <c r="Q3416" s="188">
        <v>6.26</v>
      </c>
      <c r="R3416" s="188">
        <v>4.5199999999999996</v>
      </c>
      <c r="S3416" s="188">
        <v>5.57</v>
      </c>
      <c r="T3416" s="188"/>
      <c r="U3416" s="188"/>
      <c r="V3416" s="188">
        <v>5.29</v>
      </c>
      <c r="W3416" s="188"/>
      <c r="X3416" s="188"/>
      <c r="Y3416" s="188">
        <v>4.57</v>
      </c>
      <c r="Z3416" s="188">
        <v>5.87</v>
      </c>
      <c r="AA3416" s="188"/>
      <c r="AB3416" s="188">
        <v>5.64</v>
      </c>
      <c r="AC3416" s="188">
        <v>6.4</v>
      </c>
      <c r="AD3416" s="188"/>
      <c r="AE3416" s="188">
        <v>5.81</v>
      </c>
      <c r="AF3416" s="188">
        <v>5.2</v>
      </c>
    </row>
    <row r="3417" spans="1:32" x14ac:dyDescent="0.3">
      <c r="A3417" s="180" t="s">
        <v>973</v>
      </c>
      <c r="B3417" s="180">
        <v>12412</v>
      </c>
      <c r="C3417" s="182" t="s">
        <v>29729</v>
      </c>
      <c r="D3417" s="180" t="s">
        <v>6</v>
      </c>
      <c r="E3417" s="180" t="s">
        <v>857</v>
      </c>
      <c r="F3417" s="188">
        <v>115.91</v>
      </c>
      <c r="G3417" s="188"/>
      <c r="H3417" s="188"/>
      <c r="I3417" s="188"/>
      <c r="J3417" s="188">
        <v>101.92</v>
      </c>
      <c r="K3417" s="188"/>
      <c r="L3417" s="188"/>
      <c r="M3417" s="188">
        <v>122.53</v>
      </c>
      <c r="N3417" s="188">
        <v>119.27</v>
      </c>
      <c r="O3417" s="188"/>
      <c r="P3417" s="188">
        <v>120.9</v>
      </c>
      <c r="Q3417" s="188">
        <v>121.87</v>
      </c>
      <c r="R3417" s="188">
        <v>88.04</v>
      </c>
      <c r="S3417" s="188">
        <v>108.43</v>
      </c>
      <c r="T3417" s="188"/>
      <c r="U3417" s="188"/>
      <c r="V3417" s="188">
        <v>103.01</v>
      </c>
      <c r="W3417" s="188"/>
      <c r="X3417" s="188"/>
      <c r="Y3417" s="188">
        <v>89.02</v>
      </c>
      <c r="Z3417" s="188">
        <v>114.39</v>
      </c>
      <c r="AA3417" s="188"/>
      <c r="AB3417" s="188">
        <v>109.95</v>
      </c>
      <c r="AC3417" s="188">
        <v>124.69</v>
      </c>
      <c r="AD3417" s="188"/>
      <c r="AE3417" s="188">
        <v>113.09</v>
      </c>
      <c r="AF3417" s="188">
        <v>101.27</v>
      </c>
    </row>
    <row r="3418" spans="1:32" x14ac:dyDescent="0.3">
      <c r="A3418" s="180" t="s">
        <v>973</v>
      </c>
      <c r="B3418" s="180">
        <v>4907</v>
      </c>
      <c r="C3418" s="182" t="s">
        <v>29730</v>
      </c>
      <c r="D3418" s="180" t="s">
        <v>6</v>
      </c>
      <c r="E3418" s="180" t="s">
        <v>857</v>
      </c>
      <c r="F3418" s="188">
        <v>25</v>
      </c>
      <c r="G3418" s="188">
        <v>20.5</v>
      </c>
      <c r="H3418" s="188">
        <v>15.72</v>
      </c>
      <c r="I3418" s="188">
        <v>16.68</v>
      </c>
      <c r="J3418" s="188">
        <v>19.28</v>
      </c>
      <c r="K3418" s="188">
        <v>21.66</v>
      </c>
      <c r="L3418" s="188">
        <v>20.260000000000002</v>
      </c>
      <c r="M3418" s="188">
        <v>32.01</v>
      </c>
      <c r="N3418" s="188">
        <v>25.26</v>
      </c>
      <c r="O3418" s="188">
        <v>19.16</v>
      </c>
      <c r="P3418" s="188">
        <v>23.22</v>
      </c>
      <c r="Q3418" s="188">
        <v>23.22</v>
      </c>
      <c r="R3418" s="188">
        <v>23.62</v>
      </c>
      <c r="S3418" s="188">
        <v>23.12</v>
      </c>
      <c r="T3418" s="188">
        <v>20.23</v>
      </c>
      <c r="U3418" s="188">
        <v>18.53</v>
      </c>
      <c r="V3418" s="188">
        <v>20.64</v>
      </c>
      <c r="W3418" s="188">
        <v>18.98</v>
      </c>
      <c r="X3418" s="188">
        <v>22.72</v>
      </c>
      <c r="Y3418" s="188">
        <v>22.74</v>
      </c>
      <c r="Z3418" s="188">
        <v>23.89</v>
      </c>
      <c r="AA3418" s="188">
        <v>20.49</v>
      </c>
      <c r="AB3418" s="188">
        <v>26.19</v>
      </c>
      <c r="AC3418" s="188">
        <v>21.66</v>
      </c>
      <c r="AD3418" s="188">
        <v>20.260000000000002</v>
      </c>
      <c r="AE3418" s="188">
        <v>25.62</v>
      </c>
      <c r="AF3418" s="188">
        <v>21.44</v>
      </c>
    </row>
    <row r="3419" spans="1:32" x14ac:dyDescent="0.3">
      <c r="A3419" s="180" t="s">
        <v>973</v>
      </c>
      <c r="B3419" s="180">
        <v>4902</v>
      </c>
      <c r="C3419" s="182" t="s">
        <v>29731</v>
      </c>
      <c r="D3419" s="180" t="s">
        <v>6</v>
      </c>
      <c r="E3419" s="180" t="s">
        <v>857</v>
      </c>
      <c r="F3419" s="188">
        <v>64.86</v>
      </c>
      <c r="G3419" s="188">
        <v>53.18</v>
      </c>
      <c r="H3419" s="188">
        <v>40.79</v>
      </c>
      <c r="I3419" s="188">
        <v>43.28</v>
      </c>
      <c r="J3419" s="188">
        <v>50.03</v>
      </c>
      <c r="K3419" s="188">
        <v>56.18</v>
      </c>
      <c r="L3419" s="188">
        <v>52.55</v>
      </c>
      <c r="M3419" s="188">
        <v>83.03</v>
      </c>
      <c r="N3419" s="188">
        <v>65.53</v>
      </c>
      <c r="O3419" s="188">
        <v>49.69</v>
      </c>
      <c r="P3419" s="188">
        <v>60.22</v>
      </c>
      <c r="Q3419" s="188">
        <v>60.22</v>
      </c>
      <c r="R3419" s="188">
        <v>61.26</v>
      </c>
      <c r="S3419" s="188">
        <v>59.96</v>
      </c>
      <c r="T3419" s="188">
        <v>52.47</v>
      </c>
      <c r="U3419" s="188">
        <v>48.06</v>
      </c>
      <c r="V3419" s="188">
        <v>53.55</v>
      </c>
      <c r="W3419" s="188">
        <v>49.25</v>
      </c>
      <c r="X3419" s="188">
        <v>58.93</v>
      </c>
      <c r="Y3419" s="188">
        <v>59</v>
      </c>
      <c r="Z3419" s="188">
        <v>61.97</v>
      </c>
      <c r="AA3419" s="188">
        <v>53.14</v>
      </c>
      <c r="AB3419" s="188">
        <v>67.94</v>
      </c>
      <c r="AC3419" s="188">
        <v>56.18</v>
      </c>
      <c r="AD3419" s="188">
        <v>52.55</v>
      </c>
      <c r="AE3419" s="188">
        <v>66.45</v>
      </c>
      <c r="AF3419" s="188">
        <v>55.63</v>
      </c>
    </row>
    <row r="3420" spans="1:32" x14ac:dyDescent="0.3">
      <c r="A3420" s="180" t="s">
        <v>973</v>
      </c>
      <c r="B3420" s="180">
        <v>4741</v>
      </c>
      <c r="C3420" s="182" t="s">
        <v>29732</v>
      </c>
      <c r="D3420" s="180" t="s">
        <v>44</v>
      </c>
      <c r="E3420" s="180" t="s">
        <v>857</v>
      </c>
      <c r="F3420" s="188">
        <v>347.67</v>
      </c>
      <c r="G3420" s="188">
        <v>90.2</v>
      </c>
      <c r="H3420" s="188">
        <v>272.5</v>
      </c>
      <c r="I3420" s="188">
        <v>300.69</v>
      </c>
      <c r="J3420" s="188">
        <v>114.04</v>
      </c>
      <c r="K3420" s="188">
        <v>104.86</v>
      </c>
      <c r="L3420" s="188">
        <v>199.67</v>
      </c>
      <c r="M3420" s="188">
        <v>142.83000000000001</v>
      </c>
      <c r="N3420" s="188">
        <v>163.75</v>
      </c>
      <c r="O3420" s="188">
        <v>95.03</v>
      </c>
      <c r="P3420" s="188">
        <v>119.89</v>
      </c>
      <c r="Q3420" s="188">
        <v>98.58</v>
      </c>
      <c r="R3420" s="188">
        <v>166.79</v>
      </c>
      <c r="S3420" s="188">
        <v>238.18</v>
      </c>
      <c r="T3420" s="188">
        <v>93.96</v>
      </c>
      <c r="U3420" s="188">
        <v>102.34</v>
      </c>
      <c r="V3420" s="188">
        <v>272.5</v>
      </c>
      <c r="W3420" s="188">
        <v>81.81</v>
      </c>
      <c r="X3420" s="188">
        <v>130.09</v>
      </c>
      <c r="Y3420" s="188">
        <v>131.44</v>
      </c>
      <c r="Z3420" s="188">
        <v>231.62</v>
      </c>
      <c r="AA3420" s="188">
        <v>263.57</v>
      </c>
      <c r="AB3420" s="188">
        <v>93.28</v>
      </c>
      <c r="AC3420" s="188">
        <v>105.71</v>
      </c>
      <c r="AD3420" s="188">
        <v>131.59</v>
      </c>
      <c r="AE3420" s="188">
        <v>82.27</v>
      </c>
      <c r="AF3420" s="188">
        <v>154.99</v>
      </c>
    </row>
    <row r="3421" spans="1:32" x14ac:dyDescent="0.3">
      <c r="A3421" s="180" t="s">
        <v>26723</v>
      </c>
      <c r="B3421" s="180">
        <v>4752</v>
      </c>
      <c r="C3421" s="182" t="s">
        <v>29733</v>
      </c>
      <c r="D3421" s="180" t="s">
        <v>40</v>
      </c>
      <c r="E3421" s="180" t="s">
        <v>857</v>
      </c>
      <c r="F3421" s="188">
        <v>22.94</v>
      </c>
      <c r="G3421" s="188">
        <v>11.41</v>
      </c>
      <c r="H3421" s="188">
        <v>26.38</v>
      </c>
      <c r="I3421" s="188">
        <v>17.55</v>
      </c>
      <c r="J3421" s="188">
        <v>21.55</v>
      </c>
      <c r="K3421" s="188">
        <v>16.21</v>
      </c>
      <c r="L3421" s="188">
        <v>19.09</v>
      </c>
      <c r="M3421" s="188">
        <v>22.5</v>
      </c>
      <c r="N3421" s="188">
        <v>15.97</v>
      </c>
      <c r="O3421" s="188">
        <v>12.58</v>
      </c>
      <c r="P3421" s="188">
        <v>26.03</v>
      </c>
      <c r="Q3421" s="188">
        <v>22.28</v>
      </c>
      <c r="R3421" s="188">
        <v>18.41</v>
      </c>
      <c r="S3421" s="188">
        <v>20.14</v>
      </c>
      <c r="T3421" s="188">
        <v>15.77</v>
      </c>
      <c r="U3421" s="188">
        <v>12.68</v>
      </c>
      <c r="V3421" s="188">
        <v>14.81</v>
      </c>
      <c r="W3421" s="188">
        <v>22.16</v>
      </c>
      <c r="X3421" s="188">
        <v>28.17</v>
      </c>
      <c r="Y3421" s="188">
        <v>15.28</v>
      </c>
      <c r="Z3421" s="188">
        <v>19.5</v>
      </c>
      <c r="AA3421" s="188">
        <v>21.77</v>
      </c>
      <c r="AB3421" s="188">
        <v>22.59</v>
      </c>
      <c r="AC3421" s="188">
        <v>27.17</v>
      </c>
      <c r="AD3421" s="188">
        <v>14.61</v>
      </c>
      <c r="AE3421" s="188">
        <v>26.48</v>
      </c>
      <c r="AF3421" s="188">
        <v>17.989999999999998</v>
      </c>
    </row>
    <row r="3422" spans="1:32" x14ac:dyDescent="0.3">
      <c r="A3422" s="180" t="s">
        <v>26723</v>
      </c>
      <c r="B3422" s="180">
        <v>41091</v>
      </c>
      <c r="C3422" s="182" t="s">
        <v>29734</v>
      </c>
      <c r="D3422" s="180" t="s">
        <v>63</v>
      </c>
      <c r="E3422" s="180" t="s">
        <v>857</v>
      </c>
      <c r="F3422" s="188">
        <v>4016.03</v>
      </c>
      <c r="G3422" s="188">
        <v>1992.42</v>
      </c>
      <c r="H3422" s="188">
        <v>4629.41</v>
      </c>
      <c r="I3422" s="188">
        <v>3053.37</v>
      </c>
      <c r="J3422" s="188">
        <v>3764.79</v>
      </c>
      <c r="K3422" s="188">
        <v>2853.59</v>
      </c>
      <c r="L3422" s="188">
        <v>3398.52</v>
      </c>
      <c r="M3422" s="188">
        <v>3945.66</v>
      </c>
      <c r="N3422" s="188">
        <v>2867.21</v>
      </c>
      <c r="O3422" s="188">
        <v>2218.21</v>
      </c>
      <c r="P3422" s="188">
        <v>4607.43</v>
      </c>
      <c r="Q3422" s="188">
        <v>3899.71</v>
      </c>
      <c r="R3422" s="188">
        <v>3314.2</v>
      </c>
      <c r="S3422" s="188">
        <v>3488.72</v>
      </c>
      <c r="T3422" s="188">
        <v>2749.81</v>
      </c>
      <c r="U3422" s="188">
        <v>2222.77</v>
      </c>
      <c r="V3422" s="188">
        <v>2617.84</v>
      </c>
      <c r="W3422" s="188">
        <v>3890.19</v>
      </c>
      <c r="X3422" s="188">
        <v>4950.72</v>
      </c>
      <c r="Y3422" s="188">
        <v>2673.4</v>
      </c>
      <c r="Z3422" s="188">
        <v>3396.95</v>
      </c>
      <c r="AA3422" s="188">
        <v>3801.58</v>
      </c>
      <c r="AB3422" s="188">
        <v>3972.23</v>
      </c>
      <c r="AC3422" s="188">
        <v>4767.4399999999996</v>
      </c>
      <c r="AD3422" s="188">
        <v>2580.89</v>
      </c>
      <c r="AE3422" s="188">
        <v>4641.22</v>
      </c>
      <c r="AF3422" s="188">
        <v>3163.98</v>
      </c>
    </row>
    <row r="3423" spans="1:32" x14ac:dyDescent="0.3">
      <c r="A3423" s="180" t="s">
        <v>26752</v>
      </c>
      <c r="B3423" s="180">
        <v>13954</v>
      </c>
      <c r="C3423" s="182" t="s">
        <v>29735</v>
      </c>
      <c r="D3423" s="180" t="s">
        <v>6</v>
      </c>
      <c r="E3423" s="180" t="s">
        <v>857</v>
      </c>
      <c r="F3423" s="188"/>
      <c r="G3423" s="188"/>
      <c r="H3423" s="188"/>
      <c r="I3423" s="188"/>
      <c r="J3423" s="188"/>
      <c r="K3423" s="188"/>
      <c r="L3423" s="188"/>
      <c r="M3423" s="188"/>
      <c r="N3423" s="188"/>
      <c r="O3423" s="188"/>
      <c r="P3423" s="188"/>
      <c r="Q3423" s="188"/>
      <c r="R3423" s="188"/>
      <c r="S3423" s="188"/>
      <c r="T3423" s="188"/>
      <c r="U3423" s="188"/>
      <c r="V3423" s="188"/>
      <c r="W3423" s="188"/>
      <c r="X3423" s="188"/>
      <c r="Y3423" s="188"/>
      <c r="Z3423" s="188"/>
      <c r="AA3423" s="188"/>
      <c r="AB3423" s="188"/>
      <c r="AC3423" s="188">
        <v>8981.82</v>
      </c>
      <c r="AD3423" s="188"/>
      <c r="AE3423" s="188">
        <v>9029.3799999999992</v>
      </c>
      <c r="AF3423" s="188"/>
    </row>
    <row r="3424" spans="1:32" x14ac:dyDescent="0.3">
      <c r="A3424" s="180" t="s">
        <v>973</v>
      </c>
      <c r="B3424" s="180">
        <v>3411</v>
      </c>
      <c r="C3424" s="182" t="s">
        <v>29736</v>
      </c>
      <c r="D3424" s="180" t="s">
        <v>42</v>
      </c>
      <c r="E3424" s="180" t="s">
        <v>857</v>
      </c>
      <c r="F3424" s="188"/>
      <c r="G3424" s="188"/>
      <c r="H3424" s="188"/>
      <c r="I3424" s="188"/>
      <c r="J3424" s="188"/>
      <c r="K3424" s="188"/>
      <c r="L3424" s="188"/>
      <c r="M3424" s="188">
        <v>47.89</v>
      </c>
      <c r="N3424" s="188"/>
      <c r="O3424" s="188"/>
      <c r="P3424" s="188"/>
      <c r="Q3424" s="188"/>
      <c r="R3424" s="188"/>
      <c r="S3424" s="188"/>
      <c r="T3424" s="188"/>
      <c r="U3424" s="188"/>
      <c r="V3424" s="188"/>
      <c r="W3424" s="188"/>
      <c r="X3424" s="188">
        <v>73.86</v>
      </c>
      <c r="Y3424" s="188"/>
      <c r="Z3424" s="188"/>
      <c r="AA3424" s="188"/>
      <c r="AB3424" s="188">
        <v>72.3</v>
      </c>
      <c r="AC3424" s="188">
        <v>50.78</v>
      </c>
      <c r="AD3424" s="188"/>
      <c r="AE3424" s="188">
        <v>57.18</v>
      </c>
      <c r="AF3424" s="188"/>
    </row>
    <row r="3425" spans="1:32" x14ac:dyDescent="0.3">
      <c r="A3425" s="180" t="s">
        <v>973</v>
      </c>
      <c r="B3425" s="180">
        <v>39995</v>
      </c>
      <c r="C3425" s="182" t="s">
        <v>29737</v>
      </c>
      <c r="D3425" s="180" t="s">
        <v>44</v>
      </c>
      <c r="E3425" s="180" t="s">
        <v>857</v>
      </c>
      <c r="F3425" s="188"/>
      <c r="G3425" s="188"/>
      <c r="H3425" s="188"/>
      <c r="I3425" s="188"/>
      <c r="J3425" s="188"/>
      <c r="K3425" s="188"/>
      <c r="L3425" s="188"/>
      <c r="M3425" s="188">
        <v>368.45</v>
      </c>
      <c r="N3425" s="188"/>
      <c r="O3425" s="188"/>
      <c r="P3425" s="188"/>
      <c r="Q3425" s="188"/>
      <c r="R3425" s="188"/>
      <c r="S3425" s="188"/>
      <c r="T3425" s="188"/>
      <c r="U3425" s="188"/>
      <c r="V3425" s="188"/>
      <c r="W3425" s="188"/>
      <c r="X3425" s="188">
        <v>568.21</v>
      </c>
      <c r="Y3425" s="188"/>
      <c r="Z3425" s="188"/>
      <c r="AA3425" s="188"/>
      <c r="AB3425" s="188">
        <v>556.23</v>
      </c>
      <c r="AC3425" s="188">
        <v>390.65</v>
      </c>
      <c r="AD3425" s="188"/>
      <c r="AE3425" s="188">
        <v>439.92</v>
      </c>
      <c r="AF3425" s="188"/>
    </row>
    <row r="3426" spans="1:32" x14ac:dyDescent="0.3">
      <c r="A3426" s="180" t="s">
        <v>973</v>
      </c>
      <c r="B3426" s="180">
        <v>11615</v>
      </c>
      <c r="C3426" s="182" t="s">
        <v>29738</v>
      </c>
      <c r="D3426" s="180" t="s">
        <v>47</v>
      </c>
      <c r="E3426" s="180" t="s">
        <v>857</v>
      </c>
      <c r="F3426" s="188"/>
      <c r="G3426" s="188"/>
      <c r="H3426" s="188"/>
      <c r="I3426" s="188"/>
      <c r="J3426" s="188"/>
      <c r="K3426" s="188"/>
      <c r="L3426" s="188"/>
      <c r="M3426" s="188">
        <v>3.12</v>
      </c>
      <c r="N3426" s="188"/>
      <c r="O3426" s="188"/>
      <c r="P3426" s="188"/>
      <c r="Q3426" s="188"/>
      <c r="R3426" s="188"/>
      <c r="S3426" s="188"/>
      <c r="T3426" s="188"/>
      <c r="U3426" s="188"/>
      <c r="V3426" s="188"/>
      <c r="W3426" s="188"/>
      <c r="X3426" s="188">
        <v>4.82</v>
      </c>
      <c r="Y3426" s="188"/>
      <c r="Z3426" s="188"/>
      <c r="AA3426" s="188"/>
      <c r="AB3426" s="188">
        <v>4.72</v>
      </c>
      <c r="AC3426" s="188">
        <v>3.31</v>
      </c>
      <c r="AD3426" s="188"/>
      <c r="AE3426" s="188">
        <v>3.73</v>
      </c>
      <c r="AF3426" s="188"/>
    </row>
    <row r="3427" spans="1:32" x14ac:dyDescent="0.3">
      <c r="A3427" s="180" t="s">
        <v>973</v>
      </c>
      <c r="B3427" s="180">
        <v>3408</v>
      </c>
      <c r="C3427" s="182" t="s">
        <v>29739</v>
      </c>
      <c r="D3427" s="180" t="s">
        <v>47</v>
      </c>
      <c r="E3427" s="180" t="s">
        <v>26586</v>
      </c>
      <c r="F3427" s="188"/>
      <c r="G3427" s="188"/>
      <c r="H3427" s="188"/>
      <c r="I3427" s="188"/>
      <c r="J3427" s="188"/>
      <c r="K3427" s="188"/>
      <c r="L3427" s="188"/>
      <c r="M3427" s="188">
        <v>8.3000000000000007</v>
      </c>
      <c r="N3427" s="188"/>
      <c r="O3427" s="188"/>
      <c r="P3427" s="188"/>
      <c r="Q3427" s="188"/>
      <c r="R3427" s="188"/>
      <c r="S3427" s="188"/>
      <c r="T3427" s="188"/>
      <c r="U3427" s="188"/>
      <c r="V3427" s="188"/>
      <c r="W3427" s="188"/>
      <c r="X3427" s="188">
        <v>12.8</v>
      </c>
      <c r="Y3427" s="188"/>
      <c r="Z3427" s="188"/>
      <c r="AA3427" s="188"/>
      <c r="AB3427" s="188">
        <v>12.53</v>
      </c>
      <c r="AC3427" s="188">
        <v>8.8000000000000007</v>
      </c>
      <c r="AD3427" s="188"/>
      <c r="AE3427" s="188">
        <v>9.91</v>
      </c>
      <c r="AF3427" s="188"/>
    </row>
    <row r="3428" spans="1:32" x14ac:dyDescent="0.3">
      <c r="A3428" s="180" t="s">
        <v>973</v>
      </c>
      <c r="B3428" s="180">
        <v>3409</v>
      </c>
      <c r="C3428" s="182" t="s">
        <v>29740</v>
      </c>
      <c r="D3428" s="180" t="s">
        <v>47</v>
      </c>
      <c r="E3428" s="180" t="s">
        <v>857</v>
      </c>
      <c r="F3428" s="188"/>
      <c r="G3428" s="188"/>
      <c r="H3428" s="188"/>
      <c r="I3428" s="188"/>
      <c r="J3428" s="188"/>
      <c r="K3428" s="188"/>
      <c r="L3428" s="188"/>
      <c r="M3428" s="188">
        <v>20.75</v>
      </c>
      <c r="N3428" s="188"/>
      <c r="O3428" s="188"/>
      <c r="P3428" s="188"/>
      <c r="Q3428" s="188"/>
      <c r="R3428" s="188"/>
      <c r="S3428" s="188"/>
      <c r="T3428" s="188"/>
      <c r="U3428" s="188"/>
      <c r="V3428" s="188"/>
      <c r="W3428" s="188"/>
      <c r="X3428" s="188">
        <v>32</v>
      </c>
      <c r="Y3428" s="188"/>
      <c r="Z3428" s="188"/>
      <c r="AA3428" s="188"/>
      <c r="AB3428" s="188">
        <v>31.32</v>
      </c>
      <c r="AC3428" s="188">
        <v>22</v>
      </c>
      <c r="AD3428" s="188"/>
      <c r="AE3428" s="188">
        <v>24.77</v>
      </c>
      <c r="AF3428" s="188"/>
    </row>
    <row r="3429" spans="1:32" x14ac:dyDescent="0.3">
      <c r="A3429" s="180" t="s">
        <v>973</v>
      </c>
      <c r="B3429" s="180">
        <v>11427</v>
      </c>
      <c r="C3429" s="182" t="s">
        <v>29741</v>
      </c>
      <c r="D3429" s="180" t="s">
        <v>42</v>
      </c>
      <c r="E3429" s="180" t="s">
        <v>857</v>
      </c>
      <c r="F3429" s="188"/>
      <c r="G3429" s="188"/>
      <c r="H3429" s="188"/>
      <c r="I3429" s="188"/>
      <c r="J3429" s="188"/>
      <c r="K3429" s="188"/>
      <c r="L3429" s="188"/>
      <c r="M3429" s="188"/>
      <c r="N3429" s="188"/>
      <c r="O3429" s="188"/>
      <c r="P3429" s="188"/>
      <c r="Q3429" s="188"/>
      <c r="R3429" s="188"/>
      <c r="S3429" s="188"/>
      <c r="T3429" s="188"/>
      <c r="U3429" s="188"/>
      <c r="V3429" s="188"/>
      <c r="W3429" s="188"/>
      <c r="X3429" s="188"/>
      <c r="Y3429" s="188"/>
      <c r="Z3429" s="188"/>
      <c r="AA3429" s="188"/>
      <c r="AB3429" s="188"/>
      <c r="AC3429" s="188"/>
      <c r="AD3429" s="188"/>
      <c r="AE3429" s="188">
        <v>109.19</v>
      </c>
      <c r="AF3429" s="188"/>
    </row>
    <row r="3430" spans="1:32" x14ac:dyDescent="0.3">
      <c r="A3430" s="180" t="s">
        <v>973</v>
      </c>
      <c r="B3430" s="180">
        <v>4491</v>
      </c>
      <c r="C3430" s="182" t="s">
        <v>29742</v>
      </c>
      <c r="D3430" s="180" t="s">
        <v>37</v>
      </c>
      <c r="E3430" s="180" t="s">
        <v>857</v>
      </c>
      <c r="F3430" s="188">
        <v>6.91</v>
      </c>
      <c r="G3430" s="188">
        <v>12.66</v>
      </c>
      <c r="H3430" s="188">
        <v>7.75</v>
      </c>
      <c r="I3430" s="188">
        <v>10.050000000000001</v>
      </c>
      <c r="J3430" s="188">
        <v>10.41</v>
      </c>
      <c r="K3430" s="188">
        <v>11.05</v>
      </c>
      <c r="L3430" s="188">
        <v>7.6</v>
      </c>
      <c r="M3430" s="188">
        <v>8.0299999999999994</v>
      </c>
      <c r="N3430" s="188">
        <v>9.65</v>
      </c>
      <c r="O3430" s="188">
        <v>12.04</v>
      </c>
      <c r="P3430" s="188">
        <v>7.71</v>
      </c>
      <c r="Q3430" s="188">
        <v>6.63</v>
      </c>
      <c r="R3430" s="188">
        <v>11.69</v>
      </c>
      <c r="S3430" s="188">
        <v>11.48</v>
      </c>
      <c r="T3430" s="188">
        <v>12.01</v>
      </c>
      <c r="U3430" s="188">
        <v>11.91</v>
      </c>
      <c r="V3430" s="188">
        <v>9.9499999999999993</v>
      </c>
      <c r="W3430" s="188">
        <v>7.31</v>
      </c>
      <c r="X3430" s="188">
        <v>7.92</v>
      </c>
      <c r="Y3430" s="188">
        <v>13.85</v>
      </c>
      <c r="Z3430" s="188">
        <v>6.93</v>
      </c>
      <c r="AA3430" s="188">
        <v>6.03</v>
      </c>
      <c r="AB3430" s="188">
        <v>7.19</v>
      </c>
      <c r="AC3430" s="188">
        <v>7.23</v>
      </c>
      <c r="AD3430" s="188">
        <v>12.66</v>
      </c>
      <c r="AE3430" s="188">
        <v>8.25</v>
      </c>
      <c r="AF3430" s="188">
        <v>10.61</v>
      </c>
    </row>
    <row r="3431" spans="1:32" x14ac:dyDescent="0.3">
      <c r="A3431" s="180" t="s">
        <v>973</v>
      </c>
      <c r="B3431" s="180">
        <v>2745</v>
      </c>
      <c r="C3431" s="182" t="s">
        <v>29743</v>
      </c>
      <c r="D3431" s="180" t="s">
        <v>37</v>
      </c>
      <c r="E3431" s="180" t="s">
        <v>857</v>
      </c>
      <c r="F3431" s="188"/>
      <c r="G3431" s="188"/>
      <c r="H3431" s="188"/>
      <c r="I3431" s="188">
        <v>3.93</v>
      </c>
      <c r="J3431" s="188">
        <v>4.79</v>
      </c>
      <c r="K3431" s="188"/>
      <c r="L3431" s="188">
        <v>4.01</v>
      </c>
      <c r="M3431" s="188">
        <v>4.24</v>
      </c>
      <c r="N3431" s="188">
        <v>4.43</v>
      </c>
      <c r="O3431" s="188"/>
      <c r="P3431" s="188">
        <v>3.59</v>
      </c>
      <c r="Q3431" s="188">
        <v>5.75</v>
      </c>
      <c r="R3431" s="188">
        <v>4.32</v>
      </c>
      <c r="S3431" s="188"/>
      <c r="T3431" s="188"/>
      <c r="U3431" s="188">
        <v>4.66</v>
      </c>
      <c r="V3431" s="188"/>
      <c r="W3431" s="188">
        <v>5.0999999999999996</v>
      </c>
      <c r="X3431" s="188">
        <v>4.97</v>
      </c>
      <c r="Y3431" s="188"/>
      <c r="Z3431" s="188">
        <v>5.6</v>
      </c>
      <c r="AA3431" s="188"/>
      <c r="AB3431" s="188">
        <v>5.99</v>
      </c>
      <c r="AC3431" s="188">
        <v>4.16</v>
      </c>
      <c r="AD3431" s="188"/>
      <c r="AE3431" s="188">
        <v>4.22</v>
      </c>
      <c r="AF3431" s="188"/>
    </row>
    <row r="3432" spans="1:32" x14ac:dyDescent="0.3">
      <c r="A3432" s="180" t="s">
        <v>973</v>
      </c>
      <c r="B3432" s="180">
        <v>14439</v>
      </c>
      <c r="C3432" s="182" t="s">
        <v>29744</v>
      </c>
      <c r="D3432" s="180" t="s">
        <v>37</v>
      </c>
      <c r="E3432" s="180" t="s">
        <v>857</v>
      </c>
      <c r="F3432" s="188"/>
      <c r="G3432" s="188"/>
      <c r="H3432" s="188"/>
      <c r="I3432" s="188">
        <v>4.87</v>
      </c>
      <c r="J3432" s="188">
        <v>5.94</v>
      </c>
      <c r="K3432" s="188"/>
      <c r="L3432" s="188">
        <v>4.9800000000000004</v>
      </c>
      <c r="M3432" s="188">
        <v>5.25</v>
      </c>
      <c r="N3432" s="188">
        <v>5.49</v>
      </c>
      <c r="O3432" s="188"/>
      <c r="P3432" s="188">
        <v>4.46</v>
      </c>
      <c r="Q3432" s="188">
        <v>7.13</v>
      </c>
      <c r="R3432" s="188">
        <v>5.36</v>
      </c>
      <c r="S3432" s="188"/>
      <c r="T3432" s="188"/>
      <c r="U3432" s="188">
        <v>5.78</v>
      </c>
      <c r="V3432" s="188"/>
      <c r="W3432" s="188">
        <v>6.32</v>
      </c>
      <c r="X3432" s="188">
        <v>6.17</v>
      </c>
      <c r="Y3432" s="188"/>
      <c r="Z3432" s="188">
        <v>6.95</v>
      </c>
      <c r="AA3432" s="188"/>
      <c r="AB3432" s="188">
        <v>7.43</v>
      </c>
      <c r="AC3432" s="188">
        <v>5.16</v>
      </c>
      <c r="AD3432" s="188"/>
      <c r="AE3432" s="188">
        <v>5.24</v>
      </c>
      <c r="AF3432" s="188"/>
    </row>
    <row r="3433" spans="1:32" x14ac:dyDescent="0.3">
      <c r="A3433" s="180" t="s">
        <v>973</v>
      </c>
      <c r="B3433" s="180">
        <v>45238</v>
      </c>
      <c r="C3433" s="182" t="s">
        <v>31595</v>
      </c>
      <c r="D3433" s="180" t="s">
        <v>6</v>
      </c>
      <c r="E3433" s="180" t="s">
        <v>857</v>
      </c>
      <c r="F3433" s="188">
        <v>26.52</v>
      </c>
      <c r="G3433" s="188">
        <v>19.55</v>
      </c>
      <c r="H3433" s="188"/>
      <c r="I3433" s="188">
        <v>26.87</v>
      </c>
      <c r="J3433" s="188">
        <v>18.29</v>
      </c>
      <c r="K3433" s="188">
        <v>29.98</v>
      </c>
      <c r="L3433" s="188">
        <v>24.51</v>
      </c>
      <c r="M3433" s="188">
        <v>23.47</v>
      </c>
      <c r="N3433" s="188">
        <v>27.31</v>
      </c>
      <c r="O3433" s="188">
        <v>29.59</v>
      </c>
      <c r="P3433" s="188">
        <v>29.47</v>
      </c>
      <c r="Q3433" s="188">
        <v>20.58</v>
      </c>
      <c r="R3433" s="188">
        <v>28.07</v>
      </c>
      <c r="S3433" s="188">
        <v>22.29</v>
      </c>
      <c r="T3433" s="188">
        <v>26.47</v>
      </c>
      <c r="U3433" s="188">
        <v>19.43</v>
      </c>
      <c r="V3433" s="188">
        <v>38.61</v>
      </c>
      <c r="W3433" s="188">
        <v>17.14</v>
      </c>
      <c r="X3433" s="188"/>
      <c r="Y3433" s="188">
        <v>21.72</v>
      </c>
      <c r="Z3433" s="188">
        <v>28.58</v>
      </c>
      <c r="AA3433" s="188">
        <v>24.58</v>
      </c>
      <c r="AB3433" s="188">
        <v>23.2</v>
      </c>
      <c r="AC3433" s="188">
        <v>25.82</v>
      </c>
      <c r="AD3433" s="188">
        <v>20.059999999999999</v>
      </c>
      <c r="AE3433" s="188">
        <v>26.35</v>
      </c>
      <c r="AF3433" s="188">
        <v>26.3</v>
      </c>
    </row>
    <row r="3434" spans="1:32" x14ac:dyDescent="0.3">
      <c r="A3434" s="180" t="s">
        <v>973</v>
      </c>
      <c r="B3434" s="180">
        <v>44496</v>
      </c>
      <c r="C3434" s="182" t="s">
        <v>31596</v>
      </c>
      <c r="D3434" s="180" t="s">
        <v>6</v>
      </c>
      <c r="E3434" s="180" t="s">
        <v>857</v>
      </c>
      <c r="F3434" s="188">
        <v>181.38</v>
      </c>
      <c r="G3434" s="188">
        <v>133.69</v>
      </c>
      <c r="H3434" s="188"/>
      <c r="I3434" s="188">
        <v>183.72</v>
      </c>
      <c r="J3434" s="188">
        <v>125.09</v>
      </c>
      <c r="K3434" s="188">
        <v>205.02</v>
      </c>
      <c r="L3434" s="188">
        <v>167.62</v>
      </c>
      <c r="M3434" s="188">
        <v>160.51</v>
      </c>
      <c r="N3434" s="188">
        <v>186.77</v>
      </c>
      <c r="O3434" s="188">
        <v>202.35</v>
      </c>
      <c r="P3434" s="188">
        <v>201.52</v>
      </c>
      <c r="Q3434" s="188">
        <v>140.72</v>
      </c>
      <c r="R3434" s="188">
        <v>191.94</v>
      </c>
      <c r="S3434" s="188">
        <v>152.44999999999999</v>
      </c>
      <c r="T3434" s="188">
        <v>180.99</v>
      </c>
      <c r="U3434" s="188">
        <v>132.9</v>
      </c>
      <c r="V3434" s="188">
        <v>264.02999999999997</v>
      </c>
      <c r="W3434" s="188">
        <v>117.19</v>
      </c>
      <c r="X3434" s="188"/>
      <c r="Y3434" s="188">
        <v>148.54</v>
      </c>
      <c r="Z3434" s="188">
        <v>195.45</v>
      </c>
      <c r="AA3434" s="188">
        <v>168.09</v>
      </c>
      <c r="AB3434" s="188">
        <v>158.66999999999999</v>
      </c>
      <c r="AC3434" s="188">
        <v>176.57</v>
      </c>
      <c r="AD3434" s="188">
        <v>137.16999999999999</v>
      </c>
      <c r="AE3434" s="188">
        <v>180.17</v>
      </c>
      <c r="AF3434" s="188">
        <v>179.81</v>
      </c>
    </row>
    <row r="3435" spans="1:32" x14ac:dyDescent="0.3">
      <c r="A3435" s="180" t="s">
        <v>973</v>
      </c>
      <c r="B3435" s="180">
        <v>12362</v>
      </c>
      <c r="C3435" s="182" t="s">
        <v>29745</v>
      </c>
      <c r="D3435" s="180" t="s">
        <v>6</v>
      </c>
      <c r="E3435" s="180" t="s">
        <v>857</v>
      </c>
      <c r="F3435" s="188">
        <v>12.8</v>
      </c>
      <c r="G3435" s="188">
        <v>24.1</v>
      </c>
      <c r="H3435" s="188">
        <v>18.04</v>
      </c>
      <c r="I3435" s="188">
        <v>13.04</v>
      </c>
      <c r="J3435" s="188">
        <v>26.08</v>
      </c>
      <c r="K3435" s="188"/>
      <c r="L3435" s="188">
        <v>22.55</v>
      </c>
      <c r="M3435" s="188">
        <v>18.690000000000001</v>
      </c>
      <c r="N3435" s="188">
        <v>22.09</v>
      </c>
      <c r="O3435" s="188">
        <v>21.21</v>
      </c>
      <c r="P3435" s="188"/>
      <c r="Q3435" s="188">
        <v>25.68</v>
      </c>
      <c r="R3435" s="188">
        <v>22.75</v>
      </c>
      <c r="S3435" s="188">
        <v>23.08</v>
      </c>
      <c r="T3435" s="188">
        <v>17.59</v>
      </c>
      <c r="U3435" s="188"/>
      <c r="V3435" s="188">
        <v>17.95</v>
      </c>
      <c r="W3435" s="188">
        <v>11.76</v>
      </c>
      <c r="X3435" s="188">
        <v>25.04</v>
      </c>
      <c r="Y3435" s="188"/>
      <c r="Z3435" s="188">
        <v>11.49</v>
      </c>
      <c r="AA3435" s="188"/>
      <c r="AB3435" s="188"/>
      <c r="AC3435" s="188">
        <v>22.11</v>
      </c>
      <c r="AD3435" s="188"/>
      <c r="AE3435" s="188">
        <v>13.04</v>
      </c>
      <c r="AF3435" s="188">
        <v>26.22</v>
      </c>
    </row>
    <row r="3436" spans="1:32" x14ac:dyDescent="0.3">
      <c r="A3436" s="180" t="s">
        <v>973</v>
      </c>
      <c r="B3436" s="180">
        <v>421</v>
      </c>
      <c r="C3436" s="182" t="s">
        <v>29746</v>
      </c>
      <c r="D3436" s="180" t="s">
        <v>6</v>
      </c>
      <c r="E3436" s="180" t="s">
        <v>857</v>
      </c>
      <c r="F3436" s="188"/>
      <c r="G3436" s="188"/>
      <c r="H3436" s="188">
        <v>21.12</v>
      </c>
      <c r="I3436" s="188"/>
      <c r="J3436" s="188">
        <v>20.43</v>
      </c>
      <c r="K3436" s="188"/>
      <c r="L3436" s="188"/>
      <c r="M3436" s="188"/>
      <c r="N3436" s="188"/>
      <c r="O3436" s="188">
        <v>19.05</v>
      </c>
      <c r="P3436" s="188"/>
      <c r="Q3436" s="188"/>
      <c r="R3436" s="188"/>
      <c r="S3436" s="188">
        <v>17.420000000000002</v>
      </c>
      <c r="T3436" s="188"/>
      <c r="U3436" s="188"/>
      <c r="V3436" s="188"/>
      <c r="W3436" s="188"/>
      <c r="X3436" s="188"/>
      <c r="Y3436" s="188"/>
      <c r="Z3436" s="188">
        <v>21.12</v>
      </c>
      <c r="AA3436" s="188"/>
      <c r="AB3436" s="188"/>
      <c r="AC3436" s="188">
        <v>19.05</v>
      </c>
      <c r="AD3436" s="188"/>
      <c r="AE3436" s="188">
        <v>19.05</v>
      </c>
      <c r="AF3436" s="188"/>
    </row>
    <row r="3437" spans="1:32" x14ac:dyDescent="0.3">
      <c r="A3437" s="180" t="s">
        <v>973</v>
      </c>
      <c r="B3437" s="180">
        <v>14148</v>
      </c>
      <c r="C3437" s="182" t="s">
        <v>31597</v>
      </c>
      <c r="D3437" s="180" t="s">
        <v>6</v>
      </c>
      <c r="E3437" s="180" t="s">
        <v>857</v>
      </c>
      <c r="F3437" s="188"/>
      <c r="G3437" s="188"/>
      <c r="H3437" s="188"/>
      <c r="I3437" s="188"/>
      <c r="J3437" s="188">
        <v>1.42</v>
      </c>
      <c r="K3437" s="188"/>
      <c r="L3437" s="188"/>
      <c r="M3437" s="188"/>
      <c r="N3437" s="188"/>
      <c r="O3437" s="188"/>
      <c r="P3437" s="188">
        <v>2</v>
      </c>
      <c r="Q3437" s="188"/>
      <c r="R3437" s="188"/>
      <c r="S3437" s="188"/>
      <c r="T3437" s="188"/>
      <c r="U3437" s="188"/>
      <c r="V3437" s="188"/>
      <c r="W3437" s="188"/>
      <c r="X3437" s="188">
        <v>1.6</v>
      </c>
      <c r="Y3437" s="188"/>
      <c r="Z3437" s="188"/>
      <c r="AA3437" s="188"/>
      <c r="AB3437" s="188"/>
      <c r="AC3437" s="188"/>
      <c r="AD3437" s="188"/>
      <c r="AE3437" s="188">
        <v>0.94</v>
      </c>
      <c r="AF3437" s="188"/>
    </row>
    <row r="3438" spans="1:32" x14ac:dyDescent="0.3">
      <c r="A3438" s="180" t="s">
        <v>973</v>
      </c>
      <c r="B3438" s="180">
        <v>4341</v>
      </c>
      <c r="C3438" s="182" t="s">
        <v>29747</v>
      </c>
      <c r="D3438" s="180" t="s">
        <v>6</v>
      </c>
      <c r="E3438" s="180" t="s">
        <v>857</v>
      </c>
      <c r="F3438" s="188">
        <v>0.98</v>
      </c>
      <c r="G3438" s="188">
        <v>0.97</v>
      </c>
      <c r="H3438" s="188">
        <v>0.93</v>
      </c>
      <c r="I3438" s="188">
        <v>1.36</v>
      </c>
      <c r="J3438" s="188">
        <v>1.01</v>
      </c>
      <c r="K3438" s="188">
        <v>1.4</v>
      </c>
      <c r="L3438" s="188"/>
      <c r="M3438" s="188">
        <v>0.93</v>
      </c>
      <c r="N3438" s="188">
        <v>0.98</v>
      </c>
      <c r="O3438" s="188"/>
      <c r="P3438" s="188">
        <v>1.17</v>
      </c>
      <c r="Q3438" s="188">
        <v>1.1399999999999999</v>
      </c>
      <c r="R3438" s="188">
        <v>1</v>
      </c>
      <c r="S3438" s="188">
        <v>1.36</v>
      </c>
      <c r="T3438" s="188"/>
      <c r="U3438" s="188">
        <v>1.58</v>
      </c>
      <c r="V3438" s="188"/>
      <c r="W3438" s="188">
        <v>0.93</v>
      </c>
      <c r="X3438" s="188">
        <v>1.18</v>
      </c>
      <c r="Y3438" s="188">
        <v>1.0900000000000001</v>
      </c>
      <c r="Z3438" s="188">
        <v>1.1000000000000001</v>
      </c>
      <c r="AA3438" s="188"/>
      <c r="AB3438" s="188"/>
      <c r="AC3438" s="188">
        <v>1.23</v>
      </c>
      <c r="AD3438" s="188"/>
      <c r="AE3438" s="188">
        <v>0.93</v>
      </c>
      <c r="AF3438" s="188">
        <v>0.98</v>
      </c>
    </row>
    <row r="3439" spans="1:32" x14ac:dyDescent="0.3">
      <c r="A3439" s="180" t="s">
        <v>973</v>
      </c>
      <c r="B3439" s="180">
        <v>4337</v>
      </c>
      <c r="C3439" s="182" t="s">
        <v>29748</v>
      </c>
      <c r="D3439" s="180" t="s">
        <v>6</v>
      </c>
      <c r="E3439" s="180" t="s">
        <v>857</v>
      </c>
      <c r="F3439" s="188">
        <v>2.48</v>
      </c>
      <c r="G3439" s="188">
        <v>2.4500000000000002</v>
      </c>
      <c r="H3439" s="188">
        <v>2.36</v>
      </c>
      <c r="I3439" s="188">
        <v>3.42</v>
      </c>
      <c r="J3439" s="188">
        <v>2.56</v>
      </c>
      <c r="K3439" s="188">
        <v>3.54</v>
      </c>
      <c r="L3439" s="188"/>
      <c r="M3439" s="188">
        <v>2.36</v>
      </c>
      <c r="N3439" s="188">
        <v>2.48</v>
      </c>
      <c r="O3439" s="188"/>
      <c r="P3439" s="188">
        <v>2.95</v>
      </c>
      <c r="Q3439" s="188">
        <v>2.87</v>
      </c>
      <c r="R3439" s="188">
        <v>2.54</v>
      </c>
      <c r="S3439" s="188">
        <v>3.42</v>
      </c>
      <c r="T3439" s="188"/>
      <c r="U3439" s="188">
        <v>3.99</v>
      </c>
      <c r="V3439" s="188"/>
      <c r="W3439" s="188">
        <v>2.36</v>
      </c>
      <c r="X3439" s="188">
        <v>2.98</v>
      </c>
      <c r="Y3439" s="188">
        <v>2.76</v>
      </c>
      <c r="Z3439" s="188">
        <v>2.77</v>
      </c>
      <c r="AA3439" s="188"/>
      <c r="AB3439" s="188"/>
      <c r="AC3439" s="188">
        <v>3.11</v>
      </c>
      <c r="AD3439" s="188"/>
      <c r="AE3439" s="188">
        <v>2.36</v>
      </c>
      <c r="AF3439" s="188">
        <v>2.48</v>
      </c>
    </row>
    <row r="3440" spans="1:32" x14ac:dyDescent="0.3">
      <c r="A3440" s="180" t="s">
        <v>973</v>
      </c>
      <c r="B3440" s="180">
        <v>11971</v>
      </c>
      <c r="C3440" s="182" t="s">
        <v>29749</v>
      </c>
      <c r="D3440" s="180" t="s">
        <v>6</v>
      </c>
      <c r="E3440" s="180" t="s">
        <v>857</v>
      </c>
      <c r="F3440" s="188">
        <v>4.0999999999999996</v>
      </c>
      <c r="G3440" s="188">
        <v>4.0599999999999996</v>
      </c>
      <c r="H3440" s="188">
        <v>3.91</v>
      </c>
      <c r="I3440" s="188">
        <v>5.67</v>
      </c>
      <c r="J3440" s="188">
        <v>4.24</v>
      </c>
      <c r="K3440" s="188">
        <v>5.86</v>
      </c>
      <c r="L3440" s="188"/>
      <c r="M3440" s="188">
        <v>3.91</v>
      </c>
      <c r="N3440" s="188">
        <v>4.0999999999999996</v>
      </c>
      <c r="O3440" s="188"/>
      <c r="P3440" s="188">
        <v>4.8899999999999997</v>
      </c>
      <c r="Q3440" s="188">
        <v>4.75</v>
      </c>
      <c r="R3440" s="188">
        <v>4.2</v>
      </c>
      <c r="S3440" s="188">
        <v>5.67</v>
      </c>
      <c r="T3440" s="188"/>
      <c r="U3440" s="188">
        <v>6.61</v>
      </c>
      <c r="V3440" s="188"/>
      <c r="W3440" s="188">
        <v>3.91</v>
      </c>
      <c r="X3440" s="188">
        <v>4.93</v>
      </c>
      <c r="Y3440" s="188">
        <v>4.57</v>
      </c>
      <c r="Z3440" s="188">
        <v>4.59</v>
      </c>
      <c r="AA3440" s="188"/>
      <c r="AB3440" s="188"/>
      <c r="AC3440" s="188">
        <v>5.14</v>
      </c>
      <c r="AD3440" s="188"/>
      <c r="AE3440" s="188">
        <v>3.91</v>
      </c>
      <c r="AF3440" s="188">
        <v>4.0999999999999996</v>
      </c>
    </row>
    <row r="3441" spans="1:32" x14ac:dyDescent="0.3">
      <c r="A3441" s="180" t="s">
        <v>973</v>
      </c>
      <c r="B3441" s="180">
        <v>4339</v>
      </c>
      <c r="C3441" s="182" t="s">
        <v>29750</v>
      </c>
      <c r="D3441" s="180" t="s">
        <v>6</v>
      </c>
      <c r="E3441" s="180" t="s">
        <v>857</v>
      </c>
      <c r="F3441" s="188">
        <v>0.52</v>
      </c>
      <c r="G3441" s="188">
        <v>0.52</v>
      </c>
      <c r="H3441" s="188">
        <v>0.5</v>
      </c>
      <c r="I3441" s="188">
        <v>0.73</v>
      </c>
      <c r="J3441" s="188">
        <v>0.54</v>
      </c>
      <c r="K3441" s="188">
        <v>0.75</v>
      </c>
      <c r="L3441" s="188"/>
      <c r="M3441" s="188">
        <v>0.5</v>
      </c>
      <c r="N3441" s="188">
        <v>0.52</v>
      </c>
      <c r="O3441" s="188"/>
      <c r="P3441" s="188">
        <v>0.63</v>
      </c>
      <c r="Q3441" s="188">
        <v>0.61</v>
      </c>
      <c r="R3441" s="188">
        <v>0.54</v>
      </c>
      <c r="S3441" s="188">
        <v>0.73</v>
      </c>
      <c r="T3441" s="188"/>
      <c r="U3441" s="188">
        <v>0.85</v>
      </c>
      <c r="V3441" s="188"/>
      <c r="W3441" s="188">
        <v>0.5</v>
      </c>
      <c r="X3441" s="188">
        <v>0.63</v>
      </c>
      <c r="Y3441" s="188">
        <v>0.59</v>
      </c>
      <c r="Z3441" s="188">
        <v>0.59</v>
      </c>
      <c r="AA3441" s="188"/>
      <c r="AB3441" s="188"/>
      <c r="AC3441" s="188">
        <v>0.66</v>
      </c>
      <c r="AD3441" s="188"/>
      <c r="AE3441" s="188">
        <v>0.5</v>
      </c>
      <c r="AF3441" s="188">
        <v>0.52</v>
      </c>
    </row>
    <row r="3442" spans="1:32" x14ac:dyDescent="0.3">
      <c r="A3442" s="180" t="s">
        <v>973</v>
      </c>
      <c r="B3442" s="180">
        <v>39997</v>
      </c>
      <c r="C3442" s="182" t="s">
        <v>29751</v>
      </c>
      <c r="D3442" s="180" t="s">
        <v>6</v>
      </c>
      <c r="E3442" s="180" t="s">
        <v>857</v>
      </c>
      <c r="F3442" s="188">
        <v>0.28999999999999998</v>
      </c>
      <c r="G3442" s="188">
        <v>0.28999999999999998</v>
      </c>
      <c r="H3442" s="188">
        <v>0.28000000000000003</v>
      </c>
      <c r="I3442" s="188">
        <v>0.4</v>
      </c>
      <c r="J3442" s="188">
        <v>0.3</v>
      </c>
      <c r="K3442" s="188">
        <v>0.42</v>
      </c>
      <c r="L3442" s="188"/>
      <c r="M3442" s="188">
        <v>0.28000000000000003</v>
      </c>
      <c r="N3442" s="188">
        <v>0.28999999999999998</v>
      </c>
      <c r="O3442" s="188"/>
      <c r="P3442" s="188">
        <v>0.35</v>
      </c>
      <c r="Q3442" s="188">
        <v>0.34</v>
      </c>
      <c r="R3442" s="188">
        <v>0.3</v>
      </c>
      <c r="S3442" s="188">
        <v>0.4</v>
      </c>
      <c r="T3442" s="188"/>
      <c r="U3442" s="188">
        <v>0.47</v>
      </c>
      <c r="V3442" s="188"/>
      <c r="W3442" s="188">
        <v>0.28000000000000003</v>
      </c>
      <c r="X3442" s="188">
        <v>0.35</v>
      </c>
      <c r="Y3442" s="188">
        <v>0.33</v>
      </c>
      <c r="Z3442" s="188">
        <v>0.33</v>
      </c>
      <c r="AA3442" s="188"/>
      <c r="AB3442" s="188"/>
      <c r="AC3442" s="188">
        <v>0.37</v>
      </c>
      <c r="AD3442" s="188"/>
      <c r="AE3442" s="188">
        <v>0.28000000000000003</v>
      </c>
      <c r="AF3442" s="188">
        <v>0.28999999999999998</v>
      </c>
    </row>
    <row r="3443" spans="1:32" x14ac:dyDescent="0.3">
      <c r="A3443" s="180" t="s">
        <v>973</v>
      </c>
      <c r="B3443" s="180">
        <v>4342</v>
      </c>
      <c r="C3443" s="182" t="s">
        <v>29752</v>
      </c>
      <c r="D3443" s="180" t="s">
        <v>6</v>
      </c>
      <c r="E3443" s="180" t="s">
        <v>857</v>
      </c>
      <c r="F3443" s="188">
        <v>0.21</v>
      </c>
      <c r="G3443" s="188">
        <v>0.21</v>
      </c>
      <c r="H3443" s="188">
        <v>0.2</v>
      </c>
      <c r="I3443" s="188">
        <v>0.3</v>
      </c>
      <c r="J3443" s="188">
        <v>0.22</v>
      </c>
      <c r="K3443" s="188">
        <v>0.31</v>
      </c>
      <c r="L3443" s="188"/>
      <c r="M3443" s="188">
        <v>0.2</v>
      </c>
      <c r="N3443" s="188">
        <v>0.21</v>
      </c>
      <c r="O3443" s="188"/>
      <c r="P3443" s="188">
        <v>0.26</v>
      </c>
      <c r="Q3443" s="188">
        <v>0.25</v>
      </c>
      <c r="R3443" s="188">
        <v>0.22</v>
      </c>
      <c r="S3443" s="188">
        <v>0.3</v>
      </c>
      <c r="T3443" s="188"/>
      <c r="U3443" s="188">
        <v>0.35</v>
      </c>
      <c r="V3443" s="188"/>
      <c r="W3443" s="188">
        <v>0.2</v>
      </c>
      <c r="X3443" s="188">
        <v>0.26</v>
      </c>
      <c r="Y3443" s="188">
        <v>0.24</v>
      </c>
      <c r="Z3443" s="188">
        <v>0.24</v>
      </c>
      <c r="AA3443" s="188"/>
      <c r="AB3443" s="188"/>
      <c r="AC3443" s="188">
        <v>0.27</v>
      </c>
      <c r="AD3443" s="188"/>
      <c r="AE3443" s="188">
        <v>0.2</v>
      </c>
      <c r="AF3443" s="188">
        <v>0.21</v>
      </c>
    </row>
    <row r="3444" spans="1:32" x14ac:dyDescent="0.3">
      <c r="A3444" s="180" t="s">
        <v>973</v>
      </c>
      <c r="B3444" s="180">
        <v>4330</v>
      </c>
      <c r="C3444" s="182" t="s">
        <v>29753</v>
      </c>
      <c r="D3444" s="180" t="s">
        <v>6</v>
      </c>
      <c r="E3444" s="180" t="s">
        <v>857</v>
      </c>
      <c r="F3444" s="188">
        <v>0.14000000000000001</v>
      </c>
      <c r="G3444" s="188">
        <v>0.14000000000000001</v>
      </c>
      <c r="H3444" s="188">
        <v>0.13</v>
      </c>
      <c r="I3444" s="188">
        <v>0.2</v>
      </c>
      <c r="J3444" s="188">
        <v>0.15</v>
      </c>
      <c r="K3444" s="188">
        <v>0.2</v>
      </c>
      <c r="L3444" s="188"/>
      <c r="M3444" s="188">
        <v>0.13</v>
      </c>
      <c r="N3444" s="188">
        <v>0.14000000000000001</v>
      </c>
      <c r="O3444" s="188"/>
      <c r="P3444" s="188">
        <v>0.17</v>
      </c>
      <c r="Q3444" s="188">
        <v>0.16</v>
      </c>
      <c r="R3444" s="188">
        <v>0.14000000000000001</v>
      </c>
      <c r="S3444" s="188">
        <v>0.2</v>
      </c>
      <c r="T3444" s="188"/>
      <c r="U3444" s="188">
        <v>0.23</v>
      </c>
      <c r="V3444" s="188"/>
      <c r="W3444" s="188">
        <v>0.13</v>
      </c>
      <c r="X3444" s="188">
        <v>0.17</v>
      </c>
      <c r="Y3444" s="188">
        <v>0.16</v>
      </c>
      <c r="Z3444" s="188">
        <v>0.16</v>
      </c>
      <c r="AA3444" s="188"/>
      <c r="AB3444" s="188"/>
      <c r="AC3444" s="188">
        <v>0.18</v>
      </c>
      <c r="AD3444" s="188"/>
      <c r="AE3444" s="188">
        <v>0.13</v>
      </c>
      <c r="AF3444" s="188">
        <v>0.14000000000000001</v>
      </c>
    </row>
    <row r="3445" spans="1:32" x14ac:dyDescent="0.3">
      <c r="A3445" s="180" t="s">
        <v>973</v>
      </c>
      <c r="B3445" s="180">
        <v>4340</v>
      </c>
      <c r="C3445" s="182" t="s">
        <v>29754</v>
      </c>
      <c r="D3445" s="180" t="s">
        <v>6</v>
      </c>
      <c r="E3445" s="180" t="s">
        <v>857</v>
      </c>
      <c r="F3445" s="188">
        <v>1.1499999999999999</v>
      </c>
      <c r="G3445" s="188">
        <v>1.1299999999999999</v>
      </c>
      <c r="H3445" s="188">
        <v>1.0900000000000001</v>
      </c>
      <c r="I3445" s="188">
        <v>1.58</v>
      </c>
      <c r="J3445" s="188">
        <v>1.18</v>
      </c>
      <c r="K3445" s="188">
        <v>1.64</v>
      </c>
      <c r="L3445" s="188"/>
      <c r="M3445" s="188">
        <v>1.0900000000000001</v>
      </c>
      <c r="N3445" s="188">
        <v>1.1499999999999999</v>
      </c>
      <c r="O3445" s="188"/>
      <c r="P3445" s="188">
        <v>1.36</v>
      </c>
      <c r="Q3445" s="188">
        <v>1.33</v>
      </c>
      <c r="R3445" s="188">
        <v>1.17</v>
      </c>
      <c r="S3445" s="188">
        <v>1.58</v>
      </c>
      <c r="T3445" s="188"/>
      <c r="U3445" s="188">
        <v>1.85</v>
      </c>
      <c r="V3445" s="188"/>
      <c r="W3445" s="188">
        <v>1.0900000000000001</v>
      </c>
      <c r="X3445" s="188">
        <v>1.38</v>
      </c>
      <c r="Y3445" s="188">
        <v>1.28</v>
      </c>
      <c r="Z3445" s="188">
        <v>1.28</v>
      </c>
      <c r="AA3445" s="188"/>
      <c r="AB3445" s="188"/>
      <c r="AC3445" s="188">
        <v>1.44</v>
      </c>
      <c r="AD3445" s="188"/>
      <c r="AE3445" s="188">
        <v>1.0900000000000001</v>
      </c>
      <c r="AF3445" s="188">
        <v>1.1499999999999999</v>
      </c>
    </row>
    <row r="3446" spans="1:32" x14ac:dyDescent="0.3">
      <c r="A3446" s="180" t="s">
        <v>973</v>
      </c>
      <c r="B3446" s="180">
        <v>5088</v>
      </c>
      <c r="C3446" s="182" t="s">
        <v>29755</v>
      </c>
      <c r="D3446" s="180" t="s">
        <v>6</v>
      </c>
      <c r="E3446" s="180" t="s">
        <v>857</v>
      </c>
      <c r="F3446" s="188">
        <v>7.7</v>
      </c>
      <c r="G3446" s="188">
        <v>7.33</v>
      </c>
      <c r="H3446" s="188">
        <v>7.53</v>
      </c>
      <c r="I3446" s="188">
        <v>6.53</v>
      </c>
      <c r="J3446" s="188">
        <v>7.22</v>
      </c>
      <c r="K3446" s="188">
        <v>8</v>
      </c>
      <c r="L3446" s="188">
        <v>7.19</v>
      </c>
      <c r="M3446" s="188">
        <v>7.03</v>
      </c>
      <c r="N3446" s="188">
        <v>8.15</v>
      </c>
      <c r="O3446" s="188">
        <v>6.7</v>
      </c>
      <c r="P3446" s="188">
        <v>7.28</v>
      </c>
      <c r="Q3446" s="188">
        <v>7.95</v>
      </c>
      <c r="R3446" s="188">
        <v>9.06</v>
      </c>
      <c r="S3446" s="188">
        <v>7.6</v>
      </c>
      <c r="T3446" s="188">
        <v>7.53</v>
      </c>
      <c r="U3446" s="188">
        <v>8</v>
      </c>
      <c r="V3446" s="188">
        <v>7.37</v>
      </c>
      <c r="W3446" s="188">
        <v>7.03</v>
      </c>
      <c r="X3446" s="188">
        <v>7.35</v>
      </c>
      <c r="Y3446" s="188">
        <v>7.03</v>
      </c>
      <c r="Z3446" s="188">
        <v>8.5399999999999991</v>
      </c>
      <c r="AA3446" s="188">
        <v>6.7</v>
      </c>
      <c r="AB3446" s="188">
        <v>7.56</v>
      </c>
      <c r="AC3446" s="188">
        <v>8.26</v>
      </c>
      <c r="AD3446" s="188">
        <v>7.53</v>
      </c>
      <c r="AE3446" s="188">
        <v>6.7</v>
      </c>
      <c r="AF3446" s="188">
        <v>8.0399999999999991</v>
      </c>
    </row>
    <row r="3447" spans="1:32" x14ac:dyDescent="0.3">
      <c r="A3447" s="180" t="s">
        <v>973</v>
      </c>
      <c r="B3447" s="180">
        <v>11154</v>
      </c>
      <c r="C3447" s="182" t="s">
        <v>29756</v>
      </c>
      <c r="D3447" s="180" t="s">
        <v>6</v>
      </c>
      <c r="E3447" s="180" t="s">
        <v>857</v>
      </c>
      <c r="F3447" s="188"/>
      <c r="G3447" s="188"/>
      <c r="H3447" s="188"/>
      <c r="I3447" s="188"/>
      <c r="J3447" s="188">
        <v>1008.53</v>
      </c>
      <c r="K3447" s="188"/>
      <c r="L3447" s="188">
        <v>1137.71</v>
      </c>
      <c r="M3447" s="188"/>
      <c r="N3447" s="188">
        <v>818.05</v>
      </c>
      <c r="O3447" s="188"/>
      <c r="P3447" s="188">
        <v>1115.28</v>
      </c>
      <c r="Q3447" s="188">
        <v>1448.95</v>
      </c>
      <c r="R3447" s="188">
        <v>2277.12</v>
      </c>
      <c r="S3447" s="188"/>
      <c r="T3447" s="188"/>
      <c r="U3447" s="188"/>
      <c r="V3447" s="188">
        <v>918.45</v>
      </c>
      <c r="W3447" s="188">
        <v>2434.08</v>
      </c>
      <c r="X3447" s="188"/>
      <c r="Y3447" s="188"/>
      <c r="Z3447" s="188"/>
      <c r="AA3447" s="188"/>
      <c r="AB3447" s="188">
        <v>1387.96</v>
      </c>
      <c r="AC3447" s="188"/>
      <c r="AD3447" s="188"/>
      <c r="AE3447" s="188">
        <v>1491.86</v>
      </c>
      <c r="AF3447" s="188"/>
    </row>
    <row r="3448" spans="1:32" x14ac:dyDescent="0.3">
      <c r="A3448" s="180" t="s">
        <v>973</v>
      </c>
      <c r="B3448" s="180">
        <v>4989</v>
      </c>
      <c r="C3448" s="182" t="s">
        <v>29757</v>
      </c>
      <c r="D3448" s="180" t="s">
        <v>6</v>
      </c>
      <c r="E3448" s="180" t="s">
        <v>857</v>
      </c>
      <c r="F3448" s="188">
        <v>531.5</v>
      </c>
      <c r="G3448" s="188">
        <v>326.49</v>
      </c>
      <c r="H3448" s="188"/>
      <c r="I3448" s="188"/>
      <c r="J3448" s="188">
        <v>347.31</v>
      </c>
      <c r="K3448" s="188">
        <v>381.92</v>
      </c>
      <c r="L3448" s="188">
        <v>413.81</v>
      </c>
      <c r="M3448" s="188">
        <v>329.53</v>
      </c>
      <c r="N3448" s="188">
        <v>367.34</v>
      </c>
      <c r="O3448" s="188">
        <v>470.76</v>
      </c>
      <c r="P3448" s="188">
        <v>349.27</v>
      </c>
      <c r="Q3448" s="188">
        <v>422.16</v>
      </c>
      <c r="R3448" s="188"/>
      <c r="S3448" s="188"/>
      <c r="T3448" s="188">
        <v>372.73</v>
      </c>
      <c r="U3448" s="188">
        <v>317.38</v>
      </c>
      <c r="V3448" s="188"/>
      <c r="W3448" s="188">
        <v>369.51</v>
      </c>
      <c r="X3448" s="188">
        <v>384.2</v>
      </c>
      <c r="Y3448" s="188">
        <v>357.62</v>
      </c>
      <c r="Z3448" s="188">
        <v>425.2</v>
      </c>
      <c r="AA3448" s="188">
        <v>282.45</v>
      </c>
      <c r="AB3448" s="188">
        <v>425.05</v>
      </c>
      <c r="AC3448" s="188">
        <v>324.97000000000003</v>
      </c>
      <c r="AD3448" s="188">
        <v>334.08</v>
      </c>
      <c r="AE3448" s="188">
        <v>364.46</v>
      </c>
      <c r="AF3448" s="188">
        <v>387.99</v>
      </c>
    </row>
    <row r="3449" spans="1:32" x14ac:dyDescent="0.3">
      <c r="A3449" s="180" t="s">
        <v>973</v>
      </c>
      <c r="B3449" s="180">
        <v>4982</v>
      </c>
      <c r="C3449" s="182" t="s">
        <v>29758</v>
      </c>
      <c r="D3449" s="180" t="s">
        <v>6</v>
      </c>
      <c r="E3449" s="180" t="s">
        <v>857</v>
      </c>
      <c r="F3449" s="188">
        <v>498.52</v>
      </c>
      <c r="G3449" s="188">
        <v>306.23</v>
      </c>
      <c r="H3449" s="188"/>
      <c r="I3449" s="188"/>
      <c r="J3449" s="188">
        <v>325.76</v>
      </c>
      <c r="K3449" s="188">
        <v>358.22</v>
      </c>
      <c r="L3449" s="188">
        <v>388.13</v>
      </c>
      <c r="M3449" s="188">
        <v>309.08</v>
      </c>
      <c r="N3449" s="188">
        <v>344.55</v>
      </c>
      <c r="O3449" s="188">
        <v>441.55</v>
      </c>
      <c r="P3449" s="188">
        <v>327.60000000000002</v>
      </c>
      <c r="Q3449" s="188">
        <v>395.97</v>
      </c>
      <c r="R3449" s="188"/>
      <c r="S3449" s="188"/>
      <c r="T3449" s="188">
        <v>349.61</v>
      </c>
      <c r="U3449" s="188">
        <v>297.69</v>
      </c>
      <c r="V3449" s="188"/>
      <c r="W3449" s="188">
        <v>346.59</v>
      </c>
      <c r="X3449" s="188">
        <v>360.36</v>
      </c>
      <c r="Y3449" s="188">
        <v>335.43</v>
      </c>
      <c r="Z3449" s="188">
        <v>398.82</v>
      </c>
      <c r="AA3449" s="188">
        <v>264.93</v>
      </c>
      <c r="AB3449" s="188">
        <v>398.67</v>
      </c>
      <c r="AC3449" s="188">
        <v>304.81</v>
      </c>
      <c r="AD3449" s="188">
        <v>313.36</v>
      </c>
      <c r="AE3449" s="188">
        <v>341.84</v>
      </c>
      <c r="AF3449" s="188">
        <v>363.92</v>
      </c>
    </row>
    <row r="3450" spans="1:32" x14ac:dyDescent="0.3">
      <c r="A3450" s="180" t="s">
        <v>973</v>
      </c>
      <c r="B3450" s="180">
        <v>4962</v>
      </c>
      <c r="C3450" s="182" t="s">
        <v>29759</v>
      </c>
      <c r="D3450" s="180" t="s">
        <v>6</v>
      </c>
      <c r="E3450" s="180" t="s">
        <v>857</v>
      </c>
      <c r="F3450" s="188">
        <v>393.15</v>
      </c>
      <c r="G3450" s="188">
        <v>241.5</v>
      </c>
      <c r="H3450" s="188"/>
      <c r="I3450" s="188"/>
      <c r="J3450" s="188">
        <v>256.89999999999998</v>
      </c>
      <c r="K3450" s="188">
        <v>282.5</v>
      </c>
      <c r="L3450" s="188">
        <v>306.08999999999997</v>
      </c>
      <c r="M3450" s="188">
        <v>243.75</v>
      </c>
      <c r="N3450" s="188">
        <v>271.72000000000003</v>
      </c>
      <c r="O3450" s="188">
        <v>348.22</v>
      </c>
      <c r="P3450" s="188">
        <v>258.35000000000002</v>
      </c>
      <c r="Q3450" s="188">
        <v>312.27</v>
      </c>
      <c r="R3450" s="188"/>
      <c r="S3450" s="188"/>
      <c r="T3450" s="188">
        <v>275.70999999999998</v>
      </c>
      <c r="U3450" s="188">
        <v>234.76</v>
      </c>
      <c r="V3450" s="188"/>
      <c r="W3450" s="188">
        <v>273.33</v>
      </c>
      <c r="X3450" s="188">
        <v>284.19</v>
      </c>
      <c r="Y3450" s="188">
        <v>264.52999999999997</v>
      </c>
      <c r="Z3450" s="188">
        <v>314.52</v>
      </c>
      <c r="AA3450" s="188">
        <v>208.93</v>
      </c>
      <c r="AB3450" s="188">
        <v>314.39999999999998</v>
      </c>
      <c r="AC3450" s="188">
        <v>240.38</v>
      </c>
      <c r="AD3450" s="188">
        <v>247.12</v>
      </c>
      <c r="AE3450" s="188">
        <v>269.58999999999997</v>
      </c>
      <c r="AF3450" s="188">
        <v>287</v>
      </c>
    </row>
    <row r="3451" spans="1:32" x14ac:dyDescent="0.3">
      <c r="A3451" s="180" t="s">
        <v>973</v>
      </c>
      <c r="B3451" s="180">
        <v>4981</v>
      </c>
      <c r="C3451" s="182" t="s">
        <v>29760</v>
      </c>
      <c r="D3451" s="180" t="s">
        <v>6</v>
      </c>
      <c r="E3451" s="180" t="s">
        <v>26586</v>
      </c>
      <c r="F3451" s="188">
        <v>350</v>
      </c>
      <c r="G3451" s="188">
        <v>215</v>
      </c>
      <c r="H3451" s="188"/>
      <c r="I3451" s="188"/>
      <c r="J3451" s="188">
        <v>228.71</v>
      </c>
      <c r="K3451" s="188">
        <v>251.5</v>
      </c>
      <c r="L3451" s="188">
        <v>272.5</v>
      </c>
      <c r="M3451" s="188">
        <v>217</v>
      </c>
      <c r="N3451" s="188">
        <v>241.9</v>
      </c>
      <c r="O3451" s="188">
        <v>310</v>
      </c>
      <c r="P3451" s="188">
        <v>230</v>
      </c>
      <c r="Q3451" s="188">
        <v>278</v>
      </c>
      <c r="R3451" s="188"/>
      <c r="S3451" s="188"/>
      <c r="T3451" s="188">
        <v>245.45</v>
      </c>
      <c r="U3451" s="188">
        <v>209</v>
      </c>
      <c r="V3451" s="188"/>
      <c r="W3451" s="188">
        <v>243.33</v>
      </c>
      <c r="X3451" s="188">
        <v>253</v>
      </c>
      <c r="Y3451" s="188">
        <v>235.5</v>
      </c>
      <c r="Z3451" s="188">
        <v>280</v>
      </c>
      <c r="AA3451" s="188">
        <v>186</v>
      </c>
      <c r="AB3451" s="188">
        <v>279.89999999999998</v>
      </c>
      <c r="AC3451" s="188">
        <v>214</v>
      </c>
      <c r="AD3451" s="188">
        <v>220</v>
      </c>
      <c r="AE3451" s="188">
        <v>240</v>
      </c>
      <c r="AF3451" s="188">
        <v>255.5</v>
      </c>
    </row>
    <row r="3452" spans="1:32" x14ac:dyDescent="0.3">
      <c r="A3452" s="180" t="s">
        <v>973</v>
      </c>
      <c r="B3452" s="180">
        <v>4964</v>
      </c>
      <c r="C3452" s="182" t="s">
        <v>29761</v>
      </c>
      <c r="D3452" s="180" t="s">
        <v>6</v>
      </c>
      <c r="E3452" s="180" t="s">
        <v>857</v>
      </c>
      <c r="F3452" s="188">
        <v>444.02</v>
      </c>
      <c r="G3452" s="188">
        <v>272.75</v>
      </c>
      <c r="H3452" s="188"/>
      <c r="I3452" s="188"/>
      <c r="J3452" s="188">
        <v>290.14999999999998</v>
      </c>
      <c r="K3452" s="188">
        <v>319.06</v>
      </c>
      <c r="L3452" s="188">
        <v>345.7</v>
      </c>
      <c r="M3452" s="188">
        <v>275.29000000000002</v>
      </c>
      <c r="N3452" s="188">
        <v>306.88</v>
      </c>
      <c r="O3452" s="188">
        <v>393.27</v>
      </c>
      <c r="P3452" s="188">
        <v>291.77999999999997</v>
      </c>
      <c r="Q3452" s="188">
        <v>352.68</v>
      </c>
      <c r="R3452" s="188"/>
      <c r="S3452" s="188"/>
      <c r="T3452" s="188">
        <v>311.38</v>
      </c>
      <c r="U3452" s="188">
        <v>265.14</v>
      </c>
      <c r="V3452" s="188"/>
      <c r="W3452" s="188">
        <v>308.69</v>
      </c>
      <c r="X3452" s="188">
        <v>320.95999999999998</v>
      </c>
      <c r="Y3452" s="188">
        <v>298.76</v>
      </c>
      <c r="Z3452" s="188">
        <v>355.21</v>
      </c>
      <c r="AA3452" s="188">
        <v>235.96</v>
      </c>
      <c r="AB3452" s="188">
        <v>355.09</v>
      </c>
      <c r="AC3452" s="188">
        <v>271.48</v>
      </c>
      <c r="AD3452" s="188">
        <v>279.10000000000002</v>
      </c>
      <c r="AE3452" s="188">
        <v>304.47000000000003</v>
      </c>
      <c r="AF3452" s="188">
        <v>324.13</v>
      </c>
    </row>
    <row r="3453" spans="1:32" x14ac:dyDescent="0.3">
      <c r="A3453" s="180" t="s">
        <v>973</v>
      </c>
      <c r="B3453" s="180">
        <v>4992</v>
      </c>
      <c r="C3453" s="182" t="s">
        <v>29762</v>
      </c>
      <c r="D3453" s="180" t="s">
        <v>6</v>
      </c>
      <c r="E3453" s="180" t="s">
        <v>857</v>
      </c>
      <c r="F3453" s="188">
        <v>433.73</v>
      </c>
      <c r="G3453" s="188">
        <v>266.43</v>
      </c>
      <c r="H3453" s="188"/>
      <c r="I3453" s="188"/>
      <c r="J3453" s="188">
        <v>283.42</v>
      </c>
      <c r="K3453" s="188">
        <v>311.66000000000003</v>
      </c>
      <c r="L3453" s="188">
        <v>337.69</v>
      </c>
      <c r="M3453" s="188">
        <v>268.91000000000003</v>
      </c>
      <c r="N3453" s="188">
        <v>299.77</v>
      </c>
      <c r="O3453" s="188">
        <v>384.16</v>
      </c>
      <c r="P3453" s="188">
        <v>285.02</v>
      </c>
      <c r="Q3453" s="188">
        <v>344.5</v>
      </c>
      <c r="R3453" s="188"/>
      <c r="S3453" s="188"/>
      <c r="T3453" s="188">
        <v>304.17</v>
      </c>
      <c r="U3453" s="188">
        <v>259</v>
      </c>
      <c r="V3453" s="188"/>
      <c r="W3453" s="188">
        <v>301.54000000000002</v>
      </c>
      <c r="X3453" s="188">
        <v>313.52</v>
      </c>
      <c r="Y3453" s="188">
        <v>291.83</v>
      </c>
      <c r="Z3453" s="188">
        <v>346.98</v>
      </c>
      <c r="AA3453" s="188">
        <v>230.49</v>
      </c>
      <c r="AB3453" s="188">
        <v>346.86</v>
      </c>
      <c r="AC3453" s="188">
        <v>265.19</v>
      </c>
      <c r="AD3453" s="188">
        <v>272.63</v>
      </c>
      <c r="AE3453" s="188">
        <v>297.41000000000003</v>
      </c>
      <c r="AF3453" s="188">
        <v>316.62</v>
      </c>
    </row>
    <row r="3454" spans="1:32" x14ac:dyDescent="0.3">
      <c r="A3454" s="180" t="s">
        <v>973</v>
      </c>
      <c r="B3454" s="180">
        <v>4987</v>
      </c>
      <c r="C3454" s="182" t="s">
        <v>29763</v>
      </c>
      <c r="D3454" s="180" t="s">
        <v>6</v>
      </c>
      <c r="E3454" s="180" t="s">
        <v>857</v>
      </c>
      <c r="F3454" s="188">
        <v>496.21</v>
      </c>
      <c r="G3454" s="188">
        <v>304.82</v>
      </c>
      <c r="H3454" s="188"/>
      <c r="I3454" s="188"/>
      <c r="J3454" s="188">
        <v>324.25</v>
      </c>
      <c r="K3454" s="188">
        <v>356.56</v>
      </c>
      <c r="L3454" s="188">
        <v>386.34</v>
      </c>
      <c r="M3454" s="188">
        <v>307.64999999999998</v>
      </c>
      <c r="N3454" s="188">
        <v>342.95</v>
      </c>
      <c r="O3454" s="188">
        <v>439.5</v>
      </c>
      <c r="P3454" s="188">
        <v>326.08</v>
      </c>
      <c r="Q3454" s="188">
        <v>394.13</v>
      </c>
      <c r="R3454" s="188"/>
      <c r="S3454" s="188"/>
      <c r="T3454" s="188">
        <v>347.99</v>
      </c>
      <c r="U3454" s="188">
        <v>296.31</v>
      </c>
      <c r="V3454" s="188"/>
      <c r="W3454" s="188">
        <v>344.98</v>
      </c>
      <c r="X3454" s="188">
        <v>358.69</v>
      </c>
      <c r="Y3454" s="188">
        <v>333.88</v>
      </c>
      <c r="Z3454" s="188">
        <v>396.97</v>
      </c>
      <c r="AA3454" s="188">
        <v>263.7</v>
      </c>
      <c r="AB3454" s="188">
        <v>396.83</v>
      </c>
      <c r="AC3454" s="188">
        <v>303.39999999999998</v>
      </c>
      <c r="AD3454" s="188">
        <v>311.89999999999998</v>
      </c>
      <c r="AE3454" s="188">
        <v>340.26</v>
      </c>
      <c r="AF3454" s="188">
        <v>362.24</v>
      </c>
    </row>
    <row r="3455" spans="1:32" x14ac:dyDescent="0.3">
      <c r="A3455" s="180" t="s">
        <v>973</v>
      </c>
      <c r="B3455" s="180">
        <v>4930</v>
      </c>
      <c r="C3455" s="182" t="s">
        <v>29764</v>
      </c>
      <c r="D3455" s="180" t="s">
        <v>47</v>
      </c>
      <c r="E3455" s="180" t="s">
        <v>857</v>
      </c>
      <c r="F3455" s="188"/>
      <c r="G3455" s="188"/>
      <c r="H3455" s="188"/>
      <c r="I3455" s="188"/>
      <c r="J3455" s="188">
        <v>427.18</v>
      </c>
      <c r="K3455" s="188"/>
      <c r="L3455" s="188">
        <v>481.89</v>
      </c>
      <c r="M3455" s="188"/>
      <c r="N3455" s="188">
        <v>346.5</v>
      </c>
      <c r="O3455" s="188"/>
      <c r="P3455" s="188">
        <v>472.39</v>
      </c>
      <c r="Q3455" s="188">
        <v>613.72</v>
      </c>
      <c r="R3455" s="188">
        <v>964.5</v>
      </c>
      <c r="S3455" s="188"/>
      <c r="T3455" s="188"/>
      <c r="U3455" s="188"/>
      <c r="V3455" s="188">
        <v>389.02</v>
      </c>
      <c r="W3455" s="188">
        <v>1030.99</v>
      </c>
      <c r="X3455" s="188"/>
      <c r="Y3455" s="188"/>
      <c r="Z3455" s="188"/>
      <c r="AA3455" s="188"/>
      <c r="AB3455" s="188">
        <v>587.89</v>
      </c>
      <c r="AC3455" s="188"/>
      <c r="AD3455" s="188"/>
      <c r="AE3455" s="188">
        <v>631.9</v>
      </c>
      <c r="AF3455" s="188"/>
    </row>
    <row r="3456" spans="1:32" x14ac:dyDescent="0.3">
      <c r="A3456" s="180" t="s">
        <v>973</v>
      </c>
      <c r="B3456" s="180">
        <v>4998</v>
      </c>
      <c r="C3456" s="182" t="s">
        <v>29765</v>
      </c>
      <c r="D3456" s="180" t="s">
        <v>47</v>
      </c>
      <c r="E3456" s="180" t="s">
        <v>857</v>
      </c>
      <c r="F3456" s="188">
        <v>610.94000000000005</v>
      </c>
      <c r="G3456" s="188">
        <v>977.5</v>
      </c>
      <c r="H3456" s="188">
        <v>262.74</v>
      </c>
      <c r="I3456" s="188"/>
      <c r="J3456" s="188">
        <v>935.96</v>
      </c>
      <c r="K3456" s="188">
        <v>867.04</v>
      </c>
      <c r="L3456" s="188"/>
      <c r="M3456" s="188">
        <v>769.97</v>
      </c>
      <c r="N3456" s="188"/>
      <c r="O3456" s="188"/>
      <c r="P3456" s="188">
        <v>1014.64</v>
      </c>
      <c r="Q3456" s="188"/>
      <c r="R3456" s="188"/>
      <c r="S3456" s="188"/>
      <c r="T3456" s="188">
        <v>1124.56</v>
      </c>
      <c r="U3456" s="188"/>
      <c r="V3456" s="188">
        <v>934</v>
      </c>
      <c r="W3456" s="188"/>
      <c r="X3456" s="188">
        <v>759.51</v>
      </c>
      <c r="Y3456" s="188">
        <v>516.12</v>
      </c>
      <c r="Z3456" s="188">
        <v>342.13</v>
      </c>
      <c r="AA3456" s="188"/>
      <c r="AB3456" s="188"/>
      <c r="AC3456" s="188">
        <v>854.33</v>
      </c>
      <c r="AD3456" s="188">
        <v>619.44000000000005</v>
      </c>
      <c r="AE3456" s="188">
        <v>654.91999999999996</v>
      </c>
      <c r="AF3456" s="188"/>
    </row>
    <row r="3457" spans="1:32" x14ac:dyDescent="0.3">
      <c r="A3457" s="180" t="s">
        <v>973</v>
      </c>
      <c r="B3457" s="180">
        <v>39021</v>
      </c>
      <c r="C3457" s="182" t="s">
        <v>29766</v>
      </c>
      <c r="D3457" s="180" t="s">
        <v>6</v>
      </c>
      <c r="E3457" s="180" t="s">
        <v>857</v>
      </c>
      <c r="F3457" s="188"/>
      <c r="G3457" s="188"/>
      <c r="H3457" s="188"/>
      <c r="I3457" s="188"/>
      <c r="J3457" s="188">
        <v>454.2</v>
      </c>
      <c r="K3457" s="188"/>
      <c r="L3457" s="188">
        <v>512.37</v>
      </c>
      <c r="M3457" s="188"/>
      <c r="N3457" s="188">
        <v>368.41</v>
      </c>
      <c r="O3457" s="188"/>
      <c r="P3457" s="188">
        <v>502.27</v>
      </c>
      <c r="Q3457" s="188">
        <v>652.54</v>
      </c>
      <c r="R3457" s="188">
        <v>1025.51</v>
      </c>
      <c r="S3457" s="188"/>
      <c r="T3457" s="188"/>
      <c r="U3457" s="188"/>
      <c r="V3457" s="188">
        <v>413.63</v>
      </c>
      <c r="W3457" s="188">
        <v>1096.2</v>
      </c>
      <c r="X3457" s="188"/>
      <c r="Y3457" s="188"/>
      <c r="Z3457" s="188"/>
      <c r="AA3457" s="188"/>
      <c r="AB3457" s="188">
        <v>625.08000000000004</v>
      </c>
      <c r="AC3457" s="188"/>
      <c r="AD3457" s="188"/>
      <c r="AE3457" s="188">
        <v>671.87</v>
      </c>
      <c r="AF3457" s="188"/>
    </row>
    <row r="3458" spans="1:32" x14ac:dyDescent="0.3">
      <c r="A3458" s="180" t="s">
        <v>973</v>
      </c>
      <c r="B3458" s="180">
        <v>39022</v>
      </c>
      <c r="C3458" s="182" t="s">
        <v>29767</v>
      </c>
      <c r="D3458" s="180" t="s">
        <v>6</v>
      </c>
      <c r="E3458" s="180" t="s">
        <v>26586</v>
      </c>
      <c r="F3458" s="188"/>
      <c r="G3458" s="188"/>
      <c r="H3458" s="188"/>
      <c r="I3458" s="188"/>
      <c r="J3458" s="188">
        <v>406.84</v>
      </c>
      <c r="K3458" s="188"/>
      <c r="L3458" s="188">
        <v>458.95</v>
      </c>
      <c r="M3458" s="188"/>
      <c r="N3458" s="188">
        <v>330</v>
      </c>
      <c r="O3458" s="188"/>
      <c r="P3458" s="188">
        <v>449.9</v>
      </c>
      <c r="Q3458" s="188">
        <v>584.5</v>
      </c>
      <c r="R3458" s="188">
        <v>918.58</v>
      </c>
      <c r="S3458" s="188"/>
      <c r="T3458" s="188"/>
      <c r="U3458" s="188"/>
      <c r="V3458" s="188">
        <v>370.5</v>
      </c>
      <c r="W3458" s="188">
        <v>981.9</v>
      </c>
      <c r="X3458" s="188"/>
      <c r="Y3458" s="188"/>
      <c r="Z3458" s="188"/>
      <c r="AA3458" s="188"/>
      <c r="AB3458" s="188">
        <v>559.9</v>
      </c>
      <c r="AC3458" s="188"/>
      <c r="AD3458" s="188"/>
      <c r="AE3458" s="188">
        <v>601.80999999999995</v>
      </c>
      <c r="AF3458" s="188"/>
    </row>
    <row r="3459" spans="1:32" x14ac:dyDescent="0.3">
      <c r="A3459" s="180" t="s">
        <v>973</v>
      </c>
      <c r="B3459" s="180">
        <v>39024</v>
      </c>
      <c r="C3459" s="182" t="s">
        <v>29768</v>
      </c>
      <c r="D3459" s="180" t="s">
        <v>6</v>
      </c>
      <c r="E3459" s="180" t="s">
        <v>857</v>
      </c>
      <c r="F3459" s="188"/>
      <c r="G3459" s="188">
        <v>791.19</v>
      </c>
      <c r="H3459" s="188"/>
      <c r="I3459" s="188">
        <v>823</v>
      </c>
      <c r="J3459" s="188">
        <v>553.92999999999995</v>
      </c>
      <c r="K3459" s="188"/>
      <c r="L3459" s="188"/>
      <c r="M3459" s="188">
        <v>701.94</v>
      </c>
      <c r="N3459" s="188">
        <v>806.12</v>
      </c>
      <c r="O3459" s="188"/>
      <c r="P3459" s="188">
        <v>789.87</v>
      </c>
      <c r="Q3459" s="188">
        <v>822.27</v>
      </c>
      <c r="R3459" s="188"/>
      <c r="S3459" s="188">
        <v>667.35</v>
      </c>
      <c r="T3459" s="188"/>
      <c r="U3459" s="188">
        <v>578.16</v>
      </c>
      <c r="V3459" s="188">
        <v>689.49</v>
      </c>
      <c r="W3459" s="188">
        <v>1292.1099999999999</v>
      </c>
      <c r="X3459" s="188"/>
      <c r="Y3459" s="188">
        <v>582.72</v>
      </c>
      <c r="Z3459" s="188">
        <v>1142.77</v>
      </c>
      <c r="AA3459" s="188"/>
      <c r="AB3459" s="188">
        <v>1186.69</v>
      </c>
      <c r="AC3459" s="188">
        <v>1387.63</v>
      </c>
      <c r="AD3459" s="188">
        <v>733.85</v>
      </c>
      <c r="AE3459" s="188">
        <v>791.68</v>
      </c>
      <c r="AF3459" s="188"/>
    </row>
    <row r="3460" spans="1:32" x14ac:dyDescent="0.3">
      <c r="A3460" s="180" t="s">
        <v>973</v>
      </c>
      <c r="B3460" s="180">
        <v>4914</v>
      </c>
      <c r="C3460" s="182" t="s">
        <v>29769</v>
      </c>
      <c r="D3460" s="180" t="s">
        <v>47</v>
      </c>
      <c r="E3460" s="180" t="s">
        <v>857</v>
      </c>
      <c r="F3460" s="188"/>
      <c r="G3460" s="188">
        <v>641.52</v>
      </c>
      <c r="H3460" s="188"/>
      <c r="I3460" s="188">
        <v>667.31</v>
      </c>
      <c r="J3460" s="188">
        <v>449.14</v>
      </c>
      <c r="K3460" s="188"/>
      <c r="L3460" s="188"/>
      <c r="M3460" s="188">
        <v>569.15</v>
      </c>
      <c r="N3460" s="188">
        <v>653.62</v>
      </c>
      <c r="O3460" s="188"/>
      <c r="P3460" s="188">
        <v>640.45000000000005</v>
      </c>
      <c r="Q3460" s="188">
        <v>666.71</v>
      </c>
      <c r="R3460" s="188"/>
      <c r="S3460" s="188">
        <v>541.1</v>
      </c>
      <c r="T3460" s="188"/>
      <c r="U3460" s="188">
        <v>468.79</v>
      </c>
      <c r="V3460" s="188">
        <v>559.05999999999995</v>
      </c>
      <c r="W3460" s="188">
        <v>1047.67</v>
      </c>
      <c r="X3460" s="188"/>
      <c r="Y3460" s="188">
        <v>472.48</v>
      </c>
      <c r="Z3460" s="188">
        <v>926.59</v>
      </c>
      <c r="AA3460" s="188"/>
      <c r="AB3460" s="188">
        <v>962.19</v>
      </c>
      <c r="AC3460" s="188">
        <v>1125.1199999999999</v>
      </c>
      <c r="AD3460" s="188">
        <v>595.02</v>
      </c>
      <c r="AE3460" s="188">
        <v>641.91</v>
      </c>
      <c r="AF3460" s="188"/>
    </row>
    <row r="3461" spans="1:32" x14ac:dyDescent="0.3">
      <c r="A3461" s="180" t="s">
        <v>973</v>
      </c>
      <c r="B3461" s="180">
        <v>4917</v>
      </c>
      <c r="C3461" s="182" t="s">
        <v>29770</v>
      </c>
      <c r="D3461" s="180" t="s">
        <v>47</v>
      </c>
      <c r="E3461" s="180" t="s">
        <v>26586</v>
      </c>
      <c r="F3461" s="188"/>
      <c r="G3461" s="188">
        <v>443.04</v>
      </c>
      <c r="H3461" s="188"/>
      <c r="I3461" s="188">
        <v>460.85</v>
      </c>
      <c r="J3461" s="188">
        <v>310.18</v>
      </c>
      <c r="K3461" s="188"/>
      <c r="L3461" s="188"/>
      <c r="M3461" s="188">
        <v>393.06</v>
      </c>
      <c r="N3461" s="188">
        <v>451.4</v>
      </c>
      <c r="O3461" s="188"/>
      <c r="P3461" s="188">
        <v>442.3</v>
      </c>
      <c r="Q3461" s="188">
        <v>460.44</v>
      </c>
      <c r="R3461" s="188"/>
      <c r="S3461" s="188">
        <v>373.69</v>
      </c>
      <c r="T3461" s="188"/>
      <c r="U3461" s="188">
        <v>323.75</v>
      </c>
      <c r="V3461" s="188">
        <v>386.09</v>
      </c>
      <c r="W3461" s="188">
        <v>723.53</v>
      </c>
      <c r="X3461" s="188"/>
      <c r="Y3461" s="188">
        <v>326.3</v>
      </c>
      <c r="Z3461" s="188">
        <v>639.91</v>
      </c>
      <c r="AA3461" s="188"/>
      <c r="AB3461" s="188">
        <v>664.5</v>
      </c>
      <c r="AC3461" s="188">
        <v>777.02</v>
      </c>
      <c r="AD3461" s="188">
        <v>410.93</v>
      </c>
      <c r="AE3461" s="188">
        <v>443.31</v>
      </c>
      <c r="AF3461" s="188"/>
    </row>
    <row r="3462" spans="1:32" x14ac:dyDescent="0.3">
      <c r="A3462" s="180" t="s">
        <v>973</v>
      </c>
      <c r="B3462" s="180">
        <v>39025</v>
      </c>
      <c r="C3462" s="182" t="s">
        <v>29771</v>
      </c>
      <c r="D3462" s="180" t="s">
        <v>6</v>
      </c>
      <c r="E3462" s="180" t="s">
        <v>857</v>
      </c>
      <c r="F3462" s="188"/>
      <c r="G3462" s="188">
        <v>811.29</v>
      </c>
      <c r="H3462" s="188"/>
      <c r="I3462" s="188">
        <v>843.9</v>
      </c>
      <c r="J3462" s="188">
        <v>567.99</v>
      </c>
      <c r="K3462" s="188"/>
      <c r="L3462" s="188"/>
      <c r="M3462" s="188">
        <v>719.76</v>
      </c>
      <c r="N3462" s="188">
        <v>826.6</v>
      </c>
      <c r="O3462" s="188"/>
      <c r="P3462" s="188">
        <v>809.93</v>
      </c>
      <c r="Q3462" s="188">
        <v>843.15</v>
      </c>
      <c r="R3462" s="188"/>
      <c r="S3462" s="188">
        <v>684.29</v>
      </c>
      <c r="T3462" s="188"/>
      <c r="U3462" s="188">
        <v>592.84</v>
      </c>
      <c r="V3462" s="188">
        <v>707</v>
      </c>
      <c r="W3462" s="188">
        <v>1324.92</v>
      </c>
      <c r="X3462" s="188"/>
      <c r="Y3462" s="188">
        <v>597.51</v>
      </c>
      <c r="Z3462" s="188">
        <v>1171.79</v>
      </c>
      <c r="AA3462" s="188"/>
      <c r="AB3462" s="188">
        <v>1216.82</v>
      </c>
      <c r="AC3462" s="188">
        <v>1422.87</v>
      </c>
      <c r="AD3462" s="188">
        <v>752.49</v>
      </c>
      <c r="AE3462" s="188">
        <v>811.78</v>
      </c>
      <c r="AF3462" s="188"/>
    </row>
    <row r="3463" spans="1:32" x14ac:dyDescent="0.3">
      <c r="A3463" s="180" t="s">
        <v>973</v>
      </c>
      <c r="B3463" s="180">
        <v>4922</v>
      </c>
      <c r="C3463" s="182" t="s">
        <v>29772</v>
      </c>
      <c r="D3463" s="180" t="s">
        <v>47</v>
      </c>
      <c r="E3463" s="180" t="s">
        <v>857</v>
      </c>
      <c r="F3463" s="188"/>
      <c r="G3463" s="188">
        <v>410.96</v>
      </c>
      <c r="H3463" s="188"/>
      <c r="I3463" s="188">
        <v>427.48</v>
      </c>
      <c r="J3463" s="188">
        <v>287.72000000000003</v>
      </c>
      <c r="K3463" s="188"/>
      <c r="L3463" s="188"/>
      <c r="M3463" s="188">
        <v>364.6</v>
      </c>
      <c r="N3463" s="188">
        <v>418.71</v>
      </c>
      <c r="O3463" s="188"/>
      <c r="P3463" s="188">
        <v>410.27</v>
      </c>
      <c r="Q3463" s="188">
        <v>427.1</v>
      </c>
      <c r="R3463" s="188"/>
      <c r="S3463" s="188">
        <v>346.63</v>
      </c>
      <c r="T3463" s="188"/>
      <c r="U3463" s="188">
        <v>300.3</v>
      </c>
      <c r="V3463" s="188">
        <v>358.13</v>
      </c>
      <c r="W3463" s="188">
        <v>671.14</v>
      </c>
      <c r="X3463" s="188"/>
      <c r="Y3463" s="188">
        <v>302.67</v>
      </c>
      <c r="Z3463" s="188">
        <v>593.57000000000005</v>
      </c>
      <c r="AA3463" s="188"/>
      <c r="AB3463" s="188">
        <v>616.38</v>
      </c>
      <c r="AC3463" s="188">
        <v>720.76</v>
      </c>
      <c r="AD3463" s="188">
        <v>381.17</v>
      </c>
      <c r="AE3463" s="188">
        <v>411.21</v>
      </c>
      <c r="AF3463" s="188"/>
    </row>
    <row r="3464" spans="1:32" x14ac:dyDescent="0.3">
      <c r="A3464" s="180" t="s">
        <v>973</v>
      </c>
      <c r="B3464" s="180">
        <v>4911</v>
      </c>
      <c r="C3464" s="182" t="s">
        <v>29773</v>
      </c>
      <c r="D3464" s="180" t="s">
        <v>47</v>
      </c>
      <c r="E3464" s="180" t="s">
        <v>857</v>
      </c>
      <c r="F3464" s="188"/>
      <c r="G3464" s="188">
        <v>432.88</v>
      </c>
      <c r="H3464" s="188"/>
      <c r="I3464" s="188">
        <v>319.48</v>
      </c>
      <c r="J3464" s="188">
        <v>320.88</v>
      </c>
      <c r="K3464" s="188">
        <v>286.16000000000003</v>
      </c>
      <c r="L3464" s="188">
        <v>350</v>
      </c>
      <c r="M3464" s="188">
        <v>287</v>
      </c>
      <c r="N3464" s="188"/>
      <c r="O3464" s="188"/>
      <c r="P3464" s="188">
        <v>313.60000000000002</v>
      </c>
      <c r="Q3464" s="188"/>
      <c r="R3464" s="188">
        <v>344.4</v>
      </c>
      <c r="S3464" s="188">
        <v>282.52</v>
      </c>
      <c r="T3464" s="188">
        <v>301.83999999999997</v>
      </c>
      <c r="U3464" s="188">
        <v>306.88</v>
      </c>
      <c r="V3464" s="188">
        <v>347.76</v>
      </c>
      <c r="W3464" s="188"/>
      <c r="X3464" s="188">
        <v>286.44</v>
      </c>
      <c r="Y3464" s="188">
        <v>315.27999999999997</v>
      </c>
      <c r="Z3464" s="188">
        <v>398.72</v>
      </c>
      <c r="AA3464" s="188"/>
      <c r="AB3464" s="188">
        <v>356.72</v>
      </c>
      <c r="AC3464" s="188">
        <v>332.08</v>
      </c>
      <c r="AD3464" s="188"/>
      <c r="AE3464" s="188">
        <v>306.60000000000002</v>
      </c>
      <c r="AF3464" s="188"/>
    </row>
    <row r="3465" spans="1:32" x14ac:dyDescent="0.3">
      <c r="A3465" s="180" t="s">
        <v>973</v>
      </c>
      <c r="B3465" s="180">
        <v>37518</v>
      </c>
      <c r="C3465" s="182" t="s">
        <v>29774</v>
      </c>
      <c r="D3465" s="180" t="s">
        <v>47</v>
      </c>
      <c r="E3465" s="180" t="s">
        <v>857</v>
      </c>
      <c r="F3465" s="188"/>
      <c r="G3465" s="188">
        <v>703.43</v>
      </c>
      <c r="H3465" s="188"/>
      <c r="I3465" s="188">
        <v>519.15</v>
      </c>
      <c r="J3465" s="188">
        <v>521.42999999999995</v>
      </c>
      <c r="K3465" s="188">
        <v>465.01</v>
      </c>
      <c r="L3465" s="188">
        <v>568.75</v>
      </c>
      <c r="M3465" s="188">
        <v>466.37</v>
      </c>
      <c r="N3465" s="188"/>
      <c r="O3465" s="188"/>
      <c r="P3465" s="188">
        <v>509.6</v>
      </c>
      <c r="Q3465" s="188"/>
      <c r="R3465" s="188">
        <v>559.65</v>
      </c>
      <c r="S3465" s="188">
        <v>459.09</v>
      </c>
      <c r="T3465" s="188">
        <v>490.49</v>
      </c>
      <c r="U3465" s="188">
        <v>498.68</v>
      </c>
      <c r="V3465" s="188">
        <v>565.11</v>
      </c>
      <c r="W3465" s="188"/>
      <c r="X3465" s="188">
        <v>465.46</v>
      </c>
      <c r="Y3465" s="188">
        <v>512.33000000000004</v>
      </c>
      <c r="Z3465" s="188">
        <v>647.91999999999996</v>
      </c>
      <c r="AA3465" s="188"/>
      <c r="AB3465" s="188">
        <v>579.66999999999996</v>
      </c>
      <c r="AC3465" s="188">
        <v>539.63</v>
      </c>
      <c r="AD3465" s="188"/>
      <c r="AE3465" s="188">
        <v>498.22</v>
      </c>
      <c r="AF3465" s="188"/>
    </row>
    <row r="3466" spans="1:32" x14ac:dyDescent="0.3">
      <c r="A3466" s="180" t="s">
        <v>973</v>
      </c>
      <c r="B3466" s="180">
        <v>4910</v>
      </c>
      <c r="C3466" s="182" t="s">
        <v>29775</v>
      </c>
      <c r="D3466" s="180" t="s">
        <v>47</v>
      </c>
      <c r="E3466" s="180" t="s">
        <v>857</v>
      </c>
      <c r="F3466" s="188"/>
      <c r="G3466" s="188">
        <v>593</v>
      </c>
      <c r="H3466" s="188"/>
      <c r="I3466" s="188">
        <v>437.65</v>
      </c>
      <c r="J3466" s="188">
        <v>439.57</v>
      </c>
      <c r="K3466" s="188">
        <v>392.01</v>
      </c>
      <c r="L3466" s="188">
        <v>479.46</v>
      </c>
      <c r="M3466" s="188">
        <v>393.16</v>
      </c>
      <c r="N3466" s="188"/>
      <c r="O3466" s="188"/>
      <c r="P3466" s="188">
        <v>429.6</v>
      </c>
      <c r="Q3466" s="188"/>
      <c r="R3466" s="188">
        <v>471.79</v>
      </c>
      <c r="S3466" s="188">
        <v>387.02</v>
      </c>
      <c r="T3466" s="188">
        <v>413.49</v>
      </c>
      <c r="U3466" s="188">
        <v>420.39</v>
      </c>
      <c r="V3466" s="188">
        <v>476.39</v>
      </c>
      <c r="W3466" s="188"/>
      <c r="X3466" s="188">
        <v>392.39</v>
      </c>
      <c r="Y3466" s="188">
        <v>431.9</v>
      </c>
      <c r="Z3466" s="188">
        <v>546.20000000000005</v>
      </c>
      <c r="AA3466" s="188"/>
      <c r="AB3466" s="188">
        <v>488.67</v>
      </c>
      <c r="AC3466" s="188">
        <v>454.91</v>
      </c>
      <c r="AD3466" s="188"/>
      <c r="AE3466" s="188">
        <v>420.01</v>
      </c>
      <c r="AF3466" s="188"/>
    </row>
    <row r="3467" spans="1:32" x14ac:dyDescent="0.3">
      <c r="A3467" s="180" t="s">
        <v>973</v>
      </c>
      <c r="B3467" s="180">
        <v>4943</v>
      </c>
      <c r="C3467" s="182" t="s">
        <v>29776</v>
      </c>
      <c r="D3467" s="180" t="s">
        <v>47</v>
      </c>
      <c r="E3467" s="180" t="s">
        <v>857</v>
      </c>
      <c r="F3467" s="188"/>
      <c r="G3467" s="188">
        <v>883.42</v>
      </c>
      <c r="H3467" s="188"/>
      <c r="I3467" s="188">
        <v>651.99</v>
      </c>
      <c r="J3467" s="188">
        <v>654.85</v>
      </c>
      <c r="K3467" s="188">
        <v>583.99</v>
      </c>
      <c r="L3467" s="188">
        <v>714.28</v>
      </c>
      <c r="M3467" s="188">
        <v>585.71</v>
      </c>
      <c r="N3467" s="188"/>
      <c r="O3467" s="188"/>
      <c r="P3467" s="188">
        <v>639.99</v>
      </c>
      <c r="Q3467" s="188"/>
      <c r="R3467" s="188">
        <v>702.85</v>
      </c>
      <c r="S3467" s="188">
        <v>576.57000000000005</v>
      </c>
      <c r="T3467" s="188">
        <v>615.99</v>
      </c>
      <c r="U3467" s="188">
        <v>626.28</v>
      </c>
      <c r="V3467" s="188">
        <v>709.71</v>
      </c>
      <c r="W3467" s="188"/>
      <c r="X3467" s="188">
        <v>584.57000000000005</v>
      </c>
      <c r="Y3467" s="188">
        <v>643.41999999999996</v>
      </c>
      <c r="Z3467" s="188">
        <v>813.71</v>
      </c>
      <c r="AA3467" s="188"/>
      <c r="AB3467" s="188">
        <v>727.99</v>
      </c>
      <c r="AC3467" s="188">
        <v>677.71</v>
      </c>
      <c r="AD3467" s="188"/>
      <c r="AE3467" s="188">
        <v>625.71</v>
      </c>
      <c r="AF3467" s="188"/>
    </row>
    <row r="3468" spans="1:32" x14ac:dyDescent="0.3">
      <c r="A3468" s="180" t="s">
        <v>973</v>
      </c>
      <c r="B3468" s="180">
        <v>5002</v>
      </c>
      <c r="C3468" s="182" t="s">
        <v>29777</v>
      </c>
      <c r="D3468" s="180" t="s">
        <v>47</v>
      </c>
      <c r="E3468" s="180" t="s">
        <v>857</v>
      </c>
      <c r="F3468" s="188">
        <v>445.36</v>
      </c>
      <c r="G3468" s="188">
        <v>712.58</v>
      </c>
      <c r="H3468" s="188">
        <v>191.53</v>
      </c>
      <c r="I3468" s="188"/>
      <c r="J3468" s="188">
        <v>682.29</v>
      </c>
      <c r="K3468" s="188">
        <v>632.05999999999995</v>
      </c>
      <c r="L3468" s="188"/>
      <c r="M3468" s="188">
        <v>561.29</v>
      </c>
      <c r="N3468" s="188"/>
      <c r="O3468" s="188"/>
      <c r="P3468" s="188">
        <v>739.65</v>
      </c>
      <c r="Q3468" s="188"/>
      <c r="R3468" s="188"/>
      <c r="S3468" s="188"/>
      <c r="T3468" s="188">
        <v>819.78</v>
      </c>
      <c r="U3468" s="188"/>
      <c r="V3468" s="188">
        <v>680.87</v>
      </c>
      <c r="W3468" s="188"/>
      <c r="X3468" s="188">
        <v>553.66999999999996</v>
      </c>
      <c r="Y3468" s="188">
        <v>376.24</v>
      </c>
      <c r="Z3468" s="188">
        <v>249.4</v>
      </c>
      <c r="AA3468" s="188"/>
      <c r="AB3468" s="188"/>
      <c r="AC3468" s="188">
        <v>622.79</v>
      </c>
      <c r="AD3468" s="188">
        <v>451.56</v>
      </c>
      <c r="AE3468" s="188">
        <v>477.42</v>
      </c>
      <c r="AF3468" s="188"/>
    </row>
    <row r="3469" spans="1:32" x14ac:dyDescent="0.3">
      <c r="A3469" s="180" t="s">
        <v>973</v>
      </c>
      <c r="B3469" s="180">
        <v>4977</v>
      </c>
      <c r="C3469" s="182" t="s">
        <v>29778</v>
      </c>
      <c r="D3469" s="180" t="s">
        <v>47</v>
      </c>
      <c r="E3469" s="180" t="s">
        <v>857</v>
      </c>
      <c r="F3469" s="188">
        <v>300.63</v>
      </c>
      <c r="G3469" s="188">
        <v>481.02</v>
      </c>
      <c r="H3469" s="188">
        <v>129.29</v>
      </c>
      <c r="I3469" s="188"/>
      <c r="J3469" s="188">
        <v>460.57</v>
      </c>
      <c r="K3469" s="188">
        <v>426.66</v>
      </c>
      <c r="L3469" s="188"/>
      <c r="M3469" s="188">
        <v>378.89</v>
      </c>
      <c r="N3469" s="188"/>
      <c r="O3469" s="188"/>
      <c r="P3469" s="188">
        <v>499.29</v>
      </c>
      <c r="Q3469" s="188"/>
      <c r="R3469" s="188"/>
      <c r="S3469" s="188"/>
      <c r="T3469" s="188">
        <v>553.38</v>
      </c>
      <c r="U3469" s="188"/>
      <c r="V3469" s="188">
        <v>459.61</v>
      </c>
      <c r="W3469" s="188"/>
      <c r="X3469" s="188">
        <v>373.75</v>
      </c>
      <c r="Y3469" s="188">
        <v>253.97</v>
      </c>
      <c r="Z3469" s="188">
        <v>168.36</v>
      </c>
      <c r="AA3469" s="188"/>
      <c r="AB3469" s="188"/>
      <c r="AC3469" s="188">
        <v>420.41</v>
      </c>
      <c r="AD3469" s="188">
        <v>304.82</v>
      </c>
      <c r="AE3469" s="188">
        <v>322.27999999999997</v>
      </c>
      <c r="AF3469" s="188"/>
    </row>
    <row r="3470" spans="1:32" x14ac:dyDescent="0.3">
      <c r="A3470" s="180" t="s">
        <v>973</v>
      </c>
      <c r="B3470" s="180">
        <v>11364</v>
      </c>
      <c r="C3470" s="182" t="s">
        <v>29779</v>
      </c>
      <c r="D3470" s="180" t="s">
        <v>6</v>
      </c>
      <c r="E3470" s="180" t="s">
        <v>857</v>
      </c>
      <c r="F3470" s="188">
        <v>300.68</v>
      </c>
      <c r="G3470" s="188">
        <v>184.7</v>
      </c>
      <c r="H3470" s="188"/>
      <c r="I3470" s="188"/>
      <c r="J3470" s="188">
        <v>196.48</v>
      </c>
      <c r="K3470" s="188">
        <v>216.06</v>
      </c>
      <c r="L3470" s="188">
        <v>234.1</v>
      </c>
      <c r="M3470" s="188">
        <v>186.42</v>
      </c>
      <c r="N3470" s="188">
        <v>207.81</v>
      </c>
      <c r="O3470" s="188">
        <v>266.32</v>
      </c>
      <c r="P3470" s="188">
        <v>197.59</v>
      </c>
      <c r="Q3470" s="188">
        <v>238.83</v>
      </c>
      <c r="R3470" s="188"/>
      <c r="S3470" s="188"/>
      <c r="T3470" s="188">
        <v>210.86</v>
      </c>
      <c r="U3470" s="188">
        <v>179.55</v>
      </c>
      <c r="V3470" s="188"/>
      <c r="W3470" s="188">
        <v>209.04</v>
      </c>
      <c r="X3470" s="188">
        <v>217.35</v>
      </c>
      <c r="Y3470" s="188">
        <v>202.31</v>
      </c>
      <c r="Z3470" s="188">
        <v>240.54</v>
      </c>
      <c r="AA3470" s="188">
        <v>159.79</v>
      </c>
      <c r="AB3470" s="188">
        <v>240.46</v>
      </c>
      <c r="AC3470" s="188">
        <v>183.84</v>
      </c>
      <c r="AD3470" s="188">
        <v>189</v>
      </c>
      <c r="AE3470" s="188">
        <v>206.18</v>
      </c>
      <c r="AF3470" s="188">
        <v>219.5</v>
      </c>
    </row>
    <row r="3471" spans="1:32" x14ac:dyDescent="0.3">
      <c r="A3471" s="180" t="s">
        <v>973</v>
      </c>
      <c r="B3471" s="180">
        <v>11365</v>
      </c>
      <c r="C3471" s="182" t="s">
        <v>29780</v>
      </c>
      <c r="D3471" s="180" t="s">
        <v>6</v>
      </c>
      <c r="E3471" s="180" t="s">
        <v>857</v>
      </c>
      <c r="F3471" s="188">
        <v>312.02999999999997</v>
      </c>
      <c r="G3471" s="188">
        <v>191.68</v>
      </c>
      <c r="H3471" s="188"/>
      <c r="I3471" s="188"/>
      <c r="J3471" s="188">
        <v>203.9</v>
      </c>
      <c r="K3471" s="188">
        <v>224.22</v>
      </c>
      <c r="L3471" s="188">
        <v>242.94</v>
      </c>
      <c r="M3471" s="188">
        <v>193.46</v>
      </c>
      <c r="N3471" s="188">
        <v>215.66</v>
      </c>
      <c r="O3471" s="188">
        <v>276.37</v>
      </c>
      <c r="P3471" s="188">
        <v>205.05</v>
      </c>
      <c r="Q3471" s="188">
        <v>247.84</v>
      </c>
      <c r="R3471" s="188"/>
      <c r="S3471" s="188"/>
      <c r="T3471" s="188">
        <v>218.82</v>
      </c>
      <c r="U3471" s="188">
        <v>186.33</v>
      </c>
      <c r="V3471" s="188"/>
      <c r="W3471" s="188">
        <v>216.93</v>
      </c>
      <c r="X3471" s="188">
        <v>225.55</v>
      </c>
      <c r="Y3471" s="188">
        <v>209.95</v>
      </c>
      <c r="Z3471" s="188">
        <v>249.62</v>
      </c>
      <c r="AA3471" s="188">
        <v>165.82</v>
      </c>
      <c r="AB3471" s="188">
        <v>249.54</v>
      </c>
      <c r="AC3471" s="188">
        <v>190.78</v>
      </c>
      <c r="AD3471" s="188">
        <v>196.13</v>
      </c>
      <c r="AE3471" s="188">
        <v>213.96</v>
      </c>
      <c r="AF3471" s="188">
        <v>227.78</v>
      </c>
    </row>
    <row r="3472" spans="1:32" x14ac:dyDescent="0.3">
      <c r="A3472" s="180" t="s">
        <v>973</v>
      </c>
      <c r="B3472" s="180">
        <v>11366</v>
      </c>
      <c r="C3472" s="182" t="s">
        <v>29781</v>
      </c>
      <c r="D3472" s="180" t="s">
        <v>6</v>
      </c>
      <c r="E3472" s="180" t="s">
        <v>857</v>
      </c>
      <c r="F3472" s="188">
        <v>331.69</v>
      </c>
      <c r="G3472" s="188">
        <v>203.75</v>
      </c>
      <c r="H3472" s="188"/>
      <c r="I3472" s="188"/>
      <c r="J3472" s="188">
        <v>216.74</v>
      </c>
      <c r="K3472" s="188">
        <v>238.34</v>
      </c>
      <c r="L3472" s="188">
        <v>258.24</v>
      </c>
      <c r="M3472" s="188">
        <v>205.65</v>
      </c>
      <c r="N3472" s="188">
        <v>229.24</v>
      </c>
      <c r="O3472" s="188">
        <v>293.77999999999997</v>
      </c>
      <c r="P3472" s="188">
        <v>217.97</v>
      </c>
      <c r="Q3472" s="188">
        <v>263.45999999999998</v>
      </c>
      <c r="R3472" s="188"/>
      <c r="S3472" s="188"/>
      <c r="T3472" s="188">
        <v>232.61</v>
      </c>
      <c r="U3472" s="188">
        <v>198.06</v>
      </c>
      <c r="V3472" s="188"/>
      <c r="W3472" s="188">
        <v>230.6</v>
      </c>
      <c r="X3472" s="188">
        <v>239.76</v>
      </c>
      <c r="Y3472" s="188">
        <v>223.18</v>
      </c>
      <c r="Z3472" s="188">
        <v>265.35000000000002</v>
      </c>
      <c r="AA3472" s="188">
        <v>176.27</v>
      </c>
      <c r="AB3472" s="188">
        <v>265.26</v>
      </c>
      <c r="AC3472" s="188">
        <v>202.8</v>
      </c>
      <c r="AD3472" s="188">
        <v>208.49</v>
      </c>
      <c r="AE3472" s="188">
        <v>227.44</v>
      </c>
      <c r="AF3472" s="188">
        <v>242.13</v>
      </c>
    </row>
    <row r="3473" spans="1:32" x14ac:dyDescent="0.3">
      <c r="A3473" s="180" t="s">
        <v>973</v>
      </c>
      <c r="B3473" s="180">
        <v>43777</v>
      </c>
      <c r="C3473" s="182" t="s">
        <v>29782</v>
      </c>
      <c r="D3473" s="180" t="s">
        <v>6</v>
      </c>
      <c r="E3473" s="180" t="s">
        <v>857</v>
      </c>
      <c r="F3473" s="188">
        <v>389.62</v>
      </c>
      <c r="G3473" s="188">
        <v>239.34</v>
      </c>
      <c r="H3473" s="188"/>
      <c r="I3473" s="188"/>
      <c r="J3473" s="188">
        <v>254.6</v>
      </c>
      <c r="K3473" s="188">
        <v>279.97000000000003</v>
      </c>
      <c r="L3473" s="188">
        <v>303.35000000000002</v>
      </c>
      <c r="M3473" s="188">
        <v>241.56</v>
      </c>
      <c r="N3473" s="188">
        <v>269.27999999999997</v>
      </c>
      <c r="O3473" s="188">
        <v>345.09</v>
      </c>
      <c r="P3473" s="188">
        <v>256.02999999999997</v>
      </c>
      <c r="Q3473" s="188">
        <v>309.47000000000003</v>
      </c>
      <c r="R3473" s="188"/>
      <c r="S3473" s="188"/>
      <c r="T3473" s="188">
        <v>273.23</v>
      </c>
      <c r="U3473" s="188">
        <v>232.66</v>
      </c>
      <c r="V3473" s="188"/>
      <c r="W3473" s="188">
        <v>270.87</v>
      </c>
      <c r="X3473" s="188">
        <v>281.64</v>
      </c>
      <c r="Y3473" s="188">
        <v>262.16000000000003</v>
      </c>
      <c r="Z3473" s="188">
        <v>311.69</v>
      </c>
      <c r="AA3473" s="188">
        <v>207.05</v>
      </c>
      <c r="AB3473" s="188">
        <v>311.58</v>
      </c>
      <c r="AC3473" s="188">
        <v>238.22</v>
      </c>
      <c r="AD3473" s="188">
        <v>244.9</v>
      </c>
      <c r="AE3473" s="188">
        <v>267.17</v>
      </c>
      <c r="AF3473" s="188">
        <v>284.42</v>
      </c>
    </row>
    <row r="3474" spans="1:32" x14ac:dyDescent="0.3">
      <c r="A3474" s="180" t="s">
        <v>973</v>
      </c>
      <c r="B3474" s="180">
        <v>20322</v>
      </c>
      <c r="C3474" s="182" t="s">
        <v>29783</v>
      </c>
      <c r="D3474" s="180" t="s">
        <v>6</v>
      </c>
      <c r="E3474" s="180" t="s">
        <v>857</v>
      </c>
      <c r="F3474" s="188">
        <v>361.68</v>
      </c>
      <c r="G3474" s="188">
        <v>222.18</v>
      </c>
      <c r="H3474" s="188"/>
      <c r="I3474" s="188"/>
      <c r="J3474" s="188">
        <v>236.34</v>
      </c>
      <c r="K3474" s="188">
        <v>259.89</v>
      </c>
      <c r="L3474" s="188">
        <v>281.60000000000002</v>
      </c>
      <c r="M3474" s="188">
        <v>224.24</v>
      </c>
      <c r="N3474" s="188">
        <v>249.97</v>
      </c>
      <c r="O3474" s="188">
        <v>320.35000000000002</v>
      </c>
      <c r="P3474" s="188">
        <v>237.68</v>
      </c>
      <c r="Q3474" s="188">
        <v>287.27999999999997</v>
      </c>
      <c r="R3474" s="188"/>
      <c r="S3474" s="188"/>
      <c r="T3474" s="188">
        <v>253.64</v>
      </c>
      <c r="U3474" s="188">
        <v>215.97</v>
      </c>
      <c r="V3474" s="188"/>
      <c r="W3474" s="188">
        <v>251.45</v>
      </c>
      <c r="X3474" s="188">
        <v>261.44</v>
      </c>
      <c r="Y3474" s="188">
        <v>243.36</v>
      </c>
      <c r="Z3474" s="188">
        <v>289.35000000000002</v>
      </c>
      <c r="AA3474" s="188">
        <v>192.21</v>
      </c>
      <c r="AB3474" s="188">
        <v>289.24</v>
      </c>
      <c r="AC3474" s="188">
        <v>221.14</v>
      </c>
      <c r="AD3474" s="188">
        <v>227.34</v>
      </c>
      <c r="AE3474" s="188">
        <v>248.01</v>
      </c>
      <c r="AF3474" s="188">
        <v>264.02999999999997</v>
      </c>
    </row>
    <row r="3475" spans="1:32" x14ac:dyDescent="0.3">
      <c r="A3475" s="180" t="s">
        <v>973</v>
      </c>
      <c r="B3475" s="180">
        <v>10553</v>
      </c>
      <c r="C3475" s="182" t="s">
        <v>29784</v>
      </c>
      <c r="D3475" s="180" t="s">
        <v>6</v>
      </c>
      <c r="E3475" s="180" t="s">
        <v>857</v>
      </c>
      <c r="F3475" s="188">
        <v>328.41</v>
      </c>
      <c r="G3475" s="188">
        <v>201.74</v>
      </c>
      <c r="H3475" s="188"/>
      <c r="I3475" s="188"/>
      <c r="J3475" s="188">
        <v>214.6</v>
      </c>
      <c r="K3475" s="188">
        <v>235.99</v>
      </c>
      <c r="L3475" s="188">
        <v>255.69</v>
      </c>
      <c r="M3475" s="188">
        <v>203.61</v>
      </c>
      <c r="N3475" s="188">
        <v>226.98</v>
      </c>
      <c r="O3475" s="188">
        <v>290.88</v>
      </c>
      <c r="P3475" s="188">
        <v>215.81</v>
      </c>
      <c r="Q3475" s="188">
        <v>260.85000000000002</v>
      </c>
      <c r="R3475" s="188"/>
      <c r="S3475" s="188"/>
      <c r="T3475" s="188">
        <v>230.31</v>
      </c>
      <c r="U3475" s="188">
        <v>196.11</v>
      </c>
      <c r="V3475" s="188"/>
      <c r="W3475" s="188">
        <v>228.32</v>
      </c>
      <c r="X3475" s="188">
        <v>237.39</v>
      </c>
      <c r="Y3475" s="188">
        <v>220.97</v>
      </c>
      <c r="Z3475" s="188">
        <v>262.73</v>
      </c>
      <c r="AA3475" s="188">
        <v>174.52</v>
      </c>
      <c r="AB3475" s="188">
        <v>262.63</v>
      </c>
      <c r="AC3475" s="188">
        <v>200.8</v>
      </c>
      <c r="AD3475" s="188">
        <v>206.43</v>
      </c>
      <c r="AE3475" s="188">
        <v>225.19</v>
      </c>
      <c r="AF3475" s="188">
        <v>239.74</v>
      </c>
    </row>
    <row r="3476" spans="1:32" x14ac:dyDescent="0.3">
      <c r="A3476" s="180" t="s">
        <v>973</v>
      </c>
      <c r="B3476" s="180">
        <v>5020</v>
      </c>
      <c r="C3476" s="182" t="s">
        <v>29785</v>
      </c>
      <c r="D3476" s="180" t="s">
        <v>6</v>
      </c>
      <c r="E3476" s="180" t="s">
        <v>857</v>
      </c>
      <c r="F3476" s="188">
        <v>346.25</v>
      </c>
      <c r="G3476" s="188">
        <v>212.69</v>
      </c>
      <c r="H3476" s="188"/>
      <c r="I3476" s="188"/>
      <c r="J3476" s="188">
        <v>226.26</v>
      </c>
      <c r="K3476" s="188">
        <v>248.8</v>
      </c>
      <c r="L3476" s="188">
        <v>269.58</v>
      </c>
      <c r="M3476" s="188">
        <v>214.67</v>
      </c>
      <c r="N3476" s="188">
        <v>239.3</v>
      </c>
      <c r="O3476" s="188">
        <v>306.67</v>
      </c>
      <c r="P3476" s="188">
        <v>227.53</v>
      </c>
      <c r="Q3476" s="188">
        <v>275.02</v>
      </c>
      <c r="R3476" s="188"/>
      <c r="S3476" s="188"/>
      <c r="T3476" s="188">
        <v>242.82</v>
      </c>
      <c r="U3476" s="188">
        <v>206.76</v>
      </c>
      <c r="V3476" s="188"/>
      <c r="W3476" s="188">
        <v>240.72</v>
      </c>
      <c r="X3476" s="188">
        <v>250.28</v>
      </c>
      <c r="Y3476" s="188">
        <v>232.97</v>
      </c>
      <c r="Z3476" s="188">
        <v>277</v>
      </c>
      <c r="AA3476" s="188">
        <v>184</v>
      </c>
      <c r="AB3476" s="188">
        <v>276.89999999999998</v>
      </c>
      <c r="AC3476" s="188">
        <v>211.7</v>
      </c>
      <c r="AD3476" s="188">
        <v>217.64</v>
      </c>
      <c r="AE3476" s="188">
        <v>237.42</v>
      </c>
      <c r="AF3476" s="188">
        <v>252.76</v>
      </c>
    </row>
    <row r="3477" spans="1:32" x14ac:dyDescent="0.3">
      <c r="A3477" s="180" t="s">
        <v>973</v>
      </c>
      <c r="B3477" s="180">
        <v>10554</v>
      </c>
      <c r="C3477" s="182" t="s">
        <v>29786</v>
      </c>
      <c r="D3477" s="180" t="s">
        <v>6</v>
      </c>
      <c r="E3477" s="180" t="s">
        <v>857</v>
      </c>
      <c r="F3477" s="188">
        <v>331.32</v>
      </c>
      <c r="G3477" s="188">
        <v>203.52</v>
      </c>
      <c r="H3477" s="188"/>
      <c r="I3477" s="188"/>
      <c r="J3477" s="188">
        <v>216.5</v>
      </c>
      <c r="K3477" s="188">
        <v>238.08</v>
      </c>
      <c r="L3477" s="188">
        <v>257.95999999999998</v>
      </c>
      <c r="M3477" s="188">
        <v>205.42</v>
      </c>
      <c r="N3477" s="188">
        <v>228.99</v>
      </c>
      <c r="O3477" s="188">
        <v>293.45999999999998</v>
      </c>
      <c r="P3477" s="188">
        <v>217.72</v>
      </c>
      <c r="Q3477" s="188">
        <v>263.16000000000003</v>
      </c>
      <c r="R3477" s="188"/>
      <c r="S3477" s="188"/>
      <c r="T3477" s="188">
        <v>232.35</v>
      </c>
      <c r="U3477" s="188">
        <v>197.84</v>
      </c>
      <c r="V3477" s="188"/>
      <c r="W3477" s="188">
        <v>230.34</v>
      </c>
      <c r="X3477" s="188">
        <v>239.5</v>
      </c>
      <c r="Y3477" s="188">
        <v>222.93</v>
      </c>
      <c r="Z3477" s="188">
        <v>265.06</v>
      </c>
      <c r="AA3477" s="188">
        <v>176.07</v>
      </c>
      <c r="AB3477" s="188">
        <v>264.95999999999998</v>
      </c>
      <c r="AC3477" s="188">
        <v>202.58</v>
      </c>
      <c r="AD3477" s="188">
        <v>208.26</v>
      </c>
      <c r="AE3477" s="188">
        <v>227.19</v>
      </c>
      <c r="AF3477" s="188">
        <v>241.86</v>
      </c>
    </row>
    <row r="3478" spans="1:32" x14ac:dyDescent="0.3">
      <c r="A3478" s="180" t="s">
        <v>973</v>
      </c>
      <c r="B3478" s="180">
        <v>10555</v>
      </c>
      <c r="C3478" s="182" t="s">
        <v>29787</v>
      </c>
      <c r="D3478" s="180" t="s">
        <v>6</v>
      </c>
      <c r="E3478" s="180" t="s">
        <v>857</v>
      </c>
      <c r="F3478" s="188">
        <v>361.32</v>
      </c>
      <c r="G3478" s="188">
        <v>221.95</v>
      </c>
      <c r="H3478" s="188"/>
      <c r="I3478" s="188"/>
      <c r="J3478" s="188">
        <v>236.1</v>
      </c>
      <c r="K3478" s="188">
        <v>259.63</v>
      </c>
      <c r="L3478" s="188">
        <v>281.31</v>
      </c>
      <c r="M3478" s="188">
        <v>224.01</v>
      </c>
      <c r="N3478" s="188">
        <v>249.72</v>
      </c>
      <c r="O3478" s="188">
        <v>320.02</v>
      </c>
      <c r="P3478" s="188">
        <v>237.43</v>
      </c>
      <c r="Q3478" s="188">
        <v>286.99</v>
      </c>
      <c r="R3478" s="188"/>
      <c r="S3478" s="188"/>
      <c r="T3478" s="188">
        <v>253.38</v>
      </c>
      <c r="U3478" s="188">
        <v>215.76</v>
      </c>
      <c r="V3478" s="188"/>
      <c r="W3478" s="188">
        <v>251.2</v>
      </c>
      <c r="X3478" s="188">
        <v>261.18</v>
      </c>
      <c r="Y3478" s="188">
        <v>243.11</v>
      </c>
      <c r="Z3478" s="188">
        <v>289.05</v>
      </c>
      <c r="AA3478" s="188">
        <v>192.01</v>
      </c>
      <c r="AB3478" s="188">
        <v>288.95</v>
      </c>
      <c r="AC3478" s="188">
        <v>220.92</v>
      </c>
      <c r="AD3478" s="188">
        <v>227.11</v>
      </c>
      <c r="AE3478" s="188">
        <v>247.76</v>
      </c>
      <c r="AF3478" s="188">
        <v>263.76</v>
      </c>
    </row>
    <row r="3479" spans="1:32" x14ac:dyDescent="0.3">
      <c r="A3479" s="180" t="s">
        <v>973</v>
      </c>
      <c r="B3479" s="180">
        <v>10556</v>
      </c>
      <c r="C3479" s="182" t="s">
        <v>29788</v>
      </c>
      <c r="D3479" s="180" t="s">
        <v>6</v>
      </c>
      <c r="E3479" s="180" t="s">
        <v>857</v>
      </c>
      <c r="F3479" s="188">
        <v>480.41</v>
      </c>
      <c r="G3479" s="188">
        <v>295.11</v>
      </c>
      <c r="H3479" s="188"/>
      <c r="I3479" s="188"/>
      <c r="J3479" s="188">
        <v>313.92</v>
      </c>
      <c r="K3479" s="188">
        <v>345.21</v>
      </c>
      <c r="L3479" s="188">
        <v>374.03</v>
      </c>
      <c r="M3479" s="188">
        <v>297.85000000000002</v>
      </c>
      <c r="N3479" s="188">
        <v>332.03</v>
      </c>
      <c r="O3479" s="188">
        <v>425.5</v>
      </c>
      <c r="P3479" s="188">
        <v>315.7</v>
      </c>
      <c r="Q3479" s="188">
        <v>381.58</v>
      </c>
      <c r="R3479" s="188"/>
      <c r="S3479" s="188"/>
      <c r="T3479" s="188">
        <v>336.9</v>
      </c>
      <c r="U3479" s="188">
        <v>286.87</v>
      </c>
      <c r="V3479" s="188"/>
      <c r="W3479" s="188">
        <v>333.99</v>
      </c>
      <c r="X3479" s="188">
        <v>347.27</v>
      </c>
      <c r="Y3479" s="188">
        <v>323.24</v>
      </c>
      <c r="Z3479" s="188">
        <v>384.33</v>
      </c>
      <c r="AA3479" s="188">
        <v>255.3</v>
      </c>
      <c r="AB3479" s="188">
        <v>384.19</v>
      </c>
      <c r="AC3479" s="188">
        <v>293.73</v>
      </c>
      <c r="AD3479" s="188">
        <v>301.97000000000003</v>
      </c>
      <c r="AE3479" s="188">
        <v>329.42</v>
      </c>
      <c r="AF3479" s="188">
        <v>350.7</v>
      </c>
    </row>
    <row r="3480" spans="1:32" x14ac:dyDescent="0.3">
      <c r="A3480" s="180" t="s">
        <v>973</v>
      </c>
      <c r="B3480" s="180">
        <v>39502</v>
      </c>
      <c r="C3480" s="182" t="s">
        <v>29789</v>
      </c>
      <c r="D3480" s="180" t="s">
        <v>6</v>
      </c>
      <c r="E3480" s="180" t="s">
        <v>857</v>
      </c>
      <c r="F3480" s="188">
        <v>674.6</v>
      </c>
      <c r="G3480" s="188">
        <v>414.4</v>
      </c>
      <c r="H3480" s="188"/>
      <c r="I3480" s="188"/>
      <c r="J3480" s="188">
        <v>440.82</v>
      </c>
      <c r="K3480" s="188">
        <v>484.75</v>
      </c>
      <c r="L3480" s="188">
        <v>525.23</v>
      </c>
      <c r="M3480" s="188">
        <v>418.25</v>
      </c>
      <c r="N3480" s="188">
        <v>466.25</v>
      </c>
      <c r="O3480" s="188">
        <v>597.51</v>
      </c>
      <c r="P3480" s="188">
        <v>443.31</v>
      </c>
      <c r="Q3480" s="188">
        <v>535.83000000000004</v>
      </c>
      <c r="R3480" s="188"/>
      <c r="S3480" s="188"/>
      <c r="T3480" s="188">
        <v>473.09</v>
      </c>
      <c r="U3480" s="188">
        <v>402.83</v>
      </c>
      <c r="V3480" s="188"/>
      <c r="W3480" s="188">
        <v>469</v>
      </c>
      <c r="X3480" s="188">
        <v>487.64</v>
      </c>
      <c r="Y3480" s="188">
        <v>453.91</v>
      </c>
      <c r="Z3480" s="188">
        <v>539.67999999999995</v>
      </c>
      <c r="AA3480" s="188">
        <v>358.5</v>
      </c>
      <c r="AB3480" s="188">
        <v>539.49</v>
      </c>
      <c r="AC3480" s="188">
        <v>412.47</v>
      </c>
      <c r="AD3480" s="188">
        <v>424.03</v>
      </c>
      <c r="AE3480" s="188">
        <v>462.58</v>
      </c>
      <c r="AF3480" s="188">
        <v>492.46</v>
      </c>
    </row>
    <row r="3481" spans="1:32" x14ac:dyDescent="0.3">
      <c r="A3481" s="180" t="s">
        <v>973</v>
      </c>
      <c r="B3481" s="180">
        <v>39504</v>
      </c>
      <c r="C3481" s="182" t="s">
        <v>29790</v>
      </c>
      <c r="D3481" s="180" t="s">
        <v>6</v>
      </c>
      <c r="E3481" s="180" t="s">
        <v>857</v>
      </c>
      <c r="F3481" s="188">
        <v>745.99</v>
      </c>
      <c r="G3481" s="188">
        <v>458.25</v>
      </c>
      <c r="H3481" s="188"/>
      <c r="I3481" s="188"/>
      <c r="J3481" s="188">
        <v>487.47</v>
      </c>
      <c r="K3481" s="188">
        <v>536.04</v>
      </c>
      <c r="L3481" s="188">
        <v>580.79999999999995</v>
      </c>
      <c r="M3481" s="188">
        <v>462.51</v>
      </c>
      <c r="N3481" s="188">
        <v>515.58000000000004</v>
      </c>
      <c r="O3481" s="188">
        <v>660.73</v>
      </c>
      <c r="P3481" s="188">
        <v>490.22</v>
      </c>
      <c r="Q3481" s="188">
        <v>592.52</v>
      </c>
      <c r="R3481" s="188"/>
      <c r="S3481" s="188"/>
      <c r="T3481" s="188">
        <v>523.15</v>
      </c>
      <c r="U3481" s="188">
        <v>445.46</v>
      </c>
      <c r="V3481" s="188"/>
      <c r="W3481" s="188">
        <v>518.63</v>
      </c>
      <c r="X3481" s="188">
        <v>539.24</v>
      </c>
      <c r="Y3481" s="188">
        <v>501.94</v>
      </c>
      <c r="Z3481" s="188">
        <v>596.79</v>
      </c>
      <c r="AA3481" s="188">
        <v>396.44</v>
      </c>
      <c r="AB3481" s="188">
        <v>596.57000000000005</v>
      </c>
      <c r="AC3481" s="188">
        <v>456.11</v>
      </c>
      <c r="AD3481" s="188">
        <v>468.9</v>
      </c>
      <c r="AE3481" s="188">
        <v>511.53</v>
      </c>
      <c r="AF3481" s="188">
        <v>544.57000000000005</v>
      </c>
    </row>
    <row r="3482" spans="1:32" x14ac:dyDescent="0.3">
      <c r="A3482" s="180" t="s">
        <v>973</v>
      </c>
      <c r="B3482" s="180">
        <v>39503</v>
      </c>
      <c r="C3482" s="182" t="s">
        <v>29791</v>
      </c>
      <c r="D3482" s="180" t="s">
        <v>6</v>
      </c>
      <c r="E3482" s="180" t="s">
        <v>857</v>
      </c>
      <c r="F3482" s="188">
        <v>785.12</v>
      </c>
      <c r="G3482" s="188">
        <v>482.29</v>
      </c>
      <c r="H3482" s="188"/>
      <c r="I3482" s="188"/>
      <c r="J3482" s="188">
        <v>513.04</v>
      </c>
      <c r="K3482" s="188">
        <v>564.16999999999996</v>
      </c>
      <c r="L3482" s="188">
        <v>611.27</v>
      </c>
      <c r="M3482" s="188">
        <v>486.78</v>
      </c>
      <c r="N3482" s="188">
        <v>542.63</v>
      </c>
      <c r="O3482" s="188">
        <v>695.4</v>
      </c>
      <c r="P3482" s="188">
        <v>515.94000000000005</v>
      </c>
      <c r="Q3482" s="188">
        <v>623.61</v>
      </c>
      <c r="R3482" s="188"/>
      <c r="S3482" s="188"/>
      <c r="T3482" s="188">
        <v>550.59</v>
      </c>
      <c r="U3482" s="188">
        <v>468.83</v>
      </c>
      <c r="V3482" s="188"/>
      <c r="W3482" s="188">
        <v>545.84</v>
      </c>
      <c r="X3482" s="188">
        <v>567.53</v>
      </c>
      <c r="Y3482" s="188">
        <v>528.27</v>
      </c>
      <c r="Z3482" s="188">
        <v>628.1</v>
      </c>
      <c r="AA3482" s="188">
        <v>417.24</v>
      </c>
      <c r="AB3482" s="188">
        <v>627.87</v>
      </c>
      <c r="AC3482" s="188">
        <v>480.05</v>
      </c>
      <c r="AD3482" s="188">
        <v>493.5</v>
      </c>
      <c r="AE3482" s="188">
        <v>538.37</v>
      </c>
      <c r="AF3482" s="188">
        <v>573.14</v>
      </c>
    </row>
    <row r="3483" spans="1:32" x14ac:dyDescent="0.3">
      <c r="A3483" s="180" t="s">
        <v>973</v>
      </c>
      <c r="B3483" s="180">
        <v>39505</v>
      </c>
      <c r="C3483" s="182" t="s">
        <v>29792</v>
      </c>
      <c r="D3483" s="180" t="s">
        <v>6</v>
      </c>
      <c r="E3483" s="180" t="s">
        <v>857</v>
      </c>
      <c r="F3483" s="188">
        <v>846.08</v>
      </c>
      <c r="G3483" s="188">
        <v>519.73</v>
      </c>
      <c r="H3483" s="188"/>
      <c r="I3483" s="188"/>
      <c r="J3483" s="188">
        <v>552.88</v>
      </c>
      <c r="K3483" s="188">
        <v>607.97</v>
      </c>
      <c r="L3483" s="188">
        <v>658.73</v>
      </c>
      <c r="M3483" s="188">
        <v>524.57000000000005</v>
      </c>
      <c r="N3483" s="188">
        <v>584.76</v>
      </c>
      <c r="O3483" s="188">
        <v>749.39</v>
      </c>
      <c r="P3483" s="188">
        <v>555.99</v>
      </c>
      <c r="Q3483" s="188">
        <v>672.03</v>
      </c>
      <c r="R3483" s="188"/>
      <c r="S3483" s="188"/>
      <c r="T3483" s="188">
        <v>593.34</v>
      </c>
      <c r="U3483" s="188">
        <v>505.23</v>
      </c>
      <c r="V3483" s="188"/>
      <c r="W3483" s="188">
        <v>588.22</v>
      </c>
      <c r="X3483" s="188">
        <v>611.59</v>
      </c>
      <c r="Y3483" s="188">
        <v>569.29</v>
      </c>
      <c r="Z3483" s="188">
        <v>676.86</v>
      </c>
      <c r="AA3483" s="188">
        <v>449.63</v>
      </c>
      <c r="AB3483" s="188">
        <v>676.62</v>
      </c>
      <c r="AC3483" s="188">
        <v>517.32000000000005</v>
      </c>
      <c r="AD3483" s="188">
        <v>531.82000000000005</v>
      </c>
      <c r="AE3483" s="188">
        <v>580.16999999999996</v>
      </c>
      <c r="AF3483" s="188">
        <v>617.64</v>
      </c>
    </row>
    <row r="3484" spans="1:32" x14ac:dyDescent="0.3">
      <c r="A3484" s="180" t="s">
        <v>973</v>
      </c>
      <c r="B3484" s="180">
        <v>5028</v>
      </c>
      <c r="C3484" s="182" t="s">
        <v>29793</v>
      </c>
      <c r="D3484" s="180" t="s">
        <v>47</v>
      </c>
      <c r="E3484" s="180" t="s">
        <v>857</v>
      </c>
      <c r="F3484" s="188">
        <v>735.61</v>
      </c>
      <c r="G3484" s="188">
        <v>1176.97</v>
      </c>
      <c r="H3484" s="188">
        <v>316.36</v>
      </c>
      <c r="I3484" s="188"/>
      <c r="J3484" s="188">
        <v>1126.95</v>
      </c>
      <c r="K3484" s="188">
        <v>1043.97</v>
      </c>
      <c r="L3484" s="188"/>
      <c r="M3484" s="188">
        <v>927.09</v>
      </c>
      <c r="N3484" s="188"/>
      <c r="O3484" s="188"/>
      <c r="P3484" s="188">
        <v>1221.69</v>
      </c>
      <c r="Q3484" s="188"/>
      <c r="R3484" s="188"/>
      <c r="S3484" s="188"/>
      <c r="T3484" s="188">
        <v>1354.04</v>
      </c>
      <c r="U3484" s="188"/>
      <c r="V3484" s="188">
        <v>1124.5999999999999</v>
      </c>
      <c r="W3484" s="188"/>
      <c r="X3484" s="188">
        <v>914.5</v>
      </c>
      <c r="Y3484" s="188">
        <v>621.44000000000005</v>
      </c>
      <c r="Z3484" s="188">
        <v>411.94</v>
      </c>
      <c r="AA3484" s="188"/>
      <c r="AB3484" s="188"/>
      <c r="AC3484" s="188">
        <v>1028.6600000000001</v>
      </c>
      <c r="AD3484" s="188">
        <v>745.85</v>
      </c>
      <c r="AE3484" s="188">
        <v>788.56</v>
      </c>
      <c r="AF3484" s="188"/>
    </row>
    <row r="3485" spans="1:32" x14ac:dyDescent="0.3">
      <c r="A3485" s="180" t="s">
        <v>973</v>
      </c>
      <c r="B3485" s="180">
        <v>4969</v>
      </c>
      <c r="C3485" s="182" t="s">
        <v>29794</v>
      </c>
      <c r="D3485" s="180" t="s">
        <v>47</v>
      </c>
      <c r="E3485" s="180" t="s">
        <v>26586</v>
      </c>
      <c r="F3485" s="188">
        <v>425.19</v>
      </c>
      <c r="G3485" s="188">
        <v>680.3</v>
      </c>
      <c r="H3485" s="188">
        <v>182.86</v>
      </c>
      <c r="I3485" s="188"/>
      <c r="J3485" s="188">
        <v>651.39</v>
      </c>
      <c r="K3485" s="188">
        <v>603.42999999999995</v>
      </c>
      <c r="L3485" s="188"/>
      <c r="M3485" s="188">
        <v>535.87</v>
      </c>
      <c r="N3485" s="188"/>
      <c r="O3485" s="188"/>
      <c r="P3485" s="188">
        <v>706.15</v>
      </c>
      <c r="Q3485" s="188"/>
      <c r="R3485" s="188"/>
      <c r="S3485" s="188"/>
      <c r="T3485" s="188">
        <v>782.65</v>
      </c>
      <c r="U3485" s="188"/>
      <c r="V3485" s="188">
        <v>650.03</v>
      </c>
      <c r="W3485" s="188"/>
      <c r="X3485" s="188">
        <v>528.59</v>
      </c>
      <c r="Y3485" s="188">
        <v>359.2</v>
      </c>
      <c r="Z3485" s="188">
        <v>238.11</v>
      </c>
      <c r="AA3485" s="188"/>
      <c r="AB3485" s="188"/>
      <c r="AC3485" s="188">
        <v>594.58000000000004</v>
      </c>
      <c r="AD3485" s="188">
        <v>431.11</v>
      </c>
      <c r="AE3485" s="188">
        <v>455.8</v>
      </c>
      <c r="AF3485" s="188"/>
    </row>
    <row r="3486" spans="1:32" x14ac:dyDescent="0.3">
      <c r="A3486" s="180" t="s">
        <v>26752</v>
      </c>
      <c r="B3486" s="180">
        <v>44471</v>
      </c>
      <c r="C3486" s="182" t="s">
        <v>31598</v>
      </c>
      <c r="D3486" s="180" t="s">
        <v>6</v>
      </c>
      <c r="E3486" s="180" t="s">
        <v>857</v>
      </c>
      <c r="F3486" s="188"/>
      <c r="G3486" s="188"/>
      <c r="H3486" s="188"/>
      <c r="I3486" s="188"/>
      <c r="J3486" s="188"/>
      <c r="K3486" s="188"/>
      <c r="L3486" s="188"/>
      <c r="M3486" s="188"/>
      <c r="N3486" s="188"/>
      <c r="O3486" s="188"/>
      <c r="P3486" s="188"/>
      <c r="Q3486" s="188"/>
      <c r="R3486" s="188"/>
      <c r="S3486" s="188"/>
      <c r="T3486" s="188"/>
      <c r="U3486" s="188"/>
      <c r="V3486" s="188"/>
      <c r="W3486" s="188"/>
      <c r="X3486" s="188"/>
      <c r="Y3486" s="188"/>
      <c r="Z3486" s="188"/>
      <c r="AA3486" s="188"/>
      <c r="AB3486" s="188"/>
      <c r="AC3486" s="188"/>
      <c r="AD3486" s="188"/>
      <c r="AE3486" s="188">
        <v>526.02</v>
      </c>
      <c r="AF3486" s="188"/>
    </row>
    <row r="3487" spans="1:32" x14ac:dyDescent="0.3">
      <c r="A3487" s="180" t="s">
        <v>973</v>
      </c>
      <c r="B3487" s="180">
        <v>4944</v>
      </c>
      <c r="C3487" s="182" t="s">
        <v>31599</v>
      </c>
      <c r="D3487" s="180" t="s">
        <v>47</v>
      </c>
      <c r="E3487" s="180" t="s">
        <v>857</v>
      </c>
      <c r="F3487" s="188"/>
      <c r="G3487" s="188">
        <v>1320.72</v>
      </c>
      <c r="H3487" s="188"/>
      <c r="I3487" s="188">
        <v>974.73</v>
      </c>
      <c r="J3487" s="188">
        <v>979.01</v>
      </c>
      <c r="K3487" s="188">
        <v>873.07</v>
      </c>
      <c r="L3487" s="188">
        <v>1067.8499999999999</v>
      </c>
      <c r="M3487" s="188">
        <v>875.64</v>
      </c>
      <c r="N3487" s="188"/>
      <c r="O3487" s="188"/>
      <c r="P3487" s="188">
        <v>956.79</v>
      </c>
      <c r="Q3487" s="188"/>
      <c r="R3487" s="188">
        <v>1050.77</v>
      </c>
      <c r="S3487" s="188">
        <v>861.97</v>
      </c>
      <c r="T3487" s="188">
        <v>920.91</v>
      </c>
      <c r="U3487" s="188">
        <v>936.29</v>
      </c>
      <c r="V3487" s="188">
        <v>1061.02</v>
      </c>
      <c r="W3487" s="188"/>
      <c r="X3487" s="188">
        <v>873.93</v>
      </c>
      <c r="Y3487" s="188">
        <v>961.92</v>
      </c>
      <c r="Z3487" s="188">
        <v>1216.5</v>
      </c>
      <c r="AA3487" s="188"/>
      <c r="AB3487" s="188">
        <v>1088.3499999999999</v>
      </c>
      <c r="AC3487" s="188">
        <v>1013.18</v>
      </c>
      <c r="AD3487" s="188"/>
      <c r="AE3487" s="188">
        <v>935.44</v>
      </c>
      <c r="AF3487" s="188"/>
    </row>
    <row r="3488" spans="1:32" x14ac:dyDescent="0.3">
      <c r="A3488" s="180" t="s">
        <v>973</v>
      </c>
      <c r="B3488" s="180">
        <v>21102</v>
      </c>
      <c r="C3488" s="182" t="s">
        <v>29795</v>
      </c>
      <c r="D3488" s="180" t="s">
        <v>6</v>
      </c>
      <c r="E3488" s="180" t="s">
        <v>857</v>
      </c>
      <c r="F3488" s="188">
        <v>86.95</v>
      </c>
      <c r="G3488" s="188">
        <v>31.73</v>
      </c>
      <c r="H3488" s="188"/>
      <c r="I3488" s="188">
        <v>73.2</v>
      </c>
      <c r="J3488" s="188">
        <v>22.51</v>
      </c>
      <c r="K3488" s="188">
        <v>18.48</v>
      </c>
      <c r="L3488" s="188">
        <v>43.93</v>
      </c>
      <c r="M3488" s="188">
        <v>52.96</v>
      </c>
      <c r="N3488" s="188">
        <v>26.72</v>
      </c>
      <c r="O3488" s="188">
        <v>70.540000000000006</v>
      </c>
      <c r="P3488" s="188">
        <v>33.79</v>
      </c>
      <c r="Q3488" s="188">
        <v>30.63</v>
      </c>
      <c r="R3488" s="188">
        <v>37.83</v>
      </c>
      <c r="S3488" s="188">
        <v>67.12</v>
      </c>
      <c r="T3488" s="188">
        <v>30.51</v>
      </c>
      <c r="U3488" s="188">
        <v>70.66</v>
      </c>
      <c r="V3488" s="188">
        <v>81.28</v>
      </c>
      <c r="W3488" s="188">
        <v>89.81</v>
      </c>
      <c r="X3488" s="188">
        <v>61.02</v>
      </c>
      <c r="Y3488" s="188">
        <v>30.54</v>
      </c>
      <c r="Z3488" s="188">
        <v>42.92</v>
      </c>
      <c r="AA3488" s="188">
        <v>42.71</v>
      </c>
      <c r="AB3488" s="188">
        <v>102.79</v>
      </c>
      <c r="AC3488" s="188">
        <v>43.91</v>
      </c>
      <c r="AD3488" s="188">
        <v>34.72</v>
      </c>
      <c r="AE3488" s="188">
        <v>56.13</v>
      </c>
      <c r="AF3488" s="188">
        <v>24.71</v>
      </c>
    </row>
    <row r="3489" spans="1:32" x14ac:dyDescent="0.3">
      <c r="A3489" s="180" t="s">
        <v>973</v>
      </c>
      <c r="B3489" s="180">
        <v>21101</v>
      </c>
      <c r="C3489" s="182" t="s">
        <v>29796</v>
      </c>
      <c r="D3489" s="180" t="s">
        <v>6</v>
      </c>
      <c r="E3489" s="180" t="s">
        <v>857</v>
      </c>
      <c r="F3489" s="188">
        <v>55.84</v>
      </c>
      <c r="G3489" s="188">
        <v>20.37</v>
      </c>
      <c r="H3489" s="188"/>
      <c r="I3489" s="188">
        <v>47</v>
      </c>
      <c r="J3489" s="188">
        <v>14.45</v>
      </c>
      <c r="K3489" s="188">
        <v>11.87</v>
      </c>
      <c r="L3489" s="188">
        <v>28.21</v>
      </c>
      <c r="M3489" s="188">
        <v>34.01</v>
      </c>
      <c r="N3489" s="188">
        <v>17.16</v>
      </c>
      <c r="O3489" s="188">
        <v>45.29</v>
      </c>
      <c r="P3489" s="188">
        <v>21.7</v>
      </c>
      <c r="Q3489" s="188">
        <v>19.670000000000002</v>
      </c>
      <c r="R3489" s="188">
        <v>24.29</v>
      </c>
      <c r="S3489" s="188">
        <v>43.1</v>
      </c>
      <c r="T3489" s="188">
        <v>19.59</v>
      </c>
      <c r="U3489" s="188">
        <v>45.37</v>
      </c>
      <c r="V3489" s="188">
        <v>52.19</v>
      </c>
      <c r="W3489" s="188">
        <v>57.67</v>
      </c>
      <c r="X3489" s="188">
        <v>39.18</v>
      </c>
      <c r="Y3489" s="188">
        <v>19.61</v>
      </c>
      <c r="Z3489" s="188">
        <v>27.56</v>
      </c>
      <c r="AA3489" s="188">
        <v>27.43</v>
      </c>
      <c r="AB3489" s="188">
        <v>66.010000000000005</v>
      </c>
      <c r="AC3489" s="188">
        <v>28.19</v>
      </c>
      <c r="AD3489" s="188">
        <v>22.29</v>
      </c>
      <c r="AE3489" s="188">
        <v>36.049999999999997</v>
      </c>
      <c r="AF3489" s="188">
        <v>15.87</v>
      </c>
    </row>
    <row r="3490" spans="1:32" x14ac:dyDescent="0.3">
      <c r="A3490" s="180" t="s">
        <v>973</v>
      </c>
      <c r="B3490" s="180">
        <v>34713</v>
      </c>
      <c r="C3490" s="182" t="s">
        <v>29797</v>
      </c>
      <c r="D3490" s="180" t="s">
        <v>47</v>
      </c>
      <c r="E3490" s="180" t="s">
        <v>857</v>
      </c>
      <c r="F3490" s="188">
        <v>630.41</v>
      </c>
      <c r="G3490" s="188">
        <v>521.39</v>
      </c>
      <c r="H3490" s="188">
        <v>712.89</v>
      </c>
      <c r="I3490" s="188">
        <v>573.53</v>
      </c>
      <c r="J3490" s="188">
        <v>465.74</v>
      </c>
      <c r="K3490" s="188"/>
      <c r="L3490" s="188">
        <v>313.77999999999997</v>
      </c>
      <c r="M3490" s="188">
        <v>510.96</v>
      </c>
      <c r="N3490" s="188">
        <v>212.91</v>
      </c>
      <c r="O3490" s="188">
        <v>374.45</v>
      </c>
      <c r="P3490" s="188">
        <v>224.67</v>
      </c>
      <c r="Q3490" s="188">
        <v>426.59</v>
      </c>
      <c r="R3490" s="188">
        <v>540.35</v>
      </c>
      <c r="S3490" s="188">
        <v>568.79</v>
      </c>
      <c r="T3490" s="188">
        <v>492.95</v>
      </c>
      <c r="U3490" s="188">
        <v>398.15</v>
      </c>
      <c r="V3490" s="188">
        <v>502.43</v>
      </c>
      <c r="W3490" s="188">
        <v>455.03</v>
      </c>
      <c r="X3490" s="188">
        <v>562.63</v>
      </c>
      <c r="Y3490" s="188">
        <v>403.56</v>
      </c>
      <c r="Z3490" s="188">
        <v>455.03</v>
      </c>
      <c r="AA3490" s="188">
        <v>496.53</v>
      </c>
      <c r="AB3490" s="188">
        <v>311.88</v>
      </c>
      <c r="AC3490" s="188">
        <v>311.88</v>
      </c>
      <c r="AD3490" s="188">
        <v>521.39</v>
      </c>
      <c r="AE3490" s="188">
        <v>469.25</v>
      </c>
      <c r="AF3490" s="188">
        <v>510.49</v>
      </c>
    </row>
    <row r="3491" spans="1:32" x14ac:dyDescent="0.3">
      <c r="A3491" s="180" t="s">
        <v>973</v>
      </c>
      <c r="B3491" s="180">
        <v>37563</v>
      </c>
      <c r="C3491" s="182" t="s">
        <v>29798</v>
      </c>
      <c r="D3491" s="180" t="s">
        <v>47</v>
      </c>
      <c r="E3491" s="180" t="s">
        <v>857</v>
      </c>
      <c r="F3491" s="188"/>
      <c r="G3491" s="188"/>
      <c r="H3491" s="188"/>
      <c r="I3491" s="188"/>
      <c r="J3491" s="188">
        <v>470.05</v>
      </c>
      <c r="K3491" s="188"/>
      <c r="L3491" s="188">
        <v>530.26</v>
      </c>
      <c r="M3491" s="188"/>
      <c r="N3491" s="188">
        <v>381.27</v>
      </c>
      <c r="O3491" s="188"/>
      <c r="P3491" s="188">
        <v>519.79999999999995</v>
      </c>
      <c r="Q3491" s="188">
        <v>675.32</v>
      </c>
      <c r="R3491" s="188">
        <v>1061.31</v>
      </c>
      <c r="S3491" s="188"/>
      <c r="T3491" s="188"/>
      <c r="U3491" s="188"/>
      <c r="V3491" s="188">
        <v>428.07</v>
      </c>
      <c r="W3491" s="188">
        <v>1134.47</v>
      </c>
      <c r="X3491" s="188"/>
      <c r="Y3491" s="188"/>
      <c r="Z3491" s="188"/>
      <c r="AA3491" s="188"/>
      <c r="AB3491" s="188">
        <v>646.9</v>
      </c>
      <c r="AC3491" s="188"/>
      <c r="AD3491" s="188"/>
      <c r="AE3491" s="188">
        <v>695.32</v>
      </c>
      <c r="AF3491" s="188"/>
    </row>
    <row r="3492" spans="1:32" x14ac:dyDescent="0.3">
      <c r="A3492" s="180" t="s">
        <v>973</v>
      </c>
      <c r="B3492" s="180">
        <v>4948</v>
      </c>
      <c r="C3492" s="182" t="s">
        <v>29799</v>
      </c>
      <c r="D3492" s="180" t="s">
        <v>47</v>
      </c>
      <c r="E3492" s="180" t="s">
        <v>857</v>
      </c>
      <c r="F3492" s="188"/>
      <c r="G3492" s="188"/>
      <c r="H3492" s="188"/>
      <c r="I3492" s="188"/>
      <c r="J3492" s="188">
        <v>408.95</v>
      </c>
      <c r="K3492" s="188"/>
      <c r="L3492" s="188">
        <v>461.34</v>
      </c>
      <c r="M3492" s="188"/>
      <c r="N3492" s="188">
        <v>331.71</v>
      </c>
      <c r="O3492" s="188"/>
      <c r="P3492" s="188">
        <v>452.24</v>
      </c>
      <c r="Q3492" s="188">
        <v>587.54</v>
      </c>
      <c r="R3492" s="188">
        <v>923.36</v>
      </c>
      <c r="S3492" s="188"/>
      <c r="T3492" s="188"/>
      <c r="U3492" s="188"/>
      <c r="V3492" s="188">
        <v>372.42</v>
      </c>
      <c r="W3492" s="188">
        <v>987.01</v>
      </c>
      <c r="X3492" s="188"/>
      <c r="Y3492" s="188"/>
      <c r="Z3492" s="188"/>
      <c r="AA3492" s="188"/>
      <c r="AB3492" s="188">
        <v>562.80999999999995</v>
      </c>
      <c r="AC3492" s="188"/>
      <c r="AD3492" s="188"/>
      <c r="AE3492" s="188">
        <v>604.94000000000005</v>
      </c>
      <c r="AF3492" s="188"/>
    </row>
    <row r="3493" spans="1:32" x14ac:dyDescent="0.3">
      <c r="A3493" s="180" t="s">
        <v>973</v>
      </c>
      <c r="B3493" s="180">
        <v>37561</v>
      </c>
      <c r="C3493" s="182" t="s">
        <v>29800</v>
      </c>
      <c r="D3493" s="180" t="s">
        <v>47</v>
      </c>
      <c r="E3493" s="180" t="s">
        <v>857</v>
      </c>
      <c r="F3493" s="188"/>
      <c r="G3493" s="188"/>
      <c r="H3493" s="188"/>
      <c r="I3493" s="188"/>
      <c r="J3493" s="188">
        <v>381.41</v>
      </c>
      <c r="K3493" s="188"/>
      <c r="L3493" s="188">
        <v>430.26</v>
      </c>
      <c r="M3493" s="188"/>
      <c r="N3493" s="188">
        <v>309.37</v>
      </c>
      <c r="O3493" s="188"/>
      <c r="P3493" s="188">
        <v>421.78</v>
      </c>
      <c r="Q3493" s="188">
        <v>547.96</v>
      </c>
      <c r="R3493" s="188">
        <v>861.16</v>
      </c>
      <c r="S3493" s="188"/>
      <c r="T3493" s="188"/>
      <c r="U3493" s="188"/>
      <c r="V3493" s="188">
        <v>347.34</v>
      </c>
      <c r="W3493" s="188">
        <v>920.53</v>
      </c>
      <c r="X3493" s="188"/>
      <c r="Y3493" s="188"/>
      <c r="Z3493" s="188"/>
      <c r="AA3493" s="188"/>
      <c r="AB3493" s="188">
        <v>524.9</v>
      </c>
      <c r="AC3493" s="188"/>
      <c r="AD3493" s="188"/>
      <c r="AE3493" s="188">
        <v>564.19000000000005</v>
      </c>
      <c r="AF3493" s="188"/>
    </row>
    <row r="3494" spans="1:32" x14ac:dyDescent="0.3">
      <c r="A3494" s="180" t="s">
        <v>973</v>
      </c>
      <c r="B3494" s="180">
        <v>37562</v>
      </c>
      <c r="C3494" s="182" t="s">
        <v>29801</v>
      </c>
      <c r="D3494" s="180" t="s">
        <v>47</v>
      </c>
      <c r="E3494" s="180" t="s">
        <v>857</v>
      </c>
      <c r="F3494" s="188"/>
      <c r="G3494" s="188"/>
      <c r="H3494" s="188"/>
      <c r="I3494" s="188"/>
      <c r="J3494" s="188">
        <v>500.07</v>
      </c>
      <c r="K3494" s="188"/>
      <c r="L3494" s="188">
        <v>564.12</v>
      </c>
      <c r="M3494" s="188"/>
      <c r="N3494" s="188">
        <v>405.62</v>
      </c>
      <c r="O3494" s="188"/>
      <c r="P3494" s="188">
        <v>553</v>
      </c>
      <c r="Q3494" s="188">
        <v>718.44</v>
      </c>
      <c r="R3494" s="188">
        <v>1129.08</v>
      </c>
      <c r="S3494" s="188"/>
      <c r="T3494" s="188"/>
      <c r="U3494" s="188"/>
      <c r="V3494" s="188">
        <v>455.4</v>
      </c>
      <c r="W3494" s="188">
        <v>1206.9100000000001</v>
      </c>
      <c r="X3494" s="188"/>
      <c r="Y3494" s="188"/>
      <c r="Z3494" s="188"/>
      <c r="AA3494" s="188"/>
      <c r="AB3494" s="188">
        <v>688.21</v>
      </c>
      <c r="AC3494" s="188"/>
      <c r="AD3494" s="188"/>
      <c r="AE3494" s="188">
        <v>739.72</v>
      </c>
      <c r="AF3494" s="188"/>
    </row>
    <row r="3495" spans="1:32" x14ac:dyDescent="0.3">
      <c r="A3495" s="180" t="s">
        <v>973</v>
      </c>
      <c r="B3495" s="180">
        <v>14164</v>
      </c>
      <c r="C3495" s="182" t="s">
        <v>29802</v>
      </c>
      <c r="D3495" s="180" t="s">
        <v>6</v>
      </c>
      <c r="E3495" s="180" t="s">
        <v>857</v>
      </c>
      <c r="F3495" s="188"/>
      <c r="G3495" s="188"/>
      <c r="H3495" s="188"/>
      <c r="I3495" s="188"/>
      <c r="J3495" s="188"/>
      <c r="K3495" s="188"/>
      <c r="L3495" s="188"/>
      <c r="M3495" s="188"/>
      <c r="N3495" s="188"/>
      <c r="O3495" s="188"/>
      <c r="P3495" s="188"/>
      <c r="Q3495" s="188"/>
      <c r="R3495" s="188"/>
      <c r="S3495" s="188"/>
      <c r="T3495" s="188"/>
      <c r="U3495" s="188"/>
      <c r="V3495" s="188"/>
      <c r="W3495" s="188"/>
      <c r="X3495" s="188"/>
      <c r="Y3495" s="188"/>
      <c r="Z3495" s="188"/>
      <c r="AA3495" s="188"/>
      <c r="AB3495" s="188">
        <v>2185.5100000000002</v>
      </c>
      <c r="AC3495" s="188"/>
      <c r="AD3495" s="188"/>
      <c r="AE3495" s="188">
        <v>1926.55</v>
      </c>
      <c r="AF3495" s="188"/>
    </row>
    <row r="3496" spans="1:32" x14ac:dyDescent="0.3">
      <c r="A3496" s="180" t="s">
        <v>973</v>
      </c>
      <c r="B3496" s="180">
        <v>14163</v>
      </c>
      <c r="C3496" s="182" t="s">
        <v>29803</v>
      </c>
      <c r="D3496" s="180" t="s">
        <v>6</v>
      </c>
      <c r="E3496" s="180" t="s">
        <v>857</v>
      </c>
      <c r="F3496" s="188"/>
      <c r="G3496" s="188"/>
      <c r="H3496" s="188"/>
      <c r="I3496" s="188"/>
      <c r="J3496" s="188"/>
      <c r="K3496" s="188"/>
      <c r="L3496" s="188"/>
      <c r="M3496" s="188"/>
      <c r="N3496" s="188"/>
      <c r="O3496" s="188"/>
      <c r="P3496" s="188"/>
      <c r="Q3496" s="188"/>
      <c r="R3496" s="188"/>
      <c r="S3496" s="188"/>
      <c r="T3496" s="188"/>
      <c r="U3496" s="188"/>
      <c r="V3496" s="188"/>
      <c r="W3496" s="188"/>
      <c r="X3496" s="188"/>
      <c r="Y3496" s="188"/>
      <c r="Z3496" s="188"/>
      <c r="AA3496" s="188"/>
      <c r="AB3496" s="188">
        <v>2483.98</v>
      </c>
      <c r="AC3496" s="188"/>
      <c r="AD3496" s="188"/>
      <c r="AE3496" s="188">
        <v>2189.65</v>
      </c>
      <c r="AF3496" s="188"/>
    </row>
    <row r="3497" spans="1:32" x14ac:dyDescent="0.3">
      <c r="A3497" s="180" t="s">
        <v>973</v>
      </c>
      <c r="B3497" s="180">
        <v>5051</v>
      </c>
      <c r="C3497" s="182" t="s">
        <v>29804</v>
      </c>
      <c r="D3497" s="180" t="s">
        <v>6</v>
      </c>
      <c r="E3497" s="180" t="s">
        <v>857</v>
      </c>
      <c r="F3497" s="188"/>
      <c r="G3497" s="188"/>
      <c r="H3497" s="188"/>
      <c r="I3497" s="188"/>
      <c r="J3497" s="188"/>
      <c r="K3497" s="188"/>
      <c r="L3497" s="188"/>
      <c r="M3497" s="188"/>
      <c r="N3497" s="188"/>
      <c r="O3497" s="188"/>
      <c r="P3497" s="188"/>
      <c r="Q3497" s="188"/>
      <c r="R3497" s="188"/>
      <c r="S3497" s="188"/>
      <c r="T3497" s="188"/>
      <c r="U3497" s="188"/>
      <c r="V3497" s="188"/>
      <c r="W3497" s="188"/>
      <c r="X3497" s="188"/>
      <c r="Y3497" s="188"/>
      <c r="Z3497" s="188"/>
      <c r="AA3497" s="188"/>
      <c r="AB3497" s="188">
        <v>2112.59</v>
      </c>
      <c r="AC3497" s="188"/>
      <c r="AD3497" s="188"/>
      <c r="AE3497" s="188">
        <v>1862.27</v>
      </c>
      <c r="AF3497" s="188"/>
    </row>
    <row r="3498" spans="1:32" x14ac:dyDescent="0.3">
      <c r="A3498" s="180" t="s">
        <v>973</v>
      </c>
      <c r="B3498" s="180">
        <v>5052</v>
      </c>
      <c r="C3498" s="182" t="s">
        <v>29805</v>
      </c>
      <c r="D3498" s="180" t="s">
        <v>6</v>
      </c>
      <c r="E3498" s="180" t="s">
        <v>26586</v>
      </c>
      <c r="F3498" s="188"/>
      <c r="G3498" s="188"/>
      <c r="H3498" s="188"/>
      <c r="I3498" s="188"/>
      <c r="J3498" s="188"/>
      <c r="K3498" s="188"/>
      <c r="L3498" s="188"/>
      <c r="M3498" s="188"/>
      <c r="N3498" s="188"/>
      <c r="O3498" s="188"/>
      <c r="P3498" s="188"/>
      <c r="Q3498" s="188"/>
      <c r="R3498" s="188"/>
      <c r="S3498" s="188"/>
      <c r="T3498" s="188"/>
      <c r="U3498" s="188"/>
      <c r="V3498" s="188"/>
      <c r="W3498" s="188"/>
      <c r="X3498" s="188"/>
      <c r="Y3498" s="188"/>
      <c r="Z3498" s="188"/>
      <c r="AA3498" s="188"/>
      <c r="AB3498" s="188">
        <v>1574</v>
      </c>
      <c r="AC3498" s="188"/>
      <c r="AD3498" s="188"/>
      <c r="AE3498" s="188">
        <v>1387.5</v>
      </c>
      <c r="AF3498" s="188"/>
    </row>
    <row r="3499" spans="1:32" x14ac:dyDescent="0.3">
      <c r="A3499" s="180" t="s">
        <v>973</v>
      </c>
      <c r="B3499" s="180">
        <v>14162</v>
      </c>
      <c r="C3499" s="182" t="s">
        <v>29806</v>
      </c>
      <c r="D3499" s="180" t="s">
        <v>6</v>
      </c>
      <c r="E3499" s="180" t="s">
        <v>857</v>
      </c>
      <c r="F3499" s="188"/>
      <c r="G3499" s="188"/>
      <c r="H3499" s="188"/>
      <c r="I3499" s="188"/>
      <c r="J3499" s="188"/>
      <c r="K3499" s="188"/>
      <c r="L3499" s="188"/>
      <c r="M3499" s="188"/>
      <c r="N3499" s="188"/>
      <c r="O3499" s="188"/>
      <c r="P3499" s="188"/>
      <c r="Q3499" s="188"/>
      <c r="R3499" s="188"/>
      <c r="S3499" s="188"/>
      <c r="T3499" s="188"/>
      <c r="U3499" s="188"/>
      <c r="V3499" s="188"/>
      <c r="W3499" s="188"/>
      <c r="X3499" s="188"/>
      <c r="Y3499" s="188"/>
      <c r="Z3499" s="188"/>
      <c r="AA3499" s="188"/>
      <c r="AB3499" s="188">
        <v>2109.52</v>
      </c>
      <c r="AC3499" s="188"/>
      <c r="AD3499" s="188"/>
      <c r="AE3499" s="188">
        <v>1859.57</v>
      </c>
      <c r="AF3499" s="188"/>
    </row>
    <row r="3500" spans="1:32" x14ac:dyDescent="0.3">
      <c r="A3500" s="180" t="s">
        <v>973</v>
      </c>
      <c r="B3500" s="180">
        <v>14166</v>
      </c>
      <c r="C3500" s="182" t="s">
        <v>29807</v>
      </c>
      <c r="D3500" s="180" t="s">
        <v>6</v>
      </c>
      <c r="E3500" s="180" t="s">
        <v>857</v>
      </c>
      <c r="F3500" s="188"/>
      <c r="G3500" s="188"/>
      <c r="H3500" s="188"/>
      <c r="I3500" s="188"/>
      <c r="J3500" s="188"/>
      <c r="K3500" s="188"/>
      <c r="L3500" s="188"/>
      <c r="M3500" s="188"/>
      <c r="N3500" s="188"/>
      <c r="O3500" s="188"/>
      <c r="P3500" s="188"/>
      <c r="Q3500" s="188"/>
      <c r="R3500" s="188"/>
      <c r="S3500" s="188"/>
      <c r="T3500" s="188"/>
      <c r="U3500" s="188"/>
      <c r="V3500" s="188"/>
      <c r="W3500" s="188"/>
      <c r="X3500" s="188"/>
      <c r="Y3500" s="188"/>
      <c r="Z3500" s="188"/>
      <c r="AA3500" s="188"/>
      <c r="AB3500" s="188">
        <v>1593.98</v>
      </c>
      <c r="AC3500" s="188"/>
      <c r="AD3500" s="188"/>
      <c r="AE3500" s="188">
        <v>1405.12</v>
      </c>
      <c r="AF3500" s="188"/>
    </row>
    <row r="3501" spans="1:32" x14ac:dyDescent="0.3">
      <c r="A3501" s="180" t="s">
        <v>973</v>
      </c>
      <c r="B3501" s="180">
        <v>14165</v>
      </c>
      <c r="C3501" s="182" t="s">
        <v>29808</v>
      </c>
      <c r="D3501" s="180" t="s">
        <v>6</v>
      </c>
      <c r="E3501" s="180" t="s">
        <v>857</v>
      </c>
      <c r="F3501" s="188"/>
      <c r="G3501" s="188"/>
      <c r="H3501" s="188"/>
      <c r="I3501" s="188"/>
      <c r="J3501" s="188"/>
      <c r="K3501" s="188"/>
      <c r="L3501" s="188"/>
      <c r="M3501" s="188"/>
      <c r="N3501" s="188"/>
      <c r="O3501" s="188"/>
      <c r="P3501" s="188"/>
      <c r="Q3501" s="188"/>
      <c r="R3501" s="188"/>
      <c r="S3501" s="188"/>
      <c r="T3501" s="188"/>
      <c r="U3501" s="188"/>
      <c r="V3501" s="188"/>
      <c r="W3501" s="188"/>
      <c r="X3501" s="188"/>
      <c r="Y3501" s="188"/>
      <c r="Z3501" s="188"/>
      <c r="AA3501" s="188"/>
      <c r="AB3501" s="188">
        <v>2208.2399999999998</v>
      </c>
      <c r="AC3501" s="188"/>
      <c r="AD3501" s="188"/>
      <c r="AE3501" s="188">
        <v>1946.59</v>
      </c>
      <c r="AF3501" s="188"/>
    </row>
    <row r="3502" spans="1:32" x14ac:dyDescent="0.3">
      <c r="A3502" s="180" t="s">
        <v>973</v>
      </c>
      <c r="B3502" s="180">
        <v>5050</v>
      </c>
      <c r="C3502" s="182" t="s">
        <v>29809</v>
      </c>
      <c r="D3502" s="180" t="s">
        <v>6</v>
      </c>
      <c r="E3502" s="180" t="s">
        <v>857</v>
      </c>
      <c r="F3502" s="188"/>
      <c r="G3502" s="188"/>
      <c r="H3502" s="188"/>
      <c r="I3502" s="188"/>
      <c r="J3502" s="188"/>
      <c r="K3502" s="188"/>
      <c r="L3502" s="188"/>
      <c r="M3502" s="188"/>
      <c r="N3502" s="188"/>
      <c r="O3502" s="188"/>
      <c r="P3502" s="188"/>
      <c r="Q3502" s="188"/>
      <c r="R3502" s="188"/>
      <c r="S3502" s="188"/>
      <c r="T3502" s="188"/>
      <c r="U3502" s="188"/>
      <c r="V3502" s="188"/>
      <c r="W3502" s="188"/>
      <c r="X3502" s="188"/>
      <c r="Y3502" s="188"/>
      <c r="Z3502" s="188"/>
      <c r="AA3502" s="188"/>
      <c r="AB3502" s="188">
        <v>543.5</v>
      </c>
      <c r="AC3502" s="188"/>
      <c r="AD3502" s="188"/>
      <c r="AE3502" s="188">
        <v>479.1</v>
      </c>
      <c r="AF3502" s="188"/>
    </row>
    <row r="3503" spans="1:32" x14ac:dyDescent="0.3">
      <c r="A3503" s="180" t="s">
        <v>973</v>
      </c>
      <c r="B3503" s="180">
        <v>12366</v>
      </c>
      <c r="C3503" s="182" t="s">
        <v>29810</v>
      </c>
      <c r="D3503" s="180" t="s">
        <v>6</v>
      </c>
      <c r="E3503" s="180" t="s">
        <v>857</v>
      </c>
      <c r="F3503" s="188"/>
      <c r="G3503" s="188">
        <v>1098.51</v>
      </c>
      <c r="H3503" s="188"/>
      <c r="I3503" s="188"/>
      <c r="J3503" s="188">
        <v>1288.9100000000001</v>
      </c>
      <c r="K3503" s="188"/>
      <c r="L3503" s="188"/>
      <c r="M3503" s="188">
        <v>1680.08</v>
      </c>
      <c r="N3503" s="188"/>
      <c r="O3503" s="188"/>
      <c r="P3503" s="188">
        <v>1589.61</v>
      </c>
      <c r="Q3503" s="188">
        <v>1483.64</v>
      </c>
      <c r="R3503" s="188"/>
      <c r="S3503" s="188">
        <v>1550.84</v>
      </c>
      <c r="T3503" s="188"/>
      <c r="U3503" s="188"/>
      <c r="V3503" s="188">
        <v>1537.53</v>
      </c>
      <c r="W3503" s="188"/>
      <c r="X3503" s="188"/>
      <c r="Y3503" s="188"/>
      <c r="Z3503" s="188">
        <v>1861.01</v>
      </c>
      <c r="AA3503" s="188">
        <v>1225.08</v>
      </c>
      <c r="AB3503" s="188">
        <v>1395.75</v>
      </c>
      <c r="AC3503" s="188"/>
      <c r="AD3503" s="188"/>
      <c r="AE3503" s="188">
        <v>1104.97</v>
      </c>
      <c r="AF3503" s="188"/>
    </row>
    <row r="3504" spans="1:32" x14ac:dyDescent="0.3">
      <c r="A3504" s="180" t="s">
        <v>973</v>
      </c>
      <c r="B3504" s="180">
        <v>5045</v>
      </c>
      <c r="C3504" s="182" t="s">
        <v>29811</v>
      </c>
      <c r="D3504" s="180" t="s">
        <v>6</v>
      </c>
      <c r="E3504" s="180" t="s">
        <v>857</v>
      </c>
      <c r="F3504" s="188"/>
      <c r="G3504" s="188">
        <v>1517.53</v>
      </c>
      <c r="H3504" s="188"/>
      <c r="I3504" s="188"/>
      <c r="J3504" s="188">
        <v>1780.56</v>
      </c>
      <c r="K3504" s="188"/>
      <c r="L3504" s="188"/>
      <c r="M3504" s="188">
        <v>2320.9299999999998</v>
      </c>
      <c r="N3504" s="188"/>
      <c r="O3504" s="188"/>
      <c r="P3504" s="188">
        <v>2195.96</v>
      </c>
      <c r="Q3504" s="188">
        <v>2049.56</v>
      </c>
      <c r="R3504" s="188"/>
      <c r="S3504" s="188">
        <v>2142.4</v>
      </c>
      <c r="T3504" s="188"/>
      <c r="U3504" s="188"/>
      <c r="V3504" s="188">
        <v>2124.0100000000002</v>
      </c>
      <c r="W3504" s="188"/>
      <c r="X3504" s="188"/>
      <c r="Y3504" s="188"/>
      <c r="Z3504" s="188">
        <v>2570.88</v>
      </c>
      <c r="AA3504" s="188">
        <v>1692.38</v>
      </c>
      <c r="AB3504" s="188">
        <v>1928.16</v>
      </c>
      <c r="AC3504" s="188"/>
      <c r="AD3504" s="188"/>
      <c r="AE3504" s="188">
        <v>1526.46</v>
      </c>
      <c r="AF3504" s="188"/>
    </row>
    <row r="3505" spans="1:32" x14ac:dyDescent="0.3">
      <c r="A3505" s="180" t="s">
        <v>973</v>
      </c>
      <c r="B3505" s="180">
        <v>5035</v>
      </c>
      <c r="C3505" s="182" t="s">
        <v>29812</v>
      </c>
      <c r="D3505" s="180" t="s">
        <v>6</v>
      </c>
      <c r="E3505" s="180" t="s">
        <v>857</v>
      </c>
      <c r="F3505" s="188"/>
      <c r="G3505" s="188">
        <v>1744.8</v>
      </c>
      <c r="H3505" s="188"/>
      <c r="I3505" s="188"/>
      <c r="J3505" s="188">
        <v>2047.22</v>
      </c>
      <c r="K3505" s="188"/>
      <c r="L3505" s="188"/>
      <c r="M3505" s="188">
        <v>2668.51</v>
      </c>
      <c r="N3505" s="188"/>
      <c r="O3505" s="188"/>
      <c r="P3505" s="188">
        <v>2524.83</v>
      </c>
      <c r="Q3505" s="188">
        <v>2356.5</v>
      </c>
      <c r="R3505" s="188"/>
      <c r="S3505" s="188">
        <v>2463.2399999999998</v>
      </c>
      <c r="T3505" s="188"/>
      <c r="U3505" s="188"/>
      <c r="V3505" s="188">
        <v>2442.1</v>
      </c>
      <c r="W3505" s="188"/>
      <c r="X3505" s="188"/>
      <c r="Y3505" s="188"/>
      <c r="Z3505" s="188">
        <v>2955.89</v>
      </c>
      <c r="AA3505" s="188">
        <v>1945.84</v>
      </c>
      <c r="AB3505" s="188">
        <v>2216.92</v>
      </c>
      <c r="AC3505" s="188"/>
      <c r="AD3505" s="188"/>
      <c r="AE3505" s="188">
        <v>1755.06</v>
      </c>
      <c r="AF3505" s="188"/>
    </row>
    <row r="3506" spans="1:32" x14ac:dyDescent="0.3">
      <c r="A3506" s="180" t="s">
        <v>973</v>
      </c>
      <c r="B3506" s="180">
        <v>41180</v>
      </c>
      <c r="C3506" s="182" t="s">
        <v>29813</v>
      </c>
      <c r="D3506" s="180" t="s">
        <v>6</v>
      </c>
      <c r="E3506" s="180" t="s">
        <v>857</v>
      </c>
      <c r="F3506" s="188"/>
      <c r="G3506" s="188">
        <v>3922.28</v>
      </c>
      <c r="H3506" s="188"/>
      <c r="I3506" s="188"/>
      <c r="J3506" s="188">
        <v>4602.12</v>
      </c>
      <c r="K3506" s="188"/>
      <c r="L3506" s="188"/>
      <c r="M3506" s="188">
        <v>5998.78</v>
      </c>
      <c r="N3506" s="188"/>
      <c r="O3506" s="188"/>
      <c r="P3506" s="188">
        <v>5675.77</v>
      </c>
      <c r="Q3506" s="188">
        <v>5297.38</v>
      </c>
      <c r="R3506" s="188"/>
      <c r="S3506" s="188">
        <v>5537.33</v>
      </c>
      <c r="T3506" s="188"/>
      <c r="U3506" s="188"/>
      <c r="V3506" s="188">
        <v>5489.81</v>
      </c>
      <c r="W3506" s="188"/>
      <c r="X3506" s="188"/>
      <c r="Y3506" s="188"/>
      <c r="Z3506" s="188">
        <v>6644.8</v>
      </c>
      <c r="AA3506" s="188">
        <v>4374.22</v>
      </c>
      <c r="AB3506" s="188">
        <v>4983.6000000000004</v>
      </c>
      <c r="AC3506" s="188"/>
      <c r="AD3506" s="188"/>
      <c r="AE3506" s="188">
        <v>3945.35</v>
      </c>
      <c r="AF3506" s="188"/>
    </row>
    <row r="3507" spans="1:32" x14ac:dyDescent="0.3">
      <c r="A3507" s="180" t="s">
        <v>973</v>
      </c>
      <c r="B3507" s="180">
        <v>41181</v>
      </c>
      <c r="C3507" s="182" t="s">
        <v>29814</v>
      </c>
      <c r="D3507" s="180" t="s">
        <v>6</v>
      </c>
      <c r="E3507" s="180" t="s">
        <v>857</v>
      </c>
      <c r="F3507" s="188"/>
      <c r="G3507" s="188">
        <v>5192.97</v>
      </c>
      <c r="H3507" s="188"/>
      <c r="I3507" s="188"/>
      <c r="J3507" s="188">
        <v>6093.07</v>
      </c>
      <c r="K3507" s="188"/>
      <c r="L3507" s="188"/>
      <c r="M3507" s="188">
        <v>7942.2</v>
      </c>
      <c r="N3507" s="188"/>
      <c r="O3507" s="188"/>
      <c r="P3507" s="188">
        <v>7514.54</v>
      </c>
      <c r="Q3507" s="188">
        <v>7013.57</v>
      </c>
      <c r="R3507" s="188"/>
      <c r="S3507" s="188">
        <v>7331.26</v>
      </c>
      <c r="T3507" s="188"/>
      <c r="U3507" s="188"/>
      <c r="V3507" s="188">
        <v>7268.33</v>
      </c>
      <c r="W3507" s="188"/>
      <c r="X3507" s="188"/>
      <c r="Y3507" s="188"/>
      <c r="Z3507" s="188">
        <v>8797.51</v>
      </c>
      <c r="AA3507" s="188">
        <v>5791.33</v>
      </c>
      <c r="AB3507" s="188">
        <v>6598.13</v>
      </c>
      <c r="AC3507" s="188"/>
      <c r="AD3507" s="188"/>
      <c r="AE3507" s="188">
        <v>5223.5200000000004</v>
      </c>
      <c r="AF3507" s="188"/>
    </row>
    <row r="3508" spans="1:32" x14ac:dyDescent="0.3">
      <c r="A3508" s="180" t="s">
        <v>973</v>
      </c>
      <c r="B3508" s="180">
        <v>41182</v>
      </c>
      <c r="C3508" s="182" t="s">
        <v>29815</v>
      </c>
      <c r="D3508" s="180" t="s">
        <v>6</v>
      </c>
      <c r="E3508" s="180" t="s">
        <v>857</v>
      </c>
      <c r="F3508" s="188"/>
      <c r="G3508" s="188">
        <v>7449.75</v>
      </c>
      <c r="H3508" s="188"/>
      <c r="I3508" s="188"/>
      <c r="J3508" s="188">
        <v>8741.01</v>
      </c>
      <c r="K3508" s="188"/>
      <c r="L3508" s="188"/>
      <c r="M3508" s="188">
        <v>11393.74</v>
      </c>
      <c r="N3508" s="188"/>
      <c r="O3508" s="188"/>
      <c r="P3508" s="188">
        <v>10780.23</v>
      </c>
      <c r="Q3508" s="188">
        <v>10061.540000000001</v>
      </c>
      <c r="R3508" s="188"/>
      <c r="S3508" s="188">
        <v>10517.29</v>
      </c>
      <c r="T3508" s="188"/>
      <c r="U3508" s="188"/>
      <c r="V3508" s="188">
        <v>10427.02</v>
      </c>
      <c r="W3508" s="188"/>
      <c r="X3508" s="188"/>
      <c r="Y3508" s="188"/>
      <c r="Z3508" s="188">
        <v>12620.75</v>
      </c>
      <c r="AA3508" s="188">
        <v>8308.14</v>
      </c>
      <c r="AB3508" s="188">
        <v>9465.56</v>
      </c>
      <c r="AC3508" s="188"/>
      <c r="AD3508" s="188"/>
      <c r="AE3508" s="188">
        <v>7493.57</v>
      </c>
      <c r="AF3508" s="188"/>
    </row>
    <row r="3509" spans="1:32" x14ac:dyDescent="0.3">
      <c r="A3509" s="180" t="s">
        <v>973</v>
      </c>
      <c r="B3509" s="180">
        <v>41183</v>
      </c>
      <c r="C3509" s="182" t="s">
        <v>29816</v>
      </c>
      <c r="D3509" s="180" t="s">
        <v>6</v>
      </c>
      <c r="E3509" s="180" t="s">
        <v>857</v>
      </c>
      <c r="F3509" s="188"/>
      <c r="G3509" s="188">
        <v>9301.16</v>
      </c>
      <c r="H3509" s="188"/>
      <c r="I3509" s="188"/>
      <c r="J3509" s="188">
        <v>10913.33</v>
      </c>
      <c r="K3509" s="188"/>
      <c r="L3509" s="188"/>
      <c r="M3509" s="188">
        <v>14225.31</v>
      </c>
      <c r="N3509" s="188"/>
      <c r="O3509" s="188"/>
      <c r="P3509" s="188">
        <v>13459.33</v>
      </c>
      <c r="Q3509" s="188">
        <v>12562.05</v>
      </c>
      <c r="R3509" s="188"/>
      <c r="S3509" s="188">
        <v>13131.06</v>
      </c>
      <c r="T3509" s="188"/>
      <c r="U3509" s="188"/>
      <c r="V3509" s="188">
        <v>13018.35</v>
      </c>
      <c r="W3509" s="188"/>
      <c r="X3509" s="188"/>
      <c r="Y3509" s="188"/>
      <c r="Z3509" s="188">
        <v>15757.27</v>
      </c>
      <c r="AA3509" s="188">
        <v>10372.879999999999</v>
      </c>
      <c r="AB3509" s="188">
        <v>11817.95</v>
      </c>
      <c r="AC3509" s="188"/>
      <c r="AD3509" s="188"/>
      <c r="AE3509" s="188">
        <v>9355.8799999999992</v>
      </c>
      <c r="AF3509" s="188"/>
    </row>
    <row r="3510" spans="1:32" x14ac:dyDescent="0.3">
      <c r="A3510" s="180" t="s">
        <v>973</v>
      </c>
      <c r="B3510" s="180">
        <v>41184</v>
      </c>
      <c r="C3510" s="182" t="s">
        <v>29817</v>
      </c>
      <c r="D3510" s="180" t="s">
        <v>6</v>
      </c>
      <c r="E3510" s="180" t="s">
        <v>857</v>
      </c>
      <c r="F3510" s="188"/>
      <c r="G3510" s="188">
        <v>14161.59</v>
      </c>
      <c r="H3510" s="188"/>
      <c r="I3510" s="188"/>
      <c r="J3510" s="188">
        <v>16616.21</v>
      </c>
      <c r="K3510" s="188"/>
      <c r="L3510" s="188"/>
      <c r="M3510" s="188">
        <v>21658.91</v>
      </c>
      <c r="N3510" s="188"/>
      <c r="O3510" s="188"/>
      <c r="P3510" s="188">
        <v>20492.66</v>
      </c>
      <c r="Q3510" s="188">
        <v>19126.48</v>
      </c>
      <c r="R3510" s="188"/>
      <c r="S3510" s="188">
        <v>19992.84</v>
      </c>
      <c r="T3510" s="188"/>
      <c r="U3510" s="188"/>
      <c r="V3510" s="188">
        <v>19821.23</v>
      </c>
      <c r="W3510" s="188"/>
      <c r="X3510" s="188"/>
      <c r="Y3510" s="188"/>
      <c r="Z3510" s="188">
        <v>23991.41</v>
      </c>
      <c r="AA3510" s="188">
        <v>15793.34</v>
      </c>
      <c r="AB3510" s="188">
        <v>17993.55</v>
      </c>
      <c r="AC3510" s="188"/>
      <c r="AD3510" s="188"/>
      <c r="AE3510" s="188">
        <v>14244.9</v>
      </c>
      <c r="AF3510" s="188"/>
    </row>
    <row r="3511" spans="1:32" x14ac:dyDescent="0.3">
      <c r="A3511" s="180" t="s">
        <v>973</v>
      </c>
      <c r="B3511" s="180">
        <v>41185</v>
      </c>
      <c r="C3511" s="182" t="s">
        <v>29818</v>
      </c>
      <c r="D3511" s="180" t="s">
        <v>6</v>
      </c>
      <c r="E3511" s="180" t="s">
        <v>857</v>
      </c>
      <c r="F3511" s="188"/>
      <c r="G3511" s="188">
        <v>5251.76</v>
      </c>
      <c r="H3511" s="188"/>
      <c r="I3511" s="188"/>
      <c r="J3511" s="188">
        <v>6162.04</v>
      </c>
      <c r="K3511" s="188"/>
      <c r="L3511" s="188"/>
      <c r="M3511" s="188">
        <v>8032.1</v>
      </c>
      <c r="N3511" s="188"/>
      <c r="O3511" s="188"/>
      <c r="P3511" s="188">
        <v>7599.6</v>
      </c>
      <c r="Q3511" s="188">
        <v>7092.96</v>
      </c>
      <c r="R3511" s="188"/>
      <c r="S3511" s="188">
        <v>7414.24</v>
      </c>
      <c r="T3511" s="188"/>
      <c r="U3511" s="188"/>
      <c r="V3511" s="188">
        <v>7350.61</v>
      </c>
      <c r="W3511" s="188"/>
      <c r="X3511" s="188"/>
      <c r="Y3511" s="188"/>
      <c r="Z3511" s="188">
        <v>8897.09</v>
      </c>
      <c r="AA3511" s="188">
        <v>5856.88</v>
      </c>
      <c r="AB3511" s="188">
        <v>6672.82</v>
      </c>
      <c r="AC3511" s="188"/>
      <c r="AD3511" s="188"/>
      <c r="AE3511" s="188">
        <v>5282.65</v>
      </c>
      <c r="AF3511" s="188"/>
    </row>
    <row r="3512" spans="1:32" x14ac:dyDescent="0.3">
      <c r="A3512" s="180" t="s">
        <v>973</v>
      </c>
      <c r="B3512" s="180">
        <v>41186</v>
      </c>
      <c r="C3512" s="182" t="s">
        <v>29819</v>
      </c>
      <c r="D3512" s="180" t="s">
        <v>6</v>
      </c>
      <c r="E3512" s="180" t="s">
        <v>857</v>
      </c>
      <c r="F3512" s="188"/>
      <c r="G3512" s="188">
        <v>7359.73</v>
      </c>
      <c r="H3512" s="188"/>
      <c r="I3512" s="188"/>
      <c r="J3512" s="188">
        <v>8635.3799999999992</v>
      </c>
      <c r="K3512" s="188"/>
      <c r="L3512" s="188"/>
      <c r="M3512" s="188">
        <v>11256.06</v>
      </c>
      <c r="N3512" s="188"/>
      <c r="O3512" s="188"/>
      <c r="P3512" s="188">
        <v>10649.96</v>
      </c>
      <c r="Q3512" s="188">
        <v>9939.9599999999991</v>
      </c>
      <c r="R3512" s="188"/>
      <c r="S3512" s="188">
        <v>10390.200000000001</v>
      </c>
      <c r="T3512" s="188"/>
      <c r="U3512" s="188"/>
      <c r="V3512" s="188">
        <v>10301.02</v>
      </c>
      <c r="W3512" s="188"/>
      <c r="X3512" s="188"/>
      <c r="Y3512" s="188"/>
      <c r="Z3512" s="188">
        <v>12468.25</v>
      </c>
      <c r="AA3512" s="188">
        <v>8207.74</v>
      </c>
      <c r="AB3512" s="188">
        <v>9351.18</v>
      </c>
      <c r="AC3512" s="188"/>
      <c r="AD3512" s="188"/>
      <c r="AE3512" s="188">
        <v>7403.02</v>
      </c>
      <c r="AF3512" s="188"/>
    </row>
    <row r="3513" spans="1:32" x14ac:dyDescent="0.3">
      <c r="A3513" s="180" t="s">
        <v>973</v>
      </c>
      <c r="B3513" s="180">
        <v>41187</v>
      </c>
      <c r="C3513" s="182" t="s">
        <v>29820</v>
      </c>
      <c r="D3513" s="180" t="s">
        <v>6</v>
      </c>
      <c r="E3513" s="180" t="s">
        <v>857</v>
      </c>
      <c r="F3513" s="188"/>
      <c r="G3513" s="188">
        <v>9870</v>
      </c>
      <c r="H3513" s="188"/>
      <c r="I3513" s="188"/>
      <c r="J3513" s="188">
        <v>11580.77</v>
      </c>
      <c r="K3513" s="188"/>
      <c r="L3513" s="188"/>
      <c r="M3513" s="188">
        <v>15095.3</v>
      </c>
      <c r="N3513" s="188"/>
      <c r="O3513" s="188"/>
      <c r="P3513" s="188">
        <v>14282.48</v>
      </c>
      <c r="Q3513" s="188">
        <v>13330.31</v>
      </c>
      <c r="R3513" s="188"/>
      <c r="S3513" s="188">
        <v>13934.13</v>
      </c>
      <c r="T3513" s="188"/>
      <c r="U3513" s="188"/>
      <c r="V3513" s="188">
        <v>13814.52</v>
      </c>
      <c r="W3513" s="188"/>
      <c r="X3513" s="188"/>
      <c r="Y3513" s="188"/>
      <c r="Z3513" s="188">
        <v>16720.95</v>
      </c>
      <c r="AA3513" s="188">
        <v>11007.26</v>
      </c>
      <c r="AB3513" s="188">
        <v>12540.71</v>
      </c>
      <c r="AC3513" s="188"/>
      <c r="AD3513" s="188"/>
      <c r="AE3513" s="188">
        <v>9928.06</v>
      </c>
      <c r="AF3513" s="188"/>
    </row>
    <row r="3514" spans="1:32" x14ac:dyDescent="0.3">
      <c r="A3514" s="180" t="s">
        <v>973</v>
      </c>
      <c r="B3514" s="180">
        <v>41188</v>
      </c>
      <c r="C3514" s="182" t="s">
        <v>29821</v>
      </c>
      <c r="D3514" s="180" t="s">
        <v>6</v>
      </c>
      <c r="E3514" s="180" t="s">
        <v>857</v>
      </c>
      <c r="F3514" s="188"/>
      <c r="G3514" s="188">
        <v>12621.54</v>
      </c>
      <c r="H3514" s="188"/>
      <c r="I3514" s="188"/>
      <c r="J3514" s="188">
        <v>14809.22</v>
      </c>
      <c r="K3514" s="188"/>
      <c r="L3514" s="188"/>
      <c r="M3514" s="188">
        <v>19303.53</v>
      </c>
      <c r="N3514" s="188"/>
      <c r="O3514" s="188"/>
      <c r="P3514" s="188">
        <v>18264.11</v>
      </c>
      <c r="Q3514" s="188">
        <v>17046.5</v>
      </c>
      <c r="R3514" s="188"/>
      <c r="S3514" s="188">
        <v>17818.64</v>
      </c>
      <c r="T3514" s="188"/>
      <c r="U3514" s="188"/>
      <c r="V3514" s="188">
        <v>17665.7</v>
      </c>
      <c r="W3514" s="188"/>
      <c r="X3514" s="188"/>
      <c r="Y3514" s="188"/>
      <c r="Z3514" s="188">
        <v>21382.37</v>
      </c>
      <c r="AA3514" s="188">
        <v>14075.84</v>
      </c>
      <c r="AB3514" s="188">
        <v>16036.78</v>
      </c>
      <c r="AC3514" s="188"/>
      <c r="AD3514" s="188"/>
      <c r="AE3514" s="188">
        <v>12695.78</v>
      </c>
      <c r="AF3514" s="188"/>
    </row>
    <row r="3515" spans="1:32" x14ac:dyDescent="0.3">
      <c r="A3515" s="180" t="s">
        <v>973</v>
      </c>
      <c r="B3515" s="180">
        <v>5036</v>
      </c>
      <c r="C3515" s="182" t="s">
        <v>29822</v>
      </c>
      <c r="D3515" s="180" t="s">
        <v>6</v>
      </c>
      <c r="E3515" s="180" t="s">
        <v>857</v>
      </c>
      <c r="F3515" s="188"/>
      <c r="G3515" s="188">
        <v>2676.83</v>
      </c>
      <c r="H3515" s="188"/>
      <c r="I3515" s="188"/>
      <c r="J3515" s="188">
        <v>3140.81</v>
      </c>
      <c r="K3515" s="188"/>
      <c r="L3515" s="188"/>
      <c r="M3515" s="188">
        <v>4093.99</v>
      </c>
      <c r="N3515" s="188"/>
      <c r="O3515" s="188"/>
      <c r="P3515" s="188">
        <v>3873.54</v>
      </c>
      <c r="Q3515" s="188">
        <v>3615.3</v>
      </c>
      <c r="R3515" s="188"/>
      <c r="S3515" s="188">
        <v>3779.06</v>
      </c>
      <c r="T3515" s="188"/>
      <c r="U3515" s="188"/>
      <c r="V3515" s="188">
        <v>3746.63</v>
      </c>
      <c r="W3515" s="188"/>
      <c r="X3515" s="188"/>
      <c r="Y3515" s="188"/>
      <c r="Z3515" s="188">
        <v>4534.88</v>
      </c>
      <c r="AA3515" s="188">
        <v>2985.27</v>
      </c>
      <c r="AB3515" s="188">
        <v>3401.16</v>
      </c>
      <c r="AC3515" s="188"/>
      <c r="AD3515" s="188"/>
      <c r="AE3515" s="188">
        <v>2692.58</v>
      </c>
      <c r="AF3515" s="188"/>
    </row>
    <row r="3516" spans="1:32" x14ac:dyDescent="0.3">
      <c r="A3516" s="180" t="s">
        <v>973</v>
      </c>
      <c r="B3516" s="180">
        <v>41189</v>
      </c>
      <c r="C3516" s="182" t="s">
        <v>29823</v>
      </c>
      <c r="D3516" s="180" t="s">
        <v>6</v>
      </c>
      <c r="E3516" s="180" t="s">
        <v>857</v>
      </c>
      <c r="F3516" s="188"/>
      <c r="G3516" s="188">
        <v>16226.31</v>
      </c>
      <c r="H3516" s="188"/>
      <c r="I3516" s="188"/>
      <c r="J3516" s="188">
        <v>19038.8</v>
      </c>
      <c r="K3516" s="188"/>
      <c r="L3516" s="188"/>
      <c r="M3516" s="188">
        <v>24816.71</v>
      </c>
      <c r="N3516" s="188"/>
      <c r="O3516" s="188"/>
      <c r="P3516" s="188">
        <v>23480.42</v>
      </c>
      <c r="Q3516" s="188">
        <v>21915.06</v>
      </c>
      <c r="R3516" s="188"/>
      <c r="S3516" s="188">
        <v>22907.73</v>
      </c>
      <c r="T3516" s="188"/>
      <c r="U3516" s="188"/>
      <c r="V3516" s="188">
        <v>22711.1</v>
      </c>
      <c r="W3516" s="188"/>
      <c r="X3516" s="188"/>
      <c r="Y3516" s="188"/>
      <c r="Z3516" s="188">
        <v>27489.27</v>
      </c>
      <c r="AA3516" s="188">
        <v>18095.96</v>
      </c>
      <c r="AB3516" s="188">
        <v>20616.95</v>
      </c>
      <c r="AC3516" s="188"/>
      <c r="AD3516" s="188"/>
      <c r="AE3516" s="188">
        <v>16321.75</v>
      </c>
      <c r="AF3516" s="188"/>
    </row>
    <row r="3517" spans="1:32" x14ac:dyDescent="0.3">
      <c r="A3517" s="180" t="s">
        <v>973</v>
      </c>
      <c r="B3517" s="180">
        <v>41190</v>
      </c>
      <c r="C3517" s="182" t="s">
        <v>29824</v>
      </c>
      <c r="D3517" s="180" t="s">
        <v>6</v>
      </c>
      <c r="E3517" s="180" t="s">
        <v>857</v>
      </c>
      <c r="F3517" s="188"/>
      <c r="G3517" s="188">
        <v>5642.94</v>
      </c>
      <c r="H3517" s="188"/>
      <c r="I3517" s="188"/>
      <c r="J3517" s="188">
        <v>6621.03</v>
      </c>
      <c r="K3517" s="188"/>
      <c r="L3517" s="188"/>
      <c r="M3517" s="188">
        <v>8630.3799999999992</v>
      </c>
      <c r="N3517" s="188"/>
      <c r="O3517" s="188"/>
      <c r="P3517" s="188">
        <v>8165.67</v>
      </c>
      <c r="Q3517" s="188">
        <v>7621.29</v>
      </c>
      <c r="R3517" s="188"/>
      <c r="S3517" s="188">
        <v>7966.5</v>
      </c>
      <c r="T3517" s="188"/>
      <c r="U3517" s="188"/>
      <c r="V3517" s="188">
        <v>7898.12</v>
      </c>
      <c r="W3517" s="188"/>
      <c r="X3517" s="188"/>
      <c r="Y3517" s="188"/>
      <c r="Z3517" s="188">
        <v>9559.81</v>
      </c>
      <c r="AA3517" s="188">
        <v>6293.14</v>
      </c>
      <c r="AB3517" s="188">
        <v>7169.85</v>
      </c>
      <c r="AC3517" s="188"/>
      <c r="AD3517" s="188"/>
      <c r="AE3517" s="188">
        <v>5676.13</v>
      </c>
      <c r="AF3517" s="188"/>
    </row>
    <row r="3518" spans="1:32" x14ac:dyDescent="0.3">
      <c r="A3518" s="180" t="s">
        <v>973</v>
      </c>
      <c r="B3518" s="180">
        <v>41191</v>
      </c>
      <c r="C3518" s="182" t="s">
        <v>29825</v>
      </c>
      <c r="D3518" s="180" t="s">
        <v>6</v>
      </c>
      <c r="E3518" s="180" t="s">
        <v>857</v>
      </c>
      <c r="F3518" s="188"/>
      <c r="G3518" s="188">
        <v>8653.24</v>
      </c>
      <c r="H3518" s="188"/>
      <c r="I3518" s="188"/>
      <c r="J3518" s="188">
        <v>10153.1</v>
      </c>
      <c r="K3518" s="188"/>
      <c r="L3518" s="188"/>
      <c r="M3518" s="188">
        <v>13234.36</v>
      </c>
      <c r="N3518" s="188"/>
      <c r="O3518" s="188"/>
      <c r="P3518" s="188">
        <v>12521.74</v>
      </c>
      <c r="Q3518" s="188">
        <v>11686.96</v>
      </c>
      <c r="R3518" s="188"/>
      <c r="S3518" s="188">
        <v>12216.34</v>
      </c>
      <c r="T3518" s="188"/>
      <c r="U3518" s="188"/>
      <c r="V3518" s="188">
        <v>12111.48</v>
      </c>
      <c r="W3518" s="188"/>
      <c r="X3518" s="188"/>
      <c r="Y3518" s="188"/>
      <c r="Z3518" s="188">
        <v>14659.6</v>
      </c>
      <c r="AA3518" s="188">
        <v>9650.2900000000009</v>
      </c>
      <c r="AB3518" s="188">
        <v>10994.7</v>
      </c>
      <c r="AC3518" s="188"/>
      <c r="AD3518" s="188"/>
      <c r="AE3518" s="188">
        <v>8704.14</v>
      </c>
      <c r="AF3518" s="188"/>
    </row>
    <row r="3519" spans="1:32" x14ac:dyDescent="0.3">
      <c r="A3519" s="180" t="s">
        <v>973</v>
      </c>
      <c r="B3519" s="180">
        <v>41192</v>
      </c>
      <c r="C3519" s="182" t="s">
        <v>29826</v>
      </c>
      <c r="D3519" s="180" t="s">
        <v>6</v>
      </c>
      <c r="E3519" s="180" t="s">
        <v>857</v>
      </c>
      <c r="F3519" s="188"/>
      <c r="G3519" s="188">
        <v>9020.93</v>
      </c>
      <c r="H3519" s="188"/>
      <c r="I3519" s="188"/>
      <c r="J3519" s="188">
        <v>10584.53</v>
      </c>
      <c r="K3519" s="188"/>
      <c r="L3519" s="188"/>
      <c r="M3519" s="188">
        <v>13796.73</v>
      </c>
      <c r="N3519" s="188"/>
      <c r="O3519" s="188"/>
      <c r="P3519" s="188">
        <v>13053.82</v>
      </c>
      <c r="Q3519" s="188">
        <v>12183.57</v>
      </c>
      <c r="R3519" s="188"/>
      <c r="S3519" s="188">
        <v>12735.44</v>
      </c>
      <c r="T3519" s="188"/>
      <c r="U3519" s="188"/>
      <c r="V3519" s="188">
        <v>12626.13</v>
      </c>
      <c r="W3519" s="188"/>
      <c r="X3519" s="188"/>
      <c r="Y3519" s="188"/>
      <c r="Z3519" s="188">
        <v>15282.53</v>
      </c>
      <c r="AA3519" s="188">
        <v>10060.36</v>
      </c>
      <c r="AB3519" s="188">
        <v>11461.89</v>
      </c>
      <c r="AC3519" s="188"/>
      <c r="AD3519" s="188"/>
      <c r="AE3519" s="188">
        <v>9074</v>
      </c>
      <c r="AF3519" s="188"/>
    </row>
    <row r="3520" spans="1:32" x14ac:dyDescent="0.3">
      <c r="A3520" s="180" t="s">
        <v>973</v>
      </c>
      <c r="B3520" s="180">
        <v>41193</v>
      </c>
      <c r="C3520" s="182" t="s">
        <v>29827</v>
      </c>
      <c r="D3520" s="180" t="s">
        <v>6</v>
      </c>
      <c r="E3520" s="180" t="s">
        <v>857</v>
      </c>
      <c r="F3520" s="188"/>
      <c r="G3520" s="188">
        <v>14739.91</v>
      </c>
      <c r="H3520" s="188"/>
      <c r="I3520" s="188"/>
      <c r="J3520" s="188">
        <v>17294.77</v>
      </c>
      <c r="K3520" s="188"/>
      <c r="L3520" s="188"/>
      <c r="M3520" s="188">
        <v>22543.39</v>
      </c>
      <c r="N3520" s="188"/>
      <c r="O3520" s="188"/>
      <c r="P3520" s="188">
        <v>21329.52</v>
      </c>
      <c r="Q3520" s="188">
        <v>19907.55</v>
      </c>
      <c r="R3520" s="188"/>
      <c r="S3520" s="188">
        <v>20809.28</v>
      </c>
      <c r="T3520" s="188"/>
      <c r="U3520" s="188"/>
      <c r="V3520" s="188">
        <v>20630.669999999998</v>
      </c>
      <c r="W3520" s="188"/>
      <c r="X3520" s="188"/>
      <c r="Y3520" s="188"/>
      <c r="Z3520" s="188">
        <v>24971.14</v>
      </c>
      <c r="AA3520" s="188">
        <v>16438.29</v>
      </c>
      <c r="AB3520" s="188">
        <v>18728.349999999999</v>
      </c>
      <c r="AC3520" s="188"/>
      <c r="AD3520" s="188"/>
      <c r="AE3520" s="188">
        <v>14826.61</v>
      </c>
      <c r="AF3520" s="188"/>
    </row>
    <row r="3521" spans="1:32" x14ac:dyDescent="0.3">
      <c r="A3521" s="180" t="s">
        <v>973</v>
      </c>
      <c r="B3521" s="180">
        <v>41194</v>
      </c>
      <c r="C3521" s="182" t="s">
        <v>29828</v>
      </c>
      <c r="D3521" s="180" t="s">
        <v>6</v>
      </c>
      <c r="E3521" s="180" t="s">
        <v>857</v>
      </c>
      <c r="F3521" s="188"/>
      <c r="G3521" s="188">
        <v>17588.05</v>
      </c>
      <c r="H3521" s="188"/>
      <c r="I3521" s="188"/>
      <c r="J3521" s="188">
        <v>20636.580000000002</v>
      </c>
      <c r="K3521" s="188"/>
      <c r="L3521" s="188"/>
      <c r="M3521" s="188">
        <v>26899.37</v>
      </c>
      <c r="N3521" s="188"/>
      <c r="O3521" s="188"/>
      <c r="P3521" s="188">
        <v>25450.95</v>
      </c>
      <c r="Q3521" s="188">
        <v>23754.22</v>
      </c>
      <c r="R3521" s="188"/>
      <c r="S3521" s="188">
        <v>24830.19</v>
      </c>
      <c r="T3521" s="188"/>
      <c r="U3521" s="188"/>
      <c r="V3521" s="188">
        <v>24617.06</v>
      </c>
      <c r="W3521" s="188"/>
      <c r="X3521" s="188"/>
      <c r="Y3521" s="188"/>
      <c r="Z3521" s="188">
        <v>29796.23</v>
      </c>
      <c r="AA3521" s="188">
        <v>19614.61</v>
      </c>
      <c r="AB3521" s="188">
        <v>22347.17</v>
      </c>
      <c r="AC3521" s="188"/>
      <c r="AD3521" s="188"/>
      <c r="AE3521" s="188">
        <v>17691.509999999998</v>
      </c>
      <c r="AF3521" s="188"/>
    </row>
    <row r="3522" spans="1:32" x14ac:dyDescent="0.3">
      <c r="A3522" s="180" t="s">
        <v>973</v>
      </c>
      <c r="B3522" s="180">
        <v>5044</v>
      </c>
      <c r="C3522" s="182" t="s">
        <v>29829</v>
      </c>
      <c r="D3522" s="180" t="s">
        <v>6</v>
      </c>
      <c r="E3522" s="180" t="s">
        <v>857</v>
      </c>
      <c r="F3522" s="188"/>
      <c r="G3522" s="188">
        <v>946.42</v>
      </c>
      <c r="H3522" s="188"/>
      <c r="I3522" s="188"/>
      <c r="J3522" s="188">
        <v>1110.46</v>
      </c>
      <c r="K3522" s="188"/>
      <c r="L3522" s="188"/>
      <c r="M3522" s="188">
        <v>1447.46</v>
      </c>
      <c r="N3522" s="188"/>
      <c r="O3522" s="188"/>
      <c r="P3522" s="188">
        <v>1369.52</v>
      </c>
      <c r="Q3522" s="188">
        <v>1278.22</v>
      </c>
      <c r="R3522" s="188"/>
      <c r="S3522" s="188">
        <v>1336.12</v>
      </c>
      <c r="T3522" s="188"/>
      <c r="U3522" s="188"/>
      <c r="V3522" s="188">
        <v>1324.65</v>
      </c>
      <c r="W3522" s="188"/>
      <c r="X3522" s="188"/>
      <c r="Y3522" s="188"/>
      <c r="Z3522" s="188">
        <v>1603.34</v>
      </c>
      <c r="AA3522" s="188">
        <v>1055.47</v>
      </c>
      <c r="AB3522" s="188">
        <v>1202.51</v>
      </c>
      <c r="AC3522" s="188"/>
      <c r="AD3522" s="188"/>
      <c r="AE3522" s="188">
        <v>951.98</v>
      </c>
      <c r="AF3522" s="188"/>
    </row>
    <row r="3523" spans="1:32" x14ac:dyDescent="0.3">
      <c r="A3523" s="180" t="s">
        <v>973</v>
      </c>
      <c r="B3523" s="180">
        <v>5059</v>
      </c>
      <c r="C3523" s="182" t="s">
        <v>29830</v>
      </c>
      <c r="D3523" s="180" t="s">
        <v>6</v>
      </c>
      <c r="E3523" s="180" t="s">
        <v>857</v>
      </c>
      <c r="F3523" s="188"/>
      <c r="G3523" s="188">
        <v>1131.8</v>
      </c>
      <c r="H3523" s="188"/>
      <c r="I3523" s="188"/>
      <c r="J3523" s="188">
        <v>1327.97</v>
      </c>
      <c r="K3523" s="188"/>
      <c r="L3523" s="188"/>
      <c r="M3523" s="188">
        <v>1730.99</v>
      </c>
      <c r="N3523" s="188"/>
      <c r="O3523" s="188"/>
      <c r="P3523" s="188">
        <v>1637.78</v>
      </c>
      <c r="Q3523" s="188">
        <v>1528.59</v>
      </c>
      <c r="R3523" s="188"/>
      <c r="S3523" s="188">
        <v>1597.83</v>
      </c>
      <c r="T3523" s="188"/>
      <c r="U3523" s="188"/>
      <c r="V3523" s="188">
        <v>1584.12</v>
      </c>
      <c r="W3523" s="188"/>
      <c r="X3523" s="188"/>
      <c r="Y3523" s="188"/>
      <c r="Z3523" s="188">
        <v>1917.4</v>
      </c>
      <c r="AA3523" s="188">
        <v>1262.21</v>
      </c>
      <c r="AB3523" s="188">
        <v>1438.05</v>
      </c>
      <c r="AC3523" s="188"/>
      <c r="AD3523" s="188"/>
      <c r="AE3523" s="188">
        <v>1138.46</v>
      </c>
      <c r="AF3523" s="188"/>
    </row>
    <row r="3524" spans="1:32" x14ac:dyDescent="0.3">
      <c r="A3524" s="180" t="s">
        <v>973</v>
      </c>
      <c r="B3524" s="180">
        <v>41201</v>
      </c>
      <c r="C3524" s="182" t="s">
        <v>29831</v>
      </c>
      <c r="D3524" s="180" t="s">
        <v>6</v>
      </c>
      <c r="E3524" s="180" t="s">
        <v>857</v>
      </c>
      <c r="F3524" s="188"/>
      <c r="G3524" s="188">
        <v>2296.89</v>
      </c>
      <c r="H3524" s="188"/>
      <c r="I3524" s="188"/>
      <c r="J3524" s="188">
        <v>2695.01</v>
      </c>
      <c r="K3524" s="188"/>
      <c r="L3524" s="188"/>
      <c r="M3524" s="188">
        <v>3512.89</v>
      </c>
      <c r="N3524" s="188"/>
      <c r="O3524" s="188"/>
      <c r="P3524" s="188">
        <v>3323.74</v>
      </c>
      <c r="Q3524" s="188">
        <v>3102.15</v>
      </c>
      <c r="R3524" s="188"/>
      <c r="S3524" s="188">
        <v>3242.67</v>
      </c>
      <c r="T3524" s="188"/>
      <c r="U3524" s="188"/>
      <c r="V3524" s="188">
        <v>3214.84</v>
      </c>
      <c r="W3524" s="188"/>
      <c r="X3524" s="188"/>
      <c r="Y3524" s="188"/>
      <c r="Z3524" s="188">
        <v>3891.2</v>
      </c>
      <c r="AA3524" s="188">
        <v>2561.5500000000002</v>
      </c>
      <c r="AB3524" s="188">
        <v>2918.4</v>
      </c>
      <c r="AC3524" s="188"/>
      <c r="AD3524" s="188"/>
      <c r="AE3524" s="188">
        <v>2310.4</v>
      </c>
      <c r="AF3524" s="188"/>
    </row>
    <row r="3525" spans="1:32" x14ac:dyDescent="0.3">
      <c r="A3525" s="180" t="s">
        <v>973</v>
      </c>
      <c r="B3525" s="180">
        <v>41199</v>
      </c>
      <c r="C3525" s="182" t="s">
        <v>29832</v>
      </c>
      <c r="D3525" s="180" t="s">
        <v>6</v>
      </c>
      <c r="E3525" s="180" t="s">
        <v>857</v>
      </c>
      <c r="F3525" s="188"/>
      <c r="G3525" s="188">
        <v>738.08</v>
      </c>
      <c r="H3525" s="188"/>
      <c r="I3525" s="188"/>
      <c r="J3525" s="188">
        <v>866.01</v>
      </c>
      <c r="K3525" s="188"/>
      <c r="L3525" s="188"/>
      <c r="M3525" s="188">
        <v>1128.83</v>
      </c>
      <c r="N3525" s="188"/>
      <c r="O3525" s="188"/>
      <c r="P3525" s="188">
        <v>1068.04</v>
      </c>
      <c r="Q3525" s="188">
        <v>996.84</v>
      </c>
      <c r="R3525" s="188"/>
      <c r="S3525" s="188">
        <v>1041.99</v>
      </c>
      <c r="T3525" s="188"/>
      <c r="U3525" s="188"/>
      <c r="V3525" s="188">
        <v>1033.05</v>
      </c>
      <c r="W3525" s="188"/>
      <c r="X3525" s="188"/>
      <c r="Y3525" s="188"/>
      <c r="Z3525" s="188">
        <v>1250.3900000000001</v>
      </c>
      <c r="AA3525" s="188">
        <v>823.12</v>
      </c>
      <c r="AB3525" s="188">
        <v>937.79</v>
      </c>
      <c r="AC3525" s="188"/>
      <c r="AD3525" s="188"/>
      <c r="AE3525" s="188">
        <v>742.42</v>
      </c>
      <c r="AF3525" s="188"/>
    </row>
    <row r="3526" spans="1:32" x14ac:dyDescent="0.3">
      <c r="A3526" s="180" t="s">
        <v>973</v>
      </c>
      <c r="B3526" s="180">
        <v>5057</v>
      </c>
      <c r="C3526" s="182" t="s">
        <v>29833</v>
      </c>
      <c r="D3526" s="180" t="s">
        <v>6</v>
      </c>
      <c r="E3526" s="180" t="s">
        <v>857</v>
      </c>
      <c r="F3526" s="188"/>
      <c r="G3526" s="188">
        <v>999.22</v>
      </c>
      <c r="H3526" s="188"/>
      <c r="I3526" s="188"/>
      <c r="J3526" s="188">
        <v>1172.4100000000001</v>
      </c>
      <c r="K3526" s="188"/>
      <c r="L3526" s="188"/>
      <c r="M3526" s="188">
        <v>1528.22</v>
      </c>
      <c r="N3526" s="188"/>
      <c r="O3526" s="188"/>
      <c r="P3526" s="188">
        <v>1445.93</v>
      </c>
      <c r="Q3526" s="188">
        <v>1349.53</v>
      </c>
      <c r="R3526" s="188"/>
      <c r="S3526" s="188">
        <v>1410.66</v>
      </c>
      <c r="T3526" s="188"/>
      <c r="U3526" s="188"/>
      <c r="V3526" s="188">
        <v>1398.56</v>
      </c>
      <c r="W3526" s="188"/>
      <c r="X3526" s="188"/>
      <c r="Y3526" s="188"/>
      <c r="Z3526" s="188">
        <v>1692.8</v>
      </c>
      <c r="AA3526" s="188">
        <v>1114.3499999999999</v>
      </c>
      <c r="AB3526" s="188">
        <v>1269.5999999999999</v>
      </c>
      <c r="AC3526" s="188"/>
      <c r="AD3526" s="188"/>
      <c r="AE3526" s="188">
        <v>1005.1</v>
      </c>
      <c r="AF3526" s="188"/>
    </row>
    <row r="3527" spans="1:32" x14ac:dyDescent="0.3">
      <c r="A3527" s="180" t="s">
        <v>973</v>
      </c>
      <c r="B3527" s="180">
        <v>41200</v>
      </c>
      <c r="C3527" s="182" t="s">
        <v>29834</v>
      </c>
      <c r="D3527" s="180" t="s">
        <v>6</v>
      </c>
      <c r="E3527" s="180" t="s">
        <v>857</v>
      </c>
      <c r="F3527" s="188"/>
      <c r="G3527" s="188">
        <v>1436.56</v>
      </c>
      <c r="H3527" s="188"/>
      <c r="I3527" s="188"/>
      <c r="J3527" s="188">
        <v>1685.56</v>
      </c>
      <c r="K3527" s="188"/>
      <c r="L3527" s="188"/>
      <c r="M3527" s="188">
        <v>2197.09</v>
      </c>
      <c r="N3527" s="188"/>
      <c r="O3527" s="188"/>
      <c r="P3527" s="188">
        <v>2078.79</v>
      </c>
      <c r="Q3527" s="188">
        <v>1940.2</v>
      </c>
      <c r="R3527" s="188"/>
      <c r="S3527" s="188">
        <v>2028.08</v>
      </c>
      <c r="T3527" s="188"/>
      <c r="U3527" s="188"/>
      <c r="V3527" s="188">
        <v>2010.68</v>
      </c>
      <c r="W3527" s="188"/>
      <c r="X3527" s="188"/>
      <c r="Y3527" s="188"/>
      <c r="Z3527" s="188">
        <v>2433.6999999999998</v>
      </c>
      <c r="AA3527" s="188">
        <v>1602.08</v>
      </c>
      <c r="AB3527" s="188">
        <v>1825.28</v>
      </c>
      <c r="AC3527" s="188"/>
      <c r="AD3527" s="188"/>
      <c r="AE3527" s="188">
        <v>1445.01</v>
      </c>
      <c r="AF3527" s="188"/>
    </row>
    <row r="3528" spans="1:32" x14ac:dyDescent="0.3">
      <c r="A3528" s="180" t="s">
        <v>973</v>
      </c>
      <c r="B3528" s="180">
        <v>41205</v>
      </c>
      <c r="C3528" s="182" t="s">
        <v>29835</v>
      </c>
      <c r="D3528" s="180" t="s">
        <v>6</v>
      </c>
      <c r="E3528" s="180" t="s">
        <v>857</v>
      </c>
      <c r="F3528" s="188"/>
      <c r="G3528" s="188">
        <v>2661.91</v>
      </c>
      <c r="H3528" s="188"/>
      <c r="I3528" s="188"/>
      <c r="J3528" s="188">
        <v>3123.3</v>
      </c>
      <c r="K3528" s="188"/>
      <c r="L3528" s="188"/>
      <c r="M3528" s="188">
        <v>4071.16</v>
      </c>
      <c r="N3528" s="188"/>
      <c r="O3528" s="188"/>
      <c r="P3528" s="188">
        <v>3851.95</v>
      </c>
      <c r="Q3528" s="188">
        <v>3595.15</v>
      </c>
      <c r="R3528" s="188"/>
      <c r="S3528" s="188">
        <v>3758</v>
      </c>
      <c r="T3528" s="188"/>
      <c r="U3528" s="188"/>
      <c r="V3528" s="188">
        <v>3725.74</v>
      </c>
      <c r="W3528" s="188"/>
      <c r="X3528" s="188"/>
      <c r="Y3528" s="188"/>
      <c r="Z3528" s="188">
        <v>4509.6000000000004</v>
      </c>
      <c r="AA3528" s="188">
        <v>2968.63</v>
      </c>
      <c r="AB3528" s="188">
        <v>3382.2</v>
      </c>
      <c r="AC3528" s="188"/>
      <c r="AD3528" s="188"/>
      <c r="AE3528" s="188">
        <v>2677.57</v>
      </c>
      <c r="AF3528" s="188"/>
    </row>
    <row r="3529" spans="1:32" x14ac:dyDescent="0.3">
      <c r="A3529" s="180" t="s">
        <v>973</v>
      </c>
      <c r="B3529" s="180">
        <v>41202</v>
      </c>
      <c r="C3529" s="182" t="s">
        <v>29836</v>
      </c>
      <c r="D3529" s="180" t="s">
        <v>6</v>
      </c>
      <c r="E3529" s="180" t="s">
        <v>857</v>
      </c>
      <c r="F3529" s="188"/>
      <c r="G3529" s="188">
        <v>776.76</v>
      </c>
      <c r="H3529" s="188"/>
      <c r="I3529" s="188"/>
      <c r="J3529" s="188">
        <v>911.4</v>
      </c>
      <c r="K3529" s="188"/>
      <c r="L3529" s="188"/>
      <c r="M3529" s="188">
        <v>1187.99</v>
      </c>
      <c r="N3529" s="188"/>
      <c r="O3529" s="188"/>
      <c r="P3529" s="188">
        <v>1124.02</v>
      </c>
      <c r="Q3529" s="188">
        <v>1049.0899999999999</v>
      </c>
      <c r="R3529" s="188"/>
      <c r="S3529" s="188">
        <v>1096.6099999999999</v>
      </c>
      <c r="T3529" s="188"/>
      <c r="U3529" s="188"/>
      <c r="V3529" s="188">
        <v>1087.19</v>
      </c>
      <c r="W3529" s="188"/>
      <c r="X3529" s="188"/>
      <c r="Y3529" s="188"/>
      <c r="Z3529" s="188">
        <v>1315.93</v>
      </c>
      <c r="AA3529" s="188">
        <v>866.26</v>
      </c>
      <c r="AB3529" s="188">
        <v>986.94</v>
      </c>
      <c r="AC3529" s="188"/>
      <c r="AD3529" s="188"/>
      <c r="AE3529" s="188">
        <v>781.33</v>
      </c>
      <c r="AF3529" s="188"/>
    </row>
    <row r="3530" spans="1:32" x14ac:dyDescent="0.3">
      <c r="A3530" s="180" t="s">
        <v>973</v>
      </c>
      <c r="B3530" s="180">
        <v>41206</v>
      </c>
      <c r="C3530" s="182" t="s">
        <v>29837</v>
      </c>
      <c r="D3530" s="180" t="s">
        <v>6</v>
      </c>
      <c r="E3530" s="180" t="s">
        <v>857</v>
      </c>
      <c r="F3530" s="188"/>
      <c r="G3530" s="188">
        <v>3509.62</v>
      </c>
      <c r="H3530" s="188"/>
      <c r="I3530" s="188"/>
      <c r="J3530" s="188">
        <v>4117.9399999999996</v>
      </c>
      <c r="K3530" s="188"/>
      <c r="L3530" s="188"/>
      <c r="M3530" s="188">
        <v>5367.65</v>
      </c>
      <c r="N3530" s="188"/>
      <c r="O3530" s="188"/>
      <c r="P3530" s="188">
        <v>5078.62</v>
      </c>
      <c r="Q3530" s="188">
        <v>4740.05</v>
      </c>
      <c r="R3530" s="188"/>
      <c r="S3530" s="188">
        <v>4954.76</v>
      </c>
      <c r="T3530" s="188"/>
      <c r="U3530" s="188"/>
      <c r="V3530" s="188">
        <v>4912.2299999999996</v>
      </c>
      <c r="W3530" s="188"/>
      <c r="X3530" s="188"/>
      <c r="Y3530" s="188"/>
      <c r="Z3530" s="188">
        <v>5945.71</v>
      </c>
      <c r="AA3530" s="188">
        <v>3914.01</v>
      </c>
      <c r="AB3530" s="188">
        <v>4459.28</v>
      </c>
      <c r="AC3530" s="188"/>
      <c r="AD3530" s="188"/>
      <c r="AE3530" s="188">
        <v>3530.26</v>
      </c>
      <c r="AF3530" s="188"/>
    </row>
    <row r="3531" spans="1:32" x14ac:dyDescent="0.3">
      <c r="A3531" s="180" t="s">
        <v>973</v>
      </c>
      <c r="B3531" s="180">
        <v>12372</v>
      </c>
      <c r="C3531" s="182" t="s">
        <v>29838</v>
      </c>
      <c r="D3531" s="180" t="s">
        <v>6</v>
      </c>
      <c r="E3531" s="180" t="s">
        <v>857</v>
      </c>
      <c r="F3531" s="188"/>
      <c r="G3531" s="188">
        <v>815.6</v>
      </c>
      <c r="H3531" s="188"/>
      <c r="I3531" s="188"/>
      <c r="J3531" s="188">
        <v>956.97</v>
      </c>
      <c r="K3531" s="188"/>
      <c r="L3531" s="188"/>
      <c r="M3531" s="188">
        <v>1247.4000000000001</v>
      </c>
      <c r="N3531" s="188"/>
      <c r="O3531" s="188"/>
      <c r="P3531" s="188">
        <v>1180.23</v>
      </c>
      <c r="Q3531" s="188">
        <v>1101.55</v>
      </c>
      <c r="R3531" s="188"/>
      <c r="S3531" s="188">
        <v>1151.44</v>
      </c>
      <c r="T3531" s="188"/>
      <c r="U3531" s="188"/>
      <c r="V3531" s="188">
        <v>1141.56</v>
      </c>
      <c r="W3531" s="188"/>
      <c r="X3531" s="188"/>
      <c r="Y3531" s="188"/>
      <c r="Z3531" s="188">
        <v>1381.73</v>
      </c>
      <c r="AA3531" s="188">
        <v>909.58</v>
      </c>
      <c r="AB3531" s="188">
        <v>1036.3</v>
      </c>
      <c r="AC3531" s="188"/>
      <c r="AD3531" s="188"/>
      <c r="AE3531" s="188">
        <v>820.4</v>
      </c>
      <c r="AF3531" s="188"/>
    </row>
    <row r="3532" spans="1:32" x14ac:dyDescent="0.3">
      <c r="A3532" s="180" t="s">
        <v>973</v>
      </c>
      <c r="B3532" s="180">
        <v>41207</v>
      </c>
      <c r="C3532" s="182" t="s">
        <v>29839</v>
      </c>
      <c r="D3532" s="180" t="s">
        <v>6</v>
      </c>
      <c r="E3532" s="180" t="s">
        <v>857</v>
      </c>
      <c r="F3532" s="188"/>
      <c r="G3532" s="188">
        <v>4724.6400000000003</v>
      </c>
      <c r="H3532" s="188"/>
      <c r="I3532" s="188"/>
      <c r="J3532" s="188">
        <v>5543.56</v>
      </c>
      <c r="K3532" s="188"/>
      <c r="L3532" s="188"/>
      <c r="M3532" s="188">
        <v>7225.92</v>
      </c>
      <c r="N3532" s="188"/>
      <c r="O3532" s="188"/>
      <c r="P3532" s="188">
        <v>6836.83</v>
      </c>
      <c r="Q3532" s="188">
        <v>6381.05</v>
      </c>
      <c r="R3532" s="188"/>
      <c r="S3532" s="188">
        <v>6670.08</v>
      </c>
      <c r="T3532" s="188"/>
      <c r="U3532" s="188"/>
      <c r="V3532" s="188">
        <v>6612.83</v>
      </c>
      <c r="W3532" s="188"/>
      <c r="X3532" s="188"/>
      <c r="Y3532" s="188"/>
      <c r="Z3532" s="188">
        <v>8004.1</v>
      </c>
      <c r="AA3532" s="188">
        <v>5269.03</v>
      </c>
      <c r="AB3532" s="188">
        <v>6003.07</v>
      </c>
      <c r="AC3532" s="188"/>
      <c r="AD3532" s="188"/>
      <c r="AE3532" s="188">
        <v>4752.43</v>
      </c>
      <c r="AF3532" s="188"/>
    </row>
    <row r="3533" spans="1:32" x14ac:dyDescent="0.3">
      <c r="A3533" s="180" t="s">
        <v>973</v>
      </c>
      <c r="B3533" s="180">
        <v>41203</v>
      </c>
      <c r="C3533" s="182" t="s">
        <v>29840</v>
      </c>
      <c r="D3533" s="180" t="s">
        <v>6</v>
      </c>
      <c r="E3533" s="180" t="s">
        <v>857</v>
      </c>
      <c r="F3533" s="188"/>
      <c r="G3533" s="188">
        <v>1244.29</v>
      </c>
      <c r="H3533" s="188"/>
      <c r="I3533" s="188"/>
      <c r="J3533" s="188">
        <v>1459.96</v>
      </c>
      <c r="K3533" s="188"/>
      <c r="L3533" s="188"/>
      <c r="M3533" s="188">
        <v>1903.03</v>
      </c>
      <c r="N3533" s="188"/>
      <c r="O3533" s="188"/>
      <c r="P3533" s="188">
        <v>1800.56</v>
      </c>
      <c r="Q3533" s="188">
        <v>1680.52</v>
      </c>
      <c r="R3533" s="188"/>
      <c r="S3533" s="188">
        <v>1756.65</v>
      </c>
      <c r="T3533" s="188"/>
      <c r="U3533" s="188"/>
      <c r="V3533" s="188">
        <v>1741.57</v>
      </c>
      <c r="W3533" s="188"/>
      <c r="X3533" s="188"/>
      <c r="Y3533" s="188"/>
      <c r="Z3533" s="188">
        <v>2107.98</v>
      </c>
      <c r="AA3533" s="188">
        <v>1387.66</v>
      </c>
      <c r="AB3533" s="188">
        <v>1580.98</v>
      </c>
      <c r="AC3533" s="188"/>
      <c r="AD3533" s="188"/>
      <c r="AE3533" s="188">
        <v>1251.6099999999999</v>
      </c>
      <c r="AF3533" s="188"/>
    </row>
    <row r="3534" spans="1:32" x14ac:dyDescent="0.3">
      <c r="A3534" s="180" t="s">
        <v>973</v>
      </c>
      <c r="B3534" s="180">
        <v>41204</v>
      </c>
      <c r="C3534" s="182" t="s">
        <v>29841</v>
      </c>
      <c r="D3534" s="180" t="s">
        <v>6</v>
      </c>
      <c r="E3534" s="180" t="s">
        <v>857</v>
      </c>
      <c r="F3534" s="188"/>
      <c r="G3534" s="188">
        <v>1759.11</v>
      </c>
      <c r="H3534" s="188"/>
      <c r="I3534" s="188"/>
      <c r="J3534" s="188">
        <v>2064.02</v>
      </c>
      <c r="K3534" s="188"/>
      <c r="L3534" s="188"/>
      <c r="M3534" s="188">
        <v>2690.41</v>
      </c>
      <c r="N3534" s="188"/>
      <c r="O3534" s="188"/>
      <c r="P3534" s="188">
        <v>2545.54</v>
      </c>
      <c r="Q3534" s="188">
        <v>2375.84</v>
      </c>
      <c r="R3534" s="188"/>
      <c r="S3534" s="188">
        <v>2483.4499999999998</v>
      </c>
      <c r="T3534" s="188"/>
      <c r="U3534" s="188"/>
      <c r="V3534" s="188">
        <v>2462.14</v>
      </c>
      <c r="W3534" s="188"/>
      <c r="X3534" s="188"/>
      <c r="Y3534" s="188"/>
      <c r="Z3534" s="188">
        <v>2980.14</v>
      </c>
      <c r="AA3534" s="188">
        <v>1961.8</v>
      </c>
      <c r="AB3534" s="188">
        <v>2235.11</v>
      </c>
      <c r="AC3534" s="188"/>
      <c r="AD3534" s="188"/>
      <c r="AE3534" s="188">
        <v>1769.46</v>
      </c>
      <c r="AF3534" s="188"/>
    </row>
    <row r="3535" spans="1:32" x14ac:dyDescent="0.3">
      <c r="A3535" s="180" t="s">
        <v>973</v>
      </c>
      <c r="B3535" s="180">
        <v>41210</v>
      </c>
      <c r="C3535" s="182" t="s">
        <v>29842</v>
      </c>
      <c r="D3535" s="180" t="s">
        <v>6</v>
      </c>
      <c r="E3535" s="180" t="s">
        <v>857</v>
      </c>
      <c r="F3535" s="188"/>
      <c r="G3535" s="188">
        <v>2938.55</v>
      </c>
      <c r="H3535" s="188"/>
      <c r="I3535" s="188"/>
      <c r="J3535" s="188">
        <v>3447.89</v>
      </c>
      <c r="K3535" s="188"/>
      <c r="L3535" s="188"/>
      <c r="M3535" s="188">
        <v>4494.26</v>
      </c>
      <c r="N3535" s="188"/>
      <c r="O3535" s="188"/>
      <c r="P3535" s="188">
        <v>4252.26</v>
      </c>
      <c r="Q3535" s="188">
        <v>3968.77</v>
      </c>
      <c r="R3535" s="188"/>
      <c r="S3535" s="188">
        <v>4148.54</v>
      </c>
      <c r="T3535" s="188"/>
      <c r="U3535" s="188"/>
      <c r="V3535" s="188">
        <v>4112.93</v>
      </c>
      <c r="W3535" s="188"/>
      <c r="X3535" s="188"/>
      <c r="Y3535" s="188"/>
      <c r="Z3535" s="188">
        <v>4978.25</v>
      </c>
      <c r="AA3535" s="188">
        <v>3277.14</v>
      </c>
      <c r="AB3535" s="188">
        <v>3733.69</v>
      </c>
      <c r="AC3535" s="188"/>
      <c r="AD3535" s="188"/>
      <c r="AE3535" s="188">
        <v>2955.84</v>
      </c>
      <c r="AF3535" s="188"/>
    </row>
    <row r="3536" spans="1:32" x14ac:dyDescent="0.3">
      <c r="A3536" s="180" t="s">
        <v>973</v>
      </c>
      <c r="B3536" s="180">
        <v>41208</v>
      </c>
      <c r="C3536" s="182" t="s">
        <v>29843</v>
      </c>
      <c r="D3536" s="180" t="s">
        <v>6</v>
      </c>
      <c r="E3536" s="180" t="s">
        <v>857</v>
      </c>
      <c r="F3536" s="188"/>
      <c r="G3536" s="188">
        <v>1028.6600000000001</v>
      </c>
      <c r="H3536" s="188"/>
      <c r="I3536" s="188"/>
      <c r="J3536" s="188">
        <v>1206.96</v>
      </c>
      <c r="K3536" s="188"/>
      <c r="L3536" s="188"/>
      <c r="M3536" s="188">
        <v>1573.25</v>
      </c>
      <c r="N3536" s="188"/>
      <c r="O3536" s="188"/>
      <c r="P3536" s="188">
        <v>1488.54</v>
      </c>
      <c r="Q3536" s="188">
        <v>1389.3</v>
      </c>
      <c r="R3536" s="188"/>
      <c r="S3536" s="188">
        <v>1452.23</v>
      </c>
      <c r="T3536" s="188"/>
      <c r="U3536" s="188"/>
      <c r="V3536" s="188">
        <v>1439.76</v>
      </c>
      <c r="W3536" s="188"/>
      <c r="X3536" s="188"/>
      <c r="Y3536" s="188"/>
      <c r="Z3536" s="188">
        <v>1742.68</v>
      </c>
      <c r="AA3536" s="188">
        <v>1147.19</v>
      </c>
      <c r="AB3536" s="188">
        <v>1307.01</v>
      </c>
      <c r="AC3536" s="188"/>
      <c r="AD3536" s="188"/>
      <c r="AE3536" s="188">
        <v>1034.71</v>
      </c>
      <c r="AF3536" s="188"/>
    </row>
    <row r="3537" spans="1:32" x14ac:dyDescent="0.3">
      <c r="A3537" s="180" t="s">
        <v>973</v>
      </c>
      <c r="B3537" s="180">
        <v>41211</v>
      </c>
      <c r="C3537" s="182" t="s">
        <v>29844</v>
      </c>
      <c r="D3537" s="180" t="s">
        <v>6</v>
      </c>
      <c r="E3537" s="180" t="s">
        <v>857</v>
      </c>
      <c r="F3537" s="188"/>
      <c r="G3537" s="188">
        <v>4140.37</v>
      </c>
      <c r="H3537" s="188"/>
      <c r="I3537" s="188"/>
      <c r="J3537" s="188">
        <v>4858.0200000000004</v>
      </c>
      <c r="K3537" s="188"/>
      <c r="L3537" s="188"/>
      <c r="M3537" s="188">
        <v>6332.34</v>
      </c>
      <c r="N3537" s="188"/>
      <c r="O3537" s="188"/>
      <c r="P3537" s="188">
        <v>5991.37</v>
      </c>
      <c r="Q3537" s="188">
        <v>5591.94</v>
      </c>
      <c r="R3537" s="188"/>
      <c r="S3537" s="188">
        <v>5845.23</v>
      </c>
      <c r="T3537" s="188"/>
      <c r="U3537" s="188"/>
      <c r="V3537" s="188">
        <v>5795.06</v>
      </c>
      <c r="W3537" s="188"/>
      <c r="X3537" s="188"/>
      <c r="Y3537" s="188"/>
      <c r="Z3537" s="188">
        <v>7014.28</v>
      </c>
      <c r="AA3537" s="188">
        <v>4617.4399999999996</v>
      </c>
      <c r="AB3537" s="188">
        <v>5260.71</v>
      </c>
      <c r="AC3537" s="188"/>
      <c r="AD3537" s="188"/>
      <c r="AE3537" s="188">
        <v>4164.7299999999996</v>
      </c>
      <c r="AF3537" s="188"/>
    </row>
    <row r="3538" spans="1:32" x14ac:dyDescent="0.3">
      <c r="A3538" s="180" t="s">
        <v>973</v>
      </c>
      <c r="B3538" s="180">
        <v>13339</v>
      </c>
      <c r="C3538" s="182" t="s">
        <v>29845</v>
      </c>
      <c r="D3538" s="180" t="s">
        <v>6</v>
      </c>
      <c r="E3538" s="180" t="s">
        <v>857</v>
      </c>
      <c r="F3538" s="188"/>
      <c r="G3538" s="188">
        <v>1394.09</v>
      </c>
      <c r="H3538" s="188"/>
      <c r="I3538" s="188"/>
      <c r="J3538" s="188">
        <v>1635.72</v>
      </c>
      <c r="K3538" s="188"/>
      <c r="L3538" s="188"/>
      <c r="M3538" s="188">
        <v>2132.14</v>
      </c>
      <c r="N3538" s="188"/>
      <c r="O3538" s="188"/>
      <c r="P3538" s="188">
        <v>2017.33</v>
      </c>
      <c r="Q3538" s="188">
        <v>1882.84</v>
      </c>
      <c r="R3538" s="188"/>
      <c r="S3538" s="188">
        <v>1968.12</v>
      </c>
      <c r="T3538" s="188"/>
      <c r="U3538" s="188"/>
      <c r="V3538" s="188">
        <v>1951.23</v>
      </c>
      <c r="W3538" s="188"/>
      <c r="X3538" s="188"/>
      <c r="Y3538" s="188"/>
      <c r="Z3538" s="188">
        <v>2361.75</v>
      </c>
      <c r="AA3538" s="188">
        <v>1554.72</v>
      </c>
      <c r="AB3538" s="188">
        <v>1771.31</v>
      </c>
      <c r="AC3538" s="188"/>
      <c r="AD3538" s="188"/>
      <c r="AE3538" s="188">
        <v>1402.29</v>
      </c>
      <c r="AF3538" s="188"/>
    </row>
    <row r="3539" spans="1:32" x14ac:dyDescent="0.3">
      <c r="A3539" s="180" t="s">
        <v>973</v>
      </c>
      <c r="B3539" s="180">
        <v>41213</v>
      </c>
      <c r="C3539" s="182" t="s">
        <v>29846</v>
      </c>
      <c r="D3539" s="180" t="s">
        <v>6</v>
      </c>
      <c r="E3539" s="180" t="s">
        <v>857</v>
      </c>
      <c r="F3539" s="188"/>
      <c r="G3539" s="188">
        <v>8581.98</v>
      </c>
      <c r="H3539" s="188"/>
      <c r="I3539" s="188"/>
      <c r="J3539" s="188">
        <v>10069.49</v>
      </c>
      <c r="K3539" s="188"/>
      <c r="L3539" s="188"/>
      <c r="M3539" s="188">
        <v>13125.39</v>
      </c>
      <c r="N3539" s="188"/>
      <c r="O3539" s="188"/>
      <c r="P3539" s="188">
        <v>12418.63</v>
      </c>
      <c r="Q3539" s="188">
        <v>11590.73</v>
      </c>
      <c r="R3539" s="188"/>
      <c r="S3539" s="188">
        <v>12115.74</v>
      </c>
      <c r="T3539" s="188"/>
      <c r="U3539" s="188"/>
      <c r="V3539" s="188">
        <v>12011.75</v>
      </c>
      <c r="W3539" s="188"/>
      <c r="X3539" s="188"/>
      <c r="Y3539" s="188"/>
      <c r="Z3539" s="188">
        <v>14538.89</v>
      </c>
      <c r="AA3539" s="188">
        <v>9570.83</v>
      </c>
      <c r="AB3539" s="188">
        <v>10904.17</v>
      </c>
      <c r="AC3539" s="188"/>
      <c r="AD3539" s="188"/>
      <c r="AE3539" s="188">
        <v>8632.4599999999991</v>
      </c>
      <c r="AF3539" s="188"/>
    </row>
    <row r="3540" spans="1:32" x14ac:dyDescent="0.3">
      <c r="A3540" s="180" t="s">
        <v>973</v>
      </c>
      <c r="B3540" s="180">
        <v>41209</v>
      </c>
      <c r="C3540" s="182" t="s">
        <v>29847</v>
      </c>
      <c r="D3540" s="180" t="s">
        <v>6</v>
      </c>
      <c r="E3540" s="180" t="s">
        <v>857</v>
      </c>
      <c r="F3540" s="188"/>
      <c r="G3540" s="188">
        <v>1918.09</v>
      </c>
      <c r="H3540" s="188"/>
      <c r="I3540" s="188"/>
      <c r="J3540" s="188">
        <v>2250.5500000000002</v>
      </c>
      <c r="K3540" s="188"/>
      <c r="L3540" s="188"/>
      <c r="M3540" s="188">
        <v>2933.55</v>
      </c>
      <c r="N3540" s="188"/>
      <c r="O3540" s="188"/>
      <c r="P3540" s="188">
        <v>2775.59</v>
      </c>
      <c r="Q3540" s="188">
        <v>2590.5500000000002</v>
      </c>
      <c r="R3540" s="188"/>
      <c r="S3540" s="188">
        <v>2707.9</v>
      </c>
      <c r="T3540" s="188"/>
      <c r="U3540" s="188"/>
      <c r="V3540" s="188">
        <v>2684.65</v>
      </c>
      <c r="W3540" s="188"/>
      <c r="X3540" s="188"/>
      <c r="Y3540" s="188"/>
      <c r="Z3540" s="188">
        <v>3249.48</v>
      </c>
      <c r="AA3540" s="188">
        <v>2139.1</v>
      </c>
      <c r="AB3540" s="188">
        <v>2437.11</v>
      </c>
      <c r="AC3540" s="188"/>
      <c r="AD3540" s="188"/>
      <c r="AE3540" s="188">
        <v>1929.37</v>
      </c>
      <c r="AF3540" s="188"/>
    </row>
    <row r="3541" spans="1:32" x14ac:dyDescent="0.3">
      <c r="A3541" s="180" t="s">
        <v>973</v>
      </c>
      <c r="B3541" s="180">
        <v>41216</v>
      </c>
      <c r="C3541" s="182" t="s">
        <v>29848</v>
      </c>
      <c r="D3541" s="180" t="s">
        <v>6</v>
      </c>
      <c r="E3541" s="180" t="s">
        <v>857</v>
      </c>
      <c r="F3541" s="188"/>
      <c r="G3541" s="188">
        <v>3592.84</v>
      </c>
      <c r="H3541" s="188"/>
      <c r="I3541" s="188"/>
      <c r="J3541" s="188">
        <v>4215.58</v>
      </c>
      <c r="K3541" s="188"/>
      <c r="L3541" s="188"/>
      <c r="M3541" s="188">
        <v>5494.93</v>
      </c>
      <c r="N3541" s="188"/>
      <c r="O3541" s="188"/>
      <c r="P3541" s="188">
        <v>5199.05</v>
      </c>
      <c r="Q3541" s="188">
        <v>4852.45</v>
      </c>
      <c r="R3541" s="188"/>
      <c r="S3541" s="188">
        <v>5072.24</v>
      </c>
      <c r="T3541" s="188"/>
      <c r="U3541" s="188"/>
      <c r="V3541" s="188">
        <v>5028.71</v>
      </c>
      <c r="W3541" s="188"/>
      <c r="X3541" s="188"/>
      <c r="Y3541" s="188"/>
      <c r="Z3541" s="188">
        <v>6086.69</v>
      </c>
      <c r="AA3541" s="188">
        <v>4006.82</v>
      </c>
      <c r="AB3541" s="188">
        <v>4565.0200000000004</v>
      </c>
      <c r="AC3541" s="188"/>
      <c r="AD3541" s="188"/>
      <c r="AE3541" s="188">
        <v>3613.97</v>
      </c>
      <c r="AF3541" s="188"/>
    </row>
    <row r="3542" spans="1:32" x14ac:dyDescent="0.3">
      <c r="A3542" s="180" t="s">
        <v>973</v>
      </c>
      <c r="B3542" s="180">
        <v>41217</v>
      </c>
      <c r="C3542" s="182" t="s">
        <v>29849</v>
      </c>
      <c r="D3542" s="180" t="s">
        <v>6</v>
      </c>
      <c r="E3542" s="180" t="s">
        <v>857</v>
      </c>
      <c r="F3542" s="188"/>
      <c r="G3542" s="188">
        <v>5760.6</v>
      </c>
      <c r="H3542" s="188"/>
      <c r="I3542" s="188"/>
      <c r="J3542" s="188">
        <v>6759.08</v>
      </c>
      <c r="K3542" s="188"/>
      <c r="L3542" s="188"/>
      <c r="M3542" s="188">
        <v>8810.33</v>
      </c>
      <c r="N3542" s="188"/>
      <c r="O3542" s="188"/>
      <c r="P3542" s="188">
        <v>8335.92</v>
      </c>
      <c r="Q3542" s="188">
        <v>7780.19</v>
      </c>
      <c r="R3542" s="188"/>
      <c r="S3542" s="188">
        <v>8132.61</v>
      </c>
      <c r="T3542" s="188"/>
      <c r="U3542" s="188"/>
      <c r="V3542" s="188">
        <v>8062.8</v>
      </c>
      <c r="W3542" s="188"/>
      <c r="X3542" s="188"/>
      <c r="Y3542" s="188"/>
      <c r="Z3542" s="188">
        <v>9759.1299999999992</v>
      </c>
      <c r="AA3542" s="188">
        <v>6424.35</v>
      </c>
      <c r="AB3542" s="188">
        <v>7319.35</v>
      </c>
      <c r="AC3542" s="188"/>
      <c r="AD3542" s="188"/>
      <c r="AE3542" s="188">
        <v>5794.48</v>
      </c>
      <c r="AF3542" s="188"/>
    </row>
    <row r="3543" spans="1:32" x14ac:dyDescent="0.3">
      <c r="A3543" s="180" t="s">
        <v>973</v>
      </c>
      <c r="B3543" s="180">
        <v>41218</v>
      </c>
      <c r="C3543" s="182" t="s">
        <v>29850</v>
      </c>
      <c r="D3543" s="180" t="s">
        <v>6</v>
      </c>
      <c r="E3543" s="180" t="s">
        <v>857</v>
      </c>
      <c r="F3543" s="188"/>
      <c r="G3543" s="188">
        <v>7725.13</v>
      </c>
      <c r="H3543" s="188"/>
      <c r="I3543" s="188"/>
      <c r="J3543" s="188">
        <v>9064.1299999999992</v>
      </c>
      <c r="K3543" s="188"/>
      <c r="L3543" s="188"/>
      <c r="M3543" s="188">
        <v>11814.91</v>
      </c>
      <c r="N3543" s="188"/>
      <c r="O3543" s="188"/>
      <c r="P3543" s="188">
        <v>11178.73</v>
      </c>
      <c r="Q3543" s="188">
        <v>10433.48</v>
      </c>
      <c r="R3543" s="188"/>
      <c r="S3543" s="188">
        <v>10906.07</v>
      </c>
      <c r="T3543" s="188"/>
      <c r="U3543" s="188"/>
      <c r="V3543" s="188">
        <v>10812.46</v>
      </c>
      <c r="W3543" s="188"/>
      <c r="X3543" s="188"/>
      <c r="Y3543" s="188"/>
      <c r="Z3543" s="188">
        <v>13087.29</v>
      </c>
      <c r="AA3543" s="188">
        <v>8615.25</v>
      </c>
      <c r="AB3543" s="188">
        <v>9815.4699999999993</v>
      </c>
      <c r="AC3543" s="188"/>
      <c r="AD3543" s="188"/>
      <c r="AE3543" s="188">
        <v>7770.58</v>
      </c>
      <c r="AF3543" s="188"/>
    </row>
    <row r="3544" spans="1:32" x14ac:dyDescent="0.3">
      <c r="A3544" s="180" t="s">
        <v>973</v>
      </c>
      <c r="B3544" s="180">
        <v>41214</v>
      </c>
      <c r="C3544" s="182" t="s">
        <v>29851</v>
      </c>
      <c r="D3544" s="180" t="s">
        <v>6</v>
      </c>
      <c r="E3544" s="180" t="s">
        <v>857</v>
      </c>
      <c r="F3544" s="188"/>
      <c r="G3544" s="188">
        <v>1628.83</v>
      </c>
      <c r="H3544" s="188"/>
      <c r="I3544" s="188"/>
      <c r="J3544" s="188">
        <v>1911.15</v>
      </c>
      <c r="K3544" s="188"/>
      <c r="L3544" s="188"/>
      <c r="M3544" s="188">
        <v>2491.15</v>
      </c>
      <c r="N3544" s="188"/>
      <c r="O3544" s="188"/>
      <c r="P3544" s="188">
        <v>2357.0100000000002</v>
      </c>
      <c r="Q3544" s="188">
        <v>2199.88</v>
      </c>
      <c r="R3544" s="188"/>
      <c r="S3544" s="188">
        <v>2299.52</v>
      </c>
      <c r="T3544" s="188"/>
      <c r="U3544" s="188"/>
      <c r="V3544" s="188">
        <v>2279.7800000000002</v>
      </c>
      <c r="W3544" s="188"/>
      <c r="X3544" s="188"/>
      <c r="Y3544" s="188"/>
      <c r="Z3544" s="188">
        <v>2759.43</v>
      </c>
      <c r="AA3544" s="188">
        <v>1816.51</v>
      </c>
      <c r="AB3544" s="188">
        <v>2069.5700000000002</v>
      </c>
      <c r="AC3544" s="188"/>
      <c r="AD3544" s="188"/>
      <c r="AE3544" s="188">
        <v>1638.41</v>
      </c>
      <c r="AF3544" s="188"/>
    </row>
    <row r="3545" spans="1:32" x14ac:dyDescent="0.3">
      <c r="A3545" s="180" t="s">
        <v>973</v>
      </c>
      <c r="B3545" s="180">
        <v>41215</v>
      </c>
      <c r="C3545" s="182" t="s">
        <v>29852</v>
      </c>
      <c r="D3545" s="180" t="s">
        <v>6</v>
      </c>
      <c r="E3545" s="180" t="s">
        <v>857</v>
      </c>
      <c r="F3545" s="188"/>
      <c r="G3545" s="188">
        <v>2452.4299999999998</v>
      </c>
      <c r="H3545" s="188"/>
      <c r="I3545" s="188"/>
      <c r="J3545" s="188">
        <v>2877.5</v>
      </c>
      <c r="K3545" s="188"/>
      <c r="L3545" s="188"/>
      <c r="M3545" s="188">
        <v>3750.77</v>
      </c>
      <c r="N3545" s="188"/>
      <c r="O3545" s="188"/>
      <c r="P3545" s="188">
        <v>3548.81</v>
      </c>
      <c r="Q3545" s="188">
        <v>3312.22</v>
      </c>
      <c r="R3545" s="188"/>
      <c r="S3545" s="188">
        <v>3462.25</v>
      </c>
      <c r="T3545" s="188"/>
      <c r="U3545" s="188"/>
      <c r="V3545" s="188">
        <v>3432.53</v>
      </c>
      <c r="W3545" s="188"/>
      <c r="X3545" s="188"/>
      <c r="Y3545" s="188"/>
      <c r="Z3545" s="188">
        <v>4154.7</v>
      </c>
      <c r="AA3545" s="188">
        <v>2735</v>
      </c>
      <c r="AB3545" s="188">
        <v>3116.02</v>
      </c>
      <c r="AC3545" s="188"/>
      <c r="AD3545" s="188"/>
      <c r="AE3545" s="188">
        <v>2466.85</v>
      </c>
      <c r="AF3545" s="188"/>
    </row>
    <row r="3546" spans="1:32" x14ac:dyDescent="0.3">
      <c r="A3546" s="180" t="s">
        <v>973</v>
      </c>
      <c r="B3546" s="180">
        <v>41221</v>
      </c>
      <c r="C3546" s="182" t="s">
        <v>29853</v>
      </c>
      <c r="D3546" s="180" t="s">
        <v>6</v>
      </c>
      <c r="E3546" s="180" t="s">
        <v>857</v>
      </c>
      <c r="F3546" s="188"/>
      <c r="G3546" s="188">
        <v>7101.04</v>
      </c>
      <c r="H3546" s="188"/>
      <c r="I3546" s="188"/>
      <c r="J3546" s="188">
        <v>8331.86</v>
      </c>
      <c r="K3546" s="188"/>
      <c r="L3546" s="188"/>
      <c r="M3546" s="188">
        <v>10860.41</v>
      </c>
      <c r="N3546" s="188"/>
      <c r="O3546" s="188"/>
      <c r="P3546" s="188">
        <v>10275.620000000001</v>
      </c>
      <c r="Q3546" s="188">
        <v>9590.58</v>
      </c>
      <c r="R3546" s="188"/>
      <c r="S3546" s="188">
        <v>10024.99</v>
      </c>
      <c r="T3546" s="188"/>
      <c r="U3546" s="188"/>
      <c r="V3546" s="188">
        <v>9938.9500000000007</v>
      </c>
      <c r="W3546" s="188"/>
      <c r="X3546" s="188"/>
      <c r="Y3546" s="188"/>
      <c r="Z3546" s="188">
        <v>12029.99</v>
      </c>
      <c r="AA3546" s="188">
        <v>7919.24</v>
      </c>
      <c r="AB3546" s="188">
        <v>9022.49</v>
      </c>
      <c r="AC3546" s="188"/>
      <c r="AD3546" s="188"/>
      <c r="AE3546" s="188">
        <v>7142.81</v>
      </c>
      <c r="AF3546" s="188"/>
    </row>
    <row r="3547" spans="1:32" x14ac:dyDescent="0.3">
      <c r="A3547" s="180" t="s">
        <v>973</v>
      </c>
      <c r="B3547" s="180">
        <v>41222</v>
      </c>
      <c r="C3547" s="182" t="s">
        <v>29854</v>
      </c>
      <c r="D3547" s="180" t="s">
        <v>6</v>
      </c>
      <c r="E3547" s="180" t="s">
        <v>857</v>
      </c>
      <c r="F3547" s="188"/>
      <c r="G3547" s="188">
        <v>10161.67</v>
      </c>
      <c r="H3547" s="188"/>
      <c r="I3547" s="188"/>
      <c r="J3547" s="188">
        <v>11922.98</v>
      </c>
      <c r="K3547" s="188"/>
      <c r="L3547" s="188"/>
      <c r="M3547" s="188">
        <v>15541.38</v>
      </c>
      <c r="N3547" s="188"/>
      <c r="O3547" s="188"/>
      <c r="P3547" s="188">
        <v>14704.53</v>
      </c>
      <c r="Q3547" s="188">
        <v>13724.23</v>
      </c>
      <c r="R3547" s="188"/>
      <c r="S3547" s="188">
        <v>14345.89</v>
      </c>
      <c r="T3547" s="188"/>
      <c r="U3547" s="188"/>
      <c r="V3547" s="188">
        <v>14222.75</v>
      </c>
      <c r="W3547" s="188"/>
      <c r="X3547" s="188"/>
      <c r="Y3547" s="188"/>
      <c r="Z3547" s="188">
        <v>17215.060000000001</v>
      </c>
      <c r="AA3547" s="188">
        <v>11332.53</v>
      </c>
      <c r="AB3547" s="188">
        <v>12911.3</v>
      </c>
      <c r="AC3547" s="188"/>
      <c r="AD3547" s="188"/>
      <c r="AE3547" s="188">
        <v>10221.44</v>
      </c>
      <c r="AF3547" s="188"/>
    </row>
    <row r="3548" spans="1:32" x14ac:dyDescent="0.3">
      <c r="A3548" s="180" t="s">
        <v>973</v>
      </c>
      <c r="B3548" s="180">
        <v>41195</v>
      </c>
      <c r="C3548" s="182" t="s">
        <v>29855</v>
      </c>
      <c r="D3548" s="180" t="s">
        <v>6</v>
      </c>
      <c r="E3548" s="180" t="s">
        <v>857</v>
      </c>
      <c r="F3548" s="188"/>
      <c r="G3548" s="188">
        <v>522.28</v>
      </c>
      <c r="H3548" s="188"/>
      <c r="I3548" s="188"/>
      <c r="J3548" s="188">
        <v>612.79999999999995</v>
      </c>
      <c r="K3548" s="188"/>
      <c r="L3548" s="188"/>
      <c r="M3548" s="188">
        <v>798.78</v>
      </c>
      <c r="N3548" s="188"/>
      <c r="O3548" s="188"/>
      <c r="P3548" s="188">
        <v>755.77</v>
      </c>
      <c r="Q3548" s="188">
        <v>705.38</v>
      </c>
      <c r="R3548" s="188"/>
      <c r="S3548" s="188">
        <v>737.33</v>
      </c>
      <c r="T3548" s="188"/>
      <c r="U3548" s="188"/>
      <c r="V3548" s="188">
        <v>731.01</v>
      </c>
      <c r="W3548" s="188"/>
      <c r="X3548" s="188"/>
      <c r="Y3548" s="188"/>
      <c r="Z3548" s="188">
        <v>884.8</v>
      </c>
      <c r="AA3548" s="188">
        <v>582.46</v>
      </c>
      <c r="AB3548" s="188">
        <v>663.6</v>
      </c>
      <c r="AC3548" s="188"/>
      <c r="AD3548" s="188"/>
      <c r="AE3548" s="188">
        <v>525.35</v>
      </c>
      <c r="AF3548" s="188"/>
    </row>
    <row r="3549" spans="1:32" x14ac:dyDescent="0.3">
      <c r="A3549" s="180" t="s">
        <v>973</v>
      </c>
      <c r="B3549" s="180">
        <v>41198</v>
      </c>
      <c r="C3549" s="182" t="s">
        <v>29856</v>
      </c>
      <c r="D3549" s="180" t="s">
        <v>6</v>
      </c>
      <c r="E3549" s="180" t="s">
        <v>857</v>
      </c>
      <c r="F3549" s="188"/>
      <c r="G3549" s="188">
        <v>2040.95</v>
      </c>
      <c r="H3549" s="188"/>
      <c r="I3549" s="188"/>
      <c r="J3549" s="188">
        <v>2394.6999999999998</v>
      </c>
      <c r="K3549" s="188"/>
      <c r="L3549" s="188"/>
      <c r="M3549" s="188">
        <v>3121.45</v>
      </c>
      <c r="N3549" s="188"/>
      <c r="O3549" s="188"/>
      <c r="P3549" s="188">
        <v>2953.37</v>
      </c>
      <c r="Q3549" s="188">
        <v>2756.48</v>
      </c>
      <c r="R3549" s="188"/>
      <c r="S3549" s="188">
        <v>2881.34</v>
      </c>
      <c r="T3549" s="188"/>
      <c r="U3549" s="188"/>
      <c r="V3549" s="188">
        <v>2856.61</v>
      </c>
      <c r="W3549" s="188"/>
      <c r="X3549" s="188"/>
      <c r="Y3549" s="188"/>
      <c r="Z3549" s="188">
        <v>3457.61</v>
      </c>
      <c r="AA3549" s="188">
        <v>2276.11</v>
      </c>
      <c r="AB3549" s="188">
        <v>2593.21</v>
      </c>
      <c r="AC3549" s="188"/>
      <c r="AD3549" s="188"/>
      <c r="AE3549" s="188">
        <v>2052.9499999999998</v>
      </c>
      <c r="AF3549" s="188"/>
    </row>
    <row r="3550" spans="1:32" x14ac:dyDescent="0.3">
      <c r="A3550" s="180" t="s">
        <v>973</v>
      </c>
      <c r="B3550" s="180">
        <v>41196</v>
      </c>
      <c r="C3550" s="182" t="s">
        <v>29857</v>
      </c>
      <c r="D3550" s="180" t="s">
        <v>6</v>
      </c>
      <c r="E3550" s="180" t="s">
        <v>857</v>
      </c>
      <c r="F3550" s="188"/>
      <c r="G3550" s="188">
        <v>647.4</v>
      </c>
      <c r="H3550" s="188"/>
      <c r="I3550" s="188"/>
      <c r="J3550" s="188">
        <v>759.61</v>
      </c>
      <c r="K3550" s="188"/>
      <c r="L3550" s="188"/>
      <c r="M3550" s="188">
        <v>990.14</v>
      </c>
      <c r="N3550" s="188"/>
      <c r="O3550" s="188"/>
      <c r="P3550" s="188">
        <v>936.82</v>
      </c>
      <c r="Q3550" s="188">
        <v>874.37</v>
      </c>
      <c r="R3550" s="188"/>
      <c r="S3550" s="188">
        <v>913.97</v>
      </c>
      <c r="T3550" s="188"/>
      <c r="U3550" s="188"/>
      <c r="V3550" s="188">
        <v>906.13</v>
      </c>
      <c r="W3550" s="188"/>
      <c r="X3550" s="188"/>
      <c r="Y3550" s="188"/>
      <c r="Z3550" s="188">
        <v>1096.77</v>
      </c>
      <c r="AA3550" s="188">
        <v>721.99</v>
      </c>
      <c r="AB3550" s="188">
        <v>822.57</v>
      </c>
      <c r="AC3550" s="188"/>
      <c r="AD3550" s="188"/>
      <c r="AE3550" s="188">
        <v>651.20000000000005</v>
      </c>
      <c r="AF3550" s="188"/>
    </row>
    <row r="3551" spans="1:32" x14ac:dyDescent="0.3">
      <c r="A3551" s="180" t="s">
        <v>973</v>
      </c>
      <c r="B3551" s="180">
        <v>5033</v>
      </c>
      <c r="C3551" s="182" t="s">
        <v>29858</v>
      </c>
      <c r="D3551" s="180" t="s">
        <v>6</v>
      </c>
      <c r="E3551" s="180" t="s">
        <v>26586</v>
      </c>
      <c r="F3551" s="188"/>
      <c r="G3551" s="188">
        <v>850</v>
      </c>
      <c r="H3551" s="188"/>
      <c r="I3551" s="188"/>
      <c r="J3551" s="188">
        <v>997.33</v>
      </c>
      <c r="K3551" s="188"/>
      <c r="L3551" s="188"/>
      <c r="M3551" s="188">
        <v>1300</v>
      </c>
      <c r="N3551" s="188"/>
      <c r="O3551" s="188"/>
      <c r="P3551" s="188">
        <v>1230</v>
      </c>
      <c r="Q3551" s="188">
        <v>1148</v>
      </c>
      <c r="R3551" s="188"/>
      <c r="S3551" s="188">
        <v>1200</v>
      </c>
      <c r="T3551" s="188"/>
      <c r="U3551" s="188"/>
      <c r="V3551" s="188">
        <v>1189.7</v>
      </c>
      <c r="W3551" s="188"/>
      <c r="X3551" s="188"/>
      <c r="Y3551" s="188"/>
      <c r="Z3551" s="188">
        <v>1440</v>
      </c>
      <c r="AA3551" s="188">
        <v>947.94</v>
      </c>
      <c r="AB3551" s="188">
        <v>1080</v>
      </c>
      <c r="AC3551" s="188"/>
      <c r="AD3551" s="188"/>
      <c r="AE3551" s="188">
        <v>855</v>
      </c>
      <c r="AF3551" s="188"/>
    </row>
    <row r="3552" spans="1:32" x14ac:dyDescent="0.3">
      <c r="A3552" s="180" t="s">
        <v>973</v>
      </c>
      <c r="B3552" s="180">
        <v>41197</v>
      </c>
      <c r="C3552" s="182" t="s">
        <v>29859</v>
      </c>
      <c r="D3552" s="180" t="s">
        <v>6</v>
      </c>
      <c r="E3552" s="180" t="s">
        <v>857</v>
      </c>
      <c r="F3552" s="188"/>
      <c r="G3552" s="188">
        <v>1262.56</v>
      </c>
      <c r="H3552" s="188"/>
      <c r="I3552" s="188"/>
      <c r="J3552" s="188">
        <v>1481.4</v>
      </c>
      <c r="K3552" s="188"/>
      <c r="L3552" s="188"/>
      <c r="M3552" s="188">
        <v>1930.98</v>
      </c>
      <c r="N3552" s="188"/>
      <c r="O3552" s="188"/>
      <c r="P3552" s="188">
        <v>1827.01</v>
      </c>
      <c r="Q3552" s="188">
        <v>1705.21</v>
      </c>
      <c r="R3552" s="188"/>
      <c r="S3552" s="188">
        <v>1782.44</v>
      </c>
      <c r="T3552" s="188"/>
      <c r="U3552" s="188"/>
      <c r="V3552" s="188">
        <v>1767.15</v>
      </c>
      <c r="W3552" s="188"/>
      <c r="X3552" s="188"/>
      <c r="Y3552" s="188"/>
      <c r="Z3552" s="188">
        <v>2138.9299999999998</v>
      </c>
      <c r="AA3552" s="188">
        <v>1408.04</v>
      </c>
      <c r="AB3552" s="188">
        <v>1604.2</v>
      </c>
      <c r="AC3552" s="188"/>
      <c r="AD3552" s="188"/>
      <c r="AE3552" s="188">
        <v>1269.99</v>
      </c>
      <c r="AF3552" s="188"/>
    </row>
    <row r="3553" spans="1:32" x14ac:dyDescent="0.3">
      <c r="A3553" s="180" t="s">
        <v>973</v>
      </c>
      <c r="B3553" s="180">
        <v>12388</v>
      </c>
      <c r="C3553" s="182" t="s">
        <v>29860</v>
      </c>
      <c r="D3553" s="180" t="s">
        <v>6</v>
      </c>
      <c r="E3553" s="180" t="s">
        <v>857</v>
      </c>
      <c r="F3553" s="188"/>
      <c r="G3553" s="188"/>
      <c r="H3553" s="188"/>
      <c r="I3553" s="188"/>
      <c r="J3553" s="188"/>
      <c r="K3553" s="188"/>
      <c r="L3553" s="188"/>
      <c r="M3553" s="188"/>
      <c r="N3553" s="188"/>
      <c r="O3553" s="188"/>
      <c r="P3553" s="188"/>
      <c r="Q3553" s="188"/>
      <c r="R3553" s="188"/>
      <c r="S3553" s="188"/>
      <c r="T3553" s="188"/>
      <c r="U3553" s="188"/>
      <c r="V3553" s="188"/>
      <c r="W3553" s="188"/>
      <c r="X3553" s="188"/>
      <c r="Y3553" s="188"/>
      <c r="Z3553" s="188"/>
      <c r="AA3553" s="188"/>
      <c r="AB3553" s="188">
        <v>321.70999999999998</v>
      </c>
      <c r="AC3553" s="188"/>
      <c r="AD3553" s="188"/>
      <c r="AE3553" s="188">
        <v>283.58999999999997</v>
      </c>
      <c r="AF3553" s="188"/>
    </row>
    <row r="3554" spans="1:32" x14ac:dyDescent="0.3">
      <c r="A3554" s="180" t="s">
        <v>973</v>
      </c>
      <c r="B3554" s="180">
        <v>2731</v>
      </c>
      <c r="C3554" s="182" t="s">
        <v>29861</v>
      </c>
      <c r="D3554" s="180" t="s">
        <v>37</v>
      </c>
      <c r="E3554" s="180" t="s">
        <v>857</v>
      </c>
      <c r="F3554" s="188"/>
      <c r="G3554" s="188"/>
      <c r="H3554" s="188"/>
      <c r="I3554" s="188">
        <v>112.23</v>
      </c>
      <c r="J3554" s="188">
        <v>136.82</v>
      </c>
      <c r="K3554" s="188"/>
      <c r="L3554" s="188">
        <v>114.64</v>
      </c>
      <c r="M3554" s="188">
        <v>121.05</v>
      </c>
      <c r="N3554" s="188">
        <v>126.52</v>
      </c>
      <c r="O3554" s="188"/>
      <c r="P3554" s="188">
        <v>102.66</v>
      </c>
      <c r="Q3554" s="188">
        <v>164.24</v>
      </c>
      <c r="R3554" s="188">
        <v>123.37</v>
      </c>
      <c r="S3554" s="188"/>
      <c r="T3554" s="188"/>
      <c r="U3554" s="188">
        <v>133.24</v>
      </c>
      <c r="V3554" s="188"/>
      <c r="W3554" s="188">
        <v>145.63999999999999</v>
      </c>
      <c r="X3554" s="188">
        <v>142.07</v>
      </c>
      <c r="Y3554" s="188"/>
      <c r="Z3554" s="188">
        <v>160.04</v>
      </c>
      <c r="AA3554" s="188"/>
      <c r="AB3554" s="188">
        <v>171.18</v>
      </c>
      <c r="AC3554" s="188">
        <v>118.95</v>
      </c>
      <c r="AD3554" s="188"/>
      <c r="AE3554" s="188">
        <v>120.63</v>
      </c>
      <c r="AF3554" s="188"/>
    </row>
    <row r="3555" spans="1:32" x14ac:dyDescent="0.3">
      <c r="A3555" s="180" t="s">
        <v>973</v>
      </c>
      <c r="B3555" s="180">
        <v>41457</v>
      </c>
      <c r="C3555" s="182" t="s">
        <v>29862</v>
      </c>
      <c r="D3555" s="180" t="s">
        <v>6</v>
      </c>
      <c r="E3555" s="180" t="s">
        <v>857</v>
      </c>
      <c r="F3555" s="188">
        <v>1557.02</v>
      </c>
      <c r="G3555" s="188">
        <v>1605.95</v>
      </c>
      <c r="H3555" s="188">
        <v>2098.8200000000002</v>
      </c>
      <c r="I3555" s="188">
        <v>1544.52</v>
      </c>
      <c r="J3555" s="188">
        <v>1650.75</v>
      </c>
      <c r="K3555" s="188"/>
      <c r="L3555" s="188">
        <v>1246.2</v>
      </c>
      <c r="M3555" s="188">
        <v>1591.09</v>
      </c>
      <c r="N3555" s="188">
        <v>1772.56</v>
      </c>
      <c r="O3555" s="188">
        <v>1896.6</v>
      </c>
      <c r="P3555" s="188">
        <v>1522.82</v>
      </c>
      <c r="Q3555" s="188">
        <v>1811.35</v>
      </c>
      <c r="R3555" s="188">
        <v>1852.27</v>
      </c>
      <c r="S3555" s="188">
        <v>1907.21</v>
      </c>
      <c r="T3555" s="188">
        <v>1071.81</v>
      </c>
      <c r="U3555" s="188"/>
      <c r="V3555" s="188">
        <v>1499.83</v>
      </c>
      <c r="W3555" s="188"/>
      <c r="X3555" s="188">
        <v>1444.41</v>
      </c>
      <c r="Y3555" s="188">
        <v>1767.49</v>
      </c>
      <c r="Z3555" s="188">
        <v>1863</v>
      </c>
      <c r="AA3555" s="188">
        <v>2010.27</v>
      </c>
      <c r="AB3555" s="188">
        <v>1638.14</v>
      </c>
      <c r="AC3555" s="188">
        <v>1661.37</v>
      </c>
      <c r="AD3555" s="188">
        <v>1858.28</v>
      </c>
      <c r="AE3555" s="188">
        <v>1526.95</v>
      </c>
      <c r="AF3555" s="188">
        <v>1358.33</v>
      </c>
    </row>
    <row r="3556" spans="1:32" x14ac:dyDescent="0.3">
      <c r="A3556" s="180" t="s">
        <v>973</v>
      </c>
      <c r="B3556" s="180">
        <v>41458</v>
      </c>
      <c r="C3556" s="182" t="s">
        <v>29863</v>
      </c>
      <c r="D3556" s="180" t="s">
        <v>6</v>
      </c>
      <c r="E3556" s="180" t="s">
        <v>857</v>
      </c>
      <c r="F3556" s="188">
        <v>2173.67</v>
      </c>
      <c r="G3556" s="188">
        <v>2241.98</v>
      </c>
      <c r="H3556" s="188">
        <v>2930.05</v>
      </c>
      <c r="I3556" s="188">
        <v>2156.2199999999998</v>
      </c>
      <c r="J3556" s="188">
        <v>2304.54</v>
      </c>
      <c r="K3556" s="188"/>
      <c r="L3556" s="188">
        <v>1739.76</v>
      </c>
      <c r="M3556" s="188">
        <v>2221.2399999999998</v>
      </c>
      <c r="N3556" s="188">
        <v>2474.58</v>
      </c>
      <c r="O3556" s="188">
        <v>2647.75</v>
      </c>
      <c r="P3556" s="188">
        <v>2125.9299999999998</v>
      </c>
      <c r="Q3556" s="188">
        <v>2528.7399999999998</v>
      </c>
      <c r="R3556" s="188">
        <v>2585.85</v>
      </c>
      <c r="S3556" s="188">
        <v>2662.56</v>
      </c>
      <c r="T3556" s="188">
        <v>1496.3</v>
      </c>
      <c r="U3556" s="188"/>
      <c r="V3556" s="188">
        <v>2093.84</v>
      </c>
      <c r="W3556" s="188"/>
      <c r="X3556" s="188">
        <v>2016.47</v>
      </c>
      <c r="Y3556" s="188">
        <v>2467.5</v>
      </c>
      <c r="Z3556" s="188">
        <v>2600.83</v>
      </c>
      <c r="AA3556" s="188">
        <v>2806.43</v>
      </c>
      <c r="AB3556" s="188">
        <v>2286.92</v>
      </c>
      <c r="AC3556" s="188">
        <v>2319.35</v>
      </c>
      <c r="AD3556" s="188">
        <v>2594.25</v>
      </c>
      <c r="AE3556" s="188">
        <v>2131.6999999999998</v>
      </c>
      <c r="AF3556" s="188">
        <v>1896.3</v>
      </c>
    </row>
    <row r="3557" spans="1:32" x14ac:dyDescent="0.3">
      <c r="A3557" s="180" t="s">
        <v>973</v>
      </c>
      <c r="B3557" s="180">
        <v>41459</v>
      </c>
      <c r="C3557" s="182" t="s">
        <v>29864</v>
      </c>
      <c r="D3557" s="180" t="s">
        <v>6</v>
      </c>
      <c r="E3557" s="180" t="s">
        <v>857</v>
      </c>
      <c r="F3557" s="188">
        <v>3032.1</v>
      </c>
      <c r="G3557" s="188">
        <v>3127.4</v>
      </c>
      <c r="H3557" s="188">
        <v>4087.2</v>
      </c>
      <c r="I3557" s="188">
        <v>3007.76</v>
      </c>
      <c r="J3557" s="188">
        <v>3214.65</v>
      </c>
      <c r="K3557" s="188"/>
      <c r="L3557" s="188">
        <v>2426.83</v>
      </c>
      <c r="M3557" s="188">
        <v>3098.46</v>
      </c>
      <c r="N3557" s="188">
        <v>3451.85</v>
      </c>
      <c r="O3557" s="188">
        <v>3693.4</v>
      </c>
      <c r="P3557" s="188">
        <v>2965.51</v>
      </c>
      <c r="Q3557" s="188">
        <v>3527.39</v>
      </c>
      <c r="R3557" s="188">
        <v>3607.07</v>
      </c>
      <c r="S3557" s="188">
        <v>3714.07</v>
      </c>
      <c r="T3557" s="188">
        <v>2087.23</v>
      </c>
      <c r="U3557" s="188"/>
      <c r="V3557" s="188">
        <v>2920.74</v>
      </c>
      <c r="W3557" s="188"/>
      <c r="X3557" s="188">
        <v>2812.82</v>
      </c>
      <c r="Y3557" s="188">
        <v>3441.97</v>
      </c>
      <c r="Z3557" s="188">
        <v>3627.96</v>
      </c>
      <c r="AA3557" s="188">
        <v>3914.76</v>
      </c>
      <c r="AB3557" s="188">
        <v>3190.08</v>
      </c>
      <c r="AC3557" s="188">
        <v>3235.32</v>
      </c>
      <c r="AD3557" s="188">
        <v>3618.78</v>
      </c>
      <c r="AE3557" s="188">
        <v>2973.55</v>
      </c>
      <c r="AF3557" s="188">
        <v>2645.2</v>
      </c>
    </row>
    <row r="3558" spans="1:32" x14ac:dyDescent="0.3">
      <c r="A3558" s="180" t="s">
        <v>973</v>
      </c>
      <c r="B3558" s="180">
        <v>41461</v>
      </c>
      <c r="C3558" s="182" t="s">
        <v>29865</v>
      </c>
      <c r="D3558" s="180" t="s">
        <v>6</v>
      </c>
      <c r="E3558" s="180" t="s">
        <v>857</v>
      </c>
      <c r="F3558" s="188">
        <v>4134.12</v>
      </c>
      <c r="G3558" s="188">
        <v>4264.05</v>
      </c>
      <c r="H3558" s="188">
        <v>5572.69</v>
      </c>
      <c r="I3558" s="188">
        <v>4100.93</v>
      </c>
      <c r="J3558" s="188">
        <v>4383.01</v>
      </c>
      <c r="K3558" s="188"/>
      <c r="L3558" s="188">
        <v>3308.86</v>
      </c>
      <c r="M3558" s="188">
        <v>4224.6000000000004</v>
      </c>
      <c r="N3558" s="188">
        <v>4706.42</v>
      </c>
      <c r="O3558" s="188">
        <v>5035.7700000000004</v>
      </c>
      <c r="P3558" s="188">
        <v>4043.33</v>
      </c>
      <c r="Q3558" s="188">
        <v>4809.42</v>
      </c>
      <c r="R3558" s="188">
        <v>4918.05</v>
      </c>
      <c r="S3558" s="188">
        <v>5063.95</v>
      </c>
      <c r="T3558" s="188">
        <v>2845.83</v>
      </c>
      <c r="U3558" s="188"/>
      <c r="V3558" s="188">
        <v>3982.28</v>
      </c>
      <c r="W3558" s="188"/>
      <c r="X3558" s="188">
        <v>3835.14</v>
      </c>
      <c r="Y3558" s="188">
        <v>4692.95</v>
      </c>
      <c r="Z3558" s="188">
        <v>4946.54</v>
      </c>
      <c r="AA3558" s="188">
        <v>5337.57</v>
      </c>
      <c r="AB3558" s="188">
        <v>4349.51</v>
      </c>
      <c r="AC3558" s="188">
        <v>4411.1899999999996</v>
      </c>
      <c r="AD3558" s="188">
        <v>4934.0200000000004</v>
      </c>
      <c r="AE3558" s="188">
        <v>4054.29</v>
      </c>
      <c r="AF3558" s="188">
        <v>3606.59</v>
      </c>
    </row>
    <row r="3559" spans="1:32" x14ac:dyDescent="0.3">
      <c r="A3559" s="180" t="s">
        <v>973</v>
      </c>
      <c r="B3559" s="180">
        <v>44537</v>
      </c>
      <c r="C3559" s="182" t="s">
        <v>31600</v>
      </c>
      <c r="D3559" s="180" t="s">
        <v>79</v>
      </c>
      <c r="E3559" s="180" t="s">
        <v>857</v>
      </c>
      <c r="F3559" s="188">
        <v>523.54</v>
      </c>
      <c r="G3559" s="188">
        <v>456.33</v>
      </c>
      <c r="H3559" s="188"/>
      <c r="I3559" s="188">
        <v>388.64</v>
      </c>
      <c r="J3559" s="188">
        <v>368.18</v>
      </c>
      <c r="K3559" s="188">
        <v>409.09</v>
      </c>
      <c r="L3559" s="188">
        <v>435.88</v>
      </c>
      <c r="M3559" s="188">
        <v>302.43</v>
      </c>
      <c r="N3559" s="188">
        <v>334.09</v>
      </c>
      <c r="O3559" s="188">
        <v>544.97</v>
      </c>
      <c r="P3559" s="188">
        <v>323.38</v>
      </c>
      <c r="Q3559" s="188">
        <v>367.69</v>
      </c>
      <c r="R3559" s="188">
        <v>422.24</v>
      </c>
      <c r="S3559" s="188">
        <v>401.79</v>
      </c>
      <c r="T3559" s="188">
        <v>489.45</v>
      </c>
      <c r="U3559" s="188">
        <v>432.47</v>
      </c>
      <c r="V3559" s="188">
        <v>500.65</v>
      </c>
      <c r="W3559" s="188">
        <v>329.22</v>
      </c>
      <c r="X3559" s="188">
        <v>329.22</v>
      </c>
      <c r="Y3559" s="188">
        <v>361.36</v>
      </c>
      <c r="Z3559" s="188">
        <v>449.51</v>
      </c>
      <c r="AA3559" s="188">
        <v>436.85</v>
      </c>
      <c r="AB3559" s="188">
        <v>354.06</v>
      </c>
      <c r="AC3559" s="188">
        <v>269.8</v>
      </c>
      <c r="AD3559" s="188">
        <v>455.36</v>
      </c>
      <c r="AE3559" s="188">
        <v>346.27</v>
      </c>
      <c r="AF3559" s="188">
        <v>489.45</v>
      </c>
    </row>
    <row r="3560" spans="1:32" x14ac:dyDescent="0.3">
      <c r="A3560" s="180" t="s">
        <v>973</v>
      </c>
      <c r="B3560" s="180">
        <v>11844</v>
      </c>
      <c r="C3560" s="182" t="s">
        <v>29866</v>
      </c>
      <c r="D3560" s="180" t="s">
        <v>37</v>
      </c>
      <c r="E3560" s="180" t="s">
        <v>857</v>
      </c>
      <c r="F3560" s="188">
        <v>49.34</v>
      </c>
      <c r="G3560" s="188">
        <v>39.85</v>
      </c>
      <c r="H3560" s="188">
        <v>33.200000000000003</v>
      </c>
      <c r="I3560" s="188">
        <v>37.74</v>
      </c>
      <c r="J3560" s="188">
        <v>49.46</v>
      </c>
      <c r="K3560" s="188">
        <v>57.79</v>
      </c>
      <c r="L3560" s="188">
        <v>54.44</v>
      </c>
      <c r="M3560" s="188">
        <v>64.77</v>
      </c>
      <c r="N3560" s="188">
        <v>40.85</v>
      </c>
      <c r="O3560" s="188">
        <v>68.75</v>
      </c>
      <c r="P3560" s="188">
        <v>77.72</v>
      </c>
      <c r="Q3560" s="188">
        <v>57.39</v>
      </c>
      <c r="R3560" s="188">
        <v>47.83</v>
      </c>
      <c r="S3560" s="188">
        <v>59.78</v>
      </c>
      <c r="T3560" s="188">
        <v>41.85</v>
      </c>
      <c r="U3560" s="188">
        <v>63.57</v>
      </c>
      <c r="V3560" s="188">
        <v>39.85</v>
      </c>
      <c r="W3560" s="188">
        <v>82.9</v>
      </c>
      <c r="X3560" s="188">
        <v>61.18</v>
      </c>
      <c r="Y3560" s="188">
        <v>61.78</v>
      </c>
      <c r="Z3560" s="188">
        <v>47.79</v>
      </c>
      <c r="AA3560" s="188">
        <v>35.869999999999997</v>
      </c>
      <c r="AB3560" s="188">
        <v>49.66</v>
      </c>
      <c r="AC3560" s="188">
        <v>119.57</v>
      </c>
      <c r="AD3560" s="188">
        <v>43.32</v>
      </c>
      <c r="AE3560" s="188">
        <v>66.56</v>
      </c>
      <c r="AF3560" s="188">
        <v>53.8</v>
      </c>
    </row>
    <row r="3561" spans="1:32" x14ac:dyDescent="0.3">
      <c r="A3561" s="180" t="s">
        <v>973</v>
      </c>
      <c r="B3561" s="180">
        <v>4465</v>
      </c>
      <c r="C3561" s="182" t="s">
        <v>29867</v>
      </c>
      <c r="D3561" s="180" t="s">
        <v>37</v>
      </c>
      <c r="E3561" s="180" t="s">
        <v>857</v>
      </c>
      <c r="F3561" s="188">
        <v>41</v>
      </c>
      <c r="G3561" s="188">
        <v>33.119999999999997</v>
      </c>
      <c r="H3561" s="188">
        <v>27.59</v>
      </c>
      <c r="I3561" s="188">
        <v>31.36</v>
      </c>
      <c r="J3561" s="188">
        <v>41.1</v>
      </c>
      <c r="K3561" s="188">
        <v>48.03</v>
      </c>
      <c r="L3561" s="188">
        <v>45.24</v>
      </c>
      <c r="M3561" s="188">
        <v>53.82</v>
      </c>
      <c r="N3561" s="188">
        <v>33.950000000000003</v>
      </c>
      <c r="O3561" s="188">
        <v>57.13</v>
      </c>
      <c r="P3561" s="188">
        <v>64.59</v>
      </c>
      <c r="Q3561" s="188">
        <v>47.69</v>
      </c>
      <c r="R3561" s="188">
        <v>39.74</v>
      </c>
      <c r="S3561" s="188">
        <v>49.68</v>
      </c>
      <c r="T3561" s="188">
        <v>34.78</v>
      </c>
      <c r="U3561" s="188">
        <v>52.83</v>
      </c>
      <c r="V3561" s="188">
        <v>33.119999999999997</v>
      </c>
      <c r="W3561" s="188">
        <v>68.89</v>
      </c>
      <c r="X3561" s="188">
        <v>50.84</v>
      </c>
      <c r="Y3561" s="188">
        <v>51.34</v>
      </c>
      <c r="Z3561" s="188">
        <v>39.71</v>
      </c>
      <c r="AA3561" s="188">
        <v>29.81</v>
      </c>
      <c r="AB3561" s="188">
        <v>41.27</v>
      </c>
      <c r="AC3561" s="188">
        <v>99.37</v>
      </c>
      <c r="AD3561" s="188">
        <v>36</v>
      </c>
      <c r="AE3561" s="188">
        <v>55.31</v>
      </c>
      <c r="AF3561" s="188">
        <v>44.71</v>
      </c>
    </row>
    <row r="3562" spans="1:32" x14ac:dyDescent="0.3">
      <c r="A3562" s="180" t="s">
        <v>973</v>
      </c>
      <c r="B3562" s="180">
        <v>35273</v>
      </c>
      <c r="C3562" s="182" t="s">
        <v>29868</v>
      </c>
      <c r="D3562" s="180" t="s">
        <v>37</v>
      </c>
      <c r="E3562" s="180" t="s">
        <v>857</v>
      </c>
      <c r="F3562" s="188">
        <v>49.17</v>
      </c>
      <c r="G3562" s="188">
        <v>39.72</v>
      </c>
      <c r="H3562" s="188">
        <v>33.090000000000003</v>
      </c>
      <c r="I3562" s="188">
        <v>37.61</v>
      </c>
      <c r="J3562" s="188">
        <v>49.29</v>
      </c>
      <c r="K3562" s="188">
        <v>57.6</v>
      </c>
      <c r="L3562" s="188">
        <v>54.26</v>
      </c>
      <c r="M3562" s="188">
        <v>64.55</v>
      </c>
      <c r="N3562" s="188">
        <v>40.71</v>
      </c>
      <c r="O3562" s="188">
        <v>68.52</v>
      </c>
      <c r="P3562" s="188">
        <v>77.459999999999994</v>
      </c>
      <c r="Q3562" s="188">
        <v>57.2</v>
      </c>
      <c r="R3562" s="188">
        <v>47.66</v>
      </c>
      <c r="S3562" s="188">
        <v>59.58</v>
      </c>
      <c r="T3562" s="188">
        <v>41.71</v>
      </c>
      <c r="U3562" s="188">
        <v>63.36</v>
      </c>
      <c r="V3562" s="188">
        <v>39.72</v>
      </c>
      <c r="W3562" s="188">
        <v>82.62</v>
      </c>
      <c r="X3562" s="188">
        <v>60.97</v>
      </c>
      <c r="Y3562" s="188">
        <v>61.57</v>
      </c>
      <c r="Z3562" s="188">
        <v>47.63</v>
      </c>
      <c r="AA3562" s="188">
        <v>35.75</v>
      </c>
      <c r="AB3562" s="188">
        <v>49.49</v>
      </c>
      <c r="AC3562" s="188">
        <v>119.17</v>
      </c>
      <c r="AD3562" s="188">
        <v>43.18</v>
      </c>
      <c r="AE3562" s="188">
        <v>66.34</v>
      </c>
      <c r="AF3562" s="188">
        <v>53.62</v>
      </c>
    </row>
    <row r="3563" spans="1:32" x14ac:dyDescent="0.3">
      <c r="A3563" s="180" t="s">
        <v>973</v>
      </c>
      <c r="B3563" s="180">
        <v>4470</v>
      </c>
      <c r="C3563" s="182" t="s">
        <v>29869</v>
      </c>
      <c r="D3563" s="180" t="s">
        <v>37</v>
      </c>
      <c r="E3563" s="180" t="s">
        <v>857</v>
      </c>
      <c r="F3563" s="188">
        <v>113.49</v>
      </c>
      <c r="G3563" s="188">
        <v>91.67</v>
      </c>
      <c r="H3563" s="188">
        <v>76.36</v>
      </c>
      <c r="I3563" s="188">
        <v>86.81</v>
      </c>
      <c r="J3563" s="188">
        <v>113.76</v>
      </c>
      <c r="K3563" s="188">
        <v>132.91999999999999</v>
      </c>
      <c r="L3563" s="188">
        <v>125.22</v>
      </c>
      <c r="M3563" s="188">
        <v>148.96</v>
      </c>
      <c r="N3563" s="188">
        <v>93.96</v>
      </c>
      <c r="O3563" s="188">
        <v>158.13</v>
      </c>
      <c r="P3563" s="188">
        <v>178.76</v>
      </c>
      <c r="Q3563" s="188">
        <v>132</v>
      </c>
      <c r="R3563" s="188">
        <v>110</v>
      </c>
      <c r="S3563" s="188">
        <v>137.5</v>
      </c>
      <c r="T3563" s="188">
        <v>96.25</v>
      </c>
      <c r="U3563" s="188">
        <v>146.21</v>
      </c>
      <c r="V3563" s="188">
        <v>91.67</v>
      </c>
      <c r="W3563" s="188">
        <v>190.67</v>
      </c>
      <c r="X3563" s="188">
        <v>140.71</v>
      </c>
      <c r="Y3563" s="188">
        <v>142.09</v>
      </c>
      <c r="Z3563" s="188">
        <v>109.91</v>
      </c>
      <c r="AA3563" s="188">
        <v>82.5</v>
      </c>
      <c r="AB3563" s="188">
        <v>114.22</v>
      </c>
      <c r="AC3563" s="188">
        <v>275.01</v>
      </c>
      <c r="AD3563" s="188">
        <v>99.64</v>
      </c>
      <c r="AE3563" s="188">
        <v>153.09</v>
      </c>
      <c r="AF3563" s="188">
        <v>123.75</v>
      </c>
    </row>
    <row r="3564" spans="1:32" x14ac:dyDescent="0.3">
      <c r="A3564" s="180" t="s">
        <v>973</v>
      </c>
      <c r="B3564" s="180">
        <v>20204</v>
      </c>
      <c r="C3564" s="182" t="s">
        <v>29870</v>
      </c>
      <c r="D3564" s="180" t="s">
        <v>37</v>
      </c>
      <c r="E3564" s="180" t="s">
        <v>857</v>
      </c>
      <c r="F3564" s="188">
        <v>75.66</v>
      </c>
      <c r="G3564" s="188">
        <v>61.11</v>
      </c>
      <c r="H3564" s="188">
        <v>50.9</v>
      </c>
      <c r="I3564" s="188">
        <v>57.87</v>
      </c>
      <c r="J3564" s="188">
        <v>75.84</v>
      </c>
      <c r="K3564" s="188">
        <v>88.61</v>
      </c>
      <c r="L3564" s="188">
        <v>83.48</v>
      </c>
      <c r="M3564" s="188">
        <v>99.31</v>
      </c>
      <c r="N3564" s="188">
        <v>62.64</v>
      </c>
      <c r="O3564" s="188">
        <v>105.42</v>
      </c>
      <c r="P3564" s="188">
        <v>119.17</v>
      </c>
      <c r="Q3564" s="188">
        <v>88</v>
      </c>
      <c r="R3564" s="188">
        <v>73.33</v>
      </c>
      <c r="S3564" s="188">
        <v>91.67</v>
      </c>
      <c r="T3564" s="188">
        <v>64.17</v>
      </c>
      <c r="U3564" s="188">
        <v>97.47</v>
      </c>
      <c r="V3564" s="188">
        <v>61.11</v>
      </c>
      <c r="W3564" s="188">
        <v>127.11</v>
      </c>
      <c r="X3564" s="188">
        <v>93.81</v>
      </c>
      <c r="Y3564" s="188">
        <v>94.72</v>
      </c>
      <c r="Z3564" s="188">
        <v>73.27</v>
      </c>
      <c r="AA3564" s="188">
        <v>55</v>
      </c>
      <c r="AB3564" s="188">
        <v>76.14</v>
      </c>
      <c r="AC3564" s="188">
        <v>183.34</v>
      </c>
      <c r="AD3564" s="188">
        <v>66.430000000000007</v>
      </c>
      <c r="AE3564" s="188">
        <v>102.06</v>
      </c>
      <c r="AF3564" s="188">
        <v>82.5</v>
      </c>
    </row>
    <row r="3565" spans="1:32" x14ac:dyDescent="0.3">
      <c r="A3565" s="180" t="s">
        <v>973</v>
      </c>
      <c r="B3565" s="180">
        <v>20208</v>
      </c>
      <c r="C3565" s="182" t="s">
        <v>29871</v>
      </c>
      <c r="D3565" s="180" t="s">
        <v>37</v>
      </c>
      <c r="E3565" s="180" t="s">
        <v>857</v>
      </c>
      <c r="F3565" s="188">
        <v>102.14</v>
      </c>
      <c r="G3565" s="188">
        <v>82.5</v>
      </c>
      <c r="H3565" s="188">
        <v>68.72</v>
      </c>
      <c r="I3565" s="188">
        <v>78.13</v>
      </c>
      <c r="J3565" s="188">
        <v>102.38</v>
      </c>
      <c r="K3565" s="188">
        <v>119.63</v>
      </c>
      <c r="L3565" s="188">
        <v>112.7</v>
      </c>
      <c r="M3565" s="188">
        <v>134.07</v>
      </c>
      <c r="N3565" s="188">
        <v>84.56</v>
      </c>
      <c r="O3565" s="188">
        <v>142.32</v>
      </c>
      <c r="P3565" s="188">
        <v>160.88</v>
      </c>
      <c r="Q3565" s="188">
        <v>118.8</v>
      </c>
      <c r="R3565" s="188">
        <v>99</v>
      </c>
      <c r="S3565" s="188">
        <v>123.75</v>
      </c>
      <c r="T3565" s="188">
        <v>86.63</v>
      </c>
      <c r="U3565" s="188">
        <v>131.59</v>
      </c>
      <c r="V3565" s="188">
        <v>82.5</v>
      </c>
      <c r="W3565" s="188">
        <v>171.61</v>
      </c>
      <c r="X3565" s="188">
        <v>126.64</v>
      </c>
      <c r="Y3565" s="188">
        <v>127.88</v>
      </c>
      <c r="Z3565" s="188">
        <v>98.92</v>
      </c>
      <c r="AA3565" s="188">
        <v>74.25</v>
      </c>
      <c r="AB3565" s="188">
        <v>102.8</v>
      </c>
      <c r="AC3565" s="188">
        <v>247.51</v>
      </c>
      <c r="AD3565" s="188">
        <v>89.68</v>
      </c>
      <c r="AE3565" s="188">
        <v>137.78</v>
      </c>
      <c r="AF3565" s="188">
        <v>111.38</v>
      </c>
    </row>
    <row r="3566" spans="1:32" x14ac:dyDescent="0.3">
      <c r="A3566" s="180" t="s">
        <v>973</v>
      </c>
      <c r="B3566" s="180">
        <v>4437</v>
      </c>
      <c r="C3566" s="182" t="s">
        <v>29872</v>
      </c>
      <c r="D3566" s="180" t="s">
        <v>37</v>
      </c>
      <c r="E3566" s="180" t="s">
        <v>857</v>
      </c>
      <c r="F3566" s="188">
        <v>85.11</v>
      </c>
      <c r="G3566" s="188">
        <v>68.75</v>
      </c>
      <c r="H3566" s="188">
        <v>57.27</v>
      </c>
      <c r="I3566" s="188">
        <v>65.11</v>
      </c>
      <c r="J3566" s="188">
        <v>85.32</v>
      </c>
      <c r="K3566" s="188">
        <v>99.69</v>
      </c>
      <c r="L3566" s="188">
        <v>93.91</v>
      </c>
      <c r="M3566" s="188">
        <v>111.72</v>
      </c>
      <c r="N3566" s="188">
        <v>70.47</v>
      </c>
      <c r="O3566" s="188">
        <v>118.6</v>
      </c>
      <c r="P3566" s="188">
        <v>134.07</v>
      </c>
      <c r="Q3566" s="188">
        <v>99</v>
      </c>
      <c r="R3566" s="188">
        <v>82.5</v>
      </c>
      <c r="S3566" s="188">
        <v>103.13</v>
      </c>
      <c r="T3566" s="188">
        <v>72.19</v>
      </c>
      <c r="U3566" s="188">
        <v>109.66</v>
      </c>
      <c r="V3566" s="188">
        <v>68.75</v>
      </c>
      <c r="W3566" s="188">
        <v>143</v>
      </c>
      <c r="X3566" s="188">
        <v>105.53</v>
      </c>
      <c r="Y3566" s="188">
        <v>106.56</v>
      </c>
      <c r="Z3566" s="188">
        <v>82.43</v>
      </c>
      <c r="AA3566" s="188">
        <v>61.87</v>
      </c>
      <c r="AB3566" s="188">
        <v>85.66</v>
      </c>
      <c r="AC3566" s="188">
        <v>206.26</v>
      </c>
      <c r="AD3566" s="188">
        <v>74.73</v>
      </c>
      <c r="AE3566" s="188">
        <v>114.82</v>
      </c>
      <c r="AF3566" s="188">
        <v>92.81</v>
      </c>
    </row>
    <row r="3567" spans="1:32" x14ac:dyDescent="0.3">
      <c r="A3567" s="180" t="s">
        <v>973</v>
      </c>
      <c r="B3567" s="180">
        <v>14580</v>
      </c>
      <c r="C3567" s="182" t="s">
        <v>29873</v>
      </c>
      <c r="D3567" s="180" t="s">
        <v>37</v>
      </c>
      <c r="E3567" s="180" t="s">
        <v>857</v>
      </c>
      <c r="F3567" s="188">
        <v>85.11</v>
      </c>
      <c r="G3567" s="188">
        <v>68.75</v>
      </c>
      <c r="H3567" s="188">
        <v>57.27</v>
      </c>
      <c r="I3567" s="188">
        <v>65.11</v>
      </c>
      <c r="J3567" s="188">
        <v>85.32</v>
      </c>
      <c r="K3567" s="188">
        <v>99.69</v>
      </c>
      <c r="L3567" s="188">
        <v>93.91</v>
      </c>
      <c r="M3567" s="188">
        <v>111.72</v>
      </c>
      <c r="N3567" s="188">
        <v>70.47</v>
      </c>
      <c r="O3567" s="188">
        <v>118.6</v>
      </c>
      <c r="P3567" s="188">
        <v>134.07</v>
      </c>
      <c r="Q3567" s="188">
        <v>99</v>
      </c>
      <c r="R3567" s="188">
        <v>82.5</v>
      </c>
      <c r="S3567" s="188">
        <v>103.13</v>
      </c>
      <c r="T3567" s="188">
        <v>72.19</v>
      </c>
      <c r="U3567" s="188">
        <v>109.66</v>
      </c>
      <c r="V3567" s="188">
        <v>68.75</v>
      </c>
      <c r="W3567" s="188">
        <v>143</v>
      </c>
      <c r="X3567" s="188">
        <v>105.53</v>
      </c>
      <c r="Y3567" s="188">
        <v>106.56</v>
      </c>
      <c r="Z3567" s="188">
        <v>82.43</v>
      </c>
      <c r="AA3567" s="188">
        <v>61.87</v>
      </c>
      <c r="AB3567" s="188">
        <v>85.66</v>
      </c>
      <c r="AC3567" s="188">
        <v>206.26</v>
      </c>
      <c r="AD3567" s="188">
        <v>74.73</v>
      </c>
      <c r="AE3567" s="188">
        <v>114.82</v>
      </c>
      <c r="AF3567" s="188">
        <v>92.81</v>
      </c>
    </row>
    <row r="3568" spans="1:32" x14ac:dyDescent="0.3">
      <c r="A3568" s="180" t="s">
        <v>973</v>
      </c>
      <c r="B3568" s="180">
        <v>5065</v>
      </c>
      <c r="C3568" s="182" t="s">
        <v>29874</v>
      </c>
      <c r="D3568" s="180" t="s">
        <v>42</v>
      </c>
      <c r="E3568" s="180" t="s">
        <v>857</v>
      </c>
      <c r="F3568" s="188">
        <v>34.69</v>
      </c>
      <c r="G3568" s="188">
        <v>46.15</v>
      </c>
      <c r="H3568" s="188">
        <v>35.799999999999997</v>
      </c>
      <c r="I3568" s="188">
        <v>30.73</v>
      </c>
      <c r="J3568" s="188">
        <v>30.96</v>
      </c>
      <c r="K3568" s="188">
        <v>26.6</v>
      </c>
      <c r="L3568" s="188">
        <v>32.33</v>
      </c>
      <c r="M3568" s="188">
        <v>40.21</v>
      </c>
      <c r="N3568" s="188">
        <v>39.67</v>
      </c>
      <c r="O3568" s="188">
        <v>37.729999999999997</v>
      </c>
      <c r="P3568" s="188">
        <v>34.130000000000003</v>
      </c>
      <c r="Q3568" s="188">
        <v>36.840000000000003</v>
      </c>
      <c r="R3568" s="188">
        <v>40.44</v>
      </c>
      <c r="S3568" s="188">
        <v>33.76</v>
      </c>
      <c r="T3568" s="188">
        <v>41.6</v>
      </c>
      <c r="U3568" s="188">
        <v>31.93</v>
      </c>
      <c r="V3568" s="188">
        <v>38.700000000000003</v>
      </c>
      <c r="W3568" s="188">
        <v>29.76</v>
      </c>
      <c r="X3568" s="188">
        <v>34.83</v>
      </c>
      <c r="Y3568" s="188">
        <v>46.44</v>
      </c>
      <c r="Z3568" s="188">
        <v>34.479999999999997</v>
      </c>
      <c r="AA3568" s="188">
        <v>38.700000000000003</v>
      </c>
      <c r="AB3568" s="188">
        <v>29.56</v>
      </c>
      <c r="AC3568" s="188">
        <v>28.77</v>
      </c>
      <c r="AD3568" s="188">
        <v>30.51</v>
      </c>
      <c r="AE3568" s="188">
        <v>21.73</v>
      </c>
      <c r="AF3568" s="188">
        <v>30.96</v>
      </c>
    </row>
    <row r="3569" spans="1:32" x14ac:dyDescent="0.3">
      <c r="A3569" s="180" t="s">
        <v>973</v>
      </c>
      <c r="B3569" s="180">
        <v>5072</v>
      </c>
      <c r="C3569" s="182" t="s">
        <v>29875</v>
      </c>
      <c r="D3569" s="180" t="s">
        <v>42</v>
      </c>
      <c r="E3569" s="180" t="s">
        <v>857</v>
      </c>
      <c r="F3569" s="188">
        <v>32.090000000000003</v>
      </c>
      <c r="G3569" s="188">
        <v>42.69</v>
      </c>
      <c r="H3569" s="188">
        <v>33.11</v>
      </c>
      <c r="I3569" s="188">
        <v>28.42</v>
      </c>
      <c r="J3569" s="188">
        <v>28.64</v>
      </c>
      <c r="K3569" s="188">
        <v>24.61</v>
      </c>
      <c r="L3569" s="188">
        <v>29.91</v>
      </c>
      <c r="M3569" s="188">
        <v>37.19</v>
      </c>
      <c r="N3569" s="188">
        <v>36.69</v>
      </c>
      <c r="O3569" s="188">
        <v>34.9</v>
      </c>
      <c r="P3569" s="188">
        <v>31.57</v>
      </c>
      <c r="Q3569" s="188">
        <v>34.08</v>
      </c>
      <c r="R3569" s="188">
        <v>37.409999999999997</v>
      </c>
      <c r="S3569" s="188">
        <v>31.23</v>
      </c>
      <c r="T3569" s="188">
        <v>38.479999999999997</v>
      </c>
      <c r="U3569" s="188">
        <v>29.53</v>
      </c>
      <c r="V3569" s="188">
        <v>35.799999999999997</v>
      </c>
      <c r="W3569" s="188">
        <v>27.53</v>
      </c>
      <c r="X3569" s="188">
        <v>32.22</v>
      </c>
      <c r="Y3569" s="188">
        <v>42.96</v>
      </c>
      <c r="Z3569" s="188">
        <v>31.9</v>
      </c>
      <c r="AA3569" s="188">
        <v>35.799999999999997</v>
      </c>
      <c r="AB3569" s="188">
        <v>27.35</v>
      </c>
      <c r="AC3569" s="188">
        <v>26.61</v>
      </c>
      <c r="AD3569" s="188">
        <v>28.23</v>
      </c>
      <c r="AE3569" s="188">
        <v>20.100000000000001</v>
      </c>
      <c r="AF3569" s="188">
        <v>28.64</v>
      </c>
    </row>
    <row r="3570" spans="1:32" x14ac:dyDescent="0.3">
      <c r="A3570" s="180" t="s">
        <v>973</v>
      </c>
      <c r="B3570" s="180">
        <v>5066</v>
      </c>
      <c r="C3570" s="182" t="s">
        <v>29876</v>
      </c>
      <c r="D3570" s="180" t="s">
        <v>42</v>
      </c>
      <c r="E3570" s="180" t="s">
        <v>857</v>
      </c>
      <c r="F3570" s="188">
        <v>24.03</v>
      </c>
      <c r="G3570" s="188">
        <v>31.97</v>
      </c>
      <c r="H3570" s="188">
        <v>24.79</v>
      </c>
      <c r="I3570" s="188">
        <v>21.28</v>
      </c>
      <c r="J3570" s="188">
        <v>21.44</v>
      </c>
      <c r="K3570" s="188">
        <v>18.43</v>
      </c>
      <c r="L3570" s="188">
        <v>22.4</v>
      </c>
      <c r="M3570" s="188">
        <v>27.85</v>
      </c>
      <c r="N3570" s="188">
        <v>27.48</v>
      </c>
      <c r="O3570" s="188">
        <v>26.14</v>
      </c>
      <c r="P3570" s="188">
        <v>23.64</v>
      </c>
      <c r="Q3570" s="188">
        <v>25.52</v>
      </c>
      <c r="R3570" s="188">
        <v>28.01</v>
      </c>
      <c r="S3570" s="188">
        <v>23.39</v>
      </c>
      <c r="T3570" s="188">
        <v>28.82</v>
      </c>
      <c r="U3570" s="188">
        <v>22.11</v>
      </c>
      <c r="V3570" s="188">
        <v>26.81</v>
      </c>
      <c r="W3570" s="188">
        <v>20.61</v>
      </c>
      <c r="X3570" s="188">
        <v>24.12</v>
      </c>
      <c r="Y3570" s="188">
        <v>32.17</v>
      </c>
      <c r="Z3570" s="188">
        <v>23.88</v>
      </c>
      <c r="AA3570" s="188">
        <v>26.81</v>
      </c>
      <c r="AB3570" s="188">
        <v>20.48</v>
      </c>
      <c r="AC3570" s="188">
        <v>19.93</v>
      </c>
      <c r="AD3570" s="188">
        <v>21.14</v>
      </c>
      <c r="AE3570" s="188">
        <v>15.05</v>
      </c>
      <c r="AF3570" s="188">
        <v>21.44</v>
      </c>
    </row>
    <row r="3571" spans="1:32" x14ac:dyDescent="0.3">
      <c r="A3571" s="180" t="s">
        <v>973</v>
      </c>
      <c r="B3571" s="180">
        <v>5063</v>
      </c>
      <c r="C3571" s="182" t="s">
        <v>29877</v>
      </c>
      <c r="D3571" s="180" t="s">
        <v>42</v>
      </c>
      <c r="E3571" s="180" t="s">
        <v>857</v>
      </c>
      <c r="F3571" s="188">
        <v>21.76</v>
      </c>
      <c r="G3571" s="188">
        <v>28.95</v>
      </c>
      <c r="H3571" s="188">
        <v>22.45</v>
      </c>
      <c r="I3571" s="188">
        <v>19.27</v>
      </c>
      <c r="J3571" s="188">
        <v>19.420000000000002</v>
      </c>
      <c r="K3571" s="188">
        <v>16.690000000000001</v>
      </c>
      <c r="L3571" s="188">
        <v>20.28</v>
      </c>
      <c r="M3571" s="188">
        <v>25.22</v>
      </c>
      <c r="N3571" s="188">
        <v>24.88</v>
      </c>
      <c r="O3571" s="188">
        <v>23.67</v>
      </c>
      <c r="P3571" s="188">
        <v>21.41</v>
      </c>
      <c r="Q3571" s="188">
        <v>23.11</v>
      </c>
      <c r="R3571" s="188">
        <v>25.37</v>
      </c>
      <c r="S3571" s="188">
        <v>21.18</v>
      </c>
      <c r="T3571" s="188">
        <v>26.1</v>
      </c>
      <c r="U3571" s="188">
        <v>20.03</v>
      </c>
      <c r="V3571" s="188">
        <v>24.27</v>
      </c>
      <c r="W3571" s="188">
        <v>18.670000000000002</v>
      </c>
      <c r="X3571" s="188">
        <v>21.85</v>
      </c>
      <c r="Y3571" s="188">
        <v>29.13</v>
      </c>
      <c r="Z3571" s="188">
        <v>21.63</v>
      </c>
      <c r="AA3571" s="188">
        <v>24.27</v>
      </c>
      <c r="AB3571" s="188">
        <v>18.54</v>
      </c>
      <c r="AC3571" s="188">
        <v>18.05</v>
      </c>
      <c r="AD3571" s="188">
        <v>19.14</v>
      </c>
      <c r="AE3571" s="188">
        <v>13.63</v>
      </c>
      <c r="AF3571" s="188">
        <v>19.420000000000002</v>
      </c>
    </row>
    <row r="3572" spans="1:32" x14ac:dyDescent="0.3">
      <c r="A3572" s="180" t="s">
        <v>973</v>
      </c>
      <c r="B3572" s="180">
        <v>20247</v>
      </c>
      <c r="C3572" s="182" t="s">
        <v>29878</v>
      </c>
      <c r="D3572" s="180" t="s">
        <v>42</v>
      </c>
      <c r="E3572" s="180" t="s">
        <v>857</v>
      </c>
      <c r="F3572" s="188">
        <v>20.190000000000001</v>
      </c>
      <c r="G3572" s="188">
        <v>26.86</v>
      </c>
      <c r="H3572" s="188">
        <v>20.84</v>
      </c>
      <c r="I3572" s="188">
        <v>17.88</v>
      </c>
      <c r="J3572" s="188">
        <v>18.02</v>
      </c>
      <c r="K3572" s="188">
        <v>15.48</v>
      </c>
      <c r="L3572" s="188">
        <v>18.82</v>
      </c>
      <c r="M3572" s="188">
        <v>23.4</v>
      </c>
      <c r="N3572" s="188">
        <v>23.09</v>
      </c>
      <c r="O3572" s="188">
        <v>21.96</v>
      </c>
      <c r="P3572" s="188">
        <v>19.87</v>
      </c>
      <c r="Q3572" s="188">
        <v>21.44</v>
      </c>
      <c r="R3572" s="188">
        <v>23.54</v>
      </c>
      <c r="S3572" s="188">
        <v>19.649999999999999</v>
      </c>
      <c r="T3572" s="188">
        <v>24.22</v>
      </c>
      <c r="U3572" s="188">
        <v>18.579999999999998</v>
      </c>
      <c r="V3572" s="188">
        <v>22.53</v>
      </c>
      <c r="W3572" s="188">
        <v>17.32</v>
      </c>
      <c r="X3572" s="188">
        <v>20.27</v>
      </c>
      <c r="Y3572" s="188">
        <v>27.03</v>
      </c>
      <c r="Z3572" s="188">
        <v>20.07</v>
      </c>
      <c r="AA3572" s="188">
        <v>22.53</v>
      </c>
      <c r="AB3572" s="188">
        <v>17.21</v>
      </c>
      <c r="AC3572" s="188">
        <v>16.75</v>
      </c>
      <c r="AD3572" s="188">
        <v>17.760000000000002</v>
      </c>
      <c r="AE3572" s="188">
        <v>12.65</v>
      </c>
      <c r="AF3572" s="188">
        <v>18.02</v>
      </c>
    </row>
    <row r="3573" spans="1:32" x14ac:dyDescent="0.3">
      <c r="A3573" s="180" t="s">
        <v>973</v>
      </c>
      <c r="B3573" s="180">
        <v>5074</v>
      </c>
      <c r="C3573" s="182" t="s">
        <v>29879</v>
      </c>
      <c r="D3573" s="180" t="s">
        <v>42</v>
      </c>
      <c r="E3573" s="180" t="s">
        <v>857</v>
      </c>
      <c r="F3573" s="188">
        <v>20.43</v>
      </c>
      <c r="G3573" s="188">
        <v>27.18</v>
      </c>
      <c r="H3573" s="188">
        <v>21.08</v>
      </c>
      <c r="I3573" s="188">
        <v>18.100000000000001</v>
      </c>
      <c r="J3573" s="188">
        <v>18.23</v>
      </c>
      <c r="K3573" s="188">
        <v>15.67</v>
      </c>
      <c r="L3573" s="188">
        <v>19.04</v>
      </c>
      <c r="M3573" s="188">
        <v>23.68</v>
      </c>
      <c r="N3573" s="188">
        <v>23.36</v>
      </c>
      <c r="O3573" s="188">
        <v>22.22</v>
      </c>
      <c r="P3573" s="188">
        <v>20.100000000000001</v>
      </c>
      <c r="Q3573" s="188">
        <v>21.7</v>
      </c>
      <c r="R3573" s="188">
        <v>23.82</v>
      </c>
      <c r="S3573" s="188">
        <v>19.89</v>
      </c>
      <c r="T3573" s="188">
        <v>24.5</v>
      </c>
      <c r="U3573" s="188">
        <v>18.8</v>
      </c>
      <c r="V3573" s="188">
        <v>22.79</v>
      </c>
      <c r="W3573" s="188">
        <v>17.53</v>
      </c>
      <c r="X3573" s="188">
        <v>20.51</v>
      </c>
      <c r="Y3573" s="188">
        <v>27.35</v>
      </c>
      <c r="Z3573" s="188">
        <v>20.309999999999999</v>
      </c>
      <c r="AA3573" s="188">
        <v>22.79</v>
      </c>
      <c r="AB3573" s="188">
        <v>17.41</v>
      </c>
      <c r="AC3573" s="188">
        <v>16.95</v>
      </c>
      <c r="AD3573" s="188">
        <v>17.97</v>
      </c>
      <c r="AE3573" s="188">
        <v>12.8</v>
      </c>
      <c r="AF3573" s="188">
        <v>18.23</v>
      </c>
    </row>
    <row r="3574" spans="1:32" x14ac:dyDescent="0.3">
      <c r="A3574" s="180" t="s">
        <v>973</v>
      </c>
      <c r="B3574" s="180">
        <v>5067</v>
      </c>
      <c r="C3574" s="182" t="s">
        <v>29880</v>
      </c>
      <c r="D3574" s="180" t="s">
        <v>42</v>
      </c>
      <c r="E3574" s="180" t="s">
        <v>857</v>
      </c>
      <c r="F3574" s="188">
        <v>19.440000000000001</v>
      </c>
      <c r="G3574" s="188">
        <v>25.86</v>
      </c>
      <c r="H3574" s="188">
        <v>20.059999999999999</v>
      </c>
      <c r="I3574" s="188">
        <v>17.21</v>
      </c>
      <c r="J3574" s="188">
        <v>17.34</v>
      </c>
      <c r="K3574" s="188">
        <v>14.9</v>
      </c>
      <c r="L3574" s="188">
        <v>18.11</v>
      </c>
      <c r="M3574" s="188">
        <v>22.53</v>
      </c>
      <c r="N3574" s="188">
        <v>22.22</v>
      </c>
      <c r="O3574" s="188">
        <v>21.14</v>
      </c>
      <c r="P3574" s="188">
        <v>19.12</v>
      </c>
      <c r="Q3574" s="188">
        <v>20.64</v>
      </c>
      <c r="R3574" s="188">
        <v>22.66</v>
      </c>
      <c r="S3574" s="188">
        <v>18.920000000000002</v>
      </c>
      <c r="T3574" s="188">
        <v>23.31</v>
      </c>
      <c r="U3574" s="188">
        <v>17.89</v>
      </c>
      <c r="V3574" s="188">
        <v>21.68</v>
      </c>
      <c r="W3574" s="188">
        <v>16.670000000000002</v>
      </c>
      <c r="X3574" s="188">
        <v>19.510000000000002</v>
      </c>
      <c r="Y3574" s="188">
        <v>26.02</v>
      </c>
      <c r="Z3574" s="188">
        <v>19.32</v>
      </c>
      <c r="AA3574" s="188">
        <v>21.68</v>
      </c>
      <c r="AB3574" s="188">
        <v>16.559999999999999</v>
      </c>
      <c r="AC3574" s="188">
        <v>16.12</v>
      </c>
      <c r="AD3574" s="188">
        <v>17.100000000000001</v>
      </c>
      <c r="AE3574" s="188">
        <v>12.17</v>
      </c>
      <c r="AF3574" s="188">
        <v>17.34</v>
      </c>
    </row>
    <row r="3575" spans="1:32" x14ac:dyDescent="0.3">
      <c r="A3575" s="180" t="s">
        <v>973</v>
      </c>
      <c r="B3575" s="180">
        <v>5078</v>
      </c>
      <c r="C3575" s="182" t="s">
        <v>29881</v>
      </c>
      <c r="D3575" s="180" t="s">
        <v>42</v>
      </c>
      <c r="E3575" s="180" t="s">
        <v>857</v>
      </c>
      <c r="F3575" s="188">
        <v>19.22</v>
      </c>
      <c r="G3575" s="188">
        <v>25.56</v>
      </c>
      <c r="H3575" s="188">
        <v>19.829999999999998</v>
      </c>
      <c r="I3575" s="188">
        <v>17.02</v>
      </c>
      <c r="J3575" s="188">
        <v>17.149999999999999</v>
      </c>
      <c r="K3575" s="188">
        <v>14.74</v>
      </c>
      <c r="L3575" s="188">
        <v>17.91</v>
      </c>
      <c r="M3575" s="188">
        <v>22.27</v>
      </c>
      <c r="N3575" s="188">
        <v>21.97</v>
      </c>
      <c r="O3575" s="188">
        <v>20.9</v>
      </c>
      <c r="P3575" s="188">
        <v>18.91</v>
      </c>
      <c r="Q3575" s="188">
        <v>20.41</v>
      </c>
      <c r="R3575" s="188">
        <v>22.4</v>
      </c>
      <c r="S3575" s="188">
        <v>18.7</v>
      </c>
      <c r="T3575" s="188">
        <v>23.04</v>
      </c>
      <c r="U3575" s="188">
        <v>17.68</v>
      </c>
      <c r="V3575" s="188">
        <v>21.44</v>
      </c>
      <c r="W3575" s="188">
        <v>16.48</v>
      </c>
      <c r="X3575" s="188">
        <v>19.29</v>
      </c>
      <c r="Y3575" s="188">
        <v>25.72</v>
      </c>
      <c r="Z3575" s="188">
        <v>19.100000000000001</v>
      </c>
      <c r="AA3575" s="188">
        <v>21.44</v>
      </c>
      <c r="AB3575" s="188">
        <v>16.38</v>
      </c>
      <c r="AC3575" s="188">
        <v>15.94</v>
      </c>
      <c r="AD3575" s="188">
        <v>16.899999999999999</v>
      </c>
      <c r="AE3575" s="188">
        <v>12.03</v>
      </c>
      <c r="AF3575" s="188">
        <v>17.149999999999999</v>
      </c>
    </row>
    <row r="3576" spans="1:32" x14ac:dyDescent="0.3">
      <c r="A3576" s="180" t="s">
        <v>973</v>
      </c>
      <c r="B3576" s="180">
        <v>5068</v>
      </c>
      <c r="C3576" s="182" t="s">
        <v>29882</v>
      </c>
      <c r="D3576" s="180" t="s">
        <v>42</v>
      </c>
      <c r="E3576" s="180" t="s">
        <v>857</v>
      </c>
      <c r="F3576" s="188">
        <v>18.239999999999998</v>
      </c>
      <c r="G3576" s="188">
        <v>24.26</v>
      </c>
      <c r="H3576" s="188">
        <v>18.82</v>
      </c>
      <c r="I3576" s="188">
        <v>16.149999999999999</v>
      </c>
      <c r="J3576" s="188">
        <v>16.27</v>
      </c>
      <c r="K3576" s="188">
        <v>13.99</v>
      </c>
      <c r="L3576" s="188">
        <v>17</v>
      </c>
      <c r="M3576" s="188">
        <v>21.14</v>
      </c>
      <c r="N3576" s="188">
        <v>20.85</v>
      </c>
      <c r="O3576" s="188">
        <v>19.84</v>
      </c>
      <c r="P3576" s="188">
        <v>17.940000000000001</v>
      </c>
      <c r="Q3576" s="188">
        <v>19.37</v>
      </c>
      <c r="R3576" s="188">
        <v>21.26</v>
      </c>
      <c r="S3576" s="188">
        <v>17.75</v>
      </c>
      <c r="T3576" s="188">
        <v>21.87</v>
      </c>
      <c r="U3576" s="188">
        <v>16.78</v>
      </c>
      <c r="V3576" s="188">
        <v>20.34</v>
      </c>
      <c r="W3576" s="188">
        <v>15.64</v>
      </c>
      <c r="X3576" s="188">
        <v>18.309999999999999</v>
      </c>
      <c r="Y3576" s="188">
        <v>24.41</v>
      </c>
      <c r="Z3576" s="188">
        <v>18.13</v>
      </c>
      <c r="AA3576" s="188">
        <v>20.34</v>
      </c>
      <c r="AB3576" s="188">
        <v>15.54</v>
      </c>
      <c r="AC3576" s="188">
        <v>15.13</v>
      </c>
      <c r="AD3576" s="188">
        <v>16.04</v>
      </c>
      <c r="AE3576" s="188">
        <v>11.42</v>
      </c>
      <c r="AF3576" s="188">
        <v>16.27</v>
      </c>
    </row>
    <row r="3577" spans="1:32" x14ac:dyDescent="0.3">
      <c r="A3577" s="180" t="s">
        <v>973</v>
      </c>
      <c r="B3577" s="180">
        <v>5073</v>
      </c>
      <c r="C3577" s="182" t="s">
        <v>29883</v>
      </c>
      <c r="D3577" s="180" t="s">
        <v>42</v>
      </c>
      <c r="E3577" s="180" t="s">
        <v>857</v>
      </c>
      <c r="F3577" s="188">
        <v>18.59</v>
      </c>
      <c r="G3577" s="188">
        <v>24.73</v>
      </c>
      <c r="H3577" s="188">
        <v>19.18</v>
      </c>
      <c r="I3577" s="188">
        <v>16.46</v>
      </c>
      <c r="J3577" s="188">
        <v>16.59</v>
      </c>
      <c r="K3577" s="188">
        <v>14.25</v>
      </c>
      <c r="L3577" s="188">
        <v>17.32</v>
      </c>
      <c r="M3577" s="188">
        <v>21.54</v>
      </c>
      <c r="N3577" s="188">
        <v>21.25</v>
      </c>
      <c r="O3577" s="188">
        <v>20.22</v>
      </c>
      <c r="P3577" s="188">
        <v>18.29</v>
      </c>
      <c r="Q3577" s="188">
        <v>19.739999999999998</v>
      </c>
      <c r="R3577" s="188">
        <v>21.67</v>
      </c>
      <c r="S3577" s="188">
        <v>18.09</v>
      </c>
      <c r="T3577" s="188">
        <v>22.29</v>
      </c>
      <c r="U3577" s="188">
        <v>17.11</v>
      </c>
      <c r="V3577" s="188">
        <v>20.74</v>
      </c>
      <c r="W3577" s="188">
        <v>15.94</v>
      </c>
      <c r="X3577" s="188">
        <v>18.66</v>
      </c>
      <c r="Y3577" s="188">
        <v>24.88</v>
      </c>
      <c r="Z3577" s="188">
        <v>18.47</v>
      </c>
      <c r="AA3577" s="188">
        <v>20.74</v>
      </c>
      <c r="AB3577" s="188">
        <v>15.84</v>
      </c>
      <c r="AC3577" s="188">
        <v>15.42</v>
      </c>
      <c r="AD3577" s="188">
        <v>16.350000000000001</v>
      </c>
      <c r="AE3577" s="188">
        <v>11.64</v>
      </c>
      <c r="AF3577" s="188">
        <v>16.59</v>
      </c>
    </row>
    <row r="3578" spans="1:32" x14ac:dyDescent="0.3">
      <c r="A3578" s="180" t="s">
        <v>973</v>
      </c>
      <c r="B3578" s="180">
        <v>5069</v>
      </c>
      <c r="C3578" s="182" t="s">
        <v>29884</v>
      </c>
      <c r="D3578" s="180" t="s">
        <v>42</v>
      </c>
      <c r="E3578" s="180" t="s">
        <v>857</v>
      </c>
      <c r="F3578" s="188">
        <v>18.59</v>
      </c>
      <c r="G3578" s="188">
        <v>24.73</v>
      </c>
      <c r="H3578" s="188">
        <v>19.18</v>
      </c>
      <c r="I3578" s="188">
        <v>16.46</v>
      </c>
      <c r="J3578" s="188">
        <v>16.59</v>
      </c>
      <c r="K3578" s="188">
        <v>14.25</v>
      </c>
      <c r="L3578" s="188">
        <v>17.32</v>
      </c>
      <c r="M3578" s="188">
        <v>21.54</v>
      </c>
      <c r="N3578" s="188">
        <v>21.25</v>
      </c>
      <c r="O3578" s="188">
        <v>20.22</v>
      </c>
      <c r="P3578" s="188">
        <v>18.29</v>
      </c>
      <c r="Q3578" s="188">
        <v>19.739999999999998</v>
      </c>
      <c r="R3578" s="188">
        <v>21.67</v>
      </c>
      <c r="S3578" s="188">
        <v>18.09</v>
      </c>
      <c r="T3578" s="188">
        <v>22.29</v>
      </c>
      <c r="U3578" s="188">
        <v>17.11</v>
      </c>
      <c r="V3578" s="188">
        <v>20.74</v>
      </c>
      <c r="W3578" s="188">
        <v>15.94</v>
      </c>
      <c r="X3578" s="188">
        <v>18.66</v>
      </c>
      <c r="Y3578" s="188">
        <v>24.88</v>
      </c>
      <c r="Z3578" s="188">
        <v>18.47</v>
      </c>
      <c r="AA3578" s="188">
        <v>20.74</v>
      </c>
      <c r="AB3578" s="188">
        <v>15.84</v>
      </c>
      <c r="AC3578" s="188">
        <v>15.42</v>
      </c>
      <c r="AD3578" s="188">
        <v>16.350000000000001</v>
      </c>
      <c r="AE3578" s="188">
        <v>11.64</v>
      </c>
      <c r="AF3578" s="188">
        <v>16.59</v>
      </c>
    </row>
    <row r="3579" spans="1:32" x14ac:dyDescent="0.3">
      <c r="A3579" s="180" t="s">
        <v>973</v>
      </c>
      <c r="B3579" s="180">
        <v>5070</v>
      </c>
      <c r="C3579" s="182" t="s">
        <v>29885</v>
      </c>
      <c r="D3579" s="180" t="s">
        <v>42</v>
      </c>
      <c r="E3579" s="180" t="s">
        <v>857</v>
      </c>
      <c r="F3579" s="188">
        <v>18.79</v>
      </c>
      <c r="G3579" s="188">
        <v>25</v>
      </c>
      <c r="H3579" s="188">
        <v>19.39</v>
      </c>
      <c r="I3579" s="188">
        <v>16.64</v>
      </c>
      <c r="J3579" s="188">
        <v>16.77</v>
      </c>
      <c r="K3579" s="188">
        <v>14.41</v>
      </c>
      <c r="L3579" s="188">
        <v>17.510000000000002</v>
      </c>
      <c r="M3579" s="188">
        <v>21.78</v>
      </c>
      <c r="N3579" s="188">
        <v>21.49</v>
      </c>
      <c r="O3579" s="188">
        <v>20.440000000000001</v>
      </c>
      <c r="P3579" s="188">
        <v>18.489999999999998</v>
      </c>
      <c r="Q3579" s="188">
        <v>19.96</v>
      </c>
      <c r="R3579" s="188">
        <v>21.91</v>
      </c>
      <c r="S3579" s="188">
        <v>18.29</v>
      </c>
      <c r="T3579" s="188">
        <v>22.53</v>
      </c>
      <c r="U3579" s="188">
        <v>17.29</v>
      </c>
      <c r="V3579" s="188">
        <v>20.96</v>
      </c>
      <c r="W3579" s="188">
        <v>16.12</v>
      </c>
      <c r="X3579" s="188">
        <v>18.87</v>
      </c>
      <c r="Y3579" s="188">
        <v>25.16</v>
      </c>
      <c r="Z3579" s="188">
        <v>18.68</v>
      </c>
      <c r="AA3579" s="188">
        <v>20.96</v>
      </c>
      <c r="AB3579" s="188">
        <v>16.010000000000002</v>
      </c>
      <c r="AC3579" s="188">
        <v>15.58</v>
      </c>
      <c r="AD3579" s="188">
        <v>16.53</v>
      </c>
      <c r="AE3579" s="188">
        <v>11.77</v>
      </c>
      <c r="AF3579" s="188">
        <v>16.77</v>
      </c>
    </row>
    <row r="3580" spans="1:32" x14ac:dyDescent="0.3">
      <c r="A3580" s="180" t="s">
        <v>973</v>
      </c>
      <c r="B3580" s="180">
        <v>5071</v>
      </c>
      <c r="C3580" s="182" t="s">
        <v>29886</v>
      </c>
      <c r="D3580" s="180" t="s">
        <v>42</v>
      </c>
      <c r="E3580" s="180" t="s">
        <v>857</v>
      </c>
      <c r="F3580" s="188">
        <v>18.239999999999998</v>
      </c>
      <c r="G3580" s="188">
        <v>24.26</v>
      </c>
      <c r="H3580" s="188">
        <v>18.82</v>
      </c>
      <c r="I3580" s="188">
        <v>16.149999999999999</v>
      </c>
      <c r="J3580" s="188">
        <v>16.27</v>
      </c>
      <c r="K3580" s="188">
        <v>13.99</v>
      </c>
      <c r="L3580" s="188">
        <v>17</v>
      </c>
      <c r="M3580" s="188">
        <v>21.14</v>
      </c>
      <c r="N3580" s="188">
        <v>20.85</v>
      </c>
      <c r="O3580" s="188">
        <v>19.84</v>
      </c>
      <c r="P3580" s="188">
        <v>17.940000000000001</v>
      </c>
      <c r="Q3580" s="188">
        <v>19.37</v>
      </c>
      <c r="R3580" s="188">
        <v>21.26</v>
      </c>
      <c r="S3580" s="188">
        <v>17.75</v>
      </c>
      <c r="T3580" s="188">
        <v>21.87</v>
      </c>
      <c r="U3580" s="188">
        <v>16.78</v>
      </c>
      <c r="V3580" s="188">
        <v>20.34</v>
      </c>
      <c r="W3580" s="188">
        <v>15.64</v>
      </c>
      <c r="X3580" s="188">
        <v>18.309999999999999</v>
      </c>
      <c r="Y3580" s="188">
        <v>24.41</v>
      </c>
      <c r="Z3580" s="188">
        <v>18.13</v>
      </c>
      <c r="AA3580" s="188">
        <v>20.34</v>
      </c>
      <c r="AB3580" s="188">
        <v>15.54</v>
      </c>
      <c r="AC3580" s="188">
        <v>15.13</v>
      </c>
      <c r="AD3580" s="188">
        <v>16.04</v>
      </c>
      <c r="AE3580" s="188">
        <v>11.42</v>
      </c>
      <c r="AF3580" s="188">
        <v>16.27</v>
      </c>
    </row>
    <row r="3581" spans="1:32" x14ac:dyDescent="0.3">
      <c r="A3581" s="180" t="s">
        <v>973</v>
      </c>
      <c r="B3581" s="180">
        <v>5061</v>
      </c>
      <c r="C3581" s="182" t="s">
        <v>29887</v>
      </c>
      <c r="D3581" s="180" t="s">
        <v>42</v>
      </c>
      <c r="E3581" s="180" t="s">
        <v>26586</v>
      </c>
      <c r="F3581" s="188">
        <v>17.93</v>
      </c>
      <c r="G3581" s="188">
        <v>23.85</v>
      </c>
      <c r="H3581" s="188">
        <v>18.5</v>
      </c>
      <c r="I3581" s="188">
        <v>15.88</v>
      </c>
      <c r="J3581" s="188">
        <v>16</v>
      </c>
      <c r="K3581" s="188">
        <v>13.75</v>
      </c>
      <c r="L3581" s="188">
        <v>16.71</v>
      </c>
      <c r="M3581" s="188">
        <v>20.78</v>
      </c>
      <c r="N3581" s="188">
        <v>20.5</v>
      </c>
      <c r="O3581" s="188">
        <v>19.5</v>
      </c>
      <c r="P3581" s="188">
        <v>17.64</v>
      </c>
      <c r="Q3581" s="188">
        <v>19.04</v>
      </c>
      <c r="R3581" s="188">
        <v>20.9</v>
      </c>
      <c r="S3581" s="188">
        <v>17.45</v>
      </c>
      <c r="T3581" s="188">
        <v>21.5</v>
      </c>
      <c r="U3581" s="188">
        <v>16.5</v>
      </c>
      <c r="V3581" s="188">
        <v>20</v>
      </c>
      <c r="W3581" s="188">
        <v>15.38</v>
      </c>
      <c r="X3581" s="188">
        <v>18</v>
      </c>
      <c r="Y3581" s="188">
        <v>24</v>
      </c>
      <c r="Z3581" s="188">
        <v>17.82</v>
      </c>
      <c r="AA3581" s="188">
        <v>20</v>
      </c>
      <c r="AB3581" s="188">
        <v>15.28</v>
      </c>
      <c r="AC3581" s="188">
        <v>14.87</v>
      </c>
      <c r="AD3581" s="188">
        <v>15.77</v>
      </c>
      <c r="AE3581" s="188">
        <v>11.23</v>
      </c>
      <c r="AF3581" s="188">
        <v>16</v>
      </c>
    </row>
    <row r="3582" spans="1:32" x14ac:dyDescent="0.3">
      <c r="A3582" s="180" t="s">
        <v>973</v>
      </c>
      <c r="B3582" s="180">
        <v>5075</v>
      </c>
      <c r="C3582" s="182" t="s">
        <v>29888</v>
      </c>
      <c r="D3582" s="180" t="s">
        <v>42</v>
      </c>
      <c r="E3582" s="180" t="s">
        <v>857</v>
      </c>
      <c r="F3582" s="188">
        <v>18.239999999999998</v>
      </c>
      <c r="G3582" s="188">
        <v>24.26</v>
      </c>
      <c r="H3582" s="188">
        <v>18.82</v>
      </c>
      <c r="I3582" s="188">
        <v>16.149999999999999</v>
      </c>
      <c r="J3582" s="188">
        <v>16.27</v>
      </c>
      <c r="K3582" s="188">
        <v>13.99</v>
      </c>
      <c r="L3582" s="188">
        <v>17</v>
      </c>
      <c r="M3582" s="188">
        <v>21.14</v>
      </c>
      <c r="N3582" s="188">
        <v>20.85</v>
      </c>
      <c r="O3582" s="188">
        <v>19.84</v>
      </c>
      <c r="P3582" s="188">
        <v>17.940000000000001</v>
      </c>
      <c r="Q3582" s="188">
        <v>19.37</v>
      </c>
      <c r="R3582" s="188">
        <v>21.26</v>
      </c>
      <c r="S3582" s="188">
        <v>17.75</v>
      </c>
      <c r="T3582" s="188">
        <v>21.87</v>
      </c>
      <c r="U3582" s="188">
        <v>16.78</v>
      </c>
      <c r="V3582" s="188">
        <v>20.34</v>
      </c>
      <c r="W3582" s="188">
        <v>15.64</v>
      </c>
      <c r="X3582" s="188">
        <v>18.309999999999999</v>
      </c>
      <c r="Y3582" s="188">
        <v>24.41</v>
      </c>
      <c r="Z3582" s="188">
        <v>18.13</v>
      </c>
      <c r="AA3582" s="188">
        <v>20.34</v>
      </c>
      <c r="AB3582" s="188">
        <v>15.54</v>
      </c>
      <c r="AC3582" s="188">
        <v>15.13</v>
      </c>
      <c r="AD3582" s="188">
        <v>16.04</v>
      </c>
      <c r="AE3582" s="188">
        <v>11.42</v>
      </c>
      <c r="AF3582" s="188">
        <v>16.27</v>
      </c>
    </row>
    <row r="3583" spans="1:32" x14ac:dyDescent="0.3">
      <c r="A3583" s="180" t="s">
        <v>973</v>
      </c>
      <c r="B3583" s="180">
        <v>5062</v>
      </c>
      <c r="C3583" s="182" t="s">
        <v>29889</v>
      </c>
      <c r="D3583" s="180" t="s">
        <v>42</v>
      </c>
      <c r="E3583" s="180" t="s">
        <v>857</v>
      </c>
      <c r="F3583" s="188">
        <v>18.48</v>
      </c>
      <c r="G3583" s="188">
        <v>24.58</v>
      </c>
      <c r="H3583" s="188">
        <v>19.07</v>
      </c>
      <c r="I3583" s="188">
        <v>16.37</v>
      </c>
      <c r="J3583" s="188">
        <v>16.489999999999998</v>
      </c>
      <c r="K3583" s="188">
        <v>14.17</v>
      </c>
      <c r="L3583" s="188">
        <v>17.22</v>
      </c>
      <c r="M3583" s="188">
        <v>21.42</v>
      </c>
      <c r="N3583" s="188">
        <v>21.13</v>
      </c>
      <c r="O3583" s="188">
        <v>20.100000000000001</v>
      </c>
      <c r="P3583" s="188">
        <v>18.18</v>
      </c>
      <c r="Q3583" s="188">
        <v>19.62</v>
      </c>
      <c r="R3583" s="188">
        <v>21.54</v>
      </c>
      <c r="S3583" s="188">
        <v>17.98</v>
      </c>
      <c r="T3583" s="188">
        <v>22.16</v>
      </c>
      <c r="U3583" s="188">
        <v>17</v>
      </c>
      <c r="V3583" s="188">
        <v>20.61</v>
      </c>
      <c r="W3583" s="188">
        <v>15.85</v>
      </c>
      <c r="X3583" s="188">
        <v>18.55</v>
      </c>
      <c r="Y3583" s="188">
        <v>24.74</v>
      </c>
      <c r="Z3583" s="188">
        <v>18.37</v>
      </c>
      <c r="AA3583" s="188">
        <v>20.61</v>
      </c>
      <c r="AB3583" s="188">
        <v>15.75</v>
      </c>
      <c r="AC3583" s="188">
        <v>15.32</v>
      </c>
      <c r="AD3583" s="188">
        <v>16.25</v>
      </c>
      <c r="AE3583" s="188">
        <v>11.57</v>
      </c>
      <c r="AF3583" s="188">
        <v>16.489999999999998</v>
      </c>
    </row>
    <row r="3584" spans="1:32" x14ac:dyDescent="0.3">
      <c r="A3584" s="180" t="s">
        <v>973</v>
      </c>
      <c r="B3584" s="180">
        <v>39027</v>
      </c>
      <c r="C3584" s="182" t="s">
        <v>31601</v>
      </c>
      <c r="D3584" s="180" t="s">
        <v>42</v>
      </c>
      <c r="E3584" s="180" t="s">
        <v>857</v>
      </c>
      <c r="F3584" s="188">
        <v>18.22</v>
      </c>
      <c r="G3584" s="188">
        <v>24.24</v>
      </c>
      <c r="H3584" s="188">
        <v>18.8</v>
      </c>
      <c r="I3584" s="188">
        <v>16.14</v>
      </c>
      <c r="J3584" s="188">
        <v>16.260000000000002</v>
      </c>
      <c r="K3584" s="188">
        <v>13.97</v>
      </c>
      <c r="L3584" s="188">
        <v>16.98</v>
      </c>
      <c r="M3584" s="188">
        <v>21.12</v>
      </c>
      <c r="N3584" s="188">
        <v>20.83</v>
      </c>
      <c r="O3584" s="188">
        <v>19.82</v>
      </c>
      <c r="P3584" s="188">
        <v>17.93</v>
      </c>
      <c r="Q3584" s="188">
        <v>19.350000000000001</v>
      </c>
      <c r="R3584" s="188">
        <v>21.24</v>
      </c>
      <c r="S3584" s="188">
        <v>17.73</v>
      </c>
      <c r="T3584" s="188">
        <v>21.85</v>
      </c>
      <c r="U3584" s="188">
        <v>16.77</v>
      </c>
      <c r="V3584" s="188">
        <v>20.32</v>
      </c>
      <c r="W3584" s="188">
        <v>15.63</v>
      </c>
      <c r="X3584" s="188">
        <v>18.29</v>
      </c>
      <c r="Y3584" s="188">
        <v>24.39</v>
      </c>
      <c r="Z3584" s="188">
        <v>18.11</v>
      </c>
      <c r="AA3584" s="188">
        <v>20.32</v>
      </c>
      <c r="AB3584" s="188">
        <v>15.53</v>
      </c>
      <c r="AC3584" s="188">
        <v>15.11</v>
      </c>
      <c r="AD3584" s="188">
        <v>16.02</v>
      </c>
      <c r="AE3584" s="188">
        <v>11.41</v>
      </c>
      <c r="AF3584" s="188">
        <v>16.260000000000002</v>
      </c>
    </row>
    <row r="3585" spans="1:32" x14ac:dyDescent="0.3">
      <c r="A3585" s="180" t="s">
        <v>973</v>
      </c>
      <c r="B3585" s="180">
        <v>40568</v>
      </c>
      <c r="C3585" s="182" t="s">
        <v>29890</v>
      </c>
      <c r="D3585" s="180" t="s">
        <v>42</v>
      </c>
      <c r="E3585" s="180" t="s">
        <v>857</v>
      </c>
      <c r="F3585" s="188">
        <v>18.37</v>
      </c>
      <c r="G3585" s="188">
        <v>24.44</v>
      </c>
      <c r="H3585" s="188">
        <v>18.96</v>
      </c>
      <c r="I3585" s="188">
        <v>16.27</v>
      </c>
      <c r="J3585" s="188">
        <v>16.399999999999999</v>
      </c>
      <c r="K3585" s="188">
        <v>14.09</v>
      </c>
      <c r="L3585" s="188">
        <v>17.12</v>
      </c>
      <c r="M3585" s="188">
        <v>21.3</v>
      </c>
      <c r="N3585" s="188">
        <v>21.01</v>
      </c>
      <c r="O3585" s="188">
        <v>19.98</v>
      </c>
      <c r="P3585" s="188">
        <v>18.079999999999998</v>
      </c>
      <c r="Q3585" s="188">
        <v>19.510000000000002</v>
      </c>
      <c r="R3585" s="188">
        <v>21.42</v>
      </c>
      <c r="S3585" s="188">
        <v>17.88</v>
      </c>
      <c r="T3585" s="188">
        <v>22.03</v>
      </c>
      <c r="U3585" s="188">
        <v>16.91</v>
      </c>
      <c r="V3585" s="188">
        <v>20.5</v>
      </c>
      <c r="W3585" s="188">
        <v>15.76</v>
      </c>
      <c r="X3585" s="188">
        <v>18.45</v>
      </c>
      <c r="Y3585" s="188">
        <v>24.6</v>
      </c>
      <c r="Z3585" s="188">
        <v>18.260000000000002</v>
      </c>
      <c r="AA3585" s="188">
        <v>20.5</v>
      </c>
      <c r="AB3585" s="188">
        <v>15.66</v>
      </c>
      <c r="AC3585" s="188">
        <v>15.24</v>
      </c>
      <c r="AD3585" s="188">
        <v>16.16</v>
      </c>
      <c r="AE3585" s="188">
        <v>11.51</v>
      </c>
      <c r="AF3585" s="188">
        <v>16.399999999999999</v>
      </c>
    </row>
    <row r="3586" spans="1:32" x14ac:dyDescent="0.3">
      <c r="A3586" s="180" t="s">
        <v>973</v>
      </c>
      <c r="B3586" s="180">
        <v>40304</v>
      </c>
      <c r="C3586" s="182" t="s">
        <v>29891</v>
      </c>
      <c r="D3586" s="180" t="s">
        <v>42</v>
      </c>
      <c r="E3586" s="180" t="s">
        <v>857</v>
      </c>
      <c r="F3586" s="188">
        <v>22.51</v>
      </c>
      <c r="G3586" s="188">
        <v>29.94</v>
      </c>
      <c r="H3586" s="188">
        <v>23.23</v>
      </c>
      <c r="I3586" s="188">
        <v>19.940000000000001</v>
      </c>
      <c r="J3586" s="188">
        <v>20.09</v>
      </c>
      <c r="K3586" s="188">
        <v>17.260000000000002</v>
      </c>
      <c r="L3586" s="188">
        <v>20.98</v>
      </c>
      <c r="M3586" s="188">
        <v>26.09</v>
      </c>
      <c r="N3586" s="188">
        <v>25.74</v>
      </c>
      <c r="O3586" s="188">
        <v>24.48</v>
      </c>
      <c r="P3586" s="188">
        <v>22.15</v>
      </c>
      <c r="Q3586" s="188">
        <v>23.9</v>
      </c>
      <c r="R3586" s="188">
        <v>26.24</v>
      </c>
      <c r="S3586" s="188">
        <v>21.91</v>
      </c>
      <c r="T3586" s="188">
        <v>26.99</v>
      </c>
      <c r="U3586" s="188">
        <v>20.71</v>
      </c>
      <c r="V3586" s="188">
        <v>25.11</v>
      </c>
      <c r="W3586" s="188">
        <v>19.309999999999999</v>
      </c>
      <c r="X3586" s="188">
        <v>22.6</v>
      </c>
      <c r="Y3586" s="188">
        <v>30.13</v>
      </c>
      <c r="Z3586" s="188">
        <v>22.37</v>
      </c>
      <c r="AA3586" s="188">
        <v>25.11</v>
      </c>
      <c r="AB3586" s="188">
        <v>19.18</v>
      </c>
      <c r="AC3586" s="188">
        <v>18.670000000000002</v>
      </c>
      <c r="AD3586" s="188">
        <v>19.8</v>
      </c>
      <c r="AE3586" s="188">
        <v>14.1</v>
      </c>
      <c r="AF3586" s="188">
        <v>20.09</v>
      </c>
    </row>
    <row r="3587" spans="1:32" x14ac:dyDescent="0.3">
      <c r="A3587" s="180" t="s">
        <v>973</v>
      </c>
      <c r="B3587" s="180">
        <v>39026</v>
      </c>
      <c r="C3587" s="182" t="s">
        <v>29892</v>
      </c>
      <c r="D3587" s="180" t="s">
        <v>42</v>
      </c>
      <c r="E3587" s="180" t="s">
        <v>857</v>
      </c>
      <c r="F3587" s="188">
        <v>20.51</v>
      </c>
      <c r="G3587" s="188">
        <v>27.28</v>
      </c>
      <c r="H3587" s="188">
        <v>21.16</v>
      </c>
      <c r="I3587" s="188">
        <v>18.16</v>
      </c>
      <c r="J3587" s="188">
        <v>18.3</v>
      </c>
      <c r="K3587" s="188">
        <v>15.73</v>
      </c>
      <c r="L3587" s="188">
        <v>19.11</v>
      </c>
      <c r="M3587" s="188">
        <v>23.77</v>
      </c>
      <c r="N3587" s="188">
        <v>23.45</v>
      </c>
      <c r="O3587" s="188">
        <v>22.3</v>
      </c>
      <c r="P3587" s="188">
        <v>20.18</v>
      </c>
      <c r="Q3587" s="188">
        <v>21.78</v>
      </c>
      <c r="R3587" s="188">
        <v>23.91</v>
      </c>
      <c r="S3587" s="188">
        <v>19.96</v>
      </c>
      <c r="T3587" s="188">
        <v>24.59</v>
      </c>
      <c r="U3587" s="188">
        <v>18.87</v>
      </c>
      <c r="V3587" s="188">
        <v>22.88</v>
      </c>
      <c r="W3587" s="188">
        <v>17.59</v>
      </c>
      <c r="X3587" s="188">
        <v>20.59</v>
      </c>
      <c r="Y3587" s="188">
        <v>27.45</v>
      </c>
      <c r="Z3587" s="188">
        <v>20.38</v>
      </c>
      <c r="AA3587" s="188">
        <v>22.88</v>
      </c>
      <c r="AB3587" s="188">
        <v>17.48</v>
      </c>
      <c r="AC3587" s="188">
        <v>17.010000000000002</v>
      </c>
      <c r="AD3587" s="188">
        <v>18.04</v>
      </c>
      <c r="AE3587" s="188">
        <v>12.84</v>
      </c>
      <c r="AF3587" s="188">
        <v>18.3</v>
      </c>
    </row>
    <row r="3588" spans="1:32" x14ac:dyDescent="0.3">
      <c r="A3588" s="180" t="s">
        <v>973</v>
      </c>
      <c r="B3588" s="180">
        <v>42431</v>
      </c>
      <c r="C3588" s="182" t="s">
        <v>29893</v>
      </c>
      <c r="D3588" s="180" t="s">
        <v>6</v>
      </c>
      <c r="E3588" s="180" t="s">
        <v>857</v>
      </c>
      <c r="F3588" s="188"/>
      <c r="G3588" s="188"/>
      <c r="H3588" s="188"/>
      <c r="I3588" s="188"/>
      <c r="J3588" s="188"/>
      <c r="K3588" s="188"/>
      <c r="L3588" s="188"/>
      <c r="M3588" s="188"/>
      <c r="N3588" s="188"/>
      <c r="O3588" s="188"/>
      <c r="P3588" s="188"/>
      <c r="Q3588" s="188"/>
      <c r="R3588" s="188"/>
      <c r="S3588" s="188"/>
      <c r="T3588" s="188"/>
      <c r="U3588" s="188"/>
      <c r="V3588" s="188"/>
      <c r="W3588" s="188"/>
      <c r="X3588" s="188"/>
      <c r="Y3588" s="188"/>
      <c r="Z3588" s="188"/>
      <c r="AA3588" s="188"/>
      <c r="AB3588" s="188"/>
      <c r="AC3588" s="188"/>
      <c r="AD3588" s="188"/>
      <c r="AE3588" s="188">
        <v>3957.85</v>
      </c>
      <c r="AF3588" s="188"/>
    </row>
    <row r="3589" spans="1:32" x14ac:dyDescent="0.3">
      <c r="A3589" s="180" t="s">
        <v>973</v>
      </c>
      <c r="B3589" s="180">
        <v>44074</v>
      </c>
      <c r="C3589" s="182" t="s">
        <v>29894</v>
      </c>
      <c r="D3589" s="180" t="s">
        <v>57</v>
      </c>
      <c r="E3589" s="180" t="s">
        <v>857</v>
      </c>
      <c r="F3589" s="188">
        <v>836.24</v>
      </c>
      <c r="G3589" s="188">
        <v>728.89</v>
      </c>
      <c r="H3589" s="188"/>
      <c r="I3589" s="188">
        <v>620.76</v>
      </c>
      <c r="J3589" s="188">
        <v>588.09</v>
      </c>
      <c r="K3589" s="188">
        <v>653.44000000000005</v>
      </c>
      <c r="L3589" s="188">
        <v>696.22</v>
      </c>
      <c r="M3589" s="188">
        <v>483.08</v>
      </c>
      <c r="N3589" s="188">
        <v>533.64</v>
      </c>
      <c r="O3589" s="188">
        <v>870.47</v>
      </c>
      <c r="P3589" s="188">
        <v>516.53</v>
      </c>
      <c r="Q3589" s="188">
        <v>587.30999999999995</v>
      </c>
      <c r="R3589" s="188">
        <v>674.44</v>
      </c>
      <c r="S3589" s="188">
        <v>641.77</v>
      </c>
      <c r="T3589" s="188">
        <v>781.79</v>
      </c>
      <c r="U3589" s="188">
        <v>690.78</v>
      </c>
      <c r="V3589" s="188">
        <v>799.68</v>
      </c>
      <c r="W3589" s="188">
        <v>525.86</v>
      </c>
      <c r="X3589" s="188">
        <v>525.86</v>
      </c>
      <c r="Y3589" s="188">
        <v>577.20000000000005</v>
      </c>
      <c r="Z3589" s="188">
        <v>718</v>
      </c>
      <c r="AA3589" s="188">
        <v>697.78</v>
      </c>
      <c r="AB3589" s="188">
        <v>565.53</v>
      </c>
      <c r="AC3589" s="188">
        <v>430.96</v>
      </c>
      <c r="AD3589" s="188">
        <v>727.34</v>
      </c>
      <c r="AE3589" s="188">
        <v>553.09</v>
      </c>
      <c r="AF3589" s="188">
        <v>781.79</v>
      </c>
    </row>
    <row r="3590" spans="1:32" x14ac:dyDescent="0.3">
      <c r="A3590" s="180" t="s">
        <v>973</v>
      </c>
      <c r="B3590" s="180">
        <v>44072</v>
      </c>
      <c r="C3590" s="182" t="s">
        <v>29895</v>
      </c>
      <c r="D3590" s="180" t="s">
        <v>57</v>
      </c>
      <c r="E3590" s="180" t="s">
        <v>857</v>
      </c>
      <c r="F3590" s="188">
        <v>105.58</v>
      </c>
      <c r="G3590" s="188">
        <v>137.21</v>
      </c>
      <c r="H3590" s="188">
        <v>125.78</v>
      </c>
      <c r="I3590" s="188">
        <v>102.51</v>
      </c>
      <c r="J3590" s="188">
        <v>139.22999999999999</v>
      </c>
      <c r="K3590" s="188">
        <v>123.32</v>
      </c>
      <c r="L3590" s="188">
        <v>137.97999999999999</v>
      </c>
      <c r="M3590" s="188">
        <v>141.87</v>
      </c>
      <c r="N3590" s="188">
        <v>107.17</v>
      </c>
      <c r="O3590" s="188">
        <v>110.03</v>
      </c>
      <c r="P3590" s="188">
        <v>151.87</v>
      </c>
      <c r="Q3590" s="188">
        <v>122.95</v>
      </c>
      <c r="R3590" s="188">
        <v>126.77</v>
      </c>
      <c r="S3590" s="188">
        <v>108.72</v>
      </c>
      <c r="T3590" s="188">
        <v>107.88</v>
      </c>
      <c r="U3590" s="188">
        <v>141.25</v>
      </c>
      <c r="V3590" s="188">
        <v>121.52</v>
      </c>
      <c r="W3590" s="188">
        <v>142.4</v>
      </c>
      <c r="X3590" s="188">
        <v>155.26</v>
      </c>
      <c r="Y3590" s="188">
        <v>116.92</v>
      </c>
      <c r="Z3590" s="188">
        <v>126.93</v>
      </c>
      <c r="AA3590" s="188">
        <v>106.58</v>
      </c>
      <c r="AB3590" s="188">
        <v>128.57</v>
      </c>
      <c r="AC3590" s="188">
        <v>133.76</v>
      </c>
      <c r="AD3590" s="188">
        <v>125.56</v>
      </c>
      <c r="AE3590" s="188">
        <v>142.24</v>
      </c>
      <c r="AF3590" s="188">
        <v>110.03</v>
      </c>
    </row>
    <row r="3591" spans="1:32" x14ac:dyDescent="0.3">
      <c r="A3591" s="180" t="s">
        <v>973</v>
      </c>
      <c r="B3591" s="180">
        <v>511</v>
      </c>
      <c r="C3591" s="182" t="s">
        <v>29896</v>
      </c>
      <c r="D3591" s="180" t="s">
        <v>57</v>
      </c>
      <c r="E3591" s="180" t="s">
        <v>26586</v>
      </c>
      <c r="F3591" s="188">
        <v>28.18</v>
      </c>
      <c r="G3591" s="188"/>
      <c r="H3591" s="188"/>
      <c r="I3591" s="188">
        <v>29.1</v>
      </c>
      <c r="J3591" s="188">
        <v>21.25</v>
      </c>
      <c r="K3591" s="188"/>
      <c r="L3591" s="188">
        <v>19.28</v>
      </c>
      <c r="M3591" s="188"/>
      <c r="N3591" s="188">
        <v>19.350000000000001</v>
      </c>
      <c r="O3591" s="188">
        <v>17.79</v>
      </c>
      <c r="P3591" s="188">
        <v>18.95</v>
      </c>
      <c r="Q3591" s="188">
        <v>23.5</v>
      </c>
      <c r="R3591" s="188">
        <v>29.13</v>
      </c>
      <c r="S3591" s="188">
        <v>22.61</v>
      </c>
      <c r="T3591" s="188">
        <v>20.25</v>
      </c>
      <c r="U3591" s="188">
        <v>23.5</v>
      </c>
      <c r="V3591" s="188"/>
      <c r="W3591" s="188">
        <v>18.489999999999998</v>
      </c>
      <c r="X3591" s="188">
        <v>24.5</v>
      </c>
      <c r="Y3591" s="188">
        <v>15.39</v>
      </c>
      <c r="Z3591" s="188">
        <v>27.5</v>
      </c>
      <c r="AA3591" s="188">
        <v>21.84</v>
      </c>
      <c r="AB3591" s="188">
        <v>21.6</v>
      </c>
      <c r="AC3591" s="188">
        <v>19.62</v>
      </c>
      <c r="AD3591" s="188">
        <v>17.73</v>
      </c>
      <c r="AE3591" s="188">
        <v>18.5</v>
      </c>
      <c r="AF3591" s="188"/>
    </row>
    <row r="3592" spans="1:32" x14ac:dyDescent="0.3">
      <c r="A3592" s="180" t="s">
        <v>26752</v>
      </c>
      <c r="B3592" s="180">
        <v>37540</v>
      </c>
      <c r="C3592" s="182" t="s">
        <v>29897</v>
      </c>
      <c r="D3592" s="180" t="s">
        <v>6</v>
      </c>
      <c r="E3592" s="180" t="s">
        <v>857</v>
      </c>
      <c r="F3592" s="188"/>
      <c r="G3592" s="188">
        <v>81523.429999999993</v>
      </c>
      <c r="H3592" s="188"/>
      <c r="I3592" s="188">
        <v>92125.16</v>
      </c>
      <c r="J3592" s="188">
        <v>88386.84</v>
      </c>
      <c r="K3592" s="188">
        <v>94719.51</v>
      </c>
      <c r="L3592" s="188">
        <v>86418.3</v>
      </c>
      <c r="M3592" s="188">
        <v>84380.13</v>
      </c>
      <c r="N3592" s="188">
        <v>89679.360000000001</v>
      </c>
      <c r="O3592" s="188">
        <v>89493.16</v>
      </c>
      <c r="P3592" s="188">
        <v>101500.74</v>
      </c>
      <c r="Q3592" s="188">
        <v>80711.429999999993</v>
      </c>
      <c r="R3592" s="188">
        <v>89043.46</v>
      </c>
      <c r="S3592" s="188">
        <v>92939.62</v>
      </c>
      <c r="T3592" s="188"/>
      <c r="U3592" s="188">
        <v>87225.41</v>
      </c>
      <c r="V3592" s="188">
        <v>112346.56</v>
      </c>
      <c r="W3592" s="188">
        <v>89019.98</v>
      </c>
      <c r="X3592" s="188">
        <v>92451.27</v>
      </c>
      <c r="Y3592" s="188">
        <v>82994.17</v>
      </c>
      <c r="Z3592" s="188">
        <v>96201.5</v>
      </c>
      <c r="AA3592" s="188">
        <v>96893.01</v>
      </c>
      <c r="AB3592" s="188">
        <v>78249.320000000007</v>
      </c>
      <c r="AC3592" s="188">
        <v>82089.23</v>
      </c>
      <c r="AD3592" s="188"/>
      <c r="AE3592" s="188">
        <v>85026.64</v>
      </c>
      <c r="AF3592" s="188">
        <v>96119.97</v>
      </c>
    </row>
    <row r="3593" spans="1:32" x14ac:dyDescent="0.3">
      <c r="A3593" s="180" t="s">
        <v>26752</v>
      </c>
      <c r="B3593" s="180">
        <v>37548</v>
      </c>
      <c r="C3593" s="182" t="s">
        <v>29898</v>
      </c>
      <c r="D3593" s="180" t="s">
        <v>6</v>
      </c>
      <c r="E3593" s="180" t="s">
        <v>857</v>
      </c>
      <c r="F3593" s="188"/>
      <c r="G3593" s="188">
        <v>108058.9</v>
      </c>
      <c r="H3593" s="188"/>
      <c r="I3593" s="188">
        <v>122111.44</v>
      </c>
      <c r="J3593" s="188">
        <v>117156.31</v>
      </c>
      <c r="K3593" s="188">
        <v>125550.23</v>
      </c>
      <c r="L3593" s="188">
        <v>114547.02</v>
      </c>
      <c r="M3593" s="188">
        <v>111845.44</v>
      </c>
      <c r="N3593" s="188">
        <v>118869.55</v>
      </c>
      <c r="O3593" s="188">
        <v>118622.73</v>
      </c>
      <c r="P3593" s="188">
        <v>134538.71</v>
      </c>
      <c r="Q3593" s="188">
        <v>106982.59</v>
      </c>
      <c r="R3593" s="188">
        <v>118026.65</v>
      </c>
      <c r="S3593" s="188">
        <v>123190.99</v>
      </c>
      <c r="T3593" s="188"/>
      <c r="U3593" s="188">
        <v>115616.84</v>
      </c>
      <c r="V3593" s="188">
        <v>148914.79999999999</v>
      </c>
      <c r="W3593" s="188">
        <v>117995.53</v>
      </c>
      <c r="X3593" s="188">
        <v>122543.7</v>
      </c>
      <c r="Y3593" s="188">
        <v>110008.36</v>
      </c>
      <c r="Z3593" s="188">
        <v>127514.6</v>
      </c>
      <c r="AA3593" s="188">
        <v>128431.2</v>
      </c>
      <c r="AB3593" s="188">
        <v>103719.08</v>
      </c>
      <c r="AC3593" s="188">
        <v>108808.86</v>
      </c>
      <c r="AD3593" s="188"/>
      <c r="AE3593" s="188">
        <v>112702.38</v>
      </c>
      <c r="AF3593" s="188">
        <v>127406.54</v>
      </c>
    </row>
    <row r="3594" spans="1:32" x14ac:dyDescent="0.3">
      <c r="A3594" s="180" t="s">
        <v>26752</v>
      </c>
      <c r="B3594" s="180">
        <v>39828</v>
      </c>
      <c r="C3594" s="182" t="s">
        <v>29899</v>
      </c>
      <c r="D3594" s="180" t="s">
        <v>6</v>
      </c>
      <c r="E3594" s="180" t="s">
        <v>857</v>
      </c>
      <c r="F3594" s="188"/>
      <c r="G3594" s="188">
        <v>648.25</v>
      </c>
      <c r="H3594" s="188"/>
      <c r="I3594" s="188">
        <v>732.55</v>
      </c>
      <c r="J3594" s="188">
        <v>702.82</v>
      </c>
      <c r="K3594" s="188">
        <v>753.18</v>
      </c>
      <c r="L3594" s="188">
        <v>687.17</v>
      </c>
      <c r="M3594" s="188">
        <v>670.96</v>
      </c>
      <c r="N3594" s="188">
        <v>713.1</v>
      </c>
      <c r="O3594" s="188">
        <v>711.62</v>
      </c>
      <c r="P3594" s="188">
        <v>807.1</v>
      </c>
      <c r="Q3594" s="188">
        <v>641.79</v>
      </c>
      <c r="R3594" s="188">
        <v>708.04</v>
      </c>
      <c r="S3594" s="188">
        <v>739.02</v>
      </c>
      <c r="T3594" s="188"/>
      <c r="U3594" s="188">
        <v>693.59</v>
      </c>
      <c r="V3594" s="188">
        <v>893.34</v>
      </c>
      <c r="W3594" s="188">
        <v>707.86</v>
      </c>
      <c r="X3594" s="188">
        <v>735.14</v>
      </c>
      <c r="Y3594" s="188">
        <v>659.94</v>
      </c>
      <c r="Z3594" s="188">
        <v>764.96</v>
      </c>
      <c r="AA3594" s="188">
        <v>770.46</v>
      </c>
      <c r="AB3594" s="188">
        <v>622.21</v>
      </c>
      <c r="AC3594" s="188">
        <v>652.74</v>
      </c>
      <c r="AD3594" s="188"/>
      <c r="AE3594" s="188">
        <v>676.1</v>
      </c>
      <c r="AF3594" s="188">
        <v>764.31</v>
      </c>
    </row>
    <row r="3595" spans="1:32" x14ac:dyDescent="0.3">
      <c r="A3595" s="180" t="s">
        <v>973</v>
      </c>
      <c r="B3595" s="180">
        <v>38392</v>
      </c>
      <c r="C3595" s="182" t="s">
        <v>29900</v>
      </c>
      <c r="D3595" s="180" t="s">
        <v>6</v>
      </c>
      <c r="E3595" s="180" t="s">
        <v>857</v>
      </c>
      <c r="F3595" s="188">
        <v>62.49</v>
      </c>
      <c r="G3595" s="188">
        <v>53.11</v>
      </c>
      <c r="H3595" s="188">
        <v>43.11</v>
      </c>
      <c r="I3595" s="188">
        <v>49.96</v>
      </c>
      <c r="J3595" s="188">
        <v>55.92</v>
      </c>
      <c r="K3595" s="188">
        <v>44.52</v>
      </c>
      <c r="L3595" s="188">
        <v>63.02</v>
      </c>
      <c r="M3595" s="188">
        <v>55.99</v>
      </c>
      <c r="N3595" s="188">
        <v>53.11</v>
      </c>
      <c r="O3595" s="188">
        <v>64.05</v>
      </c>
      <c r="P3595" s="188">
        <v>77.010000000000005</v>
      </c>
      <c r="Q3595" s="188">
        <v>74.98</v>
      </c>
      <c r="R3595" s="188">
        <v>69.83</v>
      </c>
      <c r="S3595" s="188">
        <v>52.27</v>
      </c>
      <c r="T3595" s="188">
        <v>48.42</v>
      </c>
      <c r="U3595" s="188">
        <v>59.33</v>
      </c>
      <c r="V3595" s="188">
        <v>54.46</v>
      </c>
      <c r="W3595" s="188">
        <v>59.36</v>
      </c>
      <c r="X3595" s="188">
        <v>56.24</v>
      </c>
      <c r="Y3595" s="188">
        <v>49.67</v>
      </c>
      <c r="Z3595" s="188">
        <v>62.49</v>
      </c>
      <c r="AA3595" s="188">
        <v>46.86</v>
      </c>
      <c r="AB3595" s="188">
        <v>61.45</v>
      </c>
      <c r="AC3595" s="188">
        <v>62.17</v>
      </c>
      <c r="AD3595" s="188">
        <v>56.24</v>
      </c>
      <c r="AE3595" s="188">
        <v>65.58</v>
      </c>
      <c r="AF3595" s="188">
        <v>62.17</v>
      </c>
    </row>
    <row r="3596" spans="1:32" x14ac:dyDescent="0.3">
      <c r="A3596" s="180" t="s">
        <v>973</v>
      </c>
      <c r="B3596" s="180">
        <v>11735</v>
      </c>
      <c r="C3596" s="182" t="s">
        <v>29901</v>
      </c>
      <c r="D3596" s="180" t="s">
        <v>6</v>
      </c>
      <c r="E3596" s="180" t="s">
        <v>857</v>
      </c>
      <c r="F3596" s="188">
        <v>10.050000000000001</v>
      </c>
      <c r="G3596" s="188">
        <v>8.83</v>
      </c>
      <c r="H3596" s="188">
        <v>8.86</v>
      </c>
      <c r="I3596" s="188">
        <v>12.15</v>
      </c>
      <c r="J3596" s="188">
        <v>8.6199999999999992</v>
      </c>
      <c r="K3596" s="188">
        <v>11.64</v>
      </c>
      <c r="L3596" s="188">
        <v>13.45</v>
      </c>
      <c r="M3596" s="188">
        <v>11.75</v>
      </c>
      <c r="N3596" s="188">
        <v>10.71</v>
      </c>
      <c r="O3596" s="188">
        <v>10.15</v>
      </c>
      <c r="P3596" s="188">
        <v>10.33</v>
      </c>
      <c r="Q3596" s="188">
        <v>10.41</v>
      </c>
      <c r="R3596" s="188">
        <v>10.51</v>
      </c>
      <c r="S3596" s="188">
        <v>10.69</v>
      </c>
      <c r="T3596" s="188">
        <v>8.3000000000000007</v>
      </c>
      <c r="U3596" s="188">
        <v>10.07</v>
      </c>
      <c r="V3596" s="188">
        <v>8.3699999999999992</v>
      </c>
      <c r="W3596" s="188">
        <v>9.41</v>
      </c>
      <c r="X3596" s="188">
        <v>12.78</v>
      </c>
      <c r="Y3596" s="188">
        <v>12.05</v>
      </c>
      <c r="Z3596" s="188">
        <v>9.25</v>
      </c>
      <c r="AA3596" s="188">
        <v>8.36</v>
      </c>
      <c r="AB3596" s="188">
        <v>12.04</v>
      </c>
      <c r="AC3596" s="188">
        <v>10.07</v>
      </c>
      <c r="AD3596" s="188">
        <v>7.36</v>
      </c>
      <c r="AE3596" s="188">
        <v>9.9700000000000006</v>
      </c>
      <c r="AF3596" s="188">
        <v>9.67</v>
      </c>
    </row>
    <row r="3597" spans="1:32" x14ac:dyDescent="0.3">
      <c r="A3597" s="180" t="s">
        <v>973</v>
      </c>
      <c r="B3597" s="180">
        <v>11737</v>
      </c>
      <c r="C3597" s="182" t="s">
        <v>29902</v>
      </c>
      <c r="D3597" s="180" t="s">
        <v>6</v>
      </c>
      <c r="E3597" s="180" t="s">
        <v>857</v>
      </c>
      <c r="F3597" s="188">
        <v>14.25</v>
      </c>
      <c r="G3597" s="188">
        <v>12.52</v>
      </c>
      <c r="H3597" s="188">
        <v>12.57</v>
      </c>
      <c r="I3597" s="188">
        <v>17.23</v>
      </c>
      <c r="J3597" s="188">
        <v>12.23</v>
      </c>
      <c r="K3597" s="188">
        <v>16.5</v>
      </c>
      <c r="L3597" s="188">
        <v>19.07</v>
      </c>
      <c r="M3597" s="188">
        <v>16.66</v>
      </c>
      <c r="N3597" s="188">
        <v>15.19</v>
      </c>
      <c r="O3597" s="188">
        <v>14.4</v>
      </c>
      <c r="P3597" s="188">
        <v>14.65</v>
      </c>
      <c r="Q3597" s="188">
        <v>14.76</v>
      </c>
      <c r="R3597" s="188">
        <v>14.91</v>
      </c>
      <c r="S3597" s="188">
        <v>15.16</v>
      </c>
      <c r="T3597" s="188">
        <v>11.78</v>
      </c>
      <c r="U3597" s="188">
        <v>14.28</v>
      </c>
      <c r="V3597" s="188">
        <v>11.87</v>
      </c>
      <c r="W3597" s="188">
        <v>13.35</v>
      </c>
      <c r="X3597" s="188">
        <v>18.13</v>
      </c>
      <c r="Y3597" s="188">
        <v>17.09</v>
      </c>
      <c r="Z3597" s="188">
        <v>13.12</v>
      </c>
      <c r="AA3597" s="188">
        <v>11.86</v>
      </c>
      <c r="AB3597" s="188">
        <v>17.07</v>
      </c>
      <c r="AC3597" s="188">
        <v>14.28</v>
      </c>
      <c r="AD3597" s="188">
        <v>10.43</v>
      </c>
      <c r="AE3597" s="188">
        <v>14.14</v>
      </c>
      <c r="AF3597" s="188">
        <v>13.72</v>
      </c>
    </row>
    <row r="3598" spans="1:32" x14ac:dyDescent="0.3">
      <c r="A3598" s="180" t="s">
        <v>973</v>
      </c>
      <c r="B3598" s="180">
        <v>11738</v>
      </c>
      <c r="C3598" s="182" t="s">
        <v>29903</v>
      </c>
      <c r="D3598" s="180" t="s">
        <v>6</v>
      </c>
      <c r="E3598" s="180" t="s">
        <v>857</v>
      </c>
      <c r="F3598" s="188">
        <v>17.97</v>
      </c>
      <c r="G3598" s="188">
        <v>15.79</v>
      </c>
      <c r="H3598" s="188">
        <v>15.85</v>
      </c>
      <c r="I3598" s="188">
        <v>21.72</v>
      </c>
      <c r="J3598" s="188">
        <v>15.42</v>
      </c>
      <c r="K3598" s="188">
        <v>20.81</v>
      </c>
      <c r="L3598" s="188">
        <v>24.04</v>
      </c>
      <c r="M3598" s="188">
        <v>21.01</v>
      </c>
      <c r="N3598" s="188">
        <v>19.16</v>
      </c>
      <c r="O3598" s="188">
        <v>18.16</v>
      </c>
      <c r="P3598" s="188">
        <v>18.47</v>
      </c>
      <c r="Q3598" s="188">
        <v>18.61</v>
      </c>
      <c r="R3598" s="188">
        <v>18.79</v>
      </c>
      <c r="S3598" s="188">
        <v>19.12</v>
      </c>
      <c r="T3598" s="188">
        <v>14.85</v>
      </c>
      <c r="U3598" s="188">
        <v>18.010000000000002</v>
      </c>
      <c r="V3598" s="188">
        <v>14.96</v>
      </c>
      <c r="W3598" s="188">
        <v>16.84</v>
      </c>
      <c r="X3598" s="188">
        <v>22.86</v>
      </c>
      <c r="Y3598" s="188">
        <v>21.55</v>
      </c>
      <c r="Z3598" s="188">
        <v>16.54</v>
      </c>
      <c r="AA3598" s="188">
        <v>14.95</v>
      </c>
      <c r="AB3598" s="188">
        <v>21.53</v>
      </c>
      <c r="AC3598" s="188">
        <v>18</v>
      </c>
      <c r="AD3598" s="188">
        <v>13.16</v>
      </c>
      <c r="AE3598" s="188">
        <v>17.82</v>
      </c>
      <c r="AF3598" s="188">
        <v>17.29</v>
      </c>
    </row>
    <row r="3599" spans="1:32" x14ac:dyDescent="0.3">
      <c r="A3599" s="180" t="s">
        <v>973</v>
      </c>
      <c r="B3599" s="180">
        <v>36143</v>
      </c>
      <c r="C3599" s="182" t="s">
        <v>29904</v>
      </c>
      <c r="D3599" s="180" t="s">
        <v>6</v>
      </c>
      <c r="E3599" s="180" t="s">
        <v>857</v>
      </c>
      <c r="F3599" s="188">
        <v>97.73</v>
      </c>
      <c r="G3599" s="188">
        <v>90.6</v>
      </c>
      <c r="H3599" s="188">
        <v>92.11</v>
      </c>
      <c r="I3599" s="188">
        <v>108.72</v>
      </c>
      <c r="J3599" s="188">
        <v>86.13</v>
      </c>
      <c r="K3599" s="188">
        <v>94.41</v>
      </c>
      <c r="L3599" s="188">
        <v>77.739999999999995</v>
      </c>
      <c r="M3599" s="188">
        <v>89.09</v>
      </c>
      <c r="N3599" s="188">
        <v>78.52</v>
      </c>
      <c r="O3599" s="188">
        <v>86.13</v>
      </c>
      <c r="P3599" s="188">
        <v>85.23</v>
      </c>
      <c r="Q3599" s="188">
        <v>92.23</v>
      </c>
      <c r="R3599" s="188">
        <v>118.51</v>
      </c>
      <c r="S3599" s="188">
        <v>102.68</v>
      </c>
      <c r="T3599" s="188">
        <v>111.14</v>
      </c>
      <c r="U3599" s="188">
        <v>93.02</v>
      </c>
      <c r="V3599" s="188">
        <v>114.04</v>
      </c>
      <c r="W3599" s="188">
        <v>90.6</v>
      </c>
      <c r="X3599" s="188">
        <v>108.72</v>
      </c>
      <c r="Y3599" s="188">
        <v>78.52</v>
      </c>
      <c r="Z3599" s="188">
        <v>99.66</v>
      </c>
      <c r="AA3599" s="188">
        <v>115.91</v>
      </c>
      <c r="AB3599" s="188">
        <v>102.08</v>
      </c>
      <c r="AC3599" s="188">
        <v>90</v>
      </c>
      <c r="AD3599" s="188">
        <v>81.540000000000006</v>
      </c>
      <c r="AE3599" s="188">
        <v>90.6</v>
      </c>
      <c r="AF3599" s="188">
        <v>108</v>
      </c>
    </row>
    <row r="3600" spans="1:32" x14ac:dyDescent="0.3">
      <c r="A3600" s="180" t="s">
        <v>973</v>
      </c>
      <c r="B3600" s="180">
        <v>36142</v>
      </c>
      <c r="C3600" s="182" t="s">
        <v>29905</v>
      </c>
      <c r="D3600" s="180" t="s">
        <v>6</v>
      </c>
      <c r="E3600" s="180" t="s">
        <v>857</v>
      </c>
      <c r="F3600" s="188">
        <v>2.41</v>
      </c>
      <c r="G3600" s="188">
        <v>2.2400000000000002</v>
      </c>
      <c r="H3600" s="188">
        <v>2.27</v>
      </c>
      <c r="I3600" s="188">
        <v>2.68</v>
      </c>
      <c r="J3600" s="188">
        <v>2.12</v>
      </c>
      <c r="K3600" s="188">
        <v>2.33</v>
      </c>
      <c r="L3600" s="188">
        <v>1.92</v>
      </c>
      <c r="M3600" s="188">
        <v>2.2000000000000002</v>
      </c>
      <c r="N3600" s="188">
        <v>1.94</v>
      </c>
      <c r="O3600" s="188">
        <v>2.12</v>
      </c>
      <c r="P3600" s="188">
        <v>2.1</v>
      </c>
      <c r="Q3600" s="188">
        <v>2.2799999999999998</v>
      </c>
      <c r="R3600" s="188">
        <v>2.93</v>
      </c>
      <c r="S3600" s="188">
        <v>2.5299999999999998</v>
      </c>
      <c r="T3600" s="188">
        <v>2.74</v>
      </c>
      <c r="U3600" s="188">
        <v>2.2999999999999998</v>
      </c>
      <c r="V3600" s="188">
        <v>2.81</v>
      </c>
      <c r="W3600" s="188">
        <v>2.2400000000000002</v>
      </c>
      <c r="X3600" s="188">
        <v>2.68</v>
      </c>
      <c r="Y3600" s="188">
        <v>1.94</v>
      </c>
      <c r="Z3600" s="188">
        <v>2.46</v>
      </c>
      <c r="AA3600" s="188">
        <v>2.86</v>
      </c>
      <c r="AB3600" s="188">
        <v>2.52</v>
      </c>
      <c r="AC3600" s="188">
        <v>2.2200000000000002</v>
      </c>
      <c r="AD3600" s="188">
        <v>2.0099999999999998</v>
      </c>
      <c r="AE3600" s="188">
        <v>2.2400000000000002</v>
      </c>
      <c r="AF3600" s="188">
        <v>2.67</v>
      </c>
    </row>
    <row r="3601" spans="1:32" x14ac:dyDescent="0.3">
      <c r="A3601" s="180" t="s">
        <v>973</v>
      </c>
      <c r="B3601" s="180">
        <v>45227</v>
      </c>
      <c r="C3601" s="182" t="s">
        <v>31602</v>
      </c>
      <c r="D3601" s="180" t="s">
        <v>6</v>
      </c>
      <c r="E3601" s="180" t="s">
        <v>857</v>
      </c>
      <c r="F3601" s="188">
        <v>931.27</v>
      </c>
      <c r="G3601" s="188">
        <v>863.35</v>
      </c>
      <c r="H3601" s="188">
        <v>877.74</v>
      </c>
      <c r="I3601" s="188">
        <v>1036.02</v>
      </c>
      <c r="J3601" s="188">
        <v>820.76</v>
      </c>
      <c r="K3601" s="188">
        <v>899.61</v>
      </c>
      <c r="L3601" s="188">
        <v>740.75</v>
      </c>
      <c r="M3601" s="188">
        <v>848.96</v>
      </c>
      <c r="N3601" s="188">
        <v>748.23</v>
      </c>
      <c r="O3601" s="188">
        <v>820.76</v>
      </c>
      <c r="P3601" s="188">
        <v>812.12</v>
      </c>
      <c r="Q3601" s="188">
        <v>878.89</v>
      </c>
      <c r="R3601" s="188">
        <v>1129.26</v>
      </c>
      <c r="S3601" s="188">
        <v>978.46</v>
      </c>
      <c r="T3601" s="188">
        <v>1059.04</v>
      </c>
      <c r="U3601" s="188">
        <v>886.37</v>
      </c>
      <c r="V3601" s="188">
        <v>1086.67</v>
      </c>
      <c r="W3601" s="188">
        <v>863.35</v>
      </c>
      <c r="X3601" s="188">
        <v>1036.02</v>
      </c>
      <c r="Y3601" s="188">
        <v>748.23</v>
      </c>
      <c r="Z3601" s="188">
        <v>949.68</v>
      </c>
      <c r="AA3601" s="188">
        <v>1104.51</v>
      </c>
      <c r="AB3601" s="188">
        <v>972.71</v>
      </c>
      <c r="AC3601" s="188">
        <v>857.59</v>
      </c>
      <c r="AD3601" s="188">
        <v>777.01</v>
      </c>
      <c r="AE3601" s="188">
        <v>863.35</v>
      </c>
      <c r="AF3601" s="188">
        <v>1029.1099999999999</v>
      </c>
    </row>
    <row r="3602" spans="1:32" x14ac:dyDescent="0.3">
      <c r="A3602" s="180" t="s">
        <v>973</v>
      </c>
      <c r="B3602" s="180">
        <v>45209</v>
      </c>
      <c r="C3602" s="182" t="s">
        <v>31603</v>
      </c>
      <c r="D3602" s="180" t="s">
        <v>6</v>
      </c>
      <c r="E3602" s="180" t="s">
        <v>857</v>
      </c>
      <c r="F3602" s="188">
        <v>40.79</v>
      </c>
      <c r="G3602" s="188">
        <v>37.82</v>
      </c>
      <c r="H3602" s="188">
        <v>38.450000000000003</v>
      </c>
      <c r="I3602" s="188">
        <v>45.38</v>
      </c>
      <c r="J3602" s="188">
        <v>35.950000000000003</v>
      </c>
      <c r="K3602" s="188">
        <v>39.4</v>
      </c>
      <c r="L3602" s="188">
        <v>32.44</v>
      </c>
      <c r="M3602" s="188">
        <v>37.18</v>
      </c>
      <c r="N3602" s="188">
        <v>32.770000000000003</v>
      </c>
      <c r="O3602" s="188">
        <v>35.950000000000003</v>
      </c>
      <c r="P3602" s="188">
        <v>35.57</v>
      </c>
      <c r="Q3602" s="188">
        <v>38.5</v>
      </c>
      <c r="R3602" s="188">
        <v>49.46</v>
      </c>
      <c r="S3602" s="188">
        <v>42.86</v>
      </c>
      <c r="T3602" s="188">
        <v>46.39</v>
      </c>
      <c r="U3602" s="188">
        <v>38.82</v>
      </c>
      <c r="V3602" s="188">
        <v>47.6</v>
      </c>
      <c r="W3602" s="188">
        <v>37.82</v>
      </c>
      <c r="X3602" s="188">
        <v>45.38</v>
      </c>
      <c r="Y3602" s="188">
        <v>32.770000000000003</v>
      </c>
      <c r="Z3602" s="188">
        <v>41.6</v>
      </c>
      <c r="AA3602" s="188">
        <v>48.38</v>
      </c>
      <c r="AB3602" s="188">
        <v>42.61</v>
      </c>
      <c r="AC3602" s="188">
        <v>37.56</v>
      </c>
      <c r="AD3602" s="188">
        <v>34.03</v>
      </c>
      <c r="AE3602" s="188">
        <v>37.82</v>
      </c>
      <c r="AF3602" s="188">
        <v>45.08</v>
      </c>
    </row>
    <row r="3603" spans="1:32" x14ac:dyDescent="0.3">
      <c r="A3603" s="180" t="s">
        <v>973</v>
      </c>
      <c r="B3603" s="180">
        <v>36146</v>
      </c>
      <c r="C3603" s="182" t="s">
        <v>29906</v>
      </c>
      <c r="D3603" s="180" t="s">
        <v>6</v>
      </c>
      <c r="E3603" s="180" t="s">
        <v>857</v>
      </c>
      <c r="F3603" s="188">
        <v>258.61</v>
      </c>
      <c r="G3603" s="188">
        <v>239.75</v>
      </c>
      <c r="H3603" s="188">
        <v>243.75</v>
      </c>
      <c r="I3603" s="188">
        <v>287.7</v>
      </c>
      <c r="J3603" s="188">
        <v>227.92</v>
      </c>
      <c r="K3603" s="188">
        <v>249.82</v>
      </c>
      <c r="L3603" s="188">
        <v>205.7</v>
      </c>
      <c r="M3603" s="188">
        <v>235.75</v>
      </c>
      <c r="N3603" s="188">
        <v>207.78</v>
      </c>
      <c r="O3603" s="188">
        <v>227.92</v>
      </c>
      <c r="P3603" s="188">
        <v>225.52</v>
      </c>
      <c r="Q3603" s="188">
        <v>244.07</v>
      </c>
      <c r="R3603" s="188">
        <v>313.58999999999997</v>
      </c>
      <c r="S3603" s="188">
        <v>271.72000000000003</v>
      </c>
      <c r="T3603" s="188">
        <v>294.08999999999997</v>
      </c>
      <c r="U3603" s="188">
        <v>246.14</v>
      </c>
      <c r="V3603" s="188">
        <v>301.77</v>
      </c>
      <c r="W3603" s="188">
        <v>239.75</v>
      </c>
      <c r="X3603" s="188">
        <v>287.7</v>
      </c>
      <c r="Y3603" s="188">
        <v>207.78</v>
      </c>
      <c r="Z3603" s="188">
        <v>263.73</v>
      </c>
      <c r="AA3603" s="188">
        <v>306.72000000000003</v>
      </c>
      <c r="AB3603" s="188">
        <v>270.12</v>
      </c>
      <c r="AC3603" s="188">
        <v>238.15</v>
      </c>
      <c r="AD3603" s="188">
        <v>215.77</v>
      </c>
      <c r="AE3603" s="188">
        <v>239.75</v>
      </c>
      <c r="AF3603" s="188">
        <v>285.77999999999997</v>
      </c>
    </row>
    <row r="3604" spans="1:32" x14ac:dyDescent="0.3">
      <c r="A3604" s="180" t="s">
        <v>973</v>
      </c>
      <c r="B3604" s="180">
        <v>39015</v>
      </c>
      <c r="C3604" s="182" t="s">
        <v>29907</v>
      </c>
      <c r="D3604" s="180" t="s">
        <v>6</v>
      </c>
      <c r="E3604" s="180" t="s">
        <v>26586</v>
      </c>
      <c r="F3604" s="188"/>
      <c r="G3604" s="188"/>
      <c r="H3604" s="188"/>
      <c r="I3604" s="188"/>
      <c r="J3604" s="188">
        <v>1</v>
      </c>
      <c r="K3604" s="188"/>
      <c r="L3604" s="188"/>
      <c r="M3604" s="188">
        <v>0.85</v>
      </c>
      <c r="N3604" s="188"/>
      <c r="O3604" s="188"/>
      <c r="P3604" s="188">
        <v>1</v>
      </c>
      <c r="Q3604" s="188"/>
      <c r="R3604" s="188"/>
      <c r="S3604" s="188"/>
      <c r="T3604" s="188"/>
      <c r="U3604" s="188"/>
      <c r="V3604" s="188"/>
      <c r="W3604" s="188"/>
      <c r="X3604" s="188"/>
      <c r="Y3604" s="188">
        <v>1.35</v>
      </c>
      <c r="Z3604" s="188"/>
      <c r="AA3604" s="188"/>
      <c r="AB3604" s="188">
        <v>0.63</v>
      </c>
      <c r="AC3604" s="188">
        <v>0.99</v>
      </c>
      <c r="AD3604" s="188"/>
      <c r="AE3604" s="188">
        <v>0.98</v>
      </c>
      <c r="AF3604" s="188"/>
    </row>
    <row r="3605" spans="1:32" x14ac:dyDescent="0.3">
      <c r="A3605" s="180" t="s">
        <v>973</v>
      </c>
      <c r="B3605" s="180">
        <v>38377</v>
      </c>
      <c r="C3605" s="182" t="s">
        <v>29908</v>
      </c>
      <c r="D3605" s="180" t="s">
        <v>6</v>
      </c>
      <c r="E3605" s="180" t="s">
        <v>857</v>
      </c>
      <c r="F3605" s="188">
        <v>32.31</v>
      </c>
      <c r="G3605" s="188">
        <v>23.81</v>
      </c>
      <c r="H3605" s="188"/>
      <c r="I3605" s="188">
        <v>32.729999999999997</v>
      </c>
      <c r="J3605" s="188">
        <v>22.28</v>
      </c>
      <c r="K3605" s="188">
        <v>36.520000000000003</v>
      </c>
      <c r="L3605" s="188">
        <v>29.86</v>
      </c>
      <c r="M3605" s="188">
        <v>28.59</v>
      </c>
      <c r="N3605" s="188">
        <v>33.270000000000003</v>
      </c>
      <c r="O3605" s="188">
        <v>36.049999999999997</v>
      </c>
      <c r="P3605" s="188">
        <v>35.9</v>
      </c>
      <c r="Q3605" s="188">
        <v>25.07</v>
      </c>
      <c r="R3605" s="188">
        <v>34.19</v>
      </c>
      <c r="S3605" s="188">
        <v>27.16</v>
      </c>
      <c r="T3605" s="188">
        <v>32.24</v>
      </c>
      <c r="U3605" s="188">
        <v>23.67</v>
      </c>
      <c r="V3605" s="188">
        <v>47.04</v>
      </c>
      <c r="W3605" s="188">
        <v>20.88</v>
      </c>
      <c r="X3605" s="188"/>
      <c r="Y3605" s="188">
        <v>26.46</v>
      </c>
      <c r="Z3605" s="188">
        <v>34.82</v>
      </c>
      <c r="AA3605" s="188">
        <v>29.94</v>
      </c>
      <c r="AB3605" s="188">
        <v>28.26</v>
      </c>
      <c r="AC3605" s="188">
        <v>31.45</v>
      </c>
      <c r="AD3605" s="188">
        <v>24.43</v>
      </c>
      <c r="AE3605" s="188">
        <v>32.1</v>
      </c>
      <c r="AF3605" s="188">
        <v>32.03</v>
      </c>
    </row>
    <row r="3606" spans="1:32" x14ac:dyDescent="0.3">
      <c r="A3606" s="180" t="s">
        <v>973</v>
      </c>
      <c r="B3606" s="180">
        <v>38376</v>
      </c>
      <c r="C3606" s="182" t="s">
        <v>29909</v>
      </c>
      <c r="D3606" s="180" t="s">
        <v>6</v>
      </c>
      <c r="E3606" s="180" t="s">
        <v>857</v>
      </c>
      <c r="F3606" s="188">
        <v>37.369999999999997</v>
      </c>
      <c r="G3606" s="188">
        <v>27.54</v>
      </c>
      <c r="H3606" s="188"/>
      <c r="I3606" s="188">
        <v>37.85</v>
      </c>
      <c r="J3606" s="188">
        <v>25.77</v>
      </c>
      <c r="K3606" s="188">
        <v>42.24</v>
      </c>
      <c r="L3606" s="188">
        <v>34.54</v>
      </c>
      <c r="M3606" s="188">
        <v>33.07</v>
      </c>
      <c r="N3606" s="188">
        <v>38.479999999999997</v>
      </c>
      <c r="O3606" s="188">
        <v>41.69</v>
      </c>
      <c r="P3606" s="188">
        <v>41.52</v>
      </c>
      <c r="Q3606" s="188">
        <v>28.99</v>
      </c>
      <c r="R3606" s="188">
        <v>39.549999999999997</v>
      </c>
      <c r="S3606" s="188">
        <v>31.41</v>
      </c>
      <c r="T3606" s="188">
        <v>37.29</v>
      </c>
      <c r="U3606" s="188">
        <v>27.38</v>
      </c>
      <c r="V3606" s="188">
        <v>54.4</v>
      </c>
      <c r="W3606" s="188">
        <v>24.14</v>
      </c>
      <c r="X3606" s="188"/>
      <c r="Y3606" s="188">
        <v>30.6</v>
      </c>
      <c r="Z3606" s="188">
        <v>40.270000000000003</v>
      </c>
      <c r="AA3606" s="188">
        <v>34.630000000000003</v>
      </c>
      <c r="AB3606" s="188">
        <v>32.69</v>
      </c>
      <c r="AC3606" s="188">
        <v>36.380000000000003</v>
      </c>
      <c r="AD3606" s="188">
        <v>28.26</v>
      </c>
      <c r="AE3606" s="188">
        <v>37.119999999999997</v>
      </c>
      <c r="AF3606" s="188">
        <v>37.049999999999997</v>
      </c>
    </row>
    <row r="3607" spans="1:32" x14ac:dyDescent="0.3">
      <c r="A3607" s="180" t="s">
        <v>973</v>
      </c>
      <c r="B3607" s="180">
        <v>38116</v>
      </c>
      <c r="C3607" s="182" t="s">
        <v>29910</v>
      </c>
      <c r="D3607" s="180" t="s">
        <v>6</v>
      </c>
      <c r="E3607" s="180" t="s">
        <v>857</v>
      </c>
      <c r="F3607" s="188">
        <v>8.77</v>
      </c>
      <c r="G3607" s="188">
        <v>7.52</v>
      </c>
      <c r="H3607" s="188">
        <v>6.17</v>
      </c>
      <c r="I3607" s="188">
        <v>7.85</v>
      </c>
      <c r="J3607" s="188">
        <v>4.3499999999999996</v>
      </c>
      <c r="K3607" s="188">
        <v>6.2</v>
      </c>
      <c r="L3607" s="188">
        <v>9.39</v>
      </c>
      <c r="M3607" s="188">
        <v>7.08</v>
      </c>
      <c r="N3607" s="188">
        <v>5.57</v>
      </c>
      <c r="O3607" s="188">
        <v>5.29</v>
      </c>
      <c r="P3607" s="188">
        <v>5.32</v>
      </c>
      <c r="Q3607" s="188">
        <v>4.9000000000000004</v>
      </c>
      <c r="R3607" s="188">
        <v>5.63</v>
      </c>
      <c r="S3607" s="188">
        <v>5.35</v>
      </c>
      <c r="T3607" s="188">
        <v>5.64</v>
      </c>
      <c r="U3607" s="188">
        <v>4.76</v>
      </c>
      <c r="V3607" s="188">
        <v>6.77</v>
      </c>
      <c r="W3607" s="188">
        <v>5.57</v>
      </c>
      <c r="X3607" s="188">
        <v>4.76</v>
      </c>
      <c r="Y3607" s="188">
        <v>5.2</v>
      </c>
      <c r="Z3607" s="188">
        <v>5.95</v>
      </c>
      <c r="AA3607" s="188">
        <v>5.29</v>
      </c>
      <c r="AB3607" s="188">
        <v>6.76</v>
      </c>
      <c r="AC3607" s="188">
        <v>6.01</v>
      </c>
      <c r="AD3607" s="188">
        <v>4.62</v>
      </c>
      <c r="AE3607" s="188">
        <v>6.42</v>
      </c>
      <c r="AF3607" s="188">
        <v>5.32</v>
      </c>
    </row>
    <row r="3608" spans="1:32" x14ac:dyDescent="0.3">
      <c r="A3608" s="180" t="s">
        <v>973</v>
      </c>
      <c r="B3608" s="180">
        <v>38066</v>
      </c>
      <c r="C3608" s="182" t="s">
        <v>29911</v>
      </c>
      <c r="D3608" s="180" t="s">
        <v>6</v>
      </c>
      <c r="E3608" s="180" t="s">
        <v>857</v>
      </c>
      <c r="F3608" s="188">
        <v>14.48</v>
      </c>
      <c r="G3608" s="188">
        <v>12.41</v>
      </c>
      <c r="H3608" s="188">
        <v>10.19</v>
      </c>
      <c r="I3608" s="188">
        <v>12.96</v>
      </c>
      <c r="J3608" s="188">
        <v>7.19</v>
      </c>
      <c r="K3608" s="188">
        <v>10.24</v>
      </c>
      <c r="L3608" s="188">
        <v>15.5</v>
      </c>
      <c r="M3608" s="188">
        <v>11.69</v>
      </c>
      <c r="N3608" s="188">
        <v>9.1999999999999993</v>
      </c>
      <c r="O3608" s="188">
        <v>8.74</v>
      </c>
      <c r="P3608" s="188">
        <v>8.7899999999999991</v>
      </c>
      <c r="Q3608" s="188">
        <v>8.09</v>
      </c>
      <c r="R3608" s="188">
        <v>9.3000000000000007</v>
      </c>
      <c r="S3608" s="188">
        <v>8.84</v>
      </c>
      <c r="T3608" s="188">
        <v>9.31</v>
      </c>
      <c r="U3608" s="188">
        <v>7.86</v>
      </c>
      <c r="V3608" s="188">
        <v>11.17</v>
      </c>
      <c r="W3608" s="188">
        <v>9.1999999999999993</v>
      </c>
      <c r="X3608" s="188">
        <v>7.86</v>
      </c>
      <c r="Y3608" s="188">
        <v>8.58</v>
      </c>
      <c r="Z3608" s="188">
        <v>9.82</v>
      </c>
      <c r="AA3608" s="188">
        <v>8.74</v>
      </c>
      <c r="AB3608" s="188">
        <v>11.16</v>
      </c>
      <c r="AC3608" s="188">
        <v>9.92</v>
      </c>
      <c r="AD3608" s="188">
        <v>7.63</v>
      </c>
      <c r="AE3608" s="188">
        <v>10.6</v>
      </c>
      <c r="AF3608" s="188">
        <v>8.7899999999999991</v>
      </c>
    </row>
    <row r="3609" spans="1:32" x14ac:dyDescent="0.3">
      <c r="A3609" s="180" t="s">
        <v>973</v>
      </c>
      <c r="B3609" s="180">
        <v>38117</v>
      </c>
      <c r="C3609" s="182" t="s">
        <v>29912</v>
      </c>
      <c r="D3609" s="180" t="s">
        <v>6</v>
      </c>
      <c r="E3609" s="180" t="s">
        <v>857</v>
      </c>
      <c r="F3609" s="188">
        <v>14.94</v>
      </c>
      <c r="G3609" s="188">
        <v>12.8</v>
      </c>
      <c r="H3609" s="188">
        <v>10.51</v>
      </c>
      <c r="I3609" s="188">
        <v>13.37</v>
      </c>
      <c r="J3609" s="188">
        <v>7.41</v>
      </c>
      <c r="K3609" s="188">
        <v>10.56</v>
      </c>
      <c r="L3609" s="188">
        <v>15.99</v>
      </c>
      <c r="M3609" s="188">
        <v>12.05</v>
      </c>
      <c r="N3609" s="188">
        <v>9.49</v>
      </c>
      <c r="O3609" s="188">
        <v>9.01</v>
      </c>
      <c r="P3609" s="188">
        <v>9.07</v>
      </c>
      <c r="Q3609" s="188">
        <v>8.34</v>
      </c>
      <c r="R3609" s="188">
        <v>9.59</v>
      </c>
      <c r="S3609" s="188">
        <v>9.1199999999999992</v>
      </c>
      <c r="T3609" s="188">
        <v>9.6</v>
      </c>
      <c r="U3609" s="188">
        <v>8.11</v>
      </c>
      <c r="V3609" s="188">
        <v>11.52</v>
      </c>
      <c r="W3609" s="188">
        <v>9.49</v>
      </c>
      <c r="X3609" s="188">
        <v>8.11</v>
      </c>
      <c r="Y3609" s="188">
        <v>8.85</v>
      </c>
      <c r="Z3609" s="188">
        <v>10.130000000000001</v>
      </c>
      <c r="AA3609" s="188">
        <v>9.01</v>
      </c>
      <c r="AB3609" s="188">
        <v>11.51</v>
      </c>
      <c r="AC3609" s="188">
        <v>10.23</v>
      </c>
      <c r="AD3609" s="188">
        <v>7.87</v>
      </c>
      <c r="AE3609" s="188">
        <v>10.93</v>
      </c>
      <c r="AF3609" s="188">
        <v>9.07</v>
      </c>
    </row>
    <row r="3610" spans="1:32" x14ac:dyDescent="0.3">
      <c r="A3610" s="180" t="s">
        <v>973</v>
      </c>
      <c r="B3610" s="180">
        <v>38067</v>
      </c>
      <c r="C3610" s="182" t="s">
        <v>29913</v>
      </c>
      <c r="D3610" s="180" t="s">
        <v>6</v>
      </c>
      <c r="E3610" s="180" t="s">
        <v>857</v>
      </c>
      <c r="F3610" s="188">
        <v>20.39</v>
      </c>
      <c r="G3610" s="188">
        <v>17.47</v>
      </c>
      <c r="H3610" s="188">
        <v>14.34</v>
      </c>
      <c r="I3610" s="188">
        <v>18.239999999999998</v>
      </c>
      <c r="J3610" s="188">
        <v>10.119999999999999</v>
      </c>
      <c r="K3610" s="188">
        <v>14.41</v>
      </c>
      <c r="L3610" s="188">
        <v>21.83</v>
      </c>
      <c r="M3610" s="188">
        <v>16.45</v>
      </c>
      <c r="N3610" s="188">
        <v>12.96</v>
      </c>
      <c r="O3610" s="188">
        <v>12.3</v>
      </c>
      <c r="P3610" s="188">
        <v>12.37</v>
      </c>
      <c r="Q3610" s="188">
        <v>11.38</v>
      </c>
      <c r="R3610" s="188">
        <v>13.09</v>
      </c>
      <c r="S3610" s="188">
        <v>12.45</v>
      </c>
      <c r="T3610" s="188">
        <v>13.1</v>
      </c>
      <c r="U3610" s="188">
        <v>11.06</v>
      </c>
      <c r="V3610" s="188">
        <v>15.72</v>
      </c>
      <c r="W3610" s="188">
        <v>12.96</v>
      </c>
      <c r="X3610" s="188">
        <v>11.06</v>
      </c>
      <c r="Y3610" s="188">
        <v>12.08</v>
      </c>
      <c r="Z3610" s="188">
        <v>13.83</v>
      </c>
      <c r="AA3610" s="188">
        <v>12.3</v>
      </c>
      <c r="AB3610" s="188">
        <v>15.71</v>
      </c>
      <c r="AC3610" s="188">
        <v>13.96</v>
      </c>
      <c r="AD3610" s="188">
        <v>10.74</v>
      </c>
      <c r="AE3610" s="188">
        <v>14.92</v>
      </c>
      <c r="AF3610" s="188">
        <v>12.37</v>
      </c>
    </row>
    <row r="3611" spans="1:32" x14ac:dyDescent="0.3">
      <c r="A3611" s="180" t="s">
        <v>26752</v>
      </c>
      <c r="B3611" s="180">
        <v>44313</v>
      </c>
      <c r="C3611" s="182" t="s">
        <v>29914</v>
      </c>
      <c r="D3611" s="180" t="s">
        <v>6</v>
      </c>
      <c r="E3611" s="180" t="s">
        <v>857</v>
      </c>
      <c r="F3611" s="188">
        <v>1033.83</v>
      </c>
      <c r="G3611" s="188"/>
      <c r="H3611" s="188"/>
      <c r="I3611" s="188"/>
      <c r="J3611" s="188">
        <v>861.52</v>
      </c>
      <c r="K3611" s="188"/>
      <c r="L3611" s="188"/>
      <c r="M3611" s="188">
        <v>970.07</v>
      </c>
      <c r="N3611" s="188"/>
      <c r="O3611" s="188"/>
      <c r="P3611" s="188">
        <v>878.18</v>
      </c>
      <c r="Q3611" s="188">
        <v>930.44</v>
      </c>
      <c r="R3611" s="188"/>
      <c r="S3611" s="188">
        <v>884.49</v>
      </c>
      <c r="T3611" s="188"/>
      <c r="U3611" s="188"/>
      <c r="V3611" s="188"/>
      <c r="W3611" s="188">
        <v>971.22</v>
      </c>
      <c r="X3611" s="188">
        <v>1030.95</v>
      </c>
      <c r="Y3611" s="188"/>
      <c r="Z3611" s="188">
        <v>1040.1400000000001</v>
      </c>
      <c r="AA3611" s="188"/>
      <c r="AB3611" s="188">
        <v>936.19</v>
      </c>
      <c r="AC3611" s="188">
        <v>1003.9</v>
      </c>
      <c r="AD3611" s="188"/>
      <c r="AE3611" s="188">
        <v>976.39</v>
      </c>
      <c r="AF3611" s="188"/>
    </row>
    <row r="3612" spans="1:32" x14ac:dyDescent="0.3">
      <c r="A3612" s="180" t="s">
        <v>973</v>
      </c>
      <c r="B3612" s="180">
        <v>11522</v>
      </c>
      <c r="C3612" s="182" t="s">
        <v>29915</v>
      </c>
      <c r="D3612" s="180" t="s">
        <v>6</v>
      </c>
      <c r="E3612" s="180" t="s">
        <v>857</v>
      </c>
      <c r="F3612" s="188">
        <v>14.93</v>
      </c>
      <c r="G3612" s="188">
        <v>14.21</v>
      </c>
      <c r="H3612" s="188">
        <v>14.6</v>
      </c>
      <c r="I3612" s="188">
        <v>12.65</v>
      </c>
      <c r="J3612" s="188">
        <v>13.99</v>
      </c>
      <c r="K3612" s="188">
        <v>15.51</v>
      </c>
      <c r="L3612" s="188">
        <v>13.93</v>
      </c>
      <c r="M3612" s="188">
        <v>13.62</v>
      </c>
      <c r="N3612" s="188">
        <v>15.8</v>
      </c>
      <c r="O3612" s="188">
        <v>12.98</v>
      </c>
      <c r="P3612" s="188">
        <v>14.12</v>
      </c>
      <c r="Q3612" s="188">
        <v>15.41</v>
      </c>
      <c r="R3612" s="188">
        <v>17.559999999999999</v>
      </c>
      <c r="S3612" s="188">
        <v>14.73</v>
      </c>
      <c r="T3612" s="188">
        <v>14.6</v>
      </c>
      <c r="U3612" s="188">
        <v>15.51</v>
      </c>
      <c r="V3612" s="188">
        <v>14.28</v>
      </c>
      <c r="W3612" s="188">
        <v>13.63</v>
      </c>
      <c r="X3612" s="188">
        <v>14.25</v>
      </c>
      <c r="Y3612" s="188">
        <v>13.63</v>
      </c>
      <c r="Z3612" s="188">
        <v>16.55</v>
      </c>
      <c r="AA3612" s="188">
        <v>12.98</v>
      </c>
      <c r="AB3612" s="188">
        <v>14.65</v>
      </c>
      <c r="AC3612" s="188">
        <v>16</v>
      </c>
      <c r="AD3612" s="188">
        <v>14.6</v>
      </c>
      <c r="AE3612" s="188">
        <v>12.98</v>
      </c>
      <c r="AF3612" s="188">
        <v>15.58</v>
      </c>
    </row>
    <row r="3613" spans="1:32" x14ac:dyDescent="0.3">
      <c r="A3613" s="180" t="s">
        <v>973</v>
      </c>
      <c r="B3613" s="180">
        <v>43600</v>
      </c>
      <c r="C3613" s="182" t="s">
        <v>29916</v>
      </c>
      <c r="D3613" s="180" t="s">
        <v>6</v>
      </c>
      <c r="E3613" s="180" t="s">
        <v>857</v>
      </c>
      <c r="F3613" s="188">
        <v>59.82</v>
      </c>
      <c r="G3613" s="188">
        <v>56.96</v>
      </c>
      <c r="H3613" s="188">
        <v>58.52</v>
      </c>
      <c r="I3613" s="188">
        <v>50.72</v>
      </c>
      <c r="J3613" s="188">
        <v>56.07</v>
      </c>
      <c r="K3613" s="188">
        <v>62.16</v>
      </c>
      <c r="L3613" s="188">
        <v>55.84</v>
      </c>
      <c r="M3613" s="188">
        <v>54.59</v>
      </c>
      <c r="N3613" s="188">
        <v>63.31</v>
      </c>
      <c r="O3613" s="188">
        <v>52.02</v>
      </c>
      <c r="P3613" s="188">
        <v>56.57</v>
      </c>
      <c r="Q3613" s="188">
        <v>61.77</v>
      </c>
      <c r="R3613" s="188">
        <v>70.38</v>
      </c>
      <c r="S3613" s="188">
        <v>59.04</v>
      </c>
      <c r="T3613" s="188">
        <v>58.52</v>
      </c>
      <c r="U3613" s="188">
        <v>62.16</v>
      </c>
      <c r="V3613" s="188">
        <v>57.22</v>
      </c>
      <c r="W3613" s="188">
        <v>54.62</v>
      </c>
      <c r="X3613" s="188">
        <v>57.09</v>
      </c>
      <c r="Y3613" s="188">
        <v>54.62</v>
      </c>
      <c r="Z3613" s="188">
        <v>66.319999999999993</v>
      </c>
      <c r="AA3613" s="188">
        <v>52.02</v>
      </c>
      <c r="AB3613" s="188">
        <v>58.7</v>
      </c>
      <c r="AC3613" s="188">
        <v>64.14</v>
      </c>
      <c r="AD3613" s="188">
        <v>58.52</v>
      </c>
      <c r="AE3613" s="188">
        <v>52.02</v>
      </c>
      <c r="AF3613" s="188">
        <v>62.42</v>
      </c>
    </row>
    <row r="3614" spans="1:32" x14ac:dyDescent="0.3">
      <c r="A3614" s="180" t="s">
        <v>973</v>
      </c>
      <c r="B3614" s="180">
        <v>5080</v>
      </c>
      <c r="C3614" s="182" t="s">
        <v>29917</v>
      </c>
      <c r="D3614" s="180" t="s">
        <v>6</v>
      </c>
      <c r="E3614" s="180" t="s">
        <v>857</v>
      </c>
      <c r="F3614" s="188">
        <v>23.33</v>
      </c>
      <c r="G3614" s="188">
        <v>22.21</v>
      </c>
      <c r="H3614" s="188">
        <v>22.82</v>
      </c>
      <c r="I3614" s="188">
        <v>19.78</v>
      </c>
      <c r="J3614" s="188">
        <v>21.87</v>
      </c>
      <c r="K3614" s="188">
        <v>24.24</v>
      </c>
      <c r="L3614" s="188">
        <v>21.77</v>
      </c>
      <c r="M3614" s="188">
        <v>21.29</v>
      </c>
      <c r="N3614" s="188">
        <v>24.69</v>
      </c>
      <c r="O3614" s="188">
        <v>20.28</v>
      </c>
      <c r="P3614" s="188">
        <v>22.06</v>
      </c>
      <c r="Q3614" s="188">
        <v>24.09</v>
      </c>
      <c r="R3614" s="188">
        <v>27.44</v>
      </c>
      <c r="S3614" s="188">
        <v>23.02</v>
      </c>
      <c r="T3614" s="188">
        <v>22.82</v>
      </c>
      <c r="U3614" s="188">
        <v>24.24</v>
      </c>
      <c r="V3614" s="188">
        <v>22.31</v>
      </c>
      <c r="W3614" s="188">
        <v>21.3</v>
      </c>
      <c r="X3614" s="188">
        <v>22.26</v>
      </c>
      <c r="Y3614" s="188">
        <v>21.3</v>
      </c>
      <c r="Z3614" s="188">
        <v>25.86</v>
      </c>
      <c r="AA3614" s="188">
        <v>20.28</v>
      </c>
      <c r="AB3614" s="188">
        <v>22.89</v>
      </c>
      <c r="AC3614" s="188">
        <v>25.01</v>
      </c>
      <c r="AD3614" s="188">
        <v>22.82</v>
      </c>
      <c r="AE3614" s="188">
        <v>20.28</v>
      </c>
      <c r="AF3614" s="188">
        <v>24.34</v>
      </c>
    </row>
    <row r="3615" spans="1:32" x14ac:dyDescent="0.3">
      <c r="A3615" s="180" t="s">
        <v>973</v>
      </c>
      <c r="B3615" s="180">
        <v>38168</v>
      </c>
      <c r="C3615" s="182" t="s">
        <v>29918</v>
      </c>
      <c r="D3615" s="180" t="s">
        <v>6</v>
      </c>
      <c r="E3615" s="180" t="s">
        <v>857</v>
      </c>
      <c r="F3615" s="188">
        <v>162.86000000000001</v>
      </c>
      <c r="G3615" s="188">
        <v>155.07</v>
      </c>
      <c r="H3615" s="188">
        <v>159.32</v>
      </c>
      <c r="I3615" s="188">
        <v>138.08000000000001</v>
      </c>
      <c r="J3615" s="188">
        <v>152.66</v>
      </c>
      <c r="K3615" s="188">
        <v>169.23</v>
      </c>
      <c r="L3615" s="188">
        <v>152.03</v>
      </c>
      <c r="M3615" s="188">
        <v>148.63</v>
      </c>
      <c r="N3615" s="188">
        <v>172.35</v>
      </c>
      <c r="O3615" s="188">
        <v>141.62</v>
      </c>
      <c r="P3615" s="188">
        <v>154.01</v>
      </c>
      <c r="Q3615" s="188">
        <v>168.17</v>
      </c>
      <c r="R3615" s="188">
        <v>191.61</v>
      </c>
      <c r="S3615" s="188">
        <v>160.74</v>
      </c>
      <c r="T3615" s="188">
        <v>159.32</v>
      </c>
      <c r="U3615" s="188">
        <v>169.23</v>
      </c>
      <c r="V3615" s="188">
        <v>155.78</v>
      </c>
      <c r="W3615" s="188">
        <v>148.69999999999999</v>
      </c>
      <c r="X3615" s="188">
        <v>155.43</v>
      </c>
      <c r="Y3615" s="188">
        <v>148.69999999999999</v>
      </c>
      <c r="Z3615" s="188">
        <v>180.56</v>
      </c>
      <c r="AA3615" s="188">
        <v>141.62</v>
      </c>
      <c r="AB3615" s="188">
        <v>159.82</v>
      </c>
      <c r="AC3615" s="188">
        <v>174.62</v>
      </c>
      <c r="AD3615" s="188">
        <v>159.32</v>
      </c>
      <c r="AE3615" s="188">
        <v>141.62</v>
      </c>
      <c r="AF3615" s="188">
        <v>169.94</v>
      </c>
    </row>
    <row r="3616" spans="1:32" x14ac:dyDescent="0.3">
      <c r="A3616" s="180" t="s">
        <v>973</v>
      </c>
      <c r="B3616" s="180">
        <v>43601</v>
      </c>
      <c r="C3616" s="182" t="s">
        <v>29919</v>
      </c>
      <c r="D3616" s="180" t="s">
        <v>6</v>
      </c>
      <c r="E3616" s="180" t="s">
        <v>857</v>
      </c>
      <c r="F3616" s="188">
        <v>81.430000000000007</v>
      </c>
      <c r="G3616" s="188">
        <v>77.53</v>
      </c>
      <c r="H3616" s="188">
        <v>79.66</v>
      </c>
      <c r="I3616" s="188">
        <v>69.040000000000006</v>
      </c>
      <c r="J3616" s="188">
        <v>76.33</v>
      </c>
      <c r="K3616" s="188">
        <v>84.61</v>
      </c>
      <c r="L3616" s="188">
        <v>76.010000000000005</v>
      </c>
      <c r="M3616" s="188">
        <v>74.31</v>
      </c>
      <c r="N3616" s="188">
        <v>86.17</v>
      </c>
      <c r="O3616" s="188">
        <v>70.81</v>
      </c>
      <c r="P3616" s="188">
        <v>77</v>
      </c>
      <c r="Q3616" s="188">
        <v>84.08</v>
      </c>
      <c r="R3616" s="188">
        <v>95.8</v>
      </c>
      <c r="S3616" s="188">
        <v>80.37</v>
      </c>
      <c r="T3616" s="188">
        <v>79.66</v>
      </c>
      <c r="U3616" s="188">
        <v>84.61</v>
      </c>
      <c r="V3616" s="188">
        <v>77.89</v>
      </c>
      <c r="W3616" s="188">
        <v>74.349999999999994</v>
      </c>
      <c r="X3616" s="188">
        <v>77.709999999999994</v>
      </c>
      <c r="Y3616" s="188">
        <v>74.349999999999994</v>
      </c>
      <c r="Z3616" s="188">
        <v>90.28</v>
      </c>
      <c r="AA3616" s="188">
        <v>70.81</v>
      </c>
      <c r="AB3616" s="188">
        <v>79.91</v>
      </c>
      <c r="AC3616" s="188">
        <v>87.31</v>
      </c>
      <c r="AD3616" s="188">
        <v>79.66</v>
      </c>
      <c r="AE3616" s="188">
        <v>70.81</v>
      </c>
      <c r="AF3616" s="188">
        <v>84.97</v>
      </c>
    </row>
    <row r="3617" spans="1:32" x14ac:dyDescent="0.3">
      <c r="A3617" s="180" t="s">
        <v>973</v>
      </c>
      <c r="B3617" s="180">
        <v>13393</v>
      </c>
      <c r="C3617" s="182" t="s">
        <v>29920</v>
      </c>
      <c r="D3617" s="180" t="s">
        <v>6</v>
      </c>
      <c r="E3617" s="180" t="s">
        <v>857</v>
      </c>
      <c r="F3617" s="188"/>
      <c r="G3617" s="188">
        <v>449.15</v>
      </c>
      <c r="H3617" s="188"/>
      <c r="I3617" s="188">
        <v>331.49</v>
      </c>
      <c r="J3617" s="188">
        <v>332.94</v>
      </c>
      <c r="K3617" s="188">
        <v>296.92</v>
      </c>
      <c r="L3617" s="188">
        <v>363.16</v>
      </c>
      <c r="M3617" s="188">
        <v>297.79000000000002</v>
      </c>
      <c r="N3617" s="188"/>
      <c r="O3617" s="188"/>
      <c r="P3617" s="188">
        <v>325.39</v>
      </c>
      <c r="Q3617" s="188"/>
      <c r="R3617" s="188">
        <v>357.35</v>
      </c>
      <c r="S3617" s="188">
        <v>293.14</v>
      </c>
      <c r="T3617" s="188">
        <v>313.18</v>
      </c>
      <c r="U3617" s="188">
        <v>318.41000000000003</v>
      </c>
      <c r="V3617" s="188">
        <v>360.83</v>
      </c>
      <c r="W3617" s="188"/>
      <c r="X3617" s="188">
        <v>297.20999999999998</v>
      </c>
      <c r="Y3617" s="188">
        <v>327.13</v>
      </c>
      <c r="Z3617" s="188">
        <v>413.71</v>
      </c>
      <c r="AA3617" s="188"/>
      <c r="AB3617" s="188">
        <v>370.13</v>
      </c>
      <c r="AC3617" s="188">
        <v>344.56</v>
      </c>
      <c r="AD3617" s="188"/>
      <c r="AE3617" s="188">
        <v>318.12</v>
      </c>
      <c r="AF3617" s="188"/>
    </row>
    <row r="3618" spans="1:32" x14ac:dyDescent="0.3">
      <c r="A3618" s="180" t="s">
        <v>973</v>
      </c>
      <c r="B3618" s="180">
        <v>13395</v>
      </c>
      <c r="C3618" s="182" t="s">
        <v>29921</v>
      </c>
      <c r="D3618" s="180" t="s">
        <v>6</v>
      </c>
      <c r="E3618" s="180" t="s">
        <v>857</v>
      </c>
      <c r="F3618" s="188"/>
      <c r="G3618" s="188">
        <v>629.44000000000005</v>
      </c>
      <c r="H3618" s="188"/>
      <c r="I3618" s="188">
        <v>464.54</v>
      </c>
      <c r="J3618" s="188">
        <v>466.58</v>
      </c>
      <c r="K3618" s="188">
        <v>416.09</v>
      </c>
      <c r="L3618" s="188">
        <v>508.92</v>
      </c>
      <c r="M3618" s="188">
        <v>417.32</v>
      </c>
      <c r="N3618" s="188"/>
      <c r="O3618" s="188"/>
      <c r="P3618" s="188">
        <v>455.99</v>
      </c>
      <c r="Q3618" s="188"/>
      <c r="R3618" s="188">
        <v>500.78</v>
      </c>
      <c r="S3618" s="188">
        <v>410.8</v>
      </c>
      <c r="T3618" s="188">
        <v>438.89</v>
      </c>
      <c r="U3618" s="188">
        <v>446.22</v>
      </c>
      <c r="V3618" s="188">
        <v>505.67</v>
      </c>
      <c r="W3618" s="188"/>
      <c r="X3618" s="188">
        <v>416.5</v>
      </c>
      <c r="Y3618" s="188">
        <v>458.44</v>
      </c>
      <c r="Z3618" s="188">
        <v>579.77</v>
      </c>
      <c r="AA3618" s="188"/>
      <c r="AB3618" s="188">
        <v>518.69000000000005</v>
      </c>
      <c r="AC3618" s="188">
        <v>482.87</v>
      </c>
      <c r="AD3618" s="188"/>
      <c r="AE3618" s="188">
        <v>445.82</v>
      </c>
      <c r="AF3618" s="188"/>
    </row>
    <row r="3619" spans="1:32" x14ac:dyDescent="0.3">
      <c r="A3619" s="180" t="s">
        <v>973</v>
      </c>
      <c r="B3619" s="180">
        <v>12039</v>
      </c>
      <c r="C3619" s="182" t="s">
        <v>29922</v>
      </c>
      <c r="D3619" s="180" t="s">
        <v>6</v>
      </c>
      <c r="E3619" s="180" t="s">
        <v>857</v>
      </c>
      <c r="F3619" s="188"/>
      <c r="G3619" s="188">
        <v>661.47</v>
      </c>
      <c r="H3619" s="188"/>
      <c r="I3619" s="188">
        <v>488.19</v>
      </c>
      <c r="J3619" s="188">
        <v>490.33</v>
      </c>
      <c r="K3619" s="188">
        <v>437.27</v>
      </c>
      <c r="L3619" s="188">
        <v>534.83000000000004</v>
      </c>
      <c r="M3619" s="188">
        <v>438.56</v>
      </c>
      <c r="N3619" s="188"/>
      <c r="O3619" s="188"/>
      <c r="P3619" s="188">
        <v>479.2</v>
      </c>
      <c r="Q3619" s="188"/>
      <c r="R3619" s="188">
        <v>526.27</v>
      </c>
      <c r="S3619" s="188">
        <v>431.71</v>
      </c>
      <c r="T3619" s="188">
        <v>461.23</v>
      </c>
      <c r="U3619" s="188">
        <v>468.93</v>
      </c>
      <c r="V3619" s="188">
        <v>531.4</v>
      </c>
      <c r="W3619" s="188"/>
      <c r="X3619" s="188">
        <v>437.7</v>
      </c>
      <c r="Y3619" s="188">
        <v>481.77</v>
      </c>
      <c r="Z3619" s="188">
        <v>609.27</v>
      </c>
      <c r="AA3619" s="188"/>
      <c r="AB3619" s="188">
        <v>545.09</v>
      </c>
      <c r="AC3619" s="188">
        <v>507.44</v>
      </c>
      <c r="AD3619" s="188"/>
      <c r="AE3619" s="188">
        <v>468.51</v>
      </c>
      <c r="AF3619" s="188"/>
    </row>
    <row r="3620" spans="1:32" x14ac:dyDescent="0.3">
      <c r="A3620" s="180" t="s">
        <v>973</v>
      </c>
      <c r="B3620" s="180">
        <v>13396</v>
      </c>
      <c r="C3620" s="182" t="s">
        <v>29923</v>
      </c>
      <c r="D3620" s="180" t="s">
        <v>6</v>
      </c>
      <c r="E3620" s="180" t="s">
        <v>857</v>
      </c>
      <c r="F3620" s="188"/>
      <c r="G3620" s="188">
        <v>929</v>
      </c>
      <c r="H3620" s="188"/>
      <c r="I3620" s="188">
        <v>685.63</v>
      </c>
      <c r="J3620" s="188">
        <v>688.63</v>
      </c>
      <c r="K3620" s="188">
        <v>614.12</v>
      </c>
      <c r="L3620" s="188">
        <v>751.13</v>
      </c>
      <c r="M3620" s="188">
        <v>615.91999999999996</v>
      </c>
      <c r="N3620" s="188"/>
      <c r="O3620" s="188"/>
      <c r="P3620" s="188">
        <v>673.01</v>
      </c>
      <c r="Q3620" s="188"/>
      <c r="R3620" s="188">
        <v>739.11</v>
      </c>
      <c r="S3620" s="188">
        <v>606.30999999999995</v>
      </c>
      <c r="T3620" s="188">
        <v>647.77</v>
      </c>
      <c r="U3620" s="188">
        <v>658.59</v>
      </c>
      <c r="V3620" s="188">
        <v>746.32</v>
      </c>
      <c r="W3620" s="188"/>
      <c r="X3620" s="188">
        <v>614.72</v>
      </c>
      <c r="Y3620" s="188">
        <v>676.62</v>
      </c>
      <c r="Z3620" s="188">
        <v>855.69</v>
      </c>
      <c r="AA3620" s="188"/>
      <c r="AB3620" s="188">
        <v>765.55</v>
      </c>
      <c r="AC3620" s="188">
        <v>712.67</v>
      </c>
      <c r="AD3620" s="188"/>
      <c r="AE3620" s="188">
        <v>657.99</v>
      </c>
      <c r="AF3620" s="188"/>
    </row>
    <row r="3621" spans="1:32" x14ac:dyDescent="0.3">
      <c r="A3621" s="180" t="s">
        <v>973</v>
      </c>
      <c r="B3621" s="180">
        <v>12041</v>
      </c>
      <c r="C3621" s="182" t="s">
        <v>29924</v>
      </c>
      <c r="D3621" s="180" t="s">
        <v>6</v>
      </c>
      <c r="E3621" s="180" t="s">
        <v>857</v>
      </c>
      <c r="F3621" s="188"/>
      <c r="G3621" s="188">
        <v>758.58</v>
      </c>
      <c r="H3621" s="188"/>
      <c r="I3621" s="188">
        <v>559.86</v>
      </c>
      <c r="J3621" s="188">
        <v>562.30999999999995</v>
      </c>
      <c r="K3621" s="188">
        <v>501.47</v>
      </c>
      <c r="L3621" s="188">
        <v>613.34</v>
      </c>
      <c r="M3621" s="188">
        <v>502.94</v>
      </c>
      <c r="N3621" s="188"/>
      <c r="O3621" s="188"/>
      <c r="P3621" s="188">
        <v>549.54999999999995</v>
      </c>
      <c r="Q3621" s="188"/>
      <c r="R3621" s="188">
        <v>603.53</v>
      </c>
      <c r="S3621" s="188">
        <v>495.09</v>
      </c>
      <c r="T3621" s="188">
        <v>528.95000000000005</v>
      </c>
      <c r="U3621" s="188">
        <v>537.78</v>
      </c>
      <c r="V3621" s="188">
        <v>609.41999999999996</v>
      </c>
      <c r="W3621" s="188"/>
      <c r="X3621" s="188">
        <v>501.96</v>
      </c>
      <c r="Y3621" s="188">
        <v>552.5</v>
      </c>
      <c r="Z3621" s="188">
        <v>698.72</v>
      </c>
      <c r="AA3621" s="188"/>
      <c r="AB3621" s="188">
        <v>625.12</v>
      </c>
      <c r="AC3621" s="188">
        <v>581.94000000000005</v>
      </c>
      <c r="AD3621" s="188"/>
      <c r="AE3621" s="188">
        <v>537.29</v>
      </c>
      <c r="AF3621" s="188"/>
    </row>
    <row r="3622" spans="1:32" x14ac:dyDescent="0.3">
      <c r="A3622" s="180" t="s">
        <v>973</v>
      </c>
      <c r="B3622" s="180">
        <v>12043</v>
      </c>
      <c r="C3622" s="182" t="s">
        <v>29925</v>
      </c>
      <c r="D3622" s="180" t="s">
        <v>6</v>
      </c>
      <c r="E3622" s="180" t="s">
        <v>857</v>
      </c>
      <c r="F3622" s="188"/>
      <c r="G3622" s="188">
        <v>1601.63</v>
      </c>
      <c r="H3622" s="188"/>
      <c r="I3622" s="188">
        <v>1182.05</v>
      </c>
      <c r="J3622" s="188">
        <v>1187.23</v>
      </c>
      <c r="K3622" s="188">
        <v>1058.77</v>
      </c>
      <c r="L3622" s="188">
        <v>1294.98</v>
      </c>
      <c r="M3622" s="188">
        <v>1061.8800000000001</v>
      </c>
      <c r="N3622" s="188"/>
      <c r="O3622" s="188"/>
      <c r="P3622" s="188">
        <v>1160.3</v>
      </c>
      <c r="Q3622" s="188"/>
      <c r="R3622" s="188">
        <v>1274.26</v>
      </c>
      <c r="S3622" s="188">
        <v>1045.3</v>
      </c>
      <c r="T3622" s="188">
        <v>1116.79</v>
      </c>
      <c r="U3622" s="188">
        <v>1135.44</v>
      </c>
      <c r="V3622" s="188">
        <v>1286.69</v>
      </c>
      <c r="W3622" s="188"/>
      <c r="X3622" s="188">
        <v>1059.81</v>
      </c>
      <c r="Y3622" s="188">
        <v>1166.51</v>
      </c>
      <c r="Z3622" s="188">
        <v>1475.24</v>
      </c>
      <c r="AA3622" s="188"/>
      <c r="AB3622" s="188">
        <v>1319.84</v>
      </c>
      <c r="AC3622" s="188">
        <v>1228.67</v>
      </c>
      <c r="AD3622" s="188"/>
      <c r="AE3622" s="188">
        <v>1134.4000000000001</v>
      </c>
      <c r="AF3622" s="188"/>
    </row>
    <row r="3623" spans="1:32" x14ac:dyDescent="0.3">
      <c r="A3623" s="180" t="s">
        <v>973</v>
      </c>
      <c r="B3623" s="180">
        <v>39762</v>
      </c>
      <c r="C3623" s="182" t="s">
        <v>29926</v>
      </c>
      <c r="D3623" s="180" t="s">
        <v>6</v>
      </c>
      <c r="E3623" s="180" t="s">
        <v>857</v>
      </c>
      <c r="F3623" s="188"/>
      <c r="G3623" s="188">
        <v>762.42</v>
      </c>
      <c r="H3623" s="188"/>
      <c r="I3623" s="188">
        <v>562.69000000000005</v>
      </c>
      <c r="J3623" s="188">
        <v>565.15</v>
      </c>
      <c r="K3623" s="188">
        <v>504</v>
      </c>
      <c r="L3623" s="188">
        <v>616.44000000000005</v>
      </c>
      <c r="M3623" s="188">
        <v>505.48</v>
      </c>
      <c r="N3623" s="188"/>
      <c r="O3623" s="188"/>
      <c r="P3623" s="188">
        <v>552.33000000000004</v>
      </c>
      <c r="Q3623" s="188"/>
      <c r="R3623" s="188">
        <v>606.58000000000004</v>
      </c>
      <c r="S3623" s="188">
        <v>497.59</v>
      </c>
      <c r="T3623" s="188">
        <v>531.62</v>
      </c>
      <c r="U3623" s="188">
        <v>540.5</v>
      </c>
      <c r="V3623" s="188">
        <v>612.5</v>
      </c>
      <c r="W3623" s="188"/>
      <c r="X3623" s="188">
        <v>504.49</v>
      </c>
      <c r="Y3623" s="188">
        <v>555.29</v>
      </c>
      <c r="Z3623" s="188">
        <v>702.25</v>
      </c>
      <c r="AA3623" s="188"/>
      <c r="AB3623" s="188">
        <v>628.28</v>
      </c>
      <c r="AC3623" s="188">
        <v>584.88</v>
      </c>
      <c r="AD3623" s="188"/>
      <c r="AE3623" s="188">
        <v>540</v>
      </c>
      <c r="AF3623" s="188"/>
    </row>
    <row r="3624" spans="1:32" x14ac:dyDescent="0.3">
      <c r="A3624" s="180" t="s">
        <v>973</v>
      </c>
      <c r="B3624" s="180">
        <v>12042</v>
      </c>
      <c r="C3624" s="182" t="s">
        <v>29927</v>
      </c>
      <c r="D3624" s="180" t="s">
        <v>6</v>
      </c>
      <c r="E3624" s="180" t="s">
        <v>857</v>
      </c>
      <c r="F3624" s="188"/>
      <c r="G3624" s="188">
        <v>1113.0999999999999</v>
      </c>
      <c r="H3624" s="188"/>
      <c r="I3624" s="188">
        <v>821.51</v>
      </c>
      <c r="J3624" s="188">
        <v>825.11</v>
      </c>
      <c r="K3624" s="188">
        <v>735.83</v>
      </c>
      <c r="L3624" s="188">
        <v>899.99</v>
      </c>
      <c r="M3624" s="188">
        <v>737.99</v>
      </c>
      <c r="N3624" s="188"/>
      <c r="O3624" s="188"/>
      <c r="P3624" s="188">
        <v>806.39</v>
      </c>
      <c r="Q3624" s="188"/>
      <c r="R3624" s="188">
        <v>885.59</v>
      </c>
      <c r="S3624" s="188">
        <v>726.47</v>
      </c>
      <c r="T3624" s="188">
        <v>776.15</v>
      </c>
      <c r="U3624" s="188">
        <v>789.11</v>
      </c>
      <c r="V3624" s="188">
        <v>894.23</v>
      </c>
      <c r="W3624" s="188"/>
      <c r="X3624" s="188">
        <v>736.55</v>
      </c>
      <c r="Y3624" s="188">
        <v>810.71</v>
      </c>
      <c r="Z3624" s="188">
        <v>1025.26</v>
      </c>
      <c r="AA3624" s="188"/>
      <c r="AB3624" s="188">
        <v>917.27</v>
      </c>
      <c r="AC3624" s="188">
        <v>853.91</v>
      </c>
      <c r="AD3624" s="188"/>
      <c r="AE3624" s="188">
        <v>788.39</v>
      </c>
      <c r="AF3624" s="188"/>
    </row>
    <row r="3625" spans="1:32" x14ac:dyDescent="0.3">
      <c r="A3625" s="180" t="s">
        <v>973</v>
      </c>
      <c r="B3625" s="180">
        <v>39763</v>
      </c>
      <c r="C3625" s="182" t="s">
        <v>29928</v>
      </c>
      <c r="D3625" s="180" t="s">
        <v>6</v>
      </c>
      <c r="E3625" s="180" t="s">
        <v>857</v>
      </c>
      <c r="F3625" s="188"/>
      <c r="G3625" s="188">
        <v>1302.74</v>
      </c>
      <c r="H3625" s="188"/>
      <c r="I3625" s="188">
        <v>961.47</v>
      </c>
      <c r="J3625" s="188">
        <v>965.68</v>
      </c>
      <c r="K3625" s="188">
        <v>861.19</v>
      </c>
      <c r="L3625" s="188">
        <v>1053.32</v>
      </c>
      <c r="M3625" s="188">
        <v>863.72</v>
      </c>
      <c r="N3625" s="188"/>
      <c r="O3625" s="188"/>
      <c r="P3625" s="188">
        <v>943.77</v>
      </c>
      <c r="Q3625" s="188"/>
      <c r="R3625" s="188">
        <v>1036.46</v>
      </c>
      <c r="S3625" s="188">
        <v>850.24</v>
      </c>
      <c r="T3625" s="188">
        <v>908.38</v>
      </c>
      <c r="U3625" s="188">
        <v>923.55</v>
      </c>
      <c r="V3625" s="188">
        <v>1046.58</v>
      </c>
      <c r="W3625" s="188"/>
      <c r="X3625" s="188">
        <v>862.03</v>
      </c>
      <c r="Y3625" s="188">
        <v>948.83</v>
      </c>
      <c r="Z3625" s="188">
        <v>1199.94</v>
      </c>
      <c r="AA3625" s="188"/>
      <c r="AB3625" s="188">
        <v>1073.54</v>
      </c>
      <c r="AC3625" s="188">
        <v>999.39</v>
      </c>
      <c r="AD3625" s="188"/>
      <c r="AE3625" s="188">
        <v>922.7</v>
      </c>
      <c r="AF3625" s="188"/>
    </row>
    <row r="3626" spans="1:32" x14ac:dyDescent="0.3">
      <c r="A3626" s="180" t="s">
        <v>973</v>
      </c>
      <c r="B3626" s="180">
        <v>39760</v>
      </c>
      <c r="C3626" s="182" t="s">
        <v>29929</v>
      </c>
      <c r="D3626" s="180" t="s">
        <v>6</v>
      </c>
      <c r="E3626" s="180" t="s">
        <v>857</v>
      </c>
      <c r="F3626" s="188"/>
      <c r="G3626" s="188">
        <v>1298.46</v>
      </c>
      <c r="H3626" s="188"/>
      <c r="I3626" s="188">
        <v>958.3</v>
      </c>
      <c r="J3626" s="188">
        <v>962.5</v>
      </c>
      <c r="K3626" s="188">
        <v>858.36</v>
      </c>
      <c r="L3626" s="188">
        <v>1049.8499999999999</v>
      </c>
      <c r="M3626" s="188">
        <v>860.88</v>
      </c>
      <c r="N3626" s="188"/>
      <c r="O3626" s="188"/>
      <c r="P3626" s="188">
        <v>940.67</v>
      </c>
      <c r="Q3626" s="188"/>
      <c r="R3626" s="188">
        <v>1033.05</v>
      </c>
      <c r="S3626" s="188">
        <v>847.44</v>
      </c>
      <c r="T3626" s="188">
        <v>905.39</v>
      </c>
      <c r="U3626" s="188">
        <v>920.51</v>
      </c>
      <c r="V3626" s="188">
        <v>1043.1300000000001</v>
      </c>
      <c r="W3626" s="188"/>
      <c r="X3626" s="188">
        <v>859.2</v>
      </c>
      <c r="Y3626" s="188">
        <v>945.71</v>
      </c>
      <c r="Z3626" s="188">
        <v>1195.99</v>
      </c>
      <c r="AA3626" s="188"/>
      <c r="AB3626" s="188">
        <v>1070.01</v>
      </c>
      <c r="AC3626" s="188">
        <v>996.1</v>
      </c>
      <c r="AD3626" s="188"/>
      <c r="AE3626" s="188">
        <v>919.67</v>
      </c>
      <c r="AF3626" s="188"/>
    </row>
    <row r="3627" spans="1:32" x14ac:dyDescent="0.3">
      <c r="A3627" s="180" t="s">
        <v>973</v>
      </c>
      <c r="B3627" s="180">
        <v>39756</v>
      </c>
      <c r="C3627" s="182" t="s">
        <v>29930</v>
      </c>
      <c r="D3627" s="180" t="s">
        <v>6</v>
      </c>
      <c r="E3627" s="180" t="s">
        <v>857</v>
      </c>
      <c r="F3627" s="188"/>
      <c r="G3627" s="188">
        <v>466.22</v>
      </c>
      <c r="H3627" s="188"/>
      <c r="I3627" s="188">
        <v>344.09</v>
      </c>
      <c r="J3627" s="188">
        <v>345.6</v>
      </c>
      <c r="K3627" s="188">
        <v>308.2</v>
      </c>
      <c r="L3627" s="188">
        <v>376.96</v>
      </c>
      <c r="M3627" s="188">
        <v>309.11</v>
      </c>
      <c r="N3627" s="188"/>
      <c r="O3627" s="188"/>
      <c r="P3627" s="188">
        <v>337.76</v>
      </c>
      <c r="Q3627" s="188"/>
      <c r="R3627" s="188">
        <v>370.93</v>
      </c>
      <c r="S3627" s="188">
        <v>304.27999999999997</v>
      </c>
      <c r="T3627" s="188">
        <v>325.08999999999997</v>
      </c>
      <c r="U3627" s="188">
        <v>330.52</v>
      </c>
      <c r="V3627" s="188">
        <v>374.55</v>
      </c>
      <c r="W3627" s="188"/>
      <c r="X3627" s="188">
        <v>308.5</v>
      </c>
      <c r="Y3627" s="188">
        <v>339.56</v>
      </c>
      <c r="Z3627" s="188">
        <v>429.43</v>
      </c>
      <c r="AA3627" s="188"/>
      <c r="AB3627" s="188">
        <v>384.2</v>
      </c>
      <c r="AC3627" s="188">
        <v>357.66</v>
      </c>
      <c r="AD3627" s="188"/>
      <c r="AE3627" s="188">
        <v>330.22</v>
      </c>
      <c r="AF3627" s="188"/>
    </row>
    <row r="3628" spans="1:32" x14ac:dyDescent="0.3">
      <c r="A3628" s="180" t="s">
        <v>973</v>
      </c>
      <c r="B3628" s="180">
        <v>12038</v>
      </c>
      <c r="C3628" s="182" t="s">
        <v>29931</v>
      </c>
      <c r="D3628" s="180" t="s">
        <v>6</v>
      </c>
      <c r="E3628" s="180" t="s">
        <v>857</v>
      </c>
      <c r="F3628" s="188"/>
      <c r="G3628" s="188">
        <v>582.55999999999995</v>
      </c>
      <c r="H3628" s="188"/>
      <c r="I3628" s="188">
        <v>429.95</v>
      </c>
      <c r="J3628" s="188">
        <v>431.83</v>
      </c>
      <c r="K3628" s="188">
        <v>385.11</v>
      </c>
      <c r="L3628" s="188">
        <v>471.02</v>
      </c>
      <c r="M3628" s="188">
        <v>386.24</v>
      </c>
      <c r="N3628" s="188"/>
      <c r="O3628" s="188"/>
      <c r="P3628" s="188">
        <v>422.04</v>
      </c>
      <c r="Q3628" s="188"/>
      <c r="R3628" s="188">
        <v>463.49</v>
      </c>
      <c r="S3628" s="188">
        <v>380.21</v>
      </c>
      <c r="T3628" s="188">
        <v>406.21</v>
      </c>
      <c r="U3628" s="188">
        <v>412.99</v>
      </c>
      <c r="V3628" s="188">
        <v>468.01</v>
      </c>
      <c r="W3628" s="188"/>
      <c r="X3628" s="188">
        <v>385.48</v>
      </c>
      <c r="Y3628" s="188">
        <v>424.3</v>
      </c>
      <c r="Z3628" s="188">
        <v>536.59</v>
      </c>
      <c r="AA3628" s="188"/>
      <c r="AB3628" s="188">
        <v>480.07</v>
      </c>
      <c r="AC3628" s="188">
        <v>446.91</v>
      </c>
      <c r="AD3628" s="188"/>
      <c r="AE3628" s="188">
        <v>412.61</v>
      </c>
      <c r="AF3628" s="188"/>
    </row>
    <row r="3629" spans="1:32" x14ac:dyDescent="0.3">
      <c r="A3629" s="180" t="s">
        <v>973</v>
      </c>
      <c r="B3629" s="180">
        <v>39757</v>
      </c>
      <c r="C3629" s="182" t="s">
        <v>29932</v>
      </c>
      <c r="D3629" s="180" t="s">
        <v>6</v>
      </c>
      <c r="E3629" s="180" t="s">
        <v>857</v>
      </c>
      <c r="F3629" s="188"/>
      <c r="G3629" s="188">
        <v>538.69000000000005</v>
      </c>
      <c r="H3629" s="188"/>
      <c r="I3629" s="188">
        <v>397.57</v>
      </c>
      <c r="J3629" s="188">
        <v>399.31</v>
      </c>
      <c r="K3629" s="188">
        <v>356.1</v>
      </c>
      <c r="L3629" s="188">
        <v>435.55</v>
      </c>
      <c r="M3629" s="188">
        <v>357.15</v>
      </c>
      <c r="N3629" s="188"/>
      <c r="O3629" s="188"/>
      <c r="P3629" s="188">
        <v>390.25</v>
      </c>
      <c r="Q3629" s="188"/>
      <c r="R3629" s="188">
        <v>428.58</v>
      </c>
      <c r="S3629" s="188">
        <v>351.57</v>
      </c>
      <c r="T3629" s="188">
        <v>375.62</v>
      </c>
      <c r="U3629" s="188">
        <v>381.89</v>
      </c>
      <c r="V3629" s="188">
        <v>432.76</v>
      </c>
      <c r="W3629" s="188"/>
      <c r="X3629" s="188">
        <v>356.45</v>
      </c>
      <c r="Y3629" s="188">
        <v>392.34</v>
      </c>
      <c r="Z3629" s="188">
        <v>496.18</v>
      </c>
      <c r="AA3629" s="188"/>
      <c r="AB3629" s="188">
        <v>443.91</v>
      </c>
      <c r="AC3629" s="188">
        <v>413.25</v>
      </c>
      <c r="AD3629" s="188"/>
      <c r="AE3629" s="188">
        <v>381.54</v>
      </c>
      <c r="AF3629" s="188"/>
    </row>
    <row r="3630" spans="1:32" x14ac:dyDescent="0.3">
      <c r="A3630" s="180" t="s">
        <v>973</v>
      </c>
      <c r="B3630" s="180">
        <v>39758</v>
      </c>
      <c r="C3630" s="182" t="s">
        <v>29933</v>
      </c>
      <c r="D3630" s="180" t="s">
        <v>6</v>
      </c>
      <c r="E3630" s="180" t="s">
        <v>857</v>
      </c>
      <c r="F3630" s="188"/>
      <c r="G3630" s="188">
        <v>785.06</v>
      </c>
      <c r="H3630" s="188"/>
      <c r="I3630" s="188">
        <v>579.4</v>
      </c>
      <c r="J3630" s="188">
        <v>581.94000000000005</v>
      </c>
      <c r="K3630" s="188">
        <v>518.97</v>
      </c>
      <c r="L3630" s="188">
        <v>634.75</v>
      </c>
      <c r="M3630" s="188">
        <v>520.5</v>
      </c>
      <c r="N3630" s="188"/>
      <c r="O3630" s="188"/>
      <c r="P3630" s="188">
        <v>568.74</v>
      </c>
      <c r="Q3630" s="188"/>
      <c r="R3630" s="188">
        <v>624.6</v>
      </c>
      <c r="S3630" s="188">
        <v>512.37</v>
      </c>
      <c r="T3630" s="188">
        <v>547.41</v>
      </c>
      <c r="U3630" s="188">
        <v>556.54999999999995</v>
      </c>
      <c r="V3630" s="188">
        <v>630.69000000000005</v>
      </c>
      <c r="W3630" s="188"/>
      <c r="X3630" s="188">
        <v>519.48</v>
      </c>
      <c r="Y3630" s="188">
        <v>571.79</v>
      </c>
      <c r="Z3630" s="188">
        <v>723.11</v>
      </c>
      <c r="AA3630" s="188"/>
      <c r="AB3630" s="188">
        <v>646.94000000000005</v>
      </c>
      <c r="AC3630" s="188">
        <v>602.25</v>
      </c>
      <c r="AD3630" s="188"/>
      <c r="AE3630" s="188">
        <v>556.04</v>
      </c>
      <c r="AF3630" s="188"/>
    </row>
    <row r="3631" spans="1:32" x14ac:dyDescent="0.3">
      <c r="A3631" s="180" t="s">
        <v>973</v>
      </c>
      <c r="B3631" s="180">
        <v>39759</v>
      </c>
      <c r="C3631" s="182" t="s">
        <v>29934</v>
      </c>
      <c r="D3631" s="180" t="s">
        <v>6</v>
      </c>
      <c r="E3631" s="180" t="s">
        <v>857</v>
      </c>
      <c r="F3631" s="188"/>
      <c r="G3631" s="188">
        <v>969.56</v>
      </c>
      <c r="H3631" s="188"/>
      <c r="I3631" s="188">
        <v>715.56</v>
      </c>
      <c r="J3631" s="188">
        <v>718.7</v>
      </c>
      <c r="K3631" s="188">
        <v>640.92999999999995</v>
      </c>
      <c r="L3631" s="188">
        <v>783.92</v>
      </c>
      <c r="M3631" s="188">
        <v>642.82000000000005</v>
      </c>
      <c r="N3631" s="188"/>
      <c r="O3631" s="188"/>
      <c r="P3631" s="188">
        <v>702.39</v>
      </c>
      <c r="Q3631" s="188"/>
      <c r="R3631" s="188">
        <v>771.38</v>
      </c>
      <c r="S3631" s="188">
        <v>632.78</v>
      </c>
      <c r="T3631" s="188">
        <v>676.05</v>
      </c>
      <c r="U3631" s="188">
        <v>687.34</v>
      </c>
      <c r="V3631" s="188">
        <v>778.91</v>
      </c>
      <c r="W3631" s="188"/>
      <c r="X3631" s="188">
        <v>641.55999999999995</v>
      </c>
      <c r="Y3631" s="188">
        <v>706.16</v>
      </c>
      <c r="Z3631" s="188">
        <v>893.05</v>
      </c>
      <c r="AA3631" s="188"/>
      <c r="AB3631" s="188">
        <v>798.97</v>
      </c>
      <c r="AC3631" s="188">
        <v>743.79</v>
      </c>
      <c r="AD3631" s="188"/>
      <c r="AE3631" s="188">
        <v>686.72</v>
      </c>
      <c r="AF3631" s="188"/>
    </row>
    <row r="3632" spans="1:32" x14ac:dyDescent="0.3">
      <c r="A3632" s="180" t="s">
        <v>973</v>
      </c>
      <c r="B3632" s="180">
        <v>39761</v>
      </c>
      <c r="C3632" s="182" t="s">
        <v>29935</v>
      </c>
      <c r="D3632" s="180" t="s">
        <v>6</v>
      </c>
      <c r="E3632" s="180" t="s">
        <v>857</v>
      </c>
      <c r="F3632" s="188"/>
      <c r="G3632" s="188">
        <v>1165.44</v>
      </c>
      <c r="H3632" s="188"/>
      <c r="I3632" s="188">
        <v>860.13</v>
      </c>
      <c r="J3632" s="188">
        <v>863.9</v>
      </c>
      <c r="K3632" s="188">
        <v>770.42</v>
      </c>
      <c r="L3632" s="188">
        <v>942.3</v>
      </c>
      <c r="M3632" s="188">
        <v>772.68</v>
      </c>
      <c r="N3632" s="188"/>
      <c r="O3632" s="188"/>
      <c r="P3632" s="188">
        <v>844.3</v>
      </c>
      <c r="Q3632" s="188"/>
      <c r="R3632" s="188">
        <v>927.22</v>
      </c>
      <c r="S3632" s="188">
        <v>760.62</v>
      </c>
      <c r="T3632" s="188">
        <v>812.64</v>
      </c>
      <c r="U3632" s="188">
        <v>826.21</v>
      </c>
      <c r="V3632" s="188">
        <v>936.27</v>
      </c>
      <c r="W3632" s="188"/>
      <c r="X3632" s="188">
        <v>771.18</v>
      </c>
      <c r="Y3632" s="188">
        <v>848.82</v>
      </c>
      <c r="Z3632" s="188">
        <v>1073.47</v>
      </c>
      <c r="AA3632" s="188"/>
      <c r="AB3632" s="188">
        <v>960.39</v>
      </c>
      <c r="AC3632" s="188">
        <v>894.05</v>
      </c>
      <c r="AD3632" s="188"/>
      <c r="AE3632" s="188">
        <v>825.45</v>
      </c>
      <c r="AF3632" s="188"/>
    </row>
    <row r="3633" spans="1:32" x14ac:dyDescent="0.3">
      <c r="A3633" s="180" t="s">
        <v>973</v>
      </c>
      <c r="B3633" s="180">
        <v>39805</v>
      </c>
      <c r="C3633" s="182" t="s">
        <v>29936</v>
      </c>
      <c r="D3633" s="180" t="s">
        <v>6</v>
      </c>
      <c r="E3633" s="180" t="s">
        <v>857</v>
      </c>
      <c r="F3633" s="188">
        <v>229.91</v>
      </c>
      <c r="G3633" s="188">
        <v>175.13</v>
      </c>
      <c r="H3633" s="188">
        <v>182.77</v>
      </c>
      <c r="I3633" s="188">
        <v>157.11000000000001</v>
      </c>
      <c r="J3633" s="188">
        <v>140.57</v>
      </c>
      <c r="K3633" s="188"/>
      <c r="L3633" s="188">
        <v>332.23</v>
      </c>
      <c r="M3633" s="188">
        <v>154.94</v>
      </c>
      <c r="N3633" s="188">
        <v>128.57</v>
      </c>
      <c r="O3633" s="188">
        <v>219.96</v>
      </c>
      <c r="P3633" s="188">
        <v>176.95</v>
      </c>
      <c r="Q3633" s="188">
        <v>133.96</v>
      </c>
      <c r="R3633" s="188">
        <v>197.96</v>
      </c>
      <c r="S3633" s="188">
        <v>122.85</v>
      </c>
      <c r="T3633" s="188">
        <v>206.34</v>
      </c>
      <c r="U3633" s="188">
        <v>198.96</v>
      </c>
      <c r="V3633" s="188">
        <v>168</v>
      </c>
      <c r="W3633" s="188">
        <v>274.05</v>
      </c>
      <c r="X3633" s="188">
        <v>199.06</v>
      </c>
      <c r="Y3633" s="188">
        <v>131.34</v>
      </c>
      <c r="Z3633" s="188">
        <v>150.4</v>
      </c>
      <c r="AA3633" s="188">
        <v>162.87</v>
      </c>
      <c r="AB3633" s="188">
        <v>150.15</v>
      </c>
      <c r="AC3633" s="188">
        <v>223.28</v>
      </c>
      <c r="AD3633" s="188">
        <v>146.63999999999999</v>
      </c>
      <c r="AE3633" s="188">
        <v>136.58000000000001</v>
      </c>
      <c r="AF3633" s="188">
        <v>200.5</v>
      </c>
    </row>
    <row r="3634" spans="1:32" x14ac:dyDescent="0.3">
      <c r="A3634" s="180" t="s">
        <v>973</v>
      </c>
      <c r="B3634" s="180">
        <v>39806</v>
      </c>
      <c r="C3634" s="182" t="s">
        <v>29937</v>
      </c>
      <c r="D3634" s="180" t="s">
        <v>6</v>
      </c>
      <c r="E3634" s="180" t="s">
        <v>857</v>
      </c>
      <c r="F3634" s="188">
        <v>425.96</v>
      </c>
      <c r="G3634" s="188">
        <v>324.45999999999998</v>
      </c>
      <c r="H3634" s="188">
        <v>338.63</v>
      </c>
      <c r="I3634" s="188">
        <v>291.08999999999997</v>
      </c>
      <c r="J3634" s="188">
        <v>260.44</v>
      </c>
      <c r="K3634" s="188"/>
      <c r="L3634" s="188">
        <v>615.54</v>
      </c>
      <c r="M3634" s="188">
        <v>287.07</v>
      </c>
      <c r="N3634" s="188">
        <v>238.2</v>
      </c>
      <c r="O3634" s="188">
        <v>407.52</v>
      </c>
      <c r="P3634" s="188">
        <v>327.84</v>
      </c>
      <c r="Q3634" s="188">
        <v>248.2</v>
      </c>
      <c r="R3634" s="188">
        <v>366.77</v>
      </c>
      <c r="S3634" s="188">
        <v>227.61</v>
      </c>
      <c r="T3634" s="188">
        <v>382.29</v>
      </c>
      <c r="U3634" s="188">
        <v>368.61</v>
      </c>
      <c r="V3634" s="188">
        <v>311.27</v>
      </c>
      <c r="W3634" s="188">
        <v>507.73</v>
      </c>
      <c r="X3634" s="188">
        <v>368.81</v>
      </c>
      <c r="Y3634" s="188">
        <v>243.35</v>
      </c>
      <c r="Z3634" s="188">
        <v>278.64999999999998</v>
      </c>
      <c r="AA3634" s="188">
        <v>301.76</v>
      </c>
      <c r="AB3634" s="188">
        <v>278.18</v>
      </c>
      <c r="AC3634" s="188">
        <v>413.67</v>
      </c>
      <c r="AD3634" s="188">
        <v>271.68</v>
      </c>
      <c r="AE3634" s="188">
        <v>253.05</v>
      </c>
      <c r="AF3634" s="188">
        <v>371.47</v>
      </c>
    </row>
    <row r="3635" spans="1:32" x14ac:dyDescent="0.3">
      <c r="A3635" s="180" t="s">
        <v>973</v>
      </c>
      <c r="B3635" s="180">
        <v>39807</v>
      </c>
      <c r="C3635" s="182" t="s">
        <v>29938</v>
      </c>
      <c r="D3635" s="180" t="s">
        <v>6</v>
      </c>
      <c r="E3635" s="180" t="s">
        <v>857</v>
      </c>
      <c r="F3635" s="188">
        <v>923.15</v>
      </c>
      <c r="G3635" s="188">
        <v>703.19</v>
      </c>
      <c r="H3635" s="188">
        <v>733.89</v>
      </c>
      <c r="I3635" s="188">
        <v>630.85</v>
      </c>
      <c r="J3635" s="188">
        <v>564.44000000000005</v>
      </c>
      <c r="K3635" s="188"/>
      <c r="L3635" s="188">
        <v>1334</v>
      </c>
      <c r="M3635" s="188">
        <v>622.15</v>
      </c>
      <c r="N3635" s="188">
        <v>516.25</v>
      </c>
      <c r="O3635" s="188">
        <v>883.19</v>
      </c>
      <c r="P3635" s="188">
        <v>710.51</v>
      </c>
      <c r="Q3635" s="188">
        <v>537.91</v>
      </c>
      <c r="R3635" s="188">
        <v>794.87</v>
      </c>
      <c r="S3635" s="188">
        <v>493.28</v>
      </c>
      <c r="T3635" s="188">
        <v>828.52</v>
      </c>
      <c r="U3635" s="188">
        <v>798.87</v>
      </c>
      <c r="V3635" s="188">
        <v>674.59</v>
      </c>
      <c r="W3635" s="188">
        <v>1100.3800000000001</v>
      </c>
      <c r="X3635" s="188">
        <v>799.29</v>
      </c>
      <c r="Y3635" s="188">
        <v>527.39</v>
      </c>
      <c r="Z3635" s="188">
        <v>603.89</v>
      </c>
      <c r="AA3635" s="188">
        <v>653.98</v>
      </c>
      <c r="AB3635" s="188">
        <v>602.88</v>
      </c>
      <c r="AC3635" s="188">
        <v>896.53</v>
      </c>
      <c r="AD3635" s="188">
        <v>588.79</v>
      </c>
      <c r="AE3635" s="188">
        <v>548.41999999999996</v>
      </c>
      <c r="AF3635" s="188">
        <v>805.05</v>
      </c>
    </row>
    <row r="3636" spans="1:32" x14ac:dyDescent="0.3">
      <c r="A3636" s="180" t="s">
        <v>973</v>
      </c>
      <c r="B3636" s="180">
        <v>43100</v>
      </c>
      <c r="C3636" s="182" t="s">
        <v>29939</v>
      </c>
      <c r="D3636" s="180" t="s">
        <v>6</v>
      </c>
      <c r="E3636" s="180" t="s">
        <v>857</v>
      </c>
      <c r="F3636" s="188">
        <v>721.71</v>
      </c>
      <c r="G3636" s="188">
        <v>549.75</v>
      </c>
      <c r="H3636" s="188">
        <v>573.75</v>
      </c>
      <c r="I3636" s="188">
        <v>493.19</v>
      </c>
      <c r="J3636" s="188">
        <v>441.27</v>
      </c>
      <c r="K3636" s="188"/>
      <c r="L3636" s="188">
        <v>1042.9100000000001</v>
      </c>
      <c r="M3636" s="188">
        <v>486.39</v>
      </c>
      <c r="N3636" s="188">
        <v>403.59</v>
      </c>
      <c r="O3636" s="188">
        <v>690.47</v>
      </c>
      <c r="P3636" s="188">
        <v>555.47</v>
      </c>
      <c r="Q3636" s="188">
        <v>420.53</v>
      </c>
      <c r="R3636" s="188">
        <v>621.41999999999996</v>
      </c>
      <c r="S3636" s="188">
        <v>385.64</v>
      </c>
      <c r="T3636" s="188">
        <v>647.73</v>
      </c>
      <c r="U3636" s="188">
        <v>624.54999999999995</v>
      </c>
      <c r="V3636" s="188">
        <v>527.39</v>
      </c>
      <c r="W3636" s="188">
        <v>860.26</v>
      </c>
      <c r="X3636" s="188">
        <v>624.88</v>
      </c>
      <c r="Y3636" s="188">
        <v>412.31</v>
      </c>
      <c r="Z3636" s="188">
        <v>472.12</v>
      </c>
      <c r="AA3636" s="188">
        <v>511.28</v>
      </c>
      <c r="AB3636" s="188">
        <v>471.33</v>
      </c>
      <c r="AC3636" s="188">
        <v>700.89</v>
      </c>
      <c r="AD3636" s="188">
        <v>460.31</v>
      </c>
      <c r="AE3636" s="188">
        <v>428.75</v>
      </c>
      <c r="AF3636" s="188">
        <v>629.38</v>
      </c>
    </row>
    <row r="3637" spans="1:32" x14ac:dyDescent="0.3">
      <c r="A3637" s="180" t="s">
        <v>973</v>
      </c>
      <c r="B3637" s="180">
        <v>39804</v>
      </c>
      <c r="C3637" s="182" t="s">
        <v>29940</v>
      </c>
      <c r="D3637" s="180" t="s">
        <v>6</v>
      </c>
      <c r="E3637" s="180" t="s">
        <v>857</v>
      </c>
      <c r="F3637" s="188">
        <v>135</v>
      </c>
      <c r="G3637" s="188">
        <v>102.83</v>
      </c>
      <c r="H3637" s="188">
        <v>107.32</v>
      </c>
      <c r="I3637" s="188">
        <v>92.26</v>
      </c>
      <c r="J3637" s="188">
        <v>82.54</v>
      </c>
      <c r="K3637" s="188"/>
      <c r="L3637" s="188">
        <v>195.09</v>
      </c>
      <c r="M3637" s="188">
        <v>90.98</v>
      </c>
      <c r="N3637" s="188">
        <v>75.489999999999995</v>
      </c>
      <c r="O3637" s="188">
        <v>129.16</v>
      </c>
      <c r="P3637" s="188">
        <v>103.9</v>
      </c>
      <c r="Q3637" s="188">
        <v>78.66</v>
      </c>
      <c r="R3637" s="188">
        <v>116.24</v>
      </c>
      <c r="S3637" s="188">
        <v>72.14</v>
      </c>
      <c r="T3637" s="188">
        <v>121.16</v>
      </c>
      <c r="U3637" s="188">
        <v>116.83</v>
      </c>
      <c r="V3637" s="188">
        <v>98.65</v>
      </c>
      <c r="W3637" s="188">
        <v>160.91999999999999</v>
      </c>
      <c r="X3637" s="188">
        <v>116.89</v>
      </c>
      <c r="Y3637" s="188">
        <v>77.12</v>
      </c>
      <c r="Z3637" s="188">
        <v>88.31</v>
      </c>
      <c r="AA3637" s="188">
        <v>95.64</v>
      </c>
      <c r="AB3637" s="188">
        <v>88.16</v>
      </c>
      <c r="AC3637" s="188">
        <v>131.11000000000001</v>
      </c>
      <c r="AD3637" s="188">
        <v>86.1</v>
      </c>
      <c r="AE3637" s="188">
        <v>80.2</v>
      </c>
      <c r="AF3637" s="188">
        <v>117.73</v>
      </c>
    </row>
    <row r="3638" spans="1:32" x14ac:dyDescent="0.3">
      <c r="A3638" s="180" t="s">
        <v>973</v>
      </c>
      <c r="B3638" s="180">
        <v>39796</v>
      </c>
      <c r="C3638" s="182" t="s">
        <v>29941</v>
      </c>
      <c r="D3638" s="180" t="s">
        <v>6</v>
      </c>
      <c r="E3638" s="180" t="s">
        <v>857</v>
      </c>
      <c r="F3638" s="188">
        <v>139.83000000000001</v>
      </c>
      <c r="G3638" s="188">
        <v>106.51</v>
      </c>
      <c r="H3638" s="188">
        <v>111.16</v>
      </c>
      <c r="I3638" s="188">
        <v>95.55</v>
      </c>
      <c r="J3638" s="188">
        <v>85.49</v>
      </c>
      <c r="K3638" s="188"/>
      <c r="L3638" s="188">
        <v>202.06</v>
      </c>
      <c r="M3638" s="188">
        <v>94.23</v>
      </c>
      <c r="N3638" s="188">
        <v>78.19</v>
      </c>
      <c r="O3638" s="188">
        <v>133.78</v>
      </c>
      <c r="P3638" s="188">
        <v>107.62</v>
      </c>
      <c r="Q3638" s="188">
        <v>81.47</v>
      </c>
      <c r="R3638" s="188">
        <v>120.4</v>
      </c>
      <c r="S3638" s="188">
        <v>74.72</v>
      </c>
      <c r="T3638" s="188">
        <v>125.49</v>
      </c>
      <c r="U3638" s="188">
        <v>121</v>
      </c>
      <c r="V3638" s="188">
        <v>102.18</v>
      </c>
      <c r="W3638" s="188">
        <v>166.67</v>
      </c>
      <c r="X3638" s="188">
        <v>121.07</v>
      </c>
      <c r="Y3638" s="188">
        <v>79.88</v>
      </c>
      <c r="Z3638" s="188">
        <v>91.47</v>
      </c>
      <c r="AA3638" s="188">
        <v>99.06</v>
      </c>
      <c r="AB3638" s="188">
        <v>91.32</v>
      </c>
      <c r="AC3638" s="188">
        <v>135.80000000000001</v>
      </c>
      <c r="AD3638" s="188">
        <v>89.18</v>
      </c>
      <c r="AE3638" s="188">
        <v>83.07</v>
      </c>
      <c r="AF3638" s="188">
        <v>121.94</v>
      </c>
    </row>
    <row r="3639" spans="1:32" x14ac:dyDescent="0.3">
      <c r="A3639" s="180" t="s">
        <v>973</v>
      </c>
      <c r="B3639" s="180">
        <v>39797</v>
      </c>
      <c r="C3639" s="182" t="s">
        <v>29942</v>
      </c>
      <c r="D3639" s="180" t="s">
        <v>6</v>
      </c>
      <c r="E3639" s="180" t="s">
        <v>26586</v>
      </c>
      <c r="F3639" s="188">
        <v>219.5</v>
      </c>
      <c r="G3639" s="188">
        <v>167.2</v>
      </c>
      <c r="H3639" s="188">
        <v>174.5</v>
      </c>
      <c r="I3639" s="188">
        <v>150</v>
      </c>
      <c r="J3639" s="188">
        <v>134.21</v>
      </c>
      <c r="K3639" s="188"/>
      <c r="L3639" s="188">
        <v>317.19</v>
      </c>
      <c r="M3639" s="188">
        <v>147.93</v>
      </c>
      <c r="N3639" s="188">
        <v>122.75</v>
      </c>
      <c r="O3639" s="188">
        <v>210</v>
      </c>
      <c r="P3639" s="188">
        <v>168.94</v>
      </c>
      <c r="Q3639" s="188">
        <v>127.9</v>
      </c>
      <c r="R3639" s="188">
        <v>189</v>
      </c>
      <c r="S3639" s="188">
        <v>117.29</v>
      </c>
      <c r="T3639" s="188">
        <v>197</v>
      </c>
      <c r="U3639" s="188">
        <v>189.95</v>
      </c>
      <c r="V3639" s="188">
        <v>160.4</v>
      </c>
      <c r="W3639" s="188">
        <v>261.64</v>
      </c>
      <c r="X3639" s="188">
        <v>190.05</v>
      </c>
      <c r="Y3639" s="188">
        <v>125.4</v>
      </c>
      <c r="Z3639" s="188">
        <v>143.59</v>
      </c>
      <c r="AA3639" s="188">
        <v>155.5</v>
      </c>
      <c r="AB3639" s="188">
        <v>143.35</v>
      </c>
      <c r="AC3639" s="188">
        <v>213.17</v>
      </c>
      <c r="AD3639" s="188">
        <v>140</v>
      </c>
      <c r="AE3639" s="188">
        <v>130.4</v>
      </c>
      <c r="AF3639" s="188">
        <v>191.42</v>
      </c>
    </row>
    <row r="3640" spans="1:32" x14ac:dyDescent="0.3">
      <c r="A3640" s="180" t="s">
        <v>973</v>
      </c>
      <c r="B3640" s="180">
        <v>39798</v>
      </c>
      <c r="C3640" s="182" t="s">
        <v>29943</v>
      </c>
      <c r="D3640" s="180" t="s">
        <v>6</v>
      </c>
      <c r="E3640" s="180" t="s">
        <v>857</v>
      </c>
      <c r="F3640" s="188">
        <v>376.51</v>
      </c>
      <c r="G3640" s="188">
        <v>286.8</v>
      </c>
      <c r="H3640" s="188">
        <v>299.32</v>
      </c>
      <c r="I3640" s="188">
        <v>257.3</v>
      </c>
      <c r="J3640" s="188">
        <v>230.21</v>
      </c>
      <c r="K3640" s="188"/>
      <c r="L3640" s="188">
        <v>544.08000000000004</v>
      </c>
      <c r="M3640" s="188">
        <v>253.75</v>
      </c>
      <c r="N3640" s="188">
        <v>210.55</v>
      </c>
      <c r="O3640" s="188">
        <v>360.22</v>
      </c>
      <c r="P3640" s="188">
        <v>289.77999999999997</v>
      </c>
      <c r="Q3640" s="188">
        <v>219.39</v>
      </c>
      <c r="R3640" s="188">
        <v>324.19</v>
      </c>
      <c r="S3640" s="188">
        <v>201.19</v>
      </c>
      <c r="T3640" s="188">
        <v>337.92</v>
      </c>
      <c r="U3640" s="188">
        <v>325.82</v>
      </c>
      <c r="V3640" s="188">
        <v>275.14</v>
      </c>
      <c r="W3640" s="188">
        <v>448.8</v>
      </c>
      <c r="X3640" s="188">
        <v>326</v>
      </c>
      <c r="Y3640" s="188">
        <v>215.1</v>
      </c>
      <c r="Z3640" s="188">
        <v>246.3</v>
      </c>
      <c r="AA3640" s="188">
        <v>266.73</v>
      </c>
      <c r="AB3640" s="188">
        <v>245.89</v>
      </c>
      <c r="AC3640" s="188">
        <v>365.65</v>
      </c>
      <c r="AD3640" s="188">
        <v>240.14</v>
      </c>
      <c r="AE3640" s="188">
        <v>223.68</v>
      </c>
      <c r="AF3640" s="188">
        <v>328.35</v>
      </c>
    </row>
    <row r="3641" spans="1:32" x14ac:dyDescent="0.3">
      <c r="A3641" s="180" t="s">
        <v>973</v>
      </c>
      <c r="B3641" s="180">
        <v>39794</v>
      </c>
      <c r="C3641" s="182" t="s">
        <v>29944</v>
      </c>
      <c r="D3641" s="180" t="s">
        <v>6</v>
      </c>
      <c r="E3641" s="180" t="s">
        <v>857</v>
      </c>
      <c r="F3641" s="188">
        <v>59.35</v>
      </c>
      <c r="G3641" s="188">
        <v>45.21</v>
      </c>
      <c r="H3641" s="188">
        <v>47.18</v>
      </c>
      <c r="I3641" s="188">
        <v>40.56</v>
      </c>
      <c r="J3641" s="188">
        <v>36.29</v>
      </c>
      <c r="K3641" s="188"/>
      <c r="L3641" s="188">
        <v>85.77</v>
      </c>
      <c r="M3641" s="188">
        <v>40</v>
      </c>
      <c r="N3641" s="188">
        <v>33.19</v>
      </c>
      <c r="O3641" s="188">
        <v>56.78</v>
      </c>
      <c r="P3641" s="188">
        <v>45.68</v>
      </c>
      <c r="Q3641" s="188">
        <v>34.58</v>
      </c>
      <c r="R3641" s="188">
        <v>51.1</v>
      </c>
      <c r="S3641" s="188">
        <v>31.71</v>
      </c>
      <c r="T3641" s="188">
        <v>53.27</v>
      </c>
      <c r="U3641" s="188">
        <v>51.36</v>
      </c>
      <c r="V3641" s="188">
        <v>43.37</v>
      </c>
      <c r="W3641" s="188">
        <v>70.75</v>
      </c>
      <c r="X3641" s="188">
        <v>51.39</v>
      </c>
      <c r="Y3641" s="188">
        <v>33.909999999999997</v>
      </c>
      <c r="Z3641" s="188">
        <v>38.82</v>
      </c>
      <c r="AA3641" s="188">
        <v>42.05</v>
      </c>
      <c r="AB3641" s="188">
        <v>38.76</v>
      </c>
      <c r="AC3641" s="188">
        <v>57.64</v>
      </c>
      <c r="AD3641" s="188">
        <v>37.85</v>
      </c>
      <c r="AE3641" s="188">
        <v>35.26</v>
      </c>
      <c r="AF3641" s="188">
        <v>51.76</v>
      </c>
    </row>
    <row r="3642" spans="1:32" x14ac:dyDescent="0.3">
      <c r="A3642" s="180" t="s">
        <v>973</v>
      </c>
      <c r="B3642" s="180">
        <v>39795</v>
      </c>
      <c r="C3642" s="182" t="s">
        <v>29945</v>
      </c>
      <c r="D3642" s="180" t="s">
        <v>6</v>
      </c>
      <c r="E3642" s="180" t="s">
        <v>857</v>
      </c>
      <c r="F3642" s="188">
        <v>93.77</v>
      </c>
      <c r="G3642" s="188">
        <v>71.42</v>
      </c>
      <c r="H3642" s="188">
        <v>74.540000000000006</v>
      </c>
      <c r="I3642" s="188">
        <v>64.08</v>
      </c>
      <c r="J3642" s="188">
        <v>57.33</v>
      </c>
      <c r="K3642" s="188"/>
      <c r="L3642" s="188">
        <v>135.5</v>
      </c>
      <c r="M3642" s="188">
        <v>63.19</v>
      </c>
      <c r="N3642" s="188">
        <v>52.44</v>
      </c>
      <c r="O3642" s="188">
        <v>89.71</v>
      </c>
      <c r="P3642" s="188">
        <v>72.17</v>
      </c>
      <c r="Q3642" s="188">
        <v>54.64</v>
      </c>
      <c r="R3642" s="188">
        <v>80.739999999999995</v>
      </c>
      <c r="S3642" s="188">
        <v>50.1</v>
      </c>
      <c r="T3642" s="188">
        <v>84.16</v>
      </c>
      <c r="U3642" s="188">
        <v>81.14</v>
      </c>
      <c r="V3642" s="188">
        <v>68.52</v>
      </c>
      <c r="W3642" s="188">
        <v>111.77</v>
      </c>
      <c r="X3642" s="188">
        <v>81.19</v>
      </c>
      <c r="Y3642" s="188">
        <v>53.57</v>
      </c>
      <c r="Z3642" s="188">
        <v>61.34</v>
      </c>
      <c r="AA3642" s="188">
        <v>66.430000000000007</v>
      </c>
      <c r="AB3642" s="188">
        <v>61.24</v>
      </c>
      <c r="AC3642" s="188">
        <v>91.06</v>
      </c>
      <c r="AD3642" s="188">
        <v>59.8</v>
      </c>
      <c r="AE3642" s="188">
        <v>55.7</v>
      </c>
      <c r="AF3642" s="188">
        <v>81.77</v>
      </c>
    </row>
    <row r="3643" spans="1:32" x14ac:dyDescent="0.3">
      <c r="A3643" s="180" t="s">
        <v>973</v>
      </c>
      <c r="B3643" s="180">
        <v>39801</v>
      </c>
      <c r="C3643" s="182" t="s">
        <v>29946</v>
      </c>
      <c r="D3643" s="180" t="s">
        <v>6</v>
      </c>
      <c r="E3643" s="180" t="s">
        <v>857</v>
      </c>
      <c r="F3643" s="188">
        <v>198</v>
      </c>
      <c r="G3643" s="188">
        <v>150.82</v>
      </c>
      <c r="H3643" s="188">
        <v>157.41</v>
      </c>
      <c r="I3643" s="188">
        <v>135.31</v>
      </c>
      <c r="J3643" s="188">
        <v>121.06</v>
      </c>
      <c r="K3643" s="188"/>
      <c r="L3643" s="188">
        <v>286.13</v>
      </c>
      <c r="M3643" s="188">
        <v>133.44</v>
      </c>
      <c r="N3643" s="188">
        <v>110.73</v>
      </c>
      <c r="O3643" s="188">
        <v>189.43</v>
      </c>
      <c r="P3643" s="188">
        <v>152.38999999999999</v>
      </c>
      <c r="Q3643" s="188">
        <v>115.37</v>
      </c>
      <c r="R3643" s="188">
        <v>170.49</v>
      </c>
      <c r="S3643" s="188">
        <v>105.8</v>
      </c>
      <c r="T3643" s="188">
        <v>177.71</v>
      </c>
      <c r="U3643" s="188">
        <v>171.35</v>
      </c>
      <c r="V3643" s="188">
        <v>144.69</v>
      </c>
      <c r="W3643" s="188">
        <v>236.02</v>
      </c>
      <c r="X3643" s="188">
        <v>171.44</v>
      </c>
      <c r="Y3643" s="188">
        <v>113.12</v>
      </c>
      <c r="Z3643" s="188">
        <v>129.53</v>
      </c>
      <c r="AA3643" s="188">
        <v>140.27000000000001</v>
      </c>
      <c r="AB3643" s="188">
        <v>129.31</v>
      </c>
      <c r="AC3643" s="188">
        <v>192.29</v>
      </c>
      <c r="AD3643" s="188">
        <v>126.29</v>
      </c>
      <c r="AE3643" s="188">
        <v>117.63</v>
      </c>
      <c r="AF3643" s="188">
        <v>172.67</v>
      </c>
    </row>
    <row r="3644" spans="1:32" x14ac:dyDescent="0.3">
      <c r="A3644" s="180" t="s">
        <v>973</v>
      </c>
      <c r="B3644" s="180">
        <v>39802</v>
      </c>
      <c r="C3644" s="182" t="s">
        <v>29947</v>
      </c>
      <c r="D3644" s="180" t="s">
        <v>6</v>
      </c>
      <c r="E3644" s="180" t="s">
        <v>857</v>
      </c>
      <c r="F3644" s="188">
        <v>290.24</v>
      </c>
      <c r="G3644" s="188">
        <v>221.08</v>
      </c>
      <c r="H3644" s="188">
        <v>230.73</v>
      </c>
      <c r="I3644" s="188">
        <v>198.34</v>
      </c>
      <c r="J3644" s="188">
        <v>177.46</v>
      </c>
      <c r="K3644" s="188"/>
      <c r="L3644" s="188">
        <v>419.41</v>
      </c>
      <c r="M3644" s="188">
        <v>195.6</v>
      </c>
      <c r="N3644" s="188">
        <v>162.31</v>
      </c>
      <c r="O3644" s="188">
        <v>277.68</v>
      </c>
      <c r="P3644" s="188">
        <v>223.38</v>
      </c>
      <c r="Q3644" s="188">
        <v>169.12</v>
      </c>
      <c r="R3644" s="188">
        <v>249.91</v>
      </c>
      <c r="S3644" s="188">
        <v>155.09</v>
      </c>
      <c r="T3644" s="188">
        <v>260.49</v>
      </c>
      <c r="U3644" s="188">
        <v>251.16</v>
      </c>
      <c r="V3644" s="188">
        <v>212.09</v>
      </c>
      <c r="W3644" s="188">
        <v>345.96</v>
      </c>
      <c r="X3644" s="188">
        <v>251.3</v>
      </c>
      <c r="Y3644" s="188">
        <v>165.81</v>
      </c>
      <c r="Z3644" s="188">
        <v>189.86</v>
      </c>
      <c r="AA3644" s="188">
        <v>205.61</v>
      </c>
      <c r="AB3644" s="188">
        <v>189.55</v>
      </c>
      <c r="AC3644" s="188">
        <v>281.87</v>
      </c>
      <c r="AD3644" s="188">
        <v>185.12</v>
      </c>
      <c r="AE3644" s="188">
        <v>172.42</v>
      </c>
      <c r="AF3644" s="188">
        <v>253.11</v>
      </c>
    </row>
    <row r="3645" spans="1:32" x14ac:dyDescent="0.3">
      <c r="A3645" s="180" t="s">
        <v>973</v>
      </c>
      <c r="B3645" s="180">
        <v>39803</v>
      </c>
      <c r="C3645" s="182" t="s">
        <v>29948</v>
      </c>
      <c r="D3645" s="180" t="s">
        <v>6</v>
      </c>
      <c r="E3645" s="180" t="s">
        <v>857</v>
      </c>
      <c r="F3645" s="188">
        <v>404.89</v>
      </c>
      <c r="G3645" s="188">
        <v>308.41000000000003</v>
      </c>
      <c r="H3645" s="188">
        <v>321.88</v>
      </c>
      <c r="I3645" s="188">
        <v>276.69</v>
      </c>
      <c r="J3645" s="188">
        <v>247.56</v>
      </c>
      <c r="K3645" s="188"/>
      <c r="L3645" s="188">
        <v>585.09</v>
      </c>
      <c r="M3645" s="188">
        <v>272.87</v>
      </c>
      <c r="N3645" s="188">
        <v>226.42</v>
      </c>
      <c r="O3645" s="188">
        <v>387.36</v>
      </c>
      <c r="P3645" s="188">
        <v>311.62</v>
      </c>
      <c r="Q3645" s="188">
        <v>235.92</v>
      </c>
      <c r="R3645" s="188">
        <v>348.63</v>
      </c>
      <c r="S3645" s="188">
        <v>216.35</v>
      </c>
      <c r="T3645" s="188">
        <v>363.38</v>
      </c>
      <c r="U3645" s="188">
        <v>350.38</v>
      </c>
      <c r="V3645" s="188">
        <v>295.87</v>
      </c>
      <c r="W3645" s="188">
        <v>482.62</v>
      </c>
      <c r="X3645" s="188">
        <v>350.56</v>
      </c>
      <c r="Y3645" s="188">
        <v>231.31</v>
      </c>
      <c r="Z3645" s="188">
        <v>264.86</v>
      </c>
      <c r="AA3645" s="188">
        <v>286.83</v>
      </c>
      <c r="AB3645" s="188">
        <v>264.42</v>
      </c>
      <c r="AC3645" s="188">
        <v>393.21</v>
      </c>
      <c r="AD3645" s="188">
        <v>258.24</v>
      </c>
      <c r="AE3645" s="188">
        <v>240.53</v>
      </c>
      <c r="AF3645" s="188">
        <v>353.09</v>
      </c>
    </row>
    <row r="3646" spans="1:32" x14ac:dyDescent="0.3">
      <c r="A3646" s="180" t="s">
        <v>973</v>
      </c>
      <c r="B3646" s="180">
        <v>39799</v>
      </c>
      <c r="C3646" s="182" t="s">
        <v>29949</v>
      </c>
      <c r="D3646" s="180" t="s">
        <v>6</v>
      </c>
      <c r="E3646" s="180" t="s">
        <v>857</v>
      </c>
      <c r="F3646" s="188">
        <v>69.180000000000007</v>
      </c>
      <c r="G3646" s="188">
        <v>52.7</v>
      </c>
      <c r="H3646" s="188">
        <v>55</v>
      </c>
      <c r="I3646" s="188">
        <v>47.28</v>
      </c>
      <c r="J3646" s="188">
        <v>42.3</v>
      </c>
      <c r="K3646" s="188"/>
      <c r="L3646" s="188">
        <v>99.98</v>
      </c>
      <c r="M3646" s="188">
        <v>46.62</v>
      </c>
      <c r="N3646" s="188">
        <v>38.69</v>
      </c>
      <c r="O3646" s="188">
        <v>66.19</v>
      </c>
      <c r="P3646" s="188">
        <v>53.25</v>
      </c>
      <c r="Q3646" s="188">
        <v>40.31</v>
      </c>
      <c r="R3646" s="188">
        <v>59.57</v>
      </c>
      <c r="S3646" s="188">
        <v>36.97</v>
      </c>
      <c r="T3646" s="188">
        <v>62.09</v>
      </c>
      <c r="U3646" s="188">
        <v>59.87</v>
      </c>
      <c r="V3646" s="188">
        <v>50.55</v>
      </c>
      <c r="W3646" s="188">
        <v>82.47</v>
      </c>
      <c r="X3646" s="188">
        <v>59.9</v>
      </c>
      <c r="Y3646" s="188">
        <v>39.520000000000003</v>
      </c>
      <c r="Z3646" s="188">
        <v>45.26</v>
      </c>
      <c r="AA3646" s="188">
        <v>49.01</v>
      </c>
      <c r="AB3646" s="188">
        <v>45.18</v>
      </c>
      <c r="AC3646" s="188">
        <v>67.19</v>
      </c>
      <c r="AD3646" s="188">
        <v>44.12</v>
      </c>
      <c r="AE3646" s="188">
        <v>41.1</v>
      </c>
      <c r="AF3646" s="188">
        <v>60.33</v>
      </c>
    </row>
    <row r="3647" spans="1:32" x14ac:dyDescent="0.3">
      <c r="A3647" s="180" t="s">
        <v>973</v>
      </c>
      <c r="B3647" s="180">
        <v>39800</v>
      </c>
      <c r="C3647" s="182" t="s">
        <v>29950</v>
      </c>
      <c r="D3647" s="180" t="s">
        <v>6</v>
      </c>
      <c r="E3647" s="180" t="s">
        <v>857</v>
      </c>
      <c r="F3647" s="188">
        <v>117.85</v>
      </c>
      <c r="G3647" s="188">
        <v>89.77</v>
      </c>
      <c r="H3647" s="188">
        <v>93.69</v>
      </c>
      <c r="I3647" s="188">
        <v>80.53</v>
      </c>
      <c r="J3647" s="188">
        <v>72.06</v>
      </c>
      <c r="K3647" s="188"/>
      <c r="L3647" s="188">
        <v>170.3</v>
      </c>
      <c r="M3647" s="188">
        <v>79.42</v>
      </c>
      <c r="N3647" s="188">
        <v>65.900000000000006</v>
      </c>
      <c r="O3647" s="188">
        <v>112.75</v>
      </c>
      <c r="P3647" s="188">
        <v>90.7</v>
      </c>
      <c r="Q3647" s="188">
        <v>68.67</v>
      </c>
      <c r="R3647" s="188">
        <v>101.47</v>
      </c>
      <c r="S3647" s="188">
        <v>62.97</v>
      </c>
      <c r="T3647" s="188">
        <v>105.77</v>
      </c>
      <c r="U3647" s="188">
        <v>101.98</v>
      </c>
      <c r="V3647" s="188">
        <v>86.12</v>
      </c>
      <c r="W3647" s="188">
        <v>140.47999999999999</v>
      </c>
      <c r="X3647" s="188">
        <v>102.04</v>
      </c>
      <c r="Y3647" s="188">
        <v>67.33</v>
      </c>
      <c r="Z3647" s="188">
        <v>77.09</v>
      </c>
      <c r="AA3647" s="188">
        <v>83.49</v>
      </c>
      <c r="AB3647" s="188">
        <v>76.959999999999994</v>
      </c>
      <c r="AC3647" s="188">
        <v>114.45</v>
      </c>
      <c r="AD3647" s="188">
        <v>75.17</v>
      </c>
      <c r="AE3647" s="188">
        <v>70.010000000000005</v>
      </c>
      <c r="AF3647" s="188">
        <v>102.77</v>
      </c>
    </row>
    <row r="3648" spans="1:32" x14ac:dyDescent="0.3">
      <c r="A3648" s="180" t="s">
        <v>973</v>
      </c>
      <c r="B3648" s="180">
        <v>43837</v>
      </c>
      <c r="C3648" s="182" t="s">
        <v>29951</v>
      </c>
      <c r="D3648" s="180" t="s">
        <v>6</v>
      </c>
      <c r="E3648" s="180" t="s">
        <v>857</v>
      </c>
      <c r="F3648" s="188">
        <v>1918.85</v>
      </c>
      <c r="G3648" s="188">
        <v>1375.71</v>
      </c>
      <c r="H3648" s="188">
        <v>1922.85</v>
      </c>
      <c r="I3648" s="188"/>
      <c r="J3648" s="188">
        <v>1363.23</v>
      </c>
      <c r="K3648" s="188">
        <v>1439.54</v>
      </c>
      <c r="L3648" s="188"/>
      <c r="M3648" s="188">
        <v>1294.28</v>
      </c>
      <c r="N3648" s="188">
        <v>1625.26</v>
      </c>
      <c r="O3648" s="188"/>
      <c r="P3648" s="188">
        <v>1363.71</v>
      </c>
      <c r="Q3648" s="188">
        <v>1479.73</v>
      </c>
      <c r="R3648" s="188"/>
      <c r="S3648" s="188">
        <v>1567.08</v>
      </c>
      <c r="T3648" s="188"/>
      <c r="U3648" s="188">
        <v>2230.52</v>
      </c>
      <c r="V3648" s="188"/>
      <c r="W3648" s="188">
        <v>1102.8800000000001</v>
      </c>
      <c r="X3648" s="188">
        <v>1402.82</v>
      </c>
      <c r="Y3648" s="188"/>
      <c r="Z3648" s="188">
        <v>1341.44</v>
      </c>
      <c r="AA3648" s="188">
        <v>1395.75</v>
      </c>
      <c r="AB3648" s="188">
        <v>1395.63</v>
      </c>
      <c r="AC3648" s="188"/>
      <c r="AD3648" s="188"/>
      <c r="AE3648" s="188">
        <v>1139.79</v>
      </c>
      <c r="AF3648" s="188">
        <v>1259.77</v>
      </c>
    </row>
    <row r="3649" spans="1:32" x14ac:dyDescent="0.3">
      <c r="A3649" s="180" t="s">
        <v>973</v>
      </c>
      <c r="B3649" s="180">
        <v>43836</v>
      </c>
      <c r="C3649" s="182" t="s">
        <v>29952</v>
      </c>
      <c r="D3649" s="180" t="s">
        <v>6</v>
      </c>
      <c r="E3649" s="180" t="s">
        <v>857</v>
      </c>
      <c r="F3649" s="188">
        <v>3904.53</v>
      </c>
      <c r="G3649" s="188">
        <v>2799.33</v>
      </c>
      <c r="H3649" s="188">
        <v>3912.66</v>
      </c>
      <c r="I3649" s="188"/>
      <c r="J3649" s="188">
        <v>2773.94</v>
      </c>
      <c r="K3649" s="188">
        <v>2929.21</v>
      </c>
      <c r="L3649" s="188"/>
      <c r="M3649" s="188">
        <v>2633.64</v>
      </c>
      <c r="N3649" s="188">
        <v>3307.13</v>
      </c>
      <c r="O3649" s="188"/>
      <c r="P3649" s="188">
        <v>2774.91</v>
      </c>
      <c r="Q3649" s="188">
        <v>3010.99</v>
      </c>
      <c r="R3649" s="188"/>
      <c r="S3649" s="188">
        <v>3188.72</v>
      </c>
      <c r="T3649" s="188"/>
      <c r="U3649" s="188">
        <v>4538.71</v>
      </c>
      <c r="V3649" s="188"/>
      <c r="W3649" s="188">
        <v>2244.17</v>
      </c>
      <c r="X3649" s="188">
        <v>2854.5</v>
      </c>
      <c r="Y3649" s="188"/>
      <c r="Z3649" s="188">
        <v>2729.59</v>
      </c>
      <c r="AA3649" s="188">
        <v>2840.1</v>
      </c>
      <c r="AB3649" s="188">
        <v>2839.85</v>
      </c>
      <c r="AC3649" s="188"/>
      <c r="AD3649" s="188"/>
      <c r="AE3649" s="188">
        <v>2319.2800000000002</v>
      </c>
      <c r="AF3649" s="188">
        <v>2563.41</v>
      </c>
    </row>
    <row r="3650" spans="1:32" x14ac:dyDescent="0.3">
      <c r="A3650" s="180" t="s">
        <v>973</v>
      </c>
      <c r="B3650" s="180">
        <v>21059</v>
      </c>
      <c r="C3650" s="182" t="s">
        <v>29953</v>
      </c>
      <c r="D3650" s="180" t="s">
        <v>6</v>
      </c>
      <c r="E3650" s="180" t="s">
        <v>857</v>
      </c>
      <c r="F3650" s="188"/>
      <c r="G3650" s="188"/>
      <c r="H3650" s="188"/>
      <c r="I3650" s="188"/>
      <c r="J3650" s="188">
        <v>70.56</v>
      </c>
      <c r="K3650" s="188"/>
      <c r="L3650" s="188"/>
      <c r="M3650" s="188"/>
      <c r="N3650" s="188"/>
      <c r="O3650" s="188"/>
      <c r="P3650" s="188">
        <v>43.29</v>
      </c>
      <c r="Q3650" s="188"/>
      <c r="R3650" s="188"/>
      <c r="S3650" s="188"/>
      <c r="T3650" s="188"/>
      <c r="U3650" s="188"/>
      <c r="V3650" s="188"/>
      <c r="W3650" s="188">
        <v>74.88</v>
      </c>
      <c r="X3650" s="188"/>
      <c r="Y3650" s="188"/>
      <c r="Z3650" s="188"/>
      <c r="AA3650" s="188"/>
      <c r="AB3650" s="188"/>
      <c r="AC3650" s="188"/>
      <c r="AD3650" s="188"/>
      <c r="AE3650" s="188">
        <v>52.15</v>
      </c>
      <c r="AF3650" s="188"/>
    </row>
    <row r="3651" spans="1:32" x14ac:dyDescent="0.3">
      <c r="A3651" s="180" t="s">
        <v>973</v>
      </c>
      <c r="B3651" s="180">
        <v>11234</v>
      </c>
      <c r="C3651" s="182" t="s">
        <v>29954</v>
      </c>
      <c r="D3651" s="180" t="s">
        <v>6</v>
      </c>
      <c r="E3651" s="180" t="s">
        <v>857</v>
      </c>
      <c r="F3651" s="188"/>
      <c r="G3651" s="188"/>
      <c r="H3651" s="188"/>
      <c r="I3651" s="188"/>
      <c r="J3651" s="188">
        <v>106.35</v>
      </c>
      <c r="K3651" s="188"/>
      <c r="L3651" s="188"/>
      <c r="M3651" s="188"/>
      <c r="N3651" s="188"/>
      <c r="O3651" s="188"/>
      <c r="P3651" s="188">
        <v>65.25</v>
      </c>
      <c r="Q3651" s="188"/>
      <c r="R3651" s="188"/>
      <c r="S3651" s="188"/>
      <c r="T3651" s="188"/>
      <c r="U3651" s="188"/>
      <c r="V3651" s="188"/>
      <c r="W3651" s="188">
        <v>112.86</v>
      </c>
      <c r="X3651" s="188"/>
      <c r="Y3651" s="188"/>
      <c r="Z3651" s="188"/>
      <c r="AA3651" s="188"/>
      <c r="AB3651" s="188"/>
      <c r="AC3651" s="188"/>
      <c r="AD3651" s="188"/>
      <c r="AE3651" s="188">
        <v>78.599999999999994</v>
      </c>
      <c r="AF3651" s="188"/>
    </row>
    <row r="3652" spans="1:32" x14ac:dyDescent="0.3">
      <c r="A3652" s="180" t="s">
        <v>973</v>
      </c>
      <c r="B3652" s="180">
        <v>21060</v>
      </c>
      <c r="C3652" s="182" t="s">
        <v>29955</v>
      </c>
      <c r="D3652" s="180" t="s">
        <v>6</v>
      </c>
      <c r="E3652" s="180" t="s">
        <v>857</v>
      </c>
      <c r="F3652" s="188"/>
      <c r="G3652" s="188"/>
      <c r="H3652" s="188"/>
      <c r="I3652" s="188"/>
      <c r="J3652" s="188">
        <v>130.88999999999999</v>
      </c>
      <c r="K3652" s="188"/>
      <c r="L3652" s="188"/>
      <c r="M3652" s="188"/>
      <c r="N3652" s="188"/>
      <c r="O3652" s="188"/>
      <c r="P3652" s="188">
        <v>80.31</v>
      </c>
      <c r="Q3652" s="188"/>
      <c r="R3652" s="188"/>
      <c r="S3652" s="188"/>
      <c r="T3652" s="188"/>
      <c r="U3652" s="188"/>
      <c r="V3652" s="188"/>
      <c r="W3652" s="188">
        <v>138.91</v>
      </c>
      <c r="X3652" s="188"/>
      <c r="Y3652" s="188"/>
      <c r="Z3652" s="188"/>
      <c r="AA3652" s="188"/>
      <c r="AB3652" s="188"/>
      <c r="AC3652" s="188"/>
      <c r="AD3652" s="188"/>
      <c r="AE3652" s="188">
        <v>96.74</v>
      </c>
      <c r="AF3652" s="188"/>
    </row>
    <row r="3653" spans="1:32" x14ac:dyDescent="0.3">
      <c r="A3653" s="180" t="s">
        <v>973</v>
      </c>
      <c r="B3653" s="180">
        <v>21061</v>
      </c>
      <c r="C3653" s="182" t="s">
        <v>29956</v>
      </c>
      <c r="D3653" s="180" t="s">
        <v>6</v>
      </c>
      <c r="E3653" s="180" t="s">
        <v>857</v>
      </c>
      <c r="F3653" s="188"/>
      <c r="G3653" s="188"/>
      <c r="H3653" s="188"/>
      <c r="I3653" s="188"/>
      <c r="J3653" s="188">
        <v>163.62</v>
      </c>
      <c r="K3653" s="188"/>
      <c r="L3653" s="188"/>
      <c r="M3653" s="188"/>
      <c r="N3653" s="188"/>
      <c r="O3653" s="188"/>
      <c r="P3653" s="188">
        <v>100.39</v>
      </c>
      <c r="Q3653" s="188"/>
      <c r="R3653" s="188"/>
      <c r="S3653" s="188"/>
      <c r="T3653" s="188"/>
      <c r="U3653" s="188"/>
      <c r="V3653" s="188"/>
      <c r="W3653" s="188">
        <v>173.64</v>
      </c>
      <c r="X3653" s="188"/>
      <c r="Y3653" s="188"/>
      <c r="Z3653" s="188"/>
      <c r="AA3653" s="188"/>
      <c r="AB3653" s="188"/>
      <c r="AC3653" s="188"/>
      <c r="AD3653" s="188"/>
      <c r="AE3653" s="188">
        <v>120.93</v>
      </c>
      <c r="AF3653" s="188"/>
    </row>
    <row r="3654" spans="1:32" x14ac:dyDescent="0.3">
      <c r="A3654" s="180" t="s">
        <v>973</v>
      </c>
      <c r="B3654" s="180">
        <v>21062</v>
      </c>
      <c r="C3654" s="182" t="s">
        <v>29957</v>
      </c>
      <c r="D3654" s="180" t="s">
        <v>6</v>
      </c>
      <c r="E3654" s="180" t="s">
        <v>857</v>
      </c>
      <c r="F3654" s="188"/>
      <c r="G3654" s="188"/>
      <c r="H3654" s="188"/>
      <c r="I3654" s="188"/>
      <c r="J3654" s="188">
        <v>257.7</v>
      </c>
      <c r="K3654" s="188"/>
      <c r="L3654" s="188"/>
      <c r="M3654" s="188"/>
      <c r="N3654" s="188"/>
      <c r="O3654" s="188"/>
      <c r="P3654" s="188">
        <v>158.11000000000001</v>
      </c>
      <c r="Q3654" s="188"/>
      <c r="R3654" s="188"/>
      <c r="S3654" s="188"/>
      <c r="T3654" s="188"/>
      <c r="U3654" s="188"/>
      <c r="V3654" s="188"/>
      <c r="W3654" s="188">
        <v>273.48</v>
      </c>
      <c r="X3654" s="188"/>
      <c r="Y3654" s="188"/>
      <c r="Z3654" s="188"/>
      <c r="AA3654" s="188"/>
      <c r="AB3654" s="188"/>
      <c r="AC3654" s="188"/>
      <c r="AD3654" s="188"/>
      <c r="AE3654" s="188">
        <v>190.46</v>
      </c>
      <c r="AF3654" s="188"/>
    </row>
    <row r="3655" spans="1:32" x14ac:dyDescent="0.3">
      <c r="A3655" s="180" t="s">
        <v>973</v>
      </c>
      <c r="B3655" s="180">
        <v>11708</v>
      </c>
      <c r="C3655" s="182" t="s">
        <v>29958</v>
      </c>
      <c r="D3655" s="180" t="s">
        <v>6</v>
      </c>
      <c r="E3655" s="180" t="s">
        <v>857</v>
      </c>
      <c r="F3655" s="188"/>
      <c r="G3655" s="188"/>
      <c r="H3655" s="188"/>
      <c r="I3655" s="188"/>
      <c r="J3655" s="188">
        <v>28.12</v>
      </c>
      <c r="K3655" s="188"/>
      <c r="L3655" s="188"/>
      <c r="M3655" s="188"/>
      <c r="N3655" s="188"/>
      <c r="O3655" s="188"/>
      <c r="P3655" s="188">
        <v>17.25</v>
      </c>
      <c r="Q3655" s="188"/>
      <c r="R3655" s="188"/>
      <c r="S3655" s="188"/>
      <c r="T3655" s="188"/>
      <c r="U3655" s="188"/>
      <c r="V3655" s="188"/>
      <c r="W3655" s="188">
        <v>29.84</v>
      </c>
      <c r="X3655" s="188"/>
      <c r="Y3655" s="188"/>
      <c r="Z3655" s="188"/>
      <c r="AA3655" s="188"/>
      <c r="AB3655" s="188"/>
      <c r="AC3655" s="188"/>
      <c r="AD3655" s="188"/>
      <c r="AE3655" s="188">
        <v>20.78</v>
      </c>
      <c r="AF3655" s="188"/>
    </row>
    <row r="3656" spans="1:32" x14ac:dyDescent="0.3">
      <c r="A3656" s="180" t="s">
        <v>973</v>
      </c>
      <c r="B3656" s="180">
        <v>11709</v>
      </c>
      <c r="C3656" s="182" t="s">
        <v>29959</v>
      </c>
      <c r="D3656" s="180" t="s">
        <v>6</v>
      </c>
      <c r="E3656" s="180" t="s">
        <v>857</v>
      </c>
      <c r="F3656" s="188"/>
      <c r="G3656" s="188"/>
      <c r="H3656" s="188"/>
      <c r="I3656" s="188"/>
      <c r="J3656" s="188">
        <v>66.06</v>
      </c>
      <c r="K3656" s="188"/>
      <c r="L3656" s="188"/>
      <c r="M3656" s="188"/>
      <c r="N3656" s="188"/>
      <c r="O3656" s="188"/>
      <c r="P3656" s="188">
        <v>40.53</v>
      </c>
      <c r="Q3656" s="188"/>
      <c r="R3656" s="188"/>
      <c r="S3656" s="188"/>
      <c r="T3656" s="188"/>
      <c r="U3656" s="188"/>
      <c r="V3656" s="188"/>
      <c r="W3656" s="188">
        <v>70.099999999999994</v>
      </c>
      <c r="X3656" s="188"/>
      <c r="Y3656" s="188"/>
      <c r="Z3656" s="188"/>
      <c r="AA3656" s="188"/>
      <c r="AB3656" s="188"/>
      <c r="AC3656" s="188"/>
      <c r="AD3656" s="188"/>
      <c r="AE3656" s="188">
        <v>48.82</v>
      </c>
      <c r="AF3656" s="188"/>
    </row>
    <row r="3657" spans="1:32" x14ac:dyDescent="0.3">
      <c r="A3657" s="180" t="s">
        <v>973</v>
      </c>
      <c r="B3657" s="180">
        <v>11710</v>
      </c>
      <c r="C3657" s="182" t="s">
        <v>29960</v>
      </c>
      <c r="D3657" s="180" t="s">
        <v>6</v>
      </c>
      <c r="E3657" s="180" t="s">
        <v>857</v>
      </c>
      <c r="F3657" s="188"/>
      <c r="G3657" s="188"/>
      <c r="H3657" s="188"/>
      <c r="I3657" s="188"/>
      <c r="J3657" s="188">
        <v>151.86000000000001</v>
      </c>
      <c r="K3657" s="188"/>
      <c r="L3657" s="188"/>
      <c r="M3657" s="188"/>
      <c r="N3657" s="188"/>
      <c r="O3657" s="188"/>
      <c r="P3657" s="188">
        <v>93.17</v>
      </c>
      <c r="Q3657" s="188"/>
      <c r="R3657" s="188"/>
      <c r="S3657" s="188"/>
      <c r="T3657" s="188"/>
      <c r="U3657" s="188"/>
      <c r="V3657" s="188"/>
      <c r="W3657" s="188">
        <v>161.16</v>
      </c>
      <c r="X3657" s="188"/>
      <c r="Y3657" s="188"/>
      <c r="Z3657" s="188"/>
      <c r="AA3657" s="188"/>
      <c r="AB3657" s="188"/>
      <c r="AC3657" s="188"/>
      <c r="AD3657" s="188"/>
      <c r="AE3657" s="188">
        <v>112.23</v>
      </c>
      <c r="AF3657" s="188"/>
    </row>
    <row r="3658" spans="1:32" x14ac:dyDescent="0.3">
      <c r="A3658" s="180" t="s">
        <v>973</v>
      </c>
      <c r="B3658" s="180">
        <v>11707</v>
      </c>
      <c r="C3658" s="182" t="s">
        <v>29961</v>
      </c>
      <c r="D3658" s="180" t="s">
        <v>6</v>
      </c>
      <c r="E3658" s="180" t="s">
        <v>857</v>
      </c>
      <c r="F3658" s="188"/>
      <c r="G3658" s="188"/>
      <c r="H3658" s="188"/>
      <c r="I3658" s="188"/>
      <c r="J3658" s="188">
        <v>21.06</v>
      </c>
      <c r="K3658" s="188"/>
      <c r="L3658" s="188"/>
      <c r="M3658" s="188"/>
      <c r="N3658" s="188"/>
      <c r="O3658" s="188"/>
      <c r="P3658" s="188">
        <v>12.92</v>
      </c>
      <c r="Q3658" s="188"/>
      <c r="R3658" s="188"/>
      <c r="S3658" s="188"/>
      <c r="T3658" s="188"/>
      <c r="U3658" s="188"/>
      <c r="V3658" s="188"/>
      <c r="W3658" s="188">
        <v>22.35</v>
      </c>
      <c r="X3658" s="188"/>
      <c r="Y3658" s="188"/>
      <c r="Z3658" s="188"/>
      <c r="AA3658" s="188"/>
      <c r="AB3658" s="188"/>
      <c r="AC3658" s="188"/>
      <c r="AD3658" s="188"/>
      <c r="AE3658" s="188">
        <v>15.56</v>
      </c>
      <c r="AF3658" s="188"/>
    </row>
    <row r="3659" spans="1:32" x14ac:dyDescent="0.3">
      <c r="A3659" s="180" t="s">
        <v>973</v>
      </c>
      <c r="B3659" s="180">
        <v>5102</v>
      </c>
      <c r="C3659" s="182" t="s">
        <v>29962</v>
      </c>
      <c r="D3659" s="180" t="s">
        <v>6</v>
      </c>
      <c r="E3659" s="180" t="s">
        <v>857</v>
      </c>
      <c r="F3659" s="188">
        <v>14.12</v>
      </c>
      <c r="G3659" s="188">
        <v>12.41</v>
      </c>
      <c r="H3659" s="188">
        <v>12.45</v>
      </c>
      <c r="I3659" s="188">
        <v>17.07</v>
      </c>
      <c r="J3659" s="188">
        <v>12.11</v>
      </c>
      <c r="K3659" s="188">
        <v>16.350000000000001</v>
      </c>
      <c r="L3659" s="188">
        <v>18.89</v>
      </c>
      <c r="M3659" s="188">
        <v>16.510000000000002</v>
      </c>
      <c r="N3659" s="188">
        <v>15.05</v>
      </c>
      <c r="O3659" s="188">
        <v>14.27</v>
      </c>
      <c r="P3659" s="188">
        <v>14.51</v>
      </c>
      <c r="Q3659" s="188">
        <v>14.62</v>
      </c>
      <c r="R3659" s="188">
        <v>14.77</v>
      </c>
      <c r="S3659" s="188">
        <v>15.02</v>
      </c>
      <c r="T3659" s="188">
        <v>11.67</v>
      </c>
      <c r="U3659" s="188">
        <v>14.15</v>
      </c>
      <c r="V3659" s="188">
        <v>11.76</v>
      </c>
      <c r="W3659" s="188">
        <v>13.23</v>
      </c>
      <c r="X3659" s="188">
        <v>17.96</v>
      </c>
      <c r="Y3659" s="188">
        <v>16.93</v>
      </c>
      <c r="Z3659" s="188">
        <v>13</v>
      </c>
      <c r="AA3659" s="188">
        <v>11.75</v>
      </c>
      <c r="AB3659" s="188">
        <v>16.920000000000002</v>
      </c>
      <c r="AC3659" s="188">
        <v>14.15</v>
      </c>
      <c r="AD3659" s="188">
        <v>10.34</v>
      </c>
      <c r="AE3659" s="188">
        <v>14.01</v>
      </c>
      <c r="AF3659" s="188">
        <v>13.59</v>
      </c>
    </row>
    <row r="3660" spans="1:32" x14ac:dyDescent="0.3">
      <c r="A3660" s="180" t="s">
        <v>973</v>
      </c>
      <c r="B3660" s="180">
        <v>11711</v>
      </c>
      <c r="C3660" s="182" t="s">
        <v>29963</v>
      </c>
      <c r="D3660" s="180" t="s">
        <v>6</v>
      </c>
      <c r="E3660" s="180" t="s">
        <v>857</v>
      </c>
      <c r="F3660" s="188">
        <v>11.76</v>
      </c>
      <c r="G3660" s="188">
        <v>10.34</v>
      </c>
      <c r="H3660" s="188">
        <v>10.38</v>
      </c>
      <c r="I3660" s="188">
        <v>14.22</v>
      </c>
      <c r="J3660" s="188">
        <v>10.09</v>
      </c>
      <c r="K3660" s="188">
        <v>13.62</v>
      </c>
      <c r="L3660" s="188">
        <v>15.74</v>
      </c>
      <c r="M3660" s="188">
        <v>13.75</v>
      </c>
      <c r="N3660" s="188">
        <v>12.54</v>
      </c>
      <c r="O3660" s="188">
        <v>11.89</v>
      </c>
      <c r="P3660" s="188">
        <v>12.09</v>
      </c>
      <c r="Q3660" s="188">
        <v>12.18</v>
      </c>
      <c r="R3660" s="188">
        <v>12.3</v>
      </c>
      <c r="S3660" s="188">
        <v>12.52</v>
      </c>
      <c r="T3660" s="188">
        <v>9.7200000000000006</v>
      </c>
      <c r="U3660" s="188">
        <v>11.79</v>
      </c>
      <c r="V3660" s="188">
        <v>9.8000000000000007</v>
      </c>
      <c r="W3660" s="188">
        <v>11.02</v>
      </c>
      <c r="X3660" s="188">
        <v>14.97</v>
      </c>
      <c r="Y3660" s="188">
        <v>14.11</v>
      </c>
      <c r="Z3660" s="188">
        <v>10.83</v>
      </c>
      <c r="AA3660" s="188">
        <v>9.7899999999999991</v>
      </c>
      <c r="AB3660" s="188">
        <v>14.09</v>
      </c>
      <c r="AC3660" s="188">
        <v>11.79</v>
      </c>
      <c r="AD3660" s="188">
        <v>8.61</v>
      </c>
      <c r="AE3660" s="188">
        <v>11.67</v>
      </c>
      <c r="AF3660" s="188">
        <v>11.32</v>
      </c>
    </row>
    <row r="3661" spans="1:32" x14ac:dyDescent="0.3">
      <c r="A3661" s="180" t="s">
        <v>973</v>
      </c>
      <c r="B3661" s="180">
        <v>11739</v>
      </c>
      <c r="C3661" s="182" t="s">
        <v>29964</v>
      </c>
      <c r="D3661" s="180" t="s">
        <v>6</v>
      </c>
      <c r="E3661" s="180" t="s">
        <v>857</v>
      </c>
      <c r="F3661" s="188">
        <v>10.06</v>
      </c>
      <c r="G3661" s="188">
        <v>8.84</v>
      </c>
      <c r="H3661" s="188">
        <v>8.8800000000000008</v>
      </c>
      <c r="I3661" s="188">
        <v>12.17</v>
      </c>
      <c r="J3661" s="188">
        <v>8.6300000000000008</v>
      </c>
      <c r="K3661" s="188">
        <v>11.65</v>
      </c>
      <c r="L3661" s="188">
        <v>13.46</v>
      </c>
      <c r="M3661" s="188">
        <v>11.76</v>
      </c>
      <c r="N3661" s="188">
        <v>10.73</v>
      </c>
      <c r="O3661" s="188">
        <v>10.17</v>
      </c>
      <c r="P3661" s="188">
        <v>10.34</v>
      </c>
      <c r="Q3661" s="188">
        <v>10.42</v>
      </c>
      <c r="R3661" s="188">
        <v>10.52</v>
      </c>
      <c r="S3661" s="188">
        <v>10.71</v>
      </c>
      <c r="T3661" s="188">
        <v>8.31</v>
      </c>
      <c r="U3661" s="188">
        <v>10.08</v>
      </c>
      <c r="V3661" s="188">
        <v>8.3800000000000008</v>
      </c>
      <c r="W3661" s="188">
        <v>9.43</v>
      </c>
      <c r="X3661" s="188">
        <v>12.8</v>
      </c>
      <c r="Y3661" s="188">
        <v>12.07</v>
      </c>
      <c r="Z3661" s="188">
        <v>9.26</v>
      </c>
      <c r="AA3661" s="188">
        <v>8.3699999999999992</v>
      </c>
      <c r="AB3661" s="188">
        <v>12.06</v>
      </c>
      <c r="AC3661" s="188">
        <v>10.08</v>
      </c>
      <c r="AD3661" s="188">
        <v>7.37</v>
      </c>
      <c r="AE3661" s="188">
        <v>9.98</v>
      </c>
      <c r="AF3661" s="188">
        <v>9.68</v>
      </c>
    </row>
    <row r="3662" spans="1:32" x14ac:dyDescent="0.3">
      <c r="A3662" s="180" t="s">
        <v>973</v>
      </c>
      <c r="B3662" s="180">
        <v>11741</v>
      </c>
      <c r="C3662" s="182" t="s">
        <v>29965</v>
      </c>
      <c r="D3662" s="180" t="s">
        <v>6</v>
      </c>
      <c r="E3662" s="180" t="s">
        <v>857</v>
      </c>
      <c r="F3662" s="188">
        <v>12.81</v>
      </c>
      <c r="G3662" s="188">
        <v>11.26</v>
      </c>
      <c r="H3662" s="188">
        <v>11.3</v>
      </c>
      <c r="I3662" s="188">
        <v>15.49</v>
      </c>
      <c r="J3662" s="188">
        <v>10.99</v>
      </c>
      <c r="K3662" s="188">
        <v>14.84</v>
      </c>
      <c r="L3662" s="188">
        <v>17.14</v>
      </c>
      <c r="M3662" s="188">
        <v>14.98</v>
      </c>
      <c r="N3662" s="188">
        <v>13.66</v>
      </c>
      <c r="O3662" s="188">
        <v>12.94</v>
      </c>
      <c r="P3662" s="188">
        <v>13.17</v>
      </c>
      <c r="Q3662" s="188">
        <v>13.27</v>
      </c>
      <c r="R3662" s="188">
        <v>13.4</v>
      </c>
      <c r="S3662" s="188">
        <v>13.63</v>
      </c>
      <c r="T3662" s="188">
        <v>10.59</v>
      </c>
      <c r="U3662" s="188">
        <v>12.84</v>
      </c>
      <c r="V3662" s="188">
        <v>10.67</v>
      </c>
      <c r="W3662" s="188">
        <v>12</v>
      </c>
      <c r="X3662" s="188">
        <v>16.3</v>
      </c>
      <c r="Y3662" s="188">
        <v>15.36</v>
      </c>
      <c r="Z3662" s="188">
        <v>11.79</v>
      </c>
      <c r="AA3662" s="188">
        <v>10.66</v>
      </c>
      <c r="AB3662" s="188">
        <v>15.35</v>
      </c>
      <c r="AC3662" s="188">
        <v>12.84</v>
      </c>
      <c r="AD3662" s="188">
        <v>9.3800000000000008</v>
      </c>
      <c r="AE3662" s="188">
        <v>12.71</v>
      </c>
      <c r="AF3662" s="188">
        <v>12.33</v>
      </c>
    </row>
    <row r="3663" spans="1:32" x14ac:dyDescent="0.3">
      <c r="A3663" s="180" t="s">
        <v>973</v>
      </c>
      <c r="B3663" s="180">
        <v>11745</v>
      </c>
      <c r="C3663" s="182" t="s">
        <v>29966</v>
      </c>
      <c r="D3663" s="180" t="s">
        <v>6</v>
      </c>
      <c r="E3663" s="180" t="s">
        <v>857</v>
      </c>
      <c r="F3663" s="188">
        <v>16.88</v>
      </c>
      <c r="G3663" s="188">
        <v>14.83</v>
      </c>
      <c r="H3663" s="188">
        <v>14.89</v>
      </c>
      <c r="I3663" s="188">
        <v>20.41</v>
      </c>
      <c r="J3663" s="188">
        <v>14.48</v>
      </c>
      <c r="K3663" s="188">
        <v>19.55</v>
      </c>
      <c r="L3663" s="188">
        <v>22.59</v>
      </c>
      <c r="M3663" s="188">
        <v>19.739999999999998</v>
      </c>
      <c r="N3663" s="188">
        <v>18</v>
      </c>
      <c r="O3663" s="188">
        <v>17.059999999999999</v>
      </c>
      <c r="P3663" s="188">
        <v>17.350000000000001</v>
      </c>
      <c r="Q3663" s="188">
        <v>17.48</v>
      </c>
      <c r="R3663" s="188">
        <v>17.66</v>
      </c>
      <c r="S3663" s="188">
        <v>17.96</v>
      </c>
      <c r="T3663" s="188">
        <v>13.95</v>
      </c>
      <c r="U3663" s="188">
        <v>16.920000000000002</v>
      </c>
      <c r="V3663" s="188">
        <v>14.06</v>
      </c>
      <c r="W3663" s="188">
        <v>15.82</v>
      </c>
      <c r="X3663" s="188">
        <v>21.48</v>
      </c>
      <c r="Y3663" s="188">
        <v>20.239999999999998</v>
      </c>
      <c r="Z3663" s="188">
        <v>15.54</v>
      </c>
      <c r="AA3663" s="188">
        <v>14.05</v>
      </c>
      <c r="AB3663" s="188">
        <v>20.23</v>
      </c>
      <c r="AC3663" s="188">
        <v>16.920000000000002</v>
      </c>
      <c r="AD3663" s="188">
        <v>12.36</v>
      </c>
      <c r="AE3663" s="188">
        <v>16.75</v>
      </c>
      <c r="AF3663" s="188">
        <v>16.25</v>
      </c>
    </row>
    <row r="3664" spans="1:32" x14ac:dyDescent="0.3">
      <c r="A3664" s="180" t="s">
        <v>973</v>
      </c>
      <c r="B3664" s="180">
        <v>11743</v>
      </c>
      <c r="C3664" s="182" t="s">
        <v>29967</v>
      </c>
      <c r="D3664" s="180" t="s">
        <v>6</v>
      </c>
      <c r="E3664" s="180" t="s">
        <v>857</v>
      </c>
      <c r="F3664" s="188">
        <v>10.76</v>
      </c>
      <c r="G3664" s="188">
        <v>9.4499999999999993</v>
      </c>
      <c r="H3664" s="188">
        <v>9.49</v>
      </c>
      <c r="I3664" s="188">
        <v>13</v>
      </c>
      <c r="J3664" s="188">
        <v>9.23</v>
      </c>
      <c r="K3664" s="188">
        <v>12.46</v>
      </c>
      <c r="L3664" s="188">
        <v>14.39</v>
      </c>
      <c r="M3664" s="188">
        <v>12.58</v>
      </c>
      <c r="N3664" s="188">
        <v>11.47</v>
      </c>
      <c r="O3664" s="188">
        <v>10.87</v>
      </c>
      <c r="P3664" s="188">
        <v>11.06</v>
      </c>
      <c r="Q3664" s="188">
        <v>11.14</v>
      </c>
      <c r="R3664" s="188">
        <v>11.25</v>
      </c>
      <c r="S3664" s="188">
        <v>11.44</v>
      </c>
      <c r="T3664" s="188">
        <v>8.89</v>
      </c>
      <c r="U3664" s="188">
        <v>10.78</v>
      </c>
      <c r="V3664" s="188">
        <v>8.9600000000000009</v>
      </c>
      <c r="W3664" s="188">
        <v>10.08</v>
      </c>
      <c r="X3664" s="188">
        <v>13.68</v>
      </c>
      <c r="Y3664" s="188">
        <v>12.9</v>
      </c>
      <c r="Z3664" s="188">
        <v>9.9</v>
      </c>
      <c r="AA3664" s="188">
        <v>8.9499999999999993</v>
      </c>
      <c r="AB3664" s="188">
        <v>12.89</v>
      </c>
      <c r="AC3664" s="188">
        <v>10.78</v>
      </c>
      <c r="AD3664" s="188">
        <v>7.88</v>
      </c>
      <c r="AE3664" s="188">
        <v>10.67</v>
      </c>
      <c r="AF3664" s="188">
        <v>10.35</v>
      </c>
    </row>
    <row r="3665" spans="1:32" x14ac:dyDescent="0.3">
      <c r="A3665" s="180" t="s">
        <v>973</v>
      </c>
      <c r="B3665" s="180">
        <v>5104</v>
      </c>
      <c r="C3665" s="182" t="s">
        <v>29968</v>
      </c>
      <c r="D3665" s="180" t="s">
        <v>42</v>
      </c>
      <c r="E3665" s="180" t="s">
        <v>857</v>
      </c>
      <c r="F3665" s="188"/>
      <c r="G3665" s="188"/>
      <c r="H3665" s="188"/>
      <c r="I3665" s="188"/>
      <c r="J3665" s="188">
        <v>129.88</v>
      </c>
      <c r="K3665" s="188"/>
      <c r="L3665" s="188"/>
      <c r="M3665" s="188"/>
      <c r="N3665" s="188"/>
      <c r="O3665" s="188"/>
      <c r="P3665" s="188">
        <v>122.94</v>
      </c>
      <c r="Q3665" s="188">
        <v>121.1</v>
      </c>
      <c r="R3665" s="188"/>
      <c r="S3665" s="188"/>
      <c r="T3665" s="188"/>
      <c r="U3665" s="188"/>
      <c r="V3665" s="188"/>
      <c r="W3665" s="188">
        <v>98.84</v>
      </c>
      <c r="X3665" s="188"/>
      <c r="Y3665" s="188"/>
      <c r="Z3665" s="188">
        <v>69.02</v>
      </c>
      <c r="AA3665" s="188"/>
      <c r="AB3665" s="188">
        <v>86.4</v>
      </c>
      <c r="AC3665" s="188">
        <v>109.32</v>
      </c>
      <c r="AD3665" s="188"/>
      <c r="AE3665" s="188">
        <v>75.69</v>
      </c>
      <c r="AF3665" s="188"/>
    </row>
    <row r="3666" spans="1:32" x14ac:dyDescent="0.3">
      <c r="A3666" s="180" t="s">
        <v>973</v>
      </c>
      <c r="B3666" s="180">
        <v>44530</v>
      </c>
      <c r="C3666" s="182" t="s">
        <v>29969</v>
      </c>
      <c r="D3666" s="180" t="s">
        <v>6</v>
      </c>
      <c r="E3666" s="180" t="s">
        <v>857</v>
      </c>
      <c r="F3666" s="188">
        <v>70.099999999999994</v>
      </c>
      <c r="G3666" s="188">
        <v>51.67</v>
      </c>
      <c r="H3666" s="188"/>
      <c r="I3666" s="188">
        <v>71.010000000000005</v>
      </c>
      <c r="J3666" s="188">
        <v>48.35</v>
      </c>
      <c r="K3666" s="188">
        <v>79.239999999999995</v>
      </c>
      <c r="L3666" s="188">
        <v>64.790000000000006</v>
      </c>
      <c r="M3666" s="188">
        <v>62.04</v>
      </c>
      <c r="N3666" s="188">
        <v>72.19</v>
      </c>
      <c r="O3666" s="188">
        <v>78.209999999999994</v>
      </c>
      <c r="P3666" s="188">
        <v>77.89</v>
      </c>
      <c r="Q3666" s="188">
        <v>54.39</v>
      </c>
      <c r="R3666" s="188">
        <v>74.19</v>
      </c>
      <c r="S3666" s="188">
        <v>58.92</v>
      </c>
      <c r="T3666" s="188">
        <v>69.95</v>
      </c>
      <c r="U3666" s="188">
        <v>51.37</v>
      </c>
      <c r="V3666" s="188">
        <v>102.05</v>
      </c>
      <c r="W3666" s="188">
        <v>45.29</v>
      </c>
      <c r="X3666" s="188"/>
      <c r="Y3666" s="188">
        <v>57.41</v>
      </c>
      <c r="Z3666" s="188">
        <v>75.540000000000006</v>
      </c>
      <c r="AA3666" s="188">
        <v>64.97</v>
      </c>
      <c r="AB3666" s="188">
        <v>61.33</v>
      </c>
      <c r="AC3666" s="188">
        <v>68.25</v>
      </c>
      <c r="AD3666" s="188">
        <v>53.02</v>
      </c>
      <c r="AE3666" s="188">
        <v>69.64</v>
      </c>
      <c r="AF3666" s="188">
        <v>69.5</v>
      </c>
    </row>
    <row r="3667" spans="1:32" x14ac:dyDescent="0.3">
      <c r="A3667" s="180" t="s">
        <v>973</v>
      </c>
      <c r="B3667" s="180">
        <v>2710</v>
      </c>
      <c r="C3667" s="182" t="s">
        <v>29970</v>
      </c>
      <c r="D3667" s="180" t="s">
        <v>6</v>
      </c>
      <c r="E3667" s="180" t="s">
        <v>857</v>
      </c>
      <c r="F3667" s="188">
        <v>60.5</v>
      </c>
      <c r="G3667" s="188">
        <v>44.59</v>
      </c>
      <c r="H3667" s="188"/>
      <c r="I3667" s="188">
        <v>61.28</v>
      </c>
      <c r="J3667" s="188">
        <v>41.72</v>
      </c>
      <c r="K3667" s="188">
        <v>68.39</v>
      </c>
      <c r="L3667" s="188">
        <v>55.91</v>
      </c>
      <c r="M3667" s="188">
        <v>53.54</v>
      </c>
      <c r="N3667" s="188">
        <v>62.3</v>
      </c>
      <c r="O3667" s="188">
        <v>67.5</v>
      </c>
      <c r="P3667" s="188">
        <v>67.22</v>
      </c>
      <c r="Q3667" s="188">
        <v>46.94</v>
      </c>
      <c r="R3667" s="188">
        <v>64.03</v>
      </c>
      <c r="S3667" s="188">
        <v>50.85</v>
      </c>
      <c r="T3667" s="188">
        <v>60.37</v>
      </c>
      <c r="U3667" s="188">
        <v>44.33</v>
      </c>
      <c r="V3667" s="188">
        <v>88.07</v>
      </c>
      <c r="W3667" s="188">
        <v>39.090000000000003</v>
      </c>
      <c r="X3667" s="188"/>
      <c r="Y3667" s="188">
        <v>49.55</v>
      </c>
      <c r="Z3667" s="188">
        <v>65.2</v>
      </c>
      <c r="AA3667" s="188">
        <v>56.07</v>
      </c>
      <c r="AB3667" s="188">
        <v>52.93</v>
      </c>
      <c r="AC3667" s="188">
        <v>58.9</v>
      </c>
      <c r="AD3667" s="188">
        <v>45.75</v>
      </c>
      <c r="AE3667" s="188">
        <v>60.1</v>
      </c>
      <c r="AF3667" s="188">
        <v>59.98</v>
      </c>
    </row>
    <row r="3668" spans="1:32" x14ac:dyDescent="0.3">
      <c r="A3668" s="180" t="s">
        <v>26752</v>
      </c>
      <c r="B3668" s="180">
        <v>14575</v>
      </c>
      <c r="C3668" s="182" t="s">
        <v>29971</v>
      </c>
      <c r="D3668" s="180" t="s">
        <v>6</v>
      </c>
      <c r="E3668" s="180" t="s">
        <v>857</v>
      </c>
      <c r="F3668" s="188"/>
      <c r="G3668" s="188"/>
      <c r="H3668" s="188"/>
      <c r="I3668" s="188"/>
      <c r="J3668" s="188"/>
      <c r="K3668" s="188"/>
      <c r="L3668" s="188"/>
      <c r="M3668" s="188"/>
      <c r="N3668" s="188"/>
      <c r="O3668" s="188"/>
      <c r="P3668" s="188"/>
      <c r="Q3668" s="188"/>
      <c r="R3668" s="188"/>
      <c r="S3668" s="188"/>
      <c r="T3668" s="188"/>
      <c r="U3668" s="188"/>
      <c r="V3668" s="188"/>
      <c r="W3668" s="188"/>
      <c r="X3668" s="188"/>
      <c r="Y3668" s="188"/>
      <c r="Z3668" s="188"/>
      <c r="AA3668" s="188"/>
      <c r="AB3668" s="188"/>
      <c r="AC3668" s="188"/>
      <c r="AD3668" s="188"/>
      <c r="AE3668" s="188">
        <v>5313209.97</v>
      </c>
      <c r="AF3668" s="188"/>
    </row>
    <row r="3669" spans="1:32" x14ac:dyDescent="0.3">
      <c r="A3669" s="180" t="s">
        <v>973</v>
      </c>
      <c r="B3669" s="180">
        <v>44048</v>
      </c>
      <c r="C3669" s="182" t="s">
        <v>31604</v>
      </c>
      <c r="D3669" s="180" t="s">
        <v>6</v>
      </c>
      <c r="E3669" s="180" t="s">
        <v>857</v>
      </c>
      <c r="F3669" s="188"/>
      <c r="G3669" s="188"/>
      <c r="H3669" s="188">
        <v>75.44</v>
      </c>
      <c r="I3669" s="188">
        <v>83.6</v>
      </c>
      <c r="J3669" s="188"/>
      <c r="K3669" s="188"/>
      <c r="L3669" s="188"/>
      <c r="M3669" s="188">
        <v>89.16</v>
      </c>
      <c r="N3669" s="188"/>
      <c r="O3669" s="188">
        <v>80.13</v>
      </c>
      <c r="P3669" s="188">
        <v>98.62</v>
      </c>
      <c r="Q3669" s="188"/>
      <c r="R3669" s="188"/>
      <c r="S3669" s="188">
        <v>94.24</v>
      </c>
      <c r="T3669" s="188"/>
      <c r="U3669" s="188"/>
      <c r="V3669" s="188"/>
      <c r="W3669" s="188"/>
      <c r="X3669" s="188"/>
      <c r="Y3669" s="188">
        <v>76.27</v>
      </c>
      <c r="Z3669" s="188">
        <v>87.25</v>
      </c>
      <c r="AA3669" s="188">
        <v>86.82</v>
      </c>
      <c r="AB3669" s="188">
        <v>86.82</v>
      </c>
      <c r="AC3669" s="188"/>
      <c r="AD3669" s="188"/>
      <c r="AE3669" s="188">
        <v>80.22</v>
      </c>
      <c r="AF3669" s="188">
        <v>98.02</v>
      </c>
    </row>
    <row r="3670" spans="1:32" x14ac:dyDescent="0.3">
      <c r="A3670" s="180" t="s">
        <v>973</v>
      </c>
      <c r="B3670" s="180">
        <v>44026</v>
      </c>
      <c r="C3670" s="182" t="s">
        <v>31605</v>
      </c>
      <c r="D3670" s="180" t="s">
        <v>6</v>
      </c>
      <c r="E3670" s="180" t="s">
        <v>857</v>
      </c>
      <c r="F3670" s="188"/>
      <c r="G3670" s="188"/>
      <c r="H3670" s="188">
        <v>93.69</v>
      </c>
      <c r="I3670" s="188">
        <v>103.83</v>
      </c>
      <c r="J3670" s="188"/>
      <c r="K3670" s="188"/>
      <c r="L3670" s="188"/>
      <c r="M3670" s="188">
        <v>110.73</v>
      </c>
      <c r="N3670" s="188"/>
      <c r="O3670" s="188">
        <v>99.51</v>
      </c>
      <c r="P3670" s="188">
        <v>122.48</v>
      </c>
      <c r="Q3670" s="188"/>
      <c r="R3670" s="188"/>
      <c r="S3670" s="188">
        <v>117.03</v>
      </c>
      <c r="T3670" s="188"/>
      <c r="U3670" s="188"/>
      <c r="V3670" s="188"/>
      <c r="W3670" s="188"/>
      <c r="X3670" s="188"/>
      <c r="Y3670" s="188">
        <v>94.71</v>
      </c>
      <c r="Z3670" s="188">
        <v>108.35</v>
      </c>
      <c r="AA3670" s="188">
        <v>107.81</v>
      </c>
      <c r="AB3670" s="188">
        <v>107.81</v>
      </c>
      <c r="AC3670" s="188"/>
      <c r="AD3670" s="188"/>
      <c r="AE3670" s="188">
        <v>99.62</v>
      </c>
      <c r="AF3670" s="188">
        <v>121.72</v>
      </c>
    </row>
    <row r="3671" spans="1:32" x14ac:dyDescent="0.3">
      <c r="A3671" s="180" t="s">
        <v>973</v>
      </c>
      <c r="B3671" s="180">
        <v>44024</v>
      </c>
      <c r="C3671" s="182" t="s">
        <v>31606</v>
      </c>
      <c r="D3671" s="180" t="s">
        <v>6</v>
      </c>
      <c r="E3671" s="180" t="s">
        <v>857</v>
      </c>
      <c r="F3671" s="188"/>
      <c r="G3671" s="188"/>
      <c r="H3671" s="188">
        <v>45.1</v>
      </c>
      <c r="I3671" s="188">
        <v>49.98</v>
      </c>
      <c r="J3671" s="188"/>
      <c r="K3671" s="188"/>
      <c r="L3671" s="188"/>
      <c r="M3671" s="188">
        <v>53.3</v>
      </c>
      <c r="N3671" s="188"/>
      <c r="O3671" s="188">
        <v>47.9</v>
      </c>
      <c r="P3671" s="188">
        <v>58.96</v>
      </c>
      <c r="Q3671" s="188"/>
      <c r="R3671" s="188"/>
      <c r="S3671" s="188">
        <v>56.33</v>
      </c>
      <c r="T3671" s="188"/>
      <c r="U3671" s="188"/>
      <c r="V3671" s="188"/>
      <c r="W3671" s="188"/>
      <c r="X3671" s="188"/>
      <c r="Y3671" s="188">
        <v>45.59</v>
      </c>
      <c r="Z3671" s="188">
        <v>52.16</v>
      </c>
      <c r="AA3671" s="188">
        <v>51.9</v>
      </c>
      <c r="AB3671" s="188">
        <v>51.9</v>
      </c>
      <c r="AC3671" s="188"/>
      <c r="AD3671" s="188"/>
      <c r="AE3671" s="188">
        <v>47.95</v>
      </c>
      <c r="AF3671" s="188">
        <v>58.59</v>
      </c>
    </row>
    <row r="3672" spans="1:32" x14ac:dyDescent="0.3">
      <c r="A3672" s="180" t="s">
        <v>973</v>
      </c>
      <c r="B3672" s="180">
        <v>44025</v>
      </c>
      <c r="C3672" s="182" t="s">
        <v>31607</v>
      </c>
      <c r="D3672" s="180" t="s">
        <v>6</v>
      </c>
      <c r="E3672" s="180" t="s">
        <v>857</v>
      </c>
      <c r="F3672" s="188"/>
      <c r="G3672" s="188"/>
      <c r="H3672" s="188">
        <v>52.57</v>
      </c>
      <c r="I3672" s="188">
        <v>58.25</v>
      </c>
      <c r="J3672" s="188"/>
      <c r="K3672" s="188"/>
      <c r="L3672" s="188"/>
      <c r="M3672" s="188">
        <v>62.13</v>
      </c>
      <c r="N3672" s="188"/>
      <c r="O3672" s="188">
        <v>55.83</v>
      </c>
      <c r="P3672" s="188">
        <v>68.72</v>
      </c>
      <c r="Q3672" s="188"/>
      <c r="R3672" s="188"/>
      <c r="S3672" s="188">
        <v>65.67</v>
      </c>
      <c r="T3672" s="188"/>
      <c r="U3672" s="188"/>
      <c r="V3672" s="188"/>
      <c r="W3672" s="188"/>
      <c r="X3672" s="188"/>
      <c r="Y3672" s="188">
        <v>53.14</v>
      </c>
      <c r="Z3672" s="188">
        <v>60.8</v>
      </c>
      <c r="AA3672" s="188">
        <v>60.49</v>
      </c>
      <c r="AB3672" s="188">
        <v>60.49</v>
      </c>
      <c r="AC3672" s="188"/>
      <c r="AD3672" s="188"/>
      <c r="AE3672" s="188">
        <v>55.9</v>
      </c>
      <c r="AF3672" s="188">
        <v>68.3</v>
      </c>
    </row>
    <row r="3673" spans="1:32" x14ac:dyDescent="0.3">
      <c r="A3673" s="180" t="s">
        <v>973</v>
      </c>
      <c r="B3673" s="180">
        <v>44022</v>
      </c>
      <c r="C3673" s="182" t="s">
        <v>31608</v>
      </c>
      <c r="D3673" s="180" t="s">
        <v>6</v>
      </c>
      <c r="E3673" s="180" t="s">
        <v>857</v>
      </c>
      <c r="F3673" s="188"/>
      <c r="G3673" s="188"/>
      <c r="H3673" s="188">
        <v>26.85</v>
      </c>
      <c r="I3673" s="188">
        <v>29.76</v>
      </c>
      <c r="J3673" s="188"/>
      <c r="K3673" s="188"/>
      <c r="L3673" s="188"/>
      <c r="M3673" s="188">
        <v>31.74</v>
      </c>
      <c r="N3673" s="188"/>
      <c r="O3673" s="188">
        <v>28.52</v>
      </c>
      <c r="P3673" s="188">
        <v>35.11</v>
      </c>
      <c r="Q3673" s="188"/>
      <c r="R3673" s="188"/>
      <c r="S3673" s="188">
        <v>33.549999999999997</v>
      </c>
      <c r="T3673" s="188"/>
      <c r="U3673" s="188"/>
      <c r="V3673" s="188"/>
      <c r="W3673" s="188"/>
      <c r="X3673" s="188"/>
      <c r="Y3673" s="188">
        <v>27.15</v>
      </c>
      <c r="Z3673" s="188">
        <v>31.06</v>
      </c>
      <c r="AA3673" s="188">
        <v>30.9</v>
      </c>
      <c r="AB3673" s="188">
        <v>30.9</v>
      </c>
      <c r="AC3673" s="188"/>
      <c r="AD3673" s="188"/>
      <c r="AE3673" s="188">
        <v>28.55</v>
      </c>
      <c r="AF3673" s="188">
        <v>34.89</v>
      </c>
    </row>
    <row r="3674" spans="1:32" x14ac:dyDescent="0.3">
      <c r="A3674" s="180" t="s">
        <v>973</v>
      </c>
      <c r="B3674" s="180">
        <v>44023</v>
      </c>
      <c r="C3674" s="182" t="s">
        <v>31609</v>
      </c>
      <c r="D3674" s="180" t="s">
        <v>6</v>
      </c>
      <c r="E3674" s="180" t="s">
        <v>857</v>
      </c>
      <c r="F3674" s="188"/>
      <c r="G3674" s="188"/>
      <c r="H3674" s="188">
        <v>36.35</v>
      </c>
      <c r="I3674" s="188">
        <v>40.29</v>
      </c>
      <c r="J3674" s="188"/>
      <c r="K3674" s="188"/>
      <c r="L3674" s="188"/>
      <c r="M3674" s="188">
        <v>42.96</v>
      </c>
      <c r="N3674" s="188"/>
      <c r="O3674" s="188">
        <v>38.61</v>
      </c>
      <c r="P3674" s="188">
        <v>47.52</v>
      </c>
      <c r="Q3674" s="188"/>
      <c r="R3674" s="188"/>
      <c r="S3674" s="188">
        <v>45.41</v>
      </c>
      <c r="T3674" s="188"/>
      <c r="U3674" s="188"/>
      <c r="V3674" s="188"/>
      <c r="W3674" s="188"/>
      <c r="X3674" s="188"/>
      <c r="Y3674" s="188">
        <v>36.75</v>
      </c>
      <c r="Z3674" s="188">
        <v>42.04</v>
      </c>
      <c r="AA3674" s="188">
        <v>41.83</v>
      </c>
      <c r="AB3674" s="188">
        <v>41.83</v>
      </c>
      <c r="AC3674" s="188"/>
      <c r="AD3674" s="188"/>
      <c r="AE3674" s="188">
        <v>38.65</v>
      </c>
      <c r="AF3674" s="188">
        <v>47.23</v>
      </c>
    </row>
    <row r="3675" spans="1:32" x14ac:dyDescent="0.3">
      <c r="A3675" s="180" t="s">
        <v>973</v>
      </c>
      <c r="B3675" s="180">
        <v>43966</v>
      </c>
      <c r="C3675" s="182" t="s">
        <v>31610</v>
      </c>
      <c r="D3675" s="180" t="s">
        <v>6</v>
      </c>
      <c r="E3675" s="180" t="s">
        <v>857</v>
      </c>
      <c r="F3675" s="188"/>
      <c r="G3675" s="188"/>
      <c r="H3675" s="188">
        <v>9.07</v>
      </c>
      <c r="I3675" s="188">
        <v>10.050000000000001</v>
      </c>
      <c r="J3675" s="188"/>
      <c r="K3675" s="188"/>
      <c r="L3675" s="188"/>
      <c r="M3675" s="188">
        <v>10.72</v>
      </c>
      <c r="N3675" s="188"/>
      <c r="O3675" s="188">
        <v>9.64</v>
      </c>
      <c r="P3675" s="188">
        <v>11.86</v>
      </c>
      <c r="Q3675" s="188"/>
      <c r="R3675" s="188"/>
      <c r="S3675" s="188">
        <v>11.33</v>
      </c>
      <c r="T3675" s="188"/>
      <c r="U3675" s="188"/>
      <c r="V3675" s="188"/>
      <c r="W3675" s="188"/>
      <c r="X3675" s="188"/>
      <c r="Y3675" s="188">
        <v>9.17</v>
      </c>
      <c r="Z3675" s="188">
        <v>10.49</v>
      </c>
      <c r="AA3675" s="188">
        <v>10.44</v>
      </c>
      <c r="AB3675" s="188">
        <v>10.44</v>
      </c>
      <c r="AC3675" s="188"/>
      <c r="AD3675" s="188"/>
      <c r="AE3675" s="188">
        <v>9.65</v>
      </c>
      <c r="AF3675" s="188">
        <v>11.79</v>
      </c>
    </row>
    <row r="3676" spans="1:32" x14ac:dyDescent="0.3">
      <c r="A3676" s="180" t="s">
        <v>973</v>
      </c>
      <c r="B3676" s="180">
        <v>43967</v>
      </c>
      <c r="C3676" s="182" t="s">
        <v>31611</v>
      </c>
      <c r="D3676" s="180" t="s">
        <v>6</v>
      </c>
      <c r="E3676" s="180" t="s">
        <v>857</v>
      </c>
      <c r="F3676" s="188"/>
      <c r="G3676" s="188"/>
      <c r="H3676" s="188">
        <v>10.55</v>
      </c>
      <c r="I3676" s="188">
        <v>11.7</v>
      </c>
      <c r="J3676" s="188"/>
      <c r="K3676" s="188"/>
      <c r="L3676" s="188"/>
      <c r="M3676" s="188">
        <v>12.47</v>
      </c>
      <c r="N3676" s="188"/>
      <c r="O3676" s="188">
        <v>11.21</v>
      </c>
      <c r="P3676" s="188">
        <v>13.8</v>
      </c>
      <c r="Q3676" s="188"/>
      <c r="R3676" s="188"/>
      <c r="S3676" s="188">
        <v>13.18</v>
      </c>
      <c r="T3676" s="188"/>
      <c r="U3676" s="188"/>
      <c r="V3676" s="188"/>
      <c r="W3676" s="188"/>
      <c r="X3676" s="188"/>
      <c r="Y3676" s="188">
        <v>10.67</v>
      </c>
      <c r="Z3676" s="188">
        <v>12.21</v>
      </c>
      <c r="AA3676" s="188">
        <v>12.15</v>
      </c>
      <c r="AB3676" s="188">
        <v>12.15</v>
      </c>
      <c r="AC3676" s="188"/>
      <c r="AD3676" s="188"/>
      <c r="AE3676" s="188">
        <v>11.22</v>
      </c>
      <c r="AF3676" s="188">
        <v>13.71</v>
      </c>
    </row>
    <row r="3677" spans="1:32" x14ac:dyDescent="0.3">
      <c r="A3677" s="180" t="s">
        <v>973</v>
      </c>
      <c r="B3677" s="180">
        <v>43968</v>
      </c>
      <c r="C3677" s="182" t="s">
        <v>31612</v>
      </c>
      <c r="D3677" s="180" t="s">
        <v>6</v>
      </c>
      <c r="E3677" s="180" t="s">
        <v>857</v>
      </c>
      <c r="F3677" s="188"/>
      <c r="G3677" s="188"/>
      <c r="H3677" s="188">
        <v>11.76</v>
      </c>
      <c r="I3677" s="188">
        <v>13.04</v>
      </c>
      <c r="J3677" s="188"/>
      <c r="K3677" s="188"/>
      <c r="L3677" s="188"/>
      <c r="M3677" s="188">
        <v>13.9</v>
      </c>
      <c r="N3677" s="188"/>
      <c r="O3677" s="188">
        <v>12.49</v>
      </c>
      <c r="P3677" s="188">
        <v>15.38</v>
      </c>
      <c r="Q3677" s="188"/>
      <c r="R3677" s="188"/>
      <c r="S3677" s="188">
        <v>14.7</v>
      </c>
      <c r="T3677" s="188"/>
      <c r="U3677" s="188"/>
      <c r="V3677" s="188"/>
      <c r="W3677" s="188"/>
      <c r="X3677" s="188"/>
      <c r="Y3677" s="188">
        <v>11.89</v>
      </c>
      <c r="Z3677" s="188">
        <v>13.61</v>
      </c>
      <c r="AA3677" s="188">
        <v>13.54</v>
      </c>
      <c r="AB3677" s="188">
        <v>13.54</v>
      </c>
      <c r="AC3677" s="188"/>
      <c r="AD3677" s="188"/>
      <c r="AE3677" s="188">
        <v>12.51</v>
      </c>
      <c r="AF3677" s="188">
        <v>15.28</v>
      </c>
    </row>
    <row r="3678" spans="1:32" x14ac:dyDescent="0.3">
      <c r="A3678" s="180" t="s">
        <v>973</v>
      </c>
      <c r="B3678" s="180">
        <v>43969</v>
      </c>
      <c r="C3678" s="182" t="s">
        <v>31613</v>
      </c>
      <c r="D3678" s="180" t="s">
        <v>6</v>
      </c>
      <c r="E3678" s="180" t="s">
        <v>857</v>
      </c>
      <c r="F3678" s="188"/>
      <c r="G3678" s="188"/>
      <c r="H3678" s="188">
        <v>13.84</v>
      </c>
      <c r="I3678" s="188">
        <v>15.33</v>
      </c>
      <c r="J3678" s="188"/>
      <c r="K3678" s="188"/>
      <c r="L3678" s="188"/>
      <c r="M3678" s="188">
        <v>16.350000000000001</v>
      </c>
      <c r="N3678" s="188"/>
      <c r="O3678" s="188">
        <v>14.7</v>
      </c>
      <c r="P3678" s="188">
        <v>18.09</v>
      </c>
      <c r="Q3678" s="188"/>
      <c r="R3678" s="188"/>
      <c r="S3678" s="188">
        <v>17.29</v>
      </c>
      <c r="T3678" s="188"/>
      <c r="U3678" s="188"/>
      <c r="V3678" s="188"/>
      <c r="W3678" s="188"/>
      <c r="X3678" s="188"/>
      <c r="Y3678" s="188">
        <v>13.99</v>
      </c>
      <c r="Z3678" s="188">
        <v>16</v>
      </c>
      <c r="AA3678" s="188">
        <v>15.92</v>
      </c>
      <c r="AB3678" s="188">
        <v>15.92</v>
      </c>
      <c r="AC3678" s="188"/>
      <c r="AD3678" s="188"/>
      <c r="AE3678" s="188">
        <v>14.71</v>
      </c>
      <c r="AF3678" s="188">
        <v>17.98</v>
      </c>
    </row>
    <row r="3679" spans="1:32" x14ac:dyDescent="0.3">
      <c r="A3679" s="180" t="s">
        <v>973</v>
      </c>
      <c r="B3679" s="180">
        <v>44021</v>
      </c>
      <c r="C3679" s="182" t="s">
        <v>31614</v>
      </c>
      <c r="D3679" s="180" t="s">
        <v>6</v>
      </c>
      <c r="E3679" s="180" t="s">
        <v>857</v>
      </c>
      <c r="F3679" s="188"/>
      <c r="G3679" s="188"/>
      <c r="H3679" s="188">
        <v>15.87</v>
      </c>
      <c r="I3679" s="188">
        <v>17.579999999999998</v>
      </c>
      <c r="J3679" s="188"/>
      <c r="K3679" s="188"/>
      <c r="L3679" s="188"/>
      <c r="M3679" s="188">
        <v>18.75</v>
      </c>
      <c r="N3679" s="188"/>
      <c r="O3679" s="188">
        <v>16.850000000000001</v>
      </c>
      <c r="P3679" s="188">
        <v>20.74</v>
      </c>
      <c r="Q3679" s="188"/>
      <c r="R3679" s="188"/>
      <c r="S3679" s="188">
        <v>19.82</v>
      </c>
      <c r="T3679" s="188"/>
      <c r="U3679" s="188"/>
      <c r="V3679" s="188"/>
      <c r="W3679" s="188"/>
      <c r="X3679" s="188"/>
      <c r="Y3679" s="188">
        <v>16.04</v>
      </c>
      <c r="Z3679" s="188">
        <v>18.350000000000001</v>
      </c>
      <c r="AA3679" s="188">
        <v>18.260000000000002</v>
      </c>
      <c r="AB3679" s="188">
        <v>18.260000000000002</v>
      </c>
      <c r="AC3679" s="188"/>
      <c r="AD3679" s="188"/>
      <c r="AE3679" s="188">
        <v>16.87</v>
      </c>
      <c r="AF3679" s="188">
        <v>20.61</v>
      </c>
    </row>
    <row r="3680" spans="1:32" x14ac:dyDescent="0.3">
      <c r="A3680" s="180" t="s">
        <v>973</v>
      </c>
      <c r="B3680" s="180">
        <v>43970</v>
      </c>
      <c r="C3680" s="182" t="s">
        <v>31615</v>
      </c>
      <c r="D3680" s="180" t="s">
        <v>6</v>
      </c>
      <c r="E3680" s="180" t="s">
        <v>857</v>
      </c>
      <c r="F3680" s="188"/>
      <c r="G3680" s="188"/>
      <c r="H3680" s="188">
        <v>8.0500000000000007</v>
      </c>
      <c r="I3680" s="188">
        <v>8.92</v>
      </c>
      <c r="J3680" s="188"/>
      <c r="K3680" s="188"/>
      <c r="L3680" s="188"/>
      <c r="M3680" s="188">
        <v>9.52</v>
      </c>
      <c r="N3680" s="188"/>
      <c r="O3680" s="188">
        <v>8.5500000000000007</v>
      </c>
      <c r="P3680" s="188">
        <v>10.53</v>
      </c>
      <c r="Q3680" s="188"/>
      <c r="R3680" s="188"/>
      <c r="S3680" s="188">
        <v>10.06</v>
      </c>
      <c r="T3680" s="188"/>
      <c r="U3680" s="188"/>
      <c r="V3680" s="188"/>
      <c r="W3680" s="188"/>
      <c r="X3680" s="188"/>
      <c r="Y3680" s="188">
        <v>8.14</v>
      </c>
      <c r="Z3680" s="188">
        <v>9.31</v>
      </c>
      <c r="AA3680" s="188">
        <v>9.27</v>
      </c>
      <c r="AB3680" s="188">
        <v>9.27</v>
      </c>
      <c r="AC3680" s="188"/>
      <c r="AD3680" s="188"/>
      <c r="AE3680" s="188">
        <v>8.56</v>
      </c>
      <c r="AF3680" s="188">
        <v>10.46</v>
      </c>
    </row>
    <row r="3681" spans="1:32" x14ac:dyDescent="0.3">
      <c r="A3681" s="180" t="s">
        <v>973</v>
      </c>
      <c r="B3681" s="180">
        <v>20043</v>
      </c>
      <c r="C3681" s="182" t="s">
        <v>29972</v>
      </c>
      <c r="D3681" s="180" t="s">
        <v>6</v>
      </c>
      <c r="E3681" s="180" t="s">
        <v>857</v>
      </c>
      <c r="F3681" s="188">
        <v>10.53</v>
      </c>
      <c r="G3681" s="188">
        <v>8.6300000000000008</v>
      </c>
      <c r="H3681" s="188">
        <v>6.62</v>
      </c>
      <c r="I3681" s="188">
        <v>7.02</v>
      </c>
      <c r="J3681" s="188">
        <v>8.1199999999999992</v>
      </c>
      <c r="K3681" s="188">
        <v>9.1199999999999992</v>
      </c>
      <c r="L3681" s="188">
        <v>8.5299999999999994</v>
      </c>
      <c r="M3681" s="188">
        <v>13.48</v>
      </c>
      <c r="N3681" s="188">
        <v>10.64</v>
      </c>
      <c r="O3681" s="188">
        <v>8.07</v>
      </c>
      <c r="P3681" s="188">
        <v>9.7799999999999994</v>
      </c>
      <c r="Q3681" s="188">
        <v>9.7799999999999994</v>
      </c>
      <c r="R3681" s="188">
        <v>9.9499999999999993</v>
      </c>
      <c r="S3681" s="188">
        <v>9.74</v>
      </c>
      <c r="T3681" s="188">
        <v>8.52</v>
      </c>
      <c r="U3681" s="188">
        <v>7.8</v>
      </c>
      <c r="V3681" s="188">
        <v>8.69</v>
      </c>
      <c r="W3681" s="188">
        <v>7.99</v>
      </c>
      <c r="X3681" s="188">
        <v>9.57</v>
      </c>
      <c r="Y3681" s="188">
        <v>9.58</v>
      </c>
      <c r="Z3681" s="188">
        <v>10.06</v>
      </c>
      <c r="AA3681" s="188">
        <v>8.6300000000000008</v>
      </c>
      <c r="AB3681" s="188">
        <v>11.03</v>
      </c>
      <c r="AC3681" s="188">
        <v>9.1199999999999992</v>
      </c>
      <c r="AD3681" s="188">
        <v>8.5299999999999994</v>
      </c>
      <c r="AE3681" s="188">
        <v>10.79</v>
      </c>
      <c r="AF3681" s="188">
        <v>9.0299999999999994</v>
      </c>
    </row>
    <row r="3682" spans="1:32" x14ac:dyDescent="0.3">
      <c r="A3682" s="180" t="s">
        <v>973</v>
      </c>
      <c r="B3682" s="180">
        <v>20044</v>
      </c>
      <c r="C3682" s="182" t="s">
        <v>29973</v>
      </c>
      <c r="D3682" s="180" t="s">
        <v>6</v>
      </c>
      <c r="E3682" s="180" t="s">
        <v>857</v>
      </c>
      <c r="F3682" s="188">
        <v>12.21</v>
      </c>
      <c r="G3682" s="188">
        <v>10.01</v>
      </c>
      <c r="H3682" s="188">
        <v>7.68</v>
      </c>
      <c r="I3682" s="188">
        <v>8.15</v>
      </c>
      <c r="J3682" s="188">
        <v>9.42</v>
      </c>
      <c r="K3682" s="188">
        <v>10.58</v>
      </c>
      <c r="L3682" s="188">
        <v>9.89</v>
      </c>
      <c r="M3682" s="188">
        <v>15.63</v>
      </c>
      <c r="N3682" s="188">
        <v>12.34</v>
      </c>
      <c r="O3682" s="188">
        <v>9.35</v>
      </c>
      <c r="P3682" s="188">
        <v>11.34</v>
      </c>
      <c r="Q3682" s="188">
        <v>11.34</v>
      </c>
      <c r="R3682" s="188">
        <v>11.53</v>
      </c>
      <c r="S3682" s="188">
        <v>11.29</v>
      </c>
      <c r="T3682" s="188">
        <v>9.8800000000000008</v>
      </c>
      <c r="U3682" s="188">
        <v>9.0500000000000007</v>
      </c>
      <c r="V3682" s="188">
        <v>10.08</v>
      </c>
      <c r="W3682" s="188">
        <v>9.27</v>
      </c>
      <c r="X3682" s="188">
        <v>11.09</v>
      </c>
      <c r="Y3682" s="188">
        <v>11.11</v>
      </c>
      <c r="Z3682" s="188">
        <v>11.66</v>
      </c>
      <c r="AA3682" s="188">
        <v>10</v>
      </c>
      <c r="AB3682" s="188">
        <v>12.79</v>
      </c>
      <c r="AC3682" s="188">
        <v>10.58</v>
      </c>
      <c r="AD3682" s="188">
        <v>9.89</v>
      </c>
      <c r="AE3682" s="188">
        <v>12.51</v>
      </c>
      <c r="AF3682" s="188">
        <v>10.47</v>
      </c>
    </row>
    <row r="3683" spans="1:32" x14ac:dyDescent="0.3">
      <c r="A3683" s="180" t="s">
        <v>973</v>
      </c>
      <c r="B3683" s="180">
        <v>20042</v>
      </c>
      <c r="C3683" s="182" t="s">
        <v>29974</v>
      </c>
      <c r="D3683" s="180" t="s">
        <v>6</v>
      </c>
      <c r="E3683" s="180" t="s">
        <v>857</v>
      </c>
      <c r="F3683" s="188">
        <v>9.1300000000000008</v>
      </c>
      <c r="G3683" s="188">
        <v>7.49</v>
      </c>
      <c r="H3683" s="188">
        <v>5.74</v>
      </c>
      <c r="I3683" s="188">
        <v>6.09</v>
      </c>
      <c r="J3683" s="188">
        <v>7.04</v>
      </c>
      <c r="K3683" s="188">
        <v>7.91</v>
      </c>
      <c r="L3683" s="188">
        <v>7.4</v>
      </c>
      <c r="M3683" s="188">
        <v>11.7</v>
      </c>
      <c r="N3683" s="188">
        <v>9.23</v>
      </c>
      <c r="O3683" s="188">
        <v>7</v>
      </c>
      <c r="P3683" s="188">
        <v>8.48</v>
      </c>
      <c r="Q3683" s="188">
        <v>8.48</v>
      </c>
      <c r="R3683" s="188">
        <v>8.6300000000000008</v>
      </c>
      <c r="S3683" s="188">
        <v>8.4499999999999993</v>
      </c>
      <c r="T3683" s="188">
        <v>7.39</v>
      </c>
      <c r="U3683" s="188">
        <v>6.77</v>
      </c>
      <c r="V3683" s="188">
        <v>7.54</v>
      </c>
      <c r="W3683" s="188">
        <v>6.93</v>
      </c>
      <c r="X3683" s="188">
        <v>8.3000000000000007</v>
      </c>
      <c r="Y3683" s="188">
        <v>8.31</v>
      </c>
      <c r="Z3683" s="188">
        <v>8.73</v>
      </c>
      <c r="AA3683" s="188">
        <v>7.48</v>
      </c>
      <c r="AB3683" s="188">
        <v>9.57</v>
      </c>
      <c r="AC3683" s="188">
        <v>7.91</v>
      </c>
      <c r="AD3683" s="188">
        <v>7.4</v>
      </c>
      <c r="AE3683" s="188">
        <v>9.36</v>
      </c>
      <c r="AF3683" s="188">
        <v>7.83</v>
      </c>
    </row>
    <row r="3684" spans="1:32" x14ac:dyDescent="0.3">
      <c r="A3684" s="180" t="s">
        <v>973</v>
      </c>
      <c r="B3684" s="180">
        <v>20046</v>
      </c>
      <c r="C3684" s="182" t="s">
        <v>29975</v>
      </c>
      <c r="D3684" s="180" t="s">
        <v>6</v>
      </c>
      <c r="E3684" s="180" t="s">
        <v>857</v>
      </c>
      <c r="F3684" s="188">
        <v>21.62</v>
      </c>
      <c r="G3684" s="188">
        <v>17.73</v>
      </c>
      <c r="H3684" s="188">
        <v>13.6</v>
      </c>
      <c r="I3684" s="188">
        <v>14.43</v>
      </c>
      <c r="J3684" s="188">
        <v>16.68</v>
      </c>
      <c r="K3684" s="188">
        <v>18.73</v>
      </c>
      <c r="L3684" s="188">
        <v>17.52</v>
      </c>
      <c r="M3684" s="188">
        <v>27.68</v>
      </c>
      <c r="N3684" s="188">
        <v>21.85</v>
      </c>
      <c r="O3684" s="188">
        <v>16.57</v>
      </c>
      <c r="P3684" s="188">
        <v>20.079999999999998</v>
      </c>
      <c r="Q3684" s="188">
        <v>20.079999999999998</v>
      </c>
      <c r="R3684" s="188">
        <v>20.420000000000002</v>
      </c>
      <c r="S3684" s="188">
        <v>19.989999999999998</v>
      </c>
      <c r="T3684" s="188">
        <v>17.489999999999998</v>
      </c>
      <c r="U3684" s="188">
        <v>16.02</v>
      </c>
      <c r="V3684" s="188">
        <v>17.850000000000001</v>
      </c>
      <c r="W3684" s="188">
        <v>16.420000000000002</v>
      </c>
      <c r="X3684" s="188">
        <v>19.64</v>
      </c>
      <c r="Y3684" s="188">
        <v>19.670000000000002</v>
      </c>
      <c r="Z3684" s="188">
        <v>20.66</v>
      </c>
      <c r="AA3684" s="188">
        <v>17.72</v>
      </c>
      <c r="AB3684" s="188">
        <v>22.65</v>
      </c>
      <c r="AC3684" s="188">
        <v>18.73</v>
      </c>
      <c r="AD3684" s="188">
        <v>17.52</v>
      </c>
      <c r="AE3684" s="188">
        <v>22.15</v>
      </c>
      <c r="AF3684" s="188">
        <v>18.54</v>
      </c>
    </row>
    <row r="3685" spans="1:32" x14ac:dyDescent="0.3">
      <c r="A3685" s="180" t="s">
        <v>973</v>
      </c>
      <c r="B3685" s="180">
        <v>20047</v>
      </c>
      <c r="C3685" s="182" t="s">
        <v>29976</v>
      </c>
      <c r="D3685" s="180" t="s">
        <v>6</v>
      </c>
      <c r="E3685" s="180" t="s">
        <v>857</v>
      </c>
      <c r="F3685" s="188">
        <v>64.84</v>
      </c>
      <c r="G3685" s="188">
        <v>53.16</v>
      </c>
      <c r="H3685" s="188">
        <v>40.78</v>
      </c>
      <c r="I3685" s="188">
        <v>43.26</v>
      </c>
      <c r="J3685" s="188">
        <v>50.01</v>
      </c>
      <c r="K3685" s="188">
        <v>56.16</v>
      </c>
      <c r="L3685" s="188">
        <v>52.53</v>
      </c>
      <c r="M3685" s="188">
        <v>83.01</v>
      </c>
      <c r="N3685" s="188">
        <v>65.510000000000005</v>
      </c>
      <c r="O3685" s="188">
        <v>49.67</v>
      </c>
      <c r="P3685" s="188">
        <v>60.2</v>
      </c>
      <c r="Q3685" s="188">
        <v>60.2</v>
      </c>
      <c r="R3685" s="188">
        <v>61.24</v>
      </c>
      <c r="S3685" s="188">
        <v>59.94</v>
      </c>
      <c r="T3685" s="188">
        <v>52.46</v>
      </c>
      <c r="U3685" s="188">
        <v>48.04</v>
      </c>
      <c r="V3685" s="188">
        <v>53.53</v>
      </c>
      <c r="W3685" s="188">
        <v>49.23</v>
      </c>
      <c r="X3685" s="188">
        <v>58.91</v>
      </c>
      <c r="Y3685" s="188">
        <v>58.98</v>
      </c>
      <c r="Z3685" s="188">
        <v>61.95</v>
      </c>
      <c r="AA3685" s="188">
        <v>53.12</v>
      </c>
      <c r="AB3685" s="188">
        <v>67.92</v>
      </c>
      <c r="AC3685" s="188">
        <v>56.16</v>
      </c>
      <c r="AD3685" s="188">
        <v>52.53</v>
      </c>
      <c r="AE3685" s="188">
        <v>66.430000000000007</v>
      </c>
      <c r="AF3685" s="188">
        <v>55.61</v>
      </c>
    </row>
    <row r="3686" spans="1:32" x14ac:dyDescent="0.3">
      <c r="A3686" s="180" t="s">
        <v>973</v>
      </c>
      <c r="B3686" s="180">
        <v>20045</v>
      </c>
      <c r="C3686" s="182" t="s">
        <v>29977</v>
      </c>
      <c r="D3686" s="180" t="s">
        <v>6</v>
      </c>
      <c r="E3686" s="180" t="s">
        <v>857</v>
      </c>
      <c r="F3686" s="188">
        <v>10.94</v>
      </c>
      <c r="G3686" s="188">
        <v>8.9700000000000006</v>
      </c>
      <c r="H3686" s="188">
        <v>6.88</v>
      </c>
      <c r="I3686" s="188">
        <v>7.3</v>
      </c>
      <c r="J3686" s="188">
        <v>8.44</v>
      </c>
      <c r="K3686" s="188">
        <v>9.4700000000000006</v>
      </c>
      <c r="L3686" s="188">
        <v>8.86</v>
      </c>
      <c r="M3686" s="188">
        <v>14</v>
      </c>
      <c r="N3686" s="188">
        <v>11.05</v>
      </c>
      <c r="O3686" s="188">
        <v>8.3800000000000008</v>
      </c>
      <c r="P3686" s="188">
        <v>10.16</v>
      </c>
      <c r="Q3686" s="188">
        <v>10.16</v>
      </c>
      <c r="R3686" s="188">
        <v>10.33</v>
      </c>
      <c r="S3686" s="188">
        <v>10.11</v>
      </c>
      <c r="T3686" s="188">
        <v>8.85</v>
      </c>
      <c r="U3686" s="188">
        <v>8.1</v>
      </c>
      <c r="V3686" s="188">
        <v>9.0299999999999994</v>
      </c>
      <c r="W3686" s="188">
        <v>8.3000000000000007</v>
      </c>
      <c r="X3686" s="188">
        <v>9.94</v>
      </c>
      <c r="Y3686" s="188">
        <v>9.9499999999999993</v>
      </c>
      <c r="Z3686" s="188">
        <v>10.45</v>
      </c>
      <c r="AA3686" s="188">
        <v>8.9600000000000009</v>
      </c>
      <c r="AB3686" s="188">
        <v>11.46</v>
      </c>
      <c r="AC3686" s="188">
        <v>9.4700000000000006</v>
      </c>
      <c r="AD3686" s="188">
        <v>8.86</v>
      </c>
      <c r="AE3686" s="188">
        <v>11.21</v>
      </c>
      <c r="AF3686" s="188">
        <v>9.3800000000000008</v>
      </c>
    </row>
    <row r="3687" spans="1:32" x14ac:dyDescent="0.3">
      <c r="A3687" s="180" t="s">
        <v>973</v>
      </c>
      <c r="B3687" s="180">
        <v>20972</v>
      </c>
      <c r="C3687" s="182" t="s">
        <v>29978</v>
      </c>
      <c r="D3687" s="180" t="s">
        <v>6</v>
      </c>
      <c r="E3687" s="180" t="s">
        <v>857</v>
      </c>
      <c r="F3687" s="188">
        <v>107.14</v>
      </c>
      <c r="G3687" s="188">
        <v>185.71</v>
      </c>
      <c r="H3687" s="188">
        <v>153.57</v>
      </c>
      <c r="I3687" s="188"/>
      <c r="J3687" s="188">
        <v>206.42</v>
      </c>
      <c r="K3687" s="188">
        <v>144.63999999999999</v>
      </c>
      <c r="L3687" s="188">
        <v>128.57</v>
      </c>
      <c r="M3687" s="188">
        <v>135.71</v>
      </c>
      <c r="N3687" s="188">
        <v>225.92</v>
      </c>
      <c r="O3687" s="188">
        <v>204.28</v>
      </c>
      <c r="P3687" s="188">
        <v>106.42</v>
      </c>
      <c r="Q3687" s="188">
        <v>128.57</v>
      </c>
      <c r="R3687" s="188">
        <v>97.81</v>
      </c>
      <c r="S3687" s="188">
        <v>146.99</v>
      </c>
      <c r="T3687" s="188">
        <v>142.85</v>
      </c>
      <c r="U3687" s="188">
        <v>166.78</v>
      </c>
      <c r="V3687" s="188">
        <v>134.78</v>
      </c>
      <c r="W3687" s="188">
        <v>205.71</v>
      </c>
      <c r="X3687" s="188">
        <v>149.99</v>
      </c>
      <c r="Y3687" s="188"/>
      <c r="Z3687" s="188">
        <v>134.28</v>
      </c>
      <c r="AA3687" s="188"/>
      <c r="AB3687" s="188">
        <v>131.28</v>
      </c>
      <c r="AC3687" s="188">
        <v>84.28</v>
      </c>
      <c r="AD3687" s="188"/>
      <c r="AE3687" s="188">
        <v>247.85</v>
      </c>
      <c r="AF3687" s="188"/>
    </row>
    <row r="3688" spans="1:32" x14ac:dyDescent="0.3">
      <c r="A3688" s="180" t="s">
        <v>973</v>
      </c>
      <c r="B3688" s="180">
        <v>11321</v>
      </c>
      <c r="C3688" s="182" t="s">
        <v>29979</v>
      </c>
      <c r="D3688" s="180" t="s">
        <v>6</v>
      </c>
      <c r="E3688" s="180" t="s">
        <v>857</v>
      </c>
      <c r="F3688" s="188">
        <v>30.9</v>
      </c>
      <c r="G3688" s="188">
        <v>28.69</v>
      </c>
      <c r="H3688" s="188"/>
      <c r="I3688" s="188"/>
      <c r="J3688" s="188">
        <v>23.81</v>
      </c>
      <c r="K3688" s="188"/>
      <c r="L3688" s="188"/>
      <c r="M3688" s="188">
        <v>27.93</v>
      </c>
      <c r="N3688" s="188">
        <v>28.58</v>
      </c>
      <c r="O3688" s="188"/>
      <c r="P3688" s="188">
        <v>34.96</v>
      </c>
      <c r="Q3688" s="188">
        <v>24.26</v>
      </c>
      <c r="R3688" s="188">
        <v>29.13</v>
      </c>
      <c r="S3688" s="188">
        <v>32.380000000000003</v>
      </c>
      <c r="T3688" s="188"/>
      <c r="U3688" s="188"/>
      <c r="V3688" s="188">
        <v>41.21</v>
      </c>
      <c r="W3688" s="188"/>
      <c r="X3688" s="188"/>
      <c r="Y3688" s="188">
        <v>28.64</v>
      </c>
      <c r="Z3688" s="188">
        <v>31.78</v>
      </c>
      <c r="AA3688" s="188"/>
      <c r="AB3688" s="188"/>
      <c r="AC3688" s="188"/>
      <c r="AD3688" s="188"/>
      <c r="AE3688" s="188">
        <v>36.19</v>
      </c>
      <c r="AF3688" s="188"/>
    </row>
    <row r="3689" spans="1:32" x14ac:dyDescent="0.3">
      <c r="A3689" s="180" t="s">
        <v>973</v>
      </c>
      <c r="B3689" s="180">
        <v>11323</v>
      </c>
      <c r="C3689" s="182" t="s">
        <v>29980</v>
      </c>
      <c r="D3689" s="180" t="s">
        <v>6</v>
      </c>
      <c r="E3689" s="180" t="s">
        <v>857</v>
      </c>
      <c r="F3689" s="188">
        <v>35.53</v>
      </c>
      <c r="G3689" s="188">
        <v>32.99</v>
      </c>
      <c r="H3689" s="188"/>
      <c r="I3689" s="188"/>
      <c r="J3689" s="188">
        <v>27.39</v>
      </c>
      <c r="K3689" s="188"/>
      <c r="L3689" s="188"/>
      <c r="M3689" s="188">
        <v>32.119999999999997</v>
      </c>
      <c r="N3689" s="188">
        <v>32.869999999999997</v>
      </c>
      <c r="O3689" s="188"/>
      <c r="P3689" s="188">
        <v>40.200000000000003</v>
      </c>
      <c r="Q3689" s="188">
        <v>27.9</v>
      </c>
      <c r="R3689" s="188">
        <v>33.5</v>
      </c>
      <c r="S3689" s="188">
        <v>37.24</v>
      </c>
      <c r="T3689" s="188"/>
      <c r="U3689" s="188"/>
      <c r="V3689" s="188">
        <v>47.39</v>
      </c>
      <c r="W3689" s="188"/>
      <c r="X3689" s="188"/>
      <c r="Y3689" s="188">
        <v>32.93</v>
      </c>
      <c r="Z3689" s="188">
        <v>36.549999999999997</v>
      </c>
      <c r="AA3689" s="188"/>
      <c r="AB3689" s="188"/>
      <c r="AC3689" s="188"/>
      <c r="AD3689" s="188"/>
      <c r="AE3689" s="188">
        <v>41.63</v>
      </c>
      <c r="AF3689" s="188"/>
    </row>
    <row r="3690" spans="1:32" x14ac:dyDescent="0.3">
      <c r="A3690" s="180" t="s">
        <v>973</v>
      </c>
      <c r="B3690" s="180">
        <v>20327</v>
      </c>
      <c r="C3690" s="182" t="s">
        <v>29981</v>
      </c>
      <c r="D3690" s="180" t="s">
        <v>6</v>
      </c>
      <c r="E3690" s="180" t="s">
        <v>857</v>
      </c>
      <c r="F3690" s="188">
        <v>20.16</v>
      </c>
      <c r="G3690" s="188">
        <v>18.72</v>
      </c>
      <c r="H3690" s="188"/>
      <c r="I3690" s="188"/>
      <c r="J3690" s="188">
        <v>15.54</v>
      </c>
      <c r="K3690" s="188"/>
      <c r="L3690" s="188"/>
      <c r="M3690" s="188">
        <v>18.23</v>
      </c>
      <c r="N3690" s="188">
        <v>18.649999999999999</v>
      </c>
      <c r="O3690" s="188"/>
      <c r="P3690" s="188">
        <v>22.82</v>
      </c>
      <c r="Q3690" s="188">
        <v>15.83</v>
      </c>
      <c r="R3690" s="188">
        <v>19.010000000000002</v>
      </c>
      <c r="S3690" s="188">
        <v>21.13</v>
      </c>
      <c r="T3690" s="188"/>
      <c r="U3690" s="188"/>
      <c r="V3690" s="188">
        <v>26.9</v>
      </c>
      <c r="W3690" s="188"/>
      <c r="X3690" s="188"/>
      <c r="Y3690" s="188">
        <v>18.690000000000001</v>
      </c>
      <c r="Z3690" s="188">
        <v>20.74</v>
      </c>
      <c r="AA3690" s="188"/>
      <c r="AB3690" s="188"/>
      <c r="AC3690" s="188"/>
      <c r="AD3690" s="188"/>
      <c r="AE3690" s="188">
        <v>23.62</v>
      </c>
      <c r="AF3690" s="188"/>
    </row>
    <row r="3691" spans="1:32" x14ac:dyDescent="0.3">
      <c r="A3691" s="180" t="s">
        <v>973</v>
      </c>
      <c r="B3691" s="180">
        <v>6034</v>
      </c>
      <c r="C3691" s="182" t="s">
        <v>29982</v>
      </c>
      <c r="D3691" s="180" t="s">
        <v>6</v>
      </c>
      <c r="E3691" s="180" t="s">
        <v>857</v>
      </c>
      <c r="F3691" s="188">
        <v>10.87</v>
      </c>
      <c r="G3691" s="188">
        <v>9.3699999999999992</v>
      </c>
      <c r="H3691" s="188">
        <v>17.37</v>
      </c>
      <c r="I3691" s="188">
        <v>11.87</v>
      </c>
      <c r="J3691" s="188">
        <v>9.23</v>
      </c>
      <c r="K3691" s="188">
        <v>9.34</v>
      </c>
      <c r="L3691" s="188">
        <v>11.69</v>
      </c>
      <c r="M3691" s="188">
        <v>17.2</v>
      </c>
      <c r="N3691" s="188">
        <v>11.11</v>
      </c>
      <c r="O3691" s="188">
        <v>12.46</v>
      </c>
      <c r="P3691" s="188">
        <v>8.76</v>
      </c>
      <c r="Q3691" s="188">
        <v>11.06</v>
      </c>
      <c r="R3691" s="188">
        <v>9.66</v>
      </c>
      <c r="S3691" s="188">
        <v>10.51</v>
      </c>
      <c r="T3691" s="188">
        <v>8.9</v>
      </c>
      <c r="U3691" s="188">
        <v>12.65</v>
      </c>
      <c r="V3691" s="188">
        <v>12.1</v>
      </c>
      <c r="W3691" s="188">
        <v>12.68</v>
      </c>
      <c r="X3691" s="188">
        <v>18.68</v>
      </c>
      <c r="Y3691" s="188">
        <v>6.87</v>
      </c>
      <c r="Z3691" s="188">
        <v>12.81</v>
      </c>
      <c r="AA3691" s="188">
        <v>6.77</v>
      </c>
      <c r="AB3691" s="188">
        <v>16.22</v>
      </c>
      <c r="AC3691" s="188">
        <v>12.73</v>
      </c>
      <c r="AD3691" s="188">
        <v>10</v>
      </c>
      <c r="AE3691" s="188">
        <v>12.43</v>
      </c>
      <c r="AF3691" s="188">
        <v>8.1199999999999992</v>
      </c>
    </row>
    <row r="3692" spans="1:32" x14ac:dyDescent="0.3">
      <c r="A3692" s="180" t="s">
        <v>973</v>
      </c>
      <c r="B3692" s="180">
        <v>6036</v>
      </c>
      <c r="C3692" s="182" t="s">
        <v>29983</v>
      </c>
      <c r="D3692" s="180" t="s">
        <v>6</v>
      </c>
      <c r="E3692" s="180" t="s">
        <v>857</v>
      </c>
      <c r="F3692" s="188">
        <v>14.81</v>
      </c>
      <c r="G3692" s="188">
        <v>12.76</v>
      </c>
      <c r="H3692" s="188">
        <v>23.66</v>
      </c>
      <c r="I3692" s="188">
        <v>16.170000000000002</v>
      </c>
      <c r="J3692" s="188">
        <v>12.58</v>
      </c>
      <c r="K3692" s="188">
        <v>12.72</v>
      </c>
      <c r="L3692" s="188">
        <v>15.92</v>
      </c>
      <c r="M3692" s="188">
        <v>23.43</v>
      </c>
      <c r="N3692" s="188">
        <v>15.14</v>
      </c>
      <c r="O3692" s="188">
        <v>16.98</v>
      </c>
      <c r="P3692" s="188">
        <v>11.94</v>
      </c>
      <c r="Q3692" s="188">
        <v>15.07</v>
      </c>
      <c r="R3692" s="188">
        <v>13.15</v>
      </c>
      <c r="S3692" s="188">
        <v>14.31</v>
      </c>
      <c r="T3692" s="188">
        <v>12.12</v>
      </c>
      <c r="U3692" s="188">
        <v>17.23</v>
      </c>
      <c r="V3692" s="188">
        <v>16.47</v>
      </c>
      <c r="W3692" s="188">
        <v>17.27</v>
      </c>
      <c r="X3692" s="188">
        <v>25.45</v>
      </c>
      <c r="Y3692" s="188">
        <v>9.36</v>
      </c>
      <c r="Z3692" s="188">
        <v>17.440000000000001</v>
      </c>
      <c r="AA3692" s="188">
        <v>9.2200000000000006</v>
      </c>
      <c r="AB3692" s="188">
        <v>22.09</v>
      </c>
      <c r="AC3692" s="188">
        <v>17.34</v>
      </c>
      <c r="AD3692" s="188">
        <v>13.61</v>
      </c>
      <c r="AE3692" s="188">
        <v>16.93</v>
      </c>
      <c r="AF3692" s="188">
        <v>11.06</v>
      </c>
    </row>
    <row r="3693" spans="1:32" x14ac:dyDescent="0.3">
      <c r="A3693" s="180" t="s">
        <v>973</v>
      </c>
      <c r="B3693" s="180">
        <v>6031</v>
      </c>
      <c r="C3693" s="182" t="s">
        <v>29984</v>
      </c>
      <c r="D3693" s="180" t="s">
        <v>6</v>
      </c>
      <c r="E3693" s="180" t="s">
        <v>26586</v>
      </c>
      <c r="F3693" s="188">
        <v>17.399999999999999</v>
      </c>
      <c r="G3693" s="188">
        <v>15</v>
      </c>
      <c r="H3693" s="188">
        <v>27.8</v>
      </c>
      <c r="I3693" s="188">
        <v>19</v>
      </c>
      <c r="J3693" s="188">
        <v>14.78</v>
      </c>
      <c r="K3693" s="188">
        <v>14.95</v>
      </c>
      <c r="L3693" s="188">
        <v>18.71</v>
      </c>
      <c r="M3693" s="188">
        <v>27.53</v>
      </c>
      <c r="N3693" s="188">
        <v>17.79</v>
      </c>
      <c r="O3693" s="188">
        <v>19.95</v>
      </c>
      <c r="P3693" s="188">
        <v>14.03</v>
      </c>
      <c r="Q3693" s="188">
        <v>17.71</v>
      </c>
      <c r="R3693" s="188">
        <v>15.46</v>
      </c>
      <c r="S3693" s="188">
        <v>16.82</v>
      </c>
      <c r="T3693" s="188">
        <v>14.25</v>
      </c>
      <c r="U3693" s="188">
        <v>20.25</v>
      </c>
      <c r="V3693" s="188">
        <v>19.36</v>
      </c>
      <c r="W3693" s="188">
        <v>20.3</v>
      </c>
      <c r="X3693" s="188">
        <v>29.9</v>
      </c>
      <c r="Y3693" s="188">
        <v>11</v>
      </c>
      <c r="Z3693" s="188">
        <v>20.5</v>
      </c>
      <c r="AA3693" s="188">
        <v>10.84</v>
      </c>
      <c r="AB3693" s="188">
        <v>25.96</v>
      </c>
      <c r="AC3693" s="188">
        <v>20.38</v>
      </c>
      <c r="AD3693" s="188">
        <v>16</v>
      </c>
      <c r="AE3693" s="188">
        <v>19.899999999999999</v>
      </c>
      <c r="AF3693" s="188">
        <v>13</v>
      </c>
    </row>
    <row r="3694" spans="1:32" x14ac:dyDescent="0.3">
      <c r="A3694" s="180" t="s">
        <v>973</v>
      </c>
      <c r="B3694" s="180">
        <v>6029</v>
      </c>
      <c r="C3694" s="182" t="s">
        <v>29985</v>
      </c>
      <c r="D3694" s="180" t="s">
        <v>6</v>
      </c>
      <c r="E3694" s="180" t="s">
        <v>857</v>
      </c>
      <c r="F3694" s="188">
        <v>17.579999999999998</v>
      </c>
      <c r="G3694" s="188">
        <v>15.16</v>
      </c>
      <c r="H3694" s="188">
        <v>28.09</v>
      </c>
      <c r="I3694" s="188">
        <v>19.2</v>
      </c>
      <c r="J3694" s="188">
        <v>14.93</v>
      </c>
      <c r="K3694" s="188">
        <v>15.11</v>
      </c>
      <c r="L3694" s="188">
        <v>18.91</v>
      </c>
      <c r="M3694" s="188">
        <v>27.82</v>
      </c>
      <c r="N3694" s="188">
        <v>17.98</v>
      </c>
      <c r="O3694" s="188">
        <v>20.16</v>
      </c>
      <c r="P3694" s="188">
        <v>14.18</v>
      </c>
      <c r="Q3694" s="188">
        <v>17.89</v>
      </c>
      <c r="R3694" s="188">
        <v>15.62</v>
      </c>
      <c r="S3694" s="188">
        <v>17</v>
      </c>
      <c r="T3694" s="188">
        <v>14.4</v>
      </c>
      <c r="U3694" s="188">
        <v>20.46</v>
      </c>
      <c r="V3694" s="188">
        <v>19.559999999999999</v>
      </c>
      <c r="W3694" s="188">
        <v>20.51</v>
      </c>
      <c r="X3694" s="188">
        <v>30.22</v>
      </c>
      <c r="Y3694" s="188">
        <v>11.11</v>
      </c>
      <c r="Z3694" s="188">
        <v>20.71</v>
      </c>
      <c r="AA3694" s="188">
        <v>10.95</v>
      </c>
      <c r="AB3694" s="188">
        <v>26.23</v>
      </c>
      <c r="AC3694" s="188">
        <v>20.59</v>
      </c>
      <c r="AD3694" s="188">
        <v>16.170000000000002</v>
      </c>
      <c r="AE3694" s="188">
        <v>20.11</v>
      </c>
      <c r="AF3694" s="188">
        <v>13.13</v>
      </c>
    </row>
    <row r="3695" spans="1:32" x14ac:dyDescent="0.3">
      <c r="A3695" s="180" t="s">
        <v>973</v>
      </c>
      <c r="B3695" s="180">
        <v>6033</v>
      </c>
      <c r="C3695" s="182" t="s">
        <v>29986</v>
      </c>
      <c r="D3695" s="180" t="s">
        <v>6</v>
      </c>
      <c r="E3695" s="180" t="s">
        <v>857</v>
      </c>
      <c r="F3695" s="188">
        <v>23.17</v>
      </c>
      <c r="G3695" s="188">
        <v>19.98</v>
      </c>
      <c r="H3695" s="188">
        <v>37.03</v>
      </c>
      <c r="I3695" s="188">
        <v>25.31</v>
      </c>
      <c r="J3695" s="188">
        <v>19.68</v>
      </c>
      <c r="K3695" s="188">
        <v>19.91</v>
      </c>
      <c r="L3695" s="188">
        <v>24.92</v>
      </c>
      <c r="M3695" s="188">
        <v>36.67</v>
      </c>
      <c r="N3695" s="188">
        <v>23.69</v>
      </c>
      <c r="O3695" s="188">
        <v>26.57</v>
      </c>
      <c r="P3695" s="188">
        <v>18.68</v>
      </c>
      <c r="Q3695" s="188">
        <v>23.59</v>
      </c>
      <c r="R3695" s="188">
        <v>20.59</v>
      </c>
      <c r="S3695" s="188">
        <v>22.4</v>
      </c>
      <c r="T3695" s="188">
        <v>18.98</v>
      </c>
      <c r="U3695" s="188">
        <v>26.97</v>
      </c>
      <c r="V3695" s="188">
        <v>25.79</v>
      </c>
      <c r="W3695" s="188">
        <v>27.04</v>
      </c>
      <c r="X3695" s="188">
        <v>39.83</v>
      </c>
      <c r="Y3695" s="188">
        <v>14.65</v>
      </c>
      <c r="Z3695" s="188">
        <v>27.3</v>
      </c>
      <c r="AA3695" s="188">
        <v>14.44</v>
      </c>
      <c r="AB3695" s="188">
        <v>34.58</v>
      </c>
      <c r="AC3695" s="188">
        <v>27.14</v>
      </c>
      <c r="AD3695" s="188">
        <v>21.31</v>
      </c>
      <c r="AE3695" s="188">
        <v>26.5</v>
      </c>
      <c r="AF3695" s="188">
        <v>17.309999999999999</v>
      </c>
    </row>
    <row r="3696" spans="1:32" x14ac:dyDescent="0.3">
      <c r="A3696" s="180" t="s">
        <v>973</v>
      </c>
      <c r="B3696" s="180">
        <v>11672</v>
      </c>
      <c r="C3696" s="182" t="s">
        <v>29987</v>
      </c>
      <c r="D3696" s="180" t="s">
        <v>6</v>
      </c>
      <c r="E3696" s="180" t="s">
        <v>857</v>
      </c>
      <c r="F3696" s="188">
        <v>50.41</v>
      </c>
      <c r="G3696" s="188">
        <v>43.46</v>
      </c>
      <c r="H3696" s="188">
        <v>80.55</v>
      </c>
      <c r="I3696" s="188">
        <v>55.05</v>
      </c>
      <c r="J3696" s="188">
        <v>42.82</v>
      </c>
      <c r="K3696" s="188">
        <v>43.31</v>
      </c>
      <c r="L3696" s="188">
        <v>54.21</v>
      </c>
      <c r="M3696" s="188">
        <v>79.77</v>
      </c>
      <c r="N3696" s="188">
        <v>51.54</v>
      </c>
      <c r="O3696" s="188">
        <v>57.8</v>
      </c>
      <c r="P3696" s="188">
        <v>40.65</v>
      </c>
      <c r="Q3696" s="188">
        <v>51.31</v>
      </c>
      <c r="R3696" s="188">
        <v>44.79</v>
      </c>
      <c r="S3696" s="188">
        <v>48.73</v>
      </c>
      <c r="T3696" s="188">
        <v>41.29</v>
      </c>
      <c r="U3696" s="188">
        <v>58.67</v>
      </c>
      <c r="V3696" s="188">
        <v>56.09</v>
      </c>
      <c r="W3696" s="188">
        <v>58.82</v>
      </c>
      <c r="X3696" s="188">
        <v>86.63</v>
      </c>
      <c r="Y3696" s="188">
        <v>31.87</v>
      </c>
      <c r="Z3696" s="188">
        <v>59.4</v>
      </c>
      <c r="AA3696" s="188">
        <v>31.41</v>
      </c>
      <c r="AB3696" s="188">
        <v>75.22</v>
      </c>
      <c r="AC3696" s="188">
        <v>59.05</v>
      </c>
      <c r="AD3696" s="188">
        <v>46.36</v>
      </c>
      <c r="AE3696" s="188">
        <v>57.66</v>
      </c>
      <c r="AF3696" s="188">
        <v>37.659999999999997</v>
      </c>
    </row>
    <row r="3697" spans="1:32" x14ac:dyDescent="0.3">
      <c r="A3697" s="180" t="s">
        <v>973</v>
      </c>
      <c r="B3697" s="180">
        <v>11669</v>
      </c>
      <c r="C3697" s="182" t="s">
        <v>29988</v>
      </c>
      <c r="D3697" s="180" t="s">
        <v>6</v>
      </c>
      <c r="E3697" s="180" t="s">
        <v>857</v>
      </c>
      <c r="F3697" s="188">
        <v>48.01</v>
      </c>
      <c r="G3697" s="188">
        <v>41.39</v>
      </c>
      <c r="H3697" s="188">
        <v>76.709999999999994</v>
      </c>
      <c r="I3697" s="188">
        <v>52.43</v>
      </c>
      <c r="J3697" s="188">
        <v>40.78</v>
      </c>
      <c r="K3697" s="188">
        <v>41.25</v>
      </c>
      <c r="L3697" s="188">
        <v>51.63</v>
      </c>
      <c r="M3697" s="188">
        <v>75.959999999999994</v>
      </c>
      <c r="N3697" s="188">
        <v>49.09</v>
      </c>
      <c r="O3697" s="188">
        <v>55.05</v>
      </c>
      <c r="P3697" s="188">
        <v>38.71</v>
      </c>
      <c r="Q3697" s="188">
        <v>48.87</v>
      </c>
      <c r="R3697" s="188">
        <v>42.66</v>
      </c>
      <c r="S3697" s="188">
        <v>46.41</v>
      </c>
      <c r="T3697" s="188">
        <v>39.32</v>
      </c>
      <c r="U3697" s="188">
        <v>55.88</v>
      </c>
      <c r="V3697" s="188">
        <v>53.42</v>
      </c>
      <c r="W3697" s="188">
        <v>56.01</v>
      </c>
      <c r="X3697" s="188">
        <v>82.5</v>
      </c>
      <c r="Y3697" s="188">
        <v>30.35</v>
      </c>
      <c r="Z3697" s="188">
        <v>56.57</v>
      </c>
      <c r="AA3697" s="188">
        <v>29.91</v>
      </c>
      <c r="AB3697" s="188">
        <v>71.63</v>
      </c>
      <c r="AC3697" s="188">
        <v>56.23</v>
      </c>
      <c r="AD3697" s="188">
        <v>44.15</v>
      </c>
      <c r="AE3697" s="188">
        <v>54.91</v>
      </c>
      <c r="AF3697" s="188">
        <v>35.869999999999997</v>
      </c>
    </row>
    <row r="3698" spans="1:32" x14ac:dyDescent="0.3">
      <c r="A3698" s="180" t="s">
        <v>973</v>
      </c>
      <c r="B3698" s="180">
        <v>20055</v>
      </c>
      <c r="C3698" s="182" t="s">
        <v>29989</v>
      </c>
      <c r="D3698" s="180" t="s">
        <v>6</v>
      </c>
      <c r="E3698" s="180" t="s">
        <v>857</v>
      </c>
      <c r="F3698" s="188">
        <v>35.96</v>
      </c>
      <c r="G3698" s="188">
        <v>31</v>
      </c>
      <c r="H3698" s="188">
        <v>57.45</v>
      </c>
      <c r="I3698" s="188">
        <v>39.26</v>
      </c>
      <c r="J3698" s="188">
        <v>30.54</v>
      </c>
      <c r="K3698" s="188">
        <v>30.89</v>
      </c>
      <c r="L3698" s="188">
        <v>38.659999999999997</v>
      </c>
      <c r="M3698" s="188">
        <v>56.89</v>
      </c>
      <c r="N3698" s="188">
        <v>36.76</v>
      </c>
      <c r="O3698" s="188">
        <v>41.23</v>
      </c>
      <c r="P3698" s="188">
        <v>28.99</v>
      </c>
      <c r="Q3698" s="188">
        <v>36.6</v>
      </c>
      <c r="R3698" s="188">
        <v>31.95</v>
      </c>
      <c r="S3698" s="188">
        <v>34.76</v>
      </c>
      <c r="T3698" s="188">
        <v>29.45</v>
      </c>
      <c r="U3698" s="188">
        <v>41.85</v>
      </c>
      <c r="V3698" s="188">
        <v>40.01</v>
      </c>
      <c r="W3698" s="188">
        <v>41.95</v>
      </c>
      <c r="X3698" s="188">
        <v>61.79</v>
      </c>
      <c r="Y3698" s="188">
        <v>22.73</v>
      </c>
      <c r="Z3698" s="188">
        <v>42.36</v>
      </c>
      <c r="AA3698" s="188">
        <v>22.4</v>
      </c>
      <c r="AB3698" s="188">
        <v>53.65</v>
      </c>
      <c r="AC3698" s="188">
        <v>42.11</v>
      </c>
      <c r="AD3698" s="188">
        <v>33.06</v>
      </c>
      <c r="AE3698" s="188">
        <v>41.12</v>
      </c>
      <c r="AF3698" s="188">
        <v>26.86</v>
      </c>
    </row>
    <row r="3699" spans="1:32" x14ac:dyDescent="0.3">
      <c r="A3699" s="180" t="s">
        <v>973</v>
      </c>
      <c r="B3699" s="180">
        <v>11670</v>
      </c>
      <c r="C3699" s="182" t="s">
        <v>29990</v>
      </c>
      <c r="D3699" s="180" t="s">
        <v>6</v>
      </c>
      <c r="E3699" s="180" t="s">
        <v>857</v>
      </c>
      <c r="F3699" s="188">
        <v>18.39</v>
      </c>
      <c r="G3699" s="188">
        <v>15.85</v>
      </c>
      <c r="H3699" s="188">
        <v>29.38</v>
      </c>
      <c r="I3699" s="188">
        <v>20.079999999999998</v>
      </c>
      <c r="J3699" s="188">
        <v>15.62</v>
      </c>
      <c r="K3699" s="188">
        <v>15.8</v>
      </c>
      <c r="L3699" s="188">
        <v>19.77</v>
      </c>
      <c r="M3699" s="188">
        <v>29.1</v>
      </c>
      <c r="N3699" s="188">
        <v>18.8</v>
      </c>
      <c r="O3699" s="188">
        <v>21.09</v>
      </c>
      <c r="P3699" s="188">
        <v>14.83</v>
      </c>
      <c r="Q3699" s="188">
        <v>18.72</v>
      </c>
      <c r="R3699" s="188">
        <v>16.34</v>
      </c>
      <c r="S3699" s="188">
        <v>17.78</v>
      </c>
      <c r="T3699" s="188">
        <v>15.06</v>
      </c>
      <c r="U3699" s="188">
        <v>21.4</v>
      </c>
      <c r="V3699" s="188">
        <v>20.46</v>
      </c>
      <c r="W3699" s="188">
        <v>21.46</v>
      </c>
      <c r="X3699" s="188">
        <v>31.6</v>
      </c>
      <c r="Y3699" s="188">
        <v>11.62</v>
      </c>
      <c r="Z3699" s="188">
        <v>21.67</v>
      </c>
      <c r="AA3699" s="188">
        <v>11.45</v>
      </c>
      <c r="AB3699" s="188">
        <v>27.44</v>
      </c>
      <c r="AC3699" s="188">
        <v>21.54</v>
      </c>
      <c r="AD3699" s="188">
        <v>16.91</v>
      </c>
      <c r="AE3699" s="188">
        <v>21.03</v>
      </c>
      <c r="AF3699" s="188">
        <v>13.74</v>
      </c>
    </row>
    <row r="3700" spans="1:32" x14ac:dyDescent="0.3">
      <c r="A3700" s="180" t="s">
        <v>973</v>
      </c>
      <c r="B3700" s="180">
        <v>11671</v>
      </c>
      <c r="C3700" s="182" t="s">
        <v>29991</v>
      </c>
      <c r="D3700" s="180" t="s">
        <v>6</v>
      </c>
      <c r="E3700" s="180" t="s">
        <v>857</v>
      </c>
      <c r="F3700" s="188">
        <v>77.16</v>
      </c>
      <c r="G3700" s="188">
        <v>66.510000000000005</v>
      </c>
      <c r="H3700" s="188">
        <v>123.27</v>
      </c>
      <c r="I3700" s="188">
        <v>84.25</v>
      </c>
      <c r="J3700" s="188">
        <v>65.540000000000006</v>
      </c>
      <c r="K3700" s="188">
        <v>66.290000000000006</v>
      </c>
      <c r="L3700" s="188">
        <v>82.96</v>
      </c>
      <c r="M3700" s="188">
        <v>122.08</v>
      </c>
      <c r="N3700" s="188">
        <v>78.89</v>
      </c>
      <c r="O3700" s="188">
        <v>88.46</v>
      </c>
      <c r="P3700" s="188">
        <v>62.21</v>
      </c>
      <c r="Q3700" s="188">
        <v>78.53</v>
      </c>
      <c r="R3700" s="188">
        <v>68.55</v>
      </c>
      <c r="S3700" s="188">
        <v>74.58</v>
      </c>
      <c r="T3700" s="188">
        <v>63.19</v>
      </c>
      <c r="U3700" s="188">
        <v>89.79</v>
      </c>
      <c r="V3700" s="188">
        <v>85.85</v>
      </c>
      <c r="W3700" s="188">
        <v>90.02</v>
      </c>
      <c r="X3700" s="188">
        <v>132.59</v>
      </c>
      <c r="Y3700" s="188">
        <v>48.77</v>
      </c>
      <c r="Z3700" s="188">
        <v>90.9</v>
      </c>
      <c r="AA3700" s="188">
        <v>48.07</v>
      </c>
      <c r="AB3700" s="188">
        <v>115.12</v>
      </c>
      <c r="AC3700" s="188">
        <v>90.37</v>
      </c>
      <c r="AD3700" s="188">
        <v>70.95</v>
      </c>
      <c r="AE3700" s="188">
        <v>88.24</v>
      </c>
      <c r="AF3700" s="188">
        <v>57.64</v>
      </c>
    </row>
    <row r="3701" spans="1:32" x14ac:dyDescent="0.3">
      <c r="A3701" s="180" t="s">
        <v>973</v>
      </c>
      <c r="B3701" s="180">
        <v>6032</v>
      </c>
      <c r="C3701" s="182" t="s">
        <v>29992</v>
      </c>
      <c r="D3701" s="180" t="s">
        <v>6</v>
      </c>
      <c r="E3701" s="180" t="s">
        <v>857</v>
      </c>
      <c r="F3701" s="188">
        <v>22.04</v>
      </c>
      <c r="G3701" s="188">
        <v>19</v>
      </c>
      <c r="H3701" s="188">
        <v>35.21</v>
      </c>
      <c r="I3701" s="188">
        <v>24.06</v>
      </c>
      <c r="J3701" s="188">
        <v>18.72</v>
      </c>
      <c r="K3701" s="188">
        <v>18.93</v>
      </c>
      <c r="L3701" s="188">
        <v>23.69</v>
      </c>
      <c r="M3701" s="188">
        <v>34.869999999999997</v>
      </c>
      <c r="N3701" s="188">
        <v>22.53</v>
      </c>
      <c r="O3701" s="188">
        <v>25.27</v>
      </c>
      <c r="P3701" s="188">
        <v>17.77</v>
      </c>
      <c r="Q3701" s="188">
        <v>22.43</v>
      </c>
      <c r="R3701" s="188">
        <v>19.579999999999998</v>
      </c>
      <c r="S3701" s="188">
        <v>21.3</v>
      </c>
      <c r="T3701" s="188">
        <v>18.05</v>
      </c>
      <c r="U3701" s="188">
        <v>25.65</v>
      </c>
      <c r="V3701" s="188">
        <v>24.52</v>
      </c>
      <c r="W3701" s="188">
        <v>25.71</v>
      </c>
      <c r="X3701" s="188">
        <v>37.869999999999997</v>
      </c>
      <c r="Y3701" s="188">
        <v>13.93</v>
      </c>
      <c r="Z3701" s="188">
        <v>25.96</v>
      </c>
      <c r="AA3701" s="188">
        <v>13.73</v>
      </c>
      <c r="AB3701" s="188">
        <v>32.880000000000003</v>
      </c>
      <c r="AC3701" s="188">
        <v>25.81</v>
      </c>
      <c r="AD3701" s="188">
        <v>20.260000000000002</v>
      </c>
      <c r="AE3701" s="188">
        <v>25.2</v>
      </c>
      <c r="AF3701" s="188">
        <v>16.46</v>
      </c>
    </row>
    <row r="3702" spans="1:32" x14ac:dyDescent="0.3">
      <c r="A3702" s="180" t="s">
        <v>973</v>
      </c>
      <c r="B3702" s="180">
        <v>11673</v>
      </c>
      <c r="C3702" s="182" t="s">
        <v>29993</v>
      </c>
      <c r="D3702" s="180" t="s">
        <v>6</v>
      </c>
      <c r="E3702" s="180" t="s">
        <v>857</v>
      </c>
      <c r="F3702" s="188">
        <v>17.350000000000001</v>
      </c>
      <c r="G3702" s="188">
        <v>14.96</v>
      </c>
      <c r="H3702" s="188">
        <v>27.73</v>
      </c>
      <c r="I3702" s="188">
        <v>18.95</v>
      </c>
      <c r="J3702" s="188">
        <v>14.74</v>
      </c>
      <c r="K3702" s="188">
        <v>14.91</v>
      </c>
      <c r="L3702" s="188">
        <v>18.66</v>
      </c>
      <c r="M3702" s="188">
        <v>27.46</v>
      </c>
      <c r="N3702" s="188">
        <v>17.739999999999998</v>
      </c>
      <c r="O3702" s="188">
        <v>19.899999999999999</v>
      </c>
      <c r="P3702" s="188">
        <v>13.99</v>
      </c>
      <c r="Q3702" s="188">
        <v>17.66</v>
      </c>
      <c r="R3702" s="188">
        <v>15.42</v>
      </c>
      <c r="S3702" s="188">
        <v>16.77</v>
      </c>
      <c r="T3702" s="188">
        <v>14.21</v>
      </c>
      <c r="U3702" s="188">
        <v>20.2</v>
      </c>
      <c r="V3702" s="188">
        <v>19.309999999999999</v>
      </c>
      <c r="W3702" s="188">
        <v>20.25</v>
      </c>
      <c r="X3702" s="188">
        <v>29.82</v>
      </c>
      <c r="Y3702" s="188">
        <v>10.97</v>
      </c>
      <c r="Z3702" s="188">
        <v>20.45</v>
      </c>
      <c r="AA3702" s="188">
        <v>10.81</v>
      </c>
      <c r="AB3702" s="188">
        <v>25.89</v>
      </c>
      <c r="AC3702" s="188">
        <v>20.329999999999998</v>
      </c>
      <c r="AD3702" s="188">
        <v>15.96</v>
      </c>
      <c r="AE3702" s="188">
        <v>19.850000000000001</v>
      </c>
      <c r="AF3702" s="188">
        <v>12.96</v>
      </c>
    </row>
    <row r="3703" spans="1:32" x14ac:dyDescent="0.3">
      <c r="A3703" s="180" t="s">
        <v>973</v>
      </c>
      <c r="B3703" s="180">
        <v>11674</v>
      </c>
      <c r="C3703" s="182" t="s">
        <v>29994</v>
      </c>
      <c r="D3703" s="180" t="s">
        <v>6</v>
      </c>
      <c r="E3703" s="180" t="s">
        <v>857</v>
      </c>
      <c r="F3703" s="188">
        <v>22.35</v>
      </c>
      <c r="G3703" s="188">
        <v>19.260000000000002</v>
      </c>
      <c r="H3703" s="188">
        <v>35.700000000000003</v>
      </c>
      <c r="I3703" s="188">
        <v>24.4</v>
      </c>
      <c r="J3703" s="188">
        <v>18.98</v>
      </c>
      <c r="K3703" s="188">
        <v>19.2</v>
      </c>
      <c r="L3703" s="188">
        <v>24.03</v>
      </c>
      <c r="M3703" s="188">
        <v>35.36</v>
      </c>
      <c r="N3703" s="188">
        <v>22.85</v>
      </c>
      <c r="O3703" s="188">
        <v>25.62</v>
      </c>
      <c r="P3703" s="188">
        <v>18.02</v>
      </c>
      <c r="Q3703" s="188">
        <v>22.74</v>
      </c>
      <c r="R3703" s="188">
        <v>19.850000000000001</v>
      </c>
      <c r="S3703" s="188">
        <v>21.6</v>
      </c>
      <c r="T3703" s="188">
        <v>18.3</v>
      </c>
      <c r="U3703" s="188">
        <v>26.01</v>
      </c>
      <c r="V3703" s="188">
        <v>24.86</v>
      </c>
      <c r="W3703" s="188">
        <v>26.07</v>
      </c>
      <c r="X3703" s="188">
        <v>38.4</v>
      </c>
      <c r="Y3703" s="188">
        <v>14.12</v>
      </c>
      <c r="Z3703" s="188">
        <v>26.33</v>
      </c>
      <c r="AA3703" s="188">
        <v>13.92</v>
      </c>
      <c r="AB3703" s="188">
        <v>33.340000000000003</v>
      </c>
      <c r="AC3703" s="188">
        <v>26.17</v>
      </c>
      <c r="AD3703" s="188">
        <v>20.55</v>
      </c>
      <c r="AE3703" s="188">
        <v>25.56</v>
      </c>
      <c r="AF3703" s="188">
        <v>16.690000000000001</v>
      </c>
    </row>
    <row r="3704" spans="1:32" x14ac:dyDescent="0.3">
      <c r="A3704" s="180" t="s">
        <v>973</v>
      </c>
      <c r="B3704" s="180">
        <v>11675</v>
      </c>
      <c r="C3704" s="182" t="s">
        <v>29995</v>
      </c>
      <c r="D3704" s="180" t="s">
        <v>6</v>
      </c>
      <c r="E3704" s="180" t="s">
        <v>857</v>
      </c>
      <c r="F3704" s="188">
        <v>35.479999999999997</v>
      </c>
      <c r="G3704" s="188">
        <v>30.58</v>
      </c>
      <c r="H3704" s="188">
        <v>56.69</v>
      </c>
      <c r="I3704" s="188">
        <v>38.74</v>
      </c>
      <c r="J3704" s="188">
        <v>30.14</v>
      </c>
      <c r="K3704" s="188">
        <v>30.48</v>
      </c>
      <c r="L3704" s="188">
        <v>38.15</v>
      </c>
      <c r="M3704" s="188">
        <v>56.14</v>
      </c>
      <c r="N3704" s="188">
        <v>36.270000000000003</v>
      </c>
      <c r="O3704" s="188">
        <v>40.68</v>
      </c>
      <c r="P3704" s="188">
        <v>28.61</v>
      </c>
      <c r="Q3704" s="188">
        <v>36.11</v>
      </c>
      <c r="R3704" s="188">
        <v>31.52</v>
      </c>
      <c r="S3704" s="188">
        <v>34.299999999999997</v>
      </c>
      <c r="T3704" s="188">
        <v>29.05</v>
      </c>
      <c r="U3704" s="188">
        <v>41.29</v>
      </c>
      <c r="V3704" s="188">
        <v>39.479999999999997</v>
      </c>
      <c r="W3704" s="188">
        <v>41.39</v>
      </c>
      <c r="X3704" s="188">
        <v>60.97</v>
      </c>
      <c r="Y3704" s="188">
        <v>22.43</v>
      </c>
      <c r="Z3704" s="188">
        <v>41.8</v>
      </c>
      <c r="AA3704" s="188">
        <v>22.1</v>
      </c>
      <c r="AB3704" s="188">
        <v>52.93</v>
      </c>
      <c r="AC3704" s="188">
        <v>41.56</v>
      </c>
      <c r="AD3704" s="188">
        <v>32.619999999999997</v>
      </c>
      <c r="AE3704" s="188">
        <v>40.58</v>
      </c>
      <c r="AF3704" s="188">
        <v>26.51</v>
      </c>
    </row>
    <row r="3705" spans="1:32" x14ac:dyDescent="0.3">
      <c r="A3705" s="180" t="s">
        <v>973</v>
      </c>
      <c r="B3705" s="180">
        <v>11676</v>
      </c>
      <c r="C3705" s="182" t="s">
        <v>29996</v>
      </c>
      <c r="D3705" s="180" t="s">
        <v>6</v>
      </c>
      <c r="E3705" s="180" t="s">
        <v>857</v>
      </c>
      <c r="F3705" s="188">
        <v>47.45</v>
      </c>
      <c r="G3705" s="188">
        <v>40.909999999999997</v>
      </c>
      <c r="H3705" s="188">
        <v>75.819999999999993</v>
      </c>
      <c r="I3705" s="188">
        <v>51.82</v>
      </c>
      <c r="J3705" s="188">
        <v>40.31</v>
      </c>
      <c r="K3705" s="188">
        <v>40.770000000000003</v>
      </c>
      <c r="L3705" s="188">
        <v>51.02</v>
      </c>
      <c r="M3705" s="188">
        <v>75.08</v>
      </c>
      <c r="N3705" s="188">
        <v>48.52</v>
      </c>
      <c r="O3705" s="188">
        <v>54.41</v>
      </c>
      <c r="P3705" s="188">
        <v>38.26</v>
      </c>
      <c r="Q3705" s="188">
        <v>48.3</v>
      </c>
      <c r="R3705" s="188">
        <v>42.16</v>
      </c>
      <c r="S3705" s="188">
        <v>45.87</v>
      </c>
      <c r="T3705" s="188">
        <v>38.86</v>
      </c>
      <c r="U3705" s="188">
        <v>55.22</v>
      </c>
      <c r="V3705" s="188">
        <v>52.8</v>
      </c>
      <c r="W3705" s="188">
        <v>55.36</v>
      </c>
      <c r="X3705" s="188">
        <v>81.540000000000006</v>
      </c>
      <c r="Y3705" s="188">
        <v>30</v>
      </c>
      <c r="Z3705" s="188">
        <v>55.91</v>
      </c>
      <c r="AA3705" s="188">
        <v>29.56</v>
      </c>
      <c r="AB3705" s="188">
        <v>70.8</v>
      </c>
      <c r="AC3705" s="188">
        <v>55.58</v>
      </c>
      <c r="AD3705" s="188">
        <v>43.63</v>
      </c>
      <c r="AE3705" s="188">
        <v>54.27</v>
      </c>
      <c r="AF3705" s="188">
        <v>35.450000000000003</v>
      </c>
    </row>
    <row r="3706" spans="1:32" x14ac:dyDescent="0.3">
      <c r="A3706" s="180" t="s">
        <v>973</v>
      </c>
      <c r="B3706" s="180">
        <v>11677</v>
      </c>
      <c r="C3706" s="182" t="s">
        <v>29997</v>
      </c>
      <c r="D3706" s="180" t="s">
        <v>6</v>
      </c>
      <c r="E3706" s="180" t="s">
        <v>857</v>
      </c>
      <c r="F3706" s="188">
        <v>49.01</v>
      </c>
      <c r="G3706" s="188">
        <v>42.25</v>
      </c>
      <c r="H3706" s="188">
        <v>78.3</v>
      </c>
      <c r="I3706" s="188">
        <v>53.51</v>
      </c>
      <c r="J3706" s="188">
        <v>41.63</v>
      </c>
      <c r="K3706" s="188">
        <v>42.1</v>
      </c>
      <c r="L3706" s="188">
        <v>52.69</v>
      </c>
      <c r="M3706" s="188">
        <v>77.540000000000006</v>
      </c>
      <c r="N3706" s="188">
        <v>50.1</v>
      </c>
      <c r="O3706" s="188">
        <v>56.19</v>
      </c>
      <c r="P3706" s="188">
        <v>39.51</v>
      </c>
      <c r="Q3706" s="188">
        <v>49.88</v>
      </c>
      <c r="R3706" s="188">
        <v>43.54</v>
      </c>
      <c r="S3706" s="188">
        <v>47.37</v>
      </c>
      <c r="T3706" s="188">
        <v>40.130000000000003</v>
      </c>
      <c r="U3706" s="188">
        <v>57.03</v>
      </c>
      <c r="V3706" s="188">
        <v>54.53</v>
      </c>
      <c r="W3706" s="188">
        <v>57.17</v>
      </c>
      <c r="X3706" s="188">
        <v>84.21</v>
      </c>
      <c r="Y3706" s="188">
        <v>30.98</v>
      </c>
      <c r="Z3706" s="188">
        <v>57.74</v>
      </c>
      <c r="AA3706" s="188">
        <v>30.53</v>
      </c>
      <c r="AB3706" s="188">
        <v>73.12</v>
      </c>
      <c r="AC3706" s="188">
        <v>57.4</v>
      </c>
      <c r="AD3706" s="188">
        <v>45.06</v>
      </c>
      <c r="AE3706" s="188">
        <v>56.05</v>
      </c>
      <c r="AF3706" s="188">
        <v>36.61</v>
      </c>
    </row>
    <row r="3707" spans="1:32" x14ac:dyDescent="0.3">
      <c r="A3707" s="180" t="s">
        <v>973</v>
      </c>
      <c r="B3707" s="180">
        <v>11678</v>
      </c>
      <c r="C3707" s="182" t="s">
        <v>29998</v>
      </c>
      <c r="D3707" s="180" t="s">
        <v>6</v>
      </c>
      <c r="E3707" s="180" t="s">
        <v>857</v>
      </c>
      <c r="F3707" s="188">
        <v>89.75</v>
      </c>
      <c r="G3707" s="188">
        <v>77.37</v>
      </c>
      <c r="H3707" s="188">
        <v>143.4</v>
      </c>
      <c r="I3707" s="188">
        <v>98</v>
      </c>
      <c r="J3707" s="188">
        <v>76.239999999999995</v>
      </c>
      <c r="K3707" s="188">
        <v>77.11</v>
      </c>
      <c r="L3707" s="188">
        <v>96.51</v>
      </c>
      <c r="M3707" s="188">
        <v>142</v>
      </c>
      <c r="N3707" s="188">
        <v>91.76</v>
      </c>
      <c r="O3707" s="188">
        <v>102.9</v>
      </c>
      <c r="P3707" s="188">
        <v>72.37</v>
      </c>
      <c r="Q3707" s="188">
        <v>91.35</v>
      </c>
      <c r="R3707" s="188">
        <v>79.739999999999995</v>
      </c>
      <c r="S3707" s="188">
        <v>86.76</v>
      </c>
      <c r="T3707" s="188">
        <v>73.5</v>
      </c>
      <c r="U3707" s="188">
        <v>104.45</v>
      </c>
      <c r="V3707" s="188">
        <v>99.86</v>
      </c>
      <c r="W3707" s="188">
        <v>104.71</v>
      </c>
      <c r="X3707" s="188">
        <v>154.22999999999999</v>
      </c>
      <c r="Y3707" s="188">
        <v>56.74</v>
      </c>
      <c r="Z3707" s="188">
        <v>105.74</v>
      </c>
      <c r="AA3707" s="188">
        <v>55.91</v>
      </c>
      <c r="AB3707" s="188">
        <v>133.91</v>
      </c>
      <c r="AC3707" s="188">
        <v>105.12</v>
      </c>
      <c r="AD3707" s="188">
        <v>82.53</v>
      </c>
      <c r="AE3707" s="188">
        <v>102.65</v>
      </c>
      <c r="AF3707" s="188">
        <v>67.05</v>
      </c>
    </row>
    <row r="3708" spans="1:32" x14ac:dyDescent="0.3">
      <c r="A3708" s="180" t="s">
        <v>973</v>
      </c>
      <c r="B3708" s="180">
        <v>6038</v>
      </c>
      <c r="C3708" s="182" t="s">
        <v>29999</v>
      </c>
      <c r="D3708" s="180" t="s">
        <v>6</v>
      </c>
      <c r="E3708" s="180" t="s">
        <v>857</v>
      </c>
      <c r="F3708" s="188">
        <v>5.69</v>
      </c>
      <c r="G3708" s="188">
        <v>4.91</v>
      </c>
      <c r="H3708" s="188">
        <v>9.1</v>
      </c>
      <c r="I3708" s="188">
        <v>6.22</v>
      </c>
      <c r="J3708" s="188">
        <v>4.83</v>
      </c>
      <c r="K3708" s="188">
        <v>4.8899999999999997</v>
      </c>
      <c r="L3708" s="188">
        <v>6.12</v>
      </c>
      <c r="M3708" s="188">
        <v>9.01</v>
      </c>
      <c r="N3708" s="188">
        <v>5.82</v>
      </c>
      <c r="O3708" s="188">
        <v>6.53</v>
      </c>
      <c r="P3708" s="188">
        <v>4.59</v>
      </c>
      <c r="Q3708" s="188">
        <v>5.79</v>
      </c>
      <c r="R3708" s="188">
        <v>5.0599999999999996</v>
      </c>
      <c r="S3708" s="188">
        <v>5.5</v>
      </c>
      <c r="T3708" s="188">
        <v>4.66</v>
      </c>
      <c r="U3708" s="188">
        <v>6.62</v>
      </c>
      <c r="V3708" s="188">
        <v>6.33</v>
      </c>
      <c r="W3708" s="188">
        <v>6.64</v>
      </c>
      <c r="X3708" s="188">
        <v>9.7799999999999994</v>
      </c>
      <c r="Y3708" s="188">
        <v>3.6</v>
      </c>
      <c r="Z3708" s="188">
        <v>6.71</v>
      </c>
      <c r="AA3708" s="188">
        <v>3.54</v>
      </c>
      <c r="AB3708" s="188">
        <v>8.49</v>
      </c>
      <c r="AC3708" s="188">
        <v>6.67</v>
      </c>
      <c r="AD3708" s="188">
        <v>5.23</v>
      </c>
      <c r="AE3708" s="188">
        <v>6.51</v>
      </c>
      <c r="AF3708" s="188">
        <v>4.25</v>
      </c>
    </row>
    <row r="3709" spans="1:32" x14ac:dyDescent="0.3">
      <c r="A3709" s="180" t="s">
        <v>973</v>
      </c>
      <c r="B3709" s="180">
        <v>11718</v>
      </c>
      <c r="C3709" s="182" t="s">
        <v>30000</v>
      </c>
      <c r="D3709" s="180" t="s">
        <v>6</v>
      </c>
      <c r="E3709" s="180" t="s">
        <v>857</v>
      </c>
      <c r="F3709" s="188">
        <v>16.23</v>
      </c>
      <c r="G3709" s="188">
        <v>13.99</v>
      </c>
      <c r="H3709" s="188">
        <v>25.94</v>
      </c>
      <c r="I3709" s="188">
        <v>17.73</v>
      </c>
      <c r="J3709" s="188">
        <v>13.79</v>
      </c>
      <c r="K3709" s="188">
        <v>13.95</v>
      </c>
      <c r="L3709" s="188">
        <v>17.46</v>
      </c>
      <c r="M3709" s="188">
        <v>25.69</v>
      </c>
      <c r="N3709" s="188">
        <v>16.600000000000001</v>
      </c>
      <c r="O3709" s="188">
        <v>18.61</v>
      </c>
      <c r="P3709" s="188">
        <v>13.09</v>
      </c>
      <c r="Q3709" s="188">
        <v>16.52</v>
      </c>
      <c r="R3709" s="188">
        <v>14.42</v>
      </c>
      <c r="S3709" s="188">
        <v>15.69</v>
      </c>
      <c r="T3709" s="188">
        <v>13.29</v>
      </c>
      <c r="U3709" s="188">
        <v>18.89</v>
      </c>
      <c r="V3709" s="188">
        <v>18.059999999999999</v>
      </c>
      <c r="W3709" s="188">
        <v>18.940000000000001</v>
      </c>
      <c r="X3709" s="188">
        <v>27.9</v>
      </c>
      <c r="Y3709" s="188">
        <v>10.26</v>
      </c>
      <c r="Z3709" s="188">
        <v>19.13</v>
      </c>
      <c r="AA3709" s="188">
        <v>10.11</v>
      </c>
      <c r="AB3709" s="188">
        <v>24.22</v>
      </c>
      <c r="AC3709" s="188">
        <v>19.02</v>
      </c>
      <c r="AD3709" s="188">
        <v>14.93</v>
      </c>
      <c r="AE3709" s="188">
        <v>18.57</v>
      </c>
      <c r="AF3709" s="188">
        <v>12.13</v>
      </c>
    </row>
    <row r="3710" spans="1:32" x14ac:dyDescent="0.3">
      <c r="A3710" s="180" t="s">
        <v>973</v>
      </c>
      <c r="B3710" s="180">
        <v>6037</v>
      </c>
      <c r="C3710" s="182" t="s">
        <v>30001</v>
      </c>
      <c r="D3710" s="180" t="s">
        <v>6</v>
      </c>
      <c r="E3710" s="180" t="s">
        <v>857</v>
      </c>
      <c r="F3710" s="188">
        <v>11.84</v>
      </c>
      <c r="G3710" s="188">
        <v>10.210000000000001</v>
      </c>
      <c r="H3710" s="188">
        <v>18.93</v>
      </c>
      <c r="I3710" s="188">
        <v>12.93</v>
      </c>
      <c r="J3710" s="188">
        <v>10.06</v>
      </c>
      <c r="K3710" s="188">
        <v>10.18</v>
      </c>
      <c r="L3710" s="188">
        <v>12.74</v>
      </c>
      <c r="M3710" s="188">
        <v>18.739999999999998</v>
      </c>
      <c r="N3710" s="188">
        <v>12.11</v>
      </c>
      <c r="O3710" s="188">
        <v>13.58</v>
      </c>
      <c r="P3710" s="188">
        <v>9.5500000000000007</v>
      </c>
      <c r="Q3710" s="188">
        <v>12.05</v>
      </c>
      <c r="R3710" s="188">
        <v>10.52</v>
      </c>
      <c r="S3710" s="188">
        <v>11.45</v>
      </c>
      <c r="T3710" s="188">
        <v>9.6999999999999993</v>
      </c>
      <c r="U3710" s="188">
        <v>13.78</v>
      </c>
      <c r="V3710" s="188">
        <v>13.18</v>
      </c>
      <c r="W3710" s="188">
        <v>13.82</v>
      </c>
      <c r="X3710" s="188">
        <v>20.36</v>
      </c>
      <c r="Y3710" s="188">
        <v>7.49</v>
      </c>
      <c r="Z3710" s="188">
        <v>13.95</v>
      </c>
      <c r="AA3710" s="188">
        <v>7.38</v>
      </c>
      <c r="AB3710" s="188">
        <v>17.670000000000002</v>
      </c>
      <c r="AC3710" s="188">
        <v>13.87</v>
      </c>
      <c r="AD3710" s="188">
        <v>10.89</v>
      </c>
      <c r="AE3710" s="188">
        <v>13.55</v>
      </c>
      <c r="AF3710" s="188">
        <v>8.85</v>
      </c>
    </row>
    <row r="3711" spans="1:32" x14ac:dyDescent="0.3">
      <c r="A3711" s="180" t="s">
        <v>973</v>
      </c>
      <c r="B3711" s="180">
        <v>11719</v>
      </c>
      <c r="C3711" s="182" t="s">
        <v>30002</v>
      </c>
      <c r="D3711" s="180" t="s">
        <v>6</v>
      </c>
      <c r="E3711" s="180" t="s">
        <v>857</v>
      </c>
      <c r="F3711" s="188">
        <v>13.17</v>
      </c>
      <c r="G3711" s="188">
        <v>11.35</v>
      </c>
      <c r="H3711" s="188">
        <v>21.04</v>
      </c>
      <c r="I3711" s="188">
        <v>14.38</v>
      </c>
      <c r="J3711" s="188">
        <v>11.19</v>
      </c>
      <c r="K3711" s="188">
        <v>11.31</v>
      </c>
      <c r="L3711" s="188">
        <v>14.16</v>
      </c>
      <c r="M3711" s="188">
        <v>20.84</v>
      </c>
      <c r="N3711" s="188">
        <v>13.46</v>
      </c>
      <c r="O3711" s="188">
        <v>15.1</v>
      </c>
      <c r="P3711" s="188">
        <v>10.62</v>
      </c>
      <c r="Q3711" s="188">
        <v>13.4</v>
      </c>
      <c r="R3711" s="188">
        <v>11.7</v>
      </c>
      <c r="S3711" s="188">
        <v>12.73</v>
      </c>
      <c r="T3711" s="188">
        <v>10.78</v>
      </c>
      <c r="U3711" s="188">
        <v>15.33</v>
      </c>
      <c r="V3711" s="188">
        <v>14.65</v>
      </c>
      <c r="W3711" s="188">
        <v>15.37</v>
      </c>
      <c r="X3711" s="188">
        <v>22.63</v>
      </c>
      <c r="Y3711" s="188">
        <v>8.32</v>
      </c>
      <c r="Z3711" s="188">
        <v>15.52</v>
      </c>
      <c r="AA3711" s="188">
        <v>8.1999999999999993</v>
      </c>
      <c r="AB3711" s="188">
        <v>19.649999999999999</v>
      </c>
      <c r="AC3711" s="188">
        <v>15.43</v>
      </c>
      <c r="AD3711" s="188">
        <v>12.11</v>
      </c>
      <c r="AE3711" s="188">
        <v>15.06</v>
      </c>
      <c r="AF3711" s="188">
        <v>9.84</v>
      </c>
    </row>
    <row r="3712" spans="1:32" x14ac:dyDescent="0.3">
      <c r="A3712" s="180" t="s">
        <v>973</v>
      </c>
      <c r="B3712" s="180">
        <v>6010</v>
      </c>
      <c r="C3712" s="182" t="s">
        <v>30003</v>
      </c>
      <c r="D3712" s="180" t="s">
        <v>6</v>
      </c>
      <c r="E3712" s="180" t="s">
        <v>857</v>
      </c>
      <c r="F3712" s="188">
        <v>64.8</v>
      </c>
      <c r="G3712" s="188">
        <v>98.58</v>
      </c>
      <c r="H3712" s="188">
        <v>80.88</v>
      </c>
      <c r="I3712" s="188">
        <v>99.08</v>
      </c>
      <c r="J3712" s="188">
        <v>100.78</v>
      </c>
      <c r="K3712" s="188">
        <v>98.52</v>
      </c>
      <c r="L3712" s="188">
        <v>91.73</v>
      </c>
      <c r="M3712" s="188">
        <v>130.08000000000001</v>
      </c>
      <c r="N3712" s="188">
        <v>95.1</v>
      </c>
      <c r="O3712" s="188">
        <v>66.400000000000006</v>
      </c>
      <c r="P3712" s="188">
        <v>157.12</v>
      </c>
      <c r="Q3712" s="188">
        <v>82.38</v>
      </c>
      <c r="R3712" s="188">
        <v>75.09</v>
      </c>
      <c r="S3712" s="188">
        <v>98.97</v>
      </c>
      <c r="T3712" s="188">
        <v>105.2</v>
      </c>
      <c r="U3712" s="188">
        <v>107.93</v>
      </c>
      <c r="V3712" s="188">
        <v>112.56</v>
      </c>
      <c r="W3712" s="188">
        <v>101.36</v>
      </c>
      <c r="X3712" s="188">
        <v>70.13</v>
      </c>
      <c r="Y3712" s="188">
        <v>96.24</v>
      </c>
      <c r="Z3712" s="188">
        <v>71.290000000000006</v>
      </c>
      <c r="AA3712" s="188">
        <v>90.17</v>
      </c>
      <c r="AB3712" s="188">
        <v>130.72999999999999</v>
      </c>
      <c r="AC3712" s="188">
        <v>96.24</v>
      </c>
      <c r="AD3712" s="188">
        <v>83.49</v>
      </c>
      <c r="AE3712" s="188">
        <v>82.27</v>
      </c>
      <c r="AF3712" s="188">
        <v>107.26</v>
      </c>
    </row>
    <row r="3713" spans="1:32" x14ac:dyDescent="0.3">
      <c r="A3713" s="180" t="s">
        <v>973</v>
      </c>
      <c r="B3713" s="180">
        <v>6017</v>
      </c>
      <c r="C3713" s="182" t="s">
        <v>30004</v>
      </c>
      <c r="D3713" s="180" t="s">
        <v>6</v>
      </c>
      <c r="E3713" s="180" t="s">
        <v>857</v>
      </c>
      <c r="F3713" s="188">
        <v>51.33</v>
      </c>
      <c r="G3713" s="188">
        <v>78.08</v>
      </c>
      <c r="H3713" s="188">
        <v>64.06</v>
      </c>
      <c r="I3713" s="188">
        <v>78.48</v>
      </c>
      <c r="J3713" s="188">
        <v>79.83</v>
      </c>
      <c r="K3713" s="188">
        <v>78.040000000000006</v>
      </c>
      <c r="L3713" s="188">
        <v>72.66</v>
      </c>
      <c r="M3713" s="188">
        <v>103.04</v>
      </c>
      <c r="N3713" s="188">
        <v>75.33</v>
      </c>
      <c r="O3713" s="188">
        <v>52.6</v>
      </c>
      <c r="P3713" s="188">
        <v>124.45</v>
      </c>
      <c r="Q3713" s="188">
        <v>65.25</v>
      </c>
      <c r="R3713" s="188">
        <v>59.47</v>
      </c>
      <c r="S3713" s="188">
        <v>78.39</v>
      </c>
      <c r="T3713" s="188">
        <v>83.33</v>
      </c>
      <c r="U3713" s="188">
        <v>85.49</v>
      </c>
      <c r="V3713" s="188">
        <v>89.16</v>
      </c>
      <c r="W3713" s="188">
        <v>80.290000000000006</v>
      </c>
      <c r="X3713" s="188">
        <v>55.55</v>
      </c>
      <c r="Y3713" s="188">
        <v>76.23</v>
      </c>
      <c r="Z3713" s="188">
        <v>56.47</v>
      </c>
      <c r="AA3713" s="188">
        <v>71.42</v>
      </c>
      <c r="AB3713" s="188">
        <v>103.55</v>
      </c>
      <c r="AC3713" s="188">
        <v>76.23</v>
      </c>
      <c r="AD3713" s="188">
        <v>66.13</v>
      </c>
      <c r="AE3713" s="188">
        <v>65.16</v>
      </c>
      <c r="AF3713" s="188">
        <v>84.96</v>
      </c>
    </row>
    <row r="3714" spans="1:32" x14ac:dyDescent="0.3">
      <c r="A3714" s="180" t="s">
        <v>973</v>
      </c>
      <c r="B3714" s="180">
        <v>6019</v>
      </c>
      <c r="C3714" s="182" t="s">
        <v>30005</v>
      </c>
      <c r="D3714" s="180" t="s">
        <v>6</v>
      </c>
      <c r="E3714" s="180" t="s">
        <v>857</v>
      </c>
      <c r="F3714" s="188">
        <v>37.659999999999997</v>
      </c>
      <c r="G3714" s="188">
        <v>57.29</v>
      </c>
      <c r="H3714" s="188">
        <v>47</v>
      </c>
      <c r="I3714" s="188">
        <v>57.58</v>
      </c>
      <c r="J3714" s="188">
        <v>58.57</v>
      </c>
      <c r="K3714" s="188">
        <v>57.26</v>
      </c>
      <c r="L3714" s="188">
        <v>53.31</v>
      </c>
      <c r="M3714" s="188">
        <v>75.599999999999994</v>
      </c>
      <c r="N3714" s="188">
        <v>55.27</v>
      </c>
      <c r="O3714" s="188">
        <v>38.590000000000003</v>
      </c>
      <c r="P3714" s="188">
        <v>91.31</v>
      </c>
      <c r="Q3714" s="188">
        <v>47.88</v>
      </c>
      <c r="R3714" s="188">
        <v>43.64</v>
      </c>
      <c r="S3714" s="188">
        <v>57.52</v>
      </c>
      <c r="T3714" s="188">
        <v>61.14</v>
      </c>
      <c r="U3714" s="188">
        <v>62.73</v>
      </c>
      <c r="V3714" s="188">
        <v>65.42</v>
      </c>
      <c r="W3714" s="188">
        <v>58.91</v>
      </c>
      <c r="X3714" s="188">
        <v>40.76</v>
      </c>
      <c r="Y3714" s="188">
        <v>55.93</v>
      </c>
      <c r="Z3714" s="188">
        <v>41.43</v>
      </c>
      <c r="AA3714" s="188">
        <v>52.41</v>
      </c>
      <c r="AB3714" s="188">
        <v>75.98</v>
      </c>
      <c r="AC3714" s="188">
        <v>55.93</v>
      </c>
      <c r="AD3714" s="188">
        <v>48.52</v>
      </c>
      <c r="AE3714" s="188">
        <v>47.81</v>
      </c>
      <c r="AF3714" s="188">
        <v>62.34</v>
      </c>
    </row>
    <row r="3715" spans="1:32" x14ac:dyDescent="0.3">
      <c r="A3715" s="180" t="s">
        <v>973</v>
      </c>
      <c r="B3715" s="180">
        <v>6020</v>
      </c>
      <c r="C3715" s="182" t="s">
        <v>30006</v>
      </c>
      <c r="D3715" s="180" t="s">
        <v>6</v>
      </c>
      <c r="E3715" s="180" t="s">
        <v>857</v>
      </c>
      <c r="F3715" s="188">
        <v>22.62</v>
      </c>
      <c r="G3715" s="188">
        <v>34.409999999999997</v>
      </c>
      <c r="H3715" s="188">
        <v>28.23</v>
      </c>
      <c r="I3715" s="188">
        <v>34.58</v>
      </c>
      <c r="J3715" s="188">
        <v>35.18</v>
      </c>
      <c r="K3715" s="188">
        <v>34.39</v>
      </c>
      <c r="L3715" s="188">
        <v>32.020000000000003</v>
      </c>
      <c r="M3715" s="188">
        <v>45.41</v>
      </c>
      <c r="N3715" s="188">
        <v>33.200000000000003</v>
      </c>
      <c r="O3715" s="188">
        <v>23.18</v>
      </c>
      <c r="P3715" s="188">
        <v>54.84</v>
      </c>
      <c r="Q3715" s="188">
        <v>28.75</v>
      </c>
      <c r="R3715" s="188">
        <v>26.21</v>
      </c>
      <c r="S3715" s="188">
        <v>34.549999999999997</v>
      </c>
      <c r="T3715" s="188">
        <v>36.72</v>
      </c>
      <c r="U3715" s="188">
        <v>37.67</v>
      </c>
      <c r="V3715" s="188">
        <v>39.29</v>
      </c>
      <c r="W3715" s="188">
        <v>35.380000000000003</v>
      </c>
      <c r="X3715" s="188">
        <v>24.48</v>
      </c>
      <c r="Y3715" s="188">
        <v>33.590000000000003</v>
      </c>
      <c r="Z3715" s="188">
        <v>24.88</v>
      </c>
      <c r="AA3715" s="188">
        <v>31.47</v>
      </c>
      <c r="AB3715" s="188">
        <v>45.63</v>
      </c>
      <c r="AC3715" s="188">
        <v>33.590000000000003</v>
      </c>
      <c r="AD3715" s="188">
        <v>29.14</v>
      </c>
      <c r="AE3715" s="188">
        <v>28.72</v>
      </c>
      <c r="AF3715" s="188">
        <v>37.44</v>
      </c>
    </row>
    <row r="3716" spans="1:32" x14ac:dyDescent="0.3">
      <c r="A3716" s="180" t="s">
        <v>973</v>
      </c>
      <c r="B3716" s="180">
        <v>6011</v>
      </c>
      <c r="C3716" s="182" t="s">
        <v>30007</v>
      </c>
      <c r="D3716" s="180" t="s">
        <v>6</v>
      </c>
      <c r="E3716" s="180" t="s">
        <v>857</v>
      </c>
      <c r="F3716" s="188">
        <v>187.19</v>
      </c>
      <c r="G3716" s="188">
        <v>284.76</v>
      </c>
      <c r="H3716" s="188">
        <v>233.63</v>
      </c>
      <c r="I3716" s="188">
        <v>286.20999999999998</v>
      </c>
      <c r="J3716" s="188">
        <v>291.13</v>
      </c>
      <c r="K3716" s="188">
        <v>284.60000000000002</v>
      </c>
      <c r="L3716" s="188">
        <v>264.99</v>
      </c>
      <c r="M3716" s="188">
        <v>375.77</v>
      </c>
      <c r="N3716" s="188">
        <v>274.73</v>
      </c>
      <c r="O3716" s="188">
        <v>191.82</v>
      </c>
      <c r="P3716" s="188">
        <v>453.86</v>
      </c>
      <c r="Q3716" s="188">
        <v>237.97</v>
      </c>
      <c r="R3716" s="188">
        <v>216.91</v>
      </c>
      <c r="S3716" s="188">
        <v>285.89</v>
      </c>
      <c r="T3716" s="188">
        <v>303.89999999999998</v>
      </c>
      <c r="U3716" s="188">
        <v>311.77999999999997</v>
      </c>
      <c r="V3716" s="188">
        <v>325.16000000000003</v>
      </c>
      <c r="W3716" s="188">
        <v>292.8</v>
      </c>
      <c r="X3716" s="188">
        <v>202.6</v>
      </c>
      <c r="Y3716" s="188">
        <v>278.01</v>
      </c>
      <c r="Z3716" s="188">
        <v>205.94</v>
      </c>
      <c r="AA3716" s="188">
        <v>260.48</v>
      </c>
      <c r="AB3716" s="188">
        <v>377.64</v>
      </c>
      <c r="AC3716" s="188">
        <v>278.01</v>
      </c>
      <c r="AD3716" s="188">
        <v>241.19</v>
      </c>
      <c r="AE3716" s="188">
        <v>237.65</v>
      </c>
      <c r="AF3716" s="188">
        <v>309.85000000000002</v>
      </c>
    </row>
    <row r="3717" spans="1:32" x14ac:dyDescent="0.3">
      <c r="A3717" s="180" t="s">
        <v>973</v>
      </c>
      <c r="B3717" s="180">
        <v>6028</v>
      </c>
      <c r="C3717" s="182" t="s">
        <v>30008</v>
      </c>
      <c r="D3717" s="180" t="s">
        <v>6</v>
      </c>
      <c r="E3717" s="180" t="s">
        <v>857</v>
      </c>
      <c r="F3717" s="188">
        <v>90.26</v>
      </c>
      <c r="G3717" s="188">
        <v>137.31</v>
      </c>
      <c r="H3717" s="188">
        <v>112.65</v>
      </c>
      <c r="I3717" s="188">
        <v>138</v>
      </c>
      <c r="J3717" s="188">
        <v>140.38</v>
      </c>
      <c r="K3717" s="188">
        <v>137.22999999999999</v>
      </c>
      <c r="L3717" s="188">
        <v>127.77</v>
      </c>
      <c r="M3717" s="188">
        <v>181.19</v>
      </c>
      <c r="N3717" s="188">
        <v>132.47</v>
      </c>
      <c r="O3717" s="188">
        <v>92.49</v>
      </c>
      <c r="P3717" s="188">
        <v>218.84</v>
      </c>
      <c r="Q3717" s="188">
        <v>114.74</v>
      </c>
      <c r="R3717" s="188">
        <v>104.59</v>
      </c>
      <c r="S3717" s="188">
        <v>137.85</v>
      </c>
      <c r="T3717" s="188">
        <v>146.53</v>
      </c>
      <c r="U3717" s="188">
        <v>150.33000000000001</v>
      </c>
      <c r="V3717" s="188">
        <v>156.78</v>
      </c>
      <c r="W3717" s="188">
        <v>141.18</v>
      </c>
      <c r="X3717" s="188">
        <v>97.69</v>
      </c>
      <c r="Y3717" s="188">
        <v>134.05000000000001</v>
      </c>
      <c r="Z3717" s="188">
        <v>99.3</v>
      </c>
      <c r="AA3717" s="188">
        <v>125.6</v>
      </c>
      <c r="AB3717" s="188">
        <v>182.09</v>
      </c>
      <c r="AC3717" s="188">
        <v>134.05000000000001</v>
      </c>
      <c r="AD3717" s="188">
        <v>116.3</v>
      </c>
      <c r="AE3717" s="188">
        <v>114.59</v>
      </c>
      <c r="AF3717" s="188">
        <v>149.4</v>
      </c>
    </row>
    <row r="3718" spans="1:32" x14ac:dyDescent="0.3">
      <c r="A3718" s="180" t="s">
        <v>973</v>
      </c>
      <c r="B3718" s="180">
        <v>6012</v>
      </c>
      <c r="C3718" s="182" t="s">
        <v>30009</v>
      </c>
      <c r="D3718" s="180" t="s">
        <v>6</v>
      </c>
      <c r="E3718" s="180" t="s">
        <v>857</v>
      </c>
      <c r="F3718" s="188">
        <v>226.63</v>
      </c>
      <c r="G3718" s="188">
        <v>344.76</v>
      </c>
      <c r="H3718" s="188">
        <v>282.85000000000002</v>
      </c>
      <c r="I3718" s="188">
        <v>346.51</v>
      </c>
      <c r="J3718" s="188">
        <v>352.47</v>
      </c>
      <c r="K3718" s="188">
        <v>344.56</v>
      </c>
      <c r="L3718" s="188">
        <v>320.81</v>
      </c>
      <c r="M3718" s="188">
        <v>454.94</v>
      </c>
      <c r="N3718" s="188">
        <v>332.61</v>
      </c>
      <c r="O3718" s="188">
        <v>232.24</v>
      </c>
      <c r="P3718" s="188">
        <v>549.47</v>
      </c>
      <c r="Q3718" s="188">
        <v>288.11</v>
      </c>
      <c r="R3718" s="188">
        <v>262.61</v>
      </c>
      <c r="S3718" s="188">
        <v>346.12</v>
      </c>
      <c r="T3718" s="188">
        <v>367.92</v>
      </c>
      <c r="U3718" s="188">
        <v>377.46</v>
      </c>
      <c r="V3718" s="188">
        <v>393.66</v>
      </c>
      <c r="W3718" s="188">
        <v>354.49</v>
      </c>
      <c r="X3718" s="188">
        <v>245.28</v>
      </c>
      <c r="Y3718" s="188">
        <v>336.58</v>
      </c>
      <c r="Z3718" s="188">
        <v>249.33</v>
      </c>
      <c r="AA3718" s="188">
        <v>315.36</v>
      </c>
      <c r="AB3718" s="188">
        <v>457.2</v>
      </c>
      <c r="AC3718" s="188">
        <v>336.58</v>
      </c>
      <c r="AD3718" s="188">
        <v>292</v>
      </c>
      <c r="AE3718" s="188">
        <v>287.72000000000003</v>
      </c>
      <c r="AF3718" s="188">
        <v>375.12</v>
      </c>
    </row>
    <row r="3719" spans="1:32" x14ac:dyDescent="0.3">
      <c r="A3719" s="180" t="s">
        <v>973</v>
      </c>
      <c r="B3719" s="180">
        <v>6016</v>
      </c>
      <c r="C3719" s="182" t="s">
        <v>30010</v>
      </c>
      <c r="D3719" s="180" t="s">
        <v>6</v>
      </c>
      <c r="E3719" s="180" t="s">
        <v>857</v>
      </c>
      <c r="F3719" s="188">
        <v>23.86</v>
      </c>
      <c r="G3719" s="188">
        <v>36.299999999999997</v>
      </c>
      <c r="H3719" s="188">
        <v>29.78</v>
      </c>
      <c r="I3719" s="188">
        <v>36.479999999999997</v>
      </c>
      <c r="J3719" s="188">
        <v>37.11</v>
      </c>
      <c r="K3719" s="188">
        <v>36.270000000000003</v>
      </c>
      <c r="L3719" s="188">
        <v>33.770000000000003</v>
      </c>
      <c r="M3719" s="188">
        <v>47.9</v>
      </c>
      <c r="N3719" s="188">
        <v>35.020000000000003</v>
      </c>
      <c r="O3719" s="188">
        <v>24.45</v>
      </c>
      <c r="P3719" s="188">
        <v>57.85</v>
      </c>
      <c r="Q3719" s="188">
        <v>30.33</v>
      </c>
      <c r="R3719" s="188">
        <v>27.65</v>
      </c>
      <c r="S3719" s="188">
        <v>36.44</v>
      </c>
      <c r="T3719" s="188">
        <v>38.729999999999997</v>
      </c>
      <c r="U3719" s="188">
        <v>39.74</v>
      </c>
      <c r="V3719" s="188">
        <v>41.44</v>
      </c>
      <c r="W3719" s="188">
        <v>37.32</v>
      </c>
      <c r="X3719" s="188">
        <v>25.82</v>
      </c>
      <c r="Y3719" s="188">
        <v>35.43</v>
      </c>
      <c r="Z3719" s="188">
        <v>26.25</v>
      </c>
      <c r="AA3719" s="188">
        <v>33.200000000000003</v>
      </c>
      <c r="AB3719" s="188">
        <v>48.13</v>
      </c>
      <c r="AC3719" s="188">
        <v>35.43</v>
      </c>
      <c r="AD3719" s="188">
        <v>30.74</v>
      </c>
      <c r="AE3719" s="188">
        <v>30.29</v>
      </c>
      <c r="AF3719" s="188">
        <v>39.49</v>
      </c>
    </row>
    <row r="3720" spans="1:32" x14ac:dyDescent="0.3">
      <c r="A3720" s="180" t="s">
        <v>973</v>
      </c>
      <c r="B3720" s="180">
        <v>6027</v>
      </c>
      <c r="C3720" s="182" t="s">
        <v>30011</v>
      </c>
      <c r="D3720" s="180" t="s">
        <v>6</v>
      </c>
      <c r="E3720" s="180" t="s">
        <v>857</v>
      </c>
      <c r="F3720" s="188">
        <v>472.22</v>
      </c>
      <c r="G3720" s="188">
        <v>718.35</v>
      </c>
      <c r="H3720" s="188">
        <v>589.36</v>
      </c>
      <c r="I3720" s="188">
        <v>722</v>
      </c>
      <c r="J3720" s="188">
        <v>734.41</v>
      </c>
      <c r="K3720" s="188">
        <v>717.95</v>
      </c>
      <c r="L3720" s="188">
        <v>668.46</v>
      </c>
      <c r="M3720" s="188">
        <v>947.93</v>
      </c>
      <c r="N3720" s="188">
        <v>693.04</v>
      </c>
      <c r="O3720" s="188">
        <v>483.9</v>
      </c>
      <c r="P3720" s="188">
        <v>1144.9000000000001</v>
      </c>
      <c r="Q3720" s="188">
        <v>600.30999999999995</v>
      </c>
      <c r="R3720" s="188">
        <v>547.17999999999995</v>
      </c>
      <c r="S3720" s="188">
        <v>721.19</v>
      </c>
      <c r="T3720" s="188">
        <v>766.62</v>
      </c>
      <c r="U3720" s="188">
        <v>786.5</v>
      </c>
      <c r="V3720" s="188">
        <v>820.24</v>
      </c>
      <c r="W3720" s="188">
        <v>738.63</v>
      </c>
      <c r="X3720" s="188">
        <v>511.08</v>
      </c>
      <c r="Y3720" s="188">
        <v>701.31</v>
      </c>
      <c r="Z3720" s="188">
        <v>519.51</v>
      </c>
      <c r="AA3720" s="188">
        <v>657.1</v>
      </c>
      <c r="AB3720" s="188">
        <v>952.64</v>
      </c>
      <c r="AC3720" s="188">
        <v>701.31</v>
      </c>
      <c r="AD3720" s="188">
        <v>608.42999999999995</v>
      </c>
      <c r="AE3720" s="188">
        <v>599.5</v>
      </c>
      <c r="AF3720" s="188">
        <v>781.63</v>
      </c>
    </row>
    <row r="3721" spans="1:32" x14ac:dyDescent="0.3">
      <c r="A3721" s="180" t="s">
        <v>973</v>
      </c>
      <c r="B3721" s="180">
        <v>6015</v>
      </c>
      <c r="C3721" s="182" t="s">
        <v>30012</v>
      </c>
      <c r="D3721" s="180" t="s">
        <v>6</v>
      </c>
      <c r="E3721" s="180" t="s">
        <v>857</v>
      </c>
      <c r="F3721" s="188">
        <v>103.62</v>
      </c>
      <c r="G3721" s="188">
        <v>157.63</v>
      </c>
      <c r="H3721" s="188">
        <v>129.33000000000001</v>
      </c>
      <c r="I3721" s="188">
        <v>158.43</v>
      </c>
      <c r="J3721" s="188">
        <v>161.16</v>
      </c>
      <c r="K3721" s="188">
        <v>157.54</v>
      </c>
      <c r="L3721" s="188">
        <v>146.68</v>
      </c>
      <c r="M3721" s="188">
        <v>208.01</v>
      </c>
      <c r="N3721" s="188">
        <v>152.08000000000001</v>
      </c>
      <c r="O3721" s="188">
        <v>106.18</v>
      </c>
      <c r="P3721" s="188">
        <v>251.23</v>
      </c>
      <c r="Q3721" s="188">
        <v>131.72999999999999</v>
      </c>
      <c r="R3721" s="188">
        <v>120.07</v>
      </c>
      <c r="S3721" s="188">
        <v>158.25</v>
      </c>
      <c r="T3721" s="188">
        <v>168.22</v>
      </c>
      <c r="U3721" s="188">
        <v>172.59</v>
      </c>
      <c r="V3721" s="188">
        <v>179.99</v>
      </c>
      <c r="W3721" s="188">
        <v>162.08000000000001</v>
      </c>
      <c r="X3721" s="188">
        <v>112.15</v>
      </c>
      <c r="Y3721" s="188">
        <v>153.88999999999999</v>
      </c>
      <c r="Z3721" s="188">
        <v>114</v>
      </c>
      <c r="AA3721" s="188">
        <v>144.19</v>
      </c>
      <c r="AB3721" s="188">
        <v>209.04</v>
      </c>
      <c r="AC3721" s="188">
        <v>153.88999999999999</v>
      </c>
      <c r="AD3721" s="188">
        <v>133.51</v>
      </c>
      <c r="AE3721" s="188">
        <v>131.55000000000001</v>
      </c>
      <c r="AF3721" s="188">
        <v>171.52</v>
      </c>
    </row>
    <row r="3722" spans="1:32" x14ac:dyDescent="0.3">
      <c r="A3722" s="180" t="s">
        <v>973</v>
      </c>
      <c r="B3722" s="180">
        <v>6014</v>
      </c>
      <c r="C3722" s="182" t="s">
        <v>30013</v>
      </c>
      <c r="D3722" s="180" t="s">
        <v>6</v>
      </c>
      <c r="E3722" s="180" t="s">
        <v>857</v>
      </c>
      <c r="F3722" s="188">
        <v>99.07</v>
      </c>
      <c r="G3722" s="188">
        <v>150.71</v>
      </c>
      <c r="H3722" s="188">
        <v>123.65</v>
      </c>
      <c r="I3722" s="188">
        <v>151.47</v>
      </c>
      <c r="J3722" s="188">
        <v>154.08000000000001</v>
      </c>
      <c r="K3722" s="188">
        <v>150.62</v>
      </c>
      <c r="L3722" s="188">
        <v>140.24</v>
      </c>
      <c r="M3722" s="188">
        <v>198.87</v>
      </c>
      <c r="N3722" s="188">
        <v>145.4</v>
      </c>
      <c r="O3722" s="188">
        <v>101.52</v>
      </c>
      <c r="P3722" s="188">
        <v>240.2</v>
      </c>
      <c r="Q3722" s="188">
        <v>125.94</v>
      </c>
      <c r="R3722" s="188">
        <v>114.8</v>
      </c>
      <c r="S3722" s="188">
        <v>151.30000000000001</v>
      </c>
      <c r="T3722" s="188">
        <v>160.83000000000001</v>
      </c>
      <c r="U3722" s="188">
        <v>165</v>
      </c>
      <c r="V3722" s="188">
        <v>172.08</v>
      </c>
      <c r="W3722" s="188">
        <v>154.96</v>
      </c>
      <c r="X3722" s="188">
        <v>107.22</v>
      </c>
      <c r="Y3722" s="188">
        <v>147.13</v>
      </c>
      <c r="Z3722" s="188">
        <v>108.99</v>
      </c>
      <c r="AA3722" s="188">
        <v>137.86000000000001</v>
      </c>
      <c r="AB3722" s="188">
        <v>199.86</v>
      </c>
      <c r="AC3722" s="188">
        <v>147.13</v>
      </c>
      <c r="AD3722" s="188">
        <v>127.65</v>
      </c>
      <c r="AE3722" s="188">
        <v>125.77</v>
      </c>
      <c r="AF3722" s="188">
        <v>163.98</v>
      </c>
    </row>
    <row r="3723" spans="1:32" x14ac:dyDescent="0.3">
      <c r="A3723" s="180" t="s">
        <v>973</v>
      </c>
      <c r="B3723" s="180">
        <v>6013</v>
      </c>
      <c r="C3723" s="182" t="s">
        <v>30014</v>
      </c>
      <c r="D3723" s="180" t="s">
        <v>6</v>
      </c>
      <c r="E3723" s="180" t="s">
        <v>857</v>
      </c>
      <c r="F3723" s="188">
        <v>71.25</v>
      </c>
      <c r="G3723" s="188">
        <v>108.4</v>
      </c>
      <c r="H3723" s="188">
        <v>88.93</v>
      </c>
      <c r="I3723" s="188">
        <v>108.95</v>
      </c>
      <c r="J3723" s="188">
        <v>110.82</v>
      </c>
      <c r="K3723" s="188">
        <v>108.33</v>
      </c>
      <c r="L3723" s="188">
        <v>100.87</v>
      </c>
      <c r="M3723" s="188">
        <v>143.04</v>
      </c>
      <c r="N3723" s="188">
        <v>104.58</v>
      </c>
      <c r="O3723" s="188">
        <v>73.02</v>
      </c>
      <c r="P3723" s="188">
        <v>172.76</v>
      </c>
      <c r="Q3723" s="188">
        <v>90.58</v>
      </c>
      <c r="R3723" s="188">
        <v>82.57</v>
      </c>
      <c r="S3723" s="188">
        <v>108.82</v>
      </c>
      <c r="T3723" s="188">
        <v>115.68</v>
      </c>
      <c r="U3723" s="188">
        <v>118.68</v>
      </c>
      <c r="V3723" s="188">
        <v>123.77</v>
      </c>
      <c r="W3723" s="188">
        <v>111.46</v>
      </c>
      <c r="X3723" s="188">
        <v>77.12</v>
      </c>
      <c r="Y3723" s="188">
        <v>105.83</v>
      </c>
      <c r="Z3723" s="188">
        <v>78.39</v>
      </c>
      <c r="AA3723" s="188">
        <v>99.15</v>
      </c>
      <c r="AB3723" s="188">
        <v>143.75</v>
      </c>
      <c r="AC3723" s="188">
        <v>105.83</v>
      </c>
      <c r="AD3723" s="188">
        <v>91.81</v>
      </c>
      <c r="AE3723" s="188">
        <v>90.46</v>
      </c>
      <c r="AF3723" s="188">
        <v>117.94</v>
      </c>
    </row>
    <row r="3724" spans="1:32" x14ac:dyDescent="0.3">
      <c r="A3724" s="180" t="s">
        <v>973</v>
      </c>
      <c r="B3724" s="180">
        <v>6006</v>
      </c>
      <c r="C3724" s="182" t="s">
        <v>30015</v>
      </c>
      <c r="D3724" s="180" t="s">
        <v>6</v>
      </c>
      <c r="E3724" s="180" t="s">
        <v>857</v>
      </c>
      <c r="F3724" s="188">
        <v>51.6</v>
      </c>
      <c r="G3724" s="188">
        <v>78.489999999999995</v>
      </c>
      <c r="H3724" s="188">
        <v>64.400000000000006</v>
      </c>
      <c r="I3724" s="188">
        <v>78.89</v>
      </c>
      <c r="J3724" s="188">
        <v>80.25</v>
      </c>
      <c r="K3724" s="188">
        <v>78.45</v>
      </c>
      <c r="L3724" s="188">
        <v>73.040000000000006</v>
      </c>
      <c r="M3724" s="188">
        <v>103.58</v>
      </c>
      <c r="N3724" s="188">
        <v>75.73</v>
      </c>
      <c r="O3724" s="188">
        <v>52.87</v>
      </c>
      <c r="P3724" s="188">
        <v>125.11</v>
      </c>
      <c r="Q3724" s="188">
        <v>65.599999999999994</v>
      </c>
      <c r="R3724" s="188">
        <v>59.79</v>
      </c>
      <c r="S3724" s="188">
        <v>78.8</v>
      </c>
      <c r="T3724" s="188">
        <v>83.77</v>
      </c>
      <c r="U3724" s="188">
        <v>85.94</v>
      </c>
      <c r="V3724" s="188">
        <v>89.63</v>
      </c>
      <c r="W3724" s="188">
        <v>80.709999999999994</v>
      </c>
      <c r="X3724" s="188">
        <v>55.84</v>
      </c>
      <c r="Y3724" s="188">
        <v>76.63</v>
      </c>
      <c r="Z3724" s="188">
        <v>56.77</v>
      </c>
      <c r="AA3724" s="188">
        <v>71.8</v>
      </c>
      <c r="AB3724" s="188">
        <v>104.1</v>
      </c>
      <c r="AC3724" s="188">
        <v>76.63</v>
      </c>
      <c r="AD3724" s="188">
        <v>66.48</v>
      </c>
      <c r="AE3724" s="188">
        <v>65.510000000000005</v>
      </c>
      <c r="AF3724" s="188">
        <v>85.41</v>
      </c>
    </row>
    <row r="3725" spans="1:32" x14ac:dyDescent="0.3">
      <c r="A3725" s="180" t="s">
        <v>973</v>
      </c>
      <c r="B3725" s="180">
        <v>6005</v>
      </c>
      <c r="C3725" s="182" t="s">
        <v>30016</v>
      </c>
      <c r="D3725" s="180" t="s">
        <v>6</v>
      </c>
      <c r="E3725" s="180" t="s">
        <v>26586</v>
      </c>
      <c r="F3725" s="188">
        <v>58.21</v>
      </c>
      <c r="G3725" s="188">
        <v>88.55</v>
      </c>
      <c r="H3725" s="188">
        <v>72.650000000000006</v>
      </c>
      <c r="I3725" s="188">
        <v>89</v>
      </c>
      <c r="J3725" s="188">
        <v>90.53</v>
      </c>
      <c r="K3725" s="188">
        <v>88.5</v>
      </c>
      <c r="L3725" s="188">
        <v>82.4</v>
      </c>
      <c r="M3725" s="188">
        <v>116.85</v>
      </c>
      <c r="N3725" s="188">
        <v>85.43</v>
      </c>
      <c r="O3725" s="188">
        <v>59.65</v>
      </c>
      <c r="P3725" s="188">
        <v>141.13</v>
      </c>
      <c r="Q3725" s="188">
        <v>74</v>
      </c>
      <c r="R3725" s="188">
        <v>67.45</v>
      </c>
      <c r="S3725" s="188">
        <v>88.9</v>
      </c>
      <c r="T3725" s="188">
        <v>94.5</v>
      </c>
      <c r="U3725" s="188">
        <v>96.95</v>
      </c>
      <c r="V3725" s="188">
        <v>101.11</v>
      </c>
      <c r="W3725" s="188">
        <v>91.05</v>
      </c>
      <c r="X3725" s="188">
        <v>63</v>
      </c>
      <c r="Y3725" s="188">
        <v>86.45</v>
      </c>
      <c r="Z3725" s="188">
        <v>64.040000000000006</v>
      </c>
      <c r="AA3725" s="188">
        <v>81</v>
      </c>
      <c r="AB3725" s="188">
        <v>117.43</v>
      </c>
      <c r="AC3725" s="188">
        <v>86.45</v>
      </c>
      <c r="AD3725" s="188">
        <v>75</v>
      </c>
      <c r="AE3725" s="188">
        <v>73.900000000000006</v>
      </c>
      <c r="AF3725" s="188">
        <v>96.35</v>
      </c>
    </row>
    <row r="3726" spans="1:32" x14ac:dyDescent="0.3">
      <c r="A3726" s="180" t="s">
        <v>973</v>
      </c>
      <c r="B3726" s="180">
        <v>11756</v>
      </c>
      <c r="C3726" s="182" t="s">
        <v>30017</v>
      </c>
      <c r="D3726" s="180" t="s">
        <v>6</v>
      </c>
      <c r="E3726" s="180" t="s">
        <v>857</v>
      </c>
      <c r="F3726" s="188">
        <v>27.8</v>
      </c>
      <c r="G3726" s="188">
        <v>42.29</v>
      </c>
      <c r="H3726" s="188">
        <v>34.69</v>
      </c>
      <c r="I3726" s="188">
        <v>42.5</v>
      </c>
      <c r="J3726" s="188">
        <v>43.23</v>
      </c>
      <c r="K3726" s="188">
        <v>42.27</v>
      </c>
      <c r="L3726" s="188">
        <v>39.35</v>
      </c>
      <c r="M3726" s="188">
        <v>55.81</v>
      </c>
      <c r="N3726" s="188">
        <v>40.799999999999997</v>
      </c>
      <c r="O3726" s="188">
        <v>28.49</v>
      </c>
      <c r="P3726" s="188">
        <v>67.400000000000006</v>
      </c>
      <c r="Q3726" s="188">
        <v>35.340000000000003</v>
      </c>
      <c r="R3726" s="188">
        <v>32.21</v>
      </c>
      <c r="S3726" s="188">
        <v>42.46</v>
      </c>
      <c r="T3726" s="188">
        <v>45.13</v>
      </c>
      <c r="U3726" s="188">
        <v>46.3</v>
      </c>
      <c r="V3726" s="188">
        <v>48.29</v>
      </c>
      <c r="W3726" s="188">
        <v>43.48</v>
      </c>
      <c r="X3726" s="188">
        <v>30.09</v>
      </c>
      <c r="Y3726" s="188">
        <v>41.29</v>
      </c>
      <c r="Z3726" s="188">
        <v>30.58</v>
      </c>
      <c r="AA3726" s="188">
        <v>38.68</v>
      </c>
      <c r="AB3726" s="188">
        <v>56.08</v>
      </c>
      <c r="AC3726" s="188">
        <v>41.29</v>
      </c>
      <c r="AD3726" s="188">
        <v>35.82</v>
      </c>
      <c r="AE3726" s="188">
        <v>35.29</v>
      </c>
      <c r="AF3726" s="188">
        <v>46.01</v>
      </c>
    </row>
    <row r="3727" spans="1:32" x14ac:dyDescent="0.3">
      <c r="A3727" s="180" t="s">
        <v>973</v>
      </c>
      <c r="B3727" s="180">
        <v>10904</v>
      </c>
      <c r="C3727" s="182" t="s">
        <v>30018</v>
      </c>
      <c r="D3727" s="180" t="s">
        <v>6</v>
      </c>
      <c r="E3727" s="180" t="s">
        <v>26586</v>
      </c>
      <c r="F3727" s="188">
        <v>150</v>
      </c>
      <c r="G3727" s="188">
        <v>260</v>
      </c>
      <c r="H3727" s="188">
        <v>215</v>
      </c>
      <c r="I3727" s="188"/>
      <c r="J3727" s="188">
        <v>289</v>
      </c>
      <c r="K3727" s="188">
        <v>202.5</v>
      </c>
      <c r="L3727" s="188">
        <v>180</v>
      </c>
      <c r="M3727" s="188">
        <v>190</v>
      </c>
      <c r="N3727" s="188">
        <v>316.3</v>
      </c>
      <c r="O3727" s="188">
        <v>286</v>
      </c>
      <c r="P3727" s="188">
        <v>149</v>
      </c>
      <c r="Q3727" s="188">
        <v>180</v>
      </c>
      <c r="R3727" s="188">
        <v>136.94</v>
      </c>
      <c r="S3727" s="188">
        <v>205.8</v>
      </c>
      <c r="T3727" s="188">
        <v>200</v>
      </c>
      <c r="U3727" s="188">
        <v>233.5</v>
      </c>
      <c r="V3727" s="188">
        <v>188.7</v>
      </c>
      <c r="W3727" s="188">
        <v>288</v>
      </c>
      <c r="X3727" s="188">
        <v>210</v>
      </c>
      <c r="Y3727" s="188"/>
      <c r="Z3727" s="188">
        <v>188</v>
      </c>
      <c r="AA3727" s="188"/>
      <c r="AB3727" s="188">
        <v>183.8</v>
      </c>
      <c r="AC3727" s="188">
        <v>118</v>
      </c>
      <c r="AD3727" s="188"/>
      <c r="AE3727" s="188">
        <v>347</v>
      </c>
      <c r="AF3727" s="188"/>
    </row>
    <row r="3728" spans="1:32" x14ac:dyDescent="0.3">
      <c r="A3728" s="180" t="s">
        <v>973</v>
      </c>
      <c r="B3728" s="180">
        <v>11752</v>
      </c>
      <c r="C3728" s="182" t="s">
        <v>30019</v>
      </c>
      <c r="D3728" s="180" t="s">
        <v>6</v>
      </c>
      <c r="E3728" s="180" t="s">
        <v>857</v>
      </c>
      <c r="F3728" s="188">
        <v>16.03</v>
      </c>
      <c r="G3728" s="188">
        <v>24.38</v>
      </c>
      <c r="H3728" s="188">
        <v>20.010000000000002</v>
      </c>
      <c r="I3728" s="188">
        <v>24.51</v>
      </c>
      <c r="J3728" s="188">
        <v>24.93</v>
      </c>
      <c r="K3728" s="188">
        <v>24.37</v>
      </c>
      <c r="L3728" s="188">
        <v>22.69</v>
      </c>
      <c r="M3728" s="188">
        <v>32.18</v>
      </c>
      <c r="N3728" s="188">
        <v>23.53</v>
      </c>
      <c r="O3728" s="188">
        <v>16.420000000000002</v>
      </c>
      <c r="P3728" s="188">
        <v>38.869999999999997</v>
      </c>
      <c r="Q3728" s="188">
        <v>20.38</v>
      </c>
      <c r="R3728" s="188">
        <v>18.57</v>
      </c>
      <c r="S3728" s="188">
        <v>24.48</v>
      </c>
      <c r="T3728" s="188">
        <v>26.02</v>
      </c>
      <c r="U3728" s="188">
        <v>26.7</v>
      </c>
      <c r="V3728" s="188">
        <v>27.84</v>
      </c>
      <c r="W3728" s="188">
        <v>25.07</v>
      </c>
      <c r="X3728" s="188">
        <v>17.350000000000001</v>
      </c>
      <c r="Y3728" s="188">
        <v>23.81</v>
      </c>
      <c r="Z3728" s="188">
        <v>17.63</v>
      </c>
      <c r="AA3728" s="188">
        <v>22.31</v>
      </c>
      <c r="AB3728" s="188">
        <v>32.340000000000003</v>
      </c>
      <c r="AC3728" s="188">
        <v>23.81</v>
      </c>
      <c r="AD3728" s="188">
        <v>20.65</v>
      </c>
      <c r="AE3728" s="188">
        <v>20.350000000000001</v>
      </c>
      <c r="AF3728" s="188">
        <v>26.53</v>
      </c>
    </row>
    <row r="3729" spans="1:32" x14ac:dyDescent="0.3">
      <c r="A3729" s="180" t="s">
        <v>973</v>
      </c>
      <c r="B3729" s="180">
        <v>11753</v>
      </c>
      <c r="C3729" s="182" t="s">
        <v>30020</v>
      </c>
      <c r="D3729" s="180" t="s">
        <v>6</v>
      </c>
      <c r="E3729" s="180" t="s">
        <v>857</v>
      </c>
      <c r="F3729" s="188">
        <v>19.14</v>
      </c>
      <c r="G3729" s="188">
        <v>29.11</v>
      </c>
      <c r="H3729" s="188">
        <v>23.88</v>
      </c>
      <c r="I3729" s="188">
        <v>29.26</v>
      </c>
      <c r="J3729" s="188">
        <v>29.76</v>
      </c>
      <c r="K3729" s="188">
        <v>29.1</v>
      </c>
      <c r="L3729" s="188">
        <v>27.09</v>
      </c>
      <c r="M3729" s="188">
        <v>38.42</v>
      </c>
      <c r="N3729" s="188">
        <v>28.09</v>
      </c>
      <c r="O3729" s="188">
        <v>19.61</v>
      </c>
      <c r="P3729" s="188">
        <v>46.4</v>
      </c>
      <c r="Q3729" s="188">
        <v>24.33</v>
      </c>
      <c r="R3729" s="188">
        <v>22.17</v>
      </c>
      <c r="S3729" s="188">
        <v>29.23</v>
      </c>
      <c r="T3729" s="188">
        <v>31.07</v>
      </c>
      <c r="U3729" s="188">
        <v>31.87</v>
      </c>
      <c r="V3729" s="188">
        <v>33.24</v>
      </c>
      <c r="W3729" s="188">
        <v>29.93</v>
      </c>
      <c r="X3729" s="188">
        <v>20.71</v>
      </c>
      <c r="Y3729" s="188">
        <v>28.42</v>
      </c>
      <c r="Z3729" s="188">
        <v>21.05</v>
      </c>
      <c r="AA3729" s="188">
        <v>26.63</v>
      </c>
      <c r="AB3729" s="188">
        <v>38.61</v>
      </c>
      <c r="AC3729" s="188">
        <v>28.42</v>
      </c>
      <c r="AD3729" s="188">
        <v>24.66</v>
      </c>
      <c r="AE3729" s="188">
        <v>24.3</v>
      </c>
      <c r="AF3729" s="188">
        <v>31.68</v>
      </c>
    </row>
    <row r="3730" spans="1:32" x14ac:dyDescent="0.3">
      <c r="A3730" s="180" t="s">
        <v>973</v>
      </c>
      <c r="B3730" s="180">
        <v>6021</v>
      </c>
      <c r="C3730" s="182" t="s">
        <v>30021</v>
      </c>
      <c r="D3730" s="180" t="s">
        <v>6</v>
      </c>
      <c r="E3730" s="180" t="s">
        <v>857</v>
      </c>
      <c r="F3730" s="188">
        <v>53.11</v>
      </c>
      <c r="G3730" s="188">
        <v>80.790000000000006</v>
      </c>
      <c r="H3730" s="188">
        <v>66.290000000000006</v>
      </c>
      <c r="I3730" s="188">
        <v>81.2</v>
      </c>
      <c r="J3730" s="188">
        <v>82.6</v>
      </c>
      <c r="K3730" s="188">
        <v>80.75</v>
      </c>
      <c r="L3730" s="188">
        <v>75.180000000000007</v>
      </c>
      <c r="M3730" s="188">
        <v>106.62</v>
      </c>
      <c r="N3730" s="188">
        <v>77.95</v>
      </c>
      <c r="O3730" s="188">
        <v>54.42</v>
      </c>
      <c r="P3730" s="188">
        <v>128.77000000000001</v>
      </c>
      <c r="Q3730" s="188">
        <v>67.52</v>
      </c>
      <c r="R3730" s="188">
        <v>61.54</v>
      </c>
      <c r="S3730" s="188">
        <v>81.11</v>
      </c>
      <c r="T3730" s="188">
        <v>86.22</v>
      </c>
      <c r="U3730" s="188">
        <v>88.46</v>
      </c>
      <c r="V3730" s="188">
        <v>92.25</v>
      </c>
      <c r="W3730" s="188">
        <v>83.08</v>
      </c>
      <c r="X3730" s="188">
        <v>57.48</v>
      </c>
      <c r="Y3730" s="188">
        <v>78.88</v>
      </c>
      <c r="Z3730" s="188">
        <v>58.43</v>
      </c>
      <c r="AA3730" s="188">
        <v>73.900000000000006</v>
      </c>
      <c r="AB3730" s="188">
        <v>107.15</v>
      </c>
      <c r="AC3730" s="188">
        <v>78.88</v>
      </c>
      <c r="AD3730" s="188">
        <v>68.430000000000007</v>
      </c>
      <c r="AE3730" s="188">
        <v>67.430000000000007</v>
      </c>
      <c r="AF3730" s="188">
        <v>87.91</v>
      </c>
    </row>
    <row r="3731" spans="1:32" x14ac:dyDescent="0.3">
      <c r="A3731" s="180" t="s">
        <v>973</v>
      </c>
      <c r="B3731" s="180">
        <v>6024</v>
      </c>
      <c r="C3731" s="182" t="s">
        <v>30022</v>
      </c>
      <c r="D3731" s="180" t="s">
        <v>6</v>
      </c>
      <c r="E3731" s="180" t="s">
        <v>857</v>
      </c>
      <c r="F3731" s="188">
        <v>54.9</v>
      </c>
      <c r="G3731" s="188">
        <v>83.52</v>
      </c>
      <c r="H3731" s="188">
        <v>68.52</v>
      </c>
      <c r="I3731" s="188">
        <v>83.94</v>
      </c>
      <c r="J3731" s="188">
        <v>85.38</v>
      </c>
      <c r="K3731" s="188">
        <v>83.47</v>
      </c>
      <c r="L3731" s="188">
        <v>77.709999999999994</v>
      </c>
      <c r="M3731" s="188">
        <v>110.21</v>
      </c>
      <c r="N3731" s="188">
        <v>80.569999999999993</v>
      </c>
      <c r="O3731" s="188">
        <v>56.26</v>
      </c>
      <c r="P3731" s="188">
        <v>133.11000000000001</v>
      </c>
      <c r="Q3731" s="188">
        <v>69.790000000000006</v>
      </c>
      <c r="R3731" s="188">
        <v>63.61</v>
      </c>
      <c r="S3731" s="188">
        <v>83.85</v>
      </c>
      <c r="T3731" s="188">
        <v>89.13</v>
      </c>
      <c r="U3731" s="188">
        <v>91.44</v>
      </c>
      <c r="V3731" s="188">
        <v>95.36</v>
      </c>
      <c r="W3731" s="188">
        <v>85.87</v>
      </c>
      <c r="X3731" s="188">
        <v>59.42</v>
      </c>
      <c r="Y3731" s="188">
        <v>81.53</v>
      </c>
      <c r="Z3731" s="188">
        <v>60.4</v>
      </c>
      <c r="AA3731" s="188">
        <v>76.39</v>
      </c>
      <c r="AB3731" s="188">
        <v>110.76</v>
      </c>
      <c r="AC3731" s="188">
        <v>81.53</v>
      </c>
      <c r="AD3731" s="188">
        <v>70.739999999999995</v>
      </c>
      <c r="AE3731" s="188">
        <v>69.7</v>
      </c>
      <c r="AF3731" s="188">
        <v>90.87</v>
      </c>
    </row>
    <row r="3732" spans="1:32" x14ac:dyDescent="0.3">
      <c r="A3732" s="180" t="s">
        <v>973</v>
      </c>
      <c r="B3732" s="180">
        <v>45394</v>
      </c>
      <c r="C3732" s="182" t="s">
        <v>30023</v>
      </c>
      <c r="D3732" s="180" t="s">
        <v>6</v>
      </c>
      <c r="E3732" s="180" t="s">
        <v>857</v>
      </c>
      <c r="F3732" s="188">
        <v>41.14</v>
      </c>
      <c r="G3732" s="188">
        <v>30.32</v>
      </c>
      <c r="H3732" s="188"/>
      <c r="I3732" s="188">
        <v>41.67</v>
      </c>
      <c r="J3732" s="188">
        <v>28.37</v>
      </c>
      <c r="K3732" s="188">
        <v>46.5</v>
      </c>
      <c r="L3732" s="188">
        <v>38.01</v>
      </c>
      <c r="M3732" s="188">
        <v>36.4</v>
      </c>
      <c r="N3732" s="188">
        <v>42.36</v>
      </c>
      <c r="O3732" s="188">
        <v>45.89</v>
      </c>
      <c r="P3732" s="188">
        <v>45.7</v>
      </c>
      <c r="Q3732" s="188">
        <v>31.91</v>
      </c>
      <c r="R3732" s="188">
        <v>43.53</v>
      </c>
      <c r="S3732" s="188">
        <v>34.57</v>
      </c>
      <c r="T3732" s="188">
        <v>41.05</v>
      </c>
      <c r="U3732" s="188">
        <v>30.14</v>
      </c>
      <c r="V3732" s="188">
        <v>59.88</v>
      </c>
      <c r="W3732" s="188">
        <v>26.58</v>
      </c>
      <c r="X3732" s="188"/>
      <c r="Y3732" s="188">
        <v>33.69</v>
      </c>
      <c r="Z3732" s="188">
        <v>44.33</v>
      </c>
      <c r="AA3732" s="188">
        <v>38.119999999999997</v>
      </c>
      <c r="AB3732" s="188">
        <v>35.979999999999997</v>
      </c>
      <c r="AC3732" s="188">
        <v>40.04</v>
      </c>
      <c r="AD3732" s="188">
        <v>31.11</v>
      </c>
      <c r="AE3732" s="188">
        <v>40.86</v>
      </c>
      <c r="AF3732" s="188">
        <v>40.78</v>
      </c>
    </row>
    <row r="3733" spans="1:32" x14ac:dyDescent="0.3">
      <c r="A3733" s="180" t="s">
        <v>26752</v>
      </c>
      <c r="B3733" s="180">
        <v>13897</v>
      </c>
      <c r="C3733" s="182" t="s">
        <v>30024</v>
      </c>
      <c r="D3733" s="180" t="s">
        <v>6</v>
      </c>
      <c r="E3733" s="180" t="s">
        <v>857</v>
      </c>
      <c r="F3733" s="188"/>
      <c r="G3733" s="188"/>
      <c r="H3733" s="188"/>
      <c r="I3733" s="188"/>
      <c r="J3733" s="188"/>
      <c r="K3733" s="188"/>
      <c r="L3733" s="188"/>
      <c r="M3733" s="188"/>
      <c r="N3733" s="188"/>
      <c r="O3733" s="188"/>
      <c r="P3733" s="188"/>
      <c r="Q3733" s="188"/>
      <c r="R3733" s="188"/>
      <c r="S3733" s="188"/>
      <c r="T3733" s="188"/>
      <c r="U3733" s="188"/>
      <c r="V3733" s="188"/>
      <c r="W3733" s="188"/>
      <c r="X3733" s="188"/>
      <c r="Y3733" s="188"/>
      <c r="Z3733" s="188"/>
      <c r="AA3733" s="188"/>
      <c r="AB3733" s="188"/>
      <c r="AC3733" s="188">
        <v>8191.42</v>
      </c>
      <c r="AD3733" s="188"/>
      <c r="AE3733" s="188">
        <v>8234.7999999999993</v>
      </c>
      <c r="AF3733" s="188"/>
    </row>
    <row r="3734" spans="1:32" x14ac:dyDescent="0.3">
      <c r="A3734" s="180" t="s">
        <v>973</v>
      </c>
      <c r="B3734" s="180">
        <v>34357</v>
      </c>
      <c r="C3734" s="182" t="s">
        <v>30025</v>
      </c>
      <c r="D3734" s="180" t="s">
        <v>42</v>
      </c>
      <c r="E3734" s="180" t="s">
        <v>857</v>
      </c>
      <c r="F3734" s="188">
        <v>7.92</v>
      </c>
      <c r="G3734" s="188">
        <v>5.87</v>
      </c>
      <c r="H3734" s="188">
        <v>7.34</v>
      </c>
      <c r="I3734" s="188">
        <v>6.45</v>
      </c>
      <c r="J3734" s="188">
        <v>5.28</v>
      </c>
      <c r="K3734" s="188">
        <v>6.87</v>
      </c>
      <c r="L3734" s="188">
        <v>3.75</v>
      </c>
      <c r="M3734" s="188">
        <v>4.22</v>
      </c>
      <c r="N3734" s="188">
        <v>4.99</v>
      </c>
      <c r="O3734" s="188">
        <v>5.63</v>
      </c>
      <c r="P3734" s="188">
        <v>3.99</v>
      </c>
      <c r="Q3734" s="188">
        <v>5.69</v>
      </c>
      <c r="R3734" s="188">
        <v>7.04</v>
      </c>
      <c r="S3734" s="188">
        <v>5.57</v>
      </c>
      <c r="T3734" s="188">
        <v>4.8099999999999996</v>
      </c>
      <c r="U3734" s="188">
        <v>6.45</v>
      </c>
      <c r="V3734" s="188">
        <v>4.28</v>
      </c>
      <c r="W3734" s="188">
        <v>4.6900000000000004</v>
      </c>
      <c r="X3734" s="188">
        <v>4.34</v>
      </c>
      <c r="Y3734" s="188">
        <v>5.81</v>
      </c>
      <c r="Z3734" s="188">
        <v>6.28</v>
      </c>
      <c r="AA3734" s="188">
        <v>9.6300000000000008</v>
      </c>
      <c r="AB3734" s="188">
        <v>4.6900000000000004</v>
      </c>
      <c r="AC3734" s="188">
        <v>4.34</v>
      </c>
      <c r="AD3734" s="188">
        <v>5.69</v>
      </c>
      <c r="AE3734" s="188">
        <v>4.6900000000000004</v>
      </c>
      <c r="AF3734" s="188">
        <v>4.6900000000000004</v>
      </c>
    </row>
    <row r="3735" spans="1:32" x14ac:dyDescent="0.3">
      <c r="A3735" s="180" t="s">
        <v>973</v>
      </c>
      <c r="B3735" s="180">
        <v>37329</v>
      </c>
      <c r="C3735" s="182" t="s">
        <v>30026</v>
      </c>
      <c r="D3735" s="180" t="s">
        <v>42</v>
      </c>
      <c r="E3735" s="180" t="s">
        <v>857</v>
      </c>
      <c r="F3735" s="188">
        <v>166.96</v>
      </c>
      <c r="G3735" s="188">
        <v>123.67</v>
      </c>
      <c r="H3735" s="188">
        <v>154.59</v>
      </c>
      <c r="I3735" s="188">
        <v>136.04</v>
      </c>
      <c r="J3735" s="188">
        <v>111.3</v>
      </c>
      <c r="K3735" s="188">
        <v>144.69</v>
      </c>
      <c r="L3735" s="188">
        <v>79.150000000000006</v>
      </c>
      <c r="M3735" s="188">
        <v>89.04</v>
      </c>
      <c r="N3735" s="188">
        <v>105.12</v>
      </c>
      <c r="O3735" s="188">
        <v>118.72</v>
      </c>
      <c r="P3735" s="188">
        <v>84.09</v>
      </c>
      <c r="Q3735" s="188">
        <v>119.96</v>
      </c>
      <c r="R3735" s="188">
        <v>148.4</v>
      </c>
      <c r="S3735" s="188">
        <v>117.49</v>
      </c>
      <c r="T3735" s="188">
        <v>101.41</v>
      </c>
      <c r="U3735" s="188">
        <v>136.04</v>
      </c>
      <c r="V3735" s="188">
        <v>90.28</v>
      </c>
      <c r="W3735" s="188">
        <v>98.93</v>
      </c>
      <c r="X3735" s="188">
        <v>91.51</v>
      </c>
      <c r="Y3735" s="188">
        <v>122.43</v>
      </c>
      <c r="Z3735" s="188">
        <v>132.33000000000001</v>
      </c>
      <c r="AA3735" s="188">
        <v>202.82</v>
      </c>
      <c r="AB3735" s="188">
        <v>98.93</v>
      </c>
      <c r="AC3735" s="188">
        <v>91.51</v>
      </c>
      <c r="AD3735" s="188">
        <v>119.96</v>
      </c>
      <c r="AE3735" s="188">
        <v>98.93</v>
      </c>
      <c r="AF3735" s="188">
        <v>98.93</v>
      </c>
    </row>
    <row r="3736" spans="1:32" x14ac:dyDescent="0.3">
      <c r="A3736" s="180" t="s">
        <v>973</v>
      </c>
      <c r="B3736" s="180">
        <v>2510</v>
      </c>
      <c r="C3736" s="182" t="s">
        <v>30027</v>
      </c>
      <c r="D3736" s="180" t="s">
        <v>6</v>
      </c>
      <c r="E3736" s="180" t="s">
        <v>857</v>
      </c>
      <c r="F3736" s="188"/>
      <c r="G3736" s="188"/>
      <c r="H3736" s="188"/>
      <c r="I3736" s="188"/>
      <c r="J3736" s="188"/>
      <c r="K3736" s="188"/>
      <c r="L3736" s="188"/>
      <c r="M3736" s="188"/>
      <c r="N3736" s="188">
        <v>32.03</v>
      </c>
      <c r="O3736" s="188"/>
      <c r="P3736" s="188"/>
      <c r="Q3736" s="188"/>
      <c r="R3736" s="188">
        <v>39.08</v>
      </c>
      <c r="S3736" s="188"/>
      <c r="T3736" s="188"/>
      <c r="U3736" s="188"/>
      <c r="V3736" s="188"/>
      <c r="W3736" s="188"/>
      <c r="X3736" s="188">
        <v>22.4</v>
      </c>
      <c r="Y3736" s="188">
        <v>31.79</v>
      </c>
      <c r="Z3736" s="188"/>
      <c r="AA3736" s="188"/>
      <c r="AB3736" s="188"/>
      <c r="AC3736" s="188"/>
      <c r="AD3736" s="188"/>
      <c r="AE3736" s="188">
        <v>27.23</v>
      </c>
      <c r="AF3736" s="188"/>
    </row>
    <row r="3737" spans="1:32" x14ac:dyDescent="0.3">
      <c r="A3737" s="180" t="s">
        <v>973</v>
      </c>
      <c r="B3737" s="180">
        <v>12359</v>
      </c>
      <c r="C3737" s="182" t="s">
        <v>30028</v>
      </c>
      <c r="D3737" s="180" t="s">
        <v>6</v>
      </c>
      <c r="E3737" s="180" t="s">
        <v>857</v>
      </c>
      <c r="F3737" s="188"/>
      <c r="G3737" s="188">
        <v>181.2</v>
      </c>
      <c r="H3737" s="188"/>
      <c r="I3737" s="188"/>
      <c r="J3737" s="188">
        <v>94.96</v>
      </c>
      <c r="K3737" s="188"/>
      <c r="L3737" s="188">
        <v>162.13999999999999</v>
      </c>
      <c r="M3737" s="188">
        <v>141.26</v>
      </c>
      <c r="N3737" s="188">
        <v>90.25</v>
      </c>
      <c r="O3737" s="188">
        <v>152.76</v>
      </c>
      <c r="P3737" s="188">
        <v>158.88999999999999</v>
      </c>
      <c r="Q3737" s="188">
        <v>202.81</v>
      </c>
      <c r="R3737" s="188">
        <v>139.37</v>
      </c>
      <c r="S3737" s="188">
        <v>118.38</v>
      </c>
      <c r="T3737" s="188">
        <v>130.80000000000001</v>
      </c>
      <c r="U3737" s="188">
        <v>129.71</v>
      </c>
      <c r="V3737" s="188">
        <v>118.9</v>
      </c>
      <c r="W3737" s="188">
        <v>154.46</v>
      </c>
      <c r="X3737" s="188">
        <v>101.58</v>
      </c>
      <c r="Y3737" s="188">
        <v>152.94999999999999</v>
      </c>
      <c r="Z3737" s="188">
        <v>139.44</v>
      </c>
      <c r="AA3737" s="188"/>
      <c r="AB3737" s="188">
        <v>192.6</v>
      </c>
      <c r="AC3737" s="188">
        <v>122.77</v>
      </c>
      <c r="AD3737" s="188">
        <v>127.44</v>
      </c>
      <c r="AE3737" s="188">
        <v>130.80000000000001</v>
      </c>
      <c r="AF3737" s="188">
        <v>135.44</v>
      </c>
    </row>
    <row r="3738" spans="1:32" x14ac:dyDescent="0.3">
      <c r="A3738" s="180" t="s">
        <v>973</v>
      </c>
      <c r="B3738" s="180">
        <v>7353</v>
      </c>
      <c r="C3738" s="182" t="s">
        <v>30029</v>
      </c>
      <c r="D3738" s="180" t="s">
        <v>57</v>
      </c>
      <c r="E3738" s="180" t="s">
        <v>857</v>
      </c>
      <c r="F3738" s="188">
        <v>41.02</v>
      </c>
      <c r="G3738" s="188">
        <v>36.08</v>
      </c>
      <c r="H3738" s="188">
        <v>33.44</v>
      </c>
      <c r="I3738" s="188">
        <v>37.549999999999997</v>
      </c>
      <c r="J3738" s="188">
        <v>37.159999999999997</v>
      </c>
      <c r="K3738" s="188">
        <v>36.130000000000003</v>
      </c>
      <c r="L3738" s="188">
        <v>38.96</v>
      </c>
      <c r="M3738" s="188">
        <v>33.97</v>
      </c>
      <c r="N3738" s="188">
        <v>35.799999999999997</v>
      </c>
      <c r="O3738" s="188">
        <v>44.08</v>
      </c>
      <c r="P3738" s="188">
        <v>36.54</v>
      </c>
      <c r="Q3738" s="188">
        <v>35.979999999999997</v>
      </c>
      <c r="R3738" s="188">
        <v>36.58</v>
      </c>
      <c r="S3738" s="188">
        <v>40.08</v>
      </c>
      <c r="T3738" s="188">
        <v>34.44</v>
      </c>
      <c r="U3738" s="188">
        <v>38.909999999999997</v>
      </c>
      <c r="V3738" s="188">
        <v>35.11</v>
      </c>
      <c r="W3738" s="188">
        <v>33.44</v>
      </c>
      <c r="X3738" s="188">
        <v>35.049999999999997</v>
      </c>
      <c r="Y3738" s="188">
        <v>33.340000000000003</v>
      </c>
      <c r="Z3738" s="188">
        <v>37.36</v>
      </c>
      <c r="AA3738" s="188">
        <v>51.84</v>
      </c>
      <c r="AB3738" s="188">
        <v>36.85</v>
      </c>
      <c r="AC3738" s="188">
        <v>32.200000000000003</v>
      </c>
      <c r="AD3738" s="188">
        <v>35.72</v>
      </c>
      <c r="AE3738" s="188">
        <v>35.61</v>
      </c>
      <c r="AF3738" s="188">
        <v>40.33</v>
      </c>
    </row>
    <row r="3739" spans="1:32" x14ac:dyDescent="0.3">
      <c r="A3739" s="180" t="s">
        <v>973</v>
      </c>
      <c r="B3739" s="180">
        <v>45264</v>
      </c>
      <c r="C3739" s="182" t="s">
        <v>31616</v>
      </c>
      <c r="D3739" s="180" t="s">
        <v>6</v>
      </c>
      <c r="E3739" s="180" t="s">
        <v>857</v>
      </c>
      <c r="F3739" s="188">
        <v>30.43</v>
      </c>
      <c r="G3739" s="188">
        <v>28.21</v>
      </c>
      <c r="H3739" s="188">
        <v>28.68</v>
      </c>
      <c r="I3739" s="188">
        <v>33.86</v>
      </c>
      <c r="J3739" s="188">
        <v>26.82</v>
      </c>
      <c r="K3739" s="188">
        <v>29.4</v>
      </c>
      <c r="L3739" s="188">
        <v>24.21</v>
      </c>
      <c r="M3739" s="188">
        <v>27.74</v>
      </c>
      <c r="N3739" s="188">
        <v>24.45</v>
      </c>
      <c r="O3739" s="188">
        <v>26.82</v>
      </c>
      <c r="P3739" s="188">
        <v>26.54</v>
      </c>
      <c r="Q3739" s="188">
        <v>28.72</v>
      </c>
      <c r="R3739" s="188">
        <v>36.9</v>
      </c>
      <c r="S3739" s="188">
        <v>31.98</v>
      </c>
      <c r="T3739" s="188">
        <v>34.61</v>
      </c>
      <c r="U3739" s="188">
        <v>28.97</v>
      </c>
      <c r="V3739" s="188">
        <v>35.51</v>
      </c>
      <c r="W3739" s="188">
        <v>28.21</v>
      </c>
      <c r="X3739" s="188">
        <v>33.86</v>
      </c>
      <c r="Y3739" s="188">
        <v>24.45</v>
      </c>
      <c r="Z3739" s="188">
        <v>31.04</v>
      </c>
      <c r="AA3739" s="188">
        <v>36.1</v>
      </c>
      <c r="AB3739" s="188">
        <v>31.79</v>
      </c>
      <c r="AC3739" s="188">
        <v>28.03</v>
      </c>
      <c r="AD3739" s="188">
        <v>25.39</v>
      </c>
      <c r="AE3739" s="188">
        <v>28.21</v>
      </c>
      <c r="AF3739" s="188">
        <v>33.630000000000003</v>
      </c>
    </row>
    <row r="3740" spans="1:32" x14ac:dyDescent="0.3">
      <c r="A3740" s="180" t="s">
        <v>973</v>
      </c>
      <c r="B3740" s="180">
        <v>36144</v>
      </c>
      <c r="C3740" s="182" t="s">
        <v>30030</v>
      </c>
      <c r="D3740" s="180" t="s">
        <v>6</v>
      </c>
      <c r="E3740" s="180" t="s">
        <v>857</v>
      </c>
      <c r="F3740" s="188">
        <v>1.89</v>
      </c>
      <c r="G3740" s="188">
        <v>1.76</v>
      </c>
      <c r="H3740" s="188">
        <v>1.78</v>
      </c>
      <c r="I3740" s="188">
        <v>2.11</v>
      </c>
      <c r="J3740" s="188">
        <v>1.67</v>
      </c>
      <c r="K3740" s="188">
        <v>1.83</v>
      </c>
      <c r="L3740" s="188">
        <v>1.51</v>
      </c>
      <c r="M3740" s="188">
        <v>1.73</v>
      </c>
      <c r="N3740" s="188">
        <v>1.52</v>
      </c>
      <c r="O3740" s="188">
        <v>1.67</v>
      </c>
      <c r="P3740" s="188">
        <v>1.65</v>
      </c>
      <c r="Q3740" s="188">
        <v>1.79</v>
      </c>
      <c r="R3740" s="188">
        <v>2.2999999999999998</v>
      </c>
      <c r="S3740" s="188">
        <v>1.99</v>
      </c>
      <c r="T3740" s="188">
        <v>2.15</v>
      </c>
      <c r="U3740" s="188">
        <v>1.8</v>
      </c>
      <c r="V3740" s="188">
        <v>2.21</v>
      </c>
      <c r="W3740" s="188">
        <v>1.76</v>
      </c>
      <c r="X3740" s="188">
        <v>2.11</v>
      </c>
      <c r="Y3740" s="188">
        <v>1.52</v>
      </c>
      <c r="Z3740" s="188">
        <v>1.93</v>
      </c>
      <c r="AA3740" s="188">
        <v>2.25</v>
      </c>
      <c r="AB3740" s="188">
        <v>1.98</v>
      </c>
      <c r="AC3740" s="188">
        <v>1.74</v>
      </c>
      <c r="AD3740" s="188">
        <v>1.58</v>
      </c>
      <c r="AE3740" s="188">
        <v>1.76</v>
      </c>
      <c r="AF3740" s="188">
        <v>2.09</v>
      </c>
    </row>
    <row r="3741" spans="1:32" x14ac:dyDescent="0.3">
      <c r="A3741" s="180" t="s">
        <v>973</v>
      </c>
      <c r="B3741" s="180">
        <v>10518</v>
      </c>
      <c r="C3741" s="182" t="s">
        <v>30031</v>
      </c>
      <c r="D3741" s="180" t="s">
        <v>6</v>
      </c>
      <c r="E3741" s="180" t="s">
        <v>857</v>
      </c>
      <c r="F3741" s="188"/>
      <c r="G3741" s="188"/>
      <c r="H3741" s="188"/>
      <c r="I3741" s="188"/>
      <c r="J3741" s="188"/>
      <c r="K3741" s="188"/>
      <c r="L3741" s="188"/>
      <c r="M3741" s="188"/>
      <c r="N3741" s="188"/>
      <c r="O3741" s="188"/>
      <c r="P3741" s="188"/>
      <c r="Q3741" s="188"/>
      <c r="R3741" s="188"/>
      <c r="S3741" s="188"/>
      <c r="T3741" s="188"/>
      <c r="U3741" s="188"/>
      <c r="V3741" s="188"/>
      <c r="W3741" s="188"/>
      <c r="X3741" s="188"/>
      <c r="Y3741" s="188"/>
      <c r="Z3741" s="188"/>
      <c r="AA3741" s="188"/>
      <c r="AB3741" s="188"/>
      <c r="AC3741" s="188"/>
      <c r="AD3741" s="188"/>
      <c r="AE3741" s="188">
        <v>137.38</v>
      </c>
      <c r="AF3741" s="188"/>
    </row>
    <row r="3742" spans="1:32" x14ac:dyDescent="0.3">
      <c r="A3742" s="180" t="s">
        <v>26752</v>
      </c>
      <c r="B3742" s="180">
        <v>36530</v>
      </c>
      <c r="C3742" s="182" t="s">
        <v>30032</v>
      </c>
      <c r="D3742" s="180" t="s">
        <v>6</v>
      </c>
      <c r="E3742" s="180" t="s">
        <v>857</v>
      </c>
      <c r="F3742" s="188">
        <v>497853.64</v>
      </c>
      <c r="G3742" s="188"/>
      <c r="H3742" s="188">
        <v>442536.57</v>
      </c>
      <c r="I3742" s="188"/>
      <c r="J3742" s="188">
        <v>405658.52</v>
      </c>
      <c r="K3742" s="188"/>
      <c r="L3742" s="188"/>
      <c r="M3742" s="188">
        <v>419487.79</v>
      </c>
      <c r="N3742" s="188">
        <v>364170.72</v>
      </c>
      <c r="O3742" s="188"/>
      <c r="P3742" s="188">
        <v>433317.06</v>
      </c>
      <c r="Q3742" s="188">
        <v>421792.67</v>
      </c>
      <c r="R3742" s="188"/>
      <c r="S3742" s="188">
        <v>424097.55</v>
      </c>
      <c r="T3742" s="188"/>
      <c r="U3742" s="188"/>
      <c r="V3742" s="188"/>
      <c r="W3742" s="188">
        <v>391829.26</v>
      </c>
      <c r="X3742" s="188">
        <v>424005.35</v>
      </c>
      <c r="Y3742" s="188"/>
      <c r="Z3742" s="188"/>
      <c r="AA3742" s="188"/>
      <c r="AB3742" s="188">
        <v>410268.28</v>
      </c>
      <c r="AC3742" s="188">
        <v>408885.35</v>
      </c>
      <c r="AD3742" s="188"/>
      <c r="AE3742" s="188">
        <v>414878.04</v>
      </c>
      <c r="AF3742" s="188"/>
    </row>
    <row r="3743" spans="1:32" x14ac:dyDescent="0.3">
      <c r="A3743" s="180" t="s">
        <v>26752</v>
      </c>
      <c r="B3743" s="180">
        <v>6046</v>
      </c>
      <c r="C3743" s="182" t="s">
        <v>30033</v>
      </c>
      <c r="D3743" s="180" t="s">
        <v>6</v>
      </c>
      <c r="E3743" s="180" t="s">
        <v>26586</v>
      </c>
      <c r="F3743" s="188">
        <v>540000</v>
      </c>
      <c r="G3743" s="188"/>
      <c r="H3743" s="188">
        <v>480000</v>
      </c>
      <c r="I3743" s="188"/>
      <c r="J3743" s="188">
        <v>440000</v>
      </c>
      <c r="K3743" s="188"/>
      <c r="L3743" s="188"/>
      <c r="M3743" s="188">
        <v>455000</v>
      </c>
      <c r="N3743" s="188">
        <v>395000</v>
      </c>
      <c r="O3743" s="188"/>
      <c r="P3743" s="188">
        <v>470000</v>
      </c>
      <c r="Q3743" s="188">
        <v>457500</v>
      </c>
      <c r="R3743" s="188"/>
      <c r="S3743" s="188">
        <v>460000</v>
      </c>
      <c r="T3743" s="188"/>
      <c r="U3743" s="188"/>
      <c r="V3743" s="188"/>
      <c r="W3743" s="188">
        <v>425000</v>
      </c>
      <c r="X3743" s="188">
        <v>459900</v>
      </c>
      <c r="Y3743" s="188"/>
      <c r="Z3743" s="188"/>
      <c r="AA3743" s="188"/>
      <c r="AB3743" s="188">
        <v>445000</v>
      </c>
      <c r="AC3743" s="188">
        <v>443500</v>
      </c>
      <c r="AD3743" s="188"/>
      <c r="AE3743" s="188">
        <v>450000</v>
      </c>
      <c r="AF3743" s="188"/>
    </row>
    <row r="3744" spans="1:32" x14ac:dyDescent="0.3">
      <c r="A3744" s="180" t="s">
        <v>26752</v>
      </c>
      <c r="B3744" s="180">
        <v>36531</v>
      </c>
      <c r="C3744" s="182" t="s">
        <v>30034</v>
      </c>
      <c r="D3744" s="180" t="s">
        <v>6</v>
      </c>
      <c r="E3744" s="180" t="s">
        <v>857</v>
      </c>
      <c r="F3744" s="188">
        <v>559756.06000000006</v>
      </c>
      <c r="G3744" s="188"/>
      <c r="H3744" s="188">
        <v>497560.94</v>
      </c>
      <c r="I3744" s="188"/>
      <c r="J3744" s="188">
        <v>456097.53</v>
      </c>
      <c r="K3744" s="188"/>
      <c r="L3744" s="188"/>
      <c r="M3744" s="188">
        <v>471646.31</v>
      </c>
      <c r="N3744" s="188">
        <v>409451.19</v>
      </c>
      <c r="O3744" s="188"/>
      <c r="P3744" s="188">
        <v>487195.09</v>
      </c>
      <c r="Q3744" s="188">
        <v>474237.77</v>
      </c>
      <c r="R3744" s="188"/>
      <c r="S3744" s="188">
        <v>476829.23</v>
      </c>
      <c r="T3744" s="188"/>
      <c r="U3744" s="188"/>
      <c r="V3744" s="188"/>
      <c r="W3744" s="188">
        <v>440548.75</v>
      </c>
      <c r="X3744" s="188">
        <v>476725.57</v>
      </c>
      <c r="Y3744" s="188"/>
      <c r="Z3744" s="188"/>
      <c r="AA3744" s="188"/>
      <c r="AB3744" s="188">
        <v>461280.45</v>
      </c>
      <c r="AC3744" s="188">
        <v>459725.58</v>
      </c>
      <c r="AD3744" s="188"/>
      <c r="AE3744" s="188">
        <v>466463.38</v>
      </c>
      <c r="AF3744" s="188"/>
    </row>
    <row r="3745" spans="1:32" x14ac:dyDescent="0.3">
      <c r="A3745" s="180" t="s">
        <v>27527</v>
      </c>
      <c r="B3745" s="180">
        <v>34684</v>
      </c>
      <c r="C3745" s="182" t="s">
        <v>30035</v>
      </c>
      <c r="D3745" s="180" t="s">
        <v>47</v>
      </c>
      <c r="E3745" s="180" t="s">
        <v>857</v>
      </c>
      <c r="F3745" s="188"/>
      <c r="G3745" s="188"/>
      <c r="H3745" s="188"/>
      <c r="I3745" s="188"/>
      <c r="J3745" s="188"/>
      <c r="K3745" s="188"/>
      <c r="L3745" s="188"/>
      <c r="M3745" s="188"/>
      <c r="N3745" s="188"/>
      <c r="O3745" s="188"/>
      <c r="P3745" s="188">
        <v>236.52</v>
      </c>
      <c r="Q3745" s="188"/>
      <c r="R3745" s="188"/>
      <c r="S3745" s="188"/>
      <c r="T3745" s="188"/>
      <c r="U3745" s="188"/>
      <c r="V3745" s="188"/>
      <c r="W3745" s="188"/>
      <c r="X3745" s="188"/>
      <c r="Y3745" s="188"/>
      <c r="Z3745" s="188"/>
      <c r="AA3745" s="188"/>
      <c r="AB3745" s="188"/>
      <c r="AC3745" s="188"/>
      <c r="AD3745" s="188"/>
      <c r="AE3745" s="188">
        <v>280.27</v>
      </c>
      <c r="AF3745" s="188"/>
    </row>
    <row r="3746" spans="1:32" x14ac:dyDescent="0.3">
      <c r="A3746" s="180" t="s">
        <v>27527</v>
      </c>
      <c r="B3746" s="180">
        <v>34683</v>
      </c>
      <c r="C3746" s="182" t="s">
        <v>30036</v>
      </c>
      <c r="D3746" s="180" t="s">
        <v>47</v>
      </c>
      <c r="E3746" s="180" t="s">
        <v>857</v>
      </c>
      <c r="F3746" s="188"/>
      <c r="G3746" s="188"/>
      <c r="H3746" s="188"/>
      <c r="I3746" s="188"/>
      <c r="J3746" s="188"/>
      <c r="K3746" s="188"/>
      <c r="L3746" s="188"/>
      <c r="M3746" s="188"/>
      <c r="N3746" s="188"/>
      <c r="O3746" s="188"/>
      <c r="P3746" s="188">
        <v>147.82</v>
      </c>
      <c r="Q3746" s="188"/>
      <c r="R3746" s="188"/>
      <c r="S3746" s="188"/>
      <c r="T3746" s="188"/>
      <c r="U3746" s="188"/>
      <c r="V3746" s="188"/>
      <c r="W3746" s="188"/>
      <c r="X3746" s="188"/>
      <c r="Y3746" s="188"/>
      <c r="Z3746" s="188"/>
      <c r="AA3746" s="188"/>
      <c r="AB3746" s="188"/>
      <c r="AC3746" s="188"/>
      <c r="AD3746" s="188"/>
      <c r="AE3746" s="188">
        <v>175.17</v>
      </c>
      <c r="AF3746" s="188"/>
    </row>
    <row r="3747" spans="1:32" x14ac:dyDescent="0.3">
      <c r="A3747" s="180" t="s">
        <v>973</v>
      </c>
      <c r="B3747" s="180">
        <v>44954</v>
      </c>
      <c r="C3747" s="182" t="s">
        <v>30037</v>
      </c>
      <c r="D3747" s="180" t="s">
        <v>47</v>
      </c>
      <c r="E3747" s="180" t="s">
        <v>857</v>
      </c>
      <c r="F3747" s="188">
        <v>125.37</v>
      </c>
      <c r="G3747" s="188">
        <v>111.13</v>
      </c>
      <c r="H3747" s="188">
        <v>114.64</v>
      </c>
      <c r="I3747" s="188">
        <v>144.35</v>
      </c>
      <c r="J3747" s="188">
        <v>90.16</v>
      </c>
      <c r="K3747" s="188">
        <v>125.8</v>
      </c>
      <c r="L3747" s="188">
        <v>112.4</v>
      </c>
      <c r="M3747" s="188">
        <v>91.77</v>
      </c>
      <c r="N3747" s="188">
        <v>109.51</v>
      </c>
      <c r="O3747" s="188">
        <v>143.55000000000001</v>
      </c>
      <c r="P3747" s="188">
        <v>114.74</v>
      </c>
      <c r="Q3747" s="188">
        <v>128.87</v>
      </c>
      <c r="R3747" s="188">
        <v>159.27000000000001</v>
      </c>
      <c r="S3747" s="188">
        <v>131.85</v>
      </c>
      <c r="T3747" s="188">
        <v>156.13</v>
      </c>
      <c r="U3747" s="188">
        <v>112.74</v>
      </c>
      <c r="V3747" s="188">
        <v>125.16</v>
      </c>
      <c r="W3747" s="188">
        <v>96.61</v>
      </c>
      <c r="X3747" s="188">
        <v>124.98</v>
      </c>
      <c r="Y3747" s="188">
        <v>106.29</v>
      </c>
      <c r="Z3747" s="188">
        <v>128.87</v>
      </c>
      <c r="AA3747" s="188">
        <v>121.18</v>
      </c>
      <c r="AB3747" s="188">
        <v>103.72</v>
      </c>
      <c r="AC3747" s="188">
        <v>95.37</v>
      </c>
      <c r="AD3747" s="188">
        <v>95.88</v>
      </c>
      <c r="AE3747" s="188">
        <v>104.68</v>
      </c>
      <c r="AF3747" s="188">
        <v>112.72</v>
      </c>
    </row>
    <row r="3748" spans="1:32" x14ac:dyDescent="0.3">
      <c r="A3748" s="180" t="s">
        <v>973</v>
      </c>
      <c r="B3748" s="180">
        <v>44955</v>
      </c>
      <c r="C3748" s="182" t="s">
        <v>30038</v>
      </c>
      <c r="D3748" s="180" t="s">
        <v>47</v>
      </c>
      <c r="E3748" s="180" t="s">
        <v>857</v>
      </c>
      <c r="F3748" s="188">
        <v>183.21</v>
      </c>
      <c r="G3748" s="188">
        <v>162.4</v>
      </c>
      <c r="H3748" s="188">
        <v>167.53</v>
      </c>
      <c r="I3748" s="188">
        <v>210.95</v>
      </c>
      <c r="J3748" s="188">
        <v>131.75</v>
      </c>
      <c r="K3748" s="188">
        <v>183.84</v>
      </c>
      <c r="L3748" s="188">
        <v>164.26</v>
      </c>
      <c r="M3748" s="188">
        <v>134.11000000000001</v>
      </c>
      <c r="N3748" s="188">
        <v>160.04</v>
      </c>
      <c r="O3748" s="188">
        <v>209.77</v>
      </c>
      <c r="P3748" s="188">
        <v>167.68</v>
      </c>
      <c r="Q3748" s="188">
        <v>188.32</v>
      </c>
      <c r="R3748" s="188">
        <v>232.75</v>
      </c>
      <c r="S3748" s="188">
        <v>192.68</v>
      </c>
      <c r="T3748" s="188">
        <v>228.16</v>
      </c>
      <c r="U3748" s="188">
        <v>164.75</v>
      </c>
      <c r="V3748" s="188">
        <v>182.9</v>
      </c>
      <c r="W3748" s="188">
        <v>141.18</v>
      </c>
      <c r="X3748" s="188">
        <v>182.64</v>
      </c>
      <c r="Y3748" s="188">
        <v>155.32</v>
      </c>
      <c r="Z3748" s="188">
        <v>188.32</v>
      </c>
      <c r="AA3748" s="188">
        <v>177.08</v>
      </c>
      <c r="AB3748" s="188">
        <v>151.58000000000001</v>
      </c>
      <c r="AC3748" s="188">
        <v>139.37</v>
      </c>
      <c r="AD3748" s="188">
        <v>140.12</v>
      </c>
      <c r="AE3748" s="188">
        <v>152.97</v>
      </c>
      <c r="AF3748" s="188">
        <v>164.73</v>
      </c>
    </row>
    <row r="3749" spans="1:32" x14ac:dyDescent="0.3">
      <c r="A3749" s="180" t="s">
        <v>973</v>
      </c>
      <c r="B3749" s="180">
        <v>10515</v>
      </c>
      <c r="C3749" s="182" t="s">
        <v>30039</v>
      </c>
      <c r="D3749" s="180" t="s">
        <v>47</v>
      </c>
      <c r="E3749" s="180" t="s">
        <v>857</v>
      </c>
      <c r="F3749" s="188">
        <v>62.23</v>
      </c>
      <c r="G3749" s="188">
        <v>55.16</v>
      </c>
      <c r="H3749" s="188">
        <v>56.91</v>
      </c>
      <c r="I3749" s="188">
        <v>71.66</v>
      </c>
      <c r="J3749" s="188">
        <v>44.76</v>
      </c>
      <c r="K3749" s="188">
        <v>62.45</v>
      </c>
      <c r="L3749" s="188">
        <v>55.8</v>
      </c>
      <c r="M3749" s="188">
        <v>45.56</v>
      </c>
      <c r="N3749" s="188">
        <v>54.36</v>
      </c>
      <c r="O3749" s="188">
        <v>71.260000000000005</v>
      </c>
      <c r="P3749" s="188">
        <v>56.96</v>
      </c>
      <c r="Q3749" s="188">
        <v>63.97</v>
      </c>
      <c r="R3749" s="188">
        <v>79.069999999999993</v>
      </c>
      <c r="S3749" s="188">
        <v>65.45</v>
      </c>
      <c r="T3749" s="188">
        <v>77.5</v>
      </c>
      <c r="U3749" s="188">
        <v>55.97</v>
      </c>
      <c r="V3749" s="188">
        <v>62.13</v>
      </c>
      <c r="W3749" s="188">
        <v>47.96</v>
      </c>
      <c r="X3749" s="188">
        <v>62.04</v>
      </c>
      <c r="Y3749" s="188">
        <v>52.76</v>
      </c>
      <c r="Z3749" s="188">
        <v>63.97</v>
      </c>
      <c r="AA3749" s="188">
        <v>60.15</v>
      </c>
      <c r="AB3749" s="188">
        <v>51.49</v>
      </c>
      <c r="AC3749" s="188">
        <v>47.34</v>
      </c>
      <c r="AD3749" s="188">
        <v>47.6</v>
      </c>
      <c r="AE3749" s="188">
        <v>51.96</v>
      </c>
      <c r="AF3749" s="188">
        <v>55.96</v>
      </c>
    </row>
    <row r="3750" spans="1:32" x14ac:dyDescent="0.3">
      <c r="A3750" s="180" t="s">
        <v>973</v>
      </c>
      <c r="B3750" s="180">
        <v>153</v>
      </c>
      <c r="C3750" s="182" t="s">
        <v>30040</v>
      </c>
      <c r="D3750" s="180" t="s">
        <v>57</v>
      </c>
      <c r="E3750" s="180" t="s">
        <v>857</v>
      </c>
      <c r="F3750" s="188">
        <v>145</v>
      </c>
      <c r="G3750" s="188">
        <v>126.38</v>
      </c>
      <c r="H3750" s="188"/>
      <c r="I3750" s="188">
        <v>107.63</v>
      </c>
      <c r="J3750" s="188">
        <v>101.97</v>
      </c>
      <c r="K3750" s="188">
        <v>113.3</v>
      </c>
      <c r="L3750" s="188">
        <v>120.72</v>
      </c>
      <c r="M3750" s="188">
        <v>83.76</v>
      </c>
      <c r="N3750" s="188">
        <v>92.53</v>
      </c>
      <c r="O3750" s="188">
        <v>150.93</v>
      </c>
      <c r="P3750" s="188">
        <v>89.56</v>
      </c>
      <c r="Q3750" s="188">
        <v>101.83</v>
      </c>
      <c r="R3750" s="188">
        <v>116.94</v>
      </c>
      <c r="S3750" s="188">
        <v>111.28</v>
      </c>
      <c r="T3750" s="188">
        <v>135.56</v>
      </c>
      <c r="U3750" s="188">
        <v>119.77</v>
      </c>
      <c r="V3750" s="188">
        <v>138.66</v>
      </c>
      <c r="W3750" s="188">
        <v>91.18</v>
      </c>
      <c r="X3750" s="188">
        <v>91.18</v>
      </c>
      <c r="Y3750" s="188">
        <v>100.08</v>
      </c>
      <c r="Z3750" s="188">
        <v>124.49</v>
      </c>
      <c r="AA3750" s="188">
        <v>120.99</v>
      </c>
      <c r="AB3750" s="188">
        <v>98.06</v>
      </c>
      <c r="AC3750" s="188">
        <v>74.72</v>
      </c>
      <c r="AD3750" s="188">
        <v>126.11</v>
      </c>
      <c r="AE3750" s="188">
        <v>95.9</v>
      </c>
      <c r="AF3750" s="188">
        <v>135.56</v>
      </c>
    </row>
    <row r="3751" spans="1:32" x14ac:dyDescent="0.3">
      <c r="A3751" s="180" t="s">
        <v>27527</v>
      </c>
      <c r="B3751" s="180">
        <v>34682</v>
      </c>
      <c r="C3751" s="182" t="s">
        <v>30041</v>
      </c>
      <c r="D3751" s="180" t="s">
        <v>47</v>
      </c>
      <c r="E3751" s="180" t="s">
        <v>857</v>
      </c>
      <c r="F3751" s="188"/>
      <c r="G3751" s="188"/>
      <c r="H3751" s="188"/>
      <c r="I3751" s="188"/>
      <c r="J3751" s="188"/>
      <c r="K3751" s="188"/>
      <c r="L3751" s="188"/>
      <c r="M3751" s="188"/>
      <c r="N3751" s="188"/>
      <c r="O3751" s="188"/>
      <c r="P3751" s="188">
        <v>113.04</v>
      </c>
      <c r="Q3751" s="188"/>
      <c r="R3751" s="188"/>
      <c r="S3751" s="188"/>
      <c r="T3751" s="188"/>
      <c r="U3751" s="188"/>
      <c r="V3751" s="188"/>
      <c r="W3751" s="188"/>
      <c r="X3751" s="188"/>
      <c r="Y3751" s="188"/>
      <c r="Z3751" s="188"/>
      <c r="AA3751" s="188"/>
      <c r="AB3751" s="188"/>
      <c r="AC3751" s="188"/>
      <c r="AD3751" s="188"/>
      <c r="AE3751" s="188">
        <v>133.94999999999999</v>
      </c>
      <c r="AF3751" s="188"/>
    </row>
    <row r="3752" spans="1:32" x14ac:dyDescent="0.3">
      <c r="A3752" s="180" t="s">
        <v>973</v>
      </c>
      <c r="B3752" s="180">
        <v>536</v>
      </c>
      <c r="C3752" s="182" t="s">
        <v>30042</v>
      </c>
      <c r="D3752" s="180" t="s">
        <v>47</v>
      </c>
      <c r="E3752" s="180" t="s">
        <v>857</v>
      </c>
      <c r="F3752" s="188">
        <v>35.049999999999997</v>
      </c>
      <c r="G3752" s="188">
        <v>31.07</v>
      </c>
      <c r="H3752" s="188">
        <v>32.049999999999997</v>
      </c>
      <c r="I3752" s="188">
        <v>40.36</v>
      </c>
      <c r="J3752" s="188">
        <v>25.21</v>
      </c>
      <c r="K3752" s="188">
        <v>35.18</v>
      </c>
      <c r="L3752" s="188">
        <v>31.43</v>
      </c>
      <c r="M3752" s="188">
        <v>25.66</v>
      </c>
      <c r="N3752" s="188">
        <v>30.62</v>
      </c>
      <c r="O3752" s="188">
        <v>40.14</v>
      </c>
      <c r="P3752" s="188">
        <v>32.08</v>
      </c>
      <c r="Q3752" s="188">
        <v>36.03</v>
      </c>
      <c r="R3752" s="188">
        <v>44.53</v>
      </c>
      <c r="S3752" s="188">
        <v>36.869999999999997</v>
      </c>
      <c r="T3752" s="188">
        <v>43.65</v>
      </c>
      <c r="U3752" s="188">
        <v>31.52</v>
      </c>
      <c r="V3752" s="188">
        <v>34.99</v>
      </c>
      <c r="W3752" s="188">
        <v>27.01</v>
      </c>
      <c r="X3752" s="188">
        <v>34.950000000000003</v>
      </c>
      <c r="Y3752" s="188">
        <v>29.72</v>
      </c>
      <c r="Z3752" s="188">
        <v>36.03</v>
      </c>
      <c r="AA3752" s="188">
        <v>33.880000000000003</v>
      </c>
      <c r="AB3752" s="188">
        <v>29</v>
      </c>
      <c r="AC3752" s="188">
        <v>26.66</v>
      </c>
      <c r="AD3752" s="188">
        <v>26.81</v>
      </c>
      <c r="AE3752" s="188">
        <v>29.27</v>
      </c>
      <c r="AF3752" s="188">
        <v>31.52</v>
      </c>
    </row>
    <row r="3753" spans="1:32" x14ac:dyDescent="0.3">
      <c r="A3753" s="180" t="s">
        <v>973</v>
      </c>
      <c r="B3753" s="180">
        <v>20205</v>
      </c>
      <c r="C3753" s="182" t="s">
        <v>30043</v>
      </c>
      <c r="D3753" s="180" t="s">
        <v>37</v>
      </c>
      <c r="E3753" s="180" t="s">
        <v>857</v>
      </c>
      <c r="F3753" s="188">
        <v>3.15</v>
      </c>
      <c r="G3753" s="188">
        <v>2.54</v>
      </c>
      <c r="H3753" s="188">
        <v>2.12</v>
      </c>
      <c r="I3753" s="188">
        <v>2.41</v>
      </c>
      <c r="J3753" s="188">
        <v>3.16</v>
      </c>
      <c r="K3753" s="188">
        <v>3.69</v>
      </c>
      <c r="L3753" s="188">
        <v>3.48</v>
      </c>
      <c r="M3753" s="188">
        <v>4.1399999999999997</v>
      </c>
      <c r="N3753" s="188">
        <v>2.61</v>
      </c>
      <c r="O3753" s="188">
        <v>4.3899999999999997</v>
      </c>
      <c r="P3753" s="188">
        <v>4.96</v>
      </c>
      <c r="Q3753" s="188">
        <v>3.66</v>
      </c>
      <c r="R3753" s="188">
        <v>3.05</v>
      </c>
      <c r="S3753" s="188">
        <v>3.82</v>
      </c>
      <c r="T3753" s="188">
        <v>2.67</v>
      </c>
      <c r="U3753" s="188">
        <v>4.0599999999999996</v>
      </c>
      <c r="V3753" s="188">
        <v>2.54</v>
      </c>
      <c r="W3753" s="188">
        <v>5.29</v>
      </c>
      <c r="X3753" s="188">
        <v>3.91</v>
      </c>
      <c r="Y3753" s="188">
        <v>3.94</v>
      </c>
      <c r="Z3753" s="188">
        <v>3.05</v>
      </c>
      <c r="AA3753" s="188">
        <v>2.29</v>
      </c>
      <c r="AB3753" s="188">
        <v>3.17</v>
      </c>
      <c r="AC3753" s="188">
        <v>7.64</v>
      </c>
      <c r="AD3753" s="188">
        <v>2.76</v>
      </c>
      <c r="AE3753" s="188">
        <v>4.25</v>
      </c>
      <c r="AF3753" s="188">
        <v>3.43</v>
      </c>
    </row>
    <row r="3754" spans="1:32" x14ac:dyDescent="0.3">
      <c r="A3754" s="180" t="s">
        <v>973</v>
      </c>
      <c r="B3754" s="180">
        <v>4412</v>
      </c>
      <c r="C3754" s="182" t="s">
        <v>30044</v>
      </c>
      <c r="D3754" s="180" t="s">
        <v>37</v>
      </c>
      <c r="E3754" s="180" t="s">
        <v>857</v>
      </c>
      <c r="F3754" s="188">
        <v>1.89</v>
      </c>
      <c r="G3754" s="188">
        <v>1.52</v>
      </c>
      <c r="H3754" s="188">
        <v>1.27</v>
      </c>
      <c r="I3754" s="188">
        <v>1.44</v>
      </c>
      <c r="J3754" s="188">
        <v>1.89</v>
      </c>
      <c r="K3754" s="188">
        <v>2.21</v>
      </c>
      <c r="L3754" s="188">
        <v>2.08</v>
      </c>
      <c r="M3754" s="188">
        <v>2.48</v>
      </c>
      <c r="N3754" s="188">
        <v>1.56</v>
      </c>
      <c r="O3754" s="188">
        <v>2.63</v>
      </c>
      <c r="P3754" s="188">
        <v>2.97</v>
      </c>
      <c r="Q3754" s="188">
        <v>2.2000000000000002</v>
      </c>
      <c r="R3754" s="188">
        <v>1.83</v>
      </c>
      <c r="S3754" s="188">
        <v>2.29</v>
      </c>
      <c r="T3754" s="188">
        <v>1.6</v>
      </c>
      <c r="U3754" s="188">
        <v>2.4300000000000002</v>
      </c>
      <c r="V3754" s="188">
        <v>1.52</v>
      </c>
      <c r="W3754" s="188">
        <v>3.17</v>
      </c>
      <c r="X3754" s="188">
        <v>2.34</v>
      </c>
      <c r="Y3754" s="188">
        <v>2.36</v>
      </c>
      <c r="Z3754" s="188">
        <v>1.83</v>
      </c>
      <c r="AA3754" s="188">
        <v>1.37</v>
      </c>
      <c r="AB3754" s="188">
        <v>1.9</v>
      </c>
      <c r="AC3754" s="188">
        <v>4.58</v>
      </c>
      <c r="AD3754" s="188">
        <v>1.66</v>
      </c>
      <c r="AE3754" s="188">
        <v>2.5499999999999998</v>
      </c>
      <c r="AF3754" s="188">
        <v>2.06</v>
      </c>
    </row>
    <row r="3755" spans="1:32" x14ac:dyDescent="0.3">
      <c r="A3755" s="180" t="s">
        <v>973</v>
      </c>
      <c r="B3755" s="180">
        <v>4408</v>
      </c>
      <c r="C3755" s="182" t="s">
        <v>30045</v>
      </c>
      <c r="D3755" s="180" t="s">
        <v>37</v>
      </c>
      <c r="E3755" s="180" t="s">
        <v>857</v>
      </c>
      <c r="F3755" s="188">
        <v>2.35</v>
      </c>
      <c r="G3755" s="188">
        <v>1.9</v>
      </c>
      <c r="H3755" s="188">
        <v>1.58</v>
      </c>
      <c r="I3755" s="188">
        <v>1.8</v>
      </c>
      <c r="J3755" s="188">
        <v>2.36</v>
      </c>
      <c r="K3755" s="188">
        <v>2.76</v>
      </c>
      <c r="L3755" s="188">
        <v>2.6</v>
      </c>
      <c r="M3755" s="188">
        <v>3.09</v>
      </c>
      <c r="N3755" s="188">
        <v>1.95</v>
      </c>
      <c r="O3755" s="188">
        <v>3.28</v>
      </c>
      <c r="P3755" s="188">
        <v>3.71</v>
      </c>
      <c r="Q3755" s="188">
        <v>2.74</v>
      </c>
      <c r="R3755" s="188">
        <v>2.2799999999999998</v>
      </c>
      <c r="S3755" s="188">
        <v>2.85</v>
      </c>
      <c r="T3755" s="188">
        <v>2</v>
      </c>
      <c r="U3755" s="188">
        <v>3.04</v>
      </c>
      <c r="V3755" s="188">
        <v>1.9</v>
      </c>
      <c r="W3755" s="188">
        <v>3.96</v>
      </c>
      <c r="X3755" s="188">
        <v>2.92</v>
      </c>
      <c r="Y3755" s="188">
        <v>2.95</v>
      </c>
      <c r="Z3755" s="188">
        <v>2.2799999999999998</v>
      </c>
      <c r="AA3755" s="188">
        <v>1.71</v>
      </c>
      <c r="AB3755" s="188">
        <v>2.37</v>
      </c>
      <c r="AC3755" s="188">
        <v>5.71</v>
      </c>
      <c r="AD3755" s="188">
        <v>2.0699999999999998</v>
      </c>
      <c r="AE3755" s="188">
        <v>3.18</v>
      </c>
      <c r="AF3755" s="188">
        <v>2.57</v>
      </c>
    </row>
    <row r="3756" spans="1:32" x14ac:dyDescent="0.3">
      <c r="A3756" s="180" t="s">
        <v>973</v>
      </c>
      <c r="B3756" s="180">
        <v>45213</v>
      </c>
      <c r="C3756" s="182" t="s">
        <v>31617</v>
      </c>
      <c r="D3756" s="180" t="s">
        <v>6</v>
      </c>
      <c r="E3756" s="180" t="s">
        <v>857</v>
      </c>
      <c r="F3756" s="188">
        <v>37.86</v>
      </c>
      <c r="G3756" s="188">
        <v>27.91</v>
      </c>
      <c r="H3756" s="188"/>
      <c r="I3756" s="188">
        <v>38.35</v>
      </c>
      <c r="J3756" s="188">
        <v>26.11</v>
      </c>
      <c r="K3756" s="188">
        <v>42.8</v>
      </c>
      <c r="L3756" s="188">
        <v>34.99</v>
      </c>
      <c r="M3756" s="188">
        <v>33.51</v>
      </c>
      <c r="N3756" s="188">
        <v>38.99</v>
      </c>
      <c r="O3756" s="188">
        <v>42.24</v>
      </c>
      <c r="P3756" s="188">
        <v>42.07</v>
      </c>
      <c r="Q3756" s="188">
        <v>29.38</v>
      </c>
      <c r="R3756" s="188">
        <v>40.07</v>
      </c>
      <c r="S3756" s="188">
        <v>31.82</v>
      </c>
      <c r="T3756" s="188">
        <v>37.78</v>
      </c>
      <c r="U3756" s="188">
        <v>27.74</v>
      </c>
      <c r="V3756" s="188">
        <v>55.12</v>
      </c>
      <c r="W3756" s="188">
        <v>24.46</v>
      </c>
      <c r="X3756" s="188"/>
      <c r="Y3756" s="188">
        <v>31.01</v>
      </c>
      <c r="Z3756" s="188">
        <v>40.799999999999997</v>
      </c>
      <c r="AA3756" s="188">
        <v>35.090000000000003</v>
      </c>
      <c r="AB3756" s="188">
        <v>33.119999999999997</v>
      </c>
      <c r="AC3756" s="188">
        <v>36.86</v>
      </c>
      <c r="AD3756" s="188">
        <v>28.63</v>
      </c>
      <c r="AE3756" s="188">
        <v>37.61</v>
      </c>
      <c r="AF3756" s="188">
        <v>37.54</v>
      </c>
    </row>
    <row r="3757" spans="1:32" x14ac:dyDescent="0.3">
      <c r="A3757" s="180" t="s">
        <v>973</v>
      </c>
      <c r="B3757" s="180">
        <v>36250</v>
      </c>
      <c r="C3757" s="182" t="s">
        <v>30046</v>
      </c>
      <c r="D3757" s="180" t="s">
        <v>37</v>
      </c>
      <c r="E3757" s="180" t="s">
        <v>857</v>
      </c>
      <c r="F3757" s="188">
        <v>3.57</v>
      </c>
      <c r="G3757" s="188">
        <v>6.14</v>
      </c>
      <c r="H3757" s="188">
        <v>4.08</v>
      </c>
      <c r="I3757" s="188">
        <v>5.21</v>
      </c>
      <c r="J3757" s="188">
        <v>4.21</v>
      </c>
      <c r="K3757" s="188"/>
      <c r="L3757" s="188">
        <v>4.09</v>
      </c>
      <c r="M3757" s="188">
        <v>4.3499999999999996</v>
      </c>
      <c r="N3757" s="188">
        <v>3.9</v>
      </c>
      <c r="O3757" s="188">
        <v>4.58</v>
      </c>
      <c r="P3757" s="188">
        <v>4.83</v>
      </c>
      <c r="Q3757" s="188">
        <v>5.95</v>
      </c>
      <c r="R3757" s="188">
        <v>5.3</v>
      </c>
      <c r="S3757" s="188">
        <v>5.56</v>
      </c>
      <c r="T3757" s="188">
        <v>4.49</v>
      </c>
      <c r="U3757" s="188">
        <v>4.9000000000000004</v>
      </c>
      <c r="V3757" s="188"/>
      <c r="W3757" s="188">
        <v>4.63</v>
      </c>
      <c r="X3757" s="188">
        <v>6.77</v>
      </c>
      <c r="Y3757" s="188">
        <v>5.14</v>
      </c>
      <c r="Z3757" s="188">
        <v>5.56</v>
      </c>
      <c r="AA3757" s="188">
        <v>4.53</v>
      </c>
      <c r="AB3757" s="188">
        <v>5.76</v>
      </c>
      <c r="AC3757" s="188">
        <v>4.46</v>
      </c>
      <c r="AD3757" s="188">
        <v>5.4</v>
      </c>
      <c r="AE3757" s="188">
        <v>5.19</v>
      </c>
      <c r="AF3757" s="188">
        <v>4.09</v>
      </c>
    </row>
    <row r="3758" spans="1:32" x14ac:dyDescent="0.3">
      <c r="A3758" s="180" t="s">
        <v>973</v>
      </c>
      <c r="B3758" s="180">
        <v>10857</v>
      </c>
      <c r="C3758" s="182" t="s">
        <v>30047</v>
      </c>
      <c r="D3758" s="180" t="s">
        <v>37</v>
      </c>
      <c r="E3758" s="180" t="s">
        <v>857</v>
      </c>
      <c r="F3758" s="188"/>
      <c r="G3758" s="188"/>
      <c r="H3758" s="188"/>
      <c r="I3758" s="188"/>
      <c r="J3758" s="188"/>
      <c r="K3758" s="188"/>
      <c r="L3758" s="188"/>
      <c r="M3758" s="188"/>
      <c r="N3758" s="188"/>
      <c r="O3758" s="188"/>
      <c r="P3758" s="188"/>
      <c r="Q3758" s="188"/>
      <c r="R3758" s="188"/>
      <c r="S3758" s="188"/>
      <c r="T3758" s="188"/>
      <c r="U3758" s="188"/>
      <c r="V3758" s="188"/>
      <c r="W3758" s="188"/>
      <c r="X3758" s="188"/>
      <c r="Y3758" s="188"/>
      <c r="Z3758" s="188"/>
      <c r="AA3758" s="188"/>
      <c r="AB3758" s="188"/>
      <c r="AC3758" s="188"/>
      <c r="AD3758" s="188"/>
      <c r="AE3758" s="188">
        <v>17.53</v>
      </c>
      <c r="AF3758" s="188"/>
    </row>
    <row r="3759" spans="1:32" x14ac:dyDescent="0.3">
      <c r="A3759" s="180" t="s">
        <v>973</v>
      </c>
      <c r="B3759" s="180">
        <v>4803</v>
      </c>
      <c r="C3759" s="182" t="s">
        <v>31618</v>
      </c>
      <c r="D3759" s="180" t="s">
        <v>37</v>
      </c>
      <c r="E3759" s="180" t="s">
        <v>857</v>
      </c>
      <c r="F3759" s="188">
        <v>34.57</v>
      </c>
      <c r="G3759" s="188">
        <v>48.83</v>
      </c>
      <c r="H3759" s="188">
        <v>34.57</v>
      </c>
      <c r="I3759" s="188">
        <v>31.31</v>
      </c>
      <c r="J3759" s="188">
        <v>40.479999999999997</v>
      </c>
      <c r="K3759" s="188">
        <v>28.46</v>
      </c>
      <c r="L3759" s="188">
        <v>32.89</v>
      </c>
      <c r="M3759" s="188">
        <v>27.26</v>
      </c>
      <c r="N3759" s="188">
        <v>30.65</v>
      </c>
      <c r="O3759" s="188">
        <v>34.57</v>
      </c>
      <c r="P3759" s="188">
        <v>36.200000000000003</v>
      </c>
      <c r="Q3759" s="188">
        <v>29.87</v>
      </c>
      <c r="R3759" s="188">
        <v>37.15</v>
      </c>
      <c r="S3759" s="188">
        <v>32.729999999999997</v>
      </c>
      <c r="T3759" s="188">
        <v>36.97</v>
      </c>
      <c r="U3759" s="188">
        <v>44.28</v>
      </c>
      <c r="V3759" s="188">
        <v>40.99</v>
      </c>
      <c r="W3759" s="188">
        <v>26.41</v>
      </c>
      <c r="X3759" s="188">
        <v>35.630000000000003</v>
      </c>
      <c r="Y3759" s="188">
        <v>34.57</v>
      </c>
      <c r="Z3759" s="188">
        <v>36.83</v>
      </c>
      <c r="AA3759" s="188">
        <v>34.57</v>
      </c>
      <c r="AB3759" s="188">
        <v>26.22</v>
      </c>
      <c r="AC3759" s="188">
        <v>27.83</v>
      </c>
      <c r="AD3759" s="188">
        <v>34.57</v>
      </c>
      <c r="AE3759" s="188">
        <v>34.17</v>
      </c>
      <c r="AF3759" s="188">
        <v>34.57</v>
      </c>
    </row>
    <row r="3760" spans="1:32" x14ac:dyDescent="0.3">
      <c r="A3760" s="180" t="s">
        <v>973</v>
      </c>
      <c r="B3760" s="180">
        <v>6186</v>
      </c>
      <c r="C3760" s="182" t="s">
        <v>30048</v>
      </c>
      <c r="D3760" s="180" t="s">
        <v>37</v>
      </c>
      <c r="E3760" s="180" t="s">
        <v>857</v>
      </c>
      <c r="F3760" s="188">
        <v>8.02</v>
      </c>
      <c r="G3760" s="188"/>
      <c r="H3760" s="188"/>
      <c r="I3760" s="188">
        <v>15.7</v>
      </c>
      <c r="J3760" s="188">
        <v>14.5</v>
      </c>
      <c r="K3760" s="188"/>
      <c r="L3760" s="188"/>
      <c r="M3760" s="188">
        <v>15.3</v>
      </c>
      <c r="N3760" s="188">
        <v>13.88</v>
      </c>
      <c r="O3760" s="188"/>
      <c r="P3760" s="188"/>
      <c r="Q3760" s="188"/>
      <c r="R3760" s="188"/>
      <c r="S3760" s="188"/>
      <c r="T3760" s="188"/>
      <c r="U3760" s="188"/>
      <c r="V3760" s="188"/>
      <c r="W3760" s="188">
        <v>15</v>
      </c>
      <c r="X3760" s="188">
        <v>17.5</v>
      </c>
      <c r="Y3760" s="188"/>
      <c r="Z3760" s="188">
        <v>8.61</v>
      </c>
      <c r="AA3760" s="188"/>
      <c r="AB3760" s="188">
        <v>21.11</v>
      </c>
      <c r="AC3760" s="188">
        <v>11.23</v>
      </c>
      <c r="AD3760" s="188"/>
      <c r="AE3760" s="188">
        <v>27.77</v>
      </c>
      <c r="AF3760" s="188"/>
    </row>
    <row r="3761" spans="1:32" x14ac:dyDescent="0.3">
      <c r="A3761" s="180" t="s">
        <v>973</v>
      </c>
      <c r="B3761" s="180">
        <v>4829</v>
      </c>
      <c r="C3761" s="182" t="s">
        <v>30049</v>
      </c>
      <c r="D3761" s="180" t="s">
        <v>37</v>
      </c>
      <c r="E3761" s="180" t="s">
        <v>857</v>
      </c>
      <c r="F3761" s="188">
        <v>101.19</v>
      </c>
      <c r="G3761" s="188">
        <v>65.48</v>
      </c>
      <c r="H3761" s="188">
        <v>70.239999999999995</v>
      </c>
      <c r="I3761" s="188">
        <v>63.81</v>
      </c>
      <c r="J3761" s="188">
        <v>41.07</v>
      </c>
      <c r="K3761" s="188"/>
      <c r="L3761" s="188">
        <v>47.62</v>
      </c>
      <c r="M3761" s="188">
        <v>24.4</v>
      </c>
      <c r="N3761" s="188">
        <v>58.23</v>
      </c>
      <c r="O3761" s="188">
        <v>86.64</v>
      </c>
      <c r="P3761" s="188">
        <v>39.04</v>
      </c>
      <c r="Q3761" s="188">
        <v>63.69</v>
      </c>
      <c r="R3761" s="188">
        <v>52.38</v>
      </c>
      <c r="S3761" s="188">
        <v>59.52</v>
      </c>
      <c r="T3761" s="188">
        <v>50.93</v>
      </c>
      <c r="U3761" s="188">
        <v>66.67</v>
      </c>
      <c r="V3761" s="188">
        <v>63.64</v>
      </c>
      <c r="W3761" s="188">
        <v>50.59</v>
      </c>
      <c r="X3761" s="188">
        <v>53.51</v>
      </c>
      <c r="Y3761" s="188"/>
      <c r="Z3761" s="188">
        <v>77.38</v>
      </c>
      <c r="AA3761" s="188">
        <v>53.57</v>
      </c>
      <c r="AB3761" s="188">
        <v>72.86</v>
      </c>
      <c r="AC3761" s="188">
        <v>77.38</v>
      </c>
      <c r="AD3761" s="188">
        <v>42.33</v>
      </c>
      <c r="AE3761" s="188">
        <v>67.52</v>
      </c>
      <c r="AF3761" s="188"/>
    </row>
    <row r="3762" spans="1:32" x14ac:dyDescent="0.3">
      <c r="A3762" s="180" t="s">
        <v>973</v>
      </c>
      <c r="B3762" s="180">
        <v>39829</v>
      </c>
      <c r="C3762" s="182" t="s">
        <v>30050</v>
      </c>
      <c r="D3762" s="180" t="s">
        <v>37</v>
      </c>
      <c r="E3762" s="180" t="s">
        <v>26586</v>
      </c>
      <c r="F3762" s="188"/>
      <c r="G3762" s="188"/>
      <c r="H3762" s="188"/>
      <c r="I3762" s="188"/>
      <c r="J3762" s="188">
        <v>35.42</v>
      </c>
      <c r="K3762" s="188">
        <v>33.29</v>
      </c>
      <c r="L3762" s="188">
        <v>41.23</v>
      </c>
      <c r="M3762" s="188">
        <v>24.5</v>
      </c>
      <c r="N3762" s="188">
        <v>40.14</v>
      </c>
      <c r="O3762" s="188"/>
      <c r="P3762" s="188">
        <v>42.92</v>
      </c>
      <c r="Q3762" s="188">
        <v>38</v>
      </c>
      <c r="R3762" s="188">
        <v>51</v>
      </c>
      <c r="S3762" s="188">
        <v>41.94</v>
      </c>
      <c r="T3762" s="188">
        <v>49.45</v>
      </c>
      <c r="U3762" s="188">
        <v>33.33</v>
      </c>
      <c r="V3762" s="188">
        <v>28.71</v>
      </c>
      <c r="W3762" s="188">
        <v>32.83</v>
      </c>
      <c r="X3762" s="188">
        <v>27.5</v>
      </c>
      <c r="Y3762" s="188">
        <v>32.200000000000003</v>
      </c>
      <c r="Z3762" s="188">
        <v>41.67</v>
      </c>
      <c r="AA3762" s="188"/>
      <c r="AB3762" s="188">
        <v>33.29</v>
      </c>
      <c r="AC3762" s="188">
        <v>23.67</v>
      </c>
      <c r="AD3762" s="188">
        <v>22.45</v>
      </c>
      <c r="AE3762" s="188">
        <v>41</v>
      </c>
      <c r="AF3762" s="188"/>
    </row>
    <row r="3763" spans="1:32" x14ac:dyDescent="0.3">
      <c r="A3763" s="180" t="s">
        <v>973</v>
      </c>
      <c r="B3763" s="180">
        <v>20231</v>
      </c>
      <c r="C3763" s="182" t="s">
        <v>30051</v>
      </c>
      <c r="D3763" s="180" t="s">
        <v>37</v>
      </c>
      <c r="E3763" s="180" t="s">
        <v>857</v>
      </c>
      <c r="F3763" s="188">
        <v>126.51</v>
      </c>
      <c r="G3763" s="188">
        <v>65.489999999999995</v>
      </c>
      <c r="H3763" s="188">
        <v>77.400000000000006</v>
      </c>
      <c r="I3763" s="188">
        <v>89.3</v>
      </c>
      <c r="J3763" s="188">
        <v>51.35</v>
      </c>
      <c r="K3763" s="188">
        <v>83.71</v>
      </c>
      <c r="L3763" s="188">
        <v>56.56</v>
      </c>
      <c r="M3763" s="188">
        <v>32.29</v>
      </c>
      <c r="N3763" s="188">
        <v>64</v>
      </c>
      <c r="O3763" s="188"/>
      <c r="P3763" s="188">
        <v>47.2</v>
      </c>
      <c r="Q3763" s="188">
        <v>66.98</v>
      </c>
      <c r="R3763" s="188">
        <v>62.21</v>
      </c>
      <c r="S3763" s="188">
        <v>81.86</v>
      </c>
      <c r="T3763" s="188"/>
      <c r="U3763" s="188">
        <v>78.14</v>
      </c>
      <c r="V3763" s="188"/>
      <c r="W3763" s="188">
        <v>69.95</v>
      </c>
      <c r="X3763" s="188">
        <v>74.42</v>
      </c>
      <c r="Y3763" s="188"/>
      <c r="Z3763" s="188">
        <v>77.400000000000006</v>
      </c>
      <c r="AA3763" s="188"/>
      <c r="AB3763" s="188">
        <v>66.98</v>
      </c>
      <c r="AC3763" s="188">
        <v>77.400000000000006</v>
      </c>
      <c r="AD3763" s="188">
        <v>54.32</v>
      </c>
      <c r="AE3763" s="188">
        <v>66.23</v>
      </c>
      <c r="AF3763" s="188"/>
    </row>
    <row r="3764" spans="1:32" x14ac:dyDescent="0.3">
      <c r="A3764" s="180" t="s">
        <v>973</v>
      </c>
      <c r="B3764" s="180">
        <v>4804</v>
      </c>
      <c r="C3764" s="182" t="s">
        <v>30052</v>
      </c>
      <c r="D3764" s="180" t="s">
        <v>37</v>
      </c>
      <c r="E3764" s="180" t="s">
        <v>857</v>
      </c>
      <c r="F3764" s="188">
        <v>26.54</v>
      </c>
      <c r="G3764" s="188">
        <v>37.49</v>
      </c>
      <c r="H3764" s="188">
        <v>26.54</v>
      </c>
      <c r="I3764" s="188">
        <v>24.04</v>
      </c>
      <c r="J3764" s="188">
        <v>31.08</v>
      </c>
      <c r="K3764" s="188">
        <v>21.85</v>
      </c>
      <c r="L3764" s="188">
        <v>25.25</v>
      </c>
      <c r="M3764" s="188">
        <v>20.92</v>
      </c>
      <c r="N3764" s="188">
        <v>23.53</v>
      </c>
      <c r="O3764" s="188">
        <v>26.54</v>
      </c>
      <c r="P3764" s="188">
        <v>27.79</v>
      </c>
      <c r="Q3764" s="188">
        <v>22.93</v>
      </c>
      <c r="R3764" s="188">
        <v>28.52</v>
      </c>
      <c r="S3764" s="188">
        <v>25.13</v>
      </c>
      <c r="T3764" s="188">
        <v>28.38</v>
      </c>
      <c r="U3764" s="188">
        <v>33.99</v>
      </c>
      <c r="V3764" s="188">
        <v>31.47</v>
      </c>
      <c r="W3764" s="188">
        <v>20.27</v>
      </c>
      <c r="X3764" s="188">
        <v>27.35</v>
      </c>
      <c r="Y3764" s="188">
        <v>26.54</v>
      </c>
      <c r="Z3764" s="188">
        <v>28.27</v>
      </c>
      <c r="AA3764" s="188">
        <v>26.54</v>
      </c>
      <c r="AB3764" s="188">
        <v>20.13</v>
      </c>
      <c r="AC3764" s="188">
        <v>21.37</v>
      </c>
      <c r="AD3764" s="188">
        <v>26.54</v>
      </c>
      <c r="AE3764" s="188">
        <v>26.24</v>
      </c>
      <c r="AF3764" s="188">
        <v>26.54</v>
      </c>
    </row>
    <row r="3765" spans="1:32" x14ac:dyDescent="0.3">
      <c r="A3765" s="180" t="s">
        <v>973</v>
      </c>
      <c r="B3765" s="180">
        <v>34680</v>
      </c>
      <c r="C3765" s="182" t="s">
        <v>30053</v>
      </c>
      <c r="D3765" s="180" t="s">
        <v>37</v>
      </c>
      <c r="E3765" s="180" t="s">
        <v>857</v>
      </c>
      <c r="F3765" s="188"/>
      <c r="G3765" s="188"/>
      <c r="H3765" s="188"/>
      <c r="I3765" s="188"/>
      <c r="J3765" s="188"/>
      <c r="K3765" s="188"/>
      <c r="L3765" s="188"/>
      <c r="M3765" s="188"/>
      <c r="N3765" s="188"/>
      <c r="O3765" s="188"/>
      <c r="P3765" s="188">
        <v>34.78</v>
      </c>
      <c r="Q3765" s="188"/>
      <c r="R3765" s="188"/>
      <c r="S3765" s="188"/>
      <c r="T3765" s="188"/>
      <c r="U3765" s="188"/>
      <c r="V3765" s="188"/>
      <c r="W3765" s="188"/>
      <c r="X3765" s="188"/>
      <c r="Y3765" s="188"/>
      <c r="Z3765" s="188"/>
      <c r="AA3765" s="188"/>
      <c r="AB3765" s="188"/>
      <c r="AC3765" s="188"/>
      <c r="AD3765" s="188"/>
      <c r="AE3765" s="188">
        <v>41.21</v>
      </c>
      <c r="AF3765" s="188"/>
    </row>
    <row r="3766" spans="1:32" x14ac:dyDescent="0.3">
      <c r="A3766" s="180" t="s">
        <v>973</v>
      </c>
      <c r="B3766" s="180">
        <v>11573</v>
      </c>
      <c r="C3766" s="182" t="s">
        <v>30054</v>
      </c>
      <c r="D3766" s="180" t="s">
        <v>6</v>
      </c>
      <c r="E3766" s="180" t="s">
        <v>857</v>
      </c>
      <c r="F3766" s="188">
        <v>6.68</v>
      </c>
      <c r="G3766" s="188">
        <v>6.36</v>
      </c>
      <c r="H3766" s="188">
        <v>6.53</v>
      </c>
      <c r="I3766" s="188">
        <v>5.66</v>
      </c>
      <c r="J3766" s="188">
        <v>6.26</v>
      </c>
      <c r="K3766" s="188">
        <v>6.94</v>
      </c>
      <c r="L3766" s="188">
        <v>6.23</v>
      </c>
      <c r="M3766" s="188">
        <v>6.09</v>
      </c>
      <c r="N3766" s="188">
        <v>7.07</v>
      </c>
      <c r="O3766" s="188">
        <v>5.81</v>
      </c>
      <c r="P3766" s="188">
        <v>6.32</v>
      </c>
      <c r="Q3766" s="188">
        <v>6.9</v>
      </c>
      <c r="R3766" s="188">
        <v>7.86</v>
      </c>
      <c r="S3766" s="188">
        <v>6.59</v>
      </c>
      <c r="T3766" s="188">
        <v>6.53</v>
      </c>
      <c r="U3766" s="188">
        <v>6.94</v>
      </c>
      <c r="V3766" s="188">
        <v>6.39</v>
      </c>
      <c r="W3766" s="188">
        <v>6.1</v>
      </c>
      <c r="X3766" s="188">
        <v>6.37</v>
      </c>
      <c r="Y3766" s="188">
        <v>6.1</v>
      </c>
      <c r="Z3766" s="188">
        <v>7.4</v>
      </c>
      <c r="AA3766" s="188">
        <v>5.81</v>
      </c>
      <c r="AB3766" s="188">
        <v>6.55</v>
      </c>
      <c r="AC3766" s="188">
        <v>7.16</v>
      </c>
      <c r="AD3766" s="188">
        <v>6.53</v>
      </c>
      <c r="AE3766" s="188">
        <v>5.81</v>
      </c>
      <c r="AF3766" s="188">
        <v>6.97</v>
      </c>
    </row>
    <row r="3767" spans="1:32" x14ac:dyDescent="0.3">
      <c r="A3767" s="180" t="s">
        <v>973</v>
      </c>
      <c r="B3767" s="180">
        <v>38401</v>
      </c>
      <c r="C3767" s="182" t="s">
        <v>30055</v>
      </c>
      <c r="D3767" s="180" t="s">
        <v>6</v>
      </c>
      <c r="E3767" s="180" t="s">
        <v>857</v>
      </c>
      <c r="F3767" s="188">
        <v>56.93</v>
      </c>
      <c r="G3767" s="188">
        <v>48.39</v>
      </c>
      <c r="H3767" s="188">
        <v>39.28</v>
      </c>
      <c r="I3767" s="188">
        <v>45.52</v>
      </c>
      <c r="J3767" s="188">
        <v>50.96</v>
      </c>
      <c r="K3767" s="188">
        <v>40.56</v>
      </c>
      <c r="L3767" s="188">
        <v>57.42</v>
      </c>
      <c r="M3767" s="188">
        <v>51.01</v>
      </c>
      <c r="N3767" s="188">
        <v>48.39</v>
      </c>
      <c r="O3767" s="188">
        <v>58.36</v>
      </c>
      <c r="P3767" s="188">
        <v>70.17</v>
      </c>
      <c r="Q3767" s="188">
        <v>68.319999999999993</v>
      </c>
      <c r="R3767" s="188">
        <v>63.62</v>
      </c>
      <c r="S3767" s="188">
        <v>47.62</v>
      </c>
      <c r="T3767" s="188">
        <v>44.12</v>
      </c>
      <c r="U3767" s="188">
        <v>54.06</v>
      </c>
      <c r="V3767" s="188">
        <v>49.62</v>
      </c>
      <c r="W3767" s="188">
        <v>54.09</v>
      </c>
      <c r="X3767" s="188">
        <v>51.24</v>
      </c>
      <c r="Y3767" s="188">
        <v>45.26</v>
      </c>
      <c r="Z3767" s="188">
        <v>56.93</v>
      </c>
      <c r="AA3767" s="188">
        <v>42.7</v>
      </c>
      <c r="AB3767" s="188">
        <v>55.99</v>
      </c>
      <c r="AC3767" s="188">
        <v>56.65</v>
      </c>
      <c r="AD3767" s="188">
        <v>51.24</v>
      </c>
      <c r="AE3767" s="188">
        <v>59.75</v>
      </c>
      <c r="AF3767" s="188">
        <v>56.65</v>
      </c>
    </row>
    <row r="3768" spans="1:32" x14ac:dyDescent="0.3">
      <c r="A3768" s="180" t="s">
        <v>973</v>
      </c>
      <c r="B3768" s="180">
        <v>11575</v>
      </c>
      <c r="C3768" s="182" t="s">
        <v>30056</v>
      </c>
      <c r="D3768" s="180" t="s">
        <v>6</v>
      </c>
      <c r="E3768" s="180" t="s">
        <v>857</v>
      </c>
      <c r="F3768" s="188">
        <v>64.42</v>
      </c>
      <c r="G3768" s="188">
        <v>61.34</v>
      </c>
      <c r="H3768" s="188">
        <v>63.02</v>
      </c>
      <c r="I3768" s="188">
        <v>54.62</v>
      </c>
      <c r="J3768" s="188">
        <v>60.39</v>
      </c>
      <c r="K3768" s="188">
        <v>66.94</v>
      </c>
      <c r="L3768" s="188">
        <v>60.13</v>
      </c>
      <c r="M3768" s="188">
        <v>58.79</v>
      </c>
      <c r="N3768" s="188">
        <v>68.17</v>
      </c>
      <c r="O3768" s="188">
        <v>56.02</v>
      </c>
      <c r="P3768" s="188">
        <v>60.92</v>
      </c>
      <c r="Q3768" s="188">
        <v>66.52</v>
      </c>
      <c r="R3768" s="188">
        <v>75.790000000000006</v>
      </c>
      <c r="S3768" s="188">
        <v>63.58</v>
      </c>
      <c r="T3768" s="188">
        <v>63.02</v>
      </c>
      <c r="U3768" s="188">
        <v>66.94</v>
      </c>
      <c r="V3768" s="188">
        <v>61.62</v>
      </c>
      <c r="W3768" s="188">
        <v>58.82</v>
      </c>
      <c r="X3768" s="188">
        <v>61.48</v>
      </c>
      <c r="Y3768" s="188">
        <v>58.82</v>
      </c>
      <c r="Z3768" s="188">
        <v>71.42</v>
      </c>
      <c r="AA3768" s="188">
        <v>56.02</v>
      </c>
      <c r="AB3768" s="188">
        <v>63.21</v>
      </c>
      <c r="AC3768" s="188">
        <v>69.069999999999993</v>
      </c>
      <c r="AD3768" s="188">
        <v>63.02</v>
      </c>
      <c r="AE3768" s="188">
        <v>56.02</v>
      </c>
      <c r="AF3768" s="188">
        <v>67.22</v>
      </c>
    </row>
    <row r="3769" spans="1:32" x14ac:dyDescent="0.3">
      <c r="A3769" s="180" t="s">
        <v>973</v>
      </c>
      <c r="B3769" s="180">
        <v>38179</v>
      </c>
      <c r="C3769" s="182" t="s">
        <v>30057</v>
      </c>
      <c r="D3769" s="180" t="s">
        <v>6</v>
      </c>
      <c r="E3769" s="180" t="s">
        <v>857</v>
      </c>
      <c r="F3769" s="188">
        <v>53.27</v>
      </c>
      <c r="G3769" s="188">
        <v>50.72</v>
      </c>
      <c r="H3769" s="188">
        <v>52.11</v>
      </c>
      <c r="I3769" s="188">
        <v>45.16</v>
      </c>
      <c r="J3769" s="188">
        <v>49.93</v>
      </c>
      <c r="K3769" s="188">
        <v>55.35</v>
      </c>
      <c r="L3769" s="188">
        <v>49.72</v>
      </c>
      <c r="M3769" s="188">
        <v>48.61</v>
      </c>
      <c r="N3769" s="188">
        <v>56.37</v>
      </c>
      <c r="O3769" s="188">
        <v>46.32</v>
      </c>
      <c r="P3769" s="188">
        <v>50.37</v>
      </c>
      <c r="Q3769" s="188">
        <v>55</v>
      </c>
      <c r="R3769" s="188">
        <v>62.67</v>
      </c>
      <c r="S3769" s="188">
        <v>52.57</v>
      </c>
      <c r="T3769" s="188">
        <v>52.11</v>
      </c>
      <c r="U3769" s="188">
        <v>55.35</v>
      </c>
      <c r="V3769" s="188">
        <v>50.95</v>
      </c>
      <c r="W3769" s="188">
        <v>48.63</v>
      </c>
      <c r="X3769" s="188">
        <v>50.83</v>
      </c>
      <c r="Y3769" s="188">
        <v>48.63</v>
      </c>
      <c r="Z3769" s="188">
        <v>59.06</v>
      </c>
      <c r="AA3769" s="188">
        <v>46.32</v>
      </c>
      <c r="AB3769" s="188">
        <v>52.27</v>
      </c>
      <c r="AC3769" s="188">
        <v>57.11</v>
      </c>
      <c r="AD3769" s="188">
        <v>52.11</v>
      </c>
      <c r="AE3769" s="188">
        <v>46.32</v>
      </c>
      <c r="AF3769" s="188">
        <v>55.58</v>
      </c>
    </row>
    <row r="3770" spans="1:32" x14ac:dyDescent="0.3">
      <c r="A3770" s="180" t="s">
        <v>973</v>
      </c>
      <c r="B3770" s="180">
        <v>20256</v>
      </c>
      <c r="C3770" s="182" t="s">
        <v>30058</v>
      </c>
      <c r="D3770" s="180" t="s">
        <v>6</v>
      </c>
      <c r="E3770" s="180" t="s">
        <v>857</v>
      </c>
      <c r="F3770" s="188">
        <v>0.32</v>
      </c>
      <c r="G3770" s="188">
        <v>0.36</v>
      </c>
      <c r="H3770" s="188">
        <v>0.33</v>
      </c>
      <c r="I3770" s="188">
        <v>0.4</v>
      </c>
      <c r="J3770" s="188">
        <v>0.27</v>
      </c>
      <c r="K3770" s="188">
        <v>0.27</v>
      </c>
      <c r="L3770" s="188">
        <v>0.31</v>
      </c>
      <c r="M3770" s="188">
        <v>0.35</v>
      </c>
      <c r="N3770" s="188">
        <v>0.26</v>
      </c>
      <c r="O3770" s="188">
        <v>0.28999999999999998</v>
      </c>
      <c r="P3770" s="188">
        <v>0.32</v>
      </c>
      <c r="Q3770" s="188">
        <v>0.35</v>
      </c>
      <c r="R3770" s="188">
        <v>0.36</v>
      </c>
      <c r="S3770" s="188">
        <v>0.35</v>
      </c>
      <c r="T3770" s="188">
        <v>0.31</v>
      </c>
      <c r="U3770" s="188">
        <v>0.45</v>
      </c>
      <c r="V3770" s="188">
        <v>0.27</v>
      </c>
      <c r="W3770" s="188">
        <v>0.39</v>
      </c>
      <c r="X3770" s="188">
        <v>0.28000000000000003</v>
      </c>
      <c r="Y3770" s="188">
        <v>0.33</v>
      </c>
      <c r="Z3770" s="188">
        <v>0.45</v>
      </c>
      <c r="AA3770" s="188">
        <v>0.38</v>
      </c>
      <c r="AB3770" s="188">
        <v>0.54</v>
      </c>
      <c r="AC3770" s="188">
        <v>0.5</v>
      </c>
      <c r="AD3770" s="188">
        <v>0.28000000000000003</v>
      </c>
      <c r="AE3770" s="188">
        <v>0.37</v>
      </c>
      <c r="AF3770" s="188">
        <v>0.34</v>
      </c>
    </row>
    <row r="3771" spans="1:32" x14ac:dyDescent="0.3">
      <c r="A3771" s="180" t="s">
        <v>26752</v>
      </c>
      <c r="B3771" s="180">
        <v>14511</v>
      </c>
      <c r="C3771" s="182" t="s">
        <v>30059</v>
      </c>
      <c r="D3771" s="180" t="s">
        <v>6</v>
      </c>
      <c r="E3771" s="180" t="s">
        <v>857</v>
      </c>
      <c r="F3771" s="188"/>
      <c r="G3771" s="188"/>
      <c r="H3771" s="188"/>
      <c r="I3771" s="188"/>
      <c r="J3771" s="188">
        <v>869381.93</v>
      </c>
      <c r="K3771" s="188"/>
      <c r="L3771" s="188"/>
      <c r="M3771" s="188"/>
      <c r="N3771" s="188"/>
      <c r="O3771" s="188"/>
      <c r="P3771" s="188"/>
      <c r="Q3771" s="188"/>
      <c r="R3771" s="188"/>
      <c r="S3771" s="188">
        <v>764291.8</v>
      </c>
      <c r="T3771" s="188"/>
      <c r="U3771" s="188"/>
      <c r="V3771" s="188"/>
      <c r="W3771" s="188"/>
      <c r="X3771" s="188"/>
      <c r="Y3771" s="188"/>
      <c r="Z3771" s="188"/>
      <c r="AA3771" s="188"/>
      <c r="AB3771" s="188"/>
      <c r="AC3771" s="188">
        <v>882544.73</v>
      </c>
      <c r="AD3771" s="188"/>
      <c r="AE3771" s="188">
        <v>943688.07</v>
      </c>
      <c r="AF3771" s="188"/>
    </row>
    <row r="3772" spans="1:32" x14ac:dyDescent="0.3">
      <c r="A3772" s="180" t="s">
        <v>26752</v>
      </c>
      <c r="B3772" s="180">
        <v>10642</v>
      </c>
      <c r="C3772" s="182" t="s">
        <v>30060</v>
      </c>
      <c r="D3772" s="180" t="s">
        <v>6</v>
      </c>
      <c r="E3772" s="180" t="s">
        <v>26586</v>
      </c>
      <c r="F3772" s="188"/>
      <c r="G3772" s="188"/>
      <c r="H3772" s="188"/>
      <c r="I3772" s="188"/>
      <c r="J3772" s="188">
        <v>819000</v>
      </c>
      <c r="K3772" s="188"/>
      <c r="L3772" s="188"/>
      <c r="M3772" s="188"/>
      <c r="N3772" s="188"/>
      <c r="O3772" s="188"/>
      <c r="P3772" s="188"/>
      <c r="Q3772" s="188"/>
      <c r="R3772" s="188"/>
      <c r="S3772" s="188">
        <v>720000</v>
      </c>
      <c r="T3772" s="188"/>
      <c r="U3772" s="188"/>
      <c r="V3772" s="188"/>
      <c r="W3772" s="188"/>
      <c r="X3772" s="188"/>
      <c r="Y3772" s="188"/>
      <c r="Z3772" s="188"/>
      <c r="AA3772" s="188"/>
      <c r="AB3772" s="188"/>
      <c r="AC3772" s="188">
        <v>831400</v>
      </c>
      <c r="AD3772" s="188"/>
      <c r="AE3772" s="188">
        <v>889000</v>
      </c>
      <c r="AF3772" s="188"/>
    </row>
    <row r="3773" spans="1:32" x14ac:dyDescent="0.3">
      <c r="A3773" s="180" t="s">
        <v>26752</v>
      </c>
      <c r="B3773" s="180">
        <v>14489</v>
      </c>
      <c r="C3773" s="182" t="s">
        <v>30061</v>
      </c>
      <c r="D3773" s="180" t="s">
        <v>6</v>
      </c>
      <c r="E3773" s="180" t="s">
        <v>857</v>
      </c>
      <c r="F3773" s="188"/>
      <c r="G3773" s="188"/>
      <c r="H3773" s="188"/>
      <c r="I3773" s="188"/>
      <c r="J3773" s="188">
        <v>726437.76</v>
      </c>
      <c r="K3773" s="188"/>
      <c r="L3773" s="188"/>
      <c r="M3773" s="188"/>
      <c r="N3773" s="188"/>
      <c r="O3773" s="188"/>
      <c r="P3773" s="188"/>
      <c r="Q3773" s="188"/>
      <c r="R3773" s="188"/>
      <c r="S3773" s="188">
        <v>638626.6</v>
      </c>
      <c r="T3773" s="188"/>
      <c r="U3773" s="188"/>
      <c r="V3773" s="188"/>
      <c r="W3773" s="188"/>
      <c r="X3773" s="188"/>
      <c r="Y3773" s="188"/>
      <c r="Z3773" s="188"/>
      <c r="AA3773" s="188"/>
      <c r="AB3773" s="188"/>
      <c r="AC3773" s="188">
        <v>737436.33</v>
      </c>
      <c r="AD3773" s="188"/>
      <c r="AE3773" s="188">
        <v>788526.46</v>
      </c>
      <c r="AF3773" s="188"/>
    </row>
    <row r="3774" spans="1:32" x14ac:dyDescent="0.3">
      <c r="A3774" s="180" t="s">
        <v>26752</v>
      </c>
      <c r="B3774" s="180">
        <v>14513</v>
      </c>
      <c r="C3774" s="182" t="s">
        <v>30062</v>
      </c>
      <c r="D3774" s="180" t="s">
        <v>6</v>
      </c>
      <c r="E3774" s="180" t="s">
        <v>857</v>
      </c>
      <c r="F3774" s="188"/>
      <c r="G3774" s="188"/>
      <c r="H3774" s="188"/>
      <c r="I3774" s="188"/>
      <c r="J3774" s="188">
        <v>544845.56000000006</v>
      </c>
      <c r="K3774" s="188"/>
      <c r="L3774" s="188"/>
      <c r="M3774" s="188"/>
      <c r="N3774" s="188"/>
      <c r="O3774" s="188"/>
      <c r="P3774" s="188"/>
      <c r="Q3774" s="188"/>
      <c r="R3774" s="188"/>
      <c r="S3774" s="188">
        <v>478985.11</v>
      </c>
      <c r="T3774" s="188"/>
      <c r="U3774" s="188"/>
      <c r="V3774" s="188"/>
      <c r="W3774" s="188"/>
      <c r="X3774" s="188"/>
      <c r="Y3774" s="188"/>
      <c r="Z3774" s="188"/>
      <c r="AA3774" s="188"/>
      <c r="AB3774" s="188"/>
      <c r="AC3774" s="188">
        <v>553094.75</v>
      </c>
      <c r="AD3774" s="188"/>
      <c r="AE3774" s="188">
        <v>591413.56000000006</v>
      </c>
      <c r="AF3774" s="188"/>
    </row>
    <row r="3775" spans="1:32" x14ac:dyDescent="0.3">
      <c r="A3775" s="180" t="s">
        <v>26752</v>
      </c>
      <c r="B3775" s="180">
        <v>10646</v>
      </c>
      <c r="C3775" s="182" t="s">
        <v>30063</v>
      </c>
      <c r="D3775" s="180" t="s">
        <v>6</v>
      </c>
      <c r="E3775" s="180" t="s">
        <v>857</v>
      </c>
      <c r="F3775" s="188"/>
      <c r="G3775" s="188"/>
      <c r="H3775" s="188"/>
      <c r="I3775" s="188"/>
      <c r="J3775" s="188">
        <v>524042.8</v>
      </c>
      <c r="K3775" s="188"/>
      <c r="L3775" s="188"/>
      <c r="M3775" s="188"/>
      <c r="N3775" s="188"/>
      <c r="O3775" s="188"/>
      <c r="P3775" s="188"/>
      <c r="Q3775" s="188"/>
      <c r="R3775" s="188"/>
      <c r="S3775" s="188">
        <v>460696.96</v>
      </c>
      <c r="T3775" s="188"/>
      <c r="U3775" s="188"/>
      <c r="V3775" s="188"/>
      <c r="W3775" s="188"/>
      <c r="X3775" s="188"/>
      <c r="Y3775" s="188"/>
      <c r="Z3775" s="188"/>
      <c r="AA3775" s="188"/>
      <c r="AB3775" s="188"/>
      <c r="AC3775" s="188">
        <v>531977.02</v>
      </c>
      <c r="AD3775" s="188"/>
      <c r="AE3775" s="188">
        <v>568832.78</v>
      </c>
      <c r="AF3775" s="188"/>
    </row>
    <row r="3776" spans="1:32" x14ac:dyDescent="0.3">
      <c r="A3776" s="180" t="s">
        <v>26752</v>
      </c>
      <c r="B3776" s="180">
        <v>6070</v>
      </c>
      <c r="C3776" s="182" t="s">
        <v>30064</v>
      </c>
      <c r="D3776" s="180" t="s">
        <v>6</v>
      </c>
      <c r="E3776" s="180" t="s">
        <v>857</v>
      </c>
      <c r="F3776" s="188"/>
      <c r="G3776" s="188"/>
      <c r="H3776" s="188"/>
      <c r="I3776" s="188"/>
      <c r="J3776" s="188">
        <v>716039.98</v>
      </c>
      <c r="K3776" s="188"/>
      <c r="L3776" s="188"/>
      <c r="M3776" s="188"/>
      <c r="N3776" s="188"/>
      <c r="O3776" s="188"/>
      <c r="P3776" s="188"/>
      <c r="Q3776" s="188"/>
      <c r="R3776" s="188"/>
      <c r="S3776" s="188">
        <v>629485.69999999995</v>
      </c>
      <c r="T3776" s="188"/>
      <c r="U3776" s="188"/>
      <c r="V3776" s="188"/>
      <c r="W3776" s="188"/>
      <c r="X3776" s="188"/>
      <c r="Y3776" s="188"/>
      <c r="Z3776" s="188"/>
      <c r="AA3776" s="188"/>
      <c r="AB3776" s="188"/>
      <c r="AC3776" s="188">
        <v>726881.13</v>
      </c>
      <c r="AD3776" s="188"/>
      <c r="AE3776" s="188">
        <v>777239.98</v>
      </c>
      <c r="AF3776" s="188"/>
    </row>
    <row r="3777" spans="1:32" x14ac:dyDescent="0.3">
      <c r="A3777" s="180" t="s">
        <v>26752</v>
      </c>
      <c r="B3777" s="180">
        <v>6069</v>
      </c>
      <c r="C3777" s="182" t="s">
        <v>30065</v>
      </c>
      <c r="D3777" s="180" t="s">
        <v>6</v>
      </c>
      <c r="E3777" s="180" t="s">
        <v>857</v>
      </c>
      <c r="F3777" s="188"/>
      <c r="G3777" s="188"/>
      <c r="H3777" s="188"/>
      <c r="I3777" s="188"/>
      <c r="J3777" s="188">
        <v>158184.03</v>
      </c>
      <c r="K3777" s="188"/>
      <c r="L3777" s="188"/>
      <c r="M3777" s="188"/>
      <c r="N3777" s="188"/>
      <c r="O3777" s="188"/>
      <c r="P3777" s="188"/>
      <c r="Q3777" s="188"/>
      <c r="R3777" s="188"/>
      <c r="S3777" s="188">
        <v>139062.88</v>
      </c>
      <c r="T3777" s="188"/>
      <c r="U3777" s="188"/>
      <c r="V3777" s="188"/>
      <c r="W3777" s="188"/>
      <c r="X3777" s="188"/>
      <c r="Y3777" s="188"/>
      <c r="Z3777" s="188"/>
      <c r="AA3777" s="188"/>
      <c r="AB3777" s="188"/>
      <c r="AC3777" s="188">
        <v>160579</v>
      </c>
      <c r="AD3777" s="188"/>
      <c r="AE3777" s="188">
        <v>171704.03</v>
      </c>
      <c r="AF3777" s="188"/>
    </row>
    <row r="3778" spans="1:32" x14ac:dyDescent="0.3">
      <c r="A3778" s="180" t="s">
        <v>26752</v>
      </c>
      <c r="B3778" s="180">
        <v>14626</v>
      </c>
      <c r="C3778" s="182" t="s">
        <v>30066</v>
      </c>
      <c r="D3778" s="180" t="s">
        <v>6</v>
      </c>
      <c r="E3778" s="180" t="s">
        <v>857</v>
      </c>
      <c r="F3778" s="188"/>
      <c r="G3778" s="188"/>
      <c r="H3778" s="188"/>
      <c r="I3778" s="188"/>
      <c r="J3778" s="188">
        <v>783900.03</v>
      </c>
      <c r="K3778" s="188"/>
      <c r="L3778" s="188"/>
      <c r="M3778" s="188"/>
      <c r="N3778" s="188"/>
      <c r="O3778" s="188"/>
      <c r="P3778" s="188"/>
      <c r="Q3778" s="188"/>
      <c r="R3778" s="188"/>
      <c r="S3778" s="188">
        <v>689142.88</v>
      </c>
      <c r="T3778" s="188"/>
      <c r="U3778" s="188"/>
      <c r="V3778" s="188"/>
      <c r="W3778" s="188"/>
      <c r="X3778" s="188"/>
      <c r="Y3778" s="188"/>
      <c r="Z3778" s="188"/>
      <c r="AA3778" s="188"/>
      <c r="AB3778" s="188"/>
      <c r="AC3778" s="188">
        <v>795768.6</v>
      </c>
      <c r="AD3778" s="188"/>
      <c r="AE3778" s="188">
        <v>850900.03</v>
      </c>
      <c r="AF3778" s="188"/>
    </row>
    <row r="3779" spans="1:32" x14ac:dyDescent="0.3">
      <c r="A3779" s="180" t="s">
        <v>26752</v>
      </c>
      <c r="B3779" s="180">
        <v>6067</v>
      </c>
      <c r="C3779" s="182" t="s">
        <v>30067</v>
      </c>
      <c r="D3779" s="180" t="s">
        <v>6</v>
      </c>
      <c r="E3779" s="180" t="s">
        <v>857</v>
      </c>
      <c r="F3779" s="188"/>
      <c r="G3779" s="188"/>
      <c r="H3779" s="188"/>
      <c r="I3779" s="188"/>
      <c r="J3779" s="188">
        <v>643500.01</v>
      </c>
      <c r="K3779" s="188"/>
      <c r="L3779" s="188"/>
      <c r="M3779" s="188"/>
      <c r="N3779" s="188"/>
      <c r="O3779" s="188"/>
      <c r="P3779" s="188"/>
      <c r="Q3779" s="188"/>
      <c r="R3779" s="188"/>
      <c r="S3779" s="188">
        <v>565714.29</v>
      </c>
      <c r="T3779" s="188"/>
      <c r="U3779" s="188"/>
      <c r="V3779" s="188"/>
      <c r="W3779" s="188"/>
      <c r="X3779" s="188"/>
      <c r="Y3779" s="188"/>
      <c r="Z3779" s="188"/>
      <c r="AA3779" s="188"/>
      <c r="AB3779" s="188"/>
      <c r="AC3779" s="188">
        <v>653242.86</v>
      </c>
      <c r="AD3779" s="188"/>
      <c r="AE3779" s="188">
        <v>698500.01</v>
      </c>
      <c r="AF3779" s="188"/>
    </row>
    <row r="3780" spans="1:32" x14ac:dyDescent="0.3">
      <c r="A3780" s="180" t="s">
        <v>973</v>
      </c>
      <c r="B3780" s="180">
        <v>38393</v>
      </c>
      <c r="C3780" s="182" t="s">
        <v>30068</v>
      </c>
      <c r="D3780" s="180" t="s">
        <v>6</v>
      </c>
      <c r="E3780" s="180" t="s">
        <v>26586</v>
      </c>
      <c r="F3780" s="188">
        <v>20</v>
      </c>
      <c r="G3780" s="188">
        <v>17</v>
      </c>
      <c r="H3780" s="188">
        <v>13.8</v>
      </c>
      <c r="I3780" s="188">
        <v>15.99</v>
      </c>
      <c r="J3780" s="188">
        <v>17.899999999999999</v>
      </c>
      <c r="K3780" s="188">
        <v>14.25</v>
      </c>
      <c r="L3780" s="188">
        <v>20.170000000000002</v>
      </c>
      <c r="M3780" s="188">
        <v>17.920000000000002</v>
      </c>
      <c r="N3780" s="188">
        <v>17</v>
      </c>
      <c r="O3780" s="188">
        <v>20.5</v>
      </c>
      <c r="P3780" s="188">
        <v>24.65</v>
      </c>
      <c r="Q3780" s="188">
        <v>24</v>
      </c>
      <c r="R3780" s="188">
        <v>22.35</v>
      </c>
      <c r="S3780" s="188">
        <v>16.73</v>
      </c>
      <c r="T3780" s="188">
        <v>15.5</v>
      </c>
      <c r="U3780" s="188">
        <v>18.989999999999998</v>
      </c>
      <c r="V3780" s="188">
        <v>17.43</v>
      </c>
      <c r="W3780" s="188">
        <v>19</v>
      </c>
      <c r="X3780" s="188">
        <v>18</v>
      </c>
      <c r="Y3780" s="188">
        <v>15.9</v>
      </c>
      <c r="Z3780" s="188">
        <v>20</v>
      </c>
      <c r="AA3780" s="188">
        <v>15</v>
      </c>
      <c r="AB3780" s="188">
        <v>19.670000000000002</v>
      </c>
      <c r="AC3780" s="188">
        <v>19.899999999999999</v>
      </c>
      <c r="AD3780" s="188">
        <v>18</v>
      </c>
      <c r="AE3780" s="188">
        <v>20.99</v>
      </c>
      <c r="AF3780" s="188">
        <v>19.899999999999999</v>
      </c>
    </row>
    <row r="3781" spans="1:32" x14ac:dyDescent="0.3">
      <c r="A3781" s="180" t="s">
        <v>973</v>
      </c>
      <c r="B3781" s="180">
        <v>45233</v>
      </c>
      <c r="C3781" s="182" t="s">
        <v>31619</v>
      </c>
      <c r="D3781" s="180" t="s">
        <v>6</v>
      </c>
      <c r="E3781" s="180" t="s">
        <v>857</v>
      </c>
      <c r="F3781" s="188">
        <v>8.58</v>
      </c>
      <c r="G3781" s="188">
        <v>7.29</v>
      </c>
      <c r="H3781" s="188">
        <v>5.92</v>
      </c>
      <c r="I3781" s="188">
        <v>6.86</v>
      </c>
      <c r="J3781" s="188">
        <v>7.68</v>
      </c>
      <c r="K3781" s="188">
        <v>6.11</v>
      </c>
      <c r="L3781" s="188">
        <v>8.65</v>
      </c>
      <c r="M3781" s="188">
        <v>7.69</v>
      </c>
      <c r="N3781" s="188">
        <v>7.29</v>
      </c>
      <c r="O3781" s="188">
        <v>8.7899999999999991</v>
      </c>
      <c r="P3781" s="188">
        <v>10.57</v>
      </c>
      <c r="Q3781" s="188">
        <v>10.3</v>
      </c>
      <c r="R3781" s="188">
        <v>9.59</v>
      </c>
      <c r="S3781" s="188">
        <v>7.18</v>
      </c>
      <c r="T3781" s="188">
        <v>6.65</v>
      </c>
      <c r="U3781" s="188">
        <v>8.15</v>
      </c>
      <c r="V3781" s="188">
        <v>7.48</v>
      </c>
      <c r="W3781" s="188">
        <v>8.15</v>
      </c>
      <c r="X3781" s="188">
        <v>7.72</v>
      </c>
      <c r="Y3781" s="188">
        <v>6.82</v>
      </c>
      <c r="Z3781" s="188">
        <v>8.58</v>
      </c>
      <c r="AA3781" s="188">
        <v>6.43</v>
      </c>
      <c r="AB3781" s="188">
        <v>8.44</v>
      </c>
      <c r="AC3781" s="188">
        <v>8.5399999999999991</v>
      </c>
      <c r="AD3781" s="188">
        <v>7.72</v>
      </c>
      <c r="AE3781" s="188">
        <v>9</v>
      </c>
      <c r="AF3781" s="188">
        <v>8.5399999999999991</v>
      </c>
    </row>
    <row r="3782" spans="1:32" x14ac:dyDescent="0.3">
      <c r="A3782" s="180" t="s">
        <v>973</v>
      </c>
      <c r="B3782" s="180">
        <v>38390</v>
      </c>
      <c r="C3782" s="182" t="s">
        <v>30069</v>
      </c>
      <c r="D3782" s="180" t="s">
        <v>6</v>
      </c>
      <c r="E3782" s="180" t="s">
        <v>857</v>
      </c>
      <c r="F3782" s="188">
        <v>49.14</v>
      </c>
      <c r="G3782" s="188">
        <v>41.76</v>
      </c>
      <c r="H3782" s="188">
        <v>33.9</v>
      </c>
      <c r="I3782" s="188">
        <v>39.28</v>
      </c>
      <c r="J3782" s="188">
        <v>43.98</v>
      </c>
      <c r="K3782" s="188">
        <v>35.01</v>
      </c>
      <c r="L3782" s="188">
        <v>49.55</v>
      </c>
      <c r="M3782" s="188">
        <v>44.02</v>
      </c>
      <c r="N3782" s="188">
        <v>41.76</v>
      </c>
      <c r="O3782" s="188">
        <v>50.36</v>
      </c>
      <c r="P3782" s="188">
        <v>60.56</v>
      </c>
      <c r="Q3782" s="188">
        <v>58.96</v>
      </c>
      <c r="R3782" s="188">
        <v>54.91</v>
      </c>
      <c r="S3782" s="188">
        <v>41.1</v>
      </c>
      <c r="T3782" s="188">
        <v>38.08</v>
      </c>
      <c r="U3782" s="188">
        <v>46.65</v>
      </c>
      <c r="V3782" s="188">
        <v>42.82</v>
      </c>
      <c r="W3782" s="188">
        <v>46.68</v>
      </c>
      <c r="X3782" s="188">
        <v>44.22</v>
      </c>
      <c r="Y3782" s="188">
        <v>39.06</v>
      </c>
      <c r="Z3782" s="188">
        <v>49.14</v>
      </c>
      <c r="AA3782" s="188">
        <v>36.85</v>
      </c>
      <c r="AB3782" s="188">
        <v>48.32</v>
      </c>
      <c r="AC3782" s="188">
        <v>48.89</v>
      </c>
      <c r="AD3782" s="188">
        <v>44.22</v>
      </c>
      <c r="AE3782" s="188">
        <v>51.57</v>
      </c>
      <c r="AF3782" s="188">
        <v>48.89</v>
      </c>
    </row>
    <row r="3783" spans="1:32" x14ac:dyDescent="0.3">
      <c r="A3783" s="180" t="s">
        <v>973</v>
      </c>
      <c r="B3783" s="180">
        <v>11578</v>
      </c>
      <c r="C3783" s="182" t="s">
        <v>30070</v>
      </c>
      <c r="D3783" s="180" t="s">
        <v>6</v>
      </c>
      <c r="E3783" s="180" t="s">
        <v>857</v>
      </c>
      <c r="F3783" s="188">
        <v>13.91</v>
      </c>
      <c r="G3783" s="188">
        <v>13.24</v>
      </c>
      <c r="H3783" s="188">
        <v>13.6</v>
      </c>
      <c r="I3783" s="188">
        <v>11.79</v>
      </c>
      <c r="J3783" s="188">
        <v>13.04</v>
      </c>
      <c r="K3783" s="188">
        <v>14.45</v>
      </c>
      <c r="L3783" s="188">
        <v>12.98</v>
      </c>
      <c r="M3783" s="188">
        <v>12.69</v>
      </c>
      <c r="N3783" s="188">
        <v>14.72</v>
      </c>
      <c r="O3783" s="188">
        <v>12.09</v>
      </c>
      <c r="P3783" s="188">
        <v>13.15</v>
      </c>
      <c r="Q3783" s="188">
        <v>14.36</v>
      </c>
      <c r="R3783" s="188">
        <v>16.36</v>
      </c>
      <c r="S3783" s="188">
        <v>13.72</v>
      </c>
      <c r="T3783" s="188">
        <v>13.6</v>
      </c>
      <c r="U3783" s="188">
        <v>14.45</v>
      </c>
      <c r="V3783" s="188">
        <v>13.3</v>
      </c>
      <c r="W3783" s="188">
        <v>12.7</v>
      </c>
      <c r="X3783" s="188">
        <v>13.27</v>
      </c>
      <c r="Y3783" s="188">
        <v>12.7</v>
      </c>
      <c r="Z3783" s="188">
        <v>15.42</v>
      </c>
      <c r="AA3783" s="188">
        <v>12.09</v>
      </c>
      <c r="AB3783" s="188">
        <v>13.65</v>
      </c>
      <c r="AC3783" s="188">
        <v>14.91</v>
      </c>
      <c r="AD3783" s="188">
        <v>13.6</v>
      </c>
      <c r="AE3783" s="188">
        <v>12.09</v>
      </c>
      <c r="AF3783" s="188">
        <v>14.51</v>
      </c>
    </row>
    <row r="3784" spans="1:32" x14ac:dyDescent="0.3">
      <c r="A3784" s="180" t="s">
        <v>973</v>
      </c>
      <c r="B3784" s="180">
        <v>11577</v>
      </c>
      <c r="C3784" s="182" t="s">
        <v>30071</v>
      </c>
      <c r="D3784" s="180" t="s">
        <v>6</v>
      </c>
      <c r="E3784" s="180" t="s">
        <v>857</v>
      </c>
      <c r="F3784" s="188">
        <v>13.27</v>
      </c>
      <c r="G3784" s="188">
        <v>12.64</v>
      </c>
      <c r="H3784" s="188">
        <v>12.99</v>
      </c>
      <c r="I3784" s="188">
        <v>11.25</v>
      </c>
      <c r="J3784" s="188">
        <v>12.44</v>
      </c>
      <c r="K3784" s="188">
        <v>13.79</v>
      </c>
      <c r="L3784" s="188">
        <v>12.39</v>
      </c>
      <c r="M3784" s="188">
        <v>12.11</v>
      </c>
      <c r="N3784" s="188">
        <v>14.05</v>
      </c>
      <c r="O3784" s="188">
        <v>11.54</v>
      </c>
      <c r="P3784" s="188">
        <v>12.55</v>
      </c>
      <c r="Q3784" s="188">
        <v>13.71</v>
      </c>
      <c r="R3784" s="188">
        <v>15.62</v>
      </c>
      <c r="S3784" s="188">
        <v>13.1</v>
      </c>
      <c r="T3784" s="188">
        <v>12.99</v>
      </c>
      <c r="U3784" s="188">
        <v>13.79</v>
      </c>
      <c r="V3784" s="188">
        <v>12.7</v>
      </c>
      <c r="W3784" s="188">
        <v>12.12</v>
      </c>
      <c r="X3784" s="188">
        <v>12.67</v>
      </c>
      <c r="Y3784" s="188">
        <v>12.12</v>
      </c>
      <c r="Z3784" s="188">
        <v>14.72</v>
      </c>
      <c r="AA3784" s="188">
        <v>11.54</v>
      </c>
      <c r="AB3784" s="188">
        <v>13.03</v>
      </c>
      <c r="AC3784" s="188">
        <v>14.23</v>
      </c>
      <c r="AD3784" s="188">
        <v>12.99</v>
      </c>
      <c r="AE3784" s="188">
        <v>11.54</v>
      </c>
      <c r="AF3784" s="188">
        <v>13.85</v>
      </c>
    </row>
    <row r="3785" spans="1:32" x14ac:dyDescent="0.3">
      <c r="A3785" s="180" t="s">
        <v>973</v>
      </c>
      <c r="B3785" s="180">
        <v>42432</v>
      </c>
      <c r="C3785" s="182" t="s">
        <v>30072</v>
      </c>
      <c r="D3785" s="180" t="s">
        <v>6</v>
      </c>
      <c r="E3785" s="180" t="s">
        <v>857</v>
      </c>
      <c r="F3785" s="188"/>
      <c r="G3785" s="188"/>
      <c r="H3785" s="188"/>
      <c r="I3785" s="188"/>
      <c r="J3785" s="188"/>
      <c r="K3785" s="188"/>
      <c r="L3785" s="188"/>
      <c r="M3785" s="188"/>
      <c r="N3785" s="188"/>
      <c r="O3785" s="188"/>
      <c r="P3785" s="188"/>
      <c r="Q3785" s="188"/>
      <c r="R3785" s="188"/>
      <c r="S3785" s="188"/>
      <c r="T3785" s="188"/>
      <c r="U3785" s="188"/>
      <c r="V3785" s="188"/>
      <c r="W3785" s="188"/>
      <c r="X3785" s="188"/>
      <c r="Y3785" s="188"/>
      <c r="Z3785" s="188"/>
      <c r="AA3785" s="188"/>
      <c r="AB3785" s="188"/>
      <c r="AC3785" s="188"/>
      <c r="AD3785" s="188"/>
      <c r="AE3785" s="188">
        <v>2424.64</v>
      </c>
      <c r="AF3785" s="188"/>
    </row>
    <row r="3786" spans="1:32" x14ac:dyDescent="0.3">
      <c r="A3786" s="180" t="s">
        <v>973</v>
      </c>
      <c r="B3786" s="180">
        <v>42437</v>
      </c>
      <c r="C3786" s="182" t="s">
        <v>30073</v>
      </c>
      <c r="D3786" s="180" t="s">
        <v>6</v>
      </c>
      <c r="E3786" s="180" t="s">
        <v>857</v>
      </c>
      <c r="F3786" s="188"/>
      <c r="G3786" s="188"/>
      <c r="H3786" s="188"/>
      <c r="I3786" s="188"/>
      <c r="J3786" s="188"/>
      <c r="K3786" s="188"/>
      <c r="L3786" s="188"/>
      <c r="M3786" s="188"/>
      <c r="N3786" s="188"/>
      <c r="O3786" s="188"/>
      <c r="P3786" s="188"/>
      <c r="Q3786" s="188"/>
      <c r="R3786" s="188"/>
      <c r="S3786" s="188"/>
      <c r="T3786" s="188"/>
      <c r="U3786" s="188"/>
      <c r="V3786" s="188"/>
      <c r="W3786" s="188"/>
      <c r="X3786" s="188"/>
      <c r="Y3786" s="188"/>
      <c r="Z3786" s="188"/>
      <c r="AA3786" s="188"/>
      <c r="AB3786" s="188"/>
      <c r="AC3786" s="188"/>
      <c r="AD3786" s="188"/>
      <c r="AE3786" s="188">
        <v>1843.37</v>
      </c>
      <c r="AF3786" s="188"/>
    </row>
    <row r="3787" spans="1:32" x14ac:dyDescent="0.3">
      <c r="A3787" s="180" t="s">
        <v>973</v>
      </c>
      <c r="B3787" s="180">
        <v>1116</v>
      </c>
      <c r="C3787" s="182" t="s">
        <v>30074</v>
      </c>
      <c r="D3787" s="180" t="s">
        <v>37</v>
      </c>
      <c r="E3787" s="180" t="s">
        <v>857</v>
      </c>
      <c r="F3787" s="188"/>
      <c r="G3787" s="188">
        <v>25.81</v>
      </c>
      <c r="H3787" s="188"/>
      <c r="I3787" s="188">
        <v>19.04</v>
      </c>
      <c r="J3787" s="188">
        <v>19.13</v>
      </c>
      <c r="K3787" s="188">
        <v>17.059999999999999</v>
      </c>
      <c r="L3787" s="188">
        <v>20.86</v>
      </c>
      <c r="M3787" s="188">
        <v>17.11</v>
      </c>
      <c r="N3787" s="188"/>
      <c r="O3787" s="188"/>
      <c r="P3787" s="188">
        <v>18.690000000000001</v>
      </c>
      <c r="Q3787" s="188"/>
      <c r="R3787" s="188">
        <v>20.53</v>
      </c>
      <c r="S3787" s="188">
        <v>16.84</v>
      </c>
      <c r="T3787" s="188">
        <v>17.989999999999998</v>
      </c>
      <c r="U3787" s="188">
        <v>18.29</v>
      </c>
      <c r="V3787" s="188">
        <v>20.73</v>
      </c>
      <c r="W3787" s="188"/>
      <c r="X3787" s="188">
        <v>17.07</v>
      </c>
      <c r="Y3787" s="188">
        <v>18.79</v>
      </c>
      <c r="Z3787" s="188">
        <v>23.77</v>
      </c>
      <c r="AA3787" s="188"/>
      <c r="AB3787" s="188">
        <v>21.27</v>
      </c>
      <c r="AC3787" s="188">
        <v>19.8</v>
      </c>
      <c r="AD3787" s="188"/>
      <c r="AE3787" s="188">
        <v>18.28</v>
      </c>
      <c r="AF3787" s="188"/>
    </row>
    <row r="3788" spans="1:32" x14ac:dyDescent="0.3">
      <c r="A3788" s="180" t="s">
        <v>973</v>
      </c>
      <c r="B3788" s="180">
        <v>1115</v>
      </c>
      <c r="C3788" s="182" t="s">
        <v>30075</v>
      </c>
      <c r="D3788" s="180" t="s">
        <v>37</v>
      </c>
      <c r="E3788" s="180" t="s">
        <v>857</v>
      </c>
      <c r="F3788" s="188"/>
      <c r="G3788" s="188">
        <v>30.92</v>
      </c>
      <c r="H3788" s="188"/>
      <c r="I3788" s="188">
        <v>22.82</v>
      </c>
      <c r="J3788" s="188">
        <v>22.92</v>
      </c>
      <c r="K3788" s="188">
        <v>20.440000000000001</v>
      </c>
      <c r="L3788" s="188">
        <v>25</v>
      </c>
      <c r="M3788" s="188">
        <v>20.5</v>
      </c>
      <c r="N3788" s="188"/>
      <c r="O3788" s="188"/>
      <c r="P3788" s="188">
        <v>22.4</v>
      </c>
      <c r="Q3788" s="188"/>
      <c r="R3788" s="188">
        <v>24.6</v>
      </c>
      <c r="S3788" s="188">
        <v>20.18</v>
      </c>
      <c r="T3788" s="188">
        <v>21.56</v>
      </c>
      <c r="U3788" s="188">
        <v>21.92</v>
      </c>
      <c r="V3788" s="188">
        <v>24.84</v>
      </c>
      <c r="W3788" s="188"/>
      <c r="X3788" s="188">
        <v>20.46</v>
      </c>
      <c r="Y3788" s="188">
        <v>22.52</v>
      </c>
      <c r="Z3788" s="188">
        <v>28.48</v>
      </c>
      <c r="AA3788" s="188"/>
      <c r="AB3788" s="188">
        <v>25.48</v>
      </c>
      <c r="AC3788" s="188">
        <v>23.72</v>
      </c>
      <c r="AD3788" s="188"/>
      <c r="AE3788" s="188">
        <v>21.9</v>
      </c>
      <c r="AF3788" s="188"/>
    </row>
    <row r="3789" spans="1:32" x14ac:dyDescent="0.3">
      <c r="A3789" s="180" t="s">
        <v>973</v>
      </c>
      <c r="B3789" s="180">
        <v>1113</v>
      </c>
      <c r="C3789" s="182" t="s">
        <v>30076</v>
      </c>
      <c r="D3789" s="180" t="s">
        <v>37</v>
      </c>
      <c r="E3789" s="180" t="s">
        <v>857</v>
      </c>
      <c r="F3789" s="188"/>
      <c r="G3789" s="188">
        <v>36.15</v>
      </c>
      <c r="H3789" s="188"/>
      <c r="I3789" s="188">
        <v>26.68</v>
      </c>
      <c r="J3789" s="188">
        <v>26.8</v>
      </c>
      <c r="K3789" s="188">
        <v>23.9</v>
      </c>
      <c r="L3789" s="188">
        <v>29.23</v>
      </c>
      <c r="M3789" s="188">
        <v>23.97</v>
      </c>
      <c r="N3789" s="188"/>
      <c r="O3789" s="188"/>
      <c r="P3789" s="188">
        <v>26.19</v>
      </c>
      <c r="Q3789" s="188"/>
      <c r="R3789" s="188">
        <v>28.76</v>
      </c>
      <c r="S3789" s="188">
        <v>23.59</v>
      </c>
      <c r="T3789" s="188">
        <v>25.21</v>
      </c>
      <c r="U3789" s="188">
        <v>25.63</v>
      </c>
      <c r="V3789" s="188">
        <v>29.04</v>
      </c>
      <c r="W3789" s="188"/>
      <c r="X3789" s="188">
        <v>23.92</v>
      </c>
      <c r="Y3789" s="188">
        <v>26.33</v>
      </c>
      <c r="Z3789" s="188">
        <v>33.299999999999997</v>
      </c>
      <c r="AA3789" s="188"/>
      <c r="AB3789" s="188">
        <v>29.79</v>
      </c>
      <c r="AC3789" s="188">
        <v>27.73</v>
      </c>
      <c r="AD3789" s="188"/>
      <c r="AE3789" s="188">
        <v>25.6</v>
      </c>
      <c r="AF3789" s="188"/>
    </row>
    <row r="3790" spans="1:32" x14ac:dyDescent="0.3">
      <c r="A3790" s="180" t="s">
        <v>973</v>
      </c>
      <c r="B3790" s="180">
        <v>1114</v>
      </c>
      <c r="C3790" s="182" t="s">
        <v>30077</v>
      </c>
      <c r="D3790" s="180" t="s">
        <v>37</v>
      </c>
      <c r="E3790" s="180" t="s">
        <v>857</v>
      </c>
      <c r="F3790" s="188"/>
      <c r="G3790" s="188">
        <v>43.06</v>
      </c>
      <c r="H3790" s="188"/>
      <c r="I3790" s="188">
        <v>31.78</v>
      </c>
      <c r="J3790" s="188">
        <v>31.92</v>
      </c>
      <c r="K3790" s="188">
        <v>28.47</v>
      </c>
      <c r="L3790" s="188">
        <v>34.82</v>
      </c>
      <c r="M3790" s="188">
        <v>28.55</v>
      </c>
      <c r="N3790" s="188"/>
      <c r="O3790" s="188"/>
      <c r="P3790" s="188">
        <v>31.2</v>
      </c>
      <c r="Q3790" s="188"/>
      <c r="R3790" s="188">
        <v>34.26</v>
      </c>
      <c r="S3790" s="188">
        <v>28.1</v>
      </c>
      <c r="T3790" s="188">
        <v>30.03</v>
      </c>
      <c r="U3790" s="188">
        <v>30.53</v>
      </c>
      <c r="V3790" s="188">
        <v>34.590000000000003</v>
      </c>
      <c r="W3790" s="188"/>
      <c r="X3790" s="188">
        <v>28.49</v>
      </c>
      <c r="Y3790" s="188">
        <v>31.36</v>
      </c>
      <c r="Z3790" s="188">
        <v>39.659999999999997</v>
      </c>
      <c r="AA3790" s="188"/>
      <c r="AB3790" s="188">
        <v>35.49</v>
      </c>
      <c r="AC3790" s="188">
        <v>33.03</v>
      </c>
      <c r="AD3790" s="188"/>
      <c r="AE3790" s="188">
        <v>30.5</v>
      </c>
      <c r="AF3790" s="188"/>
    </row>
    <row r="3791" spans="1:32" x14ac:dyDescent="0.3">
      <c r="A3791" s="180" t="s">
        <v>973</v>
      </c>
      <c r="B3791" s="180">
        <v>40873</v>
      </c>
      <c r="C3791" s="182" t="s">
        <v>30078</v>
      </c>
      <c r="D3791" s="180" t="s">
        <v>37</v>
      </c>
      <c r="E3791" s="180" t="s">
        <v>857</v>
      </c>
      <c r="F3791" s="188"/>
      <c r="G3791" s="188">
        <v>33.700000000000003</v>
      </c>
      <c r="H3791" s="188"/>
      <c r="I3791" s="188">
        <v>24.87</v>
      </c>
      <c r="J3791" s="188">
        <v>24.98</v>
      </c>
      <c r="K3791" s="188">
        <v>22.27</v>
      </c>
      <c r="L3791" s="188">
        <v>27.25</v>
      </c>
      <c r="M3791" s="188">
        <v>22.34</v>
      </c>
      <c r="N3791" s="188"/>
      <c r="O3791" s="188"/>
      <c r="P3791" s="188">
        <v>24.41</v>
      </c>
      <c r="Q3791" s="188"/>
      <c r="R3791" s="188">
        <v>26.81</v>
      </c>
      <c r="S3791" s="188">
        <v>21.99</v>
      </c>
      <c r="T3791" s="188">
        <v>23.5</v>
      </c>
      <c r="U3791" s="188">
        <v>23.89</v>
      </c>
      <c r="V3791" s="188">
        <v>27.07</v>
      </c>
      <c r="W3791" s="188"/>
      <c r="X3791" s="188">
        <v>22.3</v>
      </c>
      <c r="Y3791" s="188">
        <v>24.54</v>
      </c>
      <c r="Z3791" s="188">
        <v>31.04</v>
      </c>
      <c r="AA3791" s="188"/>
      <c r="AB3791" s="188">
        <v>27.77</v>
      </c>
      <c r="AC3791" s="188">
        <v>25.85</v>
      </c>
      <c r="AD3791" s="188"/>
      <c r="AE3791" s="188">
        <v>23.87</v>
      </c>
      <c r="AF3791" s="188"/>
    </row>
    <row r="3792" spans="1:32" x14ac:dyDescent="0.3">
      <c r="A3792" s="180" t="s">
        <v>973</v>
      </c>
      <c r="B3792" s="180">
        <v>20214</v>
      </c>
      <c r="C3792" s="182" t="s">
        <v>30079</v>
      </c>
      <c r="D3792" s="180" t="s">
        <v>6</v>
      </c>
      <c r="E3792" s="180" t="s">
        <v>857</v>
      </c>
      <c r="F3792" s="188">
        <v>79.73</v>
      </c>
      <c r="G3792" s="188">
        <v>79.73</v>
      </c>
      <c r="H3792" s="188">
        <v>106.79</v>
      </c>
      <c r="I3792" s="188">
        <v>45.87</v>
      </c>
      <c r="J3792" s="188">
        <v>59.28</v>
      </c>
      <c r="K3792" s="188">
        <v>82.55</v>
      </c>
      <c r="L3792" s="188">
        <v>46.8</v>
      </c>
      <c r="M3792" s="188">
        <v>57.74</v>
      </c>
      <c r="N3792" s="188">
        <v>59.25</v>
      </c>
      <c r="O3792" s="188">
        <v>79.37</v>
      </c>
      <c r="P3792" s="188">
        <v>50.18</v>
      </c>
      <c r="Q3792" s="188">
        <v>57.41</v>
      </c>
      <c r="R3792" s="188">
        <v>61.86</v>
      </c>
      <c r="S3792" s="188">
        <v>93.8</v>
      </c>
      <c r="T3792" s="188">
        <v>78.7</v>
      </c>
      <c r="U3792" s="188">
        <v>68.16</v>
      </c>
      <c r="V3792" s="188">
        <v>62.6</v>
      </c>
      <c r="W3792" s="188">
        <v>52.74</v>
      </c>
      <c r="X3792" s="188">
        <v>64.02</v>
      </c>
      <c r="Y3792" s="188">
        <v>65.569999999999993</v>
      </c>
      <c r="Z3792" s="188">
        <v>58.83</v>
      </c>
      <c r="AA3792" s="188">
        <v>100.65</v>
      </c>
      <c r="AB3792" s="188">
        <v>59.43</v>
      </c>
      <c r="AC3792" s="188">
        <v>53.89</v>
      </c>
      <c r="AD3792" s="188">
        <v>65.66</v>
      </c>
      <c r="AE3792" s="188">
        <v>51.52</v>
      </c>
      <c r="AF3792" s="188">
        <v>75.040000000000006</v>
      </c>
    </row>
    <row r="3793" spans="1:32" x14ac:dyDescent="0.3">
      <c r="A3793" s="180" t="s">
        <v>973</v>
      </c>
      <c r="B3793" s="180">
        <v>7237</v>
      </c>
      <c r="C3793" s="182" t="s">
        <v>30080</v>
      </c>
      <c r="D3793" s="180" t="s">
        <v>6</v>
      </c>
      <c r="E3793" s="180" t="s">
        <v>857</v>
      </c>
      <c r="F3793" s="188">
        <v>78.05</v>
      </c>
      <c r="G3793" s="188">
        <v>78.05</v>
      </c>
      <c r="H3793" s="188">
        <v>104.55</v>
      </c>
      <c r="I3793" s="188">
        <v>44.9</v>
      </c>
      <c r="J3793" s="188">
        <v>58.03</v>
      </c>
      <c r="K3793" s="188">
        <v>80.81</v>
      </c>
      <c r="L3793" s="188">
        <v>45.82</v>
      </c>
      <c r="M3793" s="188">
        <v>56.53</v>
      </c>
      <c r="N3793" s="188">
        <v>58.01</v>
      </c>
      <c r="O3793" s="188">
        <v>77.709999999999994</v>
      </c>
      <c r="P3793" s="188">
        <v>49.13</v>
      </c>
      <c r="Q3793" s="188">
        <v>56.2</v>
      </c>
      <c r="R3793" s="188">
        <v>60.56</v>
      </c>
      <c r="S3793" s="188">
        <v>91.83</v>
      </c>
      <c r="T3793" s="188">
        <v>77.040000000000006</v>
      </c>
      <c r="U3793" s="188">
        <v>66.72</v>
      </c>
      <c r="V3793" s="188">
        <v>61.29</v>
      </c>
      <c r="W3793" s="188">
        <v>51.63</v>
      </c>
      <c r="X3793" s="188">
        <v>62.67</v>
      </c>
      <c r="Y3793" s="188">
        <v>64.19</v>
      </c>
      <c r="Z3793" s="188">
        <v>57.59</v>
      </c>
      <c r="AA3793" s="188">
        <v>98.53</v>
      </c>
      <c r="AB3793" s="188">
        <v>58.18</v>
      </c>
      <c r="AC3793" s="188">
        <v>52.75</v>
      </c>
      <c r="AD3793" s="188">
        <v>64.28</v>
      </c>
      <c r="AE3793" s="188">
        <v>50.44</v>
      </c>
      <c r="AF3793" s="188">
        <v>73.459999999999994</v>
      </c>
    </row>
    <row r="3794" spans="1:32" x14ac:dyDescent="0.3">
      <c r="A3794" s="180" t="s">
        <v>973</v>
      </c>
      <c r="B3794" s="180">
        <v>11757</v>
      </c>
      <c r="C3794" s="182" t="s">
        <v>30081</v>
      </c>
      <c r="D3794" s="180" t="s">
        <v>6</v>
      </c>
      <c r="E3794" s="180" t="s">
        <v>26586</v>
      </c>
      <c r="F3794" s="188">
        <v>71.25</v>
      </c>
      <c r="G3794" s="188">
        <v>26</v>
      </c>
      <c r="H3794" s="188"/>
      <c r="I3794" s="188">
        <v>59.98</v>
      </c>
      <c r="J3794" s="188">
        <v>18.45</v>
      </c>
      <c r="K3794" s="188">
        <v>15.15</v>
      </c>
      <c r="L3794" s="188">
        <v>36</v>
      </c>
      <c r="M3794" s="188">
        <v>43.4</v>
      </c>
      <c r="N3794" s="188">
        <v>21.9</v>
      </c>
      <c r="O3794" s="188">
        <v>57.8</v>
      </c>
      <c r="P3794" s="188">
        <v>27.69</v>
      </c>
      <c r="Q3794" s="188">
        <v>25.1</v>
      </c>
      <c r="R3794" s="188">
        <v>31</v>
      </c>
      <c r="S3794" s="188">
        <v>55</v>
      </c>
      <c r="T3794" s="188">
        <v>25</v>
      </c>
      <c r="U3794" s="188">
        <v>57.9</v>
      </c>
      <c r="V3794" s="188">
        <v>66.599999999999994</v>
      </c>
      <c r="W3794" s="188">
        <v>73.59</v>
      </c>
      <c r="X3794" s="188">
        <v>50</v>
      </c>
      <c r="Y3794" s="188">
        <v>25.03</v>
      </c>
      <c r="Z3794" s="188">
        <v>35.17</v>
      </c>
      <c r="AA3794" s="188">
        <v>35</v>
      </c>
      <c r="AB3794" s="188">
        <v>84.23</v>
      </c>
      <c r="AC3794" s="188">
        <v>35.979999999999997</v>
      </c>
      <c r="AD3794" s="188">
        <v>28.45</v>
      </c>
      <c r="AE3794" s="188">
        <v>46</v>
      </c>
      <c r="AF3794" s="188">
        <v>20.25</v>
      </c>
    </row>
    <row r="3795" spans="1:32" x14ac:dyDescent="0.3">
      <c r="A3795" s="180" t="s">
        <v>973</v>
      </c>
      <c r="B3795" s="180">
        <v>11758</v>
      </c>
      <c r="C3795" s="182" t="s">
        <v>30082</v>
      </c>
      <c r="D3795" s="180" t="s">
        <v>6</v>
      </c>
      <c r="E3795" s="180" t="s">
        <v>26586</v>
      </c>
      <c r="F3795" s="188">
        <v>75.2</v>
      </c>
      <c r="G3795" s="188">
        <v>58.8</v>
      </c>
      <c r="H3795" s="188"/>
      <c r="I3795" s="188">
        <v>60.15</v>
      </c>
      <c r="J3795" s="188">
        <v>54.05</v>
      </c>
      <c r="K3795" s="188">
        <v>44.99</v>
      </c>
      <c r="L3795" s="188">
        <v>35.18</v>
      </c>
      <c r="M3795" s="188">
        <v>53.9</v>
      </c>
      <c r="N3795" s="188">
        <v>90.47</v>
      </c>
      <c r="O3795" s="188"/>
      <c r="P3795" s="188">
        <v>39.47</v>
      </c>
      <c r="Q3795" s="188">
        <v>52.4</v>
      </c>
      <c r="R3795" s="188">
        <v>38.9</v>
      </c>
      <c r="S3795" s="188">
        <v>62.35</v>
      </c>
      <c r="T3795" s="188">
        <v>82</v>
      </c>
      <c r="U3795" s="188">
        <v>36.4</v>
      </c>
      <c r="V3795" s="188">
        <v>49.8</v>
      </c>
      <c r="W3795" s="188">
        <v>39.9</v>
      </c>
      <c r="X3795" s="188">
        <v>46.4</v>
      </c>
      <c r="Y3795" s="188">
        <v>53.38</v>
      </c>
      <c r="Z3795" s="188">
        <v>63.74</v>
      </c>
      <c r="AA3795" s="188">
        <v>80.650000000000006</v>
      </c>
      <c r="AB3795" s="188">
        <v>46.9</v>
      </c>
      <c r="AC3795" s="188">
        <v>59</v>
      </c>
      <c r="AD3795" s="188">
        <v>65.45</v>
      </c>
      <c r="AE3795" s="188">
        <v>57.76</v>
      </c>
      <c r="AF3795" s="188">
        <v>52.45</v>
      </c>
    </row>
    <row r="3796" spans="1:32" x14ac:dyDescent="0.3">
      <c r="A3796" s="180" t="s">
        <v>973</v>
      </c>
      <c r="B3796" s="180">
        <v>37526</v>
      </c>
      <c r="C3796" s="182" t="s">
        <v>30083</v>
      </c>
      <c r="D3796" s="180" t="s">
        <v>6</v>
      </c>
      <c r="E3796" s="180" t="s">
        <v>857</v>
      </c>
      <c r="F3796" s="188">
        <v>4.99</v>
      </c>
      <c r="G3796" s="188"/>
      <c r="H3796" s="188"/>
      <c r="I3796" s="188"/>
      <c r="J3796" s="188">
        <v>3.33</v>
      </c>
      <c r="K3796" s="188"/>
      <c r="L3796" s="188">
        <v>4.4400000000000004</v>
      </c>
      <c r="M3796" s="188">
        <v>4.4400000000000004</v>
      </c>
      <c r="N3796" s="188">
        <v>3.88</v>
      </c>
      <c r="O3796" s="188"/>
      <c r="P3796" s="188">
        <v>3.33</v>
      </c>
      <c r="Q3796" s="188">
        <v>3.77</v>
      </c>
      <c r="R3796" s="188">
        <v>4.3899999999999997</v>
      </c>
      <c r="S3796" s="188">
        <v>3.33</v>
      </c>
      <c r="T3796" s="188"/>
      <c r="U3796" s="188">
        <v>2.66</v>
      </c>
      <c r="V3796" s="188">
        <v>3.33</v>
      </c>
      <c r="W3796" s="188">
        <v>3.19</v>
      </c>
      <c r="X3796" s="188">
        <v>3.55</v>
      </c>
      <c r="Y3796" s="188">
        <v>2.31</v>
      </c>
      <c r="Z3796" s="188">
        <v>5.1100000000000003</v>
      </c>
      <c r="AA3796" s="188"/>
      <c r="AB3796" s="188">
        <v>3.99</v>
      </c>
      <c r="AC3796" s="188">
        <v>3.05</v>
      </c>
      <c r="AD3796" s="188"/>
      <c r="AE3796" s="188">
        <v>5.05</v>
      </c>
      <c r="AF3796" s="188">
        <v>3.99</v>
      </c>
    </row>
    <row r="3797" spans="1:32" x14ac:dyDescent="0.3">
      <c r="A3797" s="180" t="s">
        <v>973</v>
      </c>
      <c r="B3797" s="180">
        <v>6076</v>
      </c>
      <c r="C3797" s="182" t="s">
        <v>30084</v>
      </c>
      <c r="D3797" s="180" t="s">
        <v>44</v>
      </c>
      <c r="E3797" s="180" t="s">
        <v>26586</v>
      </c>
      <c r="F3797" s="188"/>
      <c r="G3797" s="188"/>
      <c r="H3797" s="188"/>
      <c r="I3797" s="188"/>
      <c r="J3797" s="188"/>
      <c r="K3797" s="188"/>
      <c r="L3797" s="188"/>
      <c r="M3797" s="188"/>
      <c r="N3797" s="188"/>
      <c r="O3797" s="188"/>
      <c r="P3797" s="188"/>
      <c r="Q3797" s="188"/>
      <c r="R3797" s="188"/>
      <c r="S3797" s="188"/>
      <c r="T3797" s="188"/>
      <c r="U3797" s="188"/>
      <c r="V3797" s="188"/>
      <c r="W3797" s="188"/>
      <c r="X3797" s="188"/>
      <c r="Y3797" s="188"/>
      <c r="Z3797" s="188"/>
      <c r="AA3797" s="188"/>
      <c r="AB3797" s="188"/>
      <c r="AC3797" s="188"/>
      <c r="AD3797" s="188"/>
      <c r="AE3797" s="188">
        <v>73</v>
      </c>
      <c r="AF3797" s="188"/>
    </row>
    <row r="3798" spans="1:32" x14ac:dyDescent="0.3">
      <c r="A3798" s="180" t="s">
        <v>973</v>
      </c>
      <c r="B3798" s="180">
        <v>13109</v>
      </c>
      <c r="C3798" s="182" t="s">
        <v>30085</v>
      </c>
      <c r="D3798" s="180" t="s">
        <v>6</v>
      </c>
      <c r="E3798" s="180" t="s">
        <v>857</v>
      </c>
      <c r="F3798" s="188"/>
      <c r="G3798" s="188"/>
      <c r="H3798" s="188"/>
      <c r="I3798" s="188"/>
      <c r="J3798" s="188"/>
      <c r="K3798" s="188"/>
      <c r="L3798" s="188"/>
      <c r="M3798" s="188"/>
      <c r="N3798" s="188"/>
      <c r="O3798" s="188"/>
      <c r="P3798" s="188"/>
      <c r="Q3798" s="188"/>
      <c r="R3798" s="188"/>
      <c r="S3798" s="188">
        <v>210.42</v>
      </c>
      <c r="T3798" s="188"/>
      <c r="U3798" s="188"/>
      <c r="V3798" s="188"/>
      <c r="W3798" s="188"/>
      <c r="X3798" s="188"/>
      <c r="Y3798" s="188"/>
      <c r="Z3798" s="188"/>
      <c r="AA3798" s="188"/>
      <c r="AB3798" s="188"/>
      <c r="AC3798" s="188"/>
      <c r="AD3798" s="188"/>
      <c r="AE3798" s="188">
        <v>270.93</v>
      </c>
      <c r="AF3798" s="188"/>
    </row>
    <row r="3799" spans="1:32" x14ac:dyDescent="0.3">
      <c r="A3799" s="180" t="s">
        <v>973</v>
      </c>
      <c r="B3799" s="180">
        <v>13110</v>
      </c>
      <c r="C3799" s="182" t="s">
        <v>30086</v>
      </c>
      <c r="D3799" s="180" t="s">
        <v>6</v>
      </c>
      <c r="E3799" s="180" t="s">
        <v>857</v>
      </c>
      <c r="F3799" s="188"/>
      <c r="G3799" s="188"/>
      <c r="H3799" s="188"/>
      <c r="I3799" s="188"/>
      <c r="J3799" s="188"/>
      <c r="K3799" s="188"/>
      <c r="L3799" s="188"/>
      <c r="M3799" s="188"/>
      <c r="N3799" s="188"/>
      <c r="O3799" s="188"/>
      <c r="P3799" s="188"/>
      <c r="Q3799" s="188"/>
      <c r="R3799" s="188"/>
      <c r="S3799" s="188">
        <v>276.92</v>
      </c>
      <c r="T3799" s="188"/>
      <c r="U3799" s="188"/>
      <c r="V3799" s="188"/>
      <c r="W3799" s="188"/>
      <c r="X3799" s="188"/>
      <c r="Y3799" s="188"/>
      <c r="Z3799" s="188"/>
      <c r="AA3799" s="188"/>
      <c r="AB3799" s="188"/>
      <c r="AC3799" s="188"/>
      <c r="AD3799" s="188"/>
      <c r="AE3799" s="188">
        <v>356.56</v>
      </c>
      <c r="AF3799" s="188"/>
    </row>
    <row r="3800" spans="1:32" x14ac:dyDescent="0.3">
      <c r="A3800" s="180" t="s">
        <v>973</v>
      </c>
      <c r="B3800" s="180">
        <v>7581</v>
      </c>
      <c r="C3800" s="182" t="s">
        <v>30087</v>
      </c>
      <c r="D3800" s="180" t="s">
        <v>6</v>
      </c>
      <c r="E3800" s="180" t="s">
        <v>857</v>
      </c>
      <c r="F3800" s="188">
        <v>3.37</v>
      </c>
      <c r="G3800" s="188">
        <v>6.36</v>
      </c>
      <c r="H3800" s="188">
        <v>4.76</v>
      </c>
      <c r="I3800" s="188">
        <v>3.44</v>
      </c>
      <c r="J3800" s="188">
        <v>6.88</v>
      </c>
      <c r="K3800" s="188"/>
      <c r="L3800" s="188">
        <v>5.95</v>
      </c>
      <c r="M3800" s="188">
        <v>4.93</v>
      </c>
      <c r="N3800" s="188">
        <v>5.83</v>
      </c>
      <c r="O3800" s="188">
        <v>5.59</v>
      </c>
      <c r="P3800" s="188"/>
      <c r="Q3800" s="188">
        <v>6.77</v>
      </c>
      <c r="R3800" s="188">
        <v>6</v>
      </c>
      <c r="S3800" s="188">
        <v>6.09</v>
      </c>
      <c r="T3800" s="188">
        <v>4.6399999999999997</v>
      </c>
      <c r="U3800" s="188"/>
      <c r="V3800" s="188">
        <v>4.74</v>
      </c>
      <c r="W3800" s="188">
        <v>3.1</v>
      </c>
      <c r="X3800" s="188">
        <v>6.6</v>
      </c>
      <c r="Y3800" s="188"/>
      <c r="Z3800" s="188">
        <v>3.03</v>
      </c>
      <c r="AA3800" s="188"/>
      <c r="AB3800" s="188"/>
      <c r="AC3800" s="188">
        <v>5.83</v>
      </c>
      <c r="AD3800" s="188"/>
      <c r="AE3800" s="188">
        <v>3.44</v>
      </c>
      <c r="AF3800" s="188">
        <v>6.92</v>
      </c>
    </row>
    <row r="3801" spans="1:32" x14ac:dyDescent="0.3">
      <c r="A3801" s="180" t="s">
        <v>973</v>
      </c>
      <c r="B3801" s="180">
        <v>4509</v>
      </c>
      <c r="C3801" s="182" t="s">
        <v>30088</v>
      </c>
      <c r="D3801" s="180" t="s">
        <v>37</v>
      </c>
      <c r="E3801" s="180" t="s">
        <v>857</v>
      </c>
      <c r="F3801" s="188">
        <v>3.5</v>
      </c>
      <c r="G3801" s="188">
        <v>6.42</v>
      </c>
      <c r="H3801" s="188">
        <v>3.93</v>
      </c>
      <c r="I3801" s="188">
        <v>5.0999999999999996</v>
      </c>
      <c r="J3801" s="188">
        <v>5.28</v>
      </c>
      <c r="K3801" s="188">
        <v>5.61</v>
      </c>
      <c r="L3801" s="188">
        <v>3.85</v>
      </c>
      <c r="M3801" s="188">
        <v>4.07</v>
      </c>
      <c r="N3801" s="188">
        <v>4.8899999999999997</v>
      </c>
      <c r="O3801" s="188">
        <v>6.11</v>
      </c>
      <c r="P3801" s="188">
        <v>3.91</v>
      </c>
      <c r="Q3801" s="188">
        <v>3.36</v>
      </c>
      <c r="R3801" s="188">
        <v>5.93</v>
      </c>
      <c r="S3801" s="188">
        <v>5.82</v>
      </c>
      <c r="T3801" s="188">
        <v>6.09</v>
      </c>
      <c r="U3801" s="188">
        <v>6.04</v>
      </c>
      <c r="V3801" s="188">
        <v>5.05</v>
      </c>
      <c r="W3801" s="188">
        <v>3.71</v>
      </c>
      <c r="X3801" s="188">
        <v>4.0199999999999996</v>
      </c>
      <c r="Y3801" s="188">
        <v>7.02</v>
      </c>
      <c r="Z3801" s="188">
        <v>3.52</v>
      </c>
      <c r="AA3801" s="188">
        <v>3.06</v>
      </c>
      <c r="AB3801" s="188">
        <v>3.65</v>
      </c>
      <c r="AC3801" s="188">
        <v>3.67</v>
      </c>
      <c r="AD3801" s="188">
        <v>6.42</v>
      </c>
      <c r="AE3801" s="188">
        <v>4.1900000000000004</v>
      </c>
      <c r="AF3801" s="188">
        <v>5.38</v>
      </c>
    </row>
    <row r="3802" spans="1:32" x14ac:dyDescent="0.3">
      <c r="A3802" s="180" t="s">
        <v>973</v>
      </c>
      <c r="B3802" s="180">
        <v>4512</v>
      </c>
      <c r="C3802" s="182" t="s">
        <v>30089</v>
      </c>
      <c r="D3802" s="180" t="s">
        <v>37</v>
      </c>
      <c r="E3802" s="180" t="s">
        <v>857</v>
      </c>
      <c r="F3802" s="188">
        <v>1.67</v>
      </c>
      <c r="G3802" s="188">
        <v>3.07</v>
      </c>
      <c r="H3802" s="188">
        <v>1.88</v>
      </c>
      <c r="I3802" s="188">
        <v>2.4300000000000002</v>
      </c>
      <c r="J3802" s="188">
        <v>2.52</v>
      </c>
      <c r="K3802" s="188">
        <v>2.68</v>
      </c>
      <c r="L3802" s="188">
        <v>1.84</v>
      </c>
      <c r="M3802" s="188">
        <v>1.94</v>
      </c>
      <c r="N3802" s="188">
        <v>2.34</v>
      </c>
      <c r="O3802" s="188">
        <v>2.92</v>
      </c>
      <c r="P3802" s="188">
        <v>1.87</v>
      </c>
      <c r="Q3802" s="188">
        <v>1.6</v>
      </c>
      <c r="R3802" s="188">
        <v>2.83</v>
      </c>
      <c r="S3802" s="188">
        <v>2.78</v>
      </c>
      <c r="T3802" s="188">
        <v>2.91</v>
      </c>
      <c r="U3802" s="188">
        <v>2.88</v>
      </c>
      <c r="V3802" s="188">
        <v>2.41</v>
      </c>
      <c r="W3802" s="188">
        <v>1.77</v>
      </c>
      <c r="X3802" s="188">
        <v>1.92</v>
      </c>
      <c r="Y3802" s="188">
        <v>3.35</v>
      </c>
      <c r="Z3802" s="188">
        <v>1.68</v>
      </c>
      <c r="AA3802" s="188">
        <v>1.46</v>
      </c>
      <c r="AB3802" s="188">
        <v>1.74</v>
      </c>
      <c r="AC3802" s="188">
        <v>1.75</v>
      </c>
      <c r="AD3802" s="188">
        <v>3.07</v>
      </c>
      <c r="AE3802" s="188">
        <v>2</v>
      </c>
      <c r="AF3802" s="188">
        <v>2.57</v>
      </c>
    </row>
    <row r="3803" spans="1:32" x14ac:dyDescent="0.3">
      <c r="A3803" s="180" t="s">
        <v>973</v>
      </c>
      <c r="B3803" s="180">
        <v>4517</v>
      </c>
      <c r="C3803" s="182" t="s">
        <v>30090</v>
      </c>
      <c r="D3803" s="180" t="s">
        <v>37</v>
      </c>
      <c r="E3803" s="180" t="s">
        <v>857</v>
      </c>
      <c r="F3803" s="188">
        <v>2.41</v>
      </c>
      <c r="G3803" s="188">
        <v>4.43</v>
      </c>
      <c r="H3803" s="188">
        <v>2.71</v>
      </c>
      <c r="I3803" s="188">
        <v>3.52</v>
      </c>
      <c r="J3803" s="188">
        <v>3.64</v>
      </c>
      <c r="K3803" s="188">
        <v>3.87</v>
      </c>
      <c r="L3803" s="188">
        <v>2.66</v>
      </c>
      <c r="M3803" s="188">
        <v>2.81</v>
      </c>
      <c r="N3803" s="188">
        <v>3.37</v>
      </c>
      <c r="O3803" s="188">
        <v>4.21</v>
      </c>
      <c r="P3803" s="188">
        <v>2.7</v>
      </c>
      <c r="Q3803" s="188">
        <v>2.3199999999999998</v>
      </c>
      <c r="R3803" s="188">
        <v>4.09</v>
      </c>
      <c r="S3803" s="188">
        <v>4.0199999999999996</v>
      </c>
      <c r="T3803" s="188">
        <v>4.2</v>
      </c>
      <c r="U3803" s="188">
        <v>4.17</v>
      </c>
      <c r="V3803" s="188">
        <v>3.48</v>
      </c>
      <c r="W3803" s="188">
        <v>2.5499999999999998</v>
      </c>
      <c r="X3803" s="188">
        <v>2.77</v>
      </c>
      <c r="Y3803" s="188">
        <v>4.84</v>
      </c>
      <c r="Z3803" s="188">
        <v>2.42</v>
      </c>
      <c r="AA3803" s="188">
        <v>2.11</v>
      </c>
      <c r="AB3803" s="188">
        <v>2.5099999999999998</v>
      </c>
      <c r="AC3803" s="188">
        <v>2.5299999999999998</v>
      </c>
      <c r="AD3803" s="188">
        <v>4.43</v>
      </c>
      <c r="AE3803" s="188">
        <v>2.89</v>
      </c>
      <c r="AF3803" s="188">
        <v>3.71</v>
      </c>
    </row>
    <row r="3804" spans="1:32" x14ac:dyDescent="0.3">
      <c r="A3804" s="180" t="s">
        <v>973</v>
      </c>
      <c r="B3804" s="180">
        <v>20206</v>
      </c>
      <c r="C3804" s="182" t="s">
        <v>30091</v>
      </c>
      <c r="D3804" s="180" t="s">
        <v>37</v>
      </c>
      <c r="E3804" s="180" t="s">
        <v>857</v>
      </c>
      <c r="F3804" s="188">
        <v>8.51</v>
      </c>
      <c r="G3804" s="188">
        <v>6.87</v>
      </c>
      <c r="H3804" s="188">
        <v>5.72</v>
      </c>
      <c r="I3804" s="188">
        <v>6.51</v>
      </c>
      <c r="J3804" s="188">
        <v>8.5299999999999994</v>
      </c>
      <c r="K3804" s="188">
        <v>9.9600000000000009</v>
      </c>
      <c r="L3804" s="188">
        <v>9.39</v>
      </c>
      <c r="M3804" s="188">
        <v>11.17</v>
      </c>
      <c r="N3804" s="188">
        <v>7.04</v>
      </c>
      <c r="O3804" s="188">
        <v>11.86</v>
      </c>
      <c r="P3804" s="188">
        <v>13.4</v>
      </c>
      <c r="Q3804" s="188">
        <v>9.9</v>
      </c>
      <c r="R3804" s="188">
        <v>8.25</v>
      </c>
      <c r="S3804" s="188">
        <v>10.31</v>
      </c>
      <c r="T3804" s="188">
        <v>7.21</v>
      </c>
      <c r="U3804" s="188">
        <v>10.96</v>
      </c>
      <c r="V3804" s="188">
        <v>6.87</v>
      </c>
      <c r="W3804" s="188">
        <v>14.3</v>
      </c>
      <c r="X3804" s="188">
        <v>10.55</v>
      </c>
      <c r="Y3804" s="188">
        <v>10.65</v>
      </c>
      <c r="Z3804" s="188">
        <v>8.24</v>
      </c>
      <c r="AA3804" s="188">
        <v>6.18</v>
      </c>
      <c r="AB3804" s="188">
        <v>8.56</v>
      </c>
      <c r="AC3804" s="188">
        <v>20.62</v>
      </c>
      <c r="AD3804" s="188">
        <v>7.47</v>
      </c>
      <c r="AE3804" s="188">
        <v>11.48</v>
      </c>
      <c r="AF3804" s="188">
        <v>9.2799999999999994</v>
      </c>
    </row>
    <row r="3805" spans="1:32" x14ac:dyDescent="0.3">
      <c r="A3805" s="180" t="s">
        <v>973</v>
      </c>
      <c r="B3805" s="180">
        <v>4460</v>
      </c>
      <c r="C3805" s="182" t="s">
        <v>30092</v>
      </c>
      <c r="D3805" s="180" t="s">
        <v>37</v>
      </c>
      <c r="E3805" s="180" t="s">
        <v>857</v>
      </c>
      <c r="F3805" s="188">
        <v>8.73</v>
      </c>
      <c r="G3805" s="188">
        <v>7.05</v>
      </c>
      <c r="H3805" s="188">
        <v>5.88</v>
      </c>
      <c r="I3805" s="188">
        <v>6.68</v>
      </c>
      <c r="J3805" s="188">
        <v>8.76</v>
      </c>
      <c r="K3805" s="188">
        <v>10.23</v>
      </c>
      <c r="L3805" s="188">
        <v>9.64</v>
      </c>
      <c r="M3805" s="188">
        <v>11.47</v>
      </c>
      <c r="N3805" s="188">
        <v>7.23</v>
      </c>
      <c r="O3805" s="188">
        <v>12.17</v>
      </c>
      <c r="P3805" s="188">
        <v>13.76</v>
      </c>
      <c r="Q3805" s="188">
        <v>10.16</v>
      </c>
      <c r="R3805" s="188">
        <v>8.4700000000000006</v>
      </c>
      <c r="S3805" s="188">
        <v>10.58</v>
      </c>
      <c r="T3805" s="188">
        <v>7.41</v>
      </c>
      <c r="U3805" s="188">
        <v>11.25</v>
      </c>
      <c r="V3805" s="188">
        <v>7.05</v>
      </c>
      <c r="W3805" s="188">
        <v>14.68</v>
      </c>
      <c r="X3805" s="188">
        <v>10.83</v>
      </c>
      <c r="Y3805" s="188">
        <v>10.94</v>
      </c>
      <c r="Z3805" s="188">
        <v>8.4600000000000009</v>
      </c>
      <c r="AA3805" s="188">
        <v>6.35</v>
      </c>
      <c r="AB3805" s="188">
        <v>8.7899999999999991</v>
      </c>
      <c r="AC3805" s="188">
        <v>21.17</v>
      </c>
      <c r="AD3805" s="188">
        <v>7.67</v>
      </c>
      <c r="AE3805" s="188">
        <v>11.78</v>
      </c>
      <c r="AF3805" s="188">
        <v>9.52</v>
      </c>
    </row>
    <row r="3806" spans="1:32" x14ac:dyDescent="0.3">
      <c r="A3806" s="180" t="s">
        <v>973</v>
      </c>
      <c r="B3806" s="180">
        <v>4415</v>
      </c>
      <c r="C3806" s="182" t="s">
        <v>30093</v>
      </c>
      <c r="D3806" s="180" t="s">
        <v>37</v>
      </c>
      <c r="E3806" s="180" t="s">
        <v>857</v>
      </c>
      <c r="F3806" s="188">
        <v>4.68</v>
      </c>
      <c r="G3806" s="188">
        <v>3.78</v>
      </c>
      <c r="H3806" s="188">
        <v>3.15</v>
      </c>
      <c r="I3806" s="188">
        <v>3.58</v>
      </c>
      <c r="J3806" s="188">
        <v>4.6900000000000004</v>
      </c>
      <c r="K3806" s="188">
        <v>5.48</v>
      </c>
      <c r="L3806" s="188">
        <v>5.16</v>
      </c>
      <c r="M3806" s="188">
        <v>6.14</v>
      </c>
      <c r="N3806" s="188">
        <v>3.87</v>
      </c>
      <c r="O3806" s="188">
        <v>6.52</v>
      </c>
      <c r="P3806" s="188">
        <v>7.37</v>
      </c>
      <c r="Q3806" s="188">
        <v>5.44</v>
      </c>
      <c r="R3806" s="188">
        <v>4.53</v>
      </c>
      <c r="S3806" s="188">
        <v>5.67</v>
      </c>
      <c r="T3806" s="188">
        <v>3.97</v>
      </c>
      <c r="U3806" s="188">
        <v>6.03</v>
      </c>
      <c r="V3806" s="188">
        <v>3.78</v>
      </c>
      <c r="W3806" s="188">
        <v>7.86</v>
      </c>
      <c r="X3806" s="188">
        <v>5.8</v>
      </c>
      <c r="Y3806" s="188">
        <v>5.86</v>
      </c>
      <c r="Z3806" s="188">
        <v>4.53</v>
      </c>
      <c r="AA3806" s="188">
        <v>3.4</v>
      </c>
      <c r="AB3806" s="188">
        <v>4.71</v>
      </c>
      <c r="AC3806" s="188">
        <v>11.34</v>
      </c>
      <c r="AD3806" s="188">
        <v>4.1100000000000003</v>
      </c>
      <c r="AE3806" s="188">
        <v>6.31</v>
      </c>
      <c r="AF3806" s="188">
        <v>5.0999999999999996</v>
      </c>
    </row>
    <row r="3807" spans="1:32" x14ac:dyDescent="0.3">
      <c r="A3807" s="180" t="s">
        <v>973</v>
      </c>
      <c r="B3807" s="180">
        <v>4417</v>
      </c>
      <c r="C3807" s="182" t="s">
        <v>30094</v>
      </c>
      <c r="D3807" s="180" t="s">
        <v>37</v>
      </c>
      <c r="E3807" s="180" t="s">
        <v>857</v>
      </c>
      <c r="F3807" s="188">
        <v>6.73</v>
      </c>
      <c r="G3807" s="188">
        <v>5.44</v>
      </c>
      <c r="H3807" s="188">
        <v>4.53</v>
      </c>
      <c r="I3807" s="188">
        <v>5.15</v>
      </c>
      <c r="J3807" s="188">
        <v>6.75</v>
      </c>
      <c r="K3807" s="188">
        <v>7.89</v>
      </c>
      <c r="L3807" s="188">
        <v>7.43</v>
      </c>
      <c r="M3807" s="188">
        <v>8.84</v>
      </c>
      <c r="N3807" s="188">
        <v>5.57</v>
      </c>
      <c r="O3807" s="188">
        <v>9.3800000000000008</v>
      </c>
      <c r="P3807" s="188">
        <v>10.61</v>
      </c>
      <c r="Q3807" s="188">
        <v>7.83</v>
      </c>
      <c r="R3807" s="188">
        <v>6.53</v>
      </c>
      <c r="S3807" s="188">
        <v>8.16</v>
      </c>
      <c r="T3807" s="188">
        <v>5.71</v>
      </c>
      <c r="U3807" s="188">
        <v>8.68</v>
      </c>
      <c r="V3807" s="188">
        <v>5.44</v>
      </c>
      <c r="W3807" s="188">
        <v>11.32</v>
      </c>
      <c r="X3807" s="188">
        <v>8.35</v>
      </c>
      <c r="Y3807" s="188">
        <v>8.43</v>
      </c>
      <c r="Z3807" s="188">
        <v>6.52</v>
      </c>
      <c r="AA3807" s="188">
        <v>4.8899999999999997</v>
      </c>
      <c r="AB3807" s="188">
        <v>6.78</v>
      </c>
      <c r="AC3807" s="188">
        <v>16.32</v>
      </c>
      <c r="AD3807" s="188">
        <v>5.91</v>
      </c>
      <c r="AE3807" s="188">
        <v>9.08</v>
      </c>
      <c r="AF3807" s="188">
        <v>7.34</v>
      </c>
    </row>
    <row r="3808" spans="1:32" x14ac:dyDescent="0.3">
      <c r="A3808" s="180" t="s">
        <v>31339</v>
      </c>
      <c r="B3808" s="180">
        <v>37373</v>
      </c>
      <c r="C3808" s="182" t="s">
        <v>30095</v>
      </c>
      <c r="D3808" s="180" t="s">
        <v>40</v>
      </c>
      <c r="E3808" s="180" t="s">
        <v>26586</v>
      </c>
      <c r="F3808" s="188">
        <v>0.11</v>
      </c>
      <c r="G3808" s="188">
        <v>0.11</v>
      </c>
      <c r="H3808" s="188">
        <v>0.11</v>
      </c>
      <c r="I3808" s="188">
        <v>0.01</v>
      </c>
      <c r="J3808" s="188">
        <v>0.11</v>
      </c>
      <c r="K3808" s="188">
        <v>0.11</v>
      </c>
      <c r="L3808" s="188">
        <v>0.11</v>
      </c>
      <c r="M3808" s="188">
        <v>0.11</v>
      </c>
      <c r="N3808" s="188">
        <v>0.1</v>
      </c>
      <c r="O3808" s="188">
        <v>0.11</v>
      </c>
      <c r="P3808" s="188">
        <v>0.11</v>
      </c>
      <c r="Q3808" s="188">
        <v>0.11</v>
      </c>
      <c r="R3808" s="188">
        <v>0.1</v>
      </c>
      <c r="S3808" s="188">
        <v>0.11</v>
      </c>
      <c r="T3808" s="188">
        <v>0.01</v>
      </c>
      <c r="U3808" s="188">
        <v>0.11</v>
      </c>
      <c r="V3808" s="188">
        <v>0.11</v>
      </c>
      <c r="W3808" s="188">
        <v>0.06</v>
      </c>
      <c r="X3808" s="188">
        <v>0.11</v>
      </c>
      <c r="Y3808" s="188">
        <v>0.11</v>
      </c>
      <c r="Z3808" s="188">
        <v>0.01</v>
      </c>
      <c r="AA3808" s="188">
        <v>0.01</v>
      </c>
      <c r="AB3808" s="188">
        <v>0.11</v>
      </c>
      <c r="AC3808" s="188">
        <v>0.11</v>
      </c>
      <c r="AD3808" s="188">
        <v>0.11</v>
      </c>
      <c r="AE3808" s="188">
        <v>0.11</v>
      </c>
      <c r="AF3808" s="188">
        <v>0.11</v>
      </c>
    </row>
    <row r="3809" spans="1:32" x14ac:dyDescent="0.3">
      <c r="A3809" s="180" t="s">
        <v>31339</v>
      </c>
      <c r="B3809" s="180">
        <v>40864</v>
      </c>
      <c r="C3809" s="182" t="s">
        <v>30096</v>
      </c>
      <c r="D3809" s="180" t="s">
        <v>63</v>
      </c>
      <c r="E3809" s="180" t="s">
        <v>26586</v>
      </c>
      <c r="F3809" s="188">
        <v>18.28</v>
      </c>
      <c r="G3809" s="188">
        <v>18.28</v>
      </c>
      <c r="H3809" s="188">
        <v>18.28</v>
      </c>
      <c r="I3809" s="188">
        <v>0.01</v>
      </c>
      <c r="J3809" s="188">
        <v>18.28</v>
      </c>
      <c r="K3809" s="188">
        <v>18.28</v>
      </c>
      <c r="L3809" s="188">
        <v>18.28</v>
      </c>
      <c r="M3809" s="188">
        <v>18.28</v>
      </c>
      <c r="N3809" s="188">
        <v>18.28</v>
      </c>
      <c r="O3809" s="188">
        <v>18.28</v>
      </c>
      <c r="P3809" s="188">
        <v>18.28</v>
      </c>
      <c r="Q3809" s="188">
        <v>18.28</v>
      </c>
      <c r="R3809" s="188">
        <v>18.28</v>
      </c>
      <c r="S3809" s="188">
        <v>18.28</v>
      </c>
      <c r="T3809" s="188">
        <v>0.01</v>
      </c>
      <c r="U3809" s="188">
        <v>18.28</v>
      </c>
      <c r="V3809" s="188">
        <v>18.28</v>
      </c>
      <c r="W3809" s="188">
        <v>9.14</v>
      </c>
      <c r="X3809" s="188">
        <v>18.28</v>
      </c>
      <c r="Y3809" s="188">
        <v>18.28</v>
      </c>
      <c r="Z3809" s="188">
        <v>0.87</v>
      </c>
      <c r="AA3809" s="188">
        <v>0.01</v>
      </c>
      <c r="AB3809" s="188">
        <v>18.28</v>
      </c>
      <c r="AC3809" s="188">
        <v>18.28</v>
      </c>
      <c r="AD3809" s="188">
        <v>18.28</v>
      </c>
      <c r="AE3809" s="188">
        <v>18.28</v>
      </c>
      <c r="AF3809" s="188">
        <v>18.28</v>
      </c>
    </row>
    <row r="3810" spans="1:32" x14ac:dyDescent="0.3">
      <c r="A3810" s="180" t="s">
        <v>973</v>
      </c>
      <c r="B3810" s="180">
        <v>4734</v>
      </c>
      <c r="C3810" s="182" t="s">
        <v>30097</v>
      </c>
      <c r="D3810" s="180" t="s">
        <v>44</v>
      </c>
      <c r="E3810" s="180" t="s">
        <v>857</v>
      </c>
      <c r="F3810" s="188">
        <v>274.07</v>
      </c>
      <c r="G3810" s="188">
        <v>313.92</v>
      </c>
      <c r="H3810" s="188">
        <v>214.81</v>
      </c>
      <c r="I3810" s="188">
        <v>237.03</v>
      </c>
      <c r="J3810" s="188">
        <v>396.88</v>
      </c>
      <c r="K3810" s="188">
        <v>364.93</v>
      </c>
      <c r="L3810" s="188">
        <v>694.85</v>
      </c>
      <c r="M3810" s="188">
        <v>497.05</v>
      </c>
      <c r="N3810" s="188">
        <v>569.87</v>
      </c>
      <c r="O3810" s="188">
        <v>330.73</v>
      </c>
      <c r="P3810" s="188">
        <v>417.22</v>
      </c>
      <c r="Q3810" s="188">
        <v>343.06</v>
      </c>
      <c r="R3810" s="188">
        <v>580.42999999999995</v>
      </c>
      <c r="S3810" s="188">
        <v>187.76</v>
      </c>
      <c r="T3810" s="188">
        <v>327</v>
      </c>
      <c r="U3810" s="188">
        <v>356.17</v>
      </c>
      <c r="V3810" s="188">
        <v>948.32</v>
      </c>
      <c r="W3810" s="188">
        <v>284.72000000000003</v>
      </c>
      <c r="X3810" s="188">
        <v>452.74</v>
      </c>
      <c r="Y3810" s="188">
        <v>457.41</v>
      </c>
      <c r="Z3810" s="188">
        <v>182.59</v>
      </c>
      <c r="AA3810" s="188">
        <v>207.77</v>
      </c>
      <c r="AB3810" s="188">
        <v>324.61</v>
      </c>
      <c r="AC3810" s="188">
        <v>367.88</v>
      </c>
      <c r="AD3810" s="188">
        <v>457.94</v>
      </c>
      <c r="AE3810" s="188">
        <v>286.32</v>
      </c>
      <c r="AF3810" s="188">
        <v>122.17</v>
      </c>
    </row>
    <row r="3811" spans="1:32" x14ac:dyDescent="0.3">
      <c r="A3811" s="180" t="s">
        <v>973</v>
      </c>
      <c r="B3811" s="180">
        <v>6085</v>
      </c>
      <c r="C3811" s="182" t="s">
        <v>30098</v>
      </c>
      <c r="D3811" s="180" t="s">
        <v>57</v>
      </c>
      <c r="E3811" s="180" t="s">
        <v>26586</v>
      </c>
      <c r="F3811" s="188">
        <v>11.3</v>
      </c>
      <c r="G3811" s="188">
        <v>10.07</v>
      </c>
      <c r="H3811" s="188">
        <v>8.1300000000000008</v>
      </c>
      <c r="I3811" s="188">
        <v>6.18</v>
      </c>
      <c r="J3811" s="188">
        <v>11.26</v>
      </c>
      <c r="K3811" s="188">
        <v>10.56</v>
      </c>
      <c r="L3811" s="188">
        <v>13.37</v>
      </c>
      <c r="M3811" s="188">
        <v>12.23</v>
      </c>
      <c r="N3811" s="188">
        <v>11.95</v>
      </c>
      <c r="O3811" s="188">
        <v>7.74</v>
      </c>
      <c r="P3811" s="188">
        <v>12.83</v>
      </c>
      <c r="Q3811" s="188">
        <v>7.51</v>
      </c>
      <c r="R3811" s="188">
        <v>6.81</v>
      </c>
      <c r="S3811" s="188">
        <v>9.1</v>
      </c>
      <c r="T3811" s="188">
        <v>8.11</v>
      </c>
      <c r="U3811" s="188">
        <v>13.17</v>
      </c>
      <c r="V3811" s="188">
        <v>9.0399999999999991</v>
      </c>
      <c r="W3811" s="188">
        <v>8.9499999999999993</v>
      </c>
      <c r="X3811" s="188">
        <v>13.21</v>
      </c>
      <c r="Y3811" s="188">
        <v>6.74</v>
      </c>
      <c r="Z3811" s="188">
        <v>8.17</v>
      </c>
      <c r="AA3811" s="188">
        <v>7.75</v>
      </c>
      <c r="AB3811" s="188">
        <v>8.33</v>
      </c>
      <c r="AC3811" s="188">
        <v>7.98</v>
      </c>
      <c r="AD3811" s="188">
        <v>6.67</v>
      </c>
      <c r="AE3811" s="188">
        <v>11.71</v>
      </c>
      <c r="AF3811" s="188">
        <v>11.7</v>
      </c>
    </row>
    <row r="3812" spans="1:32" x14ac:dyDescent="0.3">
      <c r="A3812" s="180" t="s">
        <v>973</v>
      </c>
      <c r="B3812" s="180">
        <v>38396</v>
      </c>
      <c r="C3812" s="182" t="s">
        <v>30099</v>
      </c>
      <c r="D3812" s="180" t="s">
        <v>6</v>
      </c>
      <c r="E3812" s="180" t="s">
        <v>857</v>
      </c>
      <c r="F3812" s="188">
        <v>928.21</v>
      </c>
      <c r="G3812" s="188">
        <v>684.16</v>
      </c>
      <c r="H3812" s="188"/>
      <c r="I3812" s="188">
        <v>940.22</v>
      </c>
      <c r="J3812" s="188">
        <v>640.15</v>
      </c>
      <c r="K3812" s="188">
        <v>1049.2</v>
      </c>
      <c r="L3812" s="188">
        <v>857.8</v>
      </c>
      <c r="M3812" s="188">
        <v>821.43</v>
      </c>
      <c r="N3812" s="188">
        <v>955.82</v>
      </c>
      <c r="O3812" s="188">
        <v>1035.52</v>
      </c>
      <c r="P3812" s="188">
        <v>1031.28</v>
      </c>
      <c r="Q3812" s="188">
        <v>720.16</v>
      </c>
      <c r="R3812" s="188">
        <v>982.27</v>
      </c>
      <c r="S3812" s="188">
        <v>780.18</v>
      </c>
      <c r="T3812" s="188">
        <v>926.21</v>
      </c>
      <c r="U3812" s="188">
        <v>680.15</v>
      </c>
      <c r="V3812" s="188">
        <v>1351.19</v>
      </c>
      <c r="W3812" s="188">
        <v>599.74</v>
      </c>
      <c r="X3812" s="188"/>
      <c r="Y3812" s="188">
        <v>760.17</v>
      </c>
      <c r="Z3812" s="188">
        <v>1000.23</v>
      </c>
      <c r="AA3812" s="188">
        <v>860.2</v>
      </c>
      <c r="AB3812" s="188">
        <v>811.99</v>
      </c>
      <c r="AC3812" s="188">
        <v>903.61</v>
      </c>
      <c r="AD3812" s="188">
        <v>701.96</v>
      </c>
      <c r="AE3812" s="188">
        <v>922.01</v>
      </c>
      <c r="AF3812" s="188">
        <v>920.21</v>
      </c>
    </row>
    <row r="3813" spans="1:32" x14ac:dyDescent="0.3">
      <c r="A3813" s="180" t="s">
        <v>973</v>
      </c>
      <c r="B3813" s="180">
        <v>11622</v>
      </c>
      <c r="C3813" s="182" t="s">
        <v>30100</v>
      </c>
      <c r="D3813" s="180" t="s">
        <v>42</v>
      </c>
      <c r="E3813" s="180" t="s">
        <v>857</v>
      </c>
      <c r="F3813" s="188">
        <v>109.26</v>
      </c>
      <c r="G3813" s="188">
        <v>95.23</v>
      </c>
      <c r="H3813" s="188"/>
      <c r="I3813" s="188">
        <v>81.099999999999994</v>
      </c>
      <c r="J3813" s="188">
        <v>76.83</v>
      </c>
      <c r="K3813" s="188">
        <v>85.37</v>
      </c>
      <c r="L3813" s="188">
        <v>90.96</v>
      </c>
      <c r="M3813" s="188">
        <v>63.11</v>
      </c>
      <c r="N3813" s="188">
        <v>69.72</v>
      </c>
      <c r="O3813" s="188">
        <v>113.73</v>
      </c>
      <c r="P3813" s="188">
        <v>67.48</v>
      </c>
      <c r="Q3813" s="188">
        <v>76.73</v>
      </c>
      <c r="R3813" s="188">
        <v>88.12</v>
      </c>
      <c r="S3813" s="188">
        <v>83.85</v>
      </c>
      <c r="T3813" s="188">
        <v>102.14</v>
      </c>
      <c r="U3813" s="188">
        <v>90.25</v>
      </c>
      <c r="V3813" s="188">
        <v>104.48</v>
      </c>
      <c r="W3813" s="188">
        <v>68.7</v>
      </c>
      <c r="X3813" s="188">
        <v>68.7</v>
      </c>
      <c r="Y3813" s="188">
        <v>75.41</v>
      </c>
      <c r="Z3813" s="188">
        <v>93.81</v>
      </c>
      <c r="AA3813" s="188">
        <v>91.17</v>
      </c>
      <c r="AB3813" s="188">
        <v>73.89</v>
      </c>
      <c r="AC3813" s="188">
        <v>56.3</v>
      </c>
      <c r="AD3813" s="188">
        <v>95.03</v>
      </c>
      <c r="AE3813" s="188">
        <v>72.260000000000005</v>
      </c>
      <c r="AF3813" s="188">
        <v>102.14</v>
      </c>
    </row>
    <row r="3814" spans="1:32" x14ac:dyDescent="0.3">
      <c r="A3814" s="180" t="s">
        <v>973</v>
      </c>
      <c r="B3814" s="180">
        <v>43143</v>
      </c>
      <c r="C3814" s="182" t="s">
        <v>30101</v>
      </c>
      <c r="D3814" s="180" t="s">
        <v>57</v>
      </c>
      <c r="E3814" s="180" t="s">
        <v>857</v>
      </c>
      <c r="F3814" s="188">
        <v>41.27</v>
      </c>
      <c r="G3814" s="188">
        <v>35.97</v>
      </c>
      <c r="H3814" s="188"/>
      <c r="I3814" s="188">
        <v>30.63</v>
      </c>
      <c r="J3814" s="188">
        <v>29.02</v>
      </c>
      <c r="K3814" s="188">
        <v>32.24</v>
      </c>
      <c r="L3814" s="188">
        <v>34.35</v>
      </c>
      <c r="M3814" s="188">
        <v>23.84</v>
      </c>
      <c r="N3814" s="188">
        <v>26.33</v>
      </c>
      <c r="O3814" s="188">
        <v>42.95</v>
      </c>
      <c r="P3814" s="188">
        <v>25.49</v>
      </c>
      <c r="Q3814" s="188">
        <v>28.98</v>
      </c>
      <c r="R3814" s="188">
        <v>33.28</v>
      </c>
      <c r="S3814" s="188">
        <v>31.67</v>
      </c>
      <c r="T3814" s="188">
        <v>38.58</v>
      </c>
      <c r="U3814" s="188">
        <v>34.090000000000003</v>
      </c>
      <c r="V3814" s="188">
        <v>39.46</v>
      </c>
      <c r="W3814" s="188">
        <v>25.95</v>
      </c>
      <c r="X3814" s="188">
        <v>25.95</v>
      </c>
      <c r="Y3814" s="188">
        <v>28.48</v>
      </c>
      <c r="Z3814" s="188">
        <v>35.43</v>
      </c>
      <c r="AA3814" s="188">
        <v>34.43</v>
      </c>
      <c r="AB3814" s="188">
        <v>27.91</v>
      </c>
      <c r="AC3814" s="188">
        <v>21.26</v>
      </c>
      <c r="AD3814" s="188">
        <v>35.89</v>
      </c>
      <c r="AE3814" s="188">
        <v>27.29</v>
      </c>
      <c r="AF3814" s="188">
        <v>38.58</v>
      </c>
    </row>
    <row r="3815" spans="1:32" x14ac:dyDescent="0.3">
      <c r="A3815" s="180" t="s">
        <v>973</v>
      </c>
      <c r="B3815" s="180">
        <v>7317</v>
      </c>
      <c r="C3815" s="182" t="s">
        <v>30102</v>
      </c>
      <c r="D3815" s="180" t="s">
        <v>42</v>
      </c>
      <c r="E3815" s="180" t="s">
        <v>857</v>
      </c>
      <c r="F3815" s="188">
        <v>59.2</v>
      </c>
      <c r="G3815" s="188">
        <v>47.65</v>
      </c>
      <c r="H3815" s="188"/>
      <c r="I3815" s="188">
        <v>52.06</v>
      </c>
      <c r="J3815" s="188">
        <v>41.58</v>
      </c>
      <c r="K3815" s="188"/>
      <c r="L3815" s="188">
        <v>34.92</v>
      </c>
      <c r="M3815" s="188">
        <v>26.91</v>
      </c>
      <c r="N3815" s="188">
        <v>28.09</v>
      </c>
      <c r="O3815" s="188">
        <v>38.46</v>
      </c>
      <c r="P3815" s="188">
        <v>35.11</v>
      </c>
      <c r="Q3815" s="188"/>
      <c r="R3815" s="188"/>
      <c r="S3815" s="188">
        <v>52.21</v>
      </c>
      <c r="T3815" s="188">
        <v>52.1</v>
      </c>
      <c r="U3815" s="188">
        <v>44.45</v>
      </c>
      <c r="V3815" s="188">
        <v>51.85</v>
      </c>
      <c r="W3815" s="188">
        <v>41.98</v>
      </c>
      <c r="X3815" s="188">
        <v>52.77</v>
      </c>
      <c r="Y3815" s="188">
        <v>44.64</v>
      </c>
      <c r="Z3815" s="188">
        <v>41.33</v>
      </c>
      <c r="AA3815" s="188">
        <v>35.700000000000003</v>
      </c>
      <c r="AB3815" s="188">
        <v>39.85</v>
      </c>
      <c r="AC3815" s="188">
        <v>43.44</v>
      </c>
      <c r="AD3815" s="188">
        <v>55.51</v>
      </c>
      <c r="AE3815" s="188">
        <v>37.450000000000003</v>
      </c>
      <c r="AF3815" s="188">
        <v>34.42</v>
      </c>
    </row>
    <row r="3816" spans="1:32" x14ac:dyDescent="0.3">
      <c r="A3816" s="180" t="s">
        <v>973</v>
      </c>
      <c r="B3816" s="180">
        <v>142</v>
      </c>
      <c r="C3816" s="182" t="s">
        <v>30103</v>
      </c>
      <c r="D3816" s="180" t="s">
        <v>30104</v>
      </c>
      <c r="E3816" s="180" t="s">
        <v>857</v>
      </c>
      <c r="F3816" s="188">
        <v>51.55</v>
      </c>
      <c r="G3816" s="188">
        <v>44.94</v>
      </c>
      <c r="H3816" s="188"/>
      <c r="I3816" s="188">
        <v>38.270000000000003</v>
      </c>
      <c r="J3816" s="188">
        <v>36.25</v>
      </c>
      <c r="K3816" s="188">
        <v>40.28</v>
      </c>
      <c r="L3816" s="188">
        <v>42.92</v>
      </c>
      <c r="M3816" s="188">
        <v>29.78</v>
      </c>
      <c r="N3816" s="188">
        <v>32.9</v>
      </c>
      <c r="O3816" s="188">
        <v>53.66</v>
      </c>
      <c r="P3816" s="188">
        <v>31.84</v>
      </c>
      <c r="Q3816" s="188">
        <v>36.21</v>
      </c>
      <c r="R3816" s="188">
        <v>41.58</v>
      </c>
      <c r="S3816" s="188">
        <v>39.56</v>
      </c>
      <c r="T3816" s="188">
        <v>48.2</v>
      </c>
      <c r="U3816" s="188">
        <v>42.59</v>
      </c>
      <c r="V3816" s="188">
        <v>49.3</v>
      </c>
      <c r="W3816" s="188">
        <v>32.42</v>
      </c>
      <c r="X3816" s="188">
        <v>32.42</v>
      </c>
      <c r="Y3816" s="188">
        <v>35.58</v>
      </c>
      <c r="Z3816" s="188">
        <v>44.26</v>
      </c>
      <c r="AA3816" s="188">
        <v>43.02</v>
      </c>
      <c r="AB3816" s="188">
        <v>34.86</v>
      </c>
      <c r="AC3816" s="188">
        <v>26.57</v>
      </c>
      <c r="AD3816" s="188">
        <v>44.84</v>
      </c>
      <c r="AE3816" s="188">
        <v>34.1</v>
      </c>
      <c r="AF3816" s="188">
        <v>48.2</v>
      </c>
    </row>
    <row r="3817" spans="1:32" x14ac:dyDescent="0.3">
      <c r="A3817" s="180" t="s">
        <v>973</v>
      </c>
      <c r="B3817" s="180">
        <v>43142</v>
      </c>
      <c r="C3817" s="182" t="s">
        <v>30105</v>
      </c>
      <c r="D3817" s="180" t="s">
        <v>57</v>
      </c>
      <c r="E3817" s="180" t="s">
        <v>857</v>
      </c>
      <c r="F3817" s="188">
        <v>234.18</v>
      </c>
      <c r="G3817" s="188">
        <v>204.12</v>
      </c>
      <c r="H3817" s="188"/>
      <c r="I3817" s="188">
        <v>173.84</v>
      </c>
      <c r="J3817" s="188">
        <v>164.69</v>
      </c>
      <c r="K3817" s="188">
        <v>182.99</v>
      </c>
      <c r="L3817" s="188">
        <v>194.97</v>
      </c>
      <c r="M3817" s="188">
        <v>135.28</v>
      </c>
      <c r="N3817" s="188">
        <v>149.44</v>
      </c>
      <c r="O3817" s="188">
        <v>243.77</v>
      </c>
      <c r="P3817" s="188">
        <v>144.65</v>
      </c>
      <c r="Q3817" s="188">
        <v>164.47</v>
      </c>
      <c r="R3817" s="188">
        <v>188.87</v>
      </c>
      <c r="S3817" s="188">
        <v>179.72</v>
      </c>
      <c r="T3817" s="188">
        <v>218.93</v>
      </c>
      <c r="U3817" s="188">
        <v>193.44</v>
      </c>
      <c r="V3817" s="188">
        <v>223.94</v>
      </c>
      <c r="W3817" s="188">
        <v>147.26</v>
      </c>
      <c r="X3817" s="188">
        <v>147.26</v>
      </c>
      <c r="Y3817" s="188">
        <v>161.63999999999999</v>
      </c>
      <c r="Z3817" s="188">
        <v>201.07</v>
      </c>
      <c r="AA3817" s="188">
        <v>195.41</v>
      </c>
      <c r="AB3817" s="188">
        <v>158.37</v>
      </c>
      <c r="AC3817" s="188">
        <v>120.68</v>
      </c>
      <c r="AD3817" s="188">
        <v>203.68</v>
      </c>
      <c r="AE3817" s="188">
        <v>154.88999999999999</v>
      </c>
      <c r="AF3817" s="188">
        <v>218.93</v>
      </c>
    </row>
    <row r="3818" spans="1:32" x14ac:dyDescent="0.3">
      <c r="A3818" s="180" t="s">
        <v>973</v>
      </c>
      <c r="B3818" s="180">
        <v>38123</v>
      </c>
      <c r="C3818" s="182" t="s">
        <v>30106</v>
      </c>
      <c r="D3818" s="180" t="s">
        <v>42</v>
      </c>
      <c r="E3818" s="180" t="s">
        <v>857</v>
      </c>
      <c r="F3818" s="188">
        <v>71.44</v>
      </c>
      <c r="G3818" s="188">
        <v>63.66</v>
      </c>
      <c r="H3818" s="188">
        <v>51.4</v>
      </c>
      <c r="I3818" s="188">
        <v>39.07</v>
      </c>
      <c r="J3818" s="188">
        <v>71.180000000000007</v>
      </c>
      <c r="K3818" s="188">
        <v>66.760000000000005</v>
      </c>
      <c r="L3818" s="188">
        <v>84.52</v>
      </c>
      <c r="M3818" s="188">
        <v>77.319999999999993</v>
      </c>
      <c r="N3818" s="188">
        <v>75.55</v>
      </c>
      <c r="O3818" s="188">
        <v>48.93</v>
      </c>
      <c r="P3818" s="188">
        <v>81.11</v>
      </c>
      <c r="Q3818" s="188">
        <v>47.48</v>
      </c>
      <c r="R3818" s="188">
        <v>43.05</v>
      </c>
      <c r="S3818" s="188">
        <v>57.53</v>
      </c>
      <c r="T3818" s="188">
        <v>51.27</v>
      </c>
      <c r="U3818" s="188">
        <v>83.26</v>
      </c>
      <c r="V3818" s="188">
        <v>57.15</v>
      </c>
      <c r="W3818" s="188">
        <v>56.58</v>
      </c>
      <c r="X3818" s="188">
        <v>83.51</v>
      </c>
      <c r="Y3818" s="188">
        <v>42.61</v>
      </c>
      <c r="Z3818" s="188">
        <v>51.65</v>
      </c>
      <c r="AA3818" s="188">
        <v>48.99</v>
      </c>
      <c r="AB3818" s="188">
        <v>52.66</v>
      </c>
      <c r="AC3818" s="188">
        <v>50.45</v>
      </c>
      <c r="AD3818" s="188">
        <v>42.16</v>
      </c>
      <c r="AE3818" s="188">
        <v>74.03</v>
      </c>
      <c r="AF3818" s="188">
        <v>73.97</v>
      </c>
    </row>
    <row r="3819" spans="1:32" x14ac:dyDescent="0.3">
      <c r="A3819" s="180" t="s">
        <v>973</v>
      </c>
      <c r="B3819" s="180">
        <v>42699</v>
      </c>
      <c r="C3819" s="182" t="s">
        <v>30107</v>
      </c>
      <c r="D3819" s="180" t="s">
        <v>6</v>
      </c>
      <c r="E3819" s="180" t="s">
        <v>857</v>
      </c>
      <c r="F3819" s="188">
        <v>37.89</v>
      </c>
      <c r="G3819" s="188">
        <v>31.06</v>
      </c>
      <c r="H3819" s="188">
        <v>23.83</v>
      </c>
      <c r="I3819" s="188">
        <v>25.28</v>
      </c>
      <c r="J3819" s="188">
        <v>29.22</v>
      </c>
      <c r="K3819" s="188">
        <v>32.82</v>
      </c>
      <c r="L3819" s="188">
        <v>30.69</v>
      </c>
      <c r="M3819" s="188">
        <v>48.5</v>
      </c>
      <c r="N3819" s="188">
        <v>38.28</v>
      </c>
      <c r="O3819" s="188">
        <v>29.03</v>
      </c>
      <c r="P3819" s="188">
        <v>35.18</v>
      </c>
      <c r="Q3819" s="188">
        <v>35.18</v>
      </c>
      <c r="R3819" s="188">
        <v>35.78</v>
      </c>
      <c r="S3819" s="188">
        <v>35.03</v>
      </c>
      <c r="T3819" s="188">
        <v>30.65</v>
      </c>
      <c r="U3819" s="188">
        <v>28.07</v>
      </c>
      <c r="V3819" s="188">
        <v>31.28</v>
      </c>
      <c r="W3819" s="188">
        <v>28.77</v>
      </c>
      <c r="X3819" s="188">
        <v>34.42</v>
      </c>
      <c r="Y3819" s="188">
        <v>34.46</v>
      </c>
      <c r="Z3819" s="188">
        <v>36.200000000000003</v>
      </c>
      <c r="AA3819" s="188">
        <v>31.04</v>
      </c>
      <c r="AB3819" s="188">
        <v>39.68</v>
      </c>
      <c r="AC3819" s="188">
        <v>32.82</v>
      </c>
      <c r="AD3819" s="188">
        <v>30.69</v>
      </c>
      <c r="AE3819" s="188">
        <v>38.82</v>
      </c>
      <c r="AF3819" s="188">
        <v>32.49</v>
      </c>
    </row>
    <row r="3820" spans="1:32" x14ac:dyDescent="0.3">
      <c r="A3820" s="180" t="s">
        <v>26752</v>
      </c>
      <c r="B3820" s="180">
        <v>37743</v>
      </c>
      <c r="C3820" s="182" t="s">
        <v>30108</v>
      </c>
      <c r="D3820" s="180" t="s">
        <v>6</v>
      </c>
      <c r="E3820" s="180" t="s">
        <v>857</v>
      </c>
      <c r="F3820" s="188"/>
      <c r="G3820" s="188"/>
      <c r="H3820" s="188"/>
      <c r="I3820" s="188"/>
      <c r="J3820" s="188">
        <v>178162.86</v>
      </c>
      <c r="K3820" s="188"/>
      <c r="L3820" s="188"/>
      <c r="M3820" s="188">
        <v>233503.88</v>
      </c>
      <c r="N3820" s="188"/>
      <c r="O3820" s="188"/>
      <c r="P3820" s="188">
        <v>268524.46999999997</v>
      </c>
      <c r="Q3820" s="188"/>
      <c r="R3820" s="188">
        <v>249790.21</v>
      </c>
      <c r="S3820" s="188"/>
      <c r="T3820" s="188"/>
      <c r="U3820" s="188"/>
      <c r="V3820" s="188">
        <v>162363.63</v>
      </c>
      <c r="W3820" s="188">
        <v>302246.15000000002</v>
      </c>
      <c r="X3820" s="188"/>
      <c r="Y3820" s="188"/>
      <c r="Z3820" s="188"/>
      <c r="AA3820" s="188"/>
      <c r="AB3820" s="188">
        <v>296001.39</v>
      </c>
      <c r="AC3820" s="188"/>
      <c r="AD3820" s="188">
        <v>132388.81</v>
      </c>
      <c r="AE3820" s="188">
        <v>237841.37</v>
      </c>
      <c r="AF3820" s="188">
        <v>224811.18</v>
      </c>
    </row>
    <row r="3821" spans="1:32" x14ac:dyDescent="0.3">
      <c r="A3821" s="180" t="s">
        <v>26752</v>
      </c>
      <c r="B3821" s="180">
        <v>37744</v>
      </c>
      <c r="C3821" s="182" t="s">
        <v>30109</v>
      </c>
      <c r="D3821" s="180" t="s">
        <v>6</v>
      </c>
      <c r="E3821" s="180" t="s">
        <v>857</v>
      </c>
      <c r="F3821" s="188"/>
      <c r="G3821" s="188"/>
      <c r="H3821" s="188"/>
      <c r="I3821" s="188"/>
      <c r="J3821" s="188">
        <v>209486.01</v>
      </c>
      <c r="K3821" s="188"/>
      <c r="L3821" s="188"/>
      <c r="M3821" s="188">
        <v>274556.64</v>
      </c>
      <c r="N3821" s="188"/>
      <c r="O3821" s="188"/>
      <c r="P3821" s="188">
        <v>315734.26</v>
      </c>
      <c r="Q3821" s="188"/>
      <c r="R3821" s="188">
        <v>293706.28999999998</v>
      </c>
      <c r="S3821" s="188"/>
      <c r="T3821" s="188"/>
      <c r="U3821" s="188"/>
      <c r="V3821" s="188">
        <v>190909.09</v>
      </c>
      <c r="W3821" s="188">
        <v>355384.61</v>
      </c>
      <c r="X3821" s="188"/>
      <c r="Y3821" s="188"/>
      <c r="Z3821" s="188"/>
      <c r="AA3821" s="188"/>
      <c r="AB3821" s="188">
        <v>348041.95</v>
      </c>
      <c r="AC3821" s="188"/>
      <c r="AD3821" s="188">
        <v>155664.32999999999</v>
      </c>
      <c r="AE3821" s="188">
        <v>279656.7</v>
      </c>
      <c r="AF3821" s="188">
        <v>264335.65999999997</v>
      </c>
    </row>
    <row r="3822" spans="1:32" x14ac:dyDescent="0.3">
      <c r="A3822" s="180" t="s">
        <v>26752</v>
      </c>
      <c r="B3822" s="180">
        <v>37741</v>
      </c>
      <c r="C3822" s="182" t="s">
        <v>30110</v>
      </c>
      <c r="D3822" s="180" t="s">
        <v>6</v>
      </c>
      <c r="E3822" s="180" t="s">
        <v>857</v>
      </c>
      <c r="F3822" s="188"/>
      <c r="G3822" s="188"/>
      <c r="H3822" s="188"/>
      <c r="I3822" s="188"/>
      <c r="J3822" s="188">
        <v>162002.51</v>
      </c>
      <c r="K3822" s="188"/>
      <c r="L3822" s="188"/>
      <c r="M3822" s="188">
        <v>212323.8</v>
      </c>
      <c r="N3822" s="188"/>
      <c r="O3822" s="188"/>
      <c r="P3822" s="188">
        <v>244167.83</v>
      </c>
      <c r="Q3822" s="188"/>
      <c r="R3822" s="188">
        <v>227132.86</v>
      </c>
      <c r="S3822" s="188"/>
      <c r="T3822" s="188"/>
      <c r="U3822" s="188"/>
      <c r="V3822" s="188">
        <v>147636.35999999999</v>
      </c>
      <c r="W3822" s="188">
        <v>274830.77</v>
      </c>
      <c r="X3822" s="188"/>
      <c r="Y3822" s="188"/>
      <c r="Z3822" s="188"/>
      <c r="AA3822" s="188"/>
      <c r="AB3822" s="188">
        <v>269152.44</v>
      </c>
      <c r="AC3822" s="188"/>
      <c r="AD3822" s="188">
        <v>120380.42</v>
      </c>
      <c r="AE3822" s="188">
        <v>216267.85</v>
      </c>
      <c r="AF3822" s="188">
        <v>204419.58</v>
      </c>
    </row>
    <row r="3823" spans="1:32" x14ac:dyDescent="0.3">
      <c r="A3823" s="180" t="s">
        <v>973</v>
      </c>
      <c r="B3823" s="180">
        <v>39396</v>
      </c>
      <c r="C3823" s="182" t="s">
        <v>30111</v>
      </c>
      <c r="D3823" s="180" t="s">
        <v>6</v>
      </c>
      <c r="E3823" s="180" t="s">
        <v>857</v>
      </c>
      <c r="F3823" s="188"/>
      <c r="G3823" s="188"/>
      <c r="H3823" s="188"/>
      <c r="I3823" s="188"/>
      <c r="J3823" s="188"/>
      <c r="K3823" s="188"/>
      <c r="L3823" s="188"/>
      <c r="M3823" s="188"/>
      <c r="N3823" s="188">
        <v>62.72</v>
      </c>
      <c r="O3823" s="188"/>
      <c r="P3823" s="188"/>
      <c r="Q3823" s="188"/>
      <c r="R3823" s="188">
        <v>76.53</v>
      </c>
      <c r="S3823" s="188"/>
      <c r="T3823" s="188"/>
      <c r="U3823" s="188"/>
      <c r="V3823" s="188"/>
      <c r="W3823" s="188"/>
      <c r="X3823" s="188">
        <v>43.86</v>
      </c>
      <c r="Y3823" s="188">
        <v>62.25</v>
      </c>
      <c r="Z3823" s="188"/>
      <c r="AA3823" s="188"/>
      <c r="AB3823" s="188"/>
      <c r="AC3823" s="188"/>
      <c r="AD3823" s="188"/>
      <c r="AE3823" s="188">
        <v>53.32</v>
      </c>
      <c r="AF3823" s="188"/>
    </row>
    <row r="3824" spans="1:32" x14ac:dyDescent="0.3">
      <c r="A3824" s="180" t="s">
        <v>973</v>
      </c>
      <c r="B3824" s="180">
        <v>39392</v>
      </c>
      <c r="C3824" s="182" t="s">
        <v>30112</v>
      </c>
      <c r="D3824" s="180" t="s">
        <v>6</v>
      </c>
      <c r="E3824" s="180" t="s">
        <v>857</v>
      </c>
      <c r="F3824" s="188"/>
      <c r="G3824" s="188"/>
      <c r="H3824" s="188"/>
      <c r="I3824" s="188"/>
      <c r="J3824" s="188"/>
      <c r="K3824" s="188"/>
      <c r="L3824" s="188"/>
      <c r="M3824" s="188"/>
      <c r="N3824" s="188">
        <v>70.75</v>
      </c>
      <c r="O3824" s="188"/>
      <c r="P3824" s="188"/>
      <c r="Q3824" s="188"/>
      <c r="R3824" s="188">
        <v>86.33</v>
      </c>
      <c r="S3824" s="188"/>
      <c r="T3824" s="188"/>
      <c r="U3824" s="188"/>
      <c r="V3824" s="188"/>
      <c r="W3824" s="188"/>
      <c r="X3824" s="188">
        <v>49.48</v>
      </c>
      <c r="Y3824" s="188">
        <v>70.22</v>
      </c>
      <c r="Z3824" s="188"/>
      <c r="AA3824" s="188"/>
      <c r="AB3824" s="188"/>
      <c r="AC3824" s="188"/>
      <c r="AD3824" s="188"/>
      <c r="AE3824" s="188">
        <v>60.15</v>
      </c>
      <c r="AF3824" s="188"/>
    </row>
    <row r="3825" spans="1:32" x14ac:dyDescent="0.3">
      <c r="A3825" s="180" t="s">
        <v>973</v>
      </c>
      <c r="B3825" s="180">
        <v>39393</v>
      </c>
      <c r="C3825" s="182" t="s">
        <v>30113</v>
      </c>
      <c r="D3825" s="180" t="s">
        <v>6</v>
      </c>
      <c r="E3825" s="180" t="s">
        <v>857</v>
      </c>
      <c r="F3825" s="188"/>
      <c r="G3825" s="188"/>
      <c r="H3825" s="188"/>
      <c r="I3825" s="188"/>
      <c r="J3825" s="188"/>
      <c r="K3825" s="188"/>
      <c r="L3825" s="188"/>
      <c r="M3825" s="188"/>
      <c r="N3825" s="188">
        <v>43.75</v>
      </c>
      <c r="O3825" s="188"/>
      <c r="P3825" s="188"/>
      <c r="Q3825" s="188"/>
      <c r="R3825" s="188">
        <v>53.39</v>
      </c>
      <c r="S3825" s="188"/>
      <c r="T3825" s="188"/>
      <c r="U3825" s="188"/>
      <c r="V3825" s="188"/>
      <c r="W3825" s="188"/>
      <c r="X3825" s="188">
        <v>30.6</v>
      </c>
      <c r="Y3825" s="188">
        <v>43.43</v>
      </c>
      <c r="Z3825" s="188"/>
      <c r="AA3825" s="188"/>
      <c r="AB3825" s="188"/>
      <c r="AC3825" s="188"/>
      <c r="AD3825" s="188"/>
      <c r="AE3825" s="188">
        <v>37.19</v>
      </c>
      <c r="AF3825" s="188"/>
    </row>
    <row r="3826" spans="1:32" x14ac:dyDescent="0.3">
      <c r="A3826" s="180" t="s">
        <v>973</v>
      </c>
      <c r="B3826" s="180">
        <v>39394</v>
      </c>
      <c r="C3826" s="182" t="s">
        <v>30114</v>
      </c>
      <c r="D3826" s="180" t="s">
        <v>6</v>
      </c>
      <c r="E3826" s="180" t="s">
        <v>857</v>
      </c>
      <c r="F3826" s="188"/>
      <c r="G3826" s="188"/>
      <c r="H3826" s="188"/>
      <c r="I3826" s="188"/>
      <c r="J3826" s="188"/>
      <c r="K3826" s="188"/>
      <c r="L3826" s="188"/>
      <c r="M3826" s="188"/>
      <c r="N3826" s="188">
        <v>49.25</v>
      </c>
      <c r="O3826" s="188"/>
      <c r="P3826" s="188"/>
      <c r="Q3826" s="188"/>
      <c r="R3826" s="188">
        <v>60.09</v>
      </c>
      <c r="S3826" s="188"/>
      <c r="T3826" s="188"/>
      <c r="U3826" s="188"/>
      <c r="V3826" s="188"/>
      <c r="W3826" s="188"/>
      <c r="X3826" s="188">
        <v>34.44</v>
      </c>
      <c r="Y3826" s="188">
        <v>48.88</v>
      </c>
      <c r="Z3826" s="188"/>
      <c r="AA3826" s="188"/>
      <c r="AB3826" s="188"/>
      <c r="AC3826" s="188"/>
      <c r="AD3826" s="188"/>
      <c r="AE3826" s="188">
        <v>41.86</v>
      </c>
      <c r="AF3826" s="188"/>
    </row>
    <row r="3827" spans="1:32" x14ac:dyDescent="0.3">
      <c r="A3827" s="180" t="s">
        <v>973</v>
      </c>
      <c r="B3827" s="180">
        <v>39395</v>
      </c>
      <c r="C3827" s="182" t="s">
        <v>30115</v>
      </c>
      <c r="D3827" s="180" t="s">
        <v>6</v>
      </c>
      <c r="E3827" s="180" t="s">
        <v>857</v>
      </c>
      <c r="F3827" s="188"/>
      <c r="G3827" s="188"/>
      <c r="H3827" s="188"/>
      <c r="I3827" s="188"/>
      <c r="J3827" s="188"/>
      <c r="K3827" s="188"/>
      <c r="L3827" s="188"/>
      <c r="M3827" s="188"/>
      <c r="N3827" s="188">
        <v>45.79</v>
      </c>
      <c r="O3827" s="188"/>
      <c r="P3827" s="188"/>
      <c r="Q3827" s="188"/>
      <c r="R3827" s="188">
        <v>55.88</v>
      </c>
      <c r="S3827" s="188"/>
      <c r="T3827" s="188"/>
      <c r="U3827" s="188"/>
      <c r="V3827" s="188"/>
      <c r="W3827" s="188"/>
      <c r="X3827" s="188">
        <v>32.03</v>
      </c>
      <c r="Y3827" s="188">
        <v>45.45</v>
      </c>
      <c r="Z3827" s="188"/>
      <c r="AA3827" s="188"/>
      <c r="AB3827" s="188"/>
      <c r="AC3827" s="188"/>
      <c r="AD3827" s="188"/>
      <c r="AE3827" s="188">
        <v>38.93</v>
      </c>
      <c r="AF3827" s="188"/>
    </row>
    <row r="3828" spans="1:32" x14ac:dyDescent="0.3">
      <c r="A3828" s="180" t="s">
        <v>26752</v>
      </c>
      <c r="B3828" s="180">
        <v>14618</v>
      </c>
      <c r="C3828" s="182" t="s">
        <v>30116</v>
      </c>
      <c r="D3828" s="180" t="s">
        <v>6</v>
      </c>
      <c r="E3828" s="180" t="s">
        <v>857</v>
      </c>
      <c r="F3828" s="188">
        <v>1293.9100000000001</v>
      </c>
      <c r="G3828" s="188"/>
      <c r="H3828" s="188">
        <v>1594.97</v>
      </c>
      <c r="I3828" s="188">
        <v>1132.76</v>
      </c>
      <c r="J3828" s="188">
        <v>1379.49</v>
      </c>
      <c r="K3828" s="188">
        <v>1774.66</v>
      </c>
      <c r="L3828" s="188"/>
      <c r="M3828" s="188">
        <v>1284.27</v>
      </c>
      <c r="N3828" s="188">
        <v>1204.9000000000001</v>
      </c>
      <c r="O3828" s="188">
        <v>1898.72</v>
      </c>
      <c r="P3828" s="188">
        <v>1311.3</v>
      </c>
      <c r="Q3828" s="188">
        <v>1617.03</v>
      </c>
      <c r="R3828" s="188">
        <v>1406.94</v>
      </c>
      <c r="S3828" s="188">
        <v>1252.51</v>
      </c>
      <c r="T3828" s="188">
        <v>1666.18</v>
      </c>
      <c r="U3828" s="188"/>
      <c r="V3828" s="188">
        <v>1252.51</v>
      </c>
      <c r="W3828" s="188">
        <v>1536.24</v>
      </c>
      <c r="X3828" s="188">
        <v>1402.34</v>
      </c>
      <c r="Y3828" s="188">
        <v>1252.51</v>
      </c>
      <c r="Z3828" s="188">
        <v>1234.9100000000001</v>
      </c>
      <c r="AA3828" s="188">
        <v>1252.51</v>
      </c>
      <c r="AB3828" s="188">
        <v>1630.1</v>
      </c>
      <c r="AC3828" s="188">
        <v>1202.21</v>
      </c>
      <c r="AD3828" s="188"/>
      <c r="AE3828" s="188">
        <v>1252.51</v>
      </c>
      <c r="AF3828" s="188">
        <v>1913.99</v>
      </c>
    </row>
    <row r="3829" spans="1:32" x14ac:dyDescent="0.3">
      <c r="A3829" s="180" t="s">
        <v>26723</v>
      </c>
      <c r="B3829" s="180">
        <v>6110</v>
      </c>
      <c r="C3829" s="182" t="s">
        <v>30117</v>
      </c>
      <c r="D3829" s="180" t="s">
        <v>40</v>
      </c>
      <c r="E3829" s="180" t="s">
        <v>857</v>
      </c>
      <c r="F3829" s="188">
        <v>25.32</v>
      </c>
      <c r="G3829" s="188">
        <v>22.28</v>
      </c>
      <c r="H3829" s="188">
        <v>26.94</v>
      </c>
      <c r="I3829" s="188">
        <v>22.37</v>
      </c>
      <c r="J3829" s="188">
        <v>25.75</v>
      </c>
      <c r="K3829" s="188">
        <v>21.86</v>
      </c>
      <c r="L3829" s="188">
        <v>23.15</v>
      </c>
      <c r="M3829" s="188">
        <v>28.02</v>
      </c>
      <c r="N3829" s="188">
        <v>24.01</v>
      </c>
      <c r="O3829" s="188">
        <v>22.35</v>
      </c>
      <c r="P3829" s="188">
        <v>25.86</v>
      </c>
      <c r="Q3829" s="188">
        <v>21.76</v>
      </c>
      <c r="R3829" s="188">
        <v>22.29</v>
      </c>
      <c r="S3829" s="188">
        <v>21.92</v>
      </c>
      <c r="T3829" s="188">
        <v>23.06</v>
      </c>
      <c r="U3829" s="188">
        <v>22.53</v>
      </c>
      <c r="V3829" s="188">
        <v>21.8</v>
      </c>
      <c r="W3829" s="188">
        <v>28.95</v>
      </c>
      <c r="X3829" s="188">
        <v>31.19</v>
      </c>
      <c r="Y3829" s="188">
        <v>19.940000000000001</v>
      </c>
      <c r="Z3829" s="188">
        <v>22.99</v>
      </c>
      <c r="AA3829" s="188">
        <v>25.53</v>
      </c>
      <c r="AB3829" s="188">
        <v>22.76</v>
      </c>
      <c r="AC3829" s="188">
        <v>30.56</v>
      </c>
      <c r="AD3829" s="188">
        <v>20.45</v>
      </c>
      <c r="AE3829" s="188">
        <v>26.72</v>
      </c>
      <c r="AF3829" s="188">
        <v>21.3</v>
      </c>
    </row>
    <row r="3830" spans="1:32" x14ac:dyDescent="0.3">
      <c r="A3830" s="180" t="s">
        <v>26723</v>
      </c>
      <c r="B3830" s="180">
        <v>40910</v>
      </c>
      <c r="C3830" s="182" t="s">
        <v>30118</v>
      </c>
      <c r="D3830" s="180" t="s">
        <v>63</v>
      </c>
      <c r="E3830" s="180" t="s">
        <v>857</v>
      </c>
      <c r="F3830" s="188">
        <v>4428.92</v>
      </c>
      <c r="G3830" s="188">
        <v>3887.16</v>
      </c>
      <c r="H3830" s="188">
        <v>4730.6099999999997</v>
      </c>
      <c r="I3830" s="188">
        <v>3890.97</v>
      </c>
      <c r="J3830" s="188">
        <v>4498.59</v>
      </c>
      <c r="K3830" s="188">
        <v>3847.23</v>
      </c>
      <c r="L3830" s="188">
        <v>4120.0200000000004</v>
      </c>
      <c r="M3830" s="188">
        <v>4914.0600000000004</v>
      </c>
      <c r="N3830" s="188">
        <v>4305.12</v>
      </c>
      <c r="O3830" s="188">
        <v>3934.41</v>
      </c>
      <c r="P3830" s="188">
        <v>4573.8100000000004</v>
      </c>
      <c r="Q3830" s="188">
        <v>3810.77</v>
      </c>
      <c r="R3830" s="188">
        <v>4009.79</v>
      </c>
      <c r="S3830" s="188">
        <v>3795.6</v>
      </c>
      <c r="T3830" s="188">
        <v>4015.03</v>
      </c>
      <c r="U3830" s="188">
        <v>3942.47</v>
      </c>
      <c r="V3830" s="188">
        <v>3850.47</v>
      </c>
      <c r="W3830" s="188">
        <v>5079.1400000000003</v>
      </c>
      <c r="X3830" s="188">
        <v>5479.33</v>
      </c>
      <c r="Y3830" s="188">
        <v>3487.14</v>
      </c>
      <c r="Z3830" s="188">
        <v>4002.08</v>
      </c>
      <c r="AA3830" s="188">
        <v>4456.03</v>
      </c>
      <c r="AB3830" s="188">
        <v>3999.98</v>
      </c>
      <c r="AC3830" s="188">
        <v>5361.79</v>
      </c>
      <c r="AD3830" s="188">
        <v>3610.62</v>
      </c>
      <c r="AE3830" s="188">
        <v>4683.3599999999997</v>
      </c>
      <c r="AF3830" s="188">
        <v>3745.72</v>
      </c>
    </row>
    <row r="3831" spans="1:32" x14ac:dyDescent="0.3">
      <c r="A3831" s="180" t="s">
        <v>973</v>
      </c>
      <c r="B3831" s="180">
        <v>45255</v>
      </c>
      <c r="C3831" s="182" t="s">
        <v>31620</v>
      </c>
      <c r="D3831" s="180" t="s">
        <v>6</v>
      </c>
      <c r="E3831" s="180" t="s">
        <v>857</v>
      </c>
      <c r="F3831" s="188">
        <v>43.13</v>
      </c>
      <c r="G3831" s="188">
        <v>31.79</v>
      </c>
      <c r="H3831" s="188"/>
      <c r="I3831" s="188">
        <v>43.69</v>
      </c>
      <c r="J3831" s="188">
        <v>29.74</v>
      </c>
      <c r="K3831" s="188">
        <v>48.75</v>
      </c>
      <c r="L3831" s="188">
        <v>39.86</v>
      </c>
      <c r="M3831" s="188">
        <v>38.17</v>
      </c>
      <c r="N3831" s="188">
        <v>44.41</v>
      </c>
      <c r="O3831" s="188">
        <v>48.12</v>
      </c>
      <c r="P3831" s="188">
        <v>47.92</v>
      </c>
      <c r="Q3831" s="188">
        <v>33.46</v>
      </c>
      <c r="R3831" s="188">
        <v>45.64</v>
      </c>
      <c r="S3831" s="188">
        <v>36.25</v>
      </c>
      <c r="T3831" s="188">
        <v>43.04</v>
      </c>
      <c r="U3831" s="188">
        <v>31.6</v>
      </c>
      <c r="V3831" s="188">
        <v>62.78</v>
      </c>
      <c r="W3831" s="188">
        <v>27.86</v>
      </c>
      <c r="X3831" s="188"/>
      <c r="Y3831" s="188">
        <v>35.32</v>
      </c>
      <c r="Z3831" s="188">
        <v>46.48</v>
      </c>
      <c r="AA3831" s="188">
        <v>39.97</v>
      </c>
      <c r="AB3831" s="188">
        <v>37.729999999999997</v>
      </c>
      <c r="AC3831" s="188">
        <v>41.99</v>
      </c>
      <c r="AD3831" s="188">
        <v>32.619999999999997</v>
      </c>
      <c r="AE3831" s="188">
        <v>42.84</v>
      </c>
      <c r="AF3831" s="188">
        <v>42.76</v>
      </c>
    </row>
    <row r="3832" spans="1:32" x14ac:dyDescent="0.3">
      <c r="A3832" s="180" t="s">
        <v>26723</v>
      </c>
      <c r="B3832" s="180">
        <v>6111</v>
      </c>
      <c r="C3832" s="182" t="s">
        <v>30119</v>
      </c>
      <c r="D3832" s="180" t="s">
        <v>40</v>
      </c>
      <c r="E3832" s="180" t="s">
        <v>26586</v>
      </c>
      <c r="F3832" s="188">
        <v>17.39</v>
      </c>
      <c r="G3832" s="188">
        <v>15.92</v>
      </c>
      <c r="H3832" s="188">
        <v>16.010000000000002</v>
      </c>
      <c r="I3832" s="188">
        <v>16.2</v>
      </c>
      <c r="J3832" s="188">
        <v>16.37</v>
      </c>
      <c r="K3832" s="188">
        <v>15.89</v>
      </c>
      <c r="L3832" s="188">
        <v>15.65</v>
      </c>
      <c r="M3832" s="188">
        <v>16.690000000000001</v>
      </c>
      <c r="N3832" s="188">
        <v>15.3</v>
      </c>
      <c r="O3832" s="188">
        <v>16.12</v>
      </c>
      <c r="P3832" s="188">
        <v>17.36</v>
      </c>
      <c r="Q3832" s="188">
        <v>15.89</v>
      </c>
      <c r="R3832" s="188">
        <v>16.61</v>
      </c>
      <c r="S3832" s="188">
        <v>16.170000000000002</v>
      </c>
      <c r="T3832" s="188">
        <v>17.190000000000001</v>
      </c>
      <c r="U3832" s="188">
        <v>16.95</v>
      </c>
      <c r="V3832" s="188">
        <v>15.94</v>
      </c>
      <c r="W3832" s="188">
        <v>20.46</v>
      </c>
      <c r="X3832" s="188">
        <v>22.14</v>
      </c>
      <c r="Y3832" s="188">
        <v>16.21</v>
      </c>
      <c r="Z3832" s="188">
        <v>18.72</v>
      </c>
      <c r="AA3832" s="188">
        <v>15.95</v>
      </c>
      <c r="AB3832" s="188">
        <v>17.88</v>
      </c>
      <c r="AC3832" s="188">
        <v>21.31</v>
      </c>
      <c r="AD3832" s="188">
        <v>15.58</v>
      </c>
      <c r="AE3832" s="188">
        <v>21.39</v>
      </c>
      <c r="AF3832" s="188">
        <v>15.86</v>
      </c>
    </row>
    <row r="3833" spans="1:32" x14ac:dyDescent="0.3">
      <c r="A3833" s="180" t="s">
        <v>26723</v>
      </c>
      <c r="B3833" s="180">
        <v>41084</v>
      </c>
      <c r="C3833" s="182" t="s">
        <v>30120</v>
      </c>
      <c r="D3833" s="180" t="s">
        <v>63</v>
      </c>
      <c r="E3833" s="180" t="s">
        <v>857</v>
      </c>
      <c r="F3833" s="188">
        <v>3041.86</v>
      </c>
      <c r="G3833" s="188">
        <v>2776.64</v>
      </c>
      <c r="H3833" s="188">
        <v>2810.68</v>
      </c>
      <c r="I3833" s="188">
        <v>2817.21</v>
      </c>
      <c r="J3833" s="188">
        <v>2859.63</v>
      </c>
      <c r="K3833" s="188">
        <v>2796.26</v>
      </c>
      <c r="L3833" s="188">
        <v>2785.31</v>
      </c>
      <c r="M3833" s="188">
        <v>2925.89</v>
      </c>
      <c r="N3833" s="188">
        <v>2744.7</v>
      </c>
      <c r="O3833" s="188">
        <v>2837.75</v>
      </c>
      <c r="P3833" s="188">
        <v>3070.88</v>
      </c>
      <c r="Q3833" s="188">
        <v>2781.83</v>
      </c>
      <c r="R3833" s="188">
        <v>2987.03</v>
      </c>
      <c r="S3833" s="188">
        <v>2800.15</v>
      </c>
      <c r="T3833" s="188">
        <v>2993.23</v>
      </c>
      <c r="U3833" s="188">
        <v>2966.24</v>
      </c>
      <c r="V3833" s="188">
        <v>2816.13</v>
      </c>
      <c r="W3833" s="188">
        <v>3588.4</v>
      </c>
      <c r="X3833" s="188">
        <v>3889.28</v>
      </c>
      <c r="Y3833" s="188">
        <v>2835.2</v>
      </c>
      <c r="Z3833" s="188">
        <v>3258.73</v>
      </c>
      <c r="AA3833" s="188">
        <v>2784.54</v>
      </c>
      <c r="AB3833" s="188">
        <v>3143.37</v>
      </c>
      <c r="AC3833" s="188">
        <v>3740.08</v>
      </c>
      <c r="AD3833" s="188">
        <v>2751.84</v>
      </c>
      <c r="AE3833" s="188">
        <v>3747.13</v>
      </c>
      <c r="AF3833" s="188">
        <v>2788.48</v>
      </c>
    </row>
    <row r="3834" spans="1:32" x14ac:dyDescent="0.3">
      <c r="A3834" s="180" t="s">
        <v>27527</v>
      </c>
      <c r="B3834" s="180">
        <v>44535</v>
      </c>
      <c r="C3834" s="182" t="s">
        <v>30121</v>
      </c>
      <c r="D3834" s="180" t="s">
        <v>44</v>
      </c>
      <c r="E3834" s="180" t="s">
        <v>857</v>
      </c>
      <c r="F3834" s="188">
        <v>160.16</v>
      </c>
      <c r="G3834" s="188">
        <v>61.69</v>
      </c>
      <c r="H3834" s="188">
        <v>88.94</v>
      </c>
      <c r="I3834" s="188">
        <v>84.31</v>
      </c>
      <c r="J3834" s="188">
        <v>63.44</v>
      </c>
      <c r="K3834" s="188">
        <v>50.38</v>
      </c>
      <c r="L3834" s="188">
        <v>56.08</v>
      </c>
      <c r="M3834" s="188">
        <v>60.4</v>
      </c>
      <c r="N3834" s="188">
        <v>62.72</v>
      </c>
      <c r="O3834" s="188">
        <v>65.180000000000007</v>
      </c>
      <c r="P3834" s="188">
        <v>56.55</v>
      </c>
      <c r="Q3834" s="188">
        <v>60.15</v>
      </c>
      <c r="R3834" s="188">
        <v>71.2</v>
      </c>
      <c r="S3834" s="188">
        <v>69.66</v>
      </c>
      <c r="T3834" s="188">
        <v>55.31</v>
      </c>
      <c r="U3834" s="188">
        <v>56.65</v>
      </c>
      <c r="V3834" s="188">
        <v>58.09</v>
      </c>
      <c r="W3834" s="188">
        <v>47.55</v>
      </c>
      <c r="X3834" s="188">
        <v>55</v>
      </c>
      <c r="Y3834" s="188">
        <v>55</v>
      </c>
      <c r="Z3834" s="188">
        <v>87.91</v>
      </c>
      <c r="AA3834" s="188">
        <v>111.04</v>
      </c>
      <c r="AB3834" s="188">
        <v>53.98</v>
      </c>
      <c r="AC3834" s="188">
        <v>63.32</v>
      </c>
      <c r="AD3834" s="188">
        <v>53.98</v>
      </c>
      <c r="AE3834" s="188">
        <v>48.58</v>
      </c>
      <c r="AF3834" s="188">
        <v>67.86</v>
      </c>
    </row>
    <row r="3835" spans="1:32" x14ac:dyDescent="0.3">
      <c r="A3835" s="180" t="s">
        <v>973</v>
      </c>
      <c r="B3835" s="180">
        <v>44945</v>
      </c>
      <c r="C3835" s="182" t="s">
        <v>30122</v>
      </c>
      <c r="D3835" s="180" t="s">
        <v>6</v>
      </c>
      <c r="E3835" s="180" t="s">
        <v>26586</v>
      </c>
      <c r="F3835" s="188">
        <v>8.3000000000000007</v>
      </c>
      <c r="G3835" s="188">
        <v>8</v>
      </c>
      <c r="H3835" s="188">
        <v>9.6</v>
      </c>
      <c r="I3835" s="188">
        <v>10.5</v>
      </c>
      <c r="J3835" s="188">
        <v>8.1199999999999992</v>
      </c>
      <c r="K3835" s="188">
        <v>9.85</v>
      </c>
      <c r="L3835" s="188">
        <v>8.4499999999999993</v>
      </c>
      <c r="M3835" s="188">
        <v>8</v>
      </c>
      <c r="N3835" s="188">
        <v>8.4499999999999993</v>
      </c>
      <c r="O3835" s="188">
        <v>9.6</v>
      </c>
      <c r="P3835" s="188">
        <v>11</v>
      </c>
      <c r="Q3835" s="188">
        <v>9.98</v>
      </c>
      <c r="R3835" s="188">
        <v>13.49</v>
      </c>
      <c r="S3835" s="188">
        <v>9</v>
      </c>
      <c r="T3835" s="188">
        <v>8.99</v>
      </c>
      <c r="U3835" s="188">
        <v>8.3000000000000007</v>
      </c>
      <c r="V3835" s="188">
        <v>8.23</v>
      </c>
      <c r="W3835" s="188">
        <v>8.5</v>
      </c>
      <c r="X3835" s="188">
        <v>11.6</v>
      </c>
      <c r="Y3835" s="188">
        <v>7.73</v>
      </c>
      <c r="Z3835" s="188">
        <v>9.5</v>
      </c>
      <c r="AA3835" s="188">
        <v>8.5</v>
      </c>
      <c r="AB3835" s="188">
        <v>10.7</v>
      </c>
      <c r="AC3835" s="188">
        <v>9.26</v>
      </c>
      <c r="AD3835" s="188">
        <v>8.9</v>
      </c>
      <c r="AE3835" s="188">
        <v>10</v>
      </c>
      <c r="AF3835" s="188">
        <v>8.07</v>
      </c>
    </row>
    <row r="3836" spans="1:32" x14ac:dyDescent="0.3">
      <c r="A3836" s="180" t="s">
        <v>973</v>
      </c>
      <c r="B3836" s="180">
        <v>38637</v>
      </c>
      <c r="C3836" s="182" t="s">
        <v>30123</v>
      </c>
      <c r="D3836" s="180" t="s">
        <v>6</v>
      </c>
      <c r="E3836" s="180" t="s">
        <v>857</v>
      </c>
      <c r="F3836" s="188">
        <v>185.77</v>
      </c>
      <c r="G3836" s="188"/>
      <c r="H3836" s="188"/>
      <c r="I3836" s="188">
        <v>276.5</v>
      </c>
      <c r="J3836" s="188">
        <v>229.19</v>
      </c>
      <c r="K3836" s="188">
        <v>304.32</v>
      </c>
      <c r="L3836" s="188">
        <v>193.66</v>
      </c>
      <c r="M3836" s="188">
        <v>274.61</v>
      </c>
      <c r="N3836" s="188">
        <v>310.16000000000003</v>
      </c>
      <c r="O3836" s="188">
        <v>325.39</v>
      </c>
      <c r="P3836" s="188">
        <v>276.5</v>
      </c>
      <c r="Q3836" s="188">
        <v>466.28</v>
      </c>
      <c r="R3836" s="188">
        <v>258.26</v>
      </c>
      <c r="S3836" s="188">
        <v>226.85</v>
      </c>
      <c r="T3836" s="188"/>
      <c r="U3836" s="188">
        <v>343.1</v>
      </c>
      <c r="V3836" s="188">
        <v>281.27</v>
      </c>
      <c r="W3836" s="188">
        <v>376.93</v>
      </c>
      <c r="X3836" s="188">
        <v>273.61</v>
      </c>
      <c r="Y3836" s="188">
        <v>350.42</v>
      </c>
      <c r="Z3836" s="188">
        <v>258.91000000000003</v>
      </c>
      <c r="AA3836" s="188">
        <v>282.58999999999997</v>
      </c>
      <c r="AB3836" s="188">
        <v>379.32</v>
      </c>
      <c r="AC3836" s="188">
        <v>256.39</v>
      </c>
      <c r="AD3836" s="188">
        <v>282.08999999999997</v>
      </c>
      <c r="AE3836" s="188">
        <v>230.06</v>
      </c>
      <c r="AF3836" s="188"/>
    </row>
    <row r="3837" spans="1:32" x14ac:dyDescent="0.3">
      <c r="A3837" s="180" t="s">
        <v>973</v>
      </c>
      <c r="B3837" s="180">
        <v>6150</v>
      </c>
      <c r="C3837" s="182" t="s">
        <v>30124</v>
      </c>
      <c r="D3837" s="180" t="s">
        <v>6</v>
      </c>
      <c r="E3837" s="180" t="s">
        <v>857</v>
      </c>
      <c r="F3837" s="188">
        <v>188.04</v>
      </c>
      <c r="G3837" s="188"/>
      <c r="H3837" s="188"/>
      <c r="I3837" s="188">
        <v>279.88</v>
      </c>
      <c r="J3837" s="188">
        <v>231.99</v>
      </c>
      <c r="K3837" s="188">
        <v>308.05</v>
      </c>
      <c r="L3837" s="188">
        <v>196.03</v>
      </c>
      <c r="M3837" s="188">
        <v>277.97000000000003</v>
      </c>
      <c r="N3837" s="188">
        <v>313.95</v>
      </c>
      <c r="O3837" s="188">
        <v>329.37</v>
      </c>
      <c r="P3837" s="188">
        <v>279.88</v>
      </c>
      <c r="Q3837" s="188">
        <v>471.98</v>
      </c>
      <c r="R3837" s="188">
        <v>261.42</v>
      </c>
      <c r="S3837" s="188">
        <v>229.63</v>
      </c>
      <c r="T3837" s="188"/>
      <c r="U3837" s="188">
        <v>347.29</v>
      </c>
      <c r="V3837" s="188">
        <v>284.70999999999998</v>
      </c>
      <c r="W3837" s="188">
        <v>381.54</v>
      </c>
      <c r="X3837" s="188">
        <v>276.95</v>
      </c>
      <c r="Y3837" s="188">
        <v>354.71</v>
      </c>
      <c r="Z3837" s="188">
        <v>262.08</v>
      </c>
      <c r="AA3837" s="188">
        <v>286.05</v>
      </c>
      <c r="AB3837" s="188">
        <v>383.96</v>
      </c>
      <c r="AC3837" s="188">
        <v>259.52</v>
      </c>
      <c r="AD3837" s="188">
        <v>285.54000000000002</v>
      </c>
      <c r="AE3837" s="188">
        <v>232.87</v>
      </c>
      <c r="AF3837" s="188"/>
    </row>
    <row r="3838" spans="1:32" x14ac:dyDescent="0.3">
      <c r="A3838" s="180" t="s">
        <v>973</v>
      </c>
      <c r="B3838" s="180">
        <v>6136</v>
      </c>
      <c r="C3838" s="182" t="s">
        <v>30125</v>
      </c>
      <c r="D3838" s="180" t="s">
        <v>6</v>
      </c>
      <c r="E3838" s="180" t="s">
        <v>26586</v>
      </c>
      <c r="F3838" s="188">
        <v>147.81</v>
      </c>
      <c r="G3838" s="188"/>
      <c r="H3838" s="188"/>
      <c r="I3838" s="188">
        <v>220</v>
      </c>
      <c r="J3838" s="188">
        <v>182.36</v>
      </c>
      <c r="K3838" s="188">
        <v>242.14</v>
      </c>
      <c r="L3838" s="188">
        <v>154.09</v>
      </c>
      <c r="M3838" s="188">
        <v>218.5</v>
      </c>
      <c r="N3838" s="188">
        <v>246.78</v>
      </c>
      <c r="O3838" s="188">
        <v>258.89999999999998</v>
      </c>
      <c r="P3838" s="188">
        <v>220</v>
      </c>
      <c r="Q3838" s="188">
        <v>371</v>
      </c>
      <c r="R3838" s="188">
        <v>205.49</v>
      </c>
      <c r="S3838" s="188">
        <v>180.5</v>
      </c>
      <c r="T3838" s="188"/>
      <c r="U3838" s="188">
        <v>272.99</v>
      </c>
      <c r="V3838" s="188">
        <v>223.8</v>
      </c>
      <c r="W3838" s="188">
        <v>299.91000000000003</v>
      </c>
      <c r="X3838" s="188">
        <v>217.7</v>
      </c>
      <c r="Y3838" s="188">
        <v>278.82</v>
      </c>
      <c r="Z3838" s="188">
        <v>206.01</v>
      </c>
      <c r="AA3838" s="188">
        <v>224.85</v>
      </c>
      <c r="AB3838" s="188">
        <v>301.81</v>
      </c>
      <c r="AC3838" s="188">
        <v>204</v>
      </c>
      <c r="AD3838" s="188">
        <v>224.45</v>
      </c>
      <c r="AE3838" s="188">
        <v>183.05</v>
      </c>
      <c r="AF3838" s="188"/>
    </row>
    <row r="3839" spans="1:32" x14ac:dyDescent="0.3">
      <c r="A3839" s="180" t="s">
        <v>973</v>
      </c>
      <c r="B3839" s="180">
        <v>38638</v>
      </c>
      <c r="C3839" s="182" t="s">
        <v>30126</v>
      </c>
      <c r="D3839" s="180" t="s">
        <v>6</v>
      </c>
      <c r="E3839" s="180" t="s">
        <v>857</v>
      </c>
      <c r="F3839" s="188">
        <v>156.54</v>
      </c>
      <c r="G3839" s="188"/>
      <c r="H3839" s="188"/>
      <c r="I3839" s="188">
        <v>232.99</v>
      </c>
      <c r="J3839" s="188">
        <v>193.13</v>
      </c>
      <c r="K3839" s="188">
        <v>256.44</v>
      </c>
      <c r="L3839" s="188">
        <v>163.19</v>
      </c>
      <c r="M3839" s="188">
        <v>231.41</v>
      </c>
      <c r="N3839" s="188">
        <v>261.36</v>
      </c>
      <c r="O3839" s="188">
        <v>274.19</v>
      </c>
      <c r="P3839" s="188">
        <v>232.99</v>
      </c>
      <c r="Q3839" s="188">
        <v>392.92</v>
      </c>
      <c r="R3839" s="188">
        <v>217.63</v>
      </c>
      <c r="S3839" s="188">
        <v>191.16</v>
      </c>
      <c r="T3839" s="188"/>
      <c r="U3839" s="188">
        <v>289.11</v>
      </c>
      <c r="V3839" s="188">
        <v>237.02</v>
      </c>
      <c r="W3839" s="188">
        <v>317.63</v>
      </c>
      <c r="X3839" s="188">
        <v>230.56</v>
      </c>
      <c r="Y3839" s="188">
        <v>295.29000000000002</v>
      </c>
      <c r="Z3839" s="188">
        <v>218.18</v>
      </c>
      <c r="AA3839" s="188">
        <v>238.13</v>
      </c>
      <c r="AB3839" s="188">
        <v>319.64</v>
      </c>
      <c r="AC3839" s="188">
        <v>216.05</v>
      </c>
      <c r="AD3839" s="188">
        <v>237.71</v>
      </c>
      <c r="AE3839" s="188">
        <v>193.86</v>
      </c>
      <c r="AF3839" s="188"/>
    </row>
    <row r="3840" spans="1:32" x14ac:dyDescent="0.3">
      <c r="A3840" s="180" t="s">
        <v>973</v>
      </c>
      <c r="B3840" s="180">
        <v>20262</v>
      </c>
      <c r="C3840" s="182" t="s">
        <v>30127</v>
      </c>
      <c r="D3840" s="180" t="s">
        <v>6</v>
      </c>
      <c r="E3840" s="180" t="s">
        <v>857</v>
      </c>
      <c r="F3840" s="188">
        <v>15.2</v>
      </c>
      <c r="G3840" s="188">
        <v>14.65</v>
      </c>
      <c r="H3840" s="188">
        <v>17.579999999999998</v>
      </c>
      <c r="I3840" s="188">
        <v>19.23</v>
      </c>
      <c r="J3840" s="188">
        <v>14.87</v>
      </c>
      <c r="K3840" s="188">
        <v>18.04</v>
      </c>
      <c r="L3840" s="188">
        <v>15.47</v>
      </c>
      <c r="M3840" s="188">
        <v>14.65</v>
      </c>
      <c r="N3840" s="188">
        <v>15.47</v>
      </c>
      <c r="O3840" s="188">
        <v>17.579999999999998</v>
      </c>
      <c r="P3840" s="188">
        <v>20.149999999999999</v>
      </c>
      <c r="Q3840" s="188">
        <v>18.28</v>
      </c>
      <c r="R3840" s="188">
        <v>24.71</v>
      </c>
      <c r="S3840" s="188">
        <v>16.48</v>
      </c>
      <c r="T3840" s="188">
        <v>16.46</v>
      </c>
      <c r="U3840" s="188">
        <v>15.2</v>
      </c>
      <c r="V3840" s="188">
        <v>15.07</v>
      </c>
      <c r="W3840" s="188">
        <v>15.57</v>
      </c>
      <c r="X3840" s="188">
        <v>21.24</v>
      </c>
      <c r="Y3840" s="188">
        <v>14.16</v>
      </c>
      <c r="Z3840" s="188">
        <v>17.399999999999999</v>
      </c>
      <c r="AA3840" s="188">
        <v>15.57</v>
      </c>
      <c r="AB3840" s="188">
        <v>19.600000000000001</v>
      </c>
      <c r="AC3840" s="188">
        <v>16.96</v>
      </c>
      <c r="AD3840" s="188">
        <v>16.3</v>
      </c>
      <c r="AE3840" s="188">
        <v>18.309999999999999</v>
      </c>
      <c r="AF3840" s="188">
        <v>14.78</v>
      </c>
    </row>
    <row r="3841" spans="1:32" x14ac:dyDescent="0.3">
      <c r="A3841" s="180" t="s">
        <v>973</v>
      </c>
      <c r="B3841" s="180">
        <v>6145</v>
      </c>
      <c r="C3841" s="182" t="s">
        <v>30128</v>
      </c>
      <c r="D3841" s="180" t="s">
        <v>6</v>
      </c>
      <c r="E3841" s="180" t="s">
        <v>857</v>
      </c>
      <c r="F3841" s="188">
        <v>16.79</v>
      </c>
      <c r="G3841" s="188">
        <v>16.18</v>
      </c>
      <c r="H3841" s="188">
        <v>19.420000000000002</v>
      </c>
      <c r="I3841" s="188">
        <v>21.24</v>
      </c>
      <c r="J3841" s="188">
        <v>16.43</v>
      </c>
      <c r="K3841" s="188">
        <v>19.93</v>
      </c>
      <c r="L3841" s="188">
        <v>17.100000000000001</v>
      </c>
      <c r="M3841" s="188">
        <v>16.18</v>
      </c>
      <c r="N3841" s="188">
        <v>17.100000000000001</v>
      </c>
      <c r="O3841" s="188">
        <v>19.420000000000002</v>
      </c>
      <c r="P3841" s="188">
        <v>22.26</v>
      </c>
      <c r="Q3841" s="188">
        <v>20.190000000000001</v>
      </c>
      <c r="R3841" s="188">
        <v>27.29</v>
      </c>
      <c r="S3841" s="188">
        <v>18.21</v>
      </c>
      <c r="T3841" s="188">
        <v>18.190000000000001</v>
      </c>
      <c r="U3841" s="188">
        <v>16.79</v>
      </c>
      <c r="V3841" s="188">
        <v>16.649999999999999</v>
      </c>
      <c r="W3841" s="188">
        <v>17.2</v>
      </c>
      <c r="X3841" s="188">
        <v>23.47</v>
      </c>
      <c r="Y3841" s="188">
        <v>15.64</v>
      </c>
      <c r="Z3841" s="188">
        <v>19.22</v>
      </c>
      <c r="AA3841" s="188">
        <v>17.2</v>
      </c>
      <c r="AB3841" s="188">
        <v>21.65</v>
      </c>
      <c r="AC3841" s="188">
        <v>18.73</v>
      </c>
      <c r="AD3841" s="188">
        <v>18.010000000000002</v>
      </c>
      <c r="AE3841" s="188">
        <v>20.23</v>
      </c>
      <c r="AF3841" s="188">
        <v>16.329999999999998</v>
      </c>
    </row>
    <row r="3842" spans="1:32" x14ac:dyDescent="0.3">
      <c r="A3842" s="180" t="s">
        <v>973</v>
      </c>
      <c r="B3842" s="180">
        <v>6149</v>
      </c>
      <c r="C3842" s="182" t="s">
        <v>30129</v>
      </c>
      <c r="D3842" s="180" t="s">
        <v>6</v>
      </c>
      <c r="E3842" s="180" t="s">
        <v>857</v>
      </c>
      <c r="F3842" s="188">
        <v>11.1</v>
      </c>
      <c r="G3842" s="188">
        <v>10.7</v>
      </c>
      <c r="H3842" s="188">
        <v>12.84</v>
      </c>
      <c r="I3842" s="188">
        <v>14.04</v>
      </c>
      <c r="J3842" s="188">
        <v>10.86</v>
      </c>
      <c r="K3842" s="188">
        <v>13.17</v>
      </c>
      <c r="L3842" s="188">
        <v>11.3</v>
      </c>
      <c r="M3842" s="188">
        <v>10.7</v>
      </c>
      <c r="N3842" s="188">
        <v>11.3</v>
      </c>
      <c r="O3842" s="188">
        <v>12.84</v>
      </c>
      <c r="P3842" s="188">
        <v>14.71</v>
      </c>
      <c r="Q3842" s="188">
        <v>13.35</v>
      </c>
      <c r="R3842" s="188">
        <v>18.04</v>
      </c>
      <c r="S3842" s="188">
        <v>12.03</v>
      </c>
      <c r="T3842" s="188">
        <v>12.02</v>
      </c>
      <c r="U3842" s="188">
        <v>11.1</v>
      </c>
      <c r="V3842" s="188">
        <v>11</v>
      </c>
      <c r="W3842" s="188">
        <v>11.37</v>
      </c>
      <c r="X3842" s="188">
        <v>15.51</v>
      </c>
      <c r="Y3842" s="188">
        <v>10.34</v>
      </c>
      <c r="Z3842" s="188">
        <v>12.7</v>
      </c>
      <c r="AA3842" s="188">
        <v>11.37</v>
      </c>
      <c r="AB3842" s="188">
        <v>14.31</v>
      </c>
      <c r="AC3842" s="188">
        <v>12.38</v>
      </c>
      <c r="AD3842" s="188">
        <v>11.9</v>
      </c>
      <c r="AE3842" s="188">
        <v>13.37</v>
      </c>
      <c r="AF3842" s="188">
        <v>10.79</v>
      </c>
    </row>
    <row r="3843" spans="1:32" x14ac:dyDescent="0.3">
      <c r="A3843" s="180" t="s">
        <v>973</v>
      </c>
      <c r="B3843" s="180">
        <v>6146</v>
      </c>
      <c r="C3843" s="182" t="s">
        <v>30130</v>
      </c>
      <c r="D3843" s="180" t="s">
        <v>6</v>
      </c>
      <c r="E3843" s="180" t="s">
        <v>857</v>
      </c>
      <c r="F3843" s="188">
        <v>15.95</v>
      </c>
      <c r="G3843" s="188">
        <v>15.38</v>
      </c>
      <c r="H3843" s="188">
        <v>18.45</v>
      </c>
      <c r="I3843" s="188">
        <v>20.18</v>
      </c>
      <c r="J3843" s="188">
        <v>15.61</v>
      </c>
      <c r="K3843" s="188">
        <v>18.93</v>
      </c>
      <c r="L3843" s="188">
        <v>16.239999999999998</v>
      </c>
      <c r="M3843" s="188">
        <v>15.38</v>
      </c>
      <c r="N3843" s="188">
        <v>16.239999999999998</v>
      </c>
      <c r="O3843" s="188">
        <v>18.45</v>
      </c>
      <c r="P3843" s="188">
        <v>21.14</v>
      </c>
      <c r="Q3843" s="188">
        <v>19.18</v>
      </c>
      <c r="R3843" s="188">
        <v>25.93</v>
      </c>
      <c r="S3843" s="188">
        <v>17.3</v>
      </c>
      <c r="T3843" s="188">
        <v>17.28</v>
      </c>
      <c r="U3843" s="188">
        <v>15.95</v>
      </c>
      <c r="V3843" s="188">
        <v>15.82</v>
      </c>
      <c r="W3843" s="188">
        <v>16.34</v>
      </c>
      <c r="X3843" s="188">
        <v>22.3</v>
      </c>
      <c r="Y3843" s="188">
        <v>14.86</v>
      </c>
      <c r="Z3843" s="188">
        <v>18.260000000000002</v>
      </c>
      <c r="AA3843" s="188">
        <v>16.34</v>
      </c>
      <c r="AB3843" s="188">
        <v>20.57</v>
      </c>
      <c r="AC3843" s="188">
        <v>17.8</v>
      </c>
      <c r="AD3843" s="188">
        <v>17.11</v>
      </c>
      <c r="AE3843" s="188">
        <v>19.22</v>
      </c>
      <c r="AF3843" s="188">
        <v>15.51</v>
      </c>
    </row>
    <row r="3844" spans="1:32" x14ac:dyDescent="0.3">
      <c r="A3844" s="180" t="s">
        <v>973</v>
      </c>
      <c r="B3844" s="180">
        <v>44536</v>
      </c>
      <c r="C3844" s="182" t="s">
        <v>31621</v>
      </c>
      <c r="D3844" s="180" t="s">
        <v>42</v>
      </c>
      <c r="E3844" s="180" t="s">
        <v>857</v>
      </c>
      <c r="F3844" s="188">
        <v>4.33</v>
      </c>
      <c r="G3844" s="188">
        <v>3.78</v>
      </c>
      <c r="H3844" s="188"/>
      <c r="I3844" s="188">
        <v>3.22</v>
      </c>
      <c r="J3844" s="188">
        <v>3.05</v>
      </c>
      <c r="K3844" s="188">
        <v>3.39</v>
      </c>
      <c r="L3844" s="188">
        <v>3.61</v>
      </c>
      <c r="M3844" s="188">
        <v>2.5</v>
      </c>
      <c r="N3844" s="188">
        <v>2.76</v>
      </c>
      <c r="O3844" s="188">
        <v>4.51</v>
      </c>
      <c r="P3844" s="188">
        <v>2.67</v>
      </c>
      <c r="Q3844" s="188">
        <v>3.04</v>
      </c>
      <c r="R3844" s="188">
        <v>3.49</v>
      </c>
      <c r="S3844" s="188">
        <v>3.32</v>
      </c>
      <c r="T3844" s="188">
        <v>4.05</v>
      </c>
      <c r="U3844" s="188">
        <v>3.58</v>
      </c>
      <c r="V3844" s="188">
        <v>4.1399999999999997</v>
      </c>
      <c r="W3844" s="188">
        <v>2.72</v>
      </c>
      <c r="X3844" s="188">
        <v>2.72</v>
      </c>
      <c r="Y3844" s="188">
        <v>2.99</v>
      </c>
      <c r="Z3844" s="188">
        <v>3.72</v>
      </c>
      <c r="AA3844" s="188">
        <v>3.62</v>
      </c>
      <c r="AB3844" s="188">
        <v>2.93</v>
      </c>
      <c r="AC3844" s="188">
        <v>2.23</v>
      </c>
      <c r="AD3844" s="188">
        <v>3.77</v>
      </c>
      <c r="AE3844" s="188">
        <v>2.86</v>
      </c>
      <c r="AF3844" s="188">
        <v>4.05</v>
      </c>
    </row>
    <row r="3845" spans="1:32" x14ac:dyDescent="0.3">
      <c r="A3845" s="180" t="s">
        <v>973</v>
      </c>
      <c r="B3845" s="180">
        <v>39961</v>
      </c>
      <c r="C3845" s="182" t="s">
        <v>30131</v>
      </c>
      <c r="D3845" s="180" t="s">
        <v>6</v>
      </c>
      <c r="E3845" s="180" t="s">
        <v>857</v>
      </c>
      <c r="F3845" s="188">
        <v>34.07</v>
      </c>
      <c r="G3845" s="188">
        <v>29.69</v>
      </c>
      <c r="H3845" s="188"/>
      <c r="I3845" s="188">
        <v>25.29</v>
      </c>
      <c r="J3845" s="188">
        <v>23.96</v>
      </c>
      <c r="K3845" s="188">
        <v>26.62</v>
      </c>
      <c r="L3845" s="188">
        <v>28.36</v>
      </c>
      <c r="M3845" s="188">
        <v>19.68</v>
      </c>
      <c r="N3845" s="188">
        <v>21.74</v>
      </c>
      <c r="O3845" s="188">
        <v>35.46</v>
      </c>
      <c r="P3845" s="188">
        <v>21.04</v>
      </c>
      <c r="Q3845" s="188">
        <v>23.92</v>
      </c>
      <c r="R3845" s="188">
        <v>27.47</v>
      </c>
      <c r="S3845" s="188">
        <v>26.14</v>
      </c>
      <c r="T3845" s="188">
        <v>31.85</v>
      </c>
      <c r="U3845" s="188">
        <v>28.14</v>
      </c>
      <c r="V3845" s="188">
        <v>32.58</v>
      </c>
      <c r="W3845" s="188">
        <v>21.42</v>
      </c>
      <c r="X3845" s="188">
        <v>21.42</v>
      </c>
      <c r="Y3845" s="188">
        <v>23.51</v>
      </c>
      <c r="Z3845" s="188">
        <v>29.25</v>
      </c>
      <c r="AA3845" s="188">
        <v>28.42</v>
      </c>
      <c r="AB3845" s="188">
        <v>23.04</v>
      </c>
      <c r="AC3845" s="188">
        <v>17.55</v>
      </c>
      <c r="AD3845" s="188">
        <v>29.63</v>
      </c>
      <c r="AE3845" s="188">
        <v>22.53</v>
      </c>
      <c r="AF3845" s="188">
        <v>31.85</v>
      </c>
    </row>
    <row r="3846" spans="1:32" x14ac:dyDescent="0.3">
      <c r="A3846" s="180" t="s">
        <v>973</v>
      </c>
      <c r="B3846" s="180">
        <v>42433</v>
      </c>
      <c r="C3846" s="182" t="s">
        <v>30132</v>
      </c>
      <c r="D3846" s="180" t="s">
        <v>6</v>
      </c>
      <c r="E3846" s="180" t="s">
        <v>857</v>
      </c>
      <c r="F3846" s="188"/>
      <c r="G3846" s="188"/>
      <c r="H3846" s="188"/>
      <c r="I3846" s="188"/>
      <c r="J3846" s="188"/>
      <c r="K3846" s="188"/>
      <c r="L3846" s="188"/>
      <c r="M3846" s="188"/>
      <c r="N3846" s="188"/>
      <c r="O3846" s="188"/>
      <c r="P3846" s="188"/>
      <c r="Q3846" s="188"/>
      <c r="R3846" s="188"/>
      <c r="S3846" s="188"/>
      <c r="T3846" s="188"/>
      <c r="U3846" s="188"/>
      <c r="V3846" s="188"/>
      <c r="W3846" s="188"/>
      <c r="X3846" s="188"/>
      <c r="Y3846" s="188"/>
      <c r="Z3846" s="188"/>
      <c r="AA3846" s="188"/>
      <c r="AB3846" s="188"/>
      <c r="AC3846" s="188"/>
      <c r="AD3846" s="188"/>
      <c r="AE3846" s="188">
        <v>4789.18</v>
      </c>
      <c r="AF3846" s="188"/>
    </row>
    <row r="3847" spans="1:32" x14ac:dyDescent="0.3">
      <c r="A3847" s="180" t="s">
        <v>973</v>
      </c>
      <c r="B3847" s="180">
        <v>42434</v>
      </c>
      <c r="C3847" s="182" t="s">
        <v>30133</v>
      </c>
      <c r="D3847" s="180" t="s">
        <v>6</v>
      </c>
      <c r="E3847" s="180" t="s">
        <v>857</v>
      </c>
      <c r="F3847" s="188"/>
      <c r="G3847" s="188"/>
      <c r="H3847" s="188"/>
      <c r="I3847" s="188"/>
      <c r="J3847" s="188"/>
      <c r="K3847" s="188"/>
      <c r="L3847" s="188"/>
      <c r="M3847" s="188"/>
      <c r="N3847" s="188"/>
      <c r="O3847" s="188"/>
      <c r="P3847" s="188"/>
      <c r="Q3847" s="188"/>
      <c r="R3847" s="188"/>
      <c r="S3847" s="188"/>
      <c r="T3847" s="188"/>
      <c r="U3847" s="188"/>
      <c r="V3847" s="188"/>
      <c r="W3847" s="188"/>
      <c r="X3847" s="188"/>
      <c r="Y3847" s="188"/>
      <c r="Z3847" s="188"/>
      <c r="AA3847" s="188"/>
      <c r="AB3847" s="188"/>
      <c r="AC3847" s="188"/>
      <c r="AD3847" s="188"/>
      <c r="AE3847" s="188">
        <v>5175.3999999999996</v>
      </c>
      <c r="AF3847" s="188"/>
    </row>
    <row r="3848" spans="1:32" x14ac:dyDescent="0.3">
      <c r="A3848" s="180" t="s">
        <v>973</v>
      </c>
      <c r="B3848" s="180">
        <v>42435</v>
      </c>
      <c r="C3848" s="182" t="s">
        <v>30134</v>
      </c>
      <c r="D3848" s="180" t="s">
        <v>6</v>
      </c>
      <c r="E3848" s="180" t="s">
        <v>857</v>
      </c>
      <c r="F3848" s="188"/>
      <c r="G3848" s="188"/>
      <c r="H3848" s="188"/>
      <c r="I3848" s="188"/>
      <c r="J3848" s="188"/>
      <c r="K3848" s="188"/>
      <c r="L3848" s="188"/>
      <c r="M3848" s="188"/>
      <c r="N3848" s="188"/>
      <c r="O3848" s="188"/>
      <c r="P3848" s="188"/>
      <c r="Q3848" s="188"/>
      <c r="R3848" s="188"/>
      <c r="S3848" s="188"/>
      <c r="T3848" s="188"/>
      <c r="U3848" s="188"/>
      <c r="V3848" s="188"/>
      <c r="W3848" s="188"/>
      <c r="X3848" s="188"/>
      <c r="Y3848" s="188"/>
      <c r="Z3848" s="188"/>
      <c r="AA3848" s="188"/>
      <c r="AB3848" s="188"/>
      <c r="AC3848" s="188"/>
      <c r="AD3848" s="188"/>
      <c r="AE3848" s="188">
        <v>2580.7800000000002</v>
      </c>
      <c r="AF3848" s="188"/>
    </row>
    <row r="3849" spans="1:32" x14ac:dyDescent="0.3">
      <c r="A3849" s="180" t="s">
        <v>973</v>
      </c>
      <c r="B3849" s="180">
        <v>38061</v>
      </c>
      <c r="C3849" s="182" t="s">
        <v>30135</v>
      </c>
      <c r="D3849" s="180" t="s">
        <v>6</v>
      </c>
      <c r="E3849" s="180" t="s">
        <v>857</v>
      </c>
      <c r="F3849" s="188">
        <v>47.08</v>
      </c>
      <c r="G3849" s="188">
        <v>48.56</v>
      </c>
      <c r="H3849" s="188">
        <v>63.46</v>
      </c>
      <c r="I3849" s="188">
        <v>46.7</v>
      </c>
      <c r="J3849" s="188">
        <v>49.91</v>
      </c>
      <c r="K3849" s="188"/>
      <c r="L3849" s="188">
        <v>37.68</v>
      </c>
      <c r="M3849" s="188">
        <v>48.11</v>
      </c>
      <c r="N3849" s="188">
        <v>53.6</v>
      </c>
      <c r="O3849" s="188">
        <v>57.35</v>
      </c>
      <c r="P3849" s="188">
        <v>46.04</v>
      </c>
      <c r="Q3849" s="188">
        <v>54.77</v>
      </c>
      <c r="R3849" s="188">
        <v>56.01</v>
      </c>
      <c r="S3849" s="188">
        <v>57.67</v>
      </c>
      <c r="T3849" s="188">
        <v>32.409999999999997</v>
      </c>
      <c r="U3849" s="188"/>
      <c r="V3849" s="188">
        <v>45.35</v>
      </c>
      <c r="W3849" s="188"/>
      <c r="X3849" s="188">
        <v>43.67</v>
      </c>
      <c r="Y3849" s="188">
        <v>53.44</v>
      </c>
      <c r="Z3849" s="188">
        <v>56.33</v>
      </c>
      <c r="AA3849" s="188">
        <v>60.78</v>
      </c>
      <c r="AB3849" s="188">
        <v>49.53</v>
      </c>
      <c r="AC3849" s="188">
        <v>50.23</v>
      </c>
      <c r="AD3849" s="188">
        <v>56.19</v>
      </c>
      <c r="AE3849" s="188">
        <v>46.17</v>
      </c>
      <c r="AF3849" s="188">
        <v>41.07</v>
      </c>
    </row>
    <row r="3850" spans="1:32" x14ac:dyDescent="0.3">
      <c r="A3850" s="180" t="s">
        <v>973</v>
      </c>
      <c r="B3850" s="180">
        <v>20250</v>
      </c>
      <c r="C3850" s="182" t="s">
        <v>30136</v>
      </c>
      <c r="D3850" s="180" t="s">
        <v>42</v>
      </c>
      <c r="E3850" s="180" t="s">
        <v>26586</v>
      </c>
      <c r="F3850" s="188">
        <v>22.5</v>
      </c>
      <c r="G3850" s="188"/>
      <c r="H3850" s="188"/>
      <c r="I3850" s="188"/>
      <c r="J3850" s="188">
        <v>15</v>
      </c>
      <c r="K3850" s="188"/>
      <c r="L3850" s="188">
        <v>20</v>
      </c>
      <c r="M3850" s="188">
        <v>20</v>
      </c>
      <c r="N3850" s="188">
        <v>17.5</v>
      </c>
      <c r="O3850" s="188"/>
      <c r="P3850" s="188">
        <v>15</v>
      </c>
      <c r="Q3850" s="188">
        <v>17</v>
      </c>
      <c r="R3850" s="188">
        <v>19.8</v>
      </c>
      <c r="S3850" s="188">
        <v>15</v>
      </c>
      <c r="T3850" s="188"/>
      <c r="U3850" s="188">
        <v>12</v>
      </c>
      <c r="V3850" s="188">
        <v>15</v>
      </c>
      <c r="W3850" s="188">
        <v>14.4</v>
      </c>
      <c r="X3850" s="188">
        <v>16</v>
      </c>
      <c r="Y3850" s="188">
        <v>10.4</v>
      </c>
      <c r="Z3850" s="188">
        <v>23</v>
      </c>
      <c r="AA3850" s="188"/>
      <c r="AB3850" s="188">
        <v>18</v>
      </c>
      <c r="AC3850" s="188">
        <v>13.74</v>
      </c>
      <c r="AD3850" s="188"/>
      <c r="AE3850" s="188">
        <v>22.75</v>
      </c>
      <c r="AF3850" s="188">
        <v>18</v>
      </c>
    </row>
    <row r="3851" spans="1:32" x14ac:dyDescent="0.3">
      <c r="A3851" s="180" t="s">
        <v>973</v>
      </c>
      <c r="B3851" s="180">
        <v>13388</v>
      </c>
      <c r="C3851" s="182" t="s">
        <v>30137</v>
      </c>
      <c r="D3851" s="180" t="s">
        <v>42</v>
      </c>
      <c r="E3851" s="180" t="s">
        <v>857</v>
      </c>
      <c r="F3851" s="188">
        <v>127.25</v>
      </c>
      <c r="G3851" s="188">
        <v>254.76</v>
      </c>
      <c r="H3851" s="188"/>
      <c r="I3851" s="188">
        <v>117.72</v>
      </c>
      <c r="J3851" s="188">
        <v>155.04</v>
      </c>
      <c r="K3851" s="188">
        <v>281.86</v>
      </c>
      <c r="L3851" s="188">
        <v>214.12</v>
      </c>
      <c r="M3851" s="188">
        <v>126.52</v>
      </c>
      <c r="N3851" s="188">
        <v>124.09</v>
      </c>
      <c r="O3851" s="188">
        <v>103.31</v>
      </c>
      <c r="P3851" s="188">
        <v>305.66000000000003</v>
      </c>
      <c r="Q3851" s="188">
        <v>171.83</v>
      </c>
      <c r="R3851" s="188">
        <v>184.44</v>
      </c>
      <c r="S3851" s="188">
        <v>252.27</v>
      </c>
      <c r="T3851" s="188">
        <v>155.24</v>
      </c>
      <c r="U3851" s="188">
        <v>133.82</v>
      </c>
      <c r="V3851" s="188">
        <v>162.72999999999999</v>
      </c>
      <c r="W3851" s="188">
        <v>209.25</v>
      </c>
      <c r="X3851" s="188">
        <v>200.06</v>
      </c>
      <c r="Y3851" s="188">
        <v>128.37</v>
      </c>
      <c r="Z3851" s="188">
        <v>139.71</v>
      </c>
      <c r="AA3851" s="188">
        <v>238.45</v>
      </c>
      <c r="AB3851" s="188">
        <v>299.63</v>
      </c>
      <c r="AC3851" s="188">
        <v>143.56</v>
      </c>
      <c r="AD3851" s="188"/>
      <c r="AE3851" s="188">
        <v>227.94</v>
      </c>
      <c r="AF3851" s="188">
        <v>127.16</v>
      </c>
    </row>
    <row r="3852" spans="1:32" x14ac:dyDescent="0.3">
      <c r="A3852" s="180" t="s">
        <v>973</v>
      </c>
      <c r="B3852" s="180">
        <v>39914</v>
      </c>
      <c r="C3852" s="182" t="s">
        <v>30138</v>
      </c>
      <c r="D3852" s="180" t="s">
        <v>42</v>
      </c>
      <c r="E3852" s="180" t="s">
        <v>857</v>
      </c>
      <c r="F3852" s="188"/>
      <c r="G3852" s="188"/>
      <c r="H3852" s="188"/>
      <c r="I3852" s="188"/>
      <c r="J3852" s="188">
        <v>377.42</v>
      </c>
      <c r="K3852" s="188"/>
      <c r="L3852" s="188">
        <v>520.08000000000004</v>
      </c>
      <c r="M3852" s="188">
        <v>418.31</v>
      </c>
      <c r="N3852" s="188"/>
      <c r="O3852" s="188"/>
      <c r="P3852" s="188">
        <v>435.92</v>
      </c>
      <c r="Q3852" s="188"/>
      <c r="R3852" s="188"/>
      <c r="S3852" s="188"/>
      <c r="T3852" s="188"/>
      <c r="U3852" s="188"/>
      <c r="V3852" s="188"/>
      <c r="W3852" s="188"/>
      <c r="X3852" s="188"/>
      <c r="Y3852" s="188"/>
      <c r="Z3852" s="188"/>
      <c r="AA3852" s="188"/>
      <c r="AB3852" s="188"/>
      <c r="AC3852" s="188">
        <v>439.04</v>
      </c>
      <c r="AD3852" s="188"/>
      <c r="AE3852" s="188">
        <v>267.45</v>
      </c>
      <c r="AF3852" s="188"/>
    </row>
    <row r="3853" spans="1:32" x14ac:dyDescent="0.3">
      <c r="A3853" s="180" t="s">
        <v>973</v>
      </c>
      <c r="B3853" s="180">
        <v>12732</v>
      </c>
      <c r="C3853" s="182" t="s">
        <v>30139</v>
      </c>
      <c r="D3853" s="180" t="s">
        <v>6</v>
      </c>
      <c r="E3853" s="180" t="s">
        <v>857</v>
      </c>
      <c r="F3853" s="188"/>
      <c r="G3853" s="188"/>
      <c r="H3853" s="188"/>
      <c r="I3853" s="188"/>
      <c r="J3853" s="188">
        <v>435.48</v>
      </c>
      <c r="K3853" s="188"/>
      <c r="L3853" s="188">
        <v>600.09</v>
      </c>
      <c r="M3853" s="188">
        <v>482.66</v>
      </c>
      <c r="N3853" s="188"/>
      <c r="O3853" s="188"/>
      <c r="P3853" s="188">
        <v>502.99</v>
      </c>
      <c r="Q3853" s="188"/>
      <c r="R3853" s="188"/>
      <c r="S3853" s="188"/>
      <c r="T3853" s="188"/>
      <c r="U3853" s="188"/>
      <c r="V3853" s="188"/>
      <c r="W3853" s="188"/>
      <c r="X3853" s="188"/>
      <c r="Y3853" s="188"/>
      <c r="Z3853" s="188"/>
      <c r="AA3853" s="188"/>
      <c r="AB3853" s="188"/>
      <c r="AC3853" s="188">
        <v>506.58</v>
      </c>
      <c r="AD3853" s="188"/>
      <c r="AE3853" s="188">
        <v>308.60000000000002</v>
      </c>
      <c r="AF3853" s="188"/>
    </row>
    <row r="3854" spans="1:32" x14ac:dyDescent="0.3">
      <c r="A3854" s="180" t="s">
        <v>26723</v>
      </c>
      <c r="B3854" s="180">
        <v>6160</v>
      </c>
      <c r="C3854" s="182" t="s">
        <v>30140</v>
      </c>
      <c r="D3854" s="180" t="s">
        <v>40</v>
      </c>
      <c r="E3854" s="180" t="s">
        <v>26586</v>
      </c>
      <c r="F3854" s="188">
        <v>25.32</v>
      </c>
      <c r="G3854" s="188">
        <v>23.14</v>
      </c>
      <c r="H3854" s="188">
        <v>25.99</v>
      </c>
      <c r="I3854" s="188">
        <v>22.37</v>
      </c>
      <c r="J3854" s="188">
        <v>29.76</v>
      </c>
      <c r="K3854" s="188">
        <v>21.86</v>
      </c>
      <c r="L3854" s="188">
        <v>23.15</v>
      </c>
      <c r="M3854" s="188">
        <v>26.98</v>
      </c>
      <c r="N3854" s="188">
        <v>24.01</v>
      </c>
      <c r="O3854" s="188">
        <v>22.35</v>
      </c>
      <c r="P3854" s="188">
        <v>26.03</v>
      </c>
      <c r="Q3854" s="188">
        <v>21.29</v>
      </c>
      <c r="R3854" s="188">
        <v>22.29</v>
      </c>
      <c r="S3854" s="188">
        <v>21.92</v>
      </c>
      <c r="T3854" s="188">
        <v>23.06</v>
      </c>
      <c r="U3854" s="188">
        <v>22.53</v>
      </c>
      <c r="V3854" s="188">
        <v>21.8</v>
      </c>
      <c r="W3854" s="188">
        <v>29.37</v>
      </c>
      <c r="X3854" s="188">
        <v>38.31</v>
      </c>
      <c r="Y3854" s="188">
        <v>24.89</v>
      </c>
      <c r="Z3854" s="188">
        <v>24.13</v>
      </c>
      <c r="AA3854" s="188">
        <v>27.87</v>
      </c>
      <c r="AB3854" s="188">
        <v>29.33</v>
      </c>
      <c r="AC3854" s="188">
        <v>44.33</v>
      </c>
      <c r="AD3854" s="188">
        <v>20.45</v>
      </c>
      <c r="AE3854" s="188">
        <v>32.61</v>
      </c>
      <c r="AF3854" s="188">
        <v>24.14</v>
      </c>
    </row>
    <row r="3855" spans="1:32" x14ac:dyDescent="0.3">
      <c r="A3855" s="180" t="s">
        <v>26723</v>
      </c>
      <c r="B3855" s="180">
        <v>41087</v>
      </c>
      <c r="C3855" s="182" t="s">
        <v>30141</v>
      </c>
      <c r="D3855" s="180" t="s">
        <v>63</v>
      </c>
      <c r="E3855" s="180" t="s">
        <v>857</v>
      </c>
      <c r="F3855" s="188">
        <v>4428.92</v>
      </c>
      <c r="G3855" s="188">
        <v>4034.99</v>
      </c>
      <c r="H3855" s="188">
        <v>4561.72</v>
      </c>
      <c r="I3855" s="188">
        <v>3890.97</v>
      </c>
      <c r="J3855" s="188">
        <v>5198.29</v>
      </c>
      <c r="K3855" s="188">
        <v>3847.23</v>
      </c>
      <c r="L3855" s="188">
        <v>4120.0200000000004</v>
      </c>
      <c r="M3855" s="188">
        <v>4727.32</v>
      </c>
      <c r="N3855" s="188">
        <v>4305.12</v>
      </c>
      <c r="O3855" s="188">
        <v>3934.41</v>
      </c>
      <c r="P3855" s="188">
        <v>4604.3999999999996</v>
      </c>
      <c r="Q3855" s="188">
        <v>3725.47</v>
      </c>
      <c r="R3855" s="188">
        <v>4009.79</v>
      </c>
      <c r="S3855" s="188">
        <v>3795.6</v>
      </c>
      <c r="T3855" s="188">
        <v>4015.03</v>
      </c>
      <c r="U3855" s="188">
        <v>3942.47</v>
      </c>
      <c r="V3855" s="188">
        <v>3850.47</v>
      </c>
      <c r="W3855" s="188">
        <v>5151.21</v>
      </c>
      <c r="X3855" s="188">
        <v>6729.73</v>
      </c>
      <c r="Y3855" s="188">
        <v>4351.3500000000004</v>
      </c>
      <c r="Z3855" s="188">
        <v>4201.0600000000004</v>
      </c>
      <c r="AA3855" s="188">
        <v>4864.51</v>
      </c>
      <c r="AB3855" s="188">
        <v>5154.54</v>
      </c>
      <c r="AC3855" s="188">
        <v>7777.41</v>
      </c>
      <c r="AD3855" s="188">
        <v>3610.62</v>
      </c>
      <c r="AE3855" s="188">
        <v>5712.96</v>
      </c>
      <c r="AF3855" s="188">
        <v>4245.1499999999996</v>
      </c>
    </row>
    <row r="3856" spans="1:32" x14ac:dyDescent="0.3">
      <c r="A3856" s="180" t="s">
        <v>26723</v>
      </c>
      <c r="B3856" s="180">
        <v>6166</v>
      </c>
      <c r="C3856" s="182" t="s">
        <v>30142</v>
      </c>
      <c r="D3856" s="180" t="s">
        <v>40</v>
      </c>
      <c r="E3856" s="180" t="s">
        <v>857</v>
      </c>
      <c r="F3856" s="188">
        <v>29.74</v>
      </c>
      <c r="G3856" s="188">
        <v>27.18</v>
      </c>
      <c r="H3856" s="188">
        <v>30.53</v>
      </c>
      <c r="I3856" s="188">
        <v>26.29</v>
      </c>
      <c r="J3856" s="188">
        <v>40.119999999999997</v>
      </c>
      <c r="K3856" s="188">
        <v>25.67</v>
      </c>
      <c r="L3856" s="188">
        <v>27.18</v>
      </c>
      <c r="M3856" s="188">
        <v>31.69</v>
      </c>
      <c r="N3856" s="188">
        <v>28.2</v>
      </c>
      <c r="O3856" s="188">
        <v>26.24</v>
      </c>
      <c r="P3856" s="188">
        <v>35.479999999999997</v>
      </c>
      <c r="Q3856" s="188">
        <v>25</v>
      </c>
      <c r="R3856" s="188">
        <v>26.2</v>
      </c>
      <c r="S3856" s="188">
        <v>25.73</v>
      </c>
      <c r="T3856" s="188">
        <v>27.09</v>
      </c>
      <c r="U3856" s="188">
        <v>26.46</v>
      </c>
      <c r="V3856" s="188">
        <v>25.61</v>
      </c>
      <c r="W3856" s="188">
        <v>23.76</v>
      </c>
      <c r="X3856" s="188">
        <v>72.819999999999993</v>
      </c>
      <c r="Y3856" s="188">
        <v>29.25</v>
      </c>
      <c r="Z3856" s="188">
        <v>28.34</v>
      </c>
      <c r="AA3856" s="188">
        <v>32.75</v>
      </c>
      <c r="AB3856" s="188">
        <v>32.44</v>
      </c>
      <c r="AC3856" s="188">
        <v>35.51</v>
      </c>
      <c r="AD3856" s="188">
        <v>24.02</v>
      </c>
      <c r="AE3856" s="188">
        <v>35.130000000000003</v>
      </c>
      <c r="AF3856" s="188">
        <v>28.36</v>
      </c>
    </row>
    <row r="3857" spans="1:32" x14ac:dyDescent="0.3">
      <c r="A3857" s="180" t="s">
        <v>26723</v>
      </c>
      <c r="B3857" s="180">
        <v>41088</v>
      </c>
      <c r="C3857" s="182" t="s">
        <v>30143</v>
      </c>
      <c r="D3857" s="180" t="s">
        <v>63</v>
      </c>
      <c r="E3857" s="180" t="s">
        <v>857</v>
      </c>
      <c r="F3857" s="188">
        <v>5204.55</v>
      </c>
      <c r="G3857" s="188">
        <v>4741.62</v>
      </c>
      <c r="H3857" s="188">
        <v>5360.6</v>
      </c>
      <c r="I3857" s="188">
        <v>4572.38</v>
      </c>
      <c r="J3857" s="188">
        <v>7009.96</v>
      </c>
      <c r="K3857" s="188">
        <v>4520.9799999999996</v>
      </c>
      <c r="L3857" s="188">
        <v>4841.55</v>
      </c>
      <c r="M3857" s="188">
        <v>5555.2</v>
      </c>
      <c r="N3857" s="188">
        <v>5059.0600000000004</v>
      </c>
      <c r="O3857" s="188">
        <v>4623.43</v>
      </c>
      <c r="P3857" s="188">
        <v>6278.09</v>
      </c>
      <c r="Q3857" s="188">
        <v>4377.8999999999996</v>
      </c>
      <c r="R3857" s="188">
        <v>4712.01</v>
      </c>
      <c r="S3857" s="188">
        <v>4460.3</v>
      </c>
      <c r="T3857" s="188">
        <v>4718.17</v>
      </c>
      <c r="U3857" s="188">
        <v>4632.8999999999996</v>
      </c>
      <c r="V3857" s="188">
        <v>4524.79</v>
      </c>
      <c r="W3857" s="188">
        <v>4169.9399999999996</v>
      </c>
      <c r="X3857" s="188">
        <v>12793.22</v>
      </c>
      <c r="Y3857" s="188">
        <v>5113.3900000000003</v>
      </c>
      <c r="Z3857" s="188">
        <v>4936.78</v>
      </c>
      <c r="AA3857" s="188">
        <v>5716.41</v>
      </c>
      <c r="AB3857" s="188">
        <v>5702.48</v>
      </c>
      <c r="AC3857" s="188">
        <v>6232.21</v>
      </c>
      <c r="AD3857" s="188">
        <v>4242.93</v>
      </c>
      <c r="AE3857" s="188">
        <v>6156.69</v>
      </c>
      <c r="AF3857" s="188">
        <v>4988.58</v>
      </c>
    </row>
    <row r="3858" spans="1:32" x14ac:dyDescent="0.3">
      <c r="A3858" s="180" t="s">
        <v>973</v>
      </c>
      <c r="B3858" s="180">
        <v>20232</v>
      </c>
      <c r="C3858" s="182" t="s">
        <v>30144</v>
      </c>
      <c r="D3858" s="180" t="s">
        <v>37</v>
      </c>
      <c r="E3858" s="180" t="s">
        <v>857</v>
      </c>
      <c r="F3858" s="188">
        <v>179.08</v>
      </c>
      <c r="G3858" s="188">
        <v>92.7</v>
      </c>
      <c r="H3858" s="188">
        <v>109.55</v>
      </c>
      <c r="I3858" s="188">
        <v>126.41</v>
      </c>
      <c r="J3858" s="188">
        <v>72.680000000000007</v>
      </c>
      <c r="K3858" s="188">
        <v>118.49</v>
      </c>
      <c r="L3858" s="188">
        <v>80.06</v>
      </c>
      <c r="M3858" s="188">
        <v>45.72</v>
      </c>
      <c r="N3858" s="188">
        <v>90.59</v>
      </c>
      <c r="O3858" s="188"/>
      <c r="P3858" s="188">
        <v>66.819999999999993</v>
      </c>
      <c r="Q3858" s="188">
        <v>94.81</v>
      </c>
      <c r="R3858" s="188">
        <v>88.06</v>
      </c>
      <c r="S3858" s="188">
        <v>115.88</v>
      </c>
      <c r="T3858" s="188"/>
      <c r="U3858" s="188">
        <v>110.61</v>
      </c>
      <c r="V3858" s="188"/>
      <c r="W3858" s="188">
        <v>99.02</v>
      </c>
      <c r="X3858" s="188">
        <v>105.34</v>
      </c>
      <c r="Y3858" s="188"/>
      <c r="Z3858" s="188">
        <v>109.55</v>
      </c>
      <c r="AA3858" s="188"/>
      <c r="AB3858" s="188">
        <v>94.81</v>
      </c>
      <c r="AC3858" s="188">
        <v>109.55</v>
      </c>
      <c r="AD3858" s="188">
        <v>76.900000000000006</v>
      </c>
      <c r="AE3858" s="188">
        <v>93.75</v>
      </c>
      <c r="AF3858" s="188"/>
    </row>
    <row r="3859" spans="1:32" x14ac:dyDescent="0.3">
      <c r="A3859" s="180" t="s">
        <v>973</v>
      </c>
      <c r="B3859" s="180">
        <v>10856</v>
      </c>
      <c r="C3859" s="182" t="s">
        <v>30145</v>
      </c>
      <c r="D3859" s="180" t="s">
        <v>37</v>
      </c>
      <c r="E3859" s="180" t="s">
        <v>857</v>
      </c>
      <c r="F3859" s="188"/>
      <c r="G3859" s="188"/>
      <c r="H3859" s="188"/>
      <c r="I3859" s="188"/>
      <c r="J3859" s="188"/>
      <c r="K3859" s="188"/>
      <c r="L3859" s="188"/>
      <c r="M3859" s="188"/>
      <c r="N3859" s="188"/>
      <c r="O3859" s="188"/>
      <c r="P3859" s="188">
        <v>95.65</v>
      </c>
      <c r="Q3859" s="188"/>
      <c r="R3859" s="188"/>
      <c r="S3859" s="188"/>
      <c r="T3859" s="188"/>
      <c r="U3859" s="188"/>
      <c r="V3859" s="188"/>
      <c r="W3859" s="188"/>
      <c r="X3859" s="188"/>
      <c r="Y3859" s="188"/>
      <c r="Z3859" s="188"/>
      <c r="AA3859" s="188"/>
      <c r="AB3859" s="188"/>
      <c r="AC3859" s="188"/>
      <c r="AD3859" s="188"/>
      <c r="AE3859" s="188">
        <v>113.34</v>
      </c>
      <c r="AF3859" s="188"/>
    </row>
    <row r="3860" spans="1:32" x14ac:dyDescent="0.3">
      <c r="A3860" s="180" t="s">
        <v>973</v>
      </c>
      <c r="B3860" s="180">
        <v>4828</v>
      </c>
      <c r="C3860" s="182" t="s">
        <v>30146</v>
      </c>
      <c r="D3860" s="180" t="s">
        <v>37</v>
      </c>
      <c r="E3860" s="180" t="s">
        <v>857</v>
      </c>
      <c r="F3860" s="188">
        <v>151.04</v>
      </c>
      <c r="G3860" s="188">
        <v>97.73</v>
      </c>
      <c r="H3860" s="188">
        <v>104.84</v>
      </c>
      <c r="I3860" s="188">
        <v>95.24</v>
      </c>
      <c r="J3860" s="188">
        <v>61.3</v>
      </c>
      <c r="K3860" s="188"/>
      <c r="L3860" s="188">
        <v>71.069999999999993</v>
      </c>
      <c r="M3860" s="188">
        <v>36.42</v>
      </c>
      <c r="N3860" s="188">
        <v>86.92</v>
      </c>
      <c r="O3860" s="188">
        <v>129.32</v>
      </c>
      <c r="P3860" s="188">
        <v>58.28</v>
      </c>
      <c r="Q3860" s="188">
        <v>95.06</v>
      </c>
      <c r="R3860" s="188">
        <v>78.180000000000007</v>
      </c>
      <c r="S3860" s="188">
        <v>88.84</v>
      </c>
      <c r="T3860" s="188">
        <v>76.010000000000005</v>
      </c>
      <c r="U3860" s="188">
        <v>99.51</v>
      </c>
      <c r="V3860" s="188">
        <v>94.99</v>
      </c>
      <c r="W3860" s="188">
        <v>75.52</v>
      </c>
      <c r="X3860" s="188">
        <v>79.87</v>
      </c>
      <c r="Y3860" s="188"/>
      <c r="Z3860" s="188">
        <v>115.5</v>
      </c>
      <c r="AA3860" s="188">
        <v>79.959999999999994</v>
      </c>
      <c r="AB3860" s="188">
        <v>108.75</v>
      </c>
      <c r="AC3860" s="188">
        <v>115.5</v>
      </c>
      <c r="AD3860" s="188">
        <v>63.18</v>
      </c>
      <c r="AE3860" s="188">
        <v>100.78</v>
      </c>
      <c r="AF3860" s="188"/>
    </row>
    <row r="3861" spans="1:32" x14ac:dyDescent="0.3">
      <c r="A3861" s="180" t="s">
        <v>973</v>
      </c>
      <c r="B3861" s="180">
        <v>20249</v>
      </c>
      <c r="C3861" s="182" t="s">
        <v>30147</v>
      </c>
      <c r="D3861" s="180" t="s">
        <v>37</v>
      </c>
      <c r="E3861" s="180" t="s">
        <v>857</v>
      </c>
      <c r="F3861" s="188">
        <v>82.71</v>
      </c>
      <c r="G3861" s="188">
        <v>53.51</v>
      </c>
      <c r="H3861" s="188">
        <v>57.41</v>
      </c>
      <c r="I3861" s="188">
        <v>52.15</v>
      </c>
      <c r="J3861" s="188">
        <v>33.57</v>
      </c>
      <c r="K3861" s="188"/>
      <c r="L3861" s="188">
        <v>38.92</v>
      </c>
      <c r="M3861" s="188">
        <v>19.940000000000001</v>
      </c>
      <c r="N3861" s="188">
        <v>47.59</v>
      </c>
      <c r="O3861" s="188">
        <v>70.81</v>
      </c>
      <c r="P3861" s="188">
        <v>31.91</v>
      </c>
      <c r="Q3861" s="188">
        <v>52.05</v>
      </c>
      <c r="R3861" s="188">
        <v>42.81</v>
      </c>
      <c r="S3861" s="188">
        <v>48.65</v>
      </c>
      <c r="T3861" s="188">
        <v>41.62</v>
      </c>
      <c r="U3861" s="188">
        <v>54.49</v>
      </c>
      <c r="V3861" s="188">
        <v>52.02</v>
      </c>
      <c r="W3861" s="188">
        <v>41.35</v>
      </c>
      <c r="X3861" s="188">
        <v>43.73</v>
      </c>
      <c r="Y3861" s="188"/>
      <c r="Z3861" s="188">
        <v>63.25</v>
      </c>
      <c r="AA3861" s="188">
        <v>43.78</v>
      </c>
      <c r="AB3861" s="188">
        <v>59.55</v>
      </c>
      <c r="AC3861" s="188">
        <v>63.25</v>
      </c>
      <c r="AD3861" s="188">
        <v>34.590000000000003</v>
      </c>
      <c r="AE3861" s="188">
        <v>55.19</v>
      </c>
      <c r="AF3861" s="188"/>
    </row>
    <row r="3862" spans="1:32" x14ac:dyDescent="0.3">
      <c r="A3862" s="180" t="s">
        <v>973</v>
      </c>
      <c r="B3862" s="180">
        <v>11609</v>
      </c>
      <c r="C3862" s="182" t="s">
        <v>30148</v>
      </c>
      <c r="D3862" s="180" t="s">
        <v>57</v>
      </c>
      <c r="E3862" s="180" t="s">
        <v>857</v>
      </c>
      <c r="F3862" s="188">
        <v>18.149999999999999</v>
      </c>
      <c r="G3862" s="188">
        <v>15.82</v>
      </c>
      <c r="H3862" s="188"/>
      <c r="I3862" s="188">
        <v>13.48</v>
      </c>
      <c r="J3862" s="188">
        <v>12.77</v>
      </c>
      <c r="K3862" s="188">
        <v>14.18</v>
      </c>
      <c r="L3862" s="188">
        <v>15.11</v>
      </c>
      <c r="M3862" s="188">
        <v>10.49</v>
      </c>
      <c r="N3862" s="188">
        <v>11.58</v>
      </c>
      <c r="O3862" s="188">
        <v>18.899999999999999</v>
      </c>
      <c r="P3862" s="188">
        <v>11.21</v>
      </c>
      <c r="Q3862" s="188">
        <v>12.75</v>
      </c>
      <c r="R3862" s="188">
        <v>14.64</v>
      </c>
      <c r="S3862" s="188">
        <v>13.93</v>
      </c>
      <c r="T3862" s="188">
        <v>16.97</v>
      </c>
      <c r="U3862" s="188">
        <v>15</v>
      </c>
      <c r="V3862" s="188">
        <v>17.36</v>
      </c>
      <c r="W3862" s="188">
        <v>11.41</v>
      </c>
      <c r="X3862" s="188">
        <v>11.41</v>
      </c>
      <c r="Y3862" s="188">
        <v>12.53</v>
      </c>
      <c r="Z3862" s="188">
        <v>15.59</v>
      </c>
      <c r="AA3862" s="188">
        <v>15.15</v>
      </c>
      <c r="AB3862" s="188">
        <v>12.28</v>
      </c>
      <c r="AC3862" s="188">
        <v>9.35</v>
      </c>
      <c r="AD3862" s="188">
        <v>15.79</v>
      </c>
      <c r="AE3862" s="188">
        <v>12.01</v>
      </c>
      <c r="AF3862" s="188">
        <v>16.97</v>
      </c>
    </row>
    <row r="3863" spans="1:32" x14ac:dyDescent="0.3">
      <c r="A3863" s="180" t="s">
        <v>973</v>
      </c>
      <c r="B3863" s="180">
        <v>20083</v>
      </c>
      <c r="C3863" s="182" t="s">
        <v>30149</v>
      </c>
      <c r="D3863" s="180" t="s">
        <v>6</v>
      </c>
      <c r="E3863" s="180" t="s">
        <v>857</v>
      </c>
      <c r="F3863" s="188">
        <v>92.4</v>
      </c>
      <c r="G3863" s="188">
        <v>61.98</v>
      </c>
      <c r="H3863" s="188">
        <v>65.38</v>
      </c>
      <c r="I3863" s="188">
        <v>78.8</v>
      </c>
      <c r="J3863" s="188">
        <v>75.489999999999995</v>
      </c>
      <c r="K3863" s="188">
        <v>68.86</v>
      </c>
      <c r="L3863" s="188">
        <v>83.34</v>
      </c>
      <c r="M3863" s="188">
        <v>81.239999999999995</v>
      </c>
      <c r="N3863" s="188">
        <v>80.02</v>
      </c>
      <c r="O3863" s="188">
        <v>69.739999999999995</v>
      </c>
      <c r="P3863" s="188">
        <v>84.56</v>
      </c>
      <c r="Q3863" s="188">
        <v>86.73</v>
      </c>
      <c r="R3863" s="188">
        <v>108.96</v>
      </c>
      <c r="S3863" s="188">
        <v>82.2</v>
      </c>
      <c r="T3863" s="188">
        <v>60.84</v>
      </c>
      <c r="U3863" s="188">
        <v>76.27</v>
      </c>
      <c r="V3863" s="188">
        <v>83.6</v>
      </c>
      <c r="W3863" s="188">
        <v>87.17</v>
      </c>
      <c r="X3863" s="188">
        <v>89.7</v>
      </c>
      <c r="Y3863" s="188">
        <v>69.739999999999995</v>
      </c>
      <c r="Z3863" s="188">
        <v>88.22</v>
      </c>
      <c r="AA3863" s="188">
        <v>71.569999999999993</v>
      </c>
      <c r="AB3863" s="188">
        <v>99.2</v>
      </c>
      <c r="AC3863" s="188">
        <v>93.1</v>
      </c>
      <c r="AD3863" s="188">
        <v>69.739999999999995</v>
      </c>
      <c r="AE3863" s="188">
        <v>65.38</v>
      </c>
      <c r="AF3863" s="188">
        <v>74.09</v>
      </c>
    </row>
    <row r="3864" spans="1:32" x14ac:dyDescent="0.3">
      <c r="A3864" s="180" t="s">
        <v>973</v>
      </c>
      <c r="B3864" s="180">
        <v>12295</v>
      </c>
      <c r="C3864" s="182" t="s">
        <v>30150</v>
      </c>
      <c r="D3864" s="180" t="s">
        <v>6</v>
      </c>
      <c r="E3864" s="180" t="s">
        <v>857</v>
      </c>
      <c r="F3864" s="188">
        <v>2.77</v>
      </c>
      <c r="G3864" s="188">
        <v>3.06</v>
      </c>
      <c r="H3864" s="188">
        <v>2.8</v>
      </c>
      <c r="I3864" s="188">
        <v>3.39</v>
      </c>
      <c r="J3864" s="188">
        <v>2.2999999999999998</v>
      </c>
      <c r="K3864" s="188">
        <v>2.2999999999999998</v>
      </c>
      <c r="L3864" s="188">
        <v>2.69</v>
      </c>
      <c r="M3864" s="188">
        <v>2.99</v>
      </c>
      <c r="N3864" s="188">
        <v>2.25</v>
      </c>
      <c r="O3864" s="188">
        <v>2.46</v>
      </c>
      <c r="P3864" s="188">
        <v>2.76</v>
      </c>
      <c r="Q3864" s="188">
        <v>3.02</v>
      </c>
      <c r="R3864" s="188">
        <v>3.07</v>
      </c>
      <c r="S3864" s="188">
        <v>2.98</v>
      </c>
      <c r="T3864" s="188">
        <v>2.67</v>
      </c>
      <c r="U3864" s="188">
        <v>3.84</v>
      </c>
      <c r="V3864" s="188">
        <v>2.29</v>
      </c>
      <c r="W3864" s="188">
        <v>3.3</v>
      </c>
      <c r="X3864" s="188">
        <v>2.36</v>
      </c>
      <c r="Y3864" s="188">
        <v>2.84</v>
      </c>
      <c r="Z3864" s="188">
        <v>3.84</v>
      </c>
      <c r="AA3864" s="188">
        <v>3.26</v>
      </c>
      <c r="AB3864" s="188">
        <v>4.62</v>
      </c>
      <c r="AC3864" s="188">
        <v>4.22</v>
      </c>
      <c r="AD3864" s="188">
        <v>2.42</v>
      </c>
      <c r="AE3864" s="188">
        <v>3.19</v>
      </c>
      <c r="AF3864" s="188">
        <v>2.89</v>
      </c>
    </row>
    <row r="3865" spans="1:32" x14ac:dyDescent="0.3">
      <c r="A3865" s="180" t="s">
        <v>973</v>
      </c>
      <c r="B3865" s="180">
        <v>12296</v>
      </c>
      <c r="C3865" s="182" t="s">
        <v>30151</v>
      </c>
      <c r="D3865" s="180" t="s">
        <v>6</v>
      </c>
      <c r="E3865" s="180" t="s">
        <v>857</v>
      </c>
      <c r="F3865" s="188">
        <v>3.59</v>
      </c>
      <c r="G3865" s="188">
        <v>3.96</v>
      </c>
      <c r="H3865" s="188">
        <v>3.63</v>
      </c>
      <c r="I3865" s="188">
        <v>4.3899999999999997</v>
      </c>
      <c r="J3865" s="188">
        <v>2.98</v>
      </c>
      <c r="K3865" s="188">
        <v>2.98</v>
      </c>
      <c r="L3865" s="188">
        <v>3.48</v>
      </c>
      <c r="M3865" s="188">
        <v>3.87</v>
      </c>
      <c r="N3865" s="188">
        <v>2.91</v>
      </c>
      <c r="O3865" s="188">
        <v>3.19</v>
      </c>
      <c r="P3865" s="188">
        <v>3.58</v>
      </c>
      <c r="Q3865" s="188">
        <v>3.9</v>
      </c>
      <c r="R3865" s="188">
        <v>3.97</v>
      </c>
      <c r="S3865" s="188">
        <v>3.85</v>
      </c>
      <c r="T3865" s="188">
        <v>3.46</v>
      </c>
      <c r="U3865" s="188">
        <v>4.97</v>
      </c>
      <c r="V3865" s="188">
        <v>2.97</v>
      </c>
      <c r="W3865" s="188">
        <v>4.2699999999999996</v>
      </c>
      <c r="X3865" s="188">
        <v>3.06</v>
      </c>
      <c r="Y3865" s="188">
        <v>3.68</v>
      </c>
      <c r="Z3865" s="188">
        <v>4.97</v>
      </c>
      <c r="AA3865" s="188">
        <v>4.22</v>
      </c>
      <c r="AB3865" s="188">
        <v>5.97</v>
      </c>
      <c r="AC3865" s="188">
        <v>5.47</v>
      </c>
      <c r="AD3865" s="188">
        <v>3.13</v>
      </c>
      <c r="AE3865" s="188">
        <v>4.12</v>
      </c>
      <c r="AF3865" s="188">
        <v>3.74</v>
      </c>
    </row>
    <row r="3866" spans="1:32" x14ac:dyDescent="0.3">
      <c r="A3866" s="180" t="s">
        <v>973</v>
      </c>
      <c r="B3866" s="180">
        <v>12294</v>
      </c>
      <c r="C3866" s="182" t="s">
        <v>30152</v>
      </c>
      <c r="D3866" s="180" t="s">
        <v>6</v>
      </c>
      <c r="E3866" s="180" t="s">
        <v>857</v>
      </c>
      <c r="F3866" s="188">
        <v>8.61</v>
      </c>
      <c r="G3866" s="188">
        <v>9.52</v>
      </c>
      <c r="H3866" s="188">
        <v>8.7100000000000009</v>
      </c>
      <c r="I3866" s="188">
        <v>10.55</v>
      </c>
      <c r="J3866" s="188">
        <v>7.16</v>
      </c>
      <c r="K3866" s="188">
        <v>7.16</v>
      </c>
      <c r="L3866" s="188">
        <v>8.35</v>
      </c>
      <c r="M3866" s="188">
        <v>9.3000000000000007</v>
      </c>
      <c r="N3866" s="188">
        <v>6.99</v>
      </c>
      <c r="O3866" s="188">
        <v>7.66</v>
      </c>
      <c r="P3866" s="188">
        <v>8.59</v>
      </c>
      <c r="Q3866" s="188">
        <v>9.3800000000000008</v>
      </c>
      <c r="R3866" s="188">
        <v>9.5399999999999991</v>
      </c>
      <c r="S3866" s="188">
        <v>9.26</v>
      </c>
      <c r="T3866" s="188">
        <v>8.3000000000000007</v>
      </c>
      <c r="U3866" s="188">
        <v>11.93</v>
      </c>
      <c r="V3866" s="188">
        <v>7.13</v>
      </c>
      <c r="W3866" s="188">
        <v>10.26</v>
      </c>
      <c r="X3866" s="188">
        <v>7.35</v>
      </c>
      <c r="Y3866" s="188">
        <v>8.83</v>
      </c>
      <c r="Z3866" s="188">
        <v>11.93</v>
      </c>
      <c r="AA3866" s="188">
        <v>10.14</v>
      </c>
      <c r="AB3866" s="188">
        <v>14.34</v>
      </c>
      <c r="AC3866" s="188">
        <v>13.12</v>
      </c>
      <c r="AD3866" s="188">
        <v>7.51</v>
      </c>
      <c r="AE3866" s="188">
        <v>9.9</v>
      </c>
      <c r="AF3866" s="188">
        <v>8.99</v>
      </c>
    </row>
    <row r="3867" spans="1:32" x14ac:dyDescent="0.3">
      <c r="A3867" s="180" t="s">
        <v>973</v>
      </c>
      <c r="B3867" s="180">
        <v>14543</v>
      </c>
      <c r="C3867" s="182" t="s">
        <v>30153</v>
      </c>
      <c r="D3867" s="180" t="s">
        <v>6</v>
      </c>
      <c r="E3867" s="180" t="s">
        <v>857</v>
      </c>
      <c r="F3867" s="188">
        <v>6.15</v>
      </c>
      <c r="G3867" s="188">
        <v>6.8</v>
      </c>
      <c r="H3867" s="188">
        <v>6.22</v>
      </c>
      <c r="I3867" s="188">
        <v>7.53</v>
      </c>
      <c r="J3867" s="188">
        <v>5.1100000000000003</v>
      </c>
      <c r="K3867" s="188">
        <v>5.1100000000000003</v>
      </c>
      <c r="L3867" s="188">
        <v>5.96</v>
      </c>
      <c r="M3867" s="188">
        <v>6.64</v>
      </c>
      <c r="N3867" s="188">
        <v>4.99</v>
      </c>
      <c r="O3867" s="188">
        <v>5.47</v>
      </c>
      <c r="P3867" s="188">
        <v>6.13</v>
      </c>
      <c r="Q3867" s="188">
        <v>6.69</v>
      </c>
      <c r="R3867" s="188">
        <v>6.81</v>
      </c>
      <c r="S3867" s="188">
        <v>6.61</v>
      </c>
      <c r="T3867" s="188">
        <v>5.93</v>
      </c>
      <c r="U3867" s="188">
        <v>8.52</v>
      </c>
      <c r="V3867" s="188">
        <v>5.09</v>
      </c>
      <c r="W3867" s="188">
        <v>7.32</v>
      </c>
      <c r="X3867" s="188">
        <v>5.24</v>
      </c>
      <c r="Y3867" s="188">
        <v>6.3</v>
      </c>
      <c r="Z3867" s="188">
        <v>8.52</v>
      </c>
      <c r="AA3867" s="188">
        <v>7.24</v>
      </c>
      <c r="AB3867" s="188">
        <v>10.24</v>
      </c>
      <c r="AC3867" s="188">
        <v>9.3699999999999992</v>
      </c>
      <c r="AD3867" s="188">
        <v>5.36</v>
      </c>
      <c r="AE3867" s="188">
        <v>7.07</v>
      </c>
      <c r="AF3867" s="188">
        <v>6.42</v>
      </c>
    </row>
    <row r="3868" spans="1:32" x14ac:dyDescent="0.3">
      <c r="A3868" s="180" t="s">
        <v>973</v>
      </c>
      <c r="B3868" s="180">
        <v>13329</v>
      </c>
      <c r="C3868" s="182" t="s">
        <v>30154</v>
      </c>
      <c r="D3868" s="180" t="s">
        <v>6</v>
      </c>
      <c r="E3868" s="180" t="s">
        <v>26586</v>
      </c>
      <c r="F3868" s="188">
        <v>3.61</v>
      </c>
      <c r="G3868" s="188">
        <v>3.99</v>
      </c>
      <c r="H3868" s="188">
        <v>3.65</v>
      </c>
      <c r="I3868" s="188">
        <v>4.42</v>
      </c>
      <c r="J3868" s="188">
        <v>3</v>
      </c>
      <c r="K3868" s="188">
        <v>3</v>
      </c>
      <c r="L3868" s="188">
        <v>3.5</v>
      </c>
      <c r="M3868" s="188">
        <v>3.9</v>
      </c>
      <c r="N3868" s="188">
        <v>2.93</v>
      </c>
      <c r="O3868" s="188">
        <v>3.21</v>
      </c>
      <c r="P3868" s="188">
        <v>3.6</v>
      </c>
      <c r="Q3868" s="188">
        <v>3.93</v>
      </c>
      <c r="R3868" s="188">
        <v>4</v>
      </c>
      <c r="S3868" s="188">
        <v>3.88</v>
      </c>
      <c r="T3868" s="188">
        <v>3.48</v>
      </c>
      <c r="U3868" s="188">
        <v>5</v>
      </c>
      <c r="V3868" s="188">
        <v>2.99</v>
      </c>
      <c r="W3868" s="188">
        <v>4.3</v>
      </c>
      <c r="X3868" s="188">
        <v>3.08</v>
      </c>
      <c r="Y3868" s="188">
        <v>3.7</v>
      </c>
      <c r="Z3868" s="188">
        <v>5</v>
      </c>
      <c r="AA3868" s="188">
        <v>4.25</v>
      </c>
      <c r="AB3868" s="188">
        <v>6.01</v>
      </c>
      <c r="AC3868" s="188">
        <v>5.5</v>
      </c>
      <c r="AD3868" s="188">
        <v>3.15</v>
      </c>
      <c r="AE3868" s="188">
        <v>4.1500000000000004</v>
      </c>
      <c r="AF3868" s="188">
        <v>3.77</v>
      </c>
    </row>
    <row r="3869" spans="1:32" x14ac:dyDescent="0.3">
      <c r="A3869" s="180" t="s">
        <v>973</v>
      </c>
      <c r="B3869" s="180">
        <v>21047</v>
      </c>
      <c r="C3869" s="182" t="s">
        <v>30155</v>
      </c>
      <c r="D3869" s="180" t="s">
        <v>6</v>
      </c>
      <c r="E3869" s="180" t="s">
        <v>857</v>
      </c>
      <c r="F3869" s="188"/>
      <c r="G3869" s="188">
        <v>72.319999999999993</v>
      </c>
      <c r="H3869" s="188"/>
      <c r="I3869" s="188"/>
      <c r="J3869" s="188">
        <v>54.99</v>
      </c>
      <c r="K3869" s="188">
        <v>82.86</v>
      </c>
      <c r="L3869" s="188">
        <v>52.73</v>
      </c>
      <c r="M3869" s="188">
        <v>58.24</v>
      </c>
      <c r="N3869" s="188">
        <v>39.17</v>
      </c>
      <c r="O3869" s="188">
        <v>67.8</v>
      </c>
      <c r="P3869" s="188">
        <v>49.72</v>
      </c>
      <c r="Q3869" s="188">
        <v>88.06</v>
      </c>
      <c r="R3869" s="188">
        <v>43.45</v>
      </c>
      <c r="S3869" s="188">
        <v>82.86</v>
      </c>
      <c r="T3869" s="188"/>
      <c r="U3869" s="188"/>
      <c r="V3869" s="188"/>
      <c r="W3869" s="188">
        <v>88.14</v>
      </c>
      <c r="X3869" s="188">
        <v>61.77</v>
      </c>
      <c r="Y3869" s="188">
        <v>90.4</v>
      </c>
      <c r="Z3869" s="188">
        <v>50.7</v>
      </c>
      <c r="AA3869" s="188"/>
      <c r="AB3869" s="188"/>
      <c r="AC3869" s="188">
        <v>57.55</v>
      </c>
      <c r="AD3869" s="188"/>
      <c r="AE3869" s="188">
        <v>57.78</v>
      </c>
      <c r="AF3869" s="188"/>
    </row>
    <row r="3870" spans="1:32" x14ac:dyDescent="0.3">
      <c r="A3870" s="180" t="s">
        <v>973</v>
      </c>
      <c r="B3870" s="180">
        <v>21042</v>
      </c>
      <c r="C3870" s="182" t="s">
        <v>30156</v>
      </c>
      <c r="D3870" s="180" t="s">
        <v>6</v>
      </c>
      <c r="E3870" s="180" t="s">
        <v>857</v>
      </c>
      <c r="F3870" s="188"/>
      <c r="G3870" s="188">
        <v>55.74</v>
      </c>
      <c r="H3870" s="188"/>
      <c r="I3870" s="188"/>
      <c r="J3870" s="188">
        <v>42.38</v>
      </c>
      <c r="K3870" s="188">
        <v>63.87</v>
      </c>
      <c r="L3870" s="188">
        <v>40.64</v>
      </c>
      <c r="M3870" s="188">
        <v>44.89</v>
      </c>
      <c r="N3870" s="188">
        <v>30.19</v>
      </c>
      <c r="O3870" s="188">
        <v>52.26</v>
      </c>
      <c r="P3870" s="188">
        <v>38.32</v>
      </c>
      <c r="Q3870" s="188">
        <v>67.88</v>
      </c>
      <c r="R3870" s="188">
        <v>33.49</v>
      </c>
      <c r="S3870" s="188">
        <v>63.87</v>
      </c>
      <c r="T3870" s="188"/>
      <c r="U3870" s="188"/>
      <c r="V3870" s="188"/>
      <c r="W3870" s="188">
        <v>67.94</v>
      </c>
      <c r="X3870" s="188">
        <v>47.61</v>
      </c>
      <c r="Y3870" s="188">
        <v>69.680000000000007</v>
      </c>
      <c r="Z3870" s="188">
        <v>39.08</v>
      </c>
      <c r="AA3870" s="188"/>
      <c r="AB3870" s="188"/>
      <c r="AC3870" s="188">
        <v>44.36</v>
      </c>
      <c r="AD3870" s="188"/>
      <c r="AE3870" s="188">
        <v>44.53</v>
      </c>
      <c r="AF3870" s="188"/>
    </row>
    <row r="3871" spans="1:32" x14ac:dyDescent="0.3">
      <c r="A3871" s="180" t="s">
        <v>973</v>
      </c>
      <c r="B3871" s="180">
        <v>21043</v>
      </c>
      <c r="C3871" s="182" t="s">
        <v>30157</v>
      </c>
      <c r="D3871" s="180" t="s">
        <v>6</v>
      </c>
      <c r="E3871" s="180" t="s">
        <v>857</v>
      </c>
      <c r="F3871" s="188"/>
      <c r="G3871" s="188">
        <v>70.41</v>
      </c>
      <c r="H3871" s="188"/>
      <c r="I3871" s="188"/>
      <c r="J3871" s="188">
        <v>53.54</v>
      </c>
      <c r="K3871" s="188">
        <v>80.680000000000007</v>
      </c>
      <c r="L3871" s="188">
        <v>51.34</v>
      </c>
      <c r="M3871" s="188">
        <v>56.71</v>
      </c>
      <c r="N3871" s="188">
        <v>38.14</v>
      </c>
      <c r="O3871" s="188">
        <v>66.010000000000005</v>
      </c>
      <c r="P3871" s="188">
        <v>48.41</v>
      </c>
      <c r="Q3871" s="188">
        <v>85.74</v>
      </c>
      <c r="R3871" s="188">
        <v>42.3</v>
      </c>
      <c r="S3871" s="188">
        <v>80.680000000000007</v>
      </c>
      <c r="T3871" s="188"/>
      <c r="U3871" s="188"/>
      <c r="V3871" s="188"/>
      <c r="W3871" s="188">
        <v>85.81</v>
      </c>
      <c r="X3871" s="188">
        <v>60.14</v>
      </c>
      <c r="Y3871" s="188">
        <v>88.01</v>
      </c>
      <c r="Z3871" s="188">
        <v>49.36</v>
      </c>
      <c r="AA3871" s="188"/>
      <c r="AB3871" s="188"/>
      <c r="AC3871" s="188">
        <v>56.03</v>
      </c>
      <c r="AD3871" s="188"/>
      <c r="AE3871" s="188">
        <v>56.25</v>
      </c>
      <c r="AF3871" s="188"/>
    </row>
    <row r="3872" spans="1:32" x14ac:dyDescent="0.3">
      <c r="A3872" s="180" t="s">
        <v>973</v>
      </c>
      <c r="B3872" s="180">
        <v>21044</v>
      </c>
      <c r="C3872" s="182" t="s">
        <v>30158</v>
      </c>
      <c r="D3872" s="180" t="s">
        <v>6</v>
      </c>
      <c r="E3872" s="180" t="s">
        <v>857</v>
      </c>
      <c r="F3872" s="188"/>
      <c r="G3872" s="188">
        <v>49.05</v>
      </c>
      <c r="H3872" s="188"/>
      <c r="I3872" s="188"/>
      <c r="J3872" s="188">
        <v>37.299999999999997</v>
      </c>
      <c r="K3872" s="188">
        <v>56.21</v>
      </c>
      <c r="L3872" s="188">
        <v>35.770000000000003</v>
      </c>
      <c r="M3872" s="188">
        <v>39.51</v>
      </c>
      <c r="N3872" s="188">
        <v>26.57</v>
      </c>
      <c r="O3872" s="188">
        <v>45.99</v>
      </c>
      <c r="P3872" s="188">
        <v>33.72</v>
      </c>
      <c r="Q3872" s="188">
        <v>59.73</v>
      </c>
      <c r="R3872" s="188">
        <v>29.47</v>
      </c>
      <c r="S3872" s="188">
        <v>56.21</v>
      </c>
      <c r="T3872" s="188"/>
      <c r="U3872" s="188"/>
      <c r="V3872" s="188"/>
      <c r="W3872" s="188">
        <v>59.78</v>
      </c>
      <c r="X3872" s="188">
        <v>41.9</v>
      </c>
      <c r="Y3872" s="188">
        <v>61.32</v>
      </c>
      <c r="Z3872" s="188">
        <v>34.39</v>
      </c>
      <c r="AA3872" s="188"/>
      <c r="AB3872" s="188"/>
      <c r="AC3872" s="188">
        <v>39.04</v>
      </c>
      <c r="AD3872" s="188"/>
      <c r="AE3872" s="188">
        <v>39.19</v>
      </c>
      <c r="AF3872" s="188"/>
    </row>
    <row r="3873" spans="1:32" x14ac:dyDescent="0.3">
      <c r="A3873" s="180" t="s">
        <v>973</v>
      </c>
      <c r="B3873" s="180">
        <v>21045</v>
      </c>
      <c r="C3873" s="182" t="s">
        <v>30159</v>
      </c>
      <c r="D3873" s="180" t="s">
        <v>6</v>
      </c>
      <c r="E3873" s="180" t="s">
        <v>857</v>
      </c>
      <c r="F3873" s="188"/>
      <c r="G3873" s="188">
        <v>67.180000000000007</v>
      </c>
      <c r="H3873" s="188"/>
      <c r="I3873" s="188"/>
      <c r="J3873" s="188">
        <v>51.09</v>
      </c>
      <c r="K3873" s="188">
        <v>76.98</v>
      </c>
      <c r="L3873" s="188">
        <v>48.99</v>
      </c>
      <c r="M3873" s="188">
        <v>54.11</v>
      </c>
      <c r="N3873" s="188">
        <v>36.39</v>
      </c>
      <c r="O3873" s="188">
        <v>62.98</v>
      </c>
      <c r="P3873" s="188">
        <v>46.19</v>
      </c>
      <c r="Q3873" s="188">
        <v>81.81</v>
      </c>
      <c r="R3873" s="188">
        <v>40.36</v>
      </c>
      <c r="S3873" s="188">
        <v>76.98</v>
      </c>
      <c r="T3873" s="188"/>
      <c r="U3873" s="188"/>
      <c r="V3873" s="188"/>
      <c r="W3873" s="188">
        <v>81.88</v>
      </c>
      <c r="X3873" s="188">
        <v>57.38</v>
      </c>
      <c r="Y3873" s="188">
        <v>83.98</v>
      </c>
      <c r="Z3873" s="188">
        <v>47.1</v>
      </c>
      <c r="AA3873" s="188"/>
      <c r="AB3873" s="188"/>
      <c r="AC3873" s="188">
        <v>53.47</v>
      </c>
      <c r="AD3873" s="188"/>
      <c r="AE3873" s="188">
        <v>53.68</v>
      </c>
      <c r="AF3873" s="188"/>
    </row>
    <row r="3874" spans="1:32" x14ac:dyDescent="0.3">
      <c r="A3874" s="180" t="s">
        <v>973</v>
      </c>
      <c r="B3874" s="180">
        <v>21041</v>
      </c>
      <c r="C3874" s="182" t="s">
        <v>30160</v>
      </c>
      <c r="D3874" s="180" t="s">
        <v>6</v>
      </c>
      <c r="E3874" s="180" t="s">
        <v>857</v>
      </c>
      <c r="F3874" s="188"/>
      <c r="G3874" s="188">
        <v>57.94</v>
      </c>
      <c r="H3874" s="188"/>
      <c r="I3874" s="188"/>
      <c r="J3874" s="188">
        <v>44.06</v>
      </c>
      <c r="K3874" s="188">
        <v>66.39</v>
      </c>
      <c r="L3874" s="188">
        <v>42.25</v>
      </c>
      <c r="M3874" s="188">
        <v>46.67</v>
      </c>
      <c r="N3874" s="188">
        <v>31.38</v>
      </c>
      <c r="O3874" s="188">
        <v>54.32</v>
      </c>
      <c r="P3874" s="188">
        <v>39.83</v>
      </c>
      <c r="Q3874" s="188">
        <v>70.56</v>
      </c>
      <c r="R3874" s="188">
        <v>34.81</v>
      </c>
      <c r="S3874" s="188">
        <v>66.39</v>
      </c>
      <c r="T3874" s="188"/>
      <c r="U3874" s="188"/>
      <c r="V3874" s="188"/>
      <c r="W3874" s="188">
        <v>70.62</v>
      </c>
      <c r="X3874" s="188">
        <v>49.49</v>
      </c>
      <c r="Y3874" s="188">
        <v>72.430000000000007</v>
      </c>
      <c r="Z3874" s="188">
        <v>40.619999999999997</v>
      </c>
      <c r="AA3874" s="188"/>
      <c r="AB3874" s="188"/>
      <c r="AC3874" s="188">
        <v>46.11</v>
      </c>
      <c r="AD3874" s="188"/>
      <c r="AE3874" s="188">
        <v>46.29</v>
      </c>
      <c r="AF3874" s="188"/>
    </row>
    <row r="3875" spans="1:32" x14ac:dyDescent="0.3">
      <c r="A3875" s="180" t="s">
        <v>973</v>
      </c>
      <c r="B3875" s="180">
        <v>21040</v>
      </c>
      <c r="C3875" s="182" t="s">
        <v>30161</v>
      </c>
      <c r="D3875" s="180" t="s">
        <v>6</v>
      </c>
      <c r="E3875" s="180" t="s">
        <v>26586</v>
      </c>
      <c r="F3875" s="188"/>
      <c r="G3875" s="188">
        <v>48</v>
      </c>
      <c r="H3875" s="188"/>
      <c r="I3875" s="188"/>
      <c r="J3875" s="188">
        <v>36.5</v>
      </c>
      <c r="K3875" s="188">
        <v>55</v>
      </c>
      <c r="L3875" s="188">
        <v>35</v>
      </c>
      <c r="M3875" s="188">
        <v>38.659999999999997</v>
      </c>
      <c r="N3875" s="188">
        <v>26</v>
      </c>
      <c r="O3875" s="188">
        <v>45</v>
      </c>
      <c r="P3875" s="188">
        <v>33</v>
      </c>
      <c r="Q3875" s="188">
        <v>58.45</v>
      </c>
      <c r="R3875" s="188">
        <v>28.84</v>
      </c>
      <c r="S3875" s="188">
        <v>55</v>
      </c>
      <c r="T3875" s="188"/>
      <c r="U3875" s="188"/>
      <c r="V3875" s="188"/>
      <c r="W3875" s="188">
        <v>58.5</v>
      </c>
      <c r="X3875" s="188">
        <v>41</v>
      </c>
      <c r="Y3875" s="188">
        <v>60</v>
      </c>
      <c r="Z3875" s="188">
        <v>33.65</v>
      </c>
      <c r="AA3875" s="188"/>
      <c r="AB3875" s="188"/>
      <c r="AC3875" s="188">
        <v>38.200000000000003</v>
      </c>
      <c r="AD3875" s="188"/>
      <c r="AE3875" s="188">
        <v>38.35</v>
      </c>
      <c r="AF3875" s="188"/>
    </row>
    <row r="3876" spans="1:32" x14ac:dyDescent="0.3">
      <c r="A3876" s="180" t="s">
        <v>973</v>
      </c>
      <c r="B3876" s="180">
        <v>14149</v>
      </c>
      <c r="C3876" s="182" t="s">
        <v>30162</v>
      </c>
      <c r="D3876" s="180" t="s">
        <v>28489</v>
      </c>
      <c r="E3876" s="180" t="s">
        <v>857</v>
      </c>
      <c r="F3876" s="188"/>
      <c r="G3876" s="188"/>
      <c r="H3876" s="188"/>
      <c r="I3876" s="188"/>
      <c r="J3876" s="188">
        <v>297.45</v>
      </c>
      <c r="K3876" s="188"/>
      <c r="L3876" s="188"/>
      <c r="M3876" s="188"/>
      <c r="N3876" s="188"/>
      <c r="O3876" s="188"/>
      <c r="P3876" s="188">
        <v>418.17</v>
      </c>
      <c r="Q3876" s="188"/>
      <c r="R3876" s="188"/>
      <c r="S3876" s="188"/>
      <c r="T3876" s="188"/>
      <c r="U3876" s="188"/>
      <c r="V3876" s="188"/>
      <c r="W3876" s="188"/>
      <c r="X3876" s="188">
        <v>334.53</v>
      </c>
      <c r="Y3876" s="188"/>
      <c r="Z3876" s="188"/>
      <c r="AA3876" s="188"/>
      <c r="AB3876" s="188"/>
      <c r="AC3876" s="188"/>
      <c r="AD3876" s="188"/>
      <c r="AE3876" s="188">
        <v>197.93</v>
      </c>
      <c r="AF3876" s="188"/>
    </row>
    <row r="3877" spans="1:32" x14ac:dyDescent="0.3">
      <c r="A3877" s="180" t="s">
        <v>973</v>
      </c>
      <c r="B3877" s="180">
        <v>38099</v>
      </c>
      <c r="C3877" s="182" t="s">
        <v>30163</v>
      </c>
      <c r="D3877" s="180" t="s">
        <v>6</v>
      </c>
      <c r="E3877" s="180" t="s">
        <v>857</v>
      </c>
      <c r="F3877" s="188">
        <v>2.2999999999999998</v>
      </c>
      <c r="G3877" s="188">
        <v>1.97</v>
      </c>
      <c r="H3877" s="188">
        <v>1.62</v>
      </c>
      <c r="I3877" s="188">
        <v>2.06</v>
      </c>
      <c r="J3877" s="188">
        <v>1.1399999999999999</v>
      </c>
      <c r="K3877" s="188">
        <v>1.63</v>
      </c>
      <c r="L3877" s="188">
        <v>2.46</v>
      </c>
      <c r="M3877" s="188">
        <v>1.86</v>
      </c>
      <c r="N3877" s="188">
        <v>1.46</v>
      </c>
      <c r="O3877" s="188">
        <v>1.39</v>
      </c>
      <c r="P3877" s="188">
        <v>1.4</v>
      </c>
      <c r="Q3877" s="188">
        <v>1.28</v>
      </c>
      <c r="R3877" s="188">
        <v>1.48</v>
      </c>
      <c r="S3877" s="188">
        <v>1.4</v>
      </c>
      <c r="T3877" s="188">
        <v>1.48</v>
      </c>
      <c r="U3877" s="188">
        <v>1.25</v>
      </c>
      <c r="V3877" s="188">
        <v>1.77</v>
      </c>
      <c r="W3877" s="188">
        <v>1.46</v>
      </c>
      <c r="X3877" s="188">
        <v>1.25</v>
      </c>
      <c r="Y3877" s="188">
        <v>1.36</v>
      </c>
      <c r="Z3877" s="188">
        <v>1.56</v>
      </c>
      <c r="AA3877" s="188">
        <v>1.39</v>
      </c>
      <c r="AB3877" s="188">
        <v>1.77</v>
      </c>
      <c r="AC3877" s="188">
        <v>1.58</v>
      </c>
      <c r="AD3877" s="188">
        <v>1.21</v>
      </c>
      <c r="AE3877" s="188">
        <v>1.68</v>
      </c>
      <c r="AF3877" s="188">
        <v>1.4</v>
      </c>
    </row>
    <row r="3878" spans="1:32" x14ac:dyDescent="0.3">
      <c r="A3878" s="180" t="s">
        <v>973</v>
      </c>
      <c r="B3878" s="180">
        <v>38100</v>
      </c>
      <c r="C3878" s="182" t="s">
        <v>30164</v>
      </c>
      <c r="D3878" s="180" t="s">
        <v>6</v>
      </c>
      <c r="E3878" s="180" t="s">
        <v>857</v>
      </c>
      <c r="F3878" s="188">
        <v>3.77</v>
      </c>
      <c r="G3878" s="188">
        <v>3.23</v>
      </c>
      <c r="H3878" s="188">
        <v>2.65</v>
      </c>
      <c r="I3878" s="188">
        <v>3.37</v>
      </c>
      <c r="J3878" s="188">
        <v>1.87</v>
      </c>
      <c r="K3878" s="188">
        <v>2.66</v>
      </c>
      <c r="L3878" s="188">
        <v>4.03</v>
      </c>
      <c r="M3878" s="188">
        <v>3.04</v>
      </c>
      <c r="N3878" s="188">
        <v>2.39</v>
      </c>
      <c r="O3878" s="188">
        <v>2.27</v>
      </c>
      <c r="P3878" s="188">
        <v>2.29</v>
      </c>
      <c r="Q3878" s="188">
        <v>2.1</v>
      </c>
      <c r="R3878" s="188">
        <v>2.42</v>
      </c>
      <c r="S3878" s="188">
        <v>2.2999999999999998</v>
      </c>
      <c r="T3878" s="188">
        <v>2.42</v>
      </c>
      <c r="U3878" s="188">
        <v>2.04</v>
      </c>
      <c r="V3878" s="188">
        <v>2.9</v>
      </c>
      <c r="W3878" s="188">
        <v>2.39</v>
      </c>
      <c r="X3878" s="188">
        <v>2.04</v>
      </c>
      <c r="Y3878" s="188">
        <v>2.23</v>
      </c>
      <c r="Z3878" s="188">
        <v>2.5499999999999998</v>
      </c>
      <c r="AA3878" s="188">
        <v>2.27</v>
      </c>
      <c r="AB3878" s="188">
        <v>2.9</v>
      </c>
      <c r="AC3878" s="188">
        <v>2.58</v>
      </c>
      <c r="AD3878" s="188">
        <v>1.98</v>
      </c>
      <c r="AE3878" s="188">
        <v>2.76</v>
      </c>
      <c r="AF3878" s="188">
        <v>2.29</v>
      </c>
    </row>
    <row r="3879" spans="1:32" x14ac:dyDescent="0.3">
      <c r="A3879" s="180" t="s">
        <v>973</v>
      </c>
      <c r="B3879" s="180">
        <v>7576</v>
      </c>
      <c r="C3879" s="182" t="s">
        <v>30165</v>
      </c>
      <c r="D3879" s="180" t="s">
        <v>6</v>
      </c>
      <c r="E3879" s="180" t="s">
        <v>857</v>
      </c>
      <c r="F3879" s="188">
        <v>138.71</v>
      </c>
      <c r="G3879" s="188">
        <v>261.13</v>
      </c>
      <c r="H3879" s="188">
        <v>195.47</v>
      </c>
      <c r="I3879" s="188">
        <v>141.30000000000001</v>
      </c>
      <c r="J3879" s="188">
        <v>282.60000000000002</v>
      </c>
      <c r="K3879" s="188"/>
      <c r="L3879" s="188">
        <v>244.41</v>
      </c>
      <c r="M3879" s="188">
        <v>202.53</v>
      </c>
      <c r="N3879" s="188">
        <v>239.37</v>
      </c>
      <c r="O3879" s="188">
        <v>229.8</v>
      </c>
      <c r="P3879" s="188"/>
      <c r="Q3879" s="188">
        <v>278.22000000000003</v>
      </c>
      <c r="R3879" s="188">
        <v>246.48</v>
      </c>
      <c r="S3879" s="188">
        <v>250.06</v>
      </c>
      <c r="T3879" s="188">
        <v>190.57</v>
      </c>
      <c r="U3879" s="188"/>
      <c r="V3879" s="188">
        <v>194.57</v>
      </c>
      <c r="W3879" s="188">
        <v>127.45</v>
      </c>
      <c r="X3879" s="188">
        <v>271.3</v>
      </c>
      <c r="Y3879" s="188"/>
      <c r="Z3879" s="188">
        <v>124.53</v>
      </c>
      <c r="AA3879" s="188"/>
      <c r="AB3879" s="188"/>
      <c r="AC3879" s="188">
        <v>239.6</v>
      </c>
      <c r="AD3879" s="188"/>
      <c r="AE3879" s="188">
        <v>141.30000000000001</v>
      </c>
      <c r="AF3879" s="188">
        <v>284.11</v>
      </c>
    </row>
    <row r="3880" spans="1:32" x14ac:dyDescent="0.3">
      <c r="A3880" s="180" t="s">
        <v>973</v>
      </c>
      <c r="B3880" s="180">
        <v>3384</v>
      </c>
      <c r="C3880" s="182" t="s">
        <v>30166</v>
      </c>
      <c r="D3880" s="180" t="s">
        <v>6</v>
      </c>
      <c r="E3880" s="180" t="s">
        <v>857</v>
      </c>
      <c r="F3880" s="188">
        <v>6.03</v>
      </c>
      <c r="G3880" s="188">
        <v>5.5</v>
      </c>
      <c r="H3880" s="188"/>
      <c r="I3880" s="188">
        <v>8.66</v>
      </c>
      <c r="J3880" s="188">
        <v>8.68</v>
      </c>
      <c r="K3880" s="188">
        <v>6.56</v>
      </c>
      <c r="L3880" s="188">
        <v>5.61</v>
      </c>
      <c r="M3880" s="188">
        <v>7.71</v>
      </c>
      <c r="N3880" s="188">
        <v>6.29</v>
      </c>
      <c r="O3880" s="188">
        <v>7.84</v>
      </c>
      <c r="P3880" s="188">
        <v>8.8000000000000007</v>
      </c>
      <c r="Q3880" s="188">
        <v>6.4</v>
      </c>
      <c r="R3880" s="188">
        <v>7.01</v>
      </c>
      <c r="S3880" s="188">
        <v>7.92</v>
      </c>
      <c r="T3880" s="188">
        <v>10.44</v>
      </c>
      <c r="U3880" s="188">
        <v>11.43</v>
      </c>
      <c r="V3880" s="188">
        <v>8.1199999999999992</v>
      </c>
      <c r="W3880" s="188">
        <v>7.43</v>
      </c>
      <c r="X3880" s="188">
        <v>7</v>
      </c>
      <c r="Y3880" s="188">
        <v>10.49</v>
      </c>
      <c r="Z3880" s="188">
        <v>7.14</v>
      </c>
      <c r="AA3880" s="188">
        <v>8.5399999999999991</v>
      </c>
      <c r="AB3880" s="188">
        <v>11.09</v>
      </c>
      <c r="AC3880" s="188">
        <v>7.17</v>
      </c>
      <c r="AD3880" s="188">
        <v>10.119999999999999</v>
      </c>
      <c r="AE3880" s="188">
        <v>8.01</v>
      </c>
      <c r="AF3880" s="188">
        <v>6.88</v>
      </c>
    </row>
    <row r="3881" spans="1:32" x14ac:dyDescent="0.3">
      <c r="A3881" s="180" t="s">
        <v>973</v>
      </c>
      <c r="B3881" s="180">
        <v>7572</v>
      </c>
      <c r="C3881" s="182" t="s">
        <v>30167</v>
      </c>
      <c r="D3881" s="180" t="s">
        <v>6</v>
      </c>
      <c r="E3881" s="180" t="s">
        <v>857</v>
      </c>
      <c r="F3881" s="188">
        <v>7.69</v>
      </c>
      <c r="G3881" s="188">
        <v>7.94</v>
      </c>
      <c r="H3881" s="188">
        <v>10.37</v>
      </c>
      <c r="I3881" s="188">
        <v>7.63</v>
      </c>
      <c r="J3881" s="188">
        <v>8.16</v>
      </c>
      <c r="K3881" s="188"/>
      <c r="L3881" s="188">
        <v>6.16</v>
      </c>
      <c r="M3881" s="188">
        <v>7.86</v>
      </c>
      <c r="N3881" s="188">
        <v>8.76</v>
      </c>
      <c r="O3881" s="188">
        <v>9.3699999999999992</v>
      </c>
      <c r="P3881" s="188">
        <v>7.53</v>
      </c>
      <c r="Q3881" s="188">
        <v>8.9499999999999993</v>
      </c>
      <c r="R3881" s="188">
        <v>9.15</v>
      </c>
      <c r="S3881" s="188">
        <v>9.43</v>
      </c>
      <c r="T3881" s="188">
        <v>5.3</v>
      </c>
      <c r="U3881" s="188"/>
      <c r="V3881" s="188">
        <v>7.41</v>
      </c>
      <c r="W3881" s="188"/>
      <c r="X3881" s="188">
        <v>7.14</v>
      </c>
      <c r="Y3881" s="188">
        <v>8.74</v>
      </c>
      <c r="Z3881" s="188">
        <v>9.2100000000000009</v>
      </c>
      <c r="AA3881" s="188">
        <v>9.94</v>
      </c>
      <c r="AB3881" s="188">
        <v>8.1</v>
      </c>
      <c r="AC3881" s="188">
        <v>8.2100000000000009</v>
      </c>
      <c r="AD3881" s="188">
        <v>9.18</v>
      </c>
      <c r="AE3881" s="188">
        <v>7.55</v>
      </c>
      <c r="AF3881" s="188">
        <v>6.71</v>
      </c>
    </row>
    <row r="3882" spans="1:32" x14ac:dyDescent="0.3">
      <c r="A3882" s="180" t="s">
        <v>973</v>
      </c>
      <c r="B3882" s="180">
        <v>3396</v>
      </c>
      <c r="C3882" s="182" t="s">
        <v>30168</v>
      </c>
      <c r="D3882" s="180" t="s">
        <v>6</v>
      </c>
      <c r="E3882" s="180" t="s">
        <v>857</v>
      </c>
      <c r="F3882" s="188">
        <v>5.2</v>
      </c>
      <c r="G3882" s="188">
        <v>5.37</v>
      </c>
      <c r="H3882" s="188">
        <v>7.01</v>
      </c>
      <c r="I3882" s="188">
        <v>5.16</v>
      </c>
      <c r="J3882" s="188">
        <v>5.52</v>
      </c>
      <c r="K3882" s="188"/>
      <c r="L3882" s="188">
        <v>4.16</v>
      </c>
      <c r="M3882" s="188">
        <v>5.32</v>
      </c>
      <c r="N3882" s="188">
        <v>5.92</v>
      </c>
      <c r="O3882" s="188">
        <v>6.34</v>
      </c>
      <c r="P3882" s="188">
        <v>5.09</v>
      </c>
      <c r="Q3882" s="188">
        <v>6.05</v>
      </c>
      <c r="R3882" s="188">
        <v>6.19</v>
      </c>
      <c r="S3882" s="188">
        <v>6.37</v>
      </c>
      <c r="T3882" s="188">
        <v>3.58</v>
      </c>
      <c r="U3882" s="188"/>
      <c r="V3882" s="188">
        <v>5.01</v>
      </c>
      <c r="W3882" s="188"/>
      <c r="X3882" s="188">
        <v>4.83</v>
      </c>
      <c r="Y3882" s="188">
        <v>5.91</v>
      </c>
      <c r="Z3882" s="188">
        <v>6.23</v>
      </c>
      <c r="AA3882" s="188">
        <v>6.72</v>
      </c>
      <c r="AB3882" s="188">
        <v>5.47</v>
      </c>
      <c r="AC3882" s="188">
        <v>5.55</v>
      </c>
      <c r="AD3882" s="188">
        <v>6.21</v>
      </c>
      <c r="AE3882" s="188">
        <v>5.0999999999999996</v>
      </c>
      <c r="AF3882" s="188">
        <v>4.54</v>
      </c>
    </row>
    <row r="3883" spans="1:32" x14ac:dyDescent="0.3">
      <c r="A3883" s="180" t="s">
        <v>973</v>
      </c>
      <c r="B3883" s="180">
        <v>45230</v>
      </c>
      <c r="C3883" s="182" t="s">
        <v>31622</v>
      </c>
      <c r="D3883" s="180" t="s">
        <v>6</v>
      </c>
      <c r="E3883" s="180" t="s">
        <v>857</v>
      </c>
      <c r="F3883" s="188">
        <v>40.54</v>
      </c>
      <c r="G3883" s="188">
        <v>34.46</v>
      </c>
      <c r="H3883" s="188">
        <v>27.97</v>
      </c>
      <c r="I3883" s="188">
        <v>32.409999999999997</v>
      </c>
      <c r="J3883" s="188">
        <v>36.28</v>
      </c>
      <c r="K3883" s="188">
        <v>28.88</v>
      </c>
      <c r="L3883" s="188">
        <v>40.880000000000003</v>
      </c>
      <c r="M3883" s="188">
        <v>36.32</v>
      </c>
      <c r="N3883" s="188">
        <v>34.46</v>
      </c>
      <c r="O3883" s="188">
        <v>41.55</v>
      </c>
      <c r="P3883" s="188">
        <v>49.96</v>
      </c>
      <c r="Q3883" s="188">
        <v>48.65</v>
      </c>
      <c r="R3883" s="188">
        <v>45.3</v>
      </c>
      <c r="S3883" s="188">
        <v>33.909999999999997</v>
      </c>
      <c r="T3883" s="188">
        <v>31.42</v>
      </c>
      <c r="U3883" s="188">
        <v>38.49</v>
      </c>
      <c r="V3883" s="188">
        <v>35.33</v>
      </c>
      <c r="W3883" s="188">
        <v>38.51</v>
      </c>
      <c r="X3883" s="188">
        <v>36.479999999999997</v>
      </c>
      <c r="Y3883" s="188">
        <v>32.229999999999997</v>
      </c>
      <c r="Z3883" s="188">
        <v>40.54</v>
      </c>
      <c r="AA3883" s="188">
        <v>30.4</v>
      </c>
      <c r="AB3883" s="188">
        <v>39.869999999999997</v>
      </c>
      <c r="AC3883" s="188">
        <v>40.33</v>
      </c>
      <c r="AD3883" s="188">
        <v>36.479999999999997</v>
      </c>
      <c r="AE3883" s="188">
        <v>42.54</v>
      </c>
      <c r="AF3883" s="188">
        <v>40.33</v>
      </c>
    </row>
    <row r="3884" spans="1:32" x14ac:dyDescent="0.3">
      <c r="A3884" s="180" t="s">
        <v>973</v>
      </c>
      <c r="B3884" s="180">
        <v>37590</v>
      </c>
      <c r="C3884" s="182" t="s">
        <v>30169</v>
      </c>
      <c r="D3884" s="180" t="s">
        <v>6</v>
      </c>
      <c r="E3884" s="180" t="s">
        <v>857</v>
      </c>
      <c r="F3884" s="188"/>
      <c r="G3884" s="188"/>
      <c r="H3884" s="188"/>
      <c r="I3884" s="188"/>
      <c r="J3884" s="188">
        <v>20.62</v>
      </c>
      <c r="K3884" s="188"/>
      <c r="L3884" s="188"/>
      <c r="M3884" s="188"/>
      <c r="N3884" s="188"/>
      <c r="O3884" s="188"/>
      <c r="P3884" s="188"/>
      <c r="Q3884" s="188"/>
      <c r="R3884" s="188"/>
      <c r="S3884" s="188"/>
      <c r="T3884" s="188"/>
      <c r="U3884" s="188"/>
      <c r="V3884" s="188"/>
      <c r="W3884" s="188"/>
      <c r="X3884" s="188"/>
      <c r="Y3884" s="188"/>
      <c r="Z3884" s="188"/>
      <c r="AA3884" s="188"/>
      <c r="AB3884" s="188">
        <v>16.32</v>
      </c>
      <c r="AC3884" s="188"/>
      <c r="AD3884" s="188"/>
      <c r="AE3884" s="188">
        <v>16.86</v>
      </c>
      <c r="AF3884" s="188"/>
    </row>
    <row r="3885" spans="1:32" x14ac:dyDescent="0.3">
      <c r="A3885" s="180" t="s">
        <v>973</v>
      </c>
      <c r="B3885" s="180">
        <v>37591</v>
      </c>
      <c r="C3885" s="182" t="s">
        <v>30170</v>
      </c>
      <c r="D3885" s="180" t="s">
        <v>6</v>
      </c>
      <c r="E3885" s="180" t="s">
        <v>857</v>
      </c>
      <c r="F3885" s="188"/>
      <c r="G3885" s="188"/>
      <c r="H3885" s="188"/>
      <c r="I3885" s="188"/>
      <c r="J3885" s="188">
        <v>24.79</v>
      </c>
      <c r="K3885" s="188"/>
      <c r="L3885" s="188"/>
      <c r="M3885" s="188"/>
      <c r="N3885" s="188"/>
      <c r="O3885" s="188"/>
      <c r="P3885" s="188"/>
      <c r="Q3885" s="188"/>
      <c r="R3885" s="188"/>
      <c r="S3885" s="188"/>
      <c r="T3885" s="188"/>
      <c r="U3885" s="188"/>
      <c r="V3885" s="188"/>
      <c r="W3885" s="188"/>
      <c r="X3885" s="188"/>
      <c r="Y3885" s="188"/>
      <c r="Z3885" s="188"/>
      <c r="AA3885" s="188"/>
      <c r="AB3885" s="188">
        <v>19.62</v>
      </c>
      <c r="AC3885" s="188"/>
      <c r="AD3885" s="188"/>
      <c r="AE3885" s="188">
        <v>20.27</v>
      </c>
      <c r="AF3885" s="188"/>
    </row>
    <row r="3886" spans="1:32" x14ac:dyDescent="0.3">
      <c r="A3886" s="180" t="s">
        <v>973</v>
      </c>
      <c r="B3886" s="180">
        <v>12626</v>
      </c>
      <c r="C3886" s="182" t="s">
        <v>30171</v>
      </c>
      <c r="D3886" s="180" t="s">
        <v>6</v>
      </c>
      <c r="E3886" s="180" t="s">
        <v>857</v>
      </c>
      <c r="F3886" s="188">
        <v>47.93</v>
      </c>
      <c r="G3886" s="188">
        <v>39.29</v>
      </c>
      <c r="H3886" s="188">
        <v>30.14</v>
      </c>
      <c r="I3886" s="188">
        <v>31.98</v>
      </c>
      <c r="J3886" s="188">
        <v>36.96</v>
      </c>
      <c r="K3886" s="188">
        <v>41.51</v>
      </c>
      <c r="L3886" s="188">
        <v>38.83</v>
      </c>
      <c r="M3886" s="188">
        <v>61.35</v>
      </c>
      <c r="N3886" s="188">
        <v>48.42</v>
      </c>
      <c r="O3886" s="188">
        <v>36.72</v>
      </c>
      <c r="P3886" s="188">
        <v>44.5</v>
      </c>
      <c r="Q3886" s="188">
        <v>44.5</v>
      </c>
      <c r="R3886" s="188">
        <v>45.27</v>
      </c>
      <c r="S3886" s="188">
        <v>44.31</v>
      </c>
      <c r="T3886" s="188">
        <v>38.770000000000003</v>
      </c>
      <c r="U3886" s="188">
        <v>35.51</v>
      </c>
      <c r="V3886" s="188">
        <v>39.57</v>
      </c>
      <c r="W3886" s="188">
        <v>36.39</v>
      </c>
      <c r="X3886" s="188">
        <v>43.54</v>
      </c>
      <c r="Y3886" s="188">
        <v>43.6</v>
      </c>
      <c r="Z3886" s="188">
        <v>45.79</v>
      </c>
      <c r="AA3886" s="188">
        <v>39.270000000000003</v>
      </c>
      <c r="AB3886" s="188">
        <v>50.2</v>
      </c>
      <c r="AC3886" s="188">
        <v>41.51</v>
      </c>
      <c r="AD3886" s="188">
        <v>38.83</v>
      </c>
      <c r="AE3886" s="188">
        <v>49.1</v>
      </c>
      <c r="AF3886" s="188">
        <v>41.1</v>
      </c>
    </row>
    <row r="3887" spans="1:32" x14ac:dyDescent="0.3">
      <c r="A3887" s="180" t="s">
        <v>973</v>
      </c>
      <c r="B3887" s="180">
        <v>11033</v>
      </c>
      <c r="C3887" s="182" t="s">
        <v>30172</v>
      </c>
      <c r="D3887" s="180" t="s">
        <v>6</v>
      </c>
      <c r="E3887" s="180" t="s">
        <v>857</v>
      </c>
      <c r="F3887" s="188">
        <v>5.91</v>
      </c>
      <c r="G3887" s="188">
        <v>8.48</v>
      </c>
      <c r="H3887" s="188"/>
      <c r="I3887" s="188">
        <v>10.47</v>
      </c>
      <c r="J3887" s="188">
        <v>6.8</v>
      </c>
      <c r="K3887" s="188">
        <v>6.12</v>
      </c>
      <c r="L3887" s="188"/>
      <c r="M3887" s="188">
        <v>8.9</v>
      </c>
      <c r="N3887" s="188">
        <v>5.34</v>
      </c>
      <c r="O3887" s="188">
        <v>10.47</v>
      </c>
      <c r="P3887" s="188">
        <v>6.59</v>
      </c>
      <c r="Q3887" s="188">
        <v>4.92</v>
      </c>
      <c r="R3887" s="188">
        <v>6.28</v>
      </c>
      <c r="S3887" s="188">
        <v>8.59</v>
      </c>
      <c r="T3887" s="188">
        <v>8.64</v>
      </c>
      <c r="U3887" s="188">
        <v>4.71</v>
      </c>
      <c r="V3887" s="188">
        <v>9.89</v>
      </c>
      <c r="W3887" s="188">
        <v>5.23</v>
      </c>
      <c r="X3887" s="188">
        <v>8.9</v>
      </c>
      <c r="Y3887" s="188">
        <v>7.07</v>
      </c>
      <c r="Z3887" s="188">
        <v>6.02</v>
      </c>
      <c r="AA3887" s="188">
        <v>6.54</v>
      </c>
      <c r="AB3887" s="188">
        <v>6.96</v>
      </c>
      <c r="AC3887" s="188">
        <v>6.8</v>
      </c>
      <c r="AD3887" s="188">
        <v>8.01</v>
      </c>
      <c r="AE3887" s="188">
        <v>6.8</v>
      </c>
      <c r="AF3887" s="188">
        <v>6.86</v>
      </c>
    </row>
    <row r="3888" spans="1:32" x14ac:dyDescent="0.3">
      <c r="A3888" s="180" t="s">
        <v>973</v>
      </c>
      <c r="B3888" s="180">
        <v>390</v>
      </c>
      <c r="C3888" s="182" t="s">
        <v>30173</v>
      </c>
      <c r="D3888" s="180" t="s">
        <v>6</v>
      </c>
      <c r="E3888" s="180" t="s">
        <v>857</v>
      </c>
      <c r="F3888" s="188">
        <v>9.41</v>
      </c>
      <c r="G3888" s="188">
        <v>9.7100000000000009</v>
      </c>
      <c r="H3888" s="188">
        <v>12.69</v>
      </c>
      <c r="I3888" s="188">
        <v>9.34</v>
      </c>
      <c r="J3888" s="188">
        <v>9.98</v>
      </c>
      <c r="K3888" s="188"/>
      <c r="L3888" s="188">
        <v>7.53</v>
      </c>
      <c r="M3888" s="188">
        <v>9.6199999999999992</v>
      </c>
      <c r="N3888" s="188">
        <v>10.72</v>
      </c>
      <c r="O3888" s="188">
        <v>11.47</v>
      </c>
      <c r="P3888" s="188">
        <v>9.1999999999999993</v>
      </c>
      <c r="Q3888" s="188">
        <v>10.95</v>
      </c>
      <c r="R3888" s="188">
        <v>11.2</v>
      </c>
      <c r="S3888" s="188">
        <v>11.53</v>
      </c>
      <c r="T3888" s="188">
        <v>6.48</v>
      </c>
      <c r="U3888" s="188"/>
      <c r="V3888" s="188">
        <v>9.07</v>
      </c>
      <c r="W3888" s="188"/>
      <c r="X3888" s="188">
        <v>8.73</v>
      </c>
      <c r="Y3888" s="188">
        <v>10.68</v>
      </c>
      <c r="Z3888" s="188">
        <v>11.26</v>
      </c>
      <c r="AA3888" s="188">
        <v>12.15</v>
      </c>
      <c r="AB3888" s="188">
        <v>9.9</v>
      </c>
      <c r="AC3888" s="188">
        <v>10.039999999999999</v>
      </c>
      <c r="AD3888" s="188">
        <v>11.23</v>
      </c>
      <c r="AE3888" s="188">
        <v>9.23</v>
      </c>
      <c r="AF3888" s="188">
        <v>8.2100000000000009</v>
      </c>
    </row>
    <row r="3889" spans="1:32" x14ac:dyDescent="0.3">
      <c r="A3889" s="180" t="s">
        <v>973</v>
      </c>
      <c r="B3889" s="180">
        <v>42436</v>
      </c>
      <c r="C3889" s="182" t="s">
        <v>30174</v>
      </c>
      <c r="D3889" s="180" t="s">
        <v>6</v>
      </c>
      <c r="E3889" s="180" t="s">
        <v>857</v>
      </c>
      <c r="F3889" s="188"/>
      <c r="G3889" s="188"/>
      <c r="H3889" s="188"/>
      <c r="I3889" s="188"/>
      <c r="J3889" s="188"/>
      <c r="K3889" s="188"/>
      <c r="L3889" s="188"/>
      <c r="M3889" s="188"/>
      <c r="N3889" s="188"/>
      <c r="O3889" s="188"/>
      <c r="P3889" s="188"/>
      <c r="Q3889" s="188"/>
      <c r="R3889" s="188"/>
      <c r="S3889" s="188"/>
      <c r="T3889" s="188"/>
      <c r="U3889" s="188"/>
      <c r="V3889" s="188"/>
      <c r="W3889" s="188"/>
      <c r="X3889" s="188"/>
      <c r="Y3889" s="188"/>
      <c r="Z3889" s="188"/>
      <c r="AA3889" s="188"/>
      <c r="AB3889" s="188"/>
      <c r="AC3889" s="188"/>
      <c r="AD3889" s="188"/>
      <c r="AE3889" s="188">
        <v>2701.34</v>
      </c>
      <c r="AF3889" s="188"/>
    </row>
    <row r="3890" spans="1:32" x14ac:dyDescent="0.3">
      <c r="A3890" s="180" t="s">
        <v>973</v>
      </c>
      <c r="B3890" s="180">
        <v>6194</v>
      </c>
      <c r="C3890" s="182" t="s">
        <v>30175</v>
      </c>
      <c r="D3890" s="180" t="s">
        <v>37</v>
      </c>
      <c r="E3890" s="180" t="s">
        <v>857</v>
      </c>
      <c r="F3890" s="188">
        <v>4.93</v>
      </c>
      <c r="G3890" s="188">
        <v>9.0299999999999994</v>
      </c>
      <c r="H3890" s="188">
        <v>5.53</v>
      </c>
      <c r="I3890" s="188">
        <v>7.17</v>
      </c>
      <c r="J3890" s="188">
        <v>7.43</v>
      </c>
      <c r="K3890" s="188">
        <v>7.89</v>
      </c>
      <c r="L3890" s="188">
        <v>5.42</v>
      </c>
      <c r="M3890" s="188">
        <v>5.73</v>
      </c>
      <c r="N3890" s="188">
        <v>6.88</v>
      </c>
      <c r="O3890" s="188">
        <v>8.59</v>
      </c>
      <c r="P3890" s="188">
        <v>5.5</v>
      </c>
      <c r="Q3890" s="188">
        <v>4.7300000000000004</v>
      </c>
      <c r="R3890" s="188">
        <v>8.34</v>
      </c>
      <c r="S3890" s="188">
        <v>8.19</v>
      </c>
      <c r="T3890" s="188">
        <v>8.57</v>
      </c>
      <c r="U3890" s="188">
        <v>8.5</v>
      </c>
      <c r="V3890" s="188">
        <v>7.1</v>
      </c>
      <c r="W3890" s="188">
        <v>5.21</v>
      </c>
      <c r="X3890" s="188">
        <v>5.65</v>
      </c>
      <c r="Y3890" s="188">
        <v>9.8800000000000008</v>
      </c>
      <c r="Z3890" s="188">
        <v>4.95</v>
      </c>
      <c r="AA3890" s="188">
        <v>4.3</v>
      </c>
      <c r="AB3890" s="188">
        <v>5.13</v>
      </c>
      <c r="AC3890" s="188">
        <v>5.16</v>
      </c>
      <c r="AD3890" s="188">
        <v>9.0399999999999991</v>
      </c>
      <c r="AE3890" s="188">
        <v>5.89</v>
      </c>
      <c r="AF3890" s="188">
        <v>7.57</v>
      </c>
    </row>
    <row r="3891" spans="1:32" x14ac:dyDescent="0.3">
      <c r="A3891" s="180" t="s">
        <v>973</v>
      </c>
      <c r="B3891" s="180">
        <v>10567</v>
      </c>
      <c r="C3891" s="182" t="s">
        <v>30176</v>
      </c>
      <c r="D3891" s="180" t="s">
        <v>37</v>
      </c>
      <c r="E3891" s="180" t="s">
        <v>857</v>
      </c>
      <c r="F3891" s="188">
        <v>7.81</v>
      </c>
      <c r="G3891" s="188">
        <v>14.3</v>
      </c>
      <c r="H3891" s="188">
        <v>8.76</v>
      </c>
      <c r="I3891" s="188">
        <v>11.36</v>
      </c>
      <c r="J3891" s="188">
        <v>11.77</v>
      </c>
      <c r="K3891" s="188">
        <v>12.49</v>
      </c>
      <c r="L3891" s="188">
        <v>8.59</v>
      </c>
      <c r="M3891" s="188">
        <v>9.07</v>
      </c>
      <c r="N3891" s="188">
        <v>10.9</v>
      </c>
      <c r="O3891" s="188">
        <v>13.61</v>
      </c>
      <c r="P3891" s="188">
        <v>8.7100000000000009</v>
      </c>
      <c r="Q3891" s="188">
        <v>7.49</v>
      </c>
      <c r="R3891" s="188">
        <v>13.21</v>
      </c>
      <c r="S3891" s="188">
        <v>12.98</v>
      </c>
      <c r="T3891" s="188">
        <v>13.58</v>
      </c>
      <c r="U3891" s="188">
        <v>13.46</v>
      </c>
      <c r="V3891" s="188">
        <v>11.24</v>
      </c>
      <c r="W3891" s="188">
        <v>8.26</v>
      </c>
      <c r="X3891" s="188">
        <v>8.9499999999999993</v>
      </c>
      <c r="Y3891" s="188">
        <v>15.65</v>
      </c>
      <c r="Z3891" s="188">
        <v>7.84</v>
      </c>
      <c r="AA3891" s="188">
        <v>6.81</v>
      </c>
      <c r="AB3891" s="188">
        <v>8.1300000000000008</v>
      </c>
      <c r="AC3891" s="188">
        <v>8.18</v>
      </c>
      <c r="AD3891" s="188">
        <v>14.31</v>
      </c>
      <c r="AE3891" s="188">
        <v>9.33</v>
      </c>
      <c r="AF3891" s="188">
        <v>11.99</v>
      </c>
    </row>
    <row r="3892" spans="1:32" x14ac:dyDescent="0.3">
      <c r="A3892" s="180" t="s">
        <v>973</v>
      </c>
      <c r="B3892" s="180">
        <v>6212</v>
      </c>
      <c r="C3892" s="182" t="s">
        <v>30177</v>
      </c>
      <c r="D3892" s="180" t="s">
        <v>37</v>
      </c>
      <c r="E3892" s="180" t="s">
        <v>26586</v>
      </c>
      <c r="F3892" s="188">
        <v>11.46</v>
      </c>
      <c r="G3892" s="188">
        <v>20.99</v>
      </c>
      <c r="H3892" s="188">
        <v>12.86</v>
      </c>
      <c r="I3892" s="188">
        <v>16.670000000000002</v>
      </c>
      <c r="J3892" s="188">
        <v>17.27</v>
      </c>
      <c r="K3892" s="188">
        <v>18.329999999999998</v>
      </c>
      <c r="L3892" s="188">
        <v>12.6</v>
      </c>
      <c r="M3892" s="188">
        <v>13.31</v>
      </c>
      <c r="N3892" s="188">
        <v>16</v>
      </c>
      <c r="O3892" s="188">
        <v>19.97</v>
      </c>
      <c r="P3892" s="188">
        <v>12.79</v>
      </c>
      <c r="Q3892" s="188">
        <v>11</v>
      </c>
      <c r="R3892" s="188">
        <v>19.38</v>
      </c>
      <c r="S3892" s="188">
        <v>19.04</v>
      </c>
      <c r="T3892" s="188">
        <v>19.920000000000002</v>
      </c>
      <c r="U3892" s="188">
        <v>19.75</v>
      </c>
      <c r="V3892" s="188">
        <v>16.5</v>
      </c>
      <c r="W3892" s="188">
        <v>12.12</v>
      </c>
      <c r="X3892" s="188">
        <v>13.14</v>
      </c>
      <c r="Y3892" s="188">
        <v>22.96</v>
      </c>
      <c r="Z3892" s="188">
        <v>11.5</v>
      </c>
      <c r="AA3892" s="188">
        <v>10</v>
      </c>
      <c r="AB3892" s="188">
        <v>11.93</v>
      </c>
      <c r="AC3892" s="188">
        <v>12</v>
      </c>
      <c r="AD3892" s="188">
        <v>21</v>
      </c>
      <c r="AE3892" s="188">
        <v>13.69</v>
      </c>
      <c r="AF3892" s="188">
        <v>17.600000000000001</v>
      </c>
    </row>
    <row r="3893" spans="1:32" x14ac:dyDescent="0.3">
      <c r="A3893" s="180" t="s">
        <v>973</v>
      </c>
      <c r="B3893" s="180">
        <v>3993</v>
      </c>
      <c r="C3893" s="182" t="s">
        <v>30178</v>
      </c>
      <c r="D3893" s="180" t="s">
        <v>47</v>
      </c>
      <c r="E3893" s="180" t="s">
        <v>857</v>
      </c>
      <c r="F3893" s="188">
        <v>113.08</v>
      </c>
      <c r="G3893" s="188">
        <v>91.34</v>
      </c>
      <c r="H3893" s="188">
        <v>76.08</v>
      </c>
      <c r="I3893" s="188">
        <v>86.5</v>
      </c>
      <c r="J3893" s="188">
        <v>113.35</v>
      </c>
      <c r="K3893" s="188">
        <v>132.44</v>
      </c>
      <c r="L3893" s="188">
        <v>124.77</v>
      </c>
      <c r="M3893" s="188">
        <v>148.43</v>
      </c>
      <c r="N3893" s="188">
        <v>93.62</v>
      </c>
      <c r="O3893" s="188">
        <v>157.56</v>
      </c>
      <c r="P3893" s="188">
        <v>178.11</v>
      </c>
      <c r="Q3893" s="188">
        <v>131.53</v>
      </c>
      <c r="R3893" s="188">
        <v>109.61</v>
      </c>
      <c r="S3893" s="188">
        <v>137.01</v>
      </c>
      <c r="T3893" s="188">
        <v>95.9</v>
      </c>
      <c r="U3893" s="188">
        <v>145.69</v>
      </c>
      <c r="V3893" s="188">
        <v>91.34</v>
      </c>
      <c r="W3893" s="188">
        <v>189.99</v>
      </c>
      <c r="X3893" s="188">
        <v>140.21</v>
      </c>
      <c r="Y3893" s="188">
        <v>141.58000000000001</v>
      </c>
      <c r="Z3893" s="188">
        <v>109.51</v>
      </c>
      <c r="AA3893" s="188">
        <v>82.2</v>
      </c>
      <c r="AB3893" s="188">
        <v>113.81</v>
      </c>
      <c r="AC3893" s="188">
        <v>274.02</v>
      </c>
      <c r="AD3893" s="188">
        <v>99.28</v>
      </c>
      <c r="AE3893" s="188">
        <v>152.54</v>
      </c>
      <c r="AF3893" s="188">
        <v>123.31</v>
      </c>
    </row>
    <row r="3894" spans="1:32" x14ac:dyDescent="0.3">
      <c r="A3894" s="180" t="s">
        <v>973</v>
      </c>
      <c r="B3894" s="180">
        <v>3990</v>
      </c>
      <c r="C3894" s="182" t="s">
        <v>30179</v>
      </c>
      <c r="D3894" s="180" t="s">
        <v>37</v>
      </c>
      <c r="E3894" s="180" t="s">
        <v>857</v>
      </c>
      <c r="F3894" s="188">
        <v>21.27</v>
      </c>
      <c r="G3894" s="188">
        <v>17.18</v>
      </c>
      <c r="H3894" s="188">
        <v>14.31</v>
      </c>
      <c r="I3894" s="188">
        <v>16.27</v>
      </c>
      <c r="J3894" s="188">
        <v>21.33</v>
      </c>
      <c r="K3894" s="188">
        <v>24.92</v>
      </c>
      <c r="L3894" s="188">
        <v>23.47</v>
      </c>
      <c r="M3894" s="188">
        <v>27.93</v>
      </c>
      <c r="N3894" s="188">
        <v>17.61</v>
      </c>
      <c r="O3894" s="188">
        <v>29.65</v>
      </c>
      <c r="P3894" s="188">
        <v>33.51</v>
      </c>
      <c r="Q3894" s="188">
        <v>24.75</v>
      </c>
      <c r="R3894" s="188">
        <v>20.62</v>
      </c>
      <c r="S3894" s="188">
        <v>25.78</v>
      </c>
      <c r="T3894" s="188">
        <v>18.04</v>
      </c>
      <c r="U3894" s="188">
        <v>27.41</v>
      </c>
      <c r="V3894" s="188">
        <v>17.18</v>
      </c>
      <c r="W3894" s="188">
        <v>35.75</v>
      </c>
      <c r="X3894" s="188">
        <v>26.38</v>
      </c>
      <c r="Y3894" s="188">
        <v>26.64</v>
      </c>
      <c r="Z3894" s="188">
        <v>20.6</v>
      </c>
      <c r="AA3894" s="188">
        <v>15.46</v>
      </c>
      <c r="AB3894" s="188">
        <v>21.41</v>
      </c>
      <c r="AC3894" s="188">
        <v>51.56</v>
      </c>
      <c r="AD3894" s="188">
        <v>18.68</v>
      </c>
      <c r="AE3894" s="188">
        <v>28.7</v>
      </c>
      <c r="AF3894" s="188">
        <v>23.2</v>
      </c>
    </row>
    <row r="3895" spans="1:32" x14ac:dyDescent="0.3">
      <c r="A3895" s="180" t="s">
        <v>973</v>
      </c>
      <c r="B3895" s="180">
        <v>3992</v>
      </c>
      <c r="C3895" s="182" t="s">
        <v>30180</v>
      </c>
      <c r="D3895" s="180" t="s">
        <v>37</v>
      </c>
      <c r="E3895" s="180" t="s">
        <v>857</v>
      </c>
      <c r="F3895" s="188">
        <v>28.72</v>
      </c>
      <c r="G3895" s="188">
        <v>23.2</v>
      </c>
      <c r="H3895" s="188">
        <v>19.32</v>
      </c>
      <c r="I3895" s="188">
        <v>21.97</v>
      </c>
      <c r="J3895" s="188">
        <v>28.79</v>
      </c>
      <c r="K3895" s="188">
        <v>33.64</v>
      </c>
      <c r="L3895" s="188">
        <v>31.69</v>
      </c>
      <c r="M3895" s="188">
        <v>37.700000000000003</v>
      </c>
      <c r="N3895" s="188">
        <v>23.78</v>
      </c>
      <c r="O3895" s="188">
        <v>40.020000000000003</v>
      </c>
      <c r="P3895" s="188">
        <v>45.24</v>
      </c>
      <c r="Q3895" s="188">
        <v>33.409999999999997</v>
      </c>
      <c r="R3895" s="188">
        <v>27.84</v>
      </c>
      <c r="S3895" s="188">
        <v>34.799999999999997</v>
      </c>
      <c r="T3895" s="188">
        <v>24.36</v>
      </c>
      <c r="U3895" s="188">
        <v>37.01</v>
      </c>
      <c r="V3895" s="188">
        <v>23.2</v>
      </c>
      <c r="W3895" s="188">
        <v>48.26</v>
      </c>
      <c r="X3895" s="188">
        <v>35.61</v>
      </c>
      <c r="Y3895" s="188">
        <v>35.96</v>
      </c>
      <c r="Z3895" s="188">
        <v>27.82</v>
      </c>
      <c r="AA3895" s="188">
        <v>20.88</v>
      </c>
      <c r="AB3895" s="188">
        <v>28.91</v>
      </c>
      <c r="AC3895" s="188">
        <v>69.61</v>
      </c>
      <c r="AD3895" s="188">
        <v>25.22</v>
      </c>
      <c r="AE3895" s="188">
        <v>38.75</v>
      </c>
      <c r="AF3895" s="188">
        <v>31.32</v>
      </c>
    </row>
    <row r="3896" spans="1:32" x14ac:dyDescent="0.3">
      <c r="A3896" s="180" t="s">
        <v>973</v>
      </c>
      <c r="B3896" s="180">
        <v>6178</v>
      </c>
      <c r="C3896" s="182" t="s">
        <v>30181</v>
      </c>
      <c r="D3896" s="180" t="s">
        <v>47</v>
      </c>
      <c r="E3896" s="180" t="s">
        <v>857</v>
      </c>
      <c r="F3896" s="188">
        <v>133.83000000000001</v>
      </c>
      <c r="G3896" s="188"/>
      <c r="H3896" s="188"/>
      <c r="I3896" s="188">
        <v>261.88</v>
      </c>
      <c r="J3896" s="188">
        <v>241.83</v>
      </c>
      <c r="K3896" s="188"/>
      <c r="L3896" s="188"/>
      <c r="M3896" s="188">
        <v>255.27</v>
      </c>
      <c r="N3896" s="188">
        <v>231.64</v>
      </c>
      <c r="O3896" s="188"/>
      <c r="P3896" s="188"/>
      <c r="Q3896" s="188"/>
      <c r="R3896" s="188"/>
      <c r="S3896" s="188"/>
      <c r="T3896" s="188"/>
      <c r="U3896" s="188"/>
      <c r="V3896" s="188"/>
      <c r="W3896" s="188">
        <v>250.17</v>
      </c>
      <c r="X3896" s="188">
        <v>291.87</v>
      </c>
      <c r="Y3896" s="188"/>
      <c r="Z3896" s="188">
        <v>143.61000000000001</v>
      </c>
      <c r="AA3896" s="188"/>
      <c r="AB3896" s="188">
        <v>352.09</v>
      </c>
      <c r="AC3896" s="188">
        <v>187.39</v>
      </c>
      <c r="AD3896" s="188"/>
      <c r="AE3896" s="188">
        <v>463.28</v>
      </c>
      <c r="AF3896" s="188"/>
    </row>
    <row r="3897" spans="1:32" x14ac:dyDescent="0.3">
      <c r="A3897" s="180" t="s">
        <v>973</v>
      </c>
      <c r="B3897" s="180">
        <v>6180</v>
      </c>
      <c r="C3897" s="182" t="s">
        <v>30182</v>
      </c>
      <c r="D3897" s="180" t="s">
        <v>47</v>
      </c>
      <c r="E3897" s="180" t="s">
        <v>26586</v>
      </c>
      <c r="F3897" s="188">
        <v>144.44</v>
      </c>
      <c r="G3897" s="188"/>
      <c r="H3897" s="188"/>
      <c r="I3897" s="188">
        <v>282.64</v>
      </c>
      <c r="J3897" s="188">
        <v>261</v>
      </c>
      <c r="K3897" s="188"/>
      <c r="L3897" s="188"/>
      <c r="M3897" s="188">
        <v>275.5</v>
      </c>
      <c r="N3897" s="188">
        <v>250</v>
      </c>
      <c r="O3897" s="188"/>
      <c r="P3897" s="188"/>
      <c r="Q3897" s="188"/>
      <c r="R3897" s="188"/>
      <c r="S3897" s="188"/>
      <c r="T3897" s="188"/>
      <c r="U3897" s="188"/>
      <c r="V3897" s="188"/>
      <c r="W3897" s="188">
        <v>270</v>
      </c>
      <c r="X3897" s="188">
        <v>315</v>
      </c>
      <c r="Y3897" s="188"/>
      <c r="Z3897" s="188">
        <v>155</v>
      </c>
      <c r="AA3897" s="188"/>
      <c r="AB3897" s="188">
        <v>380</v>
      </c>
      <c r="AC3897" s="188">
        <v>202.25</v>
      </c>
      <c r="AD3897" s="188"/>
      <c r="AE3897" s="188">
        <v>500</v>
      </c>
      <c r="AF3897" s="188"/>
    </row>
    <row r="3898" spans="1:32" x14ac:dyDescent="0.3">
      <c r="A3898" s="180" t="s">
        <v>973</v>
      </c>
      <c r="B3898" s="180">
        <v>6182</v>
      </c>
      <c r="C3898" s="182" t="s">
        <v>30183</v>
      </c>
      <c r="D3898" s="180" t="s">
        <v>47</v>
      </c>
      <c r="E3898" s="180" t="s">
        <v>857</v>
      </c>
      <c r="F3898" s="188">
        <v>179.28</v>
      </c>
      <c r="G3898" s="188"/>
      <c r="H3898" s="188"/>
      <c r="I3898" s="188">
        <v>350.82</v>
      </c>
      <c r="J3898" s="188">
        <v>323.95999999999998</v>
      </c>
      <c r="K3898" s="188"/>
      <c r="L3898" s="188"/>
      <c r="M3898" s="188">
        <v>341.96</v>
      </c>
      <c r="N3898" s="188">
        <v>310.31</v>
      </c>
      <c r="O3898" s="188"/>
      <c r="P3898" s="188"/>
      <c r="Q3898" s="188"/>
      <c r="R3898" s="188"/>
      <c r="S3898" s="188"/>
      <c r="T3898" s="188"/>
      <c r="U3898" s="188"/>
      <c r="V3898" s="188"/>
      <c r="W3898" s="188">
        <v>335.13</v>
      </c>
      <c r="X3898" s="188">
        <v>390.99</v>
      </c>
      <c r="Y3898" s="188"/>
      <c r="Z3898" s="188">
        <v>192.39</v>
      </c>
      <c r="AA3898" s="188"/>
      <c r="AB3898" s="188">
        <v>471.67</v>
      </c>
      <c r="AC3898" s="188">
        <v>251.04</v>
      </c>
      <c r="AD3898" s="188"/>
      <c r="AE3898" s="188">
        <v>620.62</v>
      </c>
      <c r="AF3898" s="188"/>
    </row>
    <row r="3899" spans="1:32" x14ac:dyDescent="0.3">
      <c r="A3899" s="180" t="s">
        <v>973</v>
      </c>
      <c r="B3899" s="180">
        <v>43614</v>
      </c>
      <c r="C3899" s="182" t="s">
        <v>30184</v>
      </c>
      <c r="D3899" s="180" t="s">
        <v>37</v>
      </c>
      <c r="E3899" s="180" t="s">
        <v>857</v>
      </c>
      <c r="F3899" s="188">
        <v>14.37</v>
      </c>
      <c r="G3899" s="188">
        <v>11.61</v>
      </c>
      <c r="H3899" s="188">
        <v>9.67</v>
      </c>
      <c r="I3899" s="188">
        <v>10.99</v>
      </c>
      <c r="J3899" s="188">
        <v>14.41</v>
      </c>
      <c r="K3899" s="188">
        <v>16.829999999999998</v>
      </c>
      <c r="L3899" s="188">
        <v>15.86</v>
      </c>
      <c r="M3899" s="188">
        <v>18.86</v>
      </c>
      <c r="N3899" s="188">
        <v>11.9</v>
      </c>
      <c r="O3899" s="188">
        <v>20.03</v>
      </c>
      <c r="P3899" s="188">
        <v>22.64</v>
      </c>
      <c r="Q3899" s="188">
        <v>16.72</v>
      </c>
      <c r="R3899" s="188">
        <v>13.93</v>
      </c>
      <c r="S3899" s="188">
        <v>17.41</v>
      </c>
      <c r="T3899" s="188">
        <v>12.19</v>
      </c>
      <c r="U3899" s="188">
        <v>18.52</v>
      </c>
      <c r="V3899" s="188">
        <v>11.61</v>
      </c>
      <c r="W3899" s="188">
        <v>24.15</v>
      </c>
      <c r="X3899" s="188">
        <v>17.82</v>
      </c>
      <c r="Y3899" s="188">
        <v>17.989999999999998</v>
      </c>
      <c r="Z3899" s="188">
        <v>13.92</v>
      </c>
      <c r="AA3899" s="188">
        <v>10.45</v>
      </c>
      <c r="AB3899" s="188">
        <v>14.46</v>
      </c>
      <c r="AC3899" s="188">
        <v>34.83</v>
      </c>
      <c r="AD3899" s="188">
        <v>12.62</v>
      </c>
      <c r="AE3899" s="188">
        <v>19.39</v>
      </c>
      <c r="AF3899" s="188">
        <v>15.67</v>
      </c>
    </row>
    <row r="3900" spans="1:32" x14ac:dyDescent="0.3">
      <c r="A3900" s="180" t="s">
        <v>973</v>
      </c>
      <c r="B3900" s="180">
        <v>6193</v>
      </c>
      <c r="C3900" s="182" t="s">
        <v>30185</v>
      </c>
      <c r="D3900" s="180" t="s">
        <v>37</v>
      </c>
      <c r="E3900" s="180" t="s">
        <v>857</v>
      </c>
      <c r="F3900" s="188">
        <v>17.489999999999998</v>
      </c>
      <c r="G3900" s="188">
        <v>14.13</v>
      </c>
      <c r="H3900" s="188">
        <v>11.77</v>
      </c>
      <c r="I3900" s="188">
        <v>13.38</v>
      </c>
      <c r="J3900" s="188">
        <v>17.53</v>
      </c>
      <c r="K3900" s="188">
        <v>20.49</v>
      </c>
      <c r="L3900" s="188">
        <v>19.3</v>
      </c>
      <c r="M3900" s="188">
        <v>22.96</v>
      </c>
      <c r="N3900" s="188">
        <v>14.48</v>
      </c>
      <c r="O3900" s="188">
        <v>24.37</v>
      </c>
      <c r="P3900" s="188">
        <v>27.55</v>
      </c>
      <c r="Q3900" s="188">
        <v>20.350000000000001</v>
      </c>
      <c r="R3900" s="188">
        <v>16.95</v>
      </c>
      <c r="S3900" s="188">
        <v>21.19</v>
      </c>
      <c r="T3900" s="188">
        <v>14.83</v>
      </c>
      <c r="U3900" s="188">
        <v>22.54</v>
      </c>
      <c r="V3900" s="188">
        <v>14.13</v>
      </c>
      <c r="W3900" s="188">
        <v>29.39</v>
      </c>
      <c r="X3900" s="188">
        <v>21.69</v>
      </c>
      <c r="Y3900" s="188">
        <v>21.9</v>
      </c>
      <c r="Z3900" s="188">
        <v>16.940000000000001</v>
      </c>
      <c r="AA3900" s="188">
        <v>12.71</v>
      </c>
      <c r="AB3900" s="188">
        <v>17.600000000000001</v>
      </c>
      <c r="AC3900" s="188">
        <v>42.39</v>
      </c>
      <c r="AD3900" s="188">
        <v>15.36</v>
      </c>
      <c r="AE3900" s="188">
        <v>23.6</v>
      </c>
      <c r="AF3900" s="188">
        <v>19.07</v>
      </c>
    </row>
    <row r="3901" spans="1:32" x14ac:dyDescent="0.3">
      <c r="A3901" s="180" t="s">
        <v>973</v>
      </c>
      <c r="B3901" s="180">
        <v>6189</v>
      </c>
      <c r="C3901" s="182" t="s">
        <v>30186</v>
      </c>
      <c r="D3901" s="180" t="s">
        <v>37</v>
      </c>
      <c r="E3901" s="180" t="s">
        <v>857</v>
      </c>
      <c r="F3901" s="188">
        <v>25.53</v>
      </c>
      <c r="G3901" s="188">
        <v>20.62</v>
      </c>
      <c r="H3901" s="188">
        <v>17.18</v>
      </c>
      <c r="I3901" s="188">
        <v>19.53</v>
      </c>
      <c r="J3901" s="188">
        <v>25.59</v>
      </c>
      <c r="K3901" s="188">
        <v>29.9</v>
      </c>
      <c r="L3901" s="188">
        <v>28.17</v>
      </c>
      <c r="M3901" s="188">
        <v>33.51</v>
      </c>
      <c r="N3901" s="188">
        <v>21.14</v>
      </c>
      <c r="O3901" s="188">
        <v>35.58</v>
      </c>
      <c r="P3901" s="188">
        <v>40.22</v>
      </c>
      <c r="Q3901" s="188">
        <v>29.7</v>
      </c>
      <c r="R3901" s="188">
        <v>24.75</v>
      </c>
      <c r="S3901" s="188">
        <v>30.93</v>
      </c>
      <c r="T3901" s="188">
        <v>21.65</v>
      </c>
      <c r="U3901" s="188">
        <v>32.89</v>
      </c>
      <c r="V3901" s="188">
        <v>20.62</v>
      </c>
      <c r="W3901" s="188">
        <v>42.9</v>
      </c>
      <c r="X3901" s="188">
        <v>31.66</v>
      </c>
      <c r="Y3901" s="188">
        <v>31.97</v>
      </c>
      <c r="Z3901" s="188">
        <v>24.73</v>
      </c>
      <c r="AA3901" s="188">
        <v>18.559999999999999</v>
      </c>
      <c r="AB3901" s="188">
        <v>25.7</v>
      </c>
      <c r="AC3901" s="188">
        <v>61.87</v>
      </c>
      <c r="AD3901" s="188">
        <v>22.42</v>
      </c>
      <c r="AE3901" s="188">
        <v>34.44</v>
      </c>
      <c r="AF3901" s="188">
        <v>27.84</v>
      </c>
    </row>
    <row r="3902" spans="1:32" x14ac:dyDescent="0.3">
      <c r="A3902" s="180" t="s">
        <v>973</v>
      </c>
      <c r="B3902" s="180">
        <v>6214</v>
      </c>
      <c r="C3902" s="182" t="s">
        <v>30187</v>
      </c>
      <c r="D3902" s="180" t="s">
        <v>47</v>
      </c>
      <c r="E3902" s="180" t="s">
        <v>857</v>
      </c>
      <c r="F3902" s="188">
        <v>83.83</v>
      </c>
      <c r="G3902" s="188"/>
      <c r="H3902" s="188"/>
      <c r="I3902" s="188">
        <v>164.04</v>
      </c>
      <c r="J3902" s="188">
        <v>151.47999999999999</v>
      </c>
      <c r="K3902" s="188"/>
      <c r="L3902" s="188"/>
      <c r="M3902" s="188">
        <v>159.9</v>
      </c>
      <c r="N3902" s="188">
        <v>145.1</v>
      </c>
      <c r="O3902" s="188"/>
      <c r="P3902" s="188"/>
      <c r="Q3902" s="188"/>
      <c r="R3902" s="188"/>
      <c r="S3902" s="188"/>
      <c r="T3902" s="188"/>
      <c r="U3902" s="188"/>
      <c r="V3902" s="188"/>
      <c r="W3902" s="188">
        <v>156.71</v>
      </c>
      <c r="X3902" s="188">
        <v>182.83</v>
      </c>
      <c r="Y3902" s="188"/>
      <c r="Z3902" s="188">
        <v>89.96</v>
      </c>
      <c r="AA3902" s="188"/>
      <c r="AB3902" s="188">
        <v>220.55</v>
      </c>
      <c r="AC3902" s="188">
        <v>117.38</v>
      </c>
      <c r="AD3902" s="188"/>
      <c r="AE3902" s="188">
        <v>290.2</v>
      </c>
      <c r="AF3902" s="188"/>
    </row>
    <row r="3903" spans="1:32" x14ac:dyDescent="0.3">
      <c r="A3903" s="180" t="s">
        <v>973</v>
      </c>
      <c r="B3903" s="180">
        <v>44027</v>
      </c>
      <c r="C3903" s="182" t="s">
        <v>31623</v>
      </c>
      <c r="D3903" s="180" t="s">
        <v>6</v>
      </c>
      <c r="E3903" s="180" t="s">
        <v>857</v>
      </c>
      <c r="F3903" s="188"/>
      <c r="G3903" s="188"/>
      <c r="H3903" s="188">
        <v>1.0900000000000001</v>
      </c>
      <c r="I3903" s="188">
        <v>1.21</v>
      </c>
      <c r="J3903" s="188"/>
      <c r="K3903" s="188"/>
      <c r="L3903" s="188"/>
      <c r="M3903" s="188">
        <v>1.29</v>
      </c>
      <c r="N3903" s="188"/>
      <c r="O3903" s="188">
        <v>1.1599999999999999</v>
      </c>
      <c r="P3903" s="188">
        <v>1.42</v>
      </c>
      <c r="Q3903" s="188"/>
      <c r="R3903" s="188"/>
      <c r="S3903" s="188">
        <v>1.36</v>
      </c>
      <c r="T3903" s="188"/>
      <c r="U3903" s="188"/>
      <c r="V3903" s="188"/>
      <c r="W3903" s="188"/>
      <c r="X3903" s="188"/>
      <c r="Y3903" s="188">
        <v>1.1000000000000001</v>
      </c>
      <c r="Z3903" s="188">
        <v>1.26</v>
      </c>
      <c r="AA3903" s="188">
        <v>1.25</v>
      </c>
      <c r="AB3903" s="188">
        <v>1.25</v>
      </c>
      <c r="AC3903" s="188"/>
      <c r="AD3903" s="188"/>
      <c r="AE3903" s="188">
        <v>1.1599999999999999</v>
      </c>
      <c r="AF3903" s="188">
        <v>1.42</v>
      </c>
    </row>
    <row r="3904" spans="1:32" x14ac:dyDescent="0.3">
      <c r="A3904" s="180" t="s">
        <v>973</v>
      </c>
      <c r="B3904" s="180">
        <v>36153</v>
      </c>
      <c r="C3904" s="182" t="s">
        <v>30188</v>
      </c>
      <c r="D3904" s="180" t="s">
        <v>6</v>
      </c>
      <c r="E3904" s="180" t="s">
        <v>857</v>
      </c>
      <c r="F3904" s="188">
        <v>228.76</v>
      </c>
      <c r="G3904" s="188">
        <v>212.08</v>
      </c>
      <c r="H3904" s="188">
        <v>215.62</v>
      </c>
      <c r="I3904" s="188">
        <v>254.5</v>
      </c>
      <c r="J3904" s="188">
        <v>201.62</v>
      </c>
      <c r="K3904" s="188">
        <v>220.99</v>
      </c>
      <c r="L3904" s="188">
        <v>181.96</v>
      </c>
      <c r="M3904" s="188">
        <v>208.55</v>
      </c>
      <c r="N3904" s="188">
        <v>183.8</v>
      </c>
      <c r="O3904" s="188">
        <v>201.62</v>
      </c>
      <c r="P3904" s="188">
        <v>199.5</v>
      </c>
      <c r="Q3904" s="188">
        <v>215.9</v>
      </c>
      <c r="R3904" s="188">
        <v>277.39999999999998</v>
      </c>
      <c r="S3904" s="188">
        <v>240.36</v>
      </c>
      <c r="T3904" s="188">
        <v>260.14999999999998</v>
      </c>
      <c r="U3904" s="188">
        <v>217.74</v>
      </c>
      <c r="V3904" s="188">
        <v>266.94</v>
      </c>
      <c r="W3904" s="188">
        <v>212.08</v>
      </c>
      <c r="X3904" s="188">
        <v>254.5</v>
      </c>
      <c r="Y3904" s="188">
        <v>183.8</v>
      </c>
      <c r="Z3904" s="188">
        <v>233.29</v>
      </c>
      <c r="AA3904" s="188">
        <v>271.32</v>
      </c>
      <c r="AB3904" s="188">
        <v>238.94</v>
      </c>
      <c r="AC3904" s="188">
        <v>210.67</v>
      </c>
      <c r="AD3904" s="188">
        <v>190.87</v>
      </c>
      <c r="AE3904" s="188">
        <v>212.08</v>
      </c>
      <c r="AF3904" s="188">
        <v>252.8</v>
      </c>
    </row>
    <row r="3905" spans="1:32" x14ac:dyDescent="0.3">
      <c r="A3905" s="180" t="s">
        <v>26752</v>
      </c>
      <c r="B3905" s="180">
        <v>10742</v>
      </c>
      <c r="C3905" s="182" t="s">
        <v>30189</v>
      </c>
      <c r="D3905" s="180" t="s">
        <v>6</v>
      </c>
      <c r="E3905" s="180" t="s">
        <v>26586</v>
      </c>
      <c r="F3905" s="188"/>
      <c r="G3905" s="188"/>
      <c r="H3905" s="188">
        <v>1070</v>
      </c>
      <c r="I3905" s="188">
        <v>1070</v>
      </c>
      <c r="J3905" s="188">
        <v>1385</v>
      </c>
      <c r="K3905" s="188">
        <v>1049.3599999999999</v>
      </c>
      <c r="L3905" s="188"/>
      <c r="M3905" s="188">
        <v>723</v>
      </c>
      <c r="N3905" s="188">
        <v>959.48</v>
      </c>
      <c r="O3905" s="188">
        <v>1100</v>
      </c>
      <c r="P3905" s="188">
        <v>848</v>
      </c>
      <c r="Q3905" s="188">
        <v>933.89</v>
      </c>
      <c r="R3905" s="188">
        <v>1023.28</v>
      </c>
      <c r="S3905" s="188">
        <v>1281.3900000000001</v>
      </c>
      <c r="T3905" s="188">
        <v>900</v>
      </c>
      <c r="U3905" s="188">
        <v>1400.66</v>
      </c>
      <c r="V3905" s="188">
        <v>1420</v>
      </c>
      <c r="W3905" s="188">
        <v>859</v>
      </c>
      <c r="X3905" s="188">
        <v>1157.69</v>
      </c>
      <c r="Y3905" s="188"/>
      <c r="Z3905" s="188">
        <v>1196.93</v>
      </c>
      <c r="AA3905" s="188">
        <v>998.49</v>
      </c>
      <c r="AB3905" s="188">
        <v>971.34</v>
      </c>
      <c r="AC3905" s="188">
        <v>1125</v>
      </c>
      <c r="AD3905" s="188"/>
      <c r="AE3905" s="188">
        <v>889.9</v>
      </c>
      <c r="AF3905" s="188">
        <v>1184.71</v>
      </c>
    </row>
    <row r="3906" spans="1:32" x14ac:dyDescent="0.3">
      <c r="A3906" s="180" t="s">
        <v>973</v>
      </c>
      <c r="B3906" s="180">
        <v>45239</v>
      </c>
      <c r="C3906" s="182" t="s">
        <v>31624</v>
      </c>
      <c r="D3906" s="180" t="s">
        <v>6</v>
      </c>
      <c r="E3906" s="180" t="s">
        <v>857</v>
      </c>
      <c r="F3906" s="188">
        <v>28.2</v>
      </c>
      <c r="G3906" s="188">
        <v>20.78</v>
      </c>
      <c r="H3906" s="188"/>
      <c r="I3906" s="188">
        <v>28.56</v>
      </c>
      <c r="J3906" s="188">
        <v>19.440000000000001</v>
      </c>
      <c r="K3906" s="188">
        <v>31.87</v>
      </c>
      <c r="L3906" s="188">
        <v>26.06</v>
      </c>
      <c r="M3906" s="188">
        <v>24.95</v>
      </c>
      <c r="N3906" s="188">
        <v>29.04</v>
      </c>
      <c r="O3906" s="188">
        <v>31.46</v>
      </c>
      <c r="P3906" s="188">
        <v>31.33</v>
      </c>
      <c r="Q3906" s="188">
        <v>21.88</v>
      </c>
      <c r="R3906" s="188">
        <v>29.84</v>
      </c>
      <c r="S3906" s="188">
        <v>23.7</v>
      </c>
      <c r="T3906" s="188">
        <v>28.14</v>
      </c>
      <c r="U3906" s="188">
        <v>20.66</v>
      </c>
      <c r="V3906" s="188">
        <v>41.05</v>
      </c>
      <c r="W3906" s="188">
        <v>18.22</v>
      </c>
      <c r="X3906" s="188"/>
      <c r="Y3906" s="188">
        <v>23.09</v>
      </c>
      <c r="Z3906" s="188">
        <v>30.39</v>
      </c>
      <c r="AA3906" s="188">
        <v>26.13</v>
      </c>
      <c r="AB3906" s="188">
        <v>24.67</v>
      </c>
      <c r="AC3906" s="188">
        <v>27.45</v>
      </c>
      <c r="AD3906" s="188">
        <v>21.32</v>
      </c>
      <c r="AE3906" s="188">
        <v>28.01</v>
      </c>
      <c r="AF3906" s="188">
        <v>27.95</v>
      </c>
    </row>
    <row r="3907" spans="1:32" x14ac:dyDescent="0.3">
      <c r="A3907" s="180" t="s">
        <v>973</v>
      </c>
      <c r="B3907" s="180">
        <v>38465</v>
      </c>
      <c r="C3907" s="182" t="s">
        <v>30190</v>
      </c>
      <c r="D3907" s="180" t="s">
        <v>6</v>
      </c>
      <c r="E3907" s="180" t="s">
        <v>857</v>
      </c>
      <c r="F3907" s="188">
        <v>77.91</v>
      </c>
      <c r="G3907" s="188">
        <v>57.42</v>
      </c>
      <c r="H3907" s="188"/>
      <c r="I3907" s="188">
        <v>78.92</v>
      </c>
      <c r="J3907" s="188">
        <v>53.73</v>
      </c>
      <c r="K3907" s="188">
        <v>88.06</v>
      </c>
      <c r="L3907" s="188">
        <v>72</v>
      </c>
      <c r="M3907" s="188">
        <v>68.95</v>
      </c>
      <c r="N3907" s="188">
        <v>80.23</v>
      </c>
      <c r="O3907" s="188">
        <v>86.92</v>
      </c>
      <c r="P3907" s="188">
        <v>86.56</v>
      </c>
      <c r="Q3907" s="188">
        <v>60.45</v>
      </c>
      <c r="R3907" s="188">
        <v>82.45</v>
      </c>
      <c r="S3907" s="188">
        <v>65.48</v>
      </c>
      <c r="T3907" s="188">
        <v>77.739999999999995</v>
      </c>
      <c r="U3907" s="188">
        <v>57.09</v>
      </c>
      <c r="V3907" s="188">
        <v>113.41</v>
      </c>
      <c r="W3907" s="188">
        <v>50.34</v>
      </c>
      <c r="X3907" s="188"/>
      <c r="Y3907" s="188">
        <v>63.8</v>
      </c>
      <c r="Z3907" s="188">
        <v>83.95</v>
      </c>
      <c r="AA3907" s="188">
        <v>72.2</v>
      </c>
      <c r="AB3907" s="188">
        <v>68.150000000000006</v>
      </c>
      <c r="AC3907" s="188">
        <v>75.84</v>
      </c>
      <c r="AD3907" s="188">
        <v>58.92</v>
      </c>
      <c r="AE3907" s="188">
        <v>77.39</v>
      </c>
      <c r="AF3907" s="188">
        <v>77.239999999999995</v>
      </c>
    </row>
    <row r="3908" spans="1:32" x14ac:dyDescent="0.3">
      <c r="A3908" s="180" t="s">
        <v>973</v>
      </c>
      <c r="B3908" s="180">
        <v>7543</v>
      </c>
      <c r="C3908" s="182" t="s">
        <v>30191</v>
      </c>
      <c r="D3908" s="180" t="s">
        <v>6</v>
      </c>
      <c r="E3908" s="180" t="s">
        <v>857</v>
      </c>
      <c r="F3908" s="188">
        <v>5.08</v>
      </c>
      <c r="G3908" s="188">
        <v>4.17</v>
      </c>
      <c r="H3908" s="188">
        <v>4.92</v>
      </c>
      <c r="I3908" s="188">
        <v>6.89</v>
      </c>
      <c r="J3908" s="188">
        <v>4.75</v>
      </c>
      <c r="K3908" s="188">
        <v>4.0199999999999996</v>
      </c>
      <c r="L3908" s="188">
        <v>6.83</v>
      </c>
      <c r="M3908" s="188">
        <v>5.91</v>
      </c>
      <c r="N3908" s="188">
        <v>3.27</v>
      </c>
      <c r="O3908" s="188">
        <v>6.14</v>
      </c>
      <c r="P3908" s="188">
        <v>6.99</v>
      </c>
      <c r="Q3908" s="188">
        <v>3.9</v>
      </c>
      <c r="R3908" s="188">
        <v>7.03</v>
      </c>
      <c r="S3908" s="188">
        <v>6.01</v>
      </c>
      <c r="T3908" s="188">
        <v>3.15</v>
      </c>
      <c r="U3908" s="188">
        <v>6.97</v>
      </c>
      <c r="V3908" s="188">
        <v>5.12</v>
      </c>
      <c r="W3908" s="188">
        <v>9.85</v>
      </c>
      <c r="X3908" s="188">
        <v>7.27</v>
      </c>
      <c r="Y3908" s="188">
        <v>5.32</v>
      </c>
      <c r="Z3908" s="188">
        <v>5</v>
      </c>
      <c r="AA3908" s="188">
        <v>6.18</v>
      </c>
      <c r="AB3908" s="188">
        <v>6.44</v>
      </c>
      <c r="AC3908" s="188">
        <v>4.33</v>
      </c>
      <c r="AD3908" s="188">
        <v>5.22</v>
      </c>
      <c r="AE3908" s="188">
        <v>4.55</v>
      </c>
      <c r="AF3908" s="188">
        <v>4.82</v>
      </c>
    </row>
    <row r="3909" spans="1:32" x14ac:dyDescent="0.3">
      <c r="A3909" s="180" t="s">
        <v>973</v>
      </c>
      <c r="B3909" s="180">
        <v>43427</v>
      </c>
      <c r="C3909" s="182" t="s">
        <v>30192</v>
      </c>
      <c r="D3909" s="180" t="s">
        <v>6</v>
      </c>
      <c r="E3909" s="180" t="s">
        <v>857</v>
      </c>
      <c r="F3909" s="188"/>
      <c r="G3909" s="188">
        <v>1369.75</v>
      </c>
      <c r="H3909" s="188"/>
      <c r="I3909" s="188"/>
      <c r="J3909" s="188">
        <v>2107.31</v>
      </c>
      <c r="K3909" s="188"/>
      <c r="L3909" s="188">
        <v>2051.79</v>
      </c>
      <c r="M3909" s="188">
        <v>2042.47</v>
      </c>
      <c r="N3909" s="188"/>
      <c r="O3909" s="188">
        <v>2077.88</v>
      </c>
      <c r="P3909" s="188">
        <v>1749.95</v>
      </c>
      <c r="Q3909" s="188">
        <v>1937.1</v>
      </c>
      <c r="R3909" s="188"/>
      <c r="S3909" s="188">
        <v>1864.15</v>
      </c>
      <c r="T3909" s="188"/>
      <c r="U3909" s="188">
        <v>1523.74</v>
      </c>
      <c r="V3909" s="188">
        <v>1961.42</v>
      </c>
      <c r="W3909" s="188"/>
      <c r="X3909" s="188">
        <v>2326.14</v>
      </c>
      <c r="Y3909" s="188">
        <v>1871.12</v>
      </c>
      <c r="Z3909" s="188">
        <v>1816.33</v>
      </c>
      <c r="AA3909" s="188"/>
      <c r="AB3909" s="188">
        <v>2097.0100000000002</v>
      </c>
      <c r="AC3909" s="188"/>
      <c r="AD3909" s="188"/>
      <c r="AE3909" s="188">
        <v>2180.25</v>
      </c>
      <c r="AF3909" s="188">
        <v>1621</v>
      </c>
    </row>
    <row r="3910" spans="1:32" x14ac:dyDescent="0.3">
      <c r="A3910" s="180" t="s">
        <v>973</v>
      </c>
      <c r="B3910" s="180">
        <v>41613</v>
      </c>
      <c r="C3910" s="182" t="s">
        <v>30193</v>
      </c>
      <c r="D3910" s="180" t="s">
        <v>6</v>
      </c>
      <c r="E3910" s="180" t="s">
        <v>857</v>
      </c>
      <c r="F3910" s="188"/>
      <c r="G3910" s="188">
        <v>88.05</v>
      </c>
      <c r="H3910" s="188"/>
      <c r="I3910" s="188"/>
      <c r="J3910" s="188">
        <v>135.46</v>
      </c>
      <c r="K3910" s="188"/>
      <c r="L3910" s="188">
        <v>131.88999999999999</v>
      </c>
      <c r="M3910" s="188">
        <v>131.29</v>
      </c>
      <c r="N3910" s="188"/>
      <c r="O3910" s="188">
        <v>133.57</v>
      </c>
      <c r="P3910" s="188">
        <v>112.49</v>
      </c>
      <c r="Q3910" s="188">
        <v>124.52</v>
      </c>
      <c r="R3910" s="188"/>
      <c r="S3910" s="188">
        <v>119.83</v>
      </c>
      <c r="T3910" s="188"/>
      <c r="U3910" s="188">
        <v>97.94</v>
      </c>
      <c r="V3910" s="188">
        <v>126.08</v>
      </c>
      <c r="W3910" s="188"/>
      <c r="X3910" s="188">
        <v>149.52000000000001</v>
      </c>
      <c r="Y3910" s="188">
        <v>120.27</v>
      </c>
      <c r="Z3910" s="188">
        <v>116.75</v>
      </c>
      <c r="AA3910" s="188"/>
      <c r="AB3910" s="188">
        <v>134.80000000000001</v>
      </c>
      <c r="AC3910" s="188"/>
      <c r="AD3910" s="188"/>
      <c r="AE3910" s="188">
        <v>140.15</v>
      </c>
      <c r="AF3910" s="188">
        <v>104.2</v>
      </c>
    </row>
    <row r="3911" spans="1:32" x14ac:dyDescent="0.3">
      <c r="A3911" s="180" t="s">
        <v>973</v>
      </c>
      <c r="B3911" s="180">
        <v>41614</v>
      </c>
      <c r="C3911" s="182" t="s">
        <v>30194</v>
      </c>
      <c r="D3911" s="180" t="s">
        <v>6</v>
      </c>
      <c r="E3911" s="180" t="s">
        <v>857</v>
      </c>
      <c r="F3911" s="188"/>
      <c r="G3911" s="188">
        <v>112.19</v>
      </c>
      <c r="H3911" s="188"/>
      <c r="I3911" s="188"/>
      <c r="J3911" s="188">
        <v>172.6</v>
      </c>
      <c r="K3911" s="188"/>
      <c r="L3911" s="188">
        <v>168.05</v>
      </c>
      <c r="M3911" s="188">
        <v>167.29</v>
      </c>
      <c r="N3911" s="188"/>
      <c r="O3911" s="188">
        <v>170.19</v>
      </c>
      <c r="P3911" s="188">
        <v>143.33000000000001</v>
      </c>
      <c r="Q3911" s="188">
        <v>158.66</v>
      </c>
      <c r="R3911" s="188"/>
      <c r="S3911" s="188">
        <v>152.68</v>
      </c>
      <c r="T3911" s="188"/>
      <c r="U3911" s="188">
        <v>124.8</v>
      </c>
      <c r="V3911" s="188">
        <v>160.65</v>
      </c>
      <c r="W3911" s="188"/>
      <c r="X3911" s="188">
        <v>190.52</v>
      </c>
      <c r="Y3911" s="188">
        <v>153.25</v>
      </c>
      <c r="Z3911" s="188">
        <v>148.77000000000001</v>
      </c>
      <c r="AA3911" s="188"/>
      <c r="AB3911" s="188">
        <v>171.76</v>
      </c>
      <c r="AC3911" s="188"/>
      <c r="AD3911" s="188"/>
      <c r="AE3911" s="188">
        <v>178.57</v>
      </c>
      <c r="AF3911" s="188">
        <v>132.77000000000001</v>
      </c>
    </row>
    <row r="3912" spans="1:32" x14ac:dyDescent="0.3">
      <c r="A3912" s="180" t="s">
        <v>973</v>
      </c>
      <c r="B3912" s="180">
        <v>41615</v>
      </c>
      <c r="C3912" s="182" t="s">
        <v>30195</v>
      </c>
      <c r="D3912" s="180" t="s">
        <v>6</v>
      </c>
      <c r="E3912" s="180" t="s">
        <v>857</v>
      </c>
      <c r="F3912" s="188"/>
      <c r="G3912" s="188">
        <v>173.4</v>
      </c>
      <c r="H3912" s="188"/>
      <c r="I3912" s="188"/>
      <c r="J3912" s="188">
        <v>266.77</v>
      </c>
      <c r="K3912" s="188"/>
      <c r="L3912" s="188">
        <v>259.74</v>
      </c>
      <c r="M3912" s="188">
        <v>258.56</v>
      </c>
      <c r="N3912" s="188"/>
      <c r="O3912" s="188">
        <v>263.04000000000002</v>
      </c>
      <c r="P3912" s="188">
        <v>221.53</v>
      </c>
      <c r="Q3912" s="188">
        <v>245.22</v>
      </c>
      <c r="R3912" s="188"/>
      <c r="S3912" s="188">
        <v>235.99</v>
      </c>
      <c r="T3912" s="188"/>
      <c r="U3912" s="188">
        <v>192.89</v>
      </c>
      <c r="V3912" s="188">
        <v>248.3</v>
      </c>
      <c r="W3912" s="188"/>
      <c r="X3912" s="188">
        <v>294.47000000000003</v>
      </c>
      <c r="Y3912" s="188">
        <v>236.87</v>
      </c>
      <c r="Z3912" s="188">
        <v>229.93</v>
      </c>
      <c r="AA3912" s="188"/>
      <c r="AB3912" s="188">
        <v>265.47000000000003</v>
      </c>
      <c r="AC3912" s="188"/>
      <c r="AD3912" s="188"/>
      <c r="AE3912" s="188">
        <v>276</v>
      </c>
      <c r="AF3912" s="188">
        <v>205.21</v>
      </c>
    </row>
    <row r="3913" spans="1:32" x14ac:dyDescent="0.3">
      <c r="A3913" s="180" t="s">
        <v>973</v>
      </c>
      <c r="B3913" s="180">
        <v>41616</v>
      </c>
      <c r="C3913" s="182" t="s">
        <v>30196</v>
      </c>
      <c r="D3913" s="180" t="s">
        <v>6</v>
      </c>
      <c r="E3913" s="180" t="s">
        <v>857</v>
      </c>
      <c r="F3913" s="188"/>
      <c r="G3913" s="188">
        <v>259.08</v>
      </c>
      <c r="H3913" s="188"/>
      <c r="I3913" s="188"/>
      <c r="J3913" s="188">
        <v>398.59</v>
      </c>
      <c r="K3913" s="188"/>
      <c r="L3913" s="188">
        <v>388.09</v>
      </c>
      <c r="M3913" s="188">
        <v>386.33</v>
      </c>
      <c r="N3913" s="188"/>
      <c r="O3913" s="188">
        <v>393.03</v>
      </c>
      <c r="P3913" s="188">
        <v>331</v>
      </c>
      <c r="Q3913" s="188">
        <v>366.4</v>
      </c>
      <c r="R3913" s="188"/>
      <c r="S3913" s="188">
        <v>352.6</v>
      </c>
      <c r="T3913" s="188"/>
      <c r="U3913" s="188">
        <v>288.20999999999998</v>
      </c>
      <c r="V3913" s="188">
        <v>371</v>
      </c>
      <c r="W3913" s="188"/>
      <c r="X3913" s="188">
        <v>439.99</v>
      </c>
      <c r="Y3913" s="188">
        <v>353.92</v>
      </c>
      <c r="Z3913" s="188">
        <v>343.56</v>
      </c>
      <c r="AA3913" s="188"/>
      <c r="AB3913" s="188">
        <v>396.65</v>
      </c>
      <c r="AC3913" s="188"/>
      <c r="AD3913" s="188"/>
      <c r="AE3913" s="188">
        <v>412.39</v>
      </c>
      <c r="AF3913" s="188">
        <v>306.61</v>
      </c>
    </row>
    <row r="3914" spans="1:32" x14ac:dyDescent="0.3">
      <c r="A3914" s="180" t="s">
        <v>973</v>
      </c>
      <c r="B3914" s="180">
        <v>41617</v>
      </c>
      <c r="C3914" s="182" t="s">
        <v>30197</v>
      </c>
      <c r="D3914" s="180" t="s">
        <v>6</v>
      </c>
      <c r="E3914" s="180" t="s">
        <v>857</v>
      </c>
      <c r="F3914" s="188"/>
      <c r="G3914" s="188">
        <v>515.16</v>
      </c>
      <c r="H3914" s="188"/>
      <c r="I3914" s="188"/>
      <c r="J3914" s="188">
        <v>792.56</v>
      </c>
      <c r="K3914" s="188"/>
      <c r="L3914" s="188">
        <v>771.68</v>
      </c>
      <c r="M3914" s="188">
        <v>768.17</v>
      </c>
      <c r="N3914" s="188"/>
      <c r="O3914" s="188">
        <v>781.49</v>
      </c>
      <c r="P3914" s="188">
        <v>658.16</v>
      </c>
      <c r="Q3914" s="188">
        <v>728.54</v>
      </c>
      <c r="R3914" s="188"/>
      <c r="S3914" s="188">
        <v>701.11</v>
      </c>
      <c r="T3914" s="188"/>
      <c r="U3914" s="188">
        <v>573.08000000000004</v>
      </c>
      <c r="V3914" s="188">
        <v>737.69</v>
      </c>
      <c r="W3914" s="188"/>
      <c r="X3914" s="188">
        <v>874.86</v>
      </c>
      <c r="Y3914" s="188">
        <v>703.73</v>
      </c>
      <c r="Z3914" s="188">
        <v>683.12</v>
      </c>
      <c r="AA3914" s="188"/>
      <c r="AB3914" s="188">
        <v>788.69</v>
      </c>
      <c r="AC3914" s="188"/>
      <c r="AD3914" s="188"/>
      <c r="AE3914" s="188">
        <v>819.99</v>
      </c>
      <c r="AF3914" s="188">
        <v>609.66</v>
      </c>
    </row>
    <row r="3915" spans="1:32" x14ac:dyDescent="0.3">
      <c r="A3915" s="180" t="s">
        <v>973</v>
      </c>
      <c r="B3915" s="180">
        <v>41618</v>
      </c>
      <c r="C3915" s="182" t="s">
        <v>30198</v>
      </c>
      <c r="D3915" s="180" t="s">
        <v>6</v>
      </c>
      <c r="E3915" s="180" t="s">
        <v>857</v>
      </c>
      <c r="F3915" s="188"/>
      <c r="G3915" s="188">
        <v>948.38</v>
      </c>
      <c r="H3915" s="188"/>
      <c r="I3915" s="188"/>
      <c r="J3915" s="188">
        <v>1459.05</v>
      </c>
      <c r="K3915" s="188"/>
      <c r="L3915" s="188">
        <v>1420.61</v>
      </c>
      <c r="M3915" s="188">
        <v>1414.16</v>
      </c>
      <c r="N3915" s="188"/>
      <c r="O3915" s="188">
        <v>1438.68</v>
      </c>
      <c r="P3915" s="188">
        <v>1211.6300000000001</v>
      </c>
      <c r="Q3915" s="188">
        <v>1341.21</v>
      </c>
      <c r="R3915" s="188"/>
      <c r="S3915" s="188">
        <v>1290.7</v>
      </c>
      <c r="T3915" s="188"/>
      <c r="U3915" s="188">
        <v>1055.01</v>
      </c>
      <c r="V3915" s="188">
        <v>1358.04</v>
      </c>
      <c r="W3915" s="188"/>
      <c r="X3915" s="188">
        <v>1610.57</v>
      </c>
      <c r="Y3915" s="188">
        <v>1295.53</v>
      </c>
      <c r="Z3915" s="188">
        <v>1257.5899999999999</v>
      </c>
      <c r="AA3915" s="188"/>
      <c r="AB3915" s="188">
        <v>1451.93</v>
      </c>
      <c r="AC3915" s="188"/>
      <c r="AD3915" s="188"/>
      <c r="AE3915" s="188">
        <v>1509.56</v>
      </c>
      <c r="AF3915" s="188">
        <v>1122.3499999999999</v>
      </c>
    </row>
    <row r="3916" spans="1:32" x14ac:dyDescent="0.3">
      <c r="A3916" s="180" t="s">
        <v>973</v>
      </c>
      <c r="B3916" s="180">
        <v>43428</v>
      </c>
      <c r="C3916" s="182" t="s">
        <v>30199</v>
      </c>
      <c r="D3916" s="180" t="s">
        <v>6</v>
      </c>
      <c r="E3916" s="180" t="s">
        <v>857</v>
      </c>
      <c r="F3916" s="188"/>
      <c r="G3916" s="188">
        <v>1665.85</v>
      </c>
      <c r="H3916" s="188"/>
      <c r="I3916" s="188"/>
      <c r="J3916" s="188">
        <v>2562.85</v>
      </c>
      <c r="K3916" s="188"/>
      <c r="L3916" s="188">
        <v>2495.33</v>
      </c>
      <c r="M3916" s="188">
        <v>2484</v>
      </c>
      <c r="N3916" s="188"/>
      <c r="O3916" s="188">
        <v>2527.0700000000002</v>
      </c>
      <c r="P3916" s="188">
        <v>2128.25</v>
      </c>
      <c r="Q3916" s="188">
        <v>2355.85</v>
      </c>
      <c r="R3916" s="188"/>
      <c r="S3916" s="188">
        <v>2267.14</v>
      </c>
      <c r="T3916" s="188"/>
      <c r="U3916" s="188">
        <v>1853.14</v>
      </c>
      <c r="V3916" s="188">
        <v>2385.42</v>
      </c>
      <c r="W3916" s="188"/>
      <c r="X3916" s="188">
        <v>2829</v>
      </c>
      <c r="Y3916" s="188">
        <v>2275.62</v>
      </c>
      <c r="Z3916" s="188">
        <v>2208.98</v>
      </c>
      <c r="AA3916" s="188"/>
      <c r="AB3916" s="188">
        <v>2550.33</v>
      </c>
      <c r="AC3916" s="188"/>
      <c r="AD3916" s="188"/>
      <c r="AE3916" s="188">
        <v>2651.57</v>
      </c>
      <c r="AF3916" s="188">
        <v>1971.42</v>
      </c>
    </row>
    <row r="3917" spans="1:32" x14ac:dyDescent="0.3">
      <c r="A3917" s="180" t="s">
        <v>973</v>
      </c>
      <c r="B3917" s="180">
        <v>41619</v>
      </c>
      <c r="C3917" s="182" t="s">
        <v>30200</v>
      </c>
      <c r="D3917" s="180" t="s">
        <v>6</v>
      </c>
      <c r="E3917" s="180" t="s">
        <v>857</v>
      </c>
      <c r="F3917" s="188"/>
      <c r="G3917" s="188">
        <v>107.93</v>
      </c>
      <c r="H3917" s="188"/>
      <c r="I3917" s="188"/>
      <c r="J3917" s="188">
        <v>166.05</v>
      </c>
      <c r="K3917" s="188"/>
      <c r="L3917" s="188">
        <v>161.66999999999999</v>
      </c>
      <c r="M3917" s="188">
        <v>160.94</v>
      </c>
      <c r="N3917" s="188"/>
      <c r="O3917" s="188">
        <v>163.72999999999999</v>
      </c>
      <c r="P3917" s="188">
        <v>137.88999999999999</v>
      </c>
      <c r="Q3917" s="188">
        <v>152.63</v>
      </c>
      <c r="R3917" s="188"/>
      <c r="S3917" s="188">
        <v>146.88999999999999</v>
      </c>
      <c r="T3917" s="188"/>
      <c r="U3917" s="188">
        <v>120.06</v>
      </c>
      <c r="V3917" s="188">
        <v>154.55000000000001</v>
      </c>
      <c r="W3917" s="188"/>
      <c r="X3917" s="188">
        <v>183.29</v>
      </c>
      <c r="Y3917" s="188">
        <v>147.44</v>
      </c>
      <c r="Z3917" s="188">
        <v>143.12</v>
      </c>
      <c r="AA3917" s="188"/>
      <c r="AB3917" s="188">
        <v>165.23</v>
      </c>
      <c r="AC3917" s="188"/>
      <c r="AD3917" s="188"/>
      <c r="AE3917" s="188">
        <v>171.79</v>
      </c>
      <c r="AF3917" s="188">
        <v>127.73</v>
      </c>
    </row>
    <row r="3918" spans="1:32" x14ac:dyDescent="0.3">
      <c r="A3918" s="180" t="s">
        <v>973</v>
      </c>
      <c r="B3918" s="180">
        <v>41620</v>
      </c>
      <c r="C3918" s="182" t="s">
        <v>30201</v>
      </c>
      <c r="D3918" s="180" t="s">
        <v>6</v>
      </c>
      <c r="E3918" s="180" t="s">
        <v>857</v>
      </c>
      <c r="F3918" s="188"/>
      <c r="G3918" s="188">
        <v>136.33000000000001</v>
      </c>
      <c r="H3918" s="188"/>
      <c r="I3918" s="188"/>
      <c r="J3918" s="188">
        <v>209.74</v>
      </c>
      <c r="K3918" s="188"/>
      <c r="L3918" s="188">
        <v>204.22</v>
      </c>
      <c r="M3918" s="188">
        <v>203.29</v>
      </c>
      <c r="N3918" s="188"/>
      <c r="O3918" s="188">
        <v>206.81</v>
      </c>
      <c r="P3918" s="188">
        <v>174.17</v>
      </c>
      <c r="Q3918" s="188">
        <v>192.8</v>
      </c>
      <c r="R3918" s="188"/>
      <c r="S3918" s="188">
        <v>185.54</v>
      </c>
      <c r="T3918" s="188"/>
      <c r="U3918" s="188">
        <v>151.66</v>
      </c>
      <c r="V3918" s="188">
        <v>195.22</v>
      </c>
      <c r="W3918" s="188"/>
      <c r="X3918" s="188">
        <v>231.52</v>
      </c>
      <c r="Y3918" s="188">
        <v>186.24</v>
      </c>
      <c r="Z3918" s="188">
        <v>180.78</v>
      </c>
      <c r="AA3918" s="188"/>
      <c r="AB3918" s="188">
        <v>208.72</v>
      </c>
      <c r="AC3918" s="188"/>
      <c r="AD3918" s="188"/>
      <c r="AE3918" s="188">
        <v>217</v>
      </c>
      <c r="AF3918" s="188">
        <v>161.34</v>
      </c>
    </row>
    <row r="3919" spans="1:32" x14ac:dyDescent="0.3">
      <c r="A3919" s="180" t="s">
        <v>973</v>
      </c>
      <c r="B3919" s="180">
        <v>41622</v>
      </c>
      <c r="C3919" s="182" t="s">
        <v>30202</v>
      </c>
      <c r="D3919" s="180" t="s">
        <v>6</v>
      </c>
      <c r="E3919" s="180" t="s">
        <v>857</v>
      </c>
      <c r="F3919" s="188"/>
      <c r="G3919" s="188">
        <v>236.45</v>
      </c>
      <c r="H3919" s="188"/>
      <c r="I3919" s="188"/>
      <c r="J3919" s="188">
        <v>363.78</v>
      </c>
      <c r="K3919" s="188"/>
      <c r="L3919" s="188">
        <v>354.19</v>
      </c>
      <c r="M3919" s="188">
        <v>352.58</v>
      </c>
      <c r="N3919" s="188"/>
      <c r="O3919" s="188">
        <v>358.7</v>
      </c>
      <c r="P3919" s="188">
        <v>302.08999999999997</v>
      </c>
      <c r="Q3919" s="188">
        <v>334.39</v>
      </c>
      <c r="R3919" s="188"/>
      <c r="S3919" s="188">
        <v>321.8</v>
      </c>
      <c r="T3919" s="188"/>
      <c r="U3919" s="188">
        <v>263.04000000000002</v>
      </c>
      <c r="V3919" s="188">
        <v>338.59</v>
      </c>
      <c r="W3919" s="188"/>
      <c r="X3919" s="188">
        <v>401.55</v>
      </c>
      <c r="Y3919" s="188">
        <v>323.01</v>
      </c>
      <c r="Z3919" s="188">
        <v>313.55</v>
      </c>
      <c r="AA3919" s="188"/>
      <c r="AB3919" s="188">
        <v>362</v>
      </c>
      <c r="AC3919" s="188"/>
      <c r="AD3919" s="188"/>
      <c r="AE3919" s="188">
        <v>376.37</v>
      </c>
      <c r="AF3919" s="188">
        <v>279.83</v>
      </c>
    </row>
    <row r="3920" spans="1:32" x14ac:dyDescent="0.3">
      <c r="A3920" s="180" t="s">
        <v>973</v>
      </c>
      <c r="B3920" s="180">
        <v>41623</v>
      </c>
      <c r="C3920" s="182" t="s">
        <v>30203</v>
      </c>
      <c r="D3920" s="180" t="s">
        <v>6</v>
      </c>
      <c r="E3920" s="180" t="s">
        <v>857</v>
      </c>
      <c r="F3920" s="188"/>
      <c r="G3920" s="188">
        <v>363.56</v>
      </c>
      <c r="H3920" s="188"/>
      <c r="I3920" s="188"/>
      <c r="J3920" s="188">
        <v>559.32000000000005</v>
      </c>
      <c r="K3920" s="188"/>
      <c r="L3920" s="188">
        <v>544.59</v>
      </c>
      <c r="M3920" s="188">
        <v>542.11</v>
      </c>
      <c r="N3920" s="188"/>
      <c r="O3920" s="188">
        <v>551.51</v>
      </c>
      <c r="P3920" s="188">
        <v>464.47</v>
      </c>
      <c r="Q3920" s="188">
        <v>514.15</v>
      </c>
      <c r="R3920" s="188"/>
      <c r="S3920" s="188">
        <v>494.78</v>
      </c>
      <c r="T3920" s="188"/>
      <c r="U3920" s="188">
        <v>404.43</v>
      </c>
      <c r="V3920" s="188">
        <v>520.6</v>
      </c>
      <c r="W3920" s="188"/>
      <c r="X3920" s="188">
        <v>617.41</v>
      </c>
      <c r="Y3920" s="188">
        <v>496.63</v>
      </c>
      <c r="Z3920" s="188">
        <v>482.09</v>
      </c>
      <c r="AA3920" s="188"/>
      <c r="AB3920" s="188">
        <v>556.59</v>
      </c>
      <c r="AC3920" s="188"/>
      <c r="AD3920" s="188"/>
      <c r="AE3920" s="188">
        <v>578.67999999999995</v>
      </c>
      <c r="AF3920" s="188">
        <v>430.25</v>
      </c>
    </row>
    <row r="3921" spans="1:32" x14ac:dyDescent="0.3">
      <c r="A3921" s="180" t="s">
        <v>973</v>
      </c>
      <c r="B3921" s="180">
        <v>41624</v>
      </c>
      <c r="C3921" s="182" t="s">
        <v>30204</v>
      </c>
      <c r="D3921" s="180" t="s">
        <v>6</v>
      </c>
      <c r="E3921" s="180" t="s">
        <v>857</v>
      </c>
      <c r="F3921" s="188"/>
      <c r="G3921" s="188">
        <v>681.68</v>
      </c>
      <c r="H3921" s="188"/>
      <c r="I3921" s="188"/>
      <c r="J3921" s="188">
        <v>1048.73</v>
      </c>
      <c r="K3921" s="188"/>
      <c r="L3921" s="188">
        <v>1021.1</v>
      </c>
      <c r="M3921" s="188">
        <v>1016.47</v>
      </c>
      <c r="N3921" s="188"/>
      <c r="O3921" s="188">
        <v>1034.0899999999999</v>
      </c>
      <c r="P3921" s="188">
        <v>870.89</v>
      </c>
      <c r="Q3921" s="188">
        <v>964.03</v>
      </c>
      <c r="R3921" s="188"/>
      <c r="S3921" s="188">
        <v>927.73</v>
      </c>
      <c r="T3921" s="188"/>
      <c r="U3921" s="188">
        <v>758.31</v>
      </c>
      <c r="V3921" s="188">
        <v>976.13</v>
      </c>
      <c r="W3921" s="188"/>
      <c r="X3921" s="188">
        <v>1157.6400000000001</v>
      </c>
      <c r="Y3921" s="188">
        <v>931.19</v>
      </c>
      <c r="Z3921" s="188">
        <v>903.93</v>
      </c>
      <c r="AA3921" s="188"/>
      <c r="AB3921" s="188">
        <v>1043.6099999999999</v>
      </c>
      <c r="AC3921" s="188"/>
      <c r="AD3921" s="188"/>
      <c r="AE3921" s="188">
        <v>1085.04</v>
      </c>
      <c r="AF3921" s="188">
        <v>806.72</v>
      </c>
    </row>
    <row r="3922" spans="1:32" x14ac:dyDescent="0.3">
      <c r="A3922" s="180" t="s">
        <v>973</v>
      </c>
      <c r="B3922" s="180">
        <v>41625</v>
      </c>
      <c r="C3922" s="182" t="s">
        <v>30205</v>
      </c>
      <c r="D3922" s="180" t="s">
        <v>6</v>
      </c>
      <c r="E3922" s="180" t="s">
        <v>857</v>
      </c>
      <c r="F3922" s="188"/>
      <c r="G3922" s="188">
        <v>1048.79</v>
      </c>
      <c r="H3922" s="188"/>
      <c r="I3922" s="188"/>
      <c r="J3922" s="188">
        <v>1613.52</v>
      </c>
      <c r="K3922" s="188"/>
      <c r="L3922" s="188">
        <v>1571.01</v>
      </c>
      <c r="M3922" s="188">
        <v>1563.88</v>
      </c>
      <c r="N3922" s="188"/>
      <c r="O3922" s="188">
        <v>1591</v>
      </c>
      <c r="P3922" s="188">
        <v>1339.91</v>
      </c>
      <c r="Q3922" s="188">
        <v>1483.2</v>
      </c>
      <c r="R3922" s="188"/>
      <c r="S3922" s="188">
        <v>1427.35</v>
      </c>
      <c r="T3922" s="188"/>
      <c r="U3922" s="188">
        <v>1166.7</v>
      </c>
      <c r="V3922" s="188">
        <v>1501.82</v>
      </c>
      <c r="W3922" s="188"/>
      <c r="X3922" s="188">
        <v>1781.08</v>
      </c>
      <c r="Y3922" s="188">
        <v>1432.69</v>
      </c>
      <c r="Z3922" s="188">
        <v>1390.73</v>
      </c>
      <c r="AA3922" s="188"/>
      <c r="AB3922" s="188">
        <v>1605.64</v>
      </c>
      <c r="AC3922" s="188"/>
      <c r="AD3922" s="188"/>
      <c r="AE3922" s="188">
        <v>1669.38</v>
      </c>
      <c r="AF3922" s="188">
        <v>1241.17</v>
      </c>
    </row>
    <row r="3923" spans="1:32" x14ac:dyDescent="0.3">
      <c r="A3923" s="180" t="s">
        <v>973</v>
      </c>
      <c r="B3923" s="180">
        <v>39346</v>
      </c>
      <c r="C3923" s="182" t="s">
        <v>30206</v>
      </c>
      <c r="D3923" s="180" t="s">
        <v>6</v>
      </c>
      <c r="E3923" s="180" t="s">
        <v>857</v>
      </c>
      <c r="F3923" s="188">
        <v>3.14</v>
      </c>
      <c r="G3923" s="188">
        <v>2.58</v>
      </c>
      <c r="H3923" s="188">
        <v>3.04</v>
      </c>
      <c r="I3923" s="188">
        <v>4.26</v>
      </c>
      <c r="J3923" s="188">
        <v>2.93</v>
      </c>
      <c r="K3923" s="188">
        <v>2.48</v>
      </c>
      <c r="L3923" s="188">
        <v>4.22</v>
      </c>
      <c r="M3923" s="188">
        <v>3.65</v>
      </c>
      <c r="N3923" s="188">
        <v>2.02</v>
      </c>
      <c r="O3923" s="188">
        <v>3.79</v>
      </c>
      <c r="P3923" s="188">
        <v>4.32</v>
      </c>
      <c r="Q3923" s="188">
        <v>2.41</v>
      </c>
      <c r="R3923" s="188">
        <v>4.34</v>
      </c>
      <c r="S3923" s="188">
        <v>3.71</v>
      </c>
      <c r="T3923" s="188">
        <v>1.94</v>
      </c>
      <c r="U3923" s="188">
        <v>4.3</v>
      </c>
      <c r="V3923" s="188">
        <v>3.16</v>
      </c>
      <c r="W3923" s="188">
        <v>6.08</v>
      </c>
      <c r="X3923" s="188">
        <v>4.49</v>
      </c>
      <c r="Y3923" s="188">
        <v>3.28</v>
      </c>
      <c r="Z3923" s="188">
        <v>3.09</v>
      </c>
      <c r="AA3923" s="188">
        <v>3.82</v>
      </c>
      <c r="AB3923" s="188">
        <v>3.98</v>
      </c>
      <c r="AC3923" s="188">
        <v>2.67</v>
      </c>
      <c r="AD3923" s="188">
        <v>3.22</v>
      </c>
      <c r="AE3923" s="188">
        <v>2.81</v>
      </c>
      <c r="AF3923" s="188">
        <v>2.98</v>
      </c>
    </row>
    <row r="3924" spans="1:32" x14ac:dyDescent="0.3">
      <c r="A3924" s="180" t="s">
        <v>973</v>
      </c>
      <c r="B3924" s="180">
        <v>39350</v>
      </c>
      <c r="C3924" s="182" t="s">
        <v>30207</v>
      </c>
      <c r="D3924" s="180" t="s">
        <v>6</v>
      </c>
      <c r="E3924" s="180" t="s">
        <v>857</v>
      </c>
      <c r="F3924" s="188">
        <v>3.38</v>
      </c>
      <c r="G3924" s="188">
        <v>2.77</v>
      </c>
      <c r="H3924" s="188">
        <v>3.27</v>
      </c>
      <c r="I3924" s="188">
        <v>4.58</v>
      </c>
      <c r="J3924" s="188">
        <v>3.15</v>
      </c>
      <c r="K3924" s="188">
        <v>2.67</v>
      </c>
      <c r="L3924" s="188">
        <v>4.54</v>
      </c>
      <c r="M3924" s="188">
        <v>3.93</v>
      </c>
      <c r="N3924" s="188">
        <v>2.17</v>
      </c>
      <c r="O3924" s="188">
        <v>4.08</v>
      </c>
      <c r="P3924" s="188">
        <v>4.6500000000000004</v>
      </c>
      <c r="Q3924" s="188">
        <v>2.59</v>
      </c>
      <c r="R3924" s="188">
        <v>4.67</v>
      </c>
      <c r="S3924" s="188">
        <v>3.99</v>
      </c>
      <c r="T3924" s="188">
        <v>2.09</v>
      </c>
      <c r="U3924" s="188">
        <v>4.63</v>
      </c>
      <c r="V3924" s="188">
        <v>3.4</v>
      </c>
      <c r="W3924" s="188">
        <v>6.55</v>
      </c>
      <c r="X3924" s="188">
        <v>4.83</v>
      </c>
      <c r="Y3924" s="188">
        <v>3.53</v>
      </c>
      <c r="Z3924" s="188">
        <v>3.32</v>
      </c>
      <c r="AA3924" s="188">
        <v>4.1100000000000003</v>
      </c>
      <c r="AB3924" s="188">
        <v>4.28</v>
      </c>
      <c r="AC3924" s="188">
        <v>2.88</v>
      </c>
      <c r="AD3924" s="188">
        <v>3.47</v>
      </c>
      <c r="AE3924" s="188">
        <v>3.02</v>
      </c>
      <c r="AF3924" s="188">
        <v>3.2</v>
      </c>
    </row>
    <row r="3925" spans="1:32" x14ac:dyDescent="0.3">
      <c r="A3925" s="180" t="s">
        <v>973</v>
      </c>
      <c r="B3925" s="180">
        <v>39351</v>
      </c>
      <c r="C3925" s="182" t="s">
        <v>30208</v>
      </c>
      <c r="D3925" s="180" t="s">
        <v>6</v>
      </c>
      <c r="E3925" s="180" t="s">
        <v>857</v>
      </c>
      <c r="F3925" s="188">
        <v>3.91</v>
      </c>
      <c r="G3925" s="188">
        <v>3.21</v>
      </c>
      <c r="H3925" s="188">
        <v>3.78</v>
      </c>
      <c r="I3925" s="188">
        <v>5.3</v>
      </c>
      <c r="J3925" s="188">
        <v>3.65</v>
      </c>
      <c r="K3925" s="188">
        <v>3.09</v>
      </c>
      <c r="L3925" s="188">
        <v>5.26</v>
      </c>
      <c r="M3925" s="188">
        <v>4.54</v>
      </c>
      <c r="N3925" s="188">
        <v>2.5099999999999998</v>
      </c>
      <c r="O3925" s="188">
        <v>4.72</v>
      </c>
      <c r="P3925" s="188">
        <v>5.38</v>
      </c>
      <c r="Q3925" s="188">
        <v>3</v>
      </c>
      <c r="R3925" s="188">
        <v>5.41</v>
      </c>
      <c r="S3925" s="188">
        <v>4.62</v>
      </c>
      <c r="T3925" s="188">
        <v>2.42</v>
      </c>
      <c r="U3925" s="188">
        <v>5.36</v>
      </c>
      <c r="V3925" s="188">
        <v>3.94</v>
      </c>
      <c r="W3925" s="188">
        <v>7.57</v>
      </c>
      <c r="X3925" s="188">
        <v>5.59</v>
      </c>
      <c r="Y3925" s="188">
        <v>4.09</v>
      </c>
      <c r="Z3925" s="188">
        <v>3.85</v>
      </c>
      <c r="AA3925" s="188">
        <v>4.76</v>
      </c>
      <c r="AB3925" s="188">
        <v>4.95</v>
      </c>
      <c r="AC3925" s="188">
        <v>3.33</v>
      </c>
      <c r="AD3925" s="188">
        <v>4.01</v>
      </c>
      <c r="AE3925" s="188">
        <v>3.5</v>
      </c>
      <c r="AF3925" s="188">
        <v>3.71</v>
      </c>
    </row>
    <row r="3926" spans="1:32" x14ac:dyDescent="0.3">
      <c r="A3926" s="180" t="s">
        <v>973</v>
      </c>
      <c r="B3926" s="180">
        <v>39352</v>
      </c>
      <c r="C3926" s="182" t="s">
        <v>30209</v>
      </c>
      <c r="D3926" s="180" t="s">
        <v>6</v>
      </c>
      <c r="E3926" s="180" t="s">
        <v>857</v>
      </c>
      <c r="F3926" s="188">
        <v>3.14</v>
      </c>
      <c r="G3926" s="188">
        <v>2.58</v>
      </c>
      <c r="H3926" s="188">
        <v>3.04</v>
      </c>
      <c r="I3926" s="188">
        <v>4.26</v>
      </c>
      <c r="J3926" s="188">
        <v>2.93</v>
      </c>
      <c r="K3926" s="188">
        <v>2.48</v>
      </c>
      <c r="L3926" s="188">
        <v>4.22</v>
      </c>
      <c r="M3926" s="188">
        <v>3.65</v>
      </c>
      <c r="N3926" s="188">
        <v>2.02</v>
      </c>
      <c r="O3926" s="188">
        <v>3.79</v>
      </c>
      <c r="P3926" s="188">
        <v>4.32</v>
      </c>
      <c r="Q3926" s="188">
        <v>2.41</v>
      </c>
      <c r="R3926" s="188">
        <v>4.34</v>
      </c>
      <c r="S3926" s="188">
        <v>3.71</v>
      </c>
      <c r="T3926" s="188">
        <v>1.94</v>
      </c>
      <c r="U3926" s="188">
        <v>4.3</v>
      </c>
      <c r="V3926" s="188">
        <v>3.16</v>
      </c>
      <c r="W3926" s="188">
        <v>6.08</v>
      </c>
      <c r="X3926" s="188">
        <v>4.49</v>
      </c>
      <c r="Y3926" s="188">
        <v>3.28</v>
      </c>
      <c r="Z3926" s="188">
        <v>3.09</v>
      </c>
      <c r="AA3926" s="188">
        <v>3.82</v>
      </c>
      <c r="AB3926" s="188">
        <v>3.98</v>
      </c>
      <c r="AC3926" s="188">
        <v>2.67</v>
      </c>
      <c r="AD3926" s="188">
        <v>3.22</v>
      </c>
      <c r="AE3926" s="188">
        <v>2.81</v>
      </c>
      <c r="AF3926" s="188">
        <v>2.98</v>
      </c>
    </row>
    <row r="3927" spans="1:32" x14ac:dyDescent="0.3">
      <c r="A3927" s="180" t="s">
        <v>973</v>
      </c>
      <c r="B3927" s="180">
        <v>38837</v>
      </c>
      <c r="C3927" s="182" t="s">
        <v>30210</v>
      </c>
      <c r="D3927" s="180" t="s">
        <v>6</v>
      </c>
      <c r="E3927" s="180" t="s">
        <v>857</v>
      </c>
      <c r="F3927" s="188"/>
      <c r="G3927" s="188"/>
      <c r="H3927" s="188"/>
      <c r="I3927" s="188"/>
      <c r="J3927" s="188"/>
      <c r="K3927" s="188"/>
      <c r="L3927" s="188"/>
      <c r="M3927" s="188"/>
      <c r="N3927" s="188"/>
      <c r="O3927" s="188"/>
      <c r="P3927" s="188"/>
      <c r="Q3927" s="188"/>
      <c r="R3927" s="188"/>
      <c r="S3927" s="188"/>
      <c r="T3927" s="188"/>
      <c r="U3927" s="188"/>
      <c r="V3927" s="188"/>
      <c r="W3927" s="188"/>
      <c r="X3927" s="188"/>
      <c r="Y3927" s="188"/>
      <c r="Z3927" s="188"/>
      <c r="AA3927" s="188"/>
      <c r="AB3927" s="188">
        <v>14.09</v>
      </c>
      <c r="AC3927" s="188"/>
      <c r="AD3927" s="188"/>
      <c r="AE3927" s="188">
        <v>8.81</v>
      </c>
      <c r="AF3927" s="188"/>
    </row>
    <row r="3928" spans="1:32" x14ac:dyDescent="0.3">
      <c r="A3928" s="180" t="s">
        <v>973</v>
      </c>
      <c r="B3928" s="180">
        <v>38836</v>
      </c>
      <c r="C3928" s="182" t="s">
        <v>30211</v>
      </c>
      <c r="D3928" s="180" t="s">
        <v>6</v>
      </c>
      <c r="E3928" s="180" t="s">
        <v>857</v>
      </c>
      <c r="F3928" s="188"/>
      <c r="G3928" s="188"/>
      <c r="H3928" s="188"/>
      <c r="I3928" s="188"/>
      <c r="J3928" s="188"/>
      <c r="K3928" s="188"/>
      <c r="L3928" s="188"/>
      <c r="M3928" s="188"/>
      <c r="N3928" s="188"/>
      <c r="O3928" s="188"/>
      <c r="P3928" s="188"/>
      <c r="Q3928" s="188"/>
      <c r="R3928" s="188"/>
      <c r="S3928" s="188"/>
      <c r="T3928" s="188"/>
      <c r="U3928" s="188"/>
      <c r="V3928" s="188"/>
      <c r="W3928" s="188"/>
      <c r="X3928" s="188"/>
      <c r="Y3928" s="188"/>
      <c r="Z3928" s="188"/>
      <c r="AA3928" s="188"/>
      <c r="AB3928" s="188">
        <v>9.84</v>
      </c>
      <c r="AC3928" s="188"/>
      <c r="AD3928" s="188"/>
      <c r="AE3928" s="188">
        <v>6.15</v>
      </c>
      <c r="AF3928" s="188"/>
    </row>
    <row r="3929" spans="1:32" x14ac:dyDescent="0.3">
      <c r="A3929" s="180" t="s">
        <v>973</v>
      </c>
      <c r="B3929" s="180">
        <v>2666</v>
      </c>
      <c r="C3929" s="182" t="s">
        <v>30212</v>
      </c>
      <c r="D3929" s="180" t="s">
        <v>6</v>
      </c>
      <c r="E3929" s="180" t="s">
        <v>857</v>
      </c>
      <c r="F3929" s="188"/>
      <c r="G3929" s="188">
        <v>8.39</v>
      </c>
      <c r="H3929" s="188"/>
      <c r="I3929" s="188">
        <v>6.78</v>
      </c>
      <c r="J3929" s="188">
        <v>7.06</v>
      </c>
      <c r="K3929" s="188">
        <v>7.1</v>
      </c>
      <c r="L3929" s="188">
        <v>6.29</v>
      </c>
      <c r="M3929" s="188">
        <v>7.92</v>
      </c>
      <c r="N3929" s="188">
        <v>5.17</v>
      </c>
      <c r="O3929" s="188">
        <v>7.37</v>
      </c>
      <c r="P3929" s="188">
        <v>6.5</v>
      </c>
      <c r="Q3929" s="188">
        <v>6.91</v>
      </c>
      <c r="R3929" s="188">
        <v>5.97</v>
      </c>
      <c r="S3929" s="188">
        <v>7.77</v>
      </c>
      <c r="T3929" s="188">
        <v>8.27</v>
      </c>
      <c r="U3929" s="188">
        <v>7.1</v>
      </c>
      <c r="V3929" s="188">
        <v>10.35</v>
      </c>
      <c r="W3929" s="188">
        <v>7.89</v>
      </c>
      <c r="X3929" s="188">
        <v>6.71</v>
      </c>
      <c r="Y3929" s="188">
        <v>15.85</v>
      </c>
      <c r="Z3929" s="188">
        <v>9.24</v>
      </c>
      <c r="AA3929" s="188"/>
      <c r="AB3929" s="188">
        <v>10.039999999999999</v>
      </c>
      <c r="AC3929" s="188">
        <v>4.9400000000000004</v>
      </c>
      <c r="AD3929" s="188">
        <v>6.54</v>
      </c>
      <c r="AE3929" s="188">
        <v>7.05</v>
      </c>
      <c r="AF3929" s="188">
        <v>6.59</v>
      </c>
    </row>
    <row r="3930" spans="1:32" x14ac:dyDescent="0.3">
      <c r="A3930" s="180" t="s">
        <v>973</v>
      </c>
      <c r="B3930" s="180">
        <v>2668</v>
      </c>
      <c r="C3930" s="182" t="s">
        <v>30213</v>
      </c>
      <c r="D3930" s="180" t="s">
        <v>6</v>
      </c>
      <c r="E3930" s="180" t="s">
        <v>857</v>
      </c>
      <c r="F3930" s="188"/>
      <c r="G3930" s="188">
        <v>9.58</v>
      </c>
      <c r="H3930" s="188"/>
      <c r="I3930" s="188">
        <v>7.74</v>
      </c>
      <c r="J3930" s="188">
        <v>8.07</v>
      </c>
      <c r="K3930" s="188">
        <v>8.11</v>
      </c>
      <c r="L3930" s="188">
        <v>7.18</v>
      </c>
      <c r="M3930" s="188">
        <v>9.0500000000000007</v>
      </c>
      <c r="N3930" s="188">
        <v>5.91</v>
      </c>
      <c r="O3930" s="188">
        <v>8.41</v>
      </c>
      <c r="P3930" s="188">
        <v>7.42</v>
      </c>
      <c r="Q3930" s="188">
        <v>7.89</v>
      </c>
      <c r="R3930" s="188">
        <v>6.82</v>
      </c>
      <c r="S3930" s="188">
        <v>8.8699999999999992</v>
      </c>
      <c r="T3930" s="188">
        <v>9.4499999999999993</v>
      </c>
      <c r="U3930" s="188">
        <v>8.11</v>
      </c>
      <c r="V3930" s="188">
        <v>11.82</v>
      </c>
      <c r="W3930" s="188">
        <v>9.01</v>
      </c>
      <c r="X3930" s="188">
        <v>7.66</v>
      </c>
      <c r="Y3930" s="188">
        <v>18.100000000000001</v>
      </c>
      <c r="Z3930" s="188">
        <v>10.56</v>
      </c>
      <c r="AA3930" s="188"/>
      <c r="AB3930" s="188">
        <v>11.47</v>
      </c>
      <c r="AC3930" s="188">
        <v>5.64</v>
      </c>
      <c r="AD3930" s="188">
        <v>7.47</v>
      </c>
      <c r="AE3930" s="188">
        <v>8.0500000000000007</v>
      </c>
      <c r="AF3930" s="188">
        <v>7.52</v>
      </c>
    </row>
    <row r="3931" spans="1:32" x14ac:dyDescent="0.3">
      <c r="A3931" s="180" t="s">
        <v>973</v>
      </c>
      <c r="B3931" s="180">
        <v>2664</v>
      </c>
      <c r="C3931" s="182" t="s">
        <v>30214</v>
      </c>
      <c r="D3931" s="180" t="s">
        <v>6</v>
      </c>
      <c r="E3931" s="180" t="s">
        <v>857</v>
      </c>
      <c r="F3931" s="188"/>
      <c r="G3931" s="188">
        <v>14.12</v>
      </c>
      <c r="H3931" s="188"/>
      <c r="I3931" s="188">
        <v>11.42</v>
      </c>
      <c r="J3931" s="188">
        <v>11.9</v>
      </c>
      <c r="K3931" s="188">
        <v>11.97</v>
      </c>
      <c r="L3931" s="188">
        <v>10.59</v>
      </c>
      <c r="M3931" s="188">
        <v>13.34</v>
      </c>
      <c r="N3931" s="188">
        <v>8.7200000000000006</v>
      </c>
      <c r="O3931" s="188">
        <v>12.41</v>
      </c>
      <c r="P3931" s="188">
        <v>10.95</v>
      </c>
      <c r="Q3931" s="188">
        <v>11.64</v>
      </c>
      <c r="R3931" s="188">
        <v>10.06</v>
      </c>
      <c r="S3931" s="188">
        <v>13.09</v>
      </c>
      <c r="T3931" s="188">
        <v>13.94</v>
      </c>
      <c r="U3931" s="188">
        <v>11.97</v>
      </c>
      <c r="V3931" s="188">
        <v>17.440000000000001</v>
      </c>
      <c r="W3931" s="188">
        <v>13.29</v>
      </c>
      <c r="X3931" s="188">
        <v>11.3</v>
      </c>
      <c r="Y3931" s="188">
        <v>26.69</v>
      </c>
      <c r="Z3931" s="188">
        <v>15.57</v>
      </c>
      <c r="AA3931" s="188"/>
      <c r="AB3931" s="188">
        <v>16.91</v>
      </c>
      <c r="AC3931" s="188">
        <v>8.33</v>
      </c>
      <c r="AD3931" s="188">
        <v>11.01</v>
      </c>
      <c r="AE3931" s="188">
        <v>11.88</v>
      </c>
      <c r="AF3931" s="188">
        <v>11.1</v>
      </c>
    </row>
    <row r="3932" spans="1:32" x14ac:dyDescent="0.3">
      <c r="A3932" s="180" t="s">
        <v>973</v>
      </c>
      <c r="B3932" s="180">
        <v>2662</v>
      </c>
      <c r="C3932" s="182" t="s">
        <v>30215</v>
      </c>
      <c r="D3932" s="180" t="s">
        <v>6</v>
      </c>
      <c r="E3932" s="180" t="s">
        <v>857</v>
      </c>
      <c r="F3932" s="188"/>
      <c r="G3932" s="188">
        <v>17.329999999999998</v>
      </c>
      <c r="H3932" s="188"/>
      <c r="I3932" s="188">
        <v>14.01</v>
      </c>
      <c r="J3932" s="188">
        <v>14.6</v>
      </c>
      <c r="K3932" s="188">
        <v>14.68</v>
      </c>
      <c r="L3932" s="188">
        <v>12.99</v>
      </c>
      <c r="M3932" s="188">
        <v>16.37</v>
      </c>
      <c r="N3932" s="188">
        <v>10.7</v>
      </c>
      <c r="O3932" s="188">
        <v>15.22</v>
      </c>
      <c r="P3932" s="188">
        <v>13.43</v>
      </c>
      <c r="Q3932" s="188">
        <v>14.28</v>
      </c>
      <c r="R3932" s="188">
        <v>12.34</v>
      </c>
      <c r="S3932" s="188">
        <v>16.059999999999999</v>
      </c>
      <c r="T3932" s="188">
        <v>17.100000000000001</v>
      </c>
      <c r="U3932" s="188">
        <v>14.68</v>
      </c>
      <c r="V3932" s="188">
        <v>21.4</v>
      </c>
      <c r="W3932" s="188">
        <v>16.309999999999999</v>
      </c>
      <c r="X3932" s="188">
        <v>13.87</v>
      </c>
      <c r="Y3932" s="188">
        <v>32.74</v>
      </c>
      <c r="Z3932" s="188">
        <v>19.100000000000001</v>
      </c>
      <c r="AA3932" s="188"/>
      <c r="AB3932" s="188">
        <v>20.75</v>
      </c>
      <c r="AC3932" s="188">
        <v>10.220000000000001</v>
      </c>
      <c r="AD3932" s="188">
        <v>13.51</v>
      </c>
      <c r="AE3932" s="188">
        <v>14.57</v>
      </c>
      <c r="AF3932" s="188">
        <v>13.62</v>
      </c>
    </row>
    <row r="3933" spans="1:32" x14ac:dyDescent="0.3">
      <c r="A3933" s="180" t="s">
        <v>973</v>
      </c>
      <c r="B3933" s="180">
        <v>20964</v>
      </c>
      <c r="C3933" s="182" t="s">
        <v>30216</v>
      </c>
      <c r="D3933" s="180" t="s">
        <v>6</v>
      </c>
      <c r="E3933" s="180" t="s">
        <v>857</v>
      </c>
      <c r="F3933" s="188">
        <v>58.57</v>
      </c>
      <c r="G3933" s="188">
        <v>101.52</v>
      </c>
      <c r="H3933" s="188">
        <v>83.95</v>
      </c>
      <c r="I3933" s="188"/>
      <c r="J3933" s="188">
        <v>112.84</v>
      </c>
      <c r="K3933" s="188">
        <v>79.069999999999993</v>
      </c>
      <c r="L3933" s="188">
        <v>70.28</v>
      </c>
      <c r="M3933" s="188">
        <v>74.19</v>
      </c>
      <c r="N3933" s="188">
        <v>123.5</v>
      </c>
      <c r="O3933" s="188">
        <v>111.67</v>
      </c>
      <c r="P3933" s="188">
        <v>58.18</v>
      </c>
      <c r="Q3933" s="188">
        <v>70.28</v>
      </c>
      <c r="R3933" s="188">
        <v>53.47</v>
      </c>
      <c r="S3933" s="188">
        <v>80.349999999999994</v>
      </c>
      <c r="T3933" s="188">
        <v>78.09</v>
      </c>
      <c r="U3933" s="188">
        <v>91.17</v>
      </c>
      <c r="V3933" s="188">
        <v>73.680000000000007</v>
      </c>
      <c r="W3933" s="188">
        <v>112.45</v>
      </c>
      <c r="X3933" s="188">
        <v>81.99</v>
      </c>
      <c r="Y3933" s="188"/>
      <c r="Z3933" s="188">
        <v>73.400000000000006</v>
      </c>
      <c r="AA3933" s="188"/>
      <c r="AB3933" s="188">
        <v>71.760000000000005</v>
      </c>
      <c r="AC3933" s="188">
        <v>46.07</v>
      </c>
      <c r="AD3933" s="188"/>
      <c r="AE3933" s="188">
        <v>135.49</v>
      </c>
      <c r="AF3933" s="188"/>
    </row>
    <row r="3934" spans="1:32" x14ac:dyDescent="0.3">
      <c r="A3934" s="180" t="s">
        <v>973</v>
      </c>
      <c r="B3934" s="180">
        <v>10905</v>
      </c>
      <c r="C3934" s="182" t="s">
        <v>30217</v>
      </c>
      <c r="D3934" s="180" t="s">
        <v>6</v>
      </c>
      <c r="E3934" s="180" t="s">
        <v>857</v>
      </c>
      <c r="F3934" s="188">
        <v>78.569999999999993</v>
      </c>
      <c r="G3934" s="188">
        <v>136.19</v>
      </c>
      <c r="H3934" s="188">
        <v>112.61</v>
      </c>
      <c r="I3934" s="188"/>
      <c r="J3934" s="188">
        <v>151.38</v>
      </c>
      <c r="K3934" s="188">
        <v>106.07</v>
      </c>
      <c r="L3934" s="188">
        <v>94.28</v>
      </c>
      <c r="M3934" s="188">
        <v>99.52</v>
      </c>
      <c r="N3934" s="188">
        <v>165.68</v>
      </c>
      <c r="O3934" s="188">
        <v>149.80000000000001</v>
      </c>
      <c r="P3934" s="188">
        <v>78.040000000000006</v>
      </c>
      <c r="Q3934" s="188">
        <v>94.28</v>
      </c>
      <c r="R3934" s="188">
        <v>71.73</v>
      </c>
      <c r="S3934" s="188">
        <v>107.79</v>
      </c>
      <c r="T3934" s="188">
        <v>104.76</v>
      </c>
      <c r="U3934" s="188">
        <v>122.3</v>
      </c>
      <c r="V3934" s="188">
        <v>98.84</v>
      </c>
      <c r="W3934" s="188">
        <v>150.85</v>
      </c>
      <c r="X3934" s="188">
        <v>109.99</v>
      </c>
      <c r="Y3934" s="188"/>
      <c r="Z3934" s="188">
        <v>98.47</v>
      </c>
      <c r="AA3934" s="188"/>
      <c r="AB3934" s="188">
        <v>96.27</v>
      </c>
      <c r="AC3934" s="188">
        <v>61.8</v>
      </c>
      <c r="AD3934" s="188"/>
      <c r="AE3934" s="188">
        <v>181.76</v>
      </c>
      <c r="AF3934" s="188"/>
    </row>
    <row r="3935" spans="1:32" x14ac:dyDescent="0.3">
      <c r="A3935" s="180" t="s">
        <v>973</v>
      </c>
      <c r="B3935" s="180">
        <v>11289</v>
      </c>
      <c r="C3935" s="182" t="s">
        <v>30218</v>
      </c>
      <c r="D3935" s="180" t="s">
        <v>6</v>
      </c>
      <c r="E3935" s="180" t="s">
        <v>857</v>
      </c>
      <c r="F3935" s="188"/>
      <c r="G3935" s="188"/>
      <c r="H3935" s="188"/>
      <c r="I3935" s="188"/>
      <c r="J3935" s="188">
        <v>114.53</v>
      </c>
      <c r="K3935" s="188"/>
      <c r="L3935" s="188"/>
      <c r="M3935" s="188"/>
      <c r="N3935" s="188"/>
      <c r="O3935" s="188"/>
      <c r="P3935" s="188">
        <v>70.27</v>
      </c>
      <c r="Q3935" s="188"/>
      <c r="R3935" s="188"/>
      <c r="S3935" s="188"/>
      <c r="T3935" s="188"/>
      <c r="U3935" s="188"/>
      <c r="V3935" s="188"/>
      <c r="W3935" s="188">
        <v>121.55</v>
      </c>
      <c r="X3935" s="188"/>
      <c r="Y3935" s="188"/>
      <c r="Z3935" s="188"/>
      <c r="AA3935" s="188"/>
      <c r="AB3935" s="188"/>
      <c r="AC3935" s="188"/>
      <c r="AD3935" s="188"/>
      <c r="AE3935" s="188">
        <v>84.65</v>
      </c>
      <c r="AF3935" s="188"/>
    </row>
    <row r="3936" spans="1:32" x14ac:dyDescent="0.3">
      <c r="A3936" s="180" t="s">
        <v>973</v>
      </c>
      <c r="B3936" s="180">
        <v>11241</v>
      </c>
      <c r="C3936" s="182" t="s">
        <v>30219</v>
      </c>
      <c r="D3936" s="180" t="s">
        <v>6</v>
      </c>
      <c r="E3936" s="180" t="s">
        <v>857</v>
      </c>
      <c r="F3936" s="188"/>
      <c r="G3936" s="188"/>
      <c r="H3936" s="188"/>
      <c r="I3936" s="188"/>
      <c r="J3936" s="188">
        <v>286.33</v>
      </c>
      <c r="K3936" s="188"/>
      <c r="L3936" s="188"/>
      <c r="M3936" s="188"/>
      <c r="N3936" s="188"/>
      <c r="O3936" s="188"/>
      <c r="P3936" s="188">
        <v>175.68</v>
      </c>
      <c r="Q3936" s="188"/>
      <c r="R3936" s="188"/>
      <c r="S3936" s="188"/>
      <c r="T3936" s="188"/>
      <c r="U3936" s="188"/>
      <c r="V3936" s="188"/>
      <c r="W3936" s="188">
        <v>303.87</v>
      </c>
      <c r="X3936" s="188"/>
      <c r="Y3936" s="188"/>
      <c r="Z3936" s="188"/>
      <c r="AA3936" s="188"/>
      <c r="AB3936" s="188"/>
      <c r="AC3936" s="188"/>
      <c r="AD3936" s="188"/>
      <c r="AE3936" s="188">
        <v>211.62</v>
      </c>
      <c r="AF3936" s="188"/>
    </row>
    <row r="3937" spans="1:32" x14ac:dyDescent="0.3">
      <c r="A3937" s="180" t="s">
        <v>973</v>
      </c>
      <c r="B3937" s="180">
        <v>11301</v>
      </c>
      <c r="C3937" s="182" t="s">
        <v>30220</v>
      </c>
      <c r="D3937" s="180" t="s">
        <v>6</v>
      </c>
      <c r="E3937" s="180" t="s">
        <v>857</v>
      </c>
      <c r="F3937" s="188"/>
      <c r="G3937" s="188"/>
      <c r="H3937" s="188"/>
      <c r="I3937" s="188"/>
      <c r="J3937" s="188">
        <v>726.07</v>
      </c>
      <c r="K3937" s="188"/>
      <c r="L3937" s="188"/>
      <c r="M3937" s="188"/>
      <c r="N3937" s="188"/>
      <c r="O3937" s="188"/>
      <c r="P3937" s="188">
        <v>445.48</v>
      </c>
      <c r="Q3937" s="188"/>
      <c r="R3937" s="188"/>
      <c r="S3937" s="188"/>
      <c r="T3937" s="188"/>
      <c r="U3937" s="188"/>
      <c r="V3937" s="188"/>
      <c r="W3937" s="188">
        <v>770.54</v>
      </c>
      <c r="X3937" s="188"/>
      <c r="Y3937" s="188"/>
      <c r="Z3937" s="188"/>
      <c r="AA3937" s="188"/>
      <c r="AB3937" s="188"/>
      <c r="AC3937" s="188"/>
      <c r="AD3937" s="188"/>
      <c r="AE3937" s="188">
        <v>536.62</v>
      </c>
      <c r="AF3937" s="188"/>
    </row>
    <row r="3938" spans="1:32" x14ac:dyDescent="0.3">
      <c r="A3938" s="180" t="s">
        <v>973</v>
      </c>
      <c r="B3938" s="180">
        <v>21090</v>
      </c>
      <c r="C3938" s="182" t="s">
        <v>30221</v>
      </c>
      <c r="D3938" s="180" t="s">
        <v>6</v>
      </c>
      <c r="E3938" s="180" t="s">
        <v>857</v>
      </c>
      <c r="F3938" s="188"/>
      <c r="G3938" s="188"/>
      <c r="H3938" s="188"/>
      <c r="I3938" s="188"/>
      <c r="J3938" s="188">
        <v>889.69</v>
      </c>
      <c r="K3938" s="188"/>
      <c r="L3938" s="188"/>
      <c r="M3938" s="188"/>
      <c r="N3938" s="188"/>
      <c r="O3938" s="188"/>
      <c r="P3938" s="188">
        <v>545.87</v>
      </c>
      <c r="Q3938" s="188"/>
      <c r="R3938" s="188"/>
      <c r="S3938" s="188"/>
      <c r="T3938" s="188"/>
      <c r="U3938" s="188"/>
      <c r="V3938" s="188"/>
      <c r="W3938" s="188">
        <v>944.18</v>
      </c>
      <c r="X3938" s="188"/>
      <c r="Y3938" s="188"/>
      <c r="Z3938" s="188"/>
      <c r="AA3938" s="188"/>
      <c r="AB3938" s="188"/>
      <c r="AC3938" s="188"/>
      <c r="AD3938" s="188"/>
      <c r="AE3938" s="188">
        <v>657.55</v>
      </c>
      <c r="AF3938" s="188"/>
    </row>
    <row r="3939" spans="1:32" x14ac:dyDescent="0.3">
      <c r="A3939" s="180" t="s">
        <v>973</v>
      </c>
      <c r="B3939" s="180">
        <v>11315</v>
      </c>
      <c r="C3939" s="182" t="s">
        <v>30222</v>
      </c>
      <c r="D3939" s="180" t="s">
        <v>6</v>
      </c>
      <c r="E3939" s="180" t="s">
        <v>857</v>
      </c>
      <c r="F3939" s="188"/>
      <c r="G3939" s="188"/>
      <c r="H3939" s="188"/>
      <c r="I3939" s="188"/>
      <c r="J3939" s="188">
        <v>173.84</v>
      </c>
      <c r="K3939" s="188"/>
      <c r="L3939" s="188"/>
      <c r="M3939" s="188"/>
      <c r="N3939" s="188"/>
      <c r="O3939" s="188"/>
      <c r="P3939" s="188">
        <v>106.66</v>
      </c>
      <c r="Q3939" s="188"/>
      <c r="R3939" s="188"/>
      <c r="S3939" s="188"/>
      <c r="T3939" s="188"/>
      <c r="U3939" s="188"/>
      <c r="V3939" s="188"/>
      <c r="W3939" s="188">
        <v>184.49</v>
      </c>
      <c r="X3939" s="188"/>
      <c r="Y3939" s="188"/>
      <c r="Z3939" s="188"/>
      <c r="AA3939" s="188"/>
      <c r="AB3939" s="188"/>
      <c r="AC3939" s="188"/>
      <c r="AD3939" s="188"/>
      <c r="AE3939" s="188">
        <v>128.47999999999999</v>
      </c>
      <c r="AF3939" s="188"/>
    </row>
    <row r="3940" spans="1:32" x14ac:dyDescent="0.3">
      <c r="A3940" s="180" t="s">
        <v>973</v>
      </c>
      <c r="B3940" s="180">
        <v>21071</v>
      </c>
      <c r="C3940" s="182" t="s">
        <v>30223</v>
      </c>
      <c r="D3940" s="180" t="s">
        <v>6</v>
      </c>
      <c r="E3940" s="180" t="s">
        <v>857</v>
      </c>
      <c r="F3940" s="188"/>
      <c r="G3940" s="188"/>
      <c r="H3940" s="188"/>
      <c r="I3940" s="188"/>
      <c r="J3940" s="188">
        <v>265.88</v>
      </c>
      <c r="K3940" s="188"/>
      <c r="L3940" s="188"/>
      <c r="M3940" s="188"/>
      <c r="N3940" s="188"/>
      <c r="O3940" s="188"/>
      <c r="P3940" s="188">
        <v>163.13</v>
      </c>
      <c r="Q3940" s="188"/>
      <c r="R3940" s="188"/>
      <c r="S3940" s="188"/>
      <c r="T3940" s="188"/>
      <c r="U3940" s="188"/>
      <c r="V3940" s="188"/>
      <c r="W3940" s="188">
        <v>282.17</v>
      </c>
      <c r="X3940" s="188"/>
      <c r="Y3940" s="188"/>
      <c r="Z3940" s="188"/>
      <c r="AA3940" s="188"/>
      <c r="AB3940" s="188"/>
      <c r="AC3940" s="188"/>
      <c r="AD3940" s="188"/>
      <c r="AE3940" s="188">
        <v>196.51</v>
      </c>
      <c r="AF3940" s="188"/>
    </row>
    <row r="3941" spans="1:32" x14ac:dyDescent="0.3">
      <c r="A3941" s="180" t="s">
        <v>973</v>
      </c>
      <c r="B3941" s="180">
        <v>14112</v>
      </c>
      <c r="C3941" s="182" t="s">
        <v>30224</v>
      </c>
      <c r="D3941" s="180" t="s">
        <v>6</v>
      </c>
      <c r="E3941" s="180" t="s">
        <v>857</v>
      </c>
      <c r="F3941" s="188"/>
      <c r="G3941" s="188"/>
      <c r="H3941" s="188"/>
      <c r="I3941" s="188"/>
      <c r="J3941" s="188">
        <v>371.21</v>
      </c>
      <c r="K3941" s="188"/>
      <c r="L3941" s="188"/>
      <c r="M3941" s="188"/>
      <c r="N3941" s="188"/>
      <c r="O3941" s="188"/>
      <c r="P3941" s="188">
        <v>227.76</v>
      </c>
      <c r="Q3941" s="188"/>
      <c r="R3941" s="188"/>
      <c r="S3941" s="188"/>
      <c r="T3941" s="188"/>
      <c r="U3941" s="188"/>
      <c r="V3941" s="188"/>
      <c r="W3941" s="188">
        <v>393.95</v>
      </c>
      <c r="X3941" s="188"/>
      <c r="Y3941" s="188"/>
      <c r="Z3941" s="188"/>
      <c r="AA3941" s="188"/>
      <c r="AB3941" s="188"/>
      <c r="AC3941" s="188"/>
      <c r="AD3941" s="188"/>
      <c r="AE3941" s="188">
        <v>274.36</v>
      </c>
      <c r="AF3941" s="188"/>
    </row>
    <row r="3942" spans="1:32" x14ac:dyDescent="0.3">
      <c r="A3942" s="180" t="s">
        <v>973</v>
      </c>
      <c r="B3942" s="180">
        <v>11316</v>
      </c>
      <c r="C3942" s="182" t="s">
        <v>30225</v>
      </c>
      <c r="D3942" s="180" t="s">
        <v>6</v>
      </c>
      <c r="E3942" s="180" t="s">
        <v>857</v>
      </c>
      <c r="F3942" s="188"/>
      <c r="G3942" s="188"/>
      <c r="H3942" s="188"/>
      <c r="I3942" s="188"/>
      <c r="J3942" s="188">
        <v>572.66999999999996</v>
      </c>
      <c r="K3942" s="188"/>
      <c r="L3942" s="188"/>
      <c r="M3942" s="188"/>
      <c r="N3942" s="188"/>
      <c r="O3942" s="188"/>
      <c r="P3942" s="188">
        <v>351.36</v>
      </c>
      <c r="Q3942" s="188"/>
      <c r="R3942" s="188"/>
      <c r="S3942" s="188"/>
      <c r="T3942" s="188"/>
      <c r="U3942" s="188"/>
      <c r="V3942" s="188"/>
      <c r="W3942" s="188">
        <v>607.75</v>
      </c>
      <c r="X3942" s="188"/>
      <c r="Y3942" s="188"/>
      <c r="Z3942" s="188"/>
      <c r="AA3942" s="188"/>
      <c r="AB3942" s="188"/>
      <c r="AC3942" s="188"/>
      <c r="AD3942" s="188"/>
      <c r="AE3942" s="188">
        <v>423.25</v>
      </c>
      <c r="AF3942" s="188"/>
    </row>
    <row r="3943" spans="1:32" x14ac:dyDescent="0.3">
      <c r="A3943" s="180" t="s">
        <v>973</v>
      </c>
      <c r="B3943" s="180">
        <v>6243</v>
      </c>
      <c r="C3943" s="182" t="s">
        <v>30226</v>
      </c>
      <c r="D3943" s="180" t="s">
        <v>6</v>
      </c>
      <c r="E3943" s="180" t="s">
        <v>26586</v>
      </c>
      <c r="F3943" s="188"/>
      <c r="G3943" s="188"/>
      <c r="H3943" s="188"/>
      <c r="I3943" s="188"/>
      <c r="J3943" s="188">
        <v>659.6</v>
      </c>
      <c r="K3943" s="188"/>
      <c r="L3943" s="188"/>
      <c r="M3943" s="188"/>
      <c r="N3943" s="188"/>
      <c r="O3943" s="188"/>
      <c r="P3943" s="188">
        <v>404.7</v>
      </c>
      <c r="Q3943" s="188"/>
      <c r="R3943" s="188"/>
      <c r="S3943" s="188"/>
      <c r="T3943" s="188"/>
      <c r="U3943" s="188"/>
      <c r="V3943" s="188"/>
      <c r="W3943" s="188">
        <v>700</v>
      </c>
      <c r="X3943" s="188"/>
      <c r="Y3943" s="188"/>
      <c r="Z3943" s="188"/>
      <c r="AA3943" s="188"/>
      <c r="AB3943" s="188"/>
      <c r="AC3943" s="188"/>
      <c r="AD3943" s="188"/>
      <c r="AE3943" s="188">
        <v>487.5</v>
      </c>
      <c r="AF3943" s="188"/>
    </row>
    <row r="3944" spans="1:32" x14ac:dyDescent="0.3">
      <c r="A3944" s="180" t="s">
        <v>973</v>
      </c>
      <c r="B3944" s="180">
        <v>6240</v>
      </c>
      <c r="C3944" s="182" t="s">
        <v>30227</v>
      </c>
      <c r="D3944" s="180" t="s">
        <v>6</v>
      </c>
      <c r="E3944" s="180" t="s">
        <v>857</v>
      </c>
      <c r="F3944" s="188"/>
      <c r="G3944" s="188"/>
      <c r="H3944" s="188"/>
      <c r="I3944" s="188"/>
      <c r="J3944" s="188">
        <v>873.33</v>
      </c>
      <c r="K3944" s="188"/>
      <c r="L3944" s="188"/>
      <c r="M3944" s="188"/>
      <c r="N3944" s="188"/>
      <c r="O3944" s="188"/>
      <c r="P3944" s="188">
        <v>535.83000000000004</v>
      </c>
      <c r="Q3944" s="188"/>
      <c r="R3944" s="188"/>
      <c r="S3944" s="188"/>
      <c r="T3944" s="188"/>
      <c r="U3944" s="188"/>
      <c r="V3944" s="188"/>
      <c r="W3944" s="188">
        <v>926.82</v>
      </c>
      <c r="X3944" s="188"/>
      <c r="Y3944" s="188"/>
      <c r="Z3944" s="188"/>
      <c r="AA3944" s="188"/>
      <c r="AB3944" s="188"/>
      <c r="AC3944" s="188"/>
      <c r="AD3944" s="188"/>
      <c r="AE3944" s="188">
        <v>645.46</v>
      </c>
      <c r="AF3944" s="188"/>
    </row>
    <row r="3945" spans="1:32" x14ac:dyDescent="0.3">
      <c r="A3945" s="180" t="s">
        <v>973</v>
      </c>
      <c r="B3945" s="180">
        <v>11296</v>
      </c>
      <c r="C3945" s="182" t="s">
        <v>30228</v>
      </c>
      <c r="D3945" s="180" t="s">
        <v>6</v>
      </c>
      <c r="E3945" s="180" t="s">
        <v>857</v>
      </c>
      <c r="F3945" s="188"/>
      <c r="G3945" s="188"/>
      <c r="H3945" s="188"/>
      <c r="I3945" s="188"/>
      <c r="J3945" s="188">
        <v>2782.59</v>
      </c>
      <c r="K3945" s="188"/>
      <c r="L3945" s="188"/>
      <c r="M3945" s="188"/>
      <c r="N3945" s="188"/>
      <c r="O3945" s="188"/>
      <c r="P3945" s="188">
        <v>1707.26</v>
      </c>
      <c r="Q3945" s="188"/>
      <c r="R3945" s="188"/>
      <c r="S3945" s="188"/>
      <c r="T3945" s="188"/>
      <c r="U3945" s="188"/>
      <c r="V3945" s="188"/>
      <c r="W3945" s="188">
        <v>2953.02</v>
      </c>
      <c r="X3945" s="188"/>
      <c r="Y3945" s="188"/>
      <c r="Z3945" s="188"/>
      <c r="AA3945" s="188"/>
      <c r="AB3945" s="188"/>
      <c r="AC3945" s="188"/>
      <c r="AD3945" s="188"/>
      <c r="AE3945" s="188">
        <v>2056.56</v>
      </c>
      <c r="AF3945" s="188"/>
    </row>
    <row r="3946" spans="1:32" x14ac:dyDescent="0.3">
      <c r="A3946" s="180" t="s">
        <v>973</v>
      </c>
      <c r="B3946" s="180">
        <v>11299</v>
      </c>
      <c r="C3946" s="182" t="s">
        <v>30229</v>
      </c>
      <c r="D3946" s="180" t="s">
        <v>6</v>
      </c>
      <c r="E3946" s="180" t="s">
        <v>857</v>
      </c>
      <c r="F3946" s="188"/>
      <c r="G3946" s="188"/>
      <c r="H3946" s="188"/>
      <c r="I3946" s="188"/>
      <c r="J3946" s="188">
        <v>941.84</v>
      </c>
      <c r="K3946" s="188"/>
      <c r="L3946" s="188"/>
      <c r="M3946" s="188"/>
      <c r="N3946" s="188"/>
      <c r="O3946" s="188"/>
      <c r="P3946" s="188">
        <v>577.87</v>
      </c>
      <c r="Q3946" s="188"/>
      <c r="R3946" s="188"/>
      <c r="S3946" s="188"/>
      <c r="T3946" s="188"/>
      <c r="U3946" s="188"/>
      <c r="V3946" s="188"/>
      <c r="W3946" s="188">
        <v>999.53</v>
      </c>
      <c r="X3946" s="188"/>
      <c r="Y3946" s="188"/>
      <c r="Z3946" s="188"/>
      <c r="AA3946" s="188"/>
      <c r="AB3946" s="188"/>
      <c r="AC3946" s="188"/>
      <c r="AD3946" s="188"/>
      <c r="AE3946" s="188">
        <v>696.1</v>
      </c>
      <c r="AF3946" s="188"/>
    </row>
    <row r="3947" spans="1:32" x14ac:dyDescent="0.3">
      <c r="A3947" s="180" t="s">
        <v>973</v>
      </c>
      <c r="B3947" s="180">
        <v>11688</v>
      </c>
      <c r="C3947" s="182" t="s">
        <v>30230</v>
      </c>
      <c r="D3947" s="180" t="s">
        <v>6</v>
      </c>
      <c r="E3947" s="180" t="s">
        <v>857</v>
      </c>
      <c r="F3947" s="188">
        <v>612.19000000000005</v>
      </c>
      <c r="G3947" s="188">
        <v>567.21</v>
      </c>
      <c r="H3947" s="188">
        <v>497.49</v>
      </c>
      <c r="I3947" s="188">
        <v>618.57000000000005</v>
      </c>
      <c r="J3947" s="188">
        <v>441.66</v>
      </c>
      <c r="K3947" s="188">
        <v>458.54</v>
      </c>
      <c r="L3947" s="188">
        <v>589.32000000000005</v>
      </c>
      <c r="M3947" s="188">
        <v>579.55999999999995</v>
      </c>
      <c r="N3947" s="188">
        <v>476.54</v>
      </c>
      <c r="O3947" s="188">
        <v>564.79999999999995</v>
      </c>
      <c r="P3947" s="188">
        <v>530.78</v>
      </c>
      <c r="Q3947" s="188">
        <v>542.75</v>
      </c>
      <c r="R3947" s="188">
        <v>622.9</v>
      </c>
      <c r="S3947" s="188">
        <v>612.59</v>
      </c>
      <c r="T3947" s="188">
        <v>640.5</v>
      </c>
      <c r="U3947" s="188">
        <v>498.83</v>
      </c>
      <c r="V3947" s="188">
        <v>418.43</v>
      </c>
      <c r="W3947" s="188">
        <v>528.78</v>
      </c>
      <c r="X3947" s="188">
        <v>513.02</v>
      </c>
      <c r="Y3947" s="188">
        <v>476.9</v>
      </c>
      <c r="Z3947" s="188">
        <v>594.63</v>
      </c>
      <c r="AA3947" s="188">
        <v>557.71</v>
      </c>
      <c r="AB3947" s="188">
        <v>518.54</v>
      </c>
      <c r="AC3947" s="188">
        <v>496.85</v>
      </c>
      <c r="AD3947" s="188">
        <v>498.85</v>
      </c>
      <c r="AE3947" s="188">
        <v>485.86</v>
      </c>
      <c r="AF3947" s="188">
        <v>518.79999999999995</v>
      </c>
    </row>
    <row r="3948" spans="1:32" x14ac:dyDescent="0.3">
      <c r="A3948" s="180" t="s">
        <v>26752</v>
      </c>
      <c r="B3948" s="180">
        <v>37736</v>
      </c>
      <c r="C3948" s="182" t="s">
        <v>30231</v>
      </c>
      <c r="D3948" s="180" t="s">
        <v>6</v>
      </c>
      <c r="E3948" s="180" t="s">
        <v>26586</v>
      </c>
      <c r="F3948" s="188"/>
      <c r="G3948" s="188"/>
      <c r="H3948" s="188"/>
      <c r="I3948" s="188"/>
      <c r="J3948" s="188"/>
      <c r="K3948" s="188"/>
      <c r="L3948" s="188"/>
      <c r="M3948" s="188"/>
      <c r="N3948" s="188"/>
      <c r="O3948" s="188"/>
      <c r="P3948" s="188"/>
      <c r="Q3948" s="188"/>
      <c r="R3948" s="188"/>
      <c r="S3948" s="188"/>
      <c r="T3948" s="188"/>
      <c r="U3948" s="188"/>
      <c r="V3948" s="188"/>
      <c r="W3948" s="188"/>
      <c r="X3948" s="188"/>
      <c r="Y3948" s="188"/>
      <c r="Z3948" s="188"/>
      <c r="AA3948" s="188"/>
      <c r="AB3948" s="188"/>
      <c r="AC3948" s="188"/>
      <c r="AD3948" s="188"/>
      <c r="AE3948" s="188">
        <v>91750</v>
      </c>
      <c r="AF3948" s="188"/>
    </row>
    <row r="3949" spans="1:32" x14ac:dyDescent="0.3">
      <c r="A3949" s="180" t="s">
        <v>26752</v>
      </c>
      <c r="B3949" s="180">
        <v>37739</v>
      </c>
      <c r="C3949" s="182" t="s">
        <v>30232</v>
      </c>
      <c r="D3949" s="180" t="s">
        <v>6</v>
      </c>
      <c r="E3949" s="180" t="s">
        <v>857</v>
      </c>
      <c r="F3949" s="188"/>
      <c r="G3949" s="188"/>
      <c r="H3949" s="188"/>
      <c r="I3949" s="188"/>
      <c r="J3949" s="188"/>
      <c r="K3949" s="188"/>
      <c r="L3949" s="188"/>
      <c r="M3949" s="188"/>
      <c r="N3949" s="188"/>
      <c r="O3949" s="188"/>
      <c r="P3949" s="188"/>
      <c r="Q3949" s="188"/>
      <c r="R3949" s="188"/>
      <c r="S3949" s="188"/>
      <c r="T3949" s="188"/>
      <c r="U3949" s="188"/>
      <c r="V3949" s="188"/>
      <c r="W3949" s="188"/>
      <c r="X3949" s="188"/>
      <c r="Y3949" s="188"/>
      <c r="Z3949" s="188"/>
      <c r="AA3949" s="188"/>
      <c r="AB3949" s="188"/>
      <c r="AC3949" s="188"/>
      <c r="AD3949" s="188"/>
      <c r="AE3949" s="188">
        <v>112923.07</v>
      </c>
      <c r="AF3949" s="188"/>
    </row>
    <row r="3950" spans="1:32" x14ac:dyDescent="0.3">
      <c r="A3950" s="180" t="s">
        <v>26752</v>
      </c>
      <c r="B3950" s="180">
        <v>37738</v>
      </c>
      <c r="C3950" s="182" t="s">
        <v>30233</v>
      </c>
      <c r="D3950" s="180" t="s">
        <v>6</v>
      </c>
      <c r="E3950" s="180" t="s">
        <v>857</v>
      </c>
      <c r="F3950" s="188"/>
      <c r="G3950" s="188"/>
      <c r="H3950" s="188"/>
      <c r="I3950" s="188"/>
      <c r="J3950" s="188"/>
      <c r="K3950" s="188"/>
      <c r="L3950" s="188"/>
      <c r="M3950" s="188"/>
      <c r="N3950" s="188"/>
      <c r="O3950" s="188"/>
      <c r="P3950" s="188"/>
      <c r="Q3950" s="188"/>
      <c r="R3950" s="188"/>
      <c r="S3950" s="188"/>
      <c r="T3950" s="188"/>
      <c r="U3950" s="188"/>
      <c r="V3950" s="188"/>
      <c r="W3950" s="188"/>
      <c r="X3950" s="188"/>
      <c r="Y3950" s="188"/>
      <c r="Z3950" s="188"/>
      <c r="AA3950" s="188"/>
      <c r="AB3950" s="188"/>
      <c r="AC3950" s="188"/>
      <c r="AD3950" s="188"/>
      <c r="AE3950" s="188">
        <v>76560.62</v>
      </c>
      <c r="AF3950" s="188"/>
    </row>
    <row r="3951" spans="1:32" x14ac:dyDescent="0.3">
      <c r="A3951" s="180" t="s">
        <v>26752</v>
      </c>
      <c r="B3951" s="180">
        <v>25014</v>
      </c>
      <c r="C3951" s="182" t="s">
        <v>30234</v>
      </c>
      <c r="D3951" s="180" t="s">
        <v>6</v>
      </c>
      <c r="E3951" s="180" t="s">
        <v>857</v>
      </c>
      <c r="F3951" s="188"/>
      <c r="G3951" s="188"/>
      <c r="H3951" s="188"/>
      <c r="I3951" s="188"/>
      <c r="J3951" s="188"/>
      <c r="K3951" s="188"/>
      <c r="L3951" s="188"/>
      <c r="M3951" s="188"/>
      <c r="N3951" s="188"/>
      <c r="O3951" s="188"/>
      <c r="P3951" s="188"/>
      <c r="Q3951" s="188"/>
      <c r="R3951" s="188"/>
      <c r="S3951" s="188"/>
      <c r="T3951" s="188"/>
      <c r="U3951" s="188"/>
      <c r="V3951" s="188"/>
      <c r="W3951" s="188"/>
      <c r="X3951" s="188"/>
      <c r="Y3951" s="188"/>
      <c r="Z3951" s="188"/>
      <c r="AA3951" s="188"/>
      <c r="AB3951" s="188"/>
      <c r="AC3951" s="188"/>
      <c r="AD3951" s="188"/>
      <c r="AE3951" s="188">
        <v>127575.45</v>
      </c>
      <c r="AF3951" s="188"/>
    </row>
    <row r="3952" spans="1:32" x14ac:dyDescent="0.3">
      <c r="A3952" s="180" t="s">
        <v>26752</v>
      </c>
      <c r="B3952" s="180">
        <v>14405</v>
      </c>
      <c r="C3952" s="182" t="s">
        <v>30235</v>
      </c>
      <c r="D3952" s="180" t="s">
        <v>6</v>
      </c>
      <c r="E3952" s="180" t="s">
        <v>857</v>
      </c>
      <c r="F3952" s="188"/>
      <c r="G3952" s="188"/>
      <c r="H3952" s="188"/>
      <c r="I3952" s="188"/>
      <c r="J3952" s="188"/>
      <c r="K3952" s="188"/>
      <c r="L3952" s="188"/>
      <c r="M3952" s="188"/>
      <c r="N3952" s="188"/>
      <c r="O3952" s="188"/>
      <c r="P3952" s="188"/>
      <c r="Q3952" s="188"/>
      <c r="R3952" s="188"/>
      <c r="S3952" s="188"/>
      <c r="T3952" s="188"/>
      <c r="U3952" s="188"/>
      <c r="V3952" s="188"/>
      <c r="W3952" s="188"/>
      <c r="X3952" s="188"/>
      <c r="Y3952" s="188"/>
      <c r="Z3952" s="188"/>
      <c r="AA3952" s="188"/>
      <c r="AB3952" s="188"/>
      <c r="AC3952" s="188"/>
      <c r="AD3952" s="188"/>
      <c r="AE3952" s="188">
        <v>156956.93</v>
      </c>
      <c r="AF3952" s="188"/>
    </row>
    <row r="3953" spans="1:32" x14ac:dyDescent="0.3">
      <c r="A3953" s="180" t="s">
        <v>973</v>
      </c>
      <c r="B3953" s="180">
        <v>20271</v>
      </c>
      <c r="C3953" s="182" t="s">
        <v>30236</v>
      </c>
      <c r="D3953" s="180" t="s">
        <v>6</v>
      </c>
      <c r="E3953" s="180" t="s">
        <v>857</v>
      </c>
      <c r="F3953" s="188">
        <v>573.63</v>
      </c>
      <c r="G3953" s="188">
        <v>566.07000000000005</v>
      </c>
      <c r="H3953" s="188">
        <v>548.35</v>
      </c>
      <c r="I3953" s="188">
        <v>469.55</v>
      </c>
      <c r="J3953" s="188">
        <v>645.45000000000005</v>
      </c>
      <c r="K3953" s="188">
        <v>624.76</v>
      </c>
      <c r="L3953" s="188">
        <v>599.29999999999995</v>
      </c>
      <c r="M3953" s="188">
        <v>652.15</v>
      </c>
      <c r="N3953" s="188">
        <v>631.57000000000005</v>
      </c>
      <c r="O3953" s="188">
        <v>634.70000000000005</v>
      </c>
      <c r="P3953" s="188">
        <v>623.46</v>
      </c>
      <c r="Q3953" s="188">
        <v>699.63</v>
      </c>
      <c r="R3953" s="188">
        <v>609.76</v>
      </c>
      <c r="S3953" s="188">
        <v>675.63</v>
      </c>
      <c r="T3953" s="188">
        <v>579.11</v>
      </c>
      <c r="U3953" s="188">
        <v>560.59</v>
      </c>
      <c r="V3953" s="188">
        <v>599.98</v>
      </c>
      <c r="W3953" s="188">
        <v>808.41</v>
      </c>
      <c r="X3953" s="188">
        <v>569.85</v>
      </c>
      <c r="Y3953" s="188">
        <v>625.54</v>
      </c>
      <c r="Z3953" s="188">
        <v>738.24</v>
      </c>
      <c r="AA3953" s="188">
        <v>457.81</v>
      </c>
      <c r="AB3953" s="188">
        <v>691.02</v>
      </c>
      <c r="AC3953" s="188">
        <v>542.59</v>
      </c>
      <c r="AD3953" s="188">
        <v>534.76</v>
      </c>
      <c r="AE3953" s="188">
        <v>589.30999999999995</v>
      </c>
      <c r="AF3953" s="188">
        <v>576.24</v>
      </c>
    </row>
    <row r="3954" spans="1:32" x14ac:dyDescent="0.3">
      <c r="A3954" s="180" t="s">
        <v>973</v>
      </c>
      <c r="B3954" s="180">
        <v>10423</v>
      </c>
      <c r="C3954" s="182" t="s">
        <v>30237</v>
      </c>
      <c r="D3954" s="180" t="s">
        <v>6</v>
      </c>
      <c r="E3954" s="180" t="s">
        <v>857</v>
      </c>
      <c r="F3954" s="188">
        <v>421.18</v>
      </c>
      <c r="G3954" s="188">
        <v>415.62</v>
      </c>
      <c r="H3954" s="188">
        <v>402.62</v>
      </c>
      <c r="I3954" s="188">
        <v>344.76</v>
      </c>
      <c r="J3954" s="188">
        <v>473.91</v>
      </c>
      <c r="K3954" s="188">
        <v>458.72</v>
      </c>
      <c r="L3954" s="188">
        <v>440.02</v>
      </c>
      <c r="M3954" s="188">
        <v>478.83</v>
      </c>
      <c r="N3954" s="188">
        <v>463.72</v>
      </c>
      <c r="O3954" s="188">
        <v>466.02</v>
      </c>
      <c r="P3954" s="188">
        <v>457.76</v>
      </c>
      <c r="Q3954" s="188">
        <v>513.69000000000005</v>
      </c>
      <c r="R3954" s="188">
        <v>447.7</v>
      </c>
      <c r="S3954" s="188">
        <v>496.07</v>
      </c>
      <c r="T3954" s="188">
        <v>425.2</v>
      </c>
      <c r="U3954" s="188">
        <v>411.6</v>
      </c>
      <c r="V3954" s="188">
        <v>440.52</v>
      </c>
      <c r="W3954" s="188">
        <v>593.55999999999995</v>
      </c>
      <c r="X3954" s="188">
        <v>418.4</v>
      </c>
      <c r="Y3954" s="188">
        <v>459.29</v>
      </c>
      <c r="Z3954" s="188">
        <v>542.03</v>
      </c>
      <c r="AA3954" s="188">
        <v>336.14</v>
      </c>
      <c r="AB3954" s="188">
        <v>507.37</v>
      </c>
      <c r="AC3954" s="188">
        <v>398.38</v>
      </c>
      <c r="AD3954" s="188">
        <v>392.64</v>
      </c>
      <c r="AE3954" s="188">
        <v>432.69</v>
      </c>
      <c r="AF3954" s="188">
        <v>423.09</v>
      </c>
    </row>
    <row r="3955" spans="1:32" x14ac:dyDescent="0.3">
      <c r="A3955" s="180" t="s">
        <v>973</v>
      </c>
      <c r="B3955" s="180">
        <v>36790</v>
      </c>
      <c r="C3955" s="182" t="s">
        <v>30238</v>
      </c>
      <c r="D3955" s="180" t="s">
        <v>6</v>
      </c>
      <c r="E3955" s="180" t="s">
        <v>857</v>
      </c>
      <c r="F3955" s="188">
        <v>419.31</v>
      </c>
      <c r="G3955" s="188">
        <v>237.81</v>
      </c>
      <c r="H3955" s="188">
        <v>415.1</v>
      </c>
      <c r="I3955" s="188">
        <v>364.36</v>
      </c>
      <c r="J3955" s="188">
        <v>291.74</v>
      </c>
      <c r="K3955" s="188">
        <v>168.4</v>
      </c>
      <c r="L3955" s="188">
        <v>393.34</v>
      </c>
      <c r="M3955" s="188">
        <v>278.45999999999998</v>
      </c>
      <c r="N3955" s="188">
        <v>361.32</v>
      </c>
      <c r="O3955" s="188">
        <v>234.24</v>
      </c>
      <c r="P3955" s="188">
        <v>408.7</v>
      </c>
      <c r="Q3955" s="188">
        <v>595.85</v>
      </c>
      <c r="R3955" s="188">
        <v>312.79000000000002</v>
      </c>
      <c r="S3955" s="188">
        <v>322.8</v>
      </c>
      <c r="T3955" s="188">
        <v>197.22</v>
      </c>
      <c r="U3955" s="188">
        <v>340.27</v>
      </c>
      <c r="V3955" s="188">
        <v>384.83</v>
      </c>
      <c r="W3955" s="188">
        <v>344.79</v>
      </c>
      <c r="X3955" s="188">
        <v>421.56</v>
      </c>
      <c r="Y3955" s="188">
        <v>195.68</v>
      </c>
      <c r="Z3955" s="188">
        <v>370.38</v>
      </c>
      <c r="AA3955" s="188">
        <v>414.03</v>
      </c>
      <c r="AB3955" s="188">
        <v>436.48</v>
      </c>
      <c r="AC3955" s="188">
        <v>320.54000000000002</v>
      </c>
      <c r="AD3955" s="188">
        <v>194.22</v>
      </c>
      <c r="AE3955" s="188">
        <v>429.45</v>
      </c>
      <c r="AF3955" s="188">
        <v>271.01</v>
      </c>
    </row>
    <row r="3956" spans="1:32" x14ac:dyDescent="0.3">
      <c r="A3956" s="180" t="s">
        <v>973</v>
      </c>
      <c r="B3956" s="180">
        <v>37589</v>
      </c>
      <c r="C3956" s="182" t="s">
        <v>30239</v>
      </c>
      <c r="D3956" s="180" t="s">
        <v>6</v>
      </c>
      <c r="E3956" s="180" t="s">
        <v>857</v>
      </c>
      <c r="F3956" s="188">
        <v>513.77</v>
      </c>
      <c r="G3956" s="188">
        <v>291.38</v>
      </c>
      <c r="H3956" s="188">
        <v>508.6</v>
      </c>
      <c r="I3956" s="188">
        <v>446.43</v>
      </c>
      <c r="J3956" s="188">
        <v>357.46</v>
      </c>
      <c r="K3956" s="188">
        <v>206.33</v>
      </c>
      <c r="L3956" s="188">
        <v>481.95</v>
      </c>
      <c r="M3956" s="188">
        <v>341.19</v>
      </c>
      <c r="N3956" s="188">
        <v>442.71</v>
      </c>
      <c r="O3956" s="188">
        <v>287.01</v>
      </c>
      <c r="P3956" s="188">
        <v>500.76</v>
      </c>
      <c r="Q3956" s="188">
        <v>730.07</v>
      </c>
      <c r="R3956" s="188">
        <v>383.25</v>
      </c>
      <c r="S3956" s="188">
        <v>395.52</v>
      </c>
      <c r="T3956" s="188">
        <v>241.64</v>
      </c>
      <c r="U3956" s="188">
        <v>416.92</v>
      </c>
      <c r="V3956" s="188">
        <v>471.52</v>
      </c>
      <c r="W3956" s="188">
        <v>422.45</v>
      </c>
      <c r="X3956" s="188">
        <v>516.52</v>
      </c>
      <c r="Y3956" s="188">
        <v>239.76</v>
      </c>
      <c r="Z3956" s="188">
        <v>453.81</v>
      </c>
      <c r="AA3956" s="188">
        <v>507.29</v>
      </c>
      <c r="AB3956" s="188">
        <v>534.79999999999995</v>
      </c>
      <c r="AC3956" s="188">
        <v>392.75</v>
      </c>
      <c r="AD3956" s="188">
        <v>237.97</v>
      </c>
      <c r="AE3956" s="188">
        <v>526.17999999999995</v>
      </c>
      <c r="AF3956" s="188">
        <v>332.06</v>
      </c>
    </row>
    <row r="3957" spans="1:32" x14ac:dyDescent="0.3">
      <c r="A3957" s="180" t="s">
        <v>973</v>
      </c>
      <c r="B3957" s="180">
        <v>11690</v>
      </c>
      <c r="C3957" s="182" t="s">
        <v>30240</v>
      </c>
      <c r="D3957" s="180" t="s">
        <v>6</v>
      </c>
      <c r="E3957" s="180" t="s">
        <v>857</v>
      </c>
      <c r="F3957" s="188">
        <v>272.93</v>
      </c>
      <c r="G3957" s="188">
        <v>154.79</v>
      </c>
      <c r="H3957" s="188">
        <v>270.18</v>
      </c>
      <c r="I3957" s="188">
        <v>237.16</v>
      </c>
      <c r="J3957" s="188">
        <v>189.89</v>
      </c>
      <c r="K3957" s="188">
        <v>109.61</v>
      </c>
      <c r="L3957" s="188">
        <v>256.02</v>
      </c>
      <c r="M3957" s="188">
        <v>181.25</v>
      </c>
      <c r="N3957" s="188">
        <v>235.18</v>
      </c>
      <c r="O3957" s="188">
        <v>152.46</v>
      </c>
      <c r="P3957" s="188">
        <v>266.02</v>
      </c>
      <c r="Q3957" s="188">
        <v>387.83</v>
      </c>
      <c r="R3957" s="188">
        <v>203.59</v>
      </c>
      <c r="S3957" s="188">
        <v>210.11</v>
      </c>
      <c r="T3957" s="188">
        <v>128.37</v>
      </c>
      <c r="U3957" s="188">
        <v>221.48</v>
      </c>
      <c r="V3957" s="188">
        <v>250.48</v>
      </c>
      <c r="W3957" s="188">
        <v>224.42</v>
      </c>
      <c r="X3957" s="188">
        <v>274.39</v>
      </c>
      <c r="Y3957" s="188">
        <v>127.37</v>
      </c>
      <c r="Z3957" s="188">
        <v>241.08</v>
      </c>
      <c r="AA3957" s="188">
        <v>269.49</v>
      </c>
      <c r="AB3957" s="188">
        <v>284.10000000000002</v>
      </c>
      <c r="AC3957" s="188">
        <v>208.64</v>
      </c>
      <c r="AD3957" s="188">
        <v>126.42</v>
      </c>
      <c r="AE3957" s="188">
        <v>279.52</v>
      </c>
      <c r="AF3957" s="188">
        <v>176.4</v>
      </c>
    </row>
    <row r="3958" spans="1:32" x14ac:dyDescent="0.3">
      <c r="A3958" s="180" t="s">
        <v>973</v>
      </c>
      <c r="B3958" s="180">
        <v>20234</v>
      </c>
      <c r="C3958" s="182" t="s">
        <v>30241</v>
      </c>
      <c r="D3958" s="180" t="s">
        <v>6</v>
      </c>
      <c r="E3958" s="180" t="s">
        <v>857</v>
      </c>
      <c r="F3958" s="188">
        <v>345.39</v>
      </c>
      <c r="G3958" s="188">
        <v>195.89</v>
      </c>
      <c r="H3958" s="188">
        <v>341.92</v>
      </c>
      <c r="I3958" s="188">
        <v>300.13</v>
      </c>
      <c r="J3958" s="188">
        <v>240.31</v>
      </c>
      <c r="K3958" s="188">
        <v>138.71</v>
      </c>
      <c r="L3958" s="188">
        <v>324</v>
      </c>
      <c r="M3958" s="188">
        <v>229.37</v>
      </c>
      <c r="N3958" s="188">
        <v>297.62</v>
      </c>
      <c r="O3958" s="188">
        <v>192.95</v>
      </c>
      <c r="P3958" s="188">
        <v>336.65</v>
      </c>
      <c r="Q3958" s="188">
        <v>490.81</v>
      </c>
      <c r="R3958" s="188">
        <v>257.64999999999998</v>
      </c>
      <c r="S3958" s="188">
        <v>265.89999999999998</v>
      </c>
      <c r="T3958" s="188">
        <v>162.44999999999999</v>
      </c>
      <c r="U3958" s="188">
        <v>280.27999999999997</v>
      </c>
      <c r="V3958" s="188">
        <v>316.99</v>
      </c>
      <c r="W3958" s="188">
        <v>284</v>
      </c>
      <c r="X3958" s="188">
        <v>347.24</v>
      </c>
      <c r="Y3958" s="188">
        <v>161.19</v>
      </c>
      <c r="Z3958" s="188">
        <v>305.08999999999997</v>
      </c>
      <c r="AA3958" s="188">
        <v>341.04</v>
      </c>
      <c r="AB3958" s="188">
        <v>359.53</v>
      </c>
      <c r="AC3958" s="188">
        <v>264.04000000000002</v>
      </c>
      <c r="AD3958" s="188">
        <v>159.97999999999999</v>
      </c>
      <c r="AE3958" s="188">
        <v>353.74</v>
      </c>
      <c r="AF3958" s="188">
        <v>223.23</v>
      </c>
    </row>
    <row r="3959" spans="1:32" x14ac:dyDescent="0.3">
      <c r="A3959" s="180" t="s">
        <v>28315</v>
      </c>
      <c r="B3959" s="180">
        <v>44480</v>
      </c>
      <c r="C3959" s="182" t="s">
        <v>30242</v>
      </c>
      <c r="D3959" s="180" t="s">
        <v>44</v>
      </c>
      <c r="E3959" s="180" t="s">
        <v>857</v>
      </c>
      <c r="F3959" s="188">
        <v>22.7</v>
      </c>
      <c r="G3959" s="188">
        <v>19.670000000000002</v>
      </c>
      <c r="H3959" s="188">
        <v>18.920000000000002</v>
      </c>
      <c r="I3959" s="188">
        <v>21</v>
      </c>
      <c r="J3959" s="188">
        <v>21.19</v>
      </c>
      <c r="K3959" s="188">
        <v>17.78</v>
      </c>
      <c r="L3959" s="188">
        <v>13.81</v>
      </c>
      <c r="M3959" s="188">
        <v>18.54</v>
      </c>
      <c r="N3959" s="188">
        <v>21.38</v>
      </c>
      <c r="O3959" s="188">
        <v>18.54</v>
      </c>
      <c r="P3959" s="188">
        <v>21.19</v>
      </c>
      <c r="Q3959" s="188">
        <v>20.43</v>
      </c>
      <c r="R3959" s="188">
        <v>19.670000000000002</v>
      </c>
      <c r="S3959" s="188">
        <v>22.51</v>
      </c>
      <c r="T3959" s="188">
        <v>16.649999999999999</v>
      </c>
      <c r="U3959" s="188">
        <v>19.489999999999998</v>
      </c>
      <c r="V3959" s="188">
        <v>21.19</v>
      </c>
      <c r="W3959" s="188">
        <v>16.079999999999998</v>
      </c>
      <c r="X3959" s="188">
        <v>24.41</v>
      </c>
      <c r="Y3959" s="188">
        <v>18.54</v>
      </c>
      <c r="Z3959" s="188">
        <v>30.46</v>
      </c>
      <c r="AA3959" s="188">
        <v>18.54</v>
      </c>
      <c r="AB3959" s="188">
        <v>19.86</v>
      </c>
      <c r="AC3959" s="188">
        <v>16.27</v>
      </c>
      <c r="AD3959" s="188">
        <v>17.03</v>
      </c>
      <c r="AE3959" s="188">
        <v>16.649999999999999</v>
      </c>
      <c r="AF3959" s="188">
        <v>23.27</v>
      </c>
    </row>
    <row r="3960" spans="1:32" x14ac:dyDescent="0.3">
      <c r="A3960" s="180" t="s">
        <v>973</v>
      </c>
      <c r="B3960" s="180">
        <v>11457</v>
      </c>
      <c r="C3960" s="182" t="s">
        <v>30243</v>
      </c>
      <c r="D3960" s="180" t="s">
        <v>6</v>
      </c>
      <c r="E3960" s="180" t="s">
        <v>857</v>
      </c>
      <c r="F3960" s="188">
        <v>52.66</v>
      </c>
      <c r="G3960" s="188">
        <v>50.14</v>
      </c>
      <c r="H3960" s="188">
        <v>51.52</v>
      </c>
      <c r="I3960" s="188">
        <v>44.65</v>
      </c>
      <c r="J3960" s="188">
        <v>49.37</v>
      </c>
      <c r="K3960" s="188">
        <v>54.72</v>
      </c>
      <c r="L3960" s="188">
        <v>49.16</v>
      </c>
      <c r="M3960" s="188">
        <v>48.06</v>
      </c>
      <c r="N3960" s="188">
        <v>55.73</v>
      </c>
      <c r="O3960" s="188">
        <v>45.79</v>
      </c>
      <c r="P3960" s="188">
        <v>49.8</v>
      </c>
      <c r="Q3960" s="188">
        <v>54.38</v>
      </c>
      <c r="R3960" s="188">
        <v>61.96</v>
      </c>
      <c r="S3960" s="188">
        <v>51.98</v>
      </c>
      <c r="T3960" s="188">
        <v>51.52</v>
      </c>
      <c r="U3960" s="188">
        <v>54.72</v>
      </c>
      <c r="V3960" s="188">
        <v>50.37</v>
      </c>
      <c r="W3960" s="188">
        <v>48.08</v>
      </c>
      <c r="X3960" s="188">
        <v>50.26</v>
      </c>
      <c r="Y3960" s="188">
        <v>48.08</v>
      </c>
      <c r="Z3960" s="188">
        <v>58.39</v>
      </c>
      <c r="AA3960" s="188">
        <v>45.79</v>
      </c>
      <c r="AB3960" s="188">
        <v>51.68</v>
      </c>
      <c r="AC3960" s="188">
        <v>56.46</v>
      </c>
      <c r="AD3960" s="188">
        <v>51.52</v>
      </c>
      <c r="AE3960" s="188">
        <v>45.79</v>
      </c>
      <c r="AF3960" s="188">
        <v>54.95</v>
      </c>
    </row>
    <row r="3961" spans="1:32" x14ac:dyDescent="0.3">
      <c r="A3961" s="180" t="s">
        <v>973</v>
      </c>
      <c r="B3961" s="180">
        <v>44073</v>
      </c>
      <c r="C3961" s="182" t="s">
        <v>30244</v>
      </c>
      <c r="D3961" s="180" t="s">
        <v>37</v>
      </c>
      <c r="E3961" s="180" t="s">
        <v>857</v>
      </c>
      <c r="F3961" s="188">
        <v>0.91</v>
      </c>
      <c r="G3961" s="188">
        <v>0.84</v>
      </c>
      <c r="H3961" s="188">
        <v>0.74</v>
      </c>
      <c r="I3961" s="188">
        <v>0.74</v>
      </c>
      <c r="J3961" s="188">
        <v>0.66</v>
      </c>
      <c r="K3961" s="188">
        <v>0.85</v>
      </c>
      <c r="L3961" s="188">
        <v>0.64</v>
      </c>
      <c r="M3961" s="188">
        <v>0.76</v>
      </c>
      <c r="N3961" s="188">
        <v>0.81</v>
      </c>
      <c r="O3961" s="188">
        <v>0.75</v>
      </c>
      <c r="P3961" s="188">
        <v>1.1000000000000001</v>
      </c>
      <c r="Q3961" s="188">
        <v>0.64</v>
      </c>
      <c r="R3961" s="188">
        <v>0.75</v>
      </c>
      <c r="S3961" s="188">
        <v>0.77</v>
      </c>
      <c r="T3961" s="188">
        <v>0.72</v>
      </c>
      <c r="U3961" s="188">
        <v>1.32</v>
      </c>
      <c r="V3961" s="188">
        <v>1.21</v>
      </c>
      <c r="W3961" s="188">
        <v>0.79</v>
      </c>
      <c r="X3961" s="188">
        <v>0.72</v>
      </c>
      <c r="Y3961" s="188">
        <v>0.88</v>
      </c>
      <c r="Z3961" s="188">
        <v>0.78</v>
      </c>
      <c r="AA3961" s="188">
        <v>0.88</v>
      </c>
      <c r="AB3961" s="188">
        <v>0.95</v>
      </c>
      <c r="AC3961" s="188">
        <v>0.88</v>
      </c>
      <c r="AD3961" s="188">
        <v>0.87</v>
      </c>
      <c r="AE3961" s="188">
        <v>0.91</v>
      </c>
      <c r="AF3961" s="188">
        <v>0.76</v>
      </c>
    </row>
    <row r="3962" spans="1:32" x14ac:dyDescent="0.3">
      <c r="A3962" s="180" t="s">
        <v>973</v>
      </c>
      <c r="B3962" s="180">
        <v>3593</v>
      </c>
      <c r="C3962" s="182" t="s">
        <v>30245</v>
      </c>
      <c r="D3962" s="180" t="s">
        <v>6</v>
      </c>
      <c r="E3962" s="180" t="s">
        <v>857</v>
      </c>
      <c r="F3962" s="188">
        <v>97.11</v>
      </c>
      <c r="G3962" s="188"/>
      <c r="H3962" s="188"/>
      <c r="I3962" s="188"/>
      <c r="J3962" s="188">
        <v>85.39</v>
      </c>
      <c r="K3962" s="188"/>
      <c r="L3962" s="188"/>
      <c r="M3962" s="188">
        <v>102.65</v>
      </c>
      <c r="N3962" s="188">
        <v>99.93</v>
      </c>
      <c r="O3962" s="188"/>
      <c r="P3962" s="188">
        <v>101.29</v>
      </c>
      <c r="Q3962" s="188">
        <v>102.11</v>
      </c>
      <c r="R3962" s="188">
        <v>73.760000000000005</v>
      </c>
      <c r="S3962" s="188">
        <v>90.84</v>
      </c>
      <c r="T3962" s="188"/>
      <c r="U3962" s="188"/>
      <c r="V3962" s="188">
        <v>86.3</v>
      </c>
      <c r="W3962" s="188"/>
      <c r="X3962" s="188"/>
      <c r="Y3962" s="188">
        <v>74.58</v>
      </c>
      <c r="Z3962" s="188">
        <v>95.84</v>
      </c>
      <c r="AA3962" s="188"/>
      <c r="AB3962" s="188">
        <v>92.11</v>
      </c>
      <c r="AC3962" s="188">
        <v>104.47</v>
      </c>
      <c r="AD3962" s="188"/>
      <c r="AE3962" s="188">
        <v>94.75</v>
      </c>
      <c r="AF3962" s="188">
        <v>84.85</v>
      </c>
    </row>
    <row r="3963" spans="1:32" x14ac:dyDescent="0.3">
      <c r="A3963" s="180" t="s">
        <v>973</v>
      </c>
      <c r="B3963" s="180">
        <v>3588</v>
      </c>
      <c r="C3963" s="182" t="s">
        <v>30246</v>
      </c>
      <c r="D3963" s="180" t="s">
        <v>6</v>
      </c>
      <c r="E3963" s="180" t="s">
        <v>857</v>
      </c>
      <c r="F3963" s="188">
        <v>74.849999999999994</v>
      </c>
      <c r="G3963" s="188"/>
      <c r="H3963" s="188"/>
      <c r="I3963" s="188"/>
      <c r="J3963" s="188">
        <v>65.819999999999993</v>
      </c>
      <c r="K3963" s="188"/>
      <c r="L3963" s="188"/>
      <c r="M3963" s="188">
        <v>79.12</v>
      </c>
      <c r="N3963" s="188">
        <v>77.02</v>
      </c>
      <c r="O3963" s="188"/>
      <c r="P3963" s="188">
        <v>78.069999999999993</v>
      </c>
      <c r="Q3963" s="188">
        <v>78.7</v>
      </c>
      <c r="R3963" s="188">
        <v>56.86</v>
      </c>
      <c r="S3963" s="188">
        <v>70.02</v>
      </c>
      <c r="T3963" s="188"/>
      <c r="U3963" s="188"/>
      <c r="V3963" s="188">
        <v>66.52</v>
      </c>
      <c r="W3963" s="188"/>
      <c r="X3963" s="188"/>
      <c r="Y3963" s="188">
        <v>57.49</v>
      </c>
      <c r="Z3963" s="188">
        <v>73.87</v>
      </c>
      <c r="AA3963" s="188"/>
      <c r="AB3963" s="188">
        <v>71</v>
      </c>
      <c r="AC3963" s="188">
        <v>80.52</v>
      </c>
      <c r="AD3963" s="188"/>
      <c r="AE3963" s="188">
        <v>73.03</v>
      </c>
      <c r="AF3963" s="188">
        <v>65.400000000000006</v>
      </c>
    </row>
    <row r="3964" spans="1:32" x14ac:dyDescent="0.3">
      <c r="A3964" s="180" t="s">
        <v>973</v>
      </c>
      <c r="B3964" s="180">
        <v>3587</v>
      </c>
      <c r="C3964" s="182" t="s">
        <v>30247</v>
      </c>
      <c r="D3964" s="180" t="s">
        <v>6</v>
      </c>
      <c r="E3964" s="180" t="s">
        <v>857</v>
      </c>
      <c r="F3964" s="188">
        <v>46.45</v>
      </c>
      <c r="G3964" s="188"/>
      <c r="H3964" s="188"/>
      <c r="I3964" s="188"/>
      <c r="J3964" s="188">
        <v>40.840000000000003</v>
      </c>
      <c r="K3964" s="188"/>
      <c r="L3964" s="188"/>
      <c r="M3964" s="188">
        <v>49.1</v>
      </c>
      <c r="N3964" s="188">
        <v>47.79</v>
      </c>
      <c r="O3964" s="188"/>
      <c r="P3964" s="188">
        <v>48.45</v>
      </c>
      <c r="Q3964" s="188">
        <v>48.84</v>
      </c>
      <c r="R3964" s="188">
        <v>35.28</v>
      </c>
      <c r="S3964" s="188">
        <v>43.45</v>
      </c>
      <c r="T3964" s="188"/>
      <c r="U3964" s="188"/>
      <c r="V3964" s="188">
        <v>41.28</v>
      </c>
      <c r="W3964" s="188"/>
      <c r="X3964" s="188"/>
      <c r="Y3964" s="188">
        <v>35.67</v>
      </c>
      <c r="Z3964" s="188">
        <v>45.84</v>
      </c>
      <c r="AA3964" s="188"/>
      <c r="AB3964" s="188">
        <v>44.06</v>
      </c>
      <c r="AC3964" s="188">
        <v>49.97</v>
      </c>
      <c r="AD3964" s="188"/>
      <c r="AE3964" s="188">
        <v>45.32</v>
      </c>
      <c r="AF3964" s="188">
        <v>40.58</v>
      </c>
    </row>
    <row r="3965" spans="1:32" x14ac:dyDescent="0.3">
      <c r="A3965" s="180" t="s">
        <v>973</v>
      </c>
      <c r="B3965" s="180">
        <v>3585</v>
      </c>
      <c r="C3965" s="182" t="s">
        <v>30248</v>
      </c>
      <c r="D3965" s="180" t="s">
        <v>6</v>
      </c>
      <c r="E3965" s="180" t="s">
        <v>857</v>
      </c>
      <c r="F3965" s="188">
        <v>23.12</v>
      </c>
      <c r="G3965" s="188"/>
      <c r="H3965" s="188"/>
      <c r="I3965" s="188"/>
      <c r="J3965" s="188">
        <v>20.329999999999998</v>
      </c>
      <c r="K3965" s="188"/>
      <c r="L3965" s="188"/>
      <c r="M3965" s="188">
        <v>24.44</v>
      </c>
      <c r="N3965" s="188">
        <v>23.79</v>
      </c>
      <c r="O3965" s="188"/>
      <c r="P3965" s="188">
        <v>24.11</v>
      </c>
      <c r="Q3965" s="188">
        <v>24.31</v>
      </c>
      <c r="R3965" s="188">
        <v>17.559999999999999</v>
      </c>
      <c r="S3965" s="188">
        <v>21.63</v>
      </c>
      <c r="T3965" s="188"/>
      <c r="U3965" s="188"/>
      <c r="V3965" s="188">
        <v>20.54</v>
      </c>
      <c r="W3965" s="188"/>
      <c r="X3965" s="188"/>
      <c r="Y3965" s="188">
        <v>17.75</v>
      </c>
      <c r="Z3965" s="188">
        <v>22.81</v>
      </c>
      <c r="AA3965" s="188"/>
      <c r="AB3965" s="188">
        <v>21.93</v>
      </c>
      <c r="AC3965" s="188">
        <v>24.87</v>
      </c>
      <c r="AD3965" s="188"/>
      <c r="AE3965" s="188">
        <v>22.56</v>
      </c>
      <c r="AF3965" s="188">
        <v>20.2</v>
      </c>
    </row>
    <row r="3966" spans="1:32" x14ac:dyDescent="0.3">
      <c r="A3966" s="180" t="s">
        <v>973</v>
      </c>
      <c r="B3966" s="180">
        <v>3590</v>
      </c>
      <c r="C3966" s="182" t="s">
        <v>30249</v>
      </c>
      <c r="D3966" s="180" t="s">
        <v>6</v>
      </c>
      <c r="E3966" s="180" t="s">
        <v>857</v>
      </c>
      <c r="F3966" s="188">
        <v>275.73</v>
      </c>
      <c r="G3966" s="188"/>
      <c r="H3966" s="188"/>
      <c r="I3966" s="188"/>
      <c r="J3966" s="188">
        <v>242.45</v>
      </c>
      <c r="K3966" s="188"/>
      <c r="L3966" s="188"/>
      <c r="M3966" s="188">
        <v>291.45999999999998</v>
      </c>
      <c r="N3966" s="188">
        <v>283.72000000000003</v>
      </c>
      <c r="O3966" s="188"/>
      <c r="P3966" s="188">
        <v>287.58999999999997</v>
      </c>
      <c r="Q3966" s="188">
        <v>289.91000000000003</v>
      </c>
      <c r="R3966" s="188">
        <v>209.44</v>
      </c>
      <c r="S3966" s="188">
        <v>257.93</v>
      </c>
      <c r="T3966" s="188"/>
      <c r="U3966" s="188"/>
      <c r="V3966" s="188">
        <v>245.03</v>
      </c>
      <c r="W3966" s="188"/>
      <c r="X3966" s="188"/>
      <c r="Y3966" s="188">
        <v>211.76</v>
      </c>
      <c r="Z3966" s="188">
        <v>272.11</v>
      </c>
      <c r="AA3966" s="188"/>
      <c r="AB3966" s="188">
        <v>261.54000000000002</v>
      </c>
      <c r="AC3966" s="188">
        <v>296.62</v>
      </c>
      <c r="AD3966" s="188"/>
      <c r="AE3966" s="188">
        <v>269.02</v>
      </c>
      <c r="AF3966" s="188">
        <v>240.9</v>
      </c>
    </row>
    <row r="3967" spans="1:32" x14ac:dyDescent="0.3">
      <c r="A3967" s="180" t="s">
        <v>973</v>
      </c>
      <c r="B3967" s="180">
        <v>3589</v>
      </c>
      <c r="C3967" s="182" t="s">
        <v>30250</v>
      </c>
      <c r="D3967" s="180" t="s">
        <v>6</v>
      </c>
      <c r="E3967" s="180" t="s">
        <v>857</v>
      </c>
      <c r="F3967" s="188">
        <v>147.99</v>
      </c>
      <c r="G3967" s="188"/>
      <c r="H3967" s="188"/>
      <c r="I3967" s="188"/>
      <c r="J3967" s="188">
        <v>130.13</v>
      </c>
      <c r="K3967" s="188"/>
      <c r="L3967" s="188"/>
      <c r="M3967" s="188">
        <v>156.44</v>
      </c>
      <c r="N3967" s="188">
        <v>152.29</v>
      </c>
      <c r="O3967" s="188"/>
      <c r="P3967" s="188">
        <v>154.36000000000001</v>
      </c>
      <c r="Q3967" s="188">
        <v>155.61000000000001</v>
      </c>
      <c r="R3967" s="188">
        <v>112.41</v>
      </c>
      <c r="S3967" s="188">
        <v>138.44</v>
      </c>
      <c r="T3967" s="188"/>
      <c r="U3967" s="188"/>
      <c r="V3967" s="188">
        <v>131.52000000000001</v>
      </c>
      <c r="W3967" s="188"/>
      <c r="X3967" s="188"/>
      <c r="Y3967" s="188">
        <v>113.66</v>
      </c>
      <c r="Z3967" s="188">
        <v>146.06</v>
      </c>
      <c r="AA3967" s="188"/>
      <c r="AB3967" s="188">
        <v>140.38</v>
      </c>
      <c r="AC3967" s="188">
        <v>159.21</v>
      </c>
      <c r="AD3967" s="188"/>
      <c r="AE3967" s="188">
        <v>144.38999999999999</v>
      </c>
      <c r="AF3967" s="188">
        <v>129.30000000000001</v>
      </c>
    </row>
    <row r="3968" spans="1:32" x14ac:dyDescent="0.3">
      <c r="A3968" s="180" t="s">
        <v>973</v>
      </c>
      <c r="B3968" s="180">
        <v>3592</v>
      </c>
      <c r="C3968" s="182" t="s">
        <v>30251</v>
      </c>
      <c r="D3968" s="180" t="s">
        <v>6</v>
      </c>
      <c r="E3968" s="180" t="s">
        <v>857</v>
      </c>
      <c r="F3968" s="188">
        <v>435.84</v>
      </c>
      <c r="G3968" s="188"/>
      <c r="H3968" s="188"/>
      <c r="I3968" s="188"/>
      <c r="J3968" s="188">
        <v>383.25</v>
      </c>
      <c r="K3968" s="188"/>
      <c r="L3968" s="188"/>
      <c r="M3968" s="188">
        <v>460.71</v>
      </c>
      <c r="N3968" s="188">
        <v>448.48</v>
      </c>
      <c r="O3968" s="188"/>
      <c r="P3968" s="188">
        <v>454.6</v>
      </c>
      <c r="Q3968" s="188">
        <v>458.27</v>
      </c>
      <c r="R3968" s="188">
        <v>331.06</v>
      </c>
      <c r="S3968" s="188">
        <v>407.71</v>
      </c>
      <c r="T3968" s="188"/>
      <c r="U3968" s="188"/>
      <c r="V3968" s="188">
        <v>387.32</v>
      </c>
      <c r="W3968" s="188"/>
      <c r="X3968" s="188"/>
      <c r="Y3968" s="188">
        <v>334.73</v>
      </c>
      <c r="Z3968" s="188">
        <v>430.13</v>
      </c>
      <c r="AA3968" s="188"/>
      <c r="AB3968" s="188">
        <v>413.42</v>
      </c>
      <c r="AC3968" s="188">
        <v>468.87</v>
      </c>
      <c r="AD3968" s="188"/>
      <c r="AE3968" s="188">
        <v>425.24</v>
      </c>
      <c r="AF3968" s="188">
        <v>380.8</v>
      </c>
    </row>
    <row r="3969" spans="1:32" x14ac:dyDescent="0.3">
      <c r="A3969" s="180" t="s">
        <v>973</v>
      </c>
      <c r="B3969" s="180">
        <v>3586</v>
      </c>
      <c r="C3969" s="182" t="s">
        <v>30252</v>
      </c>
      <c r="D3969" s="180" t="s">
        <v>6</v>
      </c>
      <c r="E3969" s="180" t="s">
        <v>857</v>
      </c>
      <c r="F3969" s="188">
        <v>30.28</v>
      </c>
      <c r="G3969" s="188"/>
      <c r="H3969" s="188"/>
      <c r="I3969" s="188"/>
      <c r="J3969" s="188">
        <v>26.63</v>
      </c>
      <c r="K3969" s="188"/>
      <c r="L3969" s="188"/>
      <c r="M3969" s="188">
        <v>32.01</v>
      </c>
      <c r="N3969" s="188">
        <v>31.16</v>
      </c>
      <c r="O3969" s="188"/>
      <c r="P3969" s="188">
        <v>31.58</v>
      </c>
      <c r="Q3969" s="188">
        <v>31.84</v>
      </c>
      <c r="R3969" s="188">
        <v>23</v>
      </c>
      <c r="S3969" s="188">
        <v>28.33</v>
      </c>
      <c r="T3969" s="188"/>
      <c r="U3969" s="188"/>
      <c r="V3969" s="188">
        <v>26.91</v>
      </c>
      <c r="W3969" s="188"/>
      <c r="X3969" s="188"/>
      <c r="Y3969" s="188">
        <v>23.25</v>
      </c>
      <c r="Z3969" s="188">
        <v>29.88</v>
      </c>
      <c r="AA3969" s="188"/>
      <c r="AB3969" s="188">
        <v>28.72</v>
      </c>
      <c r="AC3969" s="188">
        <v>32.58</v>
      </c>
      <c r="AD3969" s="188"/>
      <c r="AE3969" s="188">
        <v>29.54</v>
      </c>
      <c r="AF3969" s="188">
        <v>26.46</v>
      </c>
    </row>
    <row r="3970" spans="1:32" x14ac:dyDescent="0.3">
      <c r="A3970" s="180" t="s">
        <v>973</v>
      </c>
      <c r="B3970" s="180">
        <v>3591</v>
      </c>
      <c r="C3970" s="182" t="s">
        <v>30253</v>
      </c>
      <c r="D3970" s="180" t="s">
        <v>6</v>
      </c>
      <c r="E3970" s="180" t="s">
        <v>857</v>
      </c>
      <c r="F3970" s="188">
        <v>698.67</v>
      </c>
      <c r="G3970" s="188"/>
      <c r="H3970" s="188"/>
      <c r="I3970" s="188"/>
      <c r="J3970" s="188">
        <v>614.36</v>
      </c>
      <c r="K3970" s="188"/>
      <c r="L3970" s="188"/>
      <c r="M3970" s="188">
        <v>738.54</v>
      </c>
      <c r="N3970" s="188">
        <v>718.93</v>
      </c>
      <c r="O3970" s="188"/>
      <c r="P3970" s="188">
        <v>728.74</v>
      </c>
      <c r="Q3970" s="188">
        <v>734.62</v>
      </c>
      <c r="R3970" s="188">
        <v>530.70000000000005</v>
      </c>
      <c r="S3970" s="188">
        <v>653.58000000000004</v>
      </c>
      <c r="T3970" s="188"/>
      <c r="U3970" s="188"/>
      <c r="V3970" s="188">
        <v>620.9</v>
      </c>
      <c r="W3970" s="188"/>
      <c r="X3970" s="188"/>
      <c r="Y3970" s="188">
        <v>536.59</v>
      </c>
      <c r="Z3970" s="188">
        <v>689.52</v>
      </c>
      <c r="AA3970" s="188"/>
      <c r="AB3970" s="188">
        <v>662.73</v>
      </c>
      <c r="AC3970" s="188">
        <v>751.61</v>
      </c>
      <c r="AD3970" s="188"/>
      <c r="AE3970" s="188">
        <v>681.68</v>
      </c>
      <c r="AF3970" s="188">
        <v>610.44000000000005</v>
      </c>
    </row>
    <row r="3971" spans="1:32" x14ac:dyDescent="0.3">
      <c r="A3971" s="180" t="s">
        <v>973</v>
      </c>
      <c r="B3971" s="180">
        <v>40396</v>
      </c>
      <c r="C3971" s="182" t="s">
        <v>30254</v>
      </c>
      <c r="D3971" s="180" t="s">
        <v>6</v>
      </c>
      <c r="E3971" s="180" t="s">
        <v>857</v>
      </c>
      <c r="F3971" s="188"/>
      <c r="G3971" s="188"/>
      <c r="H3971" s="188"/>
      <c r="I3971" s="188"/>
      <c r="J3971" s="188">
        <v>191.78</v>
      </c>
      <c r="K3971" s="188"/>
      <c r="L3971" s="188"/>
      <c r="M3971" s="188">
        <v>101.95</v>
      </c>
      <c r="N3971" s="188"/>
      <c r="O3971" s="188"/>
      <c r="P3971" s="188"/>
      <c r="Q3971" s="188"/>
      <c r="R3971" s="188"/>
      <c r="S3971" s="188"/>
      <c r="T3971" s="188"/>
      <c r="U3971" s="188"/>
      <c r="V3971" s="188"/>
      <c r="W3971" s="188"/>
      <c r="X3971" s="188"/>
      <c r="Y3971" s="188"/>
      <c r="Z3971" s="188"/>
      <c r="AA3971" s="188"/>
      <c r="AB3971" s="188">
        <v>182.42</v>
      </c>
      <c r="AC3971" s="188"/>
      <c r="AD3971" s="188"/>
      <c r="AE3971" s="188">
        <v>128.69</v>
      </c>
      <c r="AF3971" s="188"/>
    </row>
    <row r="3972" spans="1:32" x14ac:dyDescent="0.3">
      <c r="A3972" s="180" t="s">
        <v>973</v>
      </c>
      <c r="B3972" s="180">
        <v>40395</v>
      </c>
      <c r="C3972" s="182" t="s">
        <v>30255</v>
      </c>
      <c r="D3972" s="180" t="s">
        <v>6</v>
      </c>
      <c r="E3972" s="180" t="s">
        <v>857</v>
      </c>
      <c r="F3972" s="188"/>
      <c r="G3972" s="188"/>
      <c r="H3972" s="188"/>
      <c r="I3972" s="188"/>
      <c r="J3972" s="188">
        <v>147.18</v>
      </c>
      <c r="K3972" s="188"/>
      <c r="L3972" s="188"/>
      <c r="M3972" s="188">
        <v>78.239999999999995</v>
      </c>
      <c r="N3972" s="188"/>
      <c r="O3972" s="188"/>
      <c r="P3972" s="188"/>
      <c r="Q3972" s="188"/>
      <c r="R3972" s="188"/>
      <c r="S3972" s="188"/>
      <c r="T3972" s="188"/>
      <c r="U3972" s="188"/>
      <c r="V3972" s="188"/>
      <c r="W3972" s="188"/>
      <c r="X3972" s="188"/>
      <c r="Y3972" s="188"/>
      <c r="Z3972" s="188"/>
      <c r="AA3972" s="188"/>
      <c r="AB3972" s="188">
        <v>140</v>
      </c>
      <c r="AC3972" s="188"/>
      <c r="AD3972" s="188"/>
      <c r="AE3972" s="188">
        <v>98.76</v>
      </c>
      <c r="AF3972" s="188"/>
    </row>
    <row r="3973" spans="1:32" x14ac:dyDescent="0.3">
      <c r="A3973" s="180" t="s">
        <v>973</v>
      </c>
      <c r="B3973" s="180">
        <v>40394</v>
      </c>
      <c r="C3973" s="182" t="s">
        <v>30256</v>
      </c>
      <c r="D3973" s="180" t="s">
        <v>6</v>
      </c>
      <c r="E3973" s="180" t="s">
        <v>857</v>
      </c>
      <c r="F3973" s="188"/>
      <c r="G3973" s="188"/>
      <c r="H3973" s="188"/>
      <c r="I3973" s="188"/>
      <c r="J3973" s="188">
        <v>95.82</v>
      </c>
      <c r="K3973" s="188"/>
      <c r="L3973" s="188"/>
      <c r="M3973" s="188">
        <v>50.94</v>
      </c>
      <c r="N3973" s="188"/>
      <c r="O3973" s="188"/>
      <c r="P3973" s="188"/>
      <c r="Q3973" s="188"/>
      <c r="R3973" s="188"/>
      <c r="S3973" s="188"/>
      <c r="T3973" s="188"/>
      <c r="U3973" s="188"/>
      <c r="V3973" s="188"/>
      <c r="W3973" s="188"/>
      <c r="X3973" s="188"/>
      <c r="Y3973" s="188"/>
      <c r="Z3973" s="188"/>
      <c r="AA3973" s="188"/>
      <c r="AB3973" s="188">
        <v>91.15</v>
      </c>
      <c r="AC3973" s="188"/>
      <c r="AD3973" s="188"/>
      <c r="AE3973" s="188">
        <v>64.3</v>
      </c>
      <c r="AF3973" s="188"/>
    </row>
    <row r="3974" spans="1:32" x14ac:dyDescent="0.3">
      <c r="A3974" s="180" t="s">
        <v>973</v>
      </c>
      <c r="B3974" s="180">
        <v>40392</v>
      </c>
      <c r="C3974" s="182" t="s">
        <v>30257</v>
      </c>
      <c r="D3974" s="180" t="s">
        <v>6</v>
      </c>
      <c r="E3974" s="180" t="s">
        <v>857</v>
      </c>
      <c r="F3974" s="188"/>
      <c r="G3974" s="188"/>
      <c r="H3974" s="188"/>
      <c r="I3974" s="188"/>
      <c r="J3974" s="188">
        <v>47.36</v>
      </c>
      <c r="K3974" s="188"/>
      <c r="L3974" s="188"/>
      <c r="M3974" s="188">
        <v>25.17</v>
      </c>
      <c r="N3974" s="188"/>
      <c r="O3974" s="188"/>
      <c r="P3974" s="188"/>
      <c r="Q3974" s="188"/>
      <c r="R3974" s="188"/>
      <c r="S3974" s="188"/>
      <c r="T3974" s="188"/>
      <c r="U3974" s="188"/>
      <c r="V3974" s="188"/>
      <c r="W3974" s="188"/>
      <c r="X3974" s="188"/>
      <c r="Y3974" s="188"/>
      <c r="Z3974" s="188"/>
      <c r="AA3974" s="188"/>
      <c r="AB3974" s="188">
        <v>45.05</v>
      </c>
      <c r="AC3974" s="188"/>
      <c r="AD3974" s="188"/>
      <c r="AE3974" s="188">
        <v>31.78</v>
      </c>
      <c r="AF3974" s="188"/>
    </row>
    <row r="3975" spans="1:32" x14ac:dyDescent="0.3">
      <c r="A3975" s="180" t="s">
        <v>973</v>
      </c>
      <c r="B3975" s="180">
        <v>40398</v>
      </c>
      <c r="C3975" s="182" t="s">
        <v>30258</v>
      </c>
      <c r="D3975" s="180" t="s">
        <v>6</v>
      </c>
      <c r="E3975" s="180" t="s">
        <v>857</v>
      </c>
      <c r="F3975" s="188"/>
      <c r="G3975" s="188"/>
      <c r="H3975" s="188"/>
      <c r="I3975" s="188"/>
      <c r="J3975" s="188">
        <v>615.28</v>
      </c>
      <c r="K3975" s="188"/>
      <c r="L3975" s="188"/>
      <c r="M3975" s="188">
        <v>327.07</v>
      </c>
      <c r="N3975" s="188"/>
      <c r="O3975" s="188"/>
      <c r="P3975" s="188"/>
      <c r="Q3975" s="188"/>
      <c r="R3975" s="188"/>
      <c r="S3975" s="188"/>
      <c r="T3975" s="188"/>
      <c r="U3975" s="188"/>
      <c r="V3975" s="188"/>
      <c r="W3975" s="188"/>
      <c r="X3975" s="188"/>
      <c r="Y3975" s="188"/>
      <c r="Z3975" s="188"/>
      <c r="AA3975" s="188"/>
      <c r="AB3975" s="188">
        <v>585.25</v>
      </c>
      <c r="AC3975" s="188"/>
      <c r="AD3975" s="188"/>
      <c r="AE3975" s="188">
        <v>412.86</v>
      </c>
      <c r="AF3975" s="188"/>
    </row>
    <row r="3976" spans="1:32" x14ac:dyDescent="0.3">
      <c r="A3976" s="180" t="s">
        <v>973</v>
      </c>
      <c r="B3976" s="180">
        <v>40397</v>
      </c>
      <c r="C3976" s="182" t="s">
        <v>30259</v>
      </c>
      <c r="D3976" s="180" t="s">
        <v>6</v>
      </c>
      <c r="E3976" s="180" t="s">
        <v>857</v>
      </c>
      <c r="F3976" s="188"/>
      <c r="G3976" s="188"/>
      <c r="H3976" s="188"/>
      <c r="I3976" s="188"/>
      <c r="J3976" s="188">
        <v>315.08999999999997</v>
      </c>
      <c r="K3976" s="188"/>
      <c r="L3976" s="188"/>
      <c r="M3976" s="188">
        <v>167.5</v>
      </c>
      <c r="N3976" s="188"/>
      <c r="O3976" s="188"/>
      <c r="P3976" s="188"/>
      <c r="Q3976" s="188"/>
      <c r="R3976" s="188"/>
      <c r="S3976" s="188"/>
      <c r="T3976" s="188"/>
      <c r="U3976" s="188"/>
      <c r="V3976" s="188"/>
      <c r="W3976" s="188"/>
      <c r="X3976" s="188"/>
      <c r="Y3976" s="188"/>
      <c r="Z3976" s="188"/>
      <c r="AA3976" s="188"/>
      <c r="AB3976" s="188">
        <v>299.70999999999998</v>
      </c>
      <c r="AC3976" s="188"/>
      <c r="AD3976" s="188"/>
      <c r="AE3976" s="188">
        <v>211.43</v>
      </c>
      <c r="AF3976" s="188"/>
    </row>
    <row r="3977" spans="1:32" x14ac:dyDescent="0.3">
      <c r="A3977" s="180" t="s">
        <v>973</v>
      </c>
      <c r="B3977" s="180">
        <v>40399</v>
      </c>
      <c r="C3977" s="182" t="s">
        <v>30260</v>
      </c>
      <c r="D3977" s="180" t="s">
        <v>6</v>
      </c>
      <c r="E3977" s="180" t="s">
        <v>857</v>
      </c>
      <c r="F3977" s="188"/>
      <c r="G3977" s="188"/>
      <c r="H3977" s="188"/>
      <c r="I3977" s="188"/>
      <c r="J3977" s="188">
        <v>1006.58</v>
      </c>
      <c r="K3977" s="188"/>
      <c r="L3977" s="188"/>
      <c r="M3977" s="188">
        <v>535.09</v>
      </c>
      <c r="N3977" s="188"/>
      <c r="O3977" s="188"/>
      <c r="P3977" s="188"/>
      <c r="Q3977" s="188"/>
      <c r="R3977" s="188"/>
      <c r="S3977" s="188"/>
      <c r="T3977" s="188"/>
      <c r="U3977" s="188"/>
      <c r="V3977" s="188"/>
      <c r="W3977" s="188"/>
      <c r="X3977" s="188"/>
      <c r="Y3977" s="188"/>
      <c r="Z3977" s="188"/>
      <c r="AA3977" s="188"/>
      <c r="AB3977" s="188">
        <v>957.46</v>
      </c>
      <c r="AC3977" s="188"/>
      <c r="AD3977" s="188"/>
      <c r="AE3977" s="188">
        <v>675.44</v>
      </c>
      <c r="AF3977" s="188"/>
    </row>
    <row r="3978" spans="1:32" x14ac:dyDescent="0.3">
      <c r="A3978" s="180" t="s">
        <v>973</v>
      </c>
      <c r="B3978" s="180">
        <v>40393</v>
      </c>
      <c r="C3978" s="182" t="s">
        <v>30261</v>
      </c>
      <c r="D3978" s="180" t="s">
        <v>6</v>
      </c>
      <c r="E3978" s="180" t="s">
        <v>857</v>
      </c>
      <c r="F3978" s="188"/>
      <c r="G3978" s="188"/>
      <c r="H3978" s="188"/>
      <c r="I3978" s="188"/>
      <c r="J3978" s="188">
        <v>61</v>
      </c>
      <c r="K3978" s="188"/>
      <c r="L3978" s="188"/>
      <c r="M3978" s="188">
        <v>32.42</v>
      </c>
      <c r="N3978" s="188"/>
      <c r="O3978" s="188"/>
      <c r="P3978" s="188"/>
      <c r="Q3978" s="188"/>
      <c r="R3978" s="188"/>
      <c r="S3978" s="188"/>
      <c r="T3978" s="188"/>
      <c r="U3978" s="188"/>
      <c r="V3978" s="188"/>
      <c r="W3978" s="188"/>
      <c r="X3978" s="188"/>
      <c r="Y3978" s="188"/>
      <c r="Z3978" s="188"/>
      <c r="AA3978" s="188"/>
      <c r="AB3978" s="188">
        <v>58.02</v>
      </c>
      <c r="AC3978" s="188"/>
      <c r="AD3978" s="188"/>
      <c r="AE3978" s="188">
        <v>40.93</v>
      </c>
      <c r="AF3978" s="188"/>
    </row>
    <row r="3979" spans="1:32" x14ac:dyDescent="0.3">
      <c r="A3979" s="180" t="s">
        <v>973</v>
      </c>
      <c r="B3979" s="180">
        <v>44253</v>
      </c>
      <c r="C3979" s="182" t="s">
        <v>30262</v>
      </c>
      <c r="D3979" s="180" t="s">
        <v>6</v>
      </c>
      <c r="E3979" s="180" t="s">
        <v>857</v>
      </c>
      <c r="F3979" s="188">
        <v>313.45999999999998</v>
      </c>
      <c r="G3979" s="188"/>
      <c r="H3979" s="188">
        <v>277.19</v>
      </c>
      <c r="I3979" s="188"/>
      <c r="J3979" s="188">
        <v>270.02999999999997</v>
      </c>
      <c r="K3979" s="188">
        <v>260.10000000000002</v>
      </c>
      <c r="L3979" s="188">
        <v>281.35000000000002</v>
      </c>
      <c r="M3979" s="188">
        <v>319.23</v>
      </c>
      <c r="N3979" s="188">
        <v>367.97</v>
      </c>
      <c r="O3979" s="188"/>
      <c r="P3979" s="188">
        <v>288.05</v>
      </c>
      <c r="Q3979" s="188">
        <v>310.91000000000003</v>
      </c>
      <c r="R3979" s="188">
        <v>303.98</v>
      </c>
      <c r="S3979" s="188">
        <v>283.2</v>
      </c>
      <c r="T3979" s="188"/>
      <c r="U3979" s="188">
        <v>345.8</v>
      </c>
      <c r="V3979" s="188"/>
      <c r="W3979" s="188">
        <v>328.47</v>
      </c>
      <c r="X3979" s="188">
        <v>304.91000000000003</v>
      </c>
      <c r="Y3979" s="188">
        <v>254.55</v>
      </c>
      <c r="Z3979" s="188">
        <v>326.16000000000003</v>
      </c>
      <c r="AA3979" s="188"/>
      <c r="AB3979" s="188">
        <v>345.8</v>
      </c>
      <c r="AC3979" s="188">
        <v>302.83</v>
      </c>
      <c r="AD3979" s="188"/>
      <c r="AE3979" s="188">
        <v>285.74</v>
      </c>
      <c r="AF3979" s="188"/>
    </row>
    <row r="3980" spans="1:32" x14ac:dyDescent="0.3">
      <c r="A3980" s="180" t="s">
        <v>973</v>
      </c>
      <c r="B3980" s="180">
        <v>21121</v>
      </c>
      <c r="C3980" s="182" t="s">
        <v>30263</v>
      </c>
      <c r="D3980" s="180" t="s">
        <v>6</v>
      </c>
      <c r="E3980" s="180" t="s">
        <v>857</v>
      </c>
      <c r="F3980" s="188">
        <v>4.49</v>
      </c>
      <c r="G3980" s="188"/>
      <c r="H3980" s="188">
        <v>3.97</v>
      </c>
      <c r="I3980" s="188"/>
      <c r="J3980" s="188">
        <v>3.87</v>
      </c>
      <c r="K3980" s="188">
        <v>3.73</v>
      </c>
      <c r="L3980" s="188">
        <v>4.03</v>
      </c>
      <c r="M3980" s="188">
        <v>4.58</v>
      </c>
      <c r="N3980" s="188">
        <v>5.28</v>
      </c>
      <c r="O3980" s="188"/>
      <c r="P3980" s="188">
        <v>4.13</v>
      </c>
      <c r="Q3980" s="188">
        <v>4.46</v>
      </c>
      <c r="R3980" s="188">
        <v>4.3600000000000003</v>
      </c>
      <c r="S3980" s="188">
        <v>4.0599999999999996</v>
      </c>
      <c r="T3980" s="188"/>
      <c r="U3980" s="188">
        <v>4.96</v>
      </c>
      <c r="V3980" s="188"/>
      <c r="W3980" s="188">
        <v>4.71</v>
      </c>
      <c r="X3980" s="188">
        <v>4.37</v>
      </c>
      <c r="Y3980" s="188">
        <v>3.65</v>
      </c>
      <c r="Z3980" s="188">
        <v>4.68</v>
      </c>
      <c r="AA3980" s="188"/>
      <c r="AB3980" s="188">
        <v>4.96</v>
      </c>
      <c r="AC3980" s="188">
        <v>4.34</v>
      </c>
      <c r="AD3980" s="188"/>
      <c r="AE3980" s="188">
        <v>4.0999999999999996</v>
      </c>
      <c r="AF3980" s="188"/>
    </row>
    <row r="3981" spans="1:32" x14ac:dyDescent="0.3">
      <c r="A3981" s="180" t="s">
        <v>973</v>
      </c>
      <c r="B3981" s="180">
        <v>38010</v>
      </c>
      <c r="C3981" s="182" t="s">
        <v>30264</v>
      </c>
      <c r="D3981" s="180" t="s">
        <v>6</v>
      </c>
      <c r="E3981" s="180" t="s">
        <v>857</v>
      </c>
      <c r="F3981" s="188">
        <v>5.6</v>
      </c>
      <c r="G3981" s="188"/>
      <c r="H3981" s="188">
        <v>4.95</v>
      </c>
      <c r="I3981" s="188"/>
      <c r="J3981" s="188">
        <v>4.82</v>
      </c>
      <c r="K3981" s="188">
        <v>4.6399999999999997</v>
      </c>
      <c r="L3981" s="188">
        <v>5.0199999999999996</v>
      </c>
      <c r="M3981" s="188">
        <v>5.7</v>
      </c>
      <c r="N3981" s="188">
        <v>6.57</v>
      </c>
      <c r="O3981" s="188"/>
      <c r="P3981" s="188">
        <v>5.14</v>
      </c>
      <c r="Q3981" s="188">
        <v>5.55</v>
      </c>
      <c r="R3981" s="188">
        <v>5.43</v>
      </c>
      <c r="S3981" s="188">
        <v>5.0599999999999996</v>
      </c>
      <c r="T3981" s="188"/>
      <c r="U3981" s="188">
        <v>6.18</v>
      </c>
      <c r="V3981" s="188"/>
      <c r="W3981" s="188">
        <v>5.87</v>
      </c>
      <c r="X3981" s="188">
        <v>5.44</v>
      </c>
      <c r="Y3981" s="188">
        <v>4.54</v>
      </c>
      <c r="Z3981" s="188">
        <v>5.82</v>
      </c>
      <c r="AA3981" s="188"/>
      <c r="AB3981" s="188">
        <v>6.18</v>
      </c>
      <c r="AC3981" s="188">
        <v>5.41</v>
      </c>
      <c r="AD3981" s="188"/>
      <c r="AE3981" s="188">
        <v>5.0999999999999996</v>
      </c>
      <c r="AF3981" s="188"/>
    </row>
    <row r="3982" spans="1:32" x14ac:dyDescent="0.3">
      <c r="A3982" s="180" t="s">
        <v>973</v>
      </c>
      <c r="B3982" s="180">
        <v>38011</v>
      </c>
      <c r="C3982" s="182" t="s">
        <v>30265</v>
      </c>
      <c r="D3982" s="180" t="s">
        <v>6</v>
      </c>
      <c r="E3982" s="180" t="s">
        <v>857</v>
      </c>
      <c r="F3982" s="188">
        <v>11.22</v>
      </c>
      <c r="G3982" s="188"/>
      <c r="H3982" s="188">
        <v>9.92</v>
      </c>
      <c r="I3982" s="188"/>
      <c r="J3982" s="188">
        <v>9.67</v>
      </c>
      <c r="K3982" s="188">
        <v>9.31</v>
      </c>
      <c r="L3982" s="188">
        <v>10.07</v>
      </c>
      <c r="M3982" s="188">
        <v>11.43</v>
      </c>
      <c r="N3982" s="188">
        <v>13.17</v>
      </c>
      <c r="O3982" s="188"/>
      <c r="P3982" s="188">
        <v>10.31</v>
      </c>
      <c r="Q3982" s="188">
        <v>11.13</v>
      </c>
      <c r="R3982" s="188">
        <v>10.88</v>
      </c>
      <c r="S3982" s="188">
        <v>10.14</v>
      </c>
      <c r="T3982" s="188"/>
      <c r="U3982" s="188">
        <v>12.38</v>
      </c>
      <c r="V3982" s="188"/>
      <c r="W3982" s="188">
        <v>11.76</v>
      </c>
      <c r="X3982" s="188">
        <v>10.91</v>
      </c>
      <c r="Y3982" s="188">
        <v>9.11</v>
      </c>
      <c r="Z3982" s="188">
        <v>11.68</v>
      </c>
      <c r="AA3982" s="188"/>
      <c r="AB3982" s="188">
        <v>12.38</v>
      </c>
      <c r="AC3982" s="188">
        <v>10.84</v>
      </c>
      <c r="AD3982" s="188"/>
      <c r="AE3982" s="188">
        <v>10.23</v>
      </c>
      <c r="AF3982" s="188"/>
    </row>
    <row r="3983" spans="1:32" x14ac:dyDescent="0.3">
      <c r="A3983" s="180" t="s">
        <v>973</v>
      </c>
      <c r="B3983" s="180">
        <v>38012</v>
      </c>
      <c r="C3983" s="182" t="s">
        <v>30266</v>
      </c>
      <c r="D3983" s="180" t="s">
        <v>6</v>
      </c>
      <c r="E3983" s="180" t="s">
        <v>857</v>
      </c>
      <c r="F3983" s="188">
        <v>42.79</v>
      </c>
      <c r="G3983" s="188"/>
      <c r="H3983" s="188">
        <v>37.840000000000003</v>
      </c>
      <c r="I3983" s="188"/>
      <c r="J3983" s="188">
        <v>36.86</v>
      </c>
      <c r="K3983" s="188">
        <v>35.5</v>
      </c>
      <c r="L3983" s="188">
        <v>38.4</v>
      </c>
      <c r="M3983" s="188">
        <v>43.58</v>
      </c>
      <c r="N3983" s="188">
        <v>50.23</v>
      </c>
      <c r="O3983" s="188"/>
      <c r="P3983" s="188">
        <v>39.32</v>
      </c>
      <c r="Q3983" s="188">
        <v>42.44</v>
      </c>
      <c r="R3983" s="188">
        <v>41.49</v>
      </c>
      <c r="S3983" s="188">
        <v>38.659999999999997</v>
      </c>
      <c r="T3983" s="188"/>
      <c r="U3983" s="188">
        <v>47.2</v>
      </c>
      <c r="V3983" s="188"/>
      <c r="W3983" s="188">
        <v>44.84</v>
      </c>
      <c r="X3983" s="188">
        <v>41.62</v>
      </c>
      <c r="Y3983" s="188">
        <v>34.75</v>
      </c>
      <c r="Z3983" s="188">
        <v>44.52</v>
      </c>
      <c r="AA3983" s="188"/>
      <c r="AB3983" s="188">
        <v>47.2</v>
      </c>
      <c r="AC3983" s="188">
        <v>41.34</v>
      </c>
      <c r="AD3983" s="188"/>
      <c r="AE3983" s="188">
        <v>39</v>
      </c>
      <c r="AF3983" s="188"/>
    </row>
    <row r="3984" spans="1:32" x14ac:dyDescent="0.3">
      <c r="A3984" s="180" t="s">
        <v>973</v>
      </c>
      <c r="B3984" s="180">
        <v>38013</v>
      </c>
      <c r="C3984" s="182" t="s">
        <v>30267</v>
      </c>
      <c r="D3984" s="180" t="s">
        <v>6</v>
      </c>
      <c r="E3984" s="180" t="s">
        <v>857</v>
      </c>
      <c r="F3984" s="188">
        <v>54.97</v>
      </c>
      <c r="G3984" s="188"/>
      <c r="H3984" s="188">
        <v>48.61</v>
      </c>
      <c r="I3984" s="188"/>
      <c r="J3984" s="188">
        <v>47.35</v>
      </c>
      <c r="K3984" s="188">
        <v>45.61</v>
      </c>
      <c r="L3984" s="188">
        <v>49.34</v>
      </c>
      <c r="M3984" s="188">
        <v>55.98</v>
      </c>
      <c r="N3984" s="188">
        <v>64.53</v>
      </c>
      <c r="O3984" s="188"/>
      <c r="P3984" s="188">
        <v>50.51</v>
      </c>
      <c r="Q3984" s="188">
        <v>54.52</v>
      </c>
      <c r="R3984" s="188">
        <v>53.31</v>
      </c>
      <c r="S3984" s="188">
        <v>49.66</v>
      </c>
      <c r="T3984" s="188"/>
      <c r="U3984" s="188">
        <v>60.64</v>
      </c>
      <c r="V3984" s="188"/>
      <c r="W3984" s="188">
        <v>57.6</v>
      </c>
      <c r="X3984" s="188">
        <v>53.47</v>
      </c>
      <c r="Y3984" s="188">
        <v>44.64</v>
      </c>
      <c r="Z3984" s="188">
        <v>57.2</v>
      </c>
      <c r="AA3984" s="188"/>
      <c r="AB3984" s="188">
        <v>60.64</v>
      </c>
      <c r="AC3984" s="188">
        <v>53.11</v>
      </c>
      <c r="AD3984" s="188"/>
      <c r="AE3984" s="188">
        <v>50.11</v>
      </c>
      <c r="AF3984" s="188"/>
    </row>
    <row r="3985" spans="1:32" x14ac:dyDescent="0.3">
      <c r="A3985" s="180" t="s">
        <v>973</v>
      </c>
      <c r="B3985" s="180">
        <v>38014</v>
      </c>
      <c r="C3985" s="182" t="s">
        <v>30268</v>
      </c>
      <c r="D3985" s="180" t="s">
        <v>6</v>
      </c>
      <c r="E3985" s="180" t="s">
        <v>857</v>
      </c>
      <c r="F3985" s="188">
        <v>91.8</v>
      </c>
      <c r="G3985" s="188"/>
      <c r="H3985" s="188">
        <v>81.180000000000007</v>
      </c>
      <c r="I3985" s="188"/>
      <c r="J3985" s="188">
        <v>79.08</v>
      </c>
      <c r="K3985" s="188">
        <v>76.17</v>
      </c>
      <c r="L3985" s="188">
        <v>82.39</v>
      </c>
      <c r="M3985" s="188">
        <v>93.49</v>
      </c>
      <c r="N3985" s="188">
        <v>107.76</v>
      </c>
      <c r="O3985" s="188"/>
      <c r="P3985" s="188">
        <v>84.36</v>
      </c>
      <c r="Q3985" s="188">
        <v>91.05</v>
      </c>
      <c r="R3985" s="188">
        <v>89.02</v>
      </c>
      <c r="S3985" s="188">
        <v>82.94</v>
      </c>
      <c r="T3985" s="188"/>
      <c r="U3985" s="188">
        <v>101.27</v>
      </c>
      <c r="V3985" s="188"/>
      <c r="W3985" s="188">
        <v>96.19</v>
      </c>
      <c r="X3985" s="188">
        <v>89.29</v>
      </c>
      <c r="Y3985" s="188">
        <v>74.55</v>
      </c>
      <c r="Z3985" s="188">
        <v>95.52</v>
      </c>
      <c r="AA3985" s="188"/>
      <c r="AB3985" s="188">
        <v>101.27</v>
      </c>
      <c r="AC3985" s="188">
        <v>88.69</v>
      </c>
      <c r="AD3985" s="188"/>
      <c r="AE3985" s="188">
        <v>83.68</v>
      </c>
      <c r="AF3985" s="188"/>
    </row>
    <row r="3986" spans="1:32" x14ac:dyDescent="0.3">
      <c r="A3986" s="180" t="s">
        <v>973</v>
      </c>
      <c r="B3986" s="180">
        <v>38015</v>
      </c>
      <c r="C3986" s="182" t="s">
        <v>30269</v>
      </c>
      <c r="D3986" s="180" t="s">
        <v>6</v>
      </c>
      <c r="E3986" s="180" t="s">
        <v>857</v>
      </c>
      <c r="F3986" s="188">
        <v>215.81</v>
      </c>
      <c r="G3986" s="188"/>
      <c r="H3986" s="188">
        <v>190.84</v>
      </c>
      <c r="I3986" s="188"/>
      <c r="J3986" s="188">
        <v>185.91</v>
      </c>
      <c r="K3986" s="188">
        <v>179.07</v>
      </c>
      <c r="L3986" s="188">
        <v>193.7</v>
      </c>
      <c r="M3986" s="188">
        <v>219.79</v>
      </c>
      <c r="N3986" s="188">
        <v>253.34</v>
      </c>
      <c r="O3986" s="188"/>
      <c r="P3986" s="188">
        <v>198.32</v>
      </c>
      <c r="Q3986" s="188">
        <v>214.06</v>
      </c>
      <c r="R3986" s="188">
        <v>209.29</v>
      </c>
      <c r="S3986" s="188">
        <v>194.98</v>
      </c>
      <c r="T3986" s="188"/>
      <c r="U3986" s="188">
        <v>238.08</v>
      </c>
      <c r="V3986" s="188"/>
      <c r="W3986" s="188">
        <v>226.15</v>
      </c>
      <c r="X3986" s="188">
        <v>209.93</v>
      </c>
      <c r="Y3986" s="188">
        <v>175.25</v>
      </c>
      <c r="Z3986" s="188">
        <v>224.56</v>
      </c>
      <c r="AA3986" s="188"/>
      <c r="AB3986" s="188">
        <v>238.08</v>
      </c>
      <c r="AC3986" s="188">
        <v>208.49</v>
      </c>
      <c r="AD3986" s="188"/>
      <c r="AE3986" s="188">
        <v>196.73</v>
      </c>
      <c r="AF3986" s="188"/>
    </row>
    <row r="3987" spans="1:32" x14ac:dyDescent="0.3">
      <c r="A3987" s="180" t="s">
        <v>973</v>
      </c>
      <c r="B3987" s="180">
        <v>38016</v>
      </c>
      <c r="C3987" s="182" t="s">
        <v>30270</v>
      </c>
      <c r="D3987" s="180" t="s">
        <v>6</v>
      </c>
      <c r="E3987" s="180" t="s">
        <v>857</v>
      </c>
      <c r="F3987" s="188">
        <v>250.96</v>
      </c>
      <c r="G3987" s="188"/>
      <c r="H3987" s="188">
        <v>221.93</v>
      </c>
      <c r="I3987" s="188"/>
      <c r="J3987" s="188">
        <v>216.19</v>
      </c>
      <c r="K3987" s="188">
        <v>208.24</v>
      </c>
      <c r="L3987" s="188">
        <v>225.26</v>
      </c>
      <c r="M3987" s="188">
        <v>255.59</v>
      </c>
      <c r="N3987" s="188">
        <v>294.61</v>
      </c>
      <c r="O3987" s="188"/>
      <c r="P3987" s="188">
        <v>230.62</v>
      </c>
      <c r="Q3987" s="188">
        <v>248.93</v>
      </c>
      <c r="R3987" s="188">
        <v>243.38</v>
      </c>
      <c r="S3987" s="188">
        <v>226.74</v>
      </c>
      <c r="T3987" s="188"/>
      <c r="U3987" s="188">
        <v>276.86</v>
      </c>
      <c r="V3987" s="188"/>
      <c r="W3987" s="188">
        <v>262.99</v>
      </c>
      <c r="X3987" s="188">
        <v>244.12</v>
      </c>
      <c r="Y3987" s="188">
        <v>203.8</v>
      </c>
      <c r="Z3987" s="188">
        <v>261.14</v>
      </c>
      <c r="AA3987" s="188"/>
      <c r="AB3987" s="188">
        <v>276.86</v>
      </c>
      <c r="AC3987" s="188">
        <v>242.46</v>
      </c>
      <c r="AD3987" s="188"/>
      <c r="AE3987" s="188">
        <v>228.77</v>
      </c>
      <c r="AF3987" s="188"/>
    </row>
    <row r="3988" spans="1:32" x14ac:dyDescent="0.3">
      <c r="A3988" s="180" t="s">
        <v>973</v>
      </c>
      <c r="B3988" s="180">
        <v>12741</v>
      </c>
      <c r="C3988" s="182" t="s">
        <v>30271</v>
      </c>
      <c r="D3988" s="180" t="s">
        <v>6</v>
      </c>
      <c r="E3988" s="180" t="s">
        <v>857</v>
      </c>
      <c r="F3988" s="188"/>
      <c r="G3988" s="188"/>
      <c r="H3988" s="188"/>
      <c r="I3988" s="188"/>
      <c r="J3988" s="188">
        <v>2091.06</v>
      </c>
      <c r="K3988" s="188"/>
      <c r="L3988" s="188">
        <v>2881.45</v>
      </c>
      <c r="M3988" s="188">
        <v>2317.6</v>
      </c>
      <c r="N3988" s="188"/>
      <c r="O3988" s="188"/>
      <c r="P3988" s="188">
        <v>2415.1999999999998</v>
      </c>
      <c r="Q3988" s="188"/>
      <c r="R3988" s="188"/>
      <c r="S3988" s="188"/>
      <c r="T3988" s="188"/>
      <c r="U3988" s="188"/>
      <c r="V3988" s="188"/>
      <c r="W3988" s="188"/>
      <c r="X3988" s="188"/>
      <c r="Y3988" s="188"/>
      <c r="Z3988" s="188"/>
      <c r="AA3988" s="188"/>
      <c r="AB3988" s="188"/>
      <c r="AC3988" s="188">
        <v>2432.46</v>
      </c>
      <c r="AD3988" s="188"/>
      <c r="AE3988" s="188">
        <v>1481.81</v>
      </c>
      <c r="AF3988" s="188"/>
    </row>
    <row r="3989" spans="1:32" x14ac:dyDescent="0.3">
      <c r="A3989" s="180" t="s">
        <v>973</v>
      </c>
      <c r="B3989" s="180">
        <v>12733</v>
      </c>
      <c r="C3989" s="182" t="s">
        <v>30272</v>
      </c>
      <c r="D3989" s="180" t="s">
        <v>6</v>
      </c>
      <c r="E3989" s="180" t="s">
        <v>857</v>
      </c>
      <c r="F3989" s="188"/>
      <c r="G3989" s="188"/>
      <c r="H3989" s="188"/>
      <c r="I3989" s="188"/>
      <c r="J3989" s="188">
        <v>10.52</v>
      </c>
      <c r="K3989" s="188"/>
      <c r="L3989" s="188">
        <v>14.5</v>
      </c>
      <c r="M3989" s="188">
        <v>11.66</v>
      </c>
      <c r="N3989" s="188"/>
      <c r="O3989" s="188"/>
      <c r="P3989" s="188">
        <v>12.15</v>
      </c>
      <c r="Q3989" s="188"/>
      <c r="R3989" s="188"/>
      <c r="S3989" s="188"/>
      <c r="T3989" s="188"/>
      <c r="U3989" s="188"/>
      <c r="V3989" s="188"/>
      <c r="W3989" s="188"/>
      <c r="X3989" s="188"/>
      <c r="Y3989" s="188"/>
      <c r="Z3989" s="188"/>
      <c r="AA3989" s="188"/>
      <c r="AB3989" s="188"/>
      <c r="AC3989" s="188">
        <v>12.24</v>
      </c>
      <c r="AD3989" s="188"/>
      <c r="AE3989" s="188">
        <v>7.45</v>
      </c>
      <c r="AF3989" s="188"/>
    </row>
    <row r="3990" spans="1:32" x14ac:dyDescent="0.3">
      <c r="A3990" s="180" t="s">
        <v>973</v>
      </c>
      <c r="B3990" s="180">
        <v>12734</v>
      </c>
      <c r="C3990" s="182" t="s">
        <v>30273</v>
      </c>
      <c r="D3990" s="180" t="s">
        <v>6</v>
      </c>
      <c r="E3990" s="180" t="s">
        <v>857</v>
      </c>
      <c r="F3990" s="188"/>
      <c r="G3990" s="188"/>
      <c r="H3990" s="188"/>
      <c r="I3990" s="188"/>
      <c r="J3990" s="188">
        <v>22.42</v>
      </c>
      <c r="K3990" s="188"/>
      <c r="L3990" s="188">
        <v>30.9</v>
      </c>
      <c r="M3990" s="188">
        <v>24.85</v>
      </c>
      <c r="N3990" s="188"/>
      <c r="O3990" s="188"/>
      <c r="P3990" s="188">
        <v>25.9</v>
      </c>
      <c r="Q3990" s="188"/>
      <c r="R3990" s="188"/>
      <c r="S3990" s="188"/>
      <c r="T3990" s="188"/>
      <c r="U3990" s="188"/>
      <c r="V3990" s="188"/>
      <c r="W3990" s="188"/>
      <c r="X3990" s="188"/>
      <c r="Y3990" s="188"/>
      <c r="Z3990" s="188"/>
      <c r="AA3990" s="188"/>
      <c r="AB3990" s="188"/>
      <c r="AC3990" s="188">
        <v>26.08</v>
      </c>
      <c r="AD3990" s="188"/>
      <c r="AE3990" s="188">
        <v>15.89</v>
      </c>
      <c r="AF3990" s="188"/>
    </row>
    <row r="3991" spans="1:32" x14ac:dyDescent="0.3">
      <c r="A3991" s="180" t="s">
        <v>973</v>
      </c>
      <c r="B3991" s="180">
        <v>12735</v>
      </c>
      <c r="C3991" s="182" t="s">
        <v>30274</v>
      </c>
      <c r="D3991" s="180" t="s">
        <v>6</v>
      </c>
      <c r="E3991" s="180" t="s">
        <v>857</v>
      </c>
      <c r="F3991" s="188"/>
      <c r="G3991" s="188"/>
      <c r="H3991" s="188"/>
      <c r="I3991" s="188"/>
      <c r="J3991" s="188">
        <v>36.89</v>
      </c>
      <c r="K3991" s="188"/>
      <c r="L3991" s="188">
        <v>50.84</v>
      </c>
      <c r="M3991" s="188">
        <v>40.89</v>
      </c>
      <c r="N3991" s="188"/>
      <c r="O3991" s="188"/>
      <c r="P3991" s="188">
        <v>42.61</v>
      </c>
      <c r="Q3991" s="188"/>
      <c r="R3991" s="188"/>
      <c r="S3991" s="188"/>
      <c r="T3991" s="188"/>
      <c r="U3991" s="188"/>
      <c r="V3991" s="188"/>
      <c r="W3991" s="188"/>
      <c r="X3991" s="188"/>
      <c r="Y3991" s="188"/>
      <c r="Z3991" s="188"/>
      <c r="AA3991" s="188"/>
      <c r="AB3991" s="188"/>
      <c r="AC3991" s="188">
        <v>42.91</v>
      </c>
      <c r="AD3991" s="188"/>
      <c r="AE3991" s="188">
        <v>26.14</v>
      </c>
      <c r="AF3991" s="188"/>
    </row>
    <row r="3992" spans="1:32" x14ac:dyDescent="0.3">
      <c r="A3992" s="180" t="s">
        <v>973</v>
      </c>
      <c r="B3992" s="180">
        <v>12736</v>
      </c>
      <c r="C3992" s="182" t="s">
        <v>30275</v>
      </c>
      <c r="D3992" s="180" t="s">
        <v>6</v>
      </c>
      <c r="E3992" s="180" t="s">
        <v>857</v>
      </c>
      <c r="F3992" s="188"/>
      <c r="G3992" s="188"/>
      <c r="H3992" s="188"/>
      <c r="I3992" s="188"/>
      <c r="J3992" s="188">
        <v>84.33</v>
      </c>
      <c r="K3992" s="188"/>
      <c r="L3992" s="188">
        <v>116.21</v>
      </c>
      <c r="M3992" s="188">
        <v>93.47</v>
      </c>
      <c r="N3992" s="188"/>
      <c r="O3992" s="188"/>
      <c r="P3992" s="188">
        <v>97.41</v>
      </c>
      <c r="Q3992" s="188"/>
      <c r="R3992" s="188"/>
      <c r="S3992" s="188"/>
      <c r="T3992" s="188"/>
      <c r="U3992" s="188"/>
      <c r="V3992" s="188"/>
      <c r="W3992" s="188"/>
      <c r="X3992" s="188"/>
      <c r="Y3992" s="188"/>
      <c r="Z3992" s="188"/>
      <c r="AA3992" s="188"/>
      <c r="AB3992" s="188"/>
      <c r="AC3992" s="188">
        <v>98.1</v>
      </c>
      <c r="AD3992" s="188"/>
      <c r="AE3992" s="188">
        <v>59.76</v>
      </c>
      <c r="AF3992" s="188"/>
    </row>
    <row r="3993" spans="1:32" x14ac:dyDescent="0.3">
      <c r="A3993" s="180" t="s">
        <v>973</v>
      </c>
      <c r="B3993" s="180">
        <v>12737</v>
      </c>
      <c r="C3993" s="182" t="s">
        <v>30276</v>
      </c>
      <c r="D3993" s="180" t="s">
        <v>6</v>
      </c>
      <c r="E3993" s="180" t="s">
        <v>857</v>
      </c>
      <c r="F3993" s="188"/>
      <c r="G3993" s="188"/>
      <c r="H3993" s="188"/>
      <c r="I3993" s="188"/>
      <c r="J3993" s="188">
        <v>108.65</v>
      </c>
      <c r="K3993" s="188"/>
      <c r="L3993" s="188">
        <v>149.72</v>
      </c>
      <c r="M3993" s="188">
        <v>120.42</v>
      </c>
      <c r="N3993" s="188"/>
      <c r="O3993" s="188"/>
      <c r="P3993" s="188">
        <v>125.49</v>
      </c>
      <c r="Q3993" s="188"/>
      <c r="R3993" s="188"/>
      <c r="S3993" s="188"/>
      <c r="T3993" s="188"/>
      <c r="U3993" s="188"/>
      <c r="V3993" s="188"/>
      <c r="W3993" s="188"/>
      <c r="X3993" s="188"/>
      <c r="Y3993" s="188"/>
      <c r="Z3993" s="188"/>
      <c r="AA3993" s="188"/>
      <c r="AB3993" s="188"/>
      <c r="AC3993" s="188">
        <v>126.39</v>
      </c>
      <c r="AD3993" s="188"/>
      <c r="AE3993" s="188">
        <v>76.989999999999995</v>
      </c>
      <c r="AF3993" s="188"/>
    </row>
    <row r="3994" spans="1:32" x14ac:dyDescent="0.3">
      <c r="A3994" s="180" t="s">
        <v>973</v>
      </c>
      <c r="B3994" s="180">
        <v>12738</v>
      </c>
      <c r="C3994" s="182" t="s">
        <v>30277</v>
      </c>
      <c r="D3994" s="180" t="s">
        <v>6</v>
      </c>
      <c r="E3994" s="180" t="s">
        <v>857</v>
      </c>
      <c r="F3994" s="188"/>
      <c r="G3994" s="188"/>
      <c r="H3994" s="188"/>
      <c r="I3994" s="188"/>
      <c r="J3994" s="188">
        <v>214.74</v>
      </c>
      <c r="K3994" s="188"/>
      <c r="L3994" s="188">
        <v>295.91000000000003</v>
      </c>
      <c r="M3994" s="188">
        <v>238</v>
      </c>
      <c r="N3994" s="188"/>
      <c r="O3994" s="188"/>
      <c r="P3994" s="188">
        <v>248.03</v>
      </c>
      <c r="Q3994" s="188"/>
      <c r="R3994" s="188"/>
      <c r="S3994" s="188"/>
      <c r="T3994" s="188"/>
      <c r="U3994" s="188"/>
      <c r="V3994" s="188"/>
      <c r="W3994" s="188"/>
      <c r="X3994" s="188"/>
      <c r="Y3994" s="188"/>
      <c r="Z3994" s="188"/>
      <c r="AA3994" s="188"/>
      <c r="AB3994" s="188"/>
      <c r="AC3994" s="188">
        <v>249.8</v>
      </c>
      <c r="AD3994" s="188"/>
      <c r="AE3994" s="188">
        <v>152.16999999999999</v>
      </c>
      <c r="AF3994" s="188"/>
    </row>
    <row r="3995" spans="1:32" x14ac:dyDescent="0.3">
      <c r="A3995" s="180" t="s">
        <v>973</v>
      </c>
      <c r="B3995" s="180">
        <v>12739</v>
      </c>
      <c r="C3995" s="182" t="s">
        <v>30278</v>
      </c>
      <c r="D3995" s="180" t="s">
        <v>6</v>
      </c>
      <c r="E3995" s="180" t="s">
        <v>857</v>
      </c>
      <c r="F3995" s="188"/>
      <c r="G3995" s="188"/>
      <c r="H3995" s="188"/>
      <c r="I3995" s="188"/>
      <c r="J3995" s="188">
        <v>611.27</v>
      </c>
      <c r="K3995" s="188"/>
      <c r="L3995" s="188">
        <v>842.33</v>
      </c>
      <c r="M3995" s="188">
        <v>677.5</v>
      </c>
      <c r="N3995" s="188"/>
      <c r="O3995" s="188"/>
      <c r="P3995" s="188">
        <v>706.03</v>
      </c>
      <c r="Q3995" s="188"/>
      <c r="R3995" s="188"/>
      <c r="S3995" s="188"/>
      <c r="T3995" s="188"/>
      <c r="U3995" s="188"/>
      <c r="V3995" s="188"/>
      <c r="W3995" s="188"/>
      <c r="X3995" s="188"/>
      <c r="Y3995" s="188"/>
      <c r="Z3995" s="188"/>
      <c r="AA3995" s="188"/>
      <c r="AB3995" s="188"/>
      <c r="AC3995" s="188">
        <v>711.07</v>
      </c>
      <c r="AD3995" s="188"/>
      <c r="AE3995" s="188">
        <v>433.17</v>
      </c>
      <c r="AF3995" s="188"/>
    </row>
    <row r="3996" spans="1:32" x14ac:dyDescent="0.3">
      <c r="A3996" s="180" t="s">
        <v>973</v>
      </c>
      <c r="B3996" s="180">
        <v>12740</v>
      </c>
      <c r="C3996" s="182" t="s">
        <v>30279</v>
      </c>
      <c r="D3996" s="180" t="s">
        <v>6</v>
      </c>
      <c r="E3996" s="180" t="s">
        <v>857</v>
      </c>
      <c r="F3996" s="188"/>
      <c r="G3996" s="188"/>
      <c r="H3996" s="188"/>
      <c r="I3996" s="188"/>
      <c r="J3996" s="188">
        <v>956.37</v>
      </c>
      <c r="K3996" s="188"/>
      <c r="L3996" s="188">
        <v>1317.87</v>
      </c>
      <c r="M3996" s="188">
        <v>1059.98</v>
      </c>
      <c r="N3996" s="188"/>
      <c r="O3996" s="188"/>
      <c r="P3996" s="188">
        <v>1104.6300000000001</v>
      </c>
      <c r="Q3996" s="188"/>
      <c r="R3996" s="188"/>
      <c r="S3996" s="188"/>
      <c r="T3996" s="188"/>
      <c r="U3996" s="188"/>
      <c r="V3996" s="188"/>
      <c r="W3996" s="188"/>
      <c r="X3996" s="188"/>
      <c r="Y3996" s="188"/>
      <c r="Z3996" s="188"/>
      <c r="AA3996" s="188"/>
      <c r="AB3996" s="188"/>
      <c r="AC3996" s="188">
        <v>1112.52</v>
      </c>
      <c r="AD3996" s="188"/>
      <c r="AE3996" s="188">
        <v>677.72</v>
      </c>
      <c r="AF3996" s="188"/>
    </row>
    <row r="3997" spans="1:32" x14ac:dyDescent="0.3">
      <c r="A3997" s="180" t="s">
        <v>973</v>
      </c>
      <c r="B3997" s="180">
        <v>6297</v>
      </c>
      <c r="C3997" s="182" t="s">
        <v>30280</v>
      </c>
      <c r="D3997" s="180" t="s">
        <v>6</v>
      </c>
      <c r="E3997" s="180" t="s">
        <v>857</v>
      </c>
      <c r="F3997" s="188">
        <v>44.74</v>
      </c>
      <c r="G3997" s="188"/>
      <c r="H3997" s="188"/>
      <c r="I3997" s="188"/>
      <c r="J3997" s="188">
        <v>39.340000000000003</v>
      </c>
      <c r="K3997" s="188"/>
      <c r="L3997" s="188"/>
      <c r="M3997" s="188">
        <v>47.3</v>
      </c>
      <c r="N3997" s="188">
        <v>46.04</v>
      </c>
      <c r="O3997" s="188"/>
      <c r="P3997" s="188">
        <v>46.67</v>
      </c>
      <c r="Q3997" s="188">
        <v>47.05</v>
      </c>
      <c r="R3997" s="188">
        <v>33.99</v>
      </c>
      <c r="S3997" s="188">
        <v>41.86</v>
      </c>
      <c r="T3997" s="188"/>
      <c r="U3997" s="188"/>
      <c r="V3997" s="188">
        <v>39.76</v>
      </c>
      <c r="W3997" s="188"/>
      <c r="X3997" s="188"/>
      <c r="Y3997" s="188">
        <v>34.36</v>
      </c>
      <c r="Z3997" s="188">
        <v>44.16</v>
      </c>
      <c r="AA3997" s="188"/>
      <c r="AB3997" s="188">
        <v>42.44</v>
      </c>
      <c r="AC3997" s="188">
        <v>48.14</v>
      </c>
      <c r="AD3997" s="188"/>
      <c r="AE3997" s="188">
        <v>43.66</v>
      </c>
      <c r="AF3997" s="188">
        <v>39.090000000000003</v>
      </c>
    </row>
    <row r="3998" spans="1:32" x14ac:dyDescent="0.3">
      <c r="A3998" s="180" t="s">
        <v>973</v>
      </c>
      <c r="B3998" s="180">
        <v>6296</v>
      </c>
      <c r="C3998" s="182" t="s">
        <v>30281</v>
      </c>
      <c r="D3998" s="180" t="s">
        <v>6</v>
      </c>
      <c r="E3998" s="180" t="s">
        <v>857</v>
      </c>
      <c r="F3998" s="188">
        <v>35.32</v>
      </c>
      <c r="G3998" s="188"/>
      <c r="H3998" s="188"/>
      <c r="I3998" s="188"/>
      <c r="J3998" s="188">
        <v>31.05</v>
      </c>
      <c r="K3998" s="188"/>
      <c r="L3998" s="188"/>
      <c r="M3998" s="188">
        <v>37.33</v>
      </c>
      <c r="N3998" s="188">
        <v>36.340000000000003</v>
      </c>
      <c r="O3998" s="188"/>
      <c r="P3998" s="188">
        <v>36.840000000000003</v>
      </c>
      <c r="Q3998" s="188">
        <v>37.130000000000003</v>
      </c>
      <c r="R3998" s="188">
        <v>26.83</v>
      </c>
      <c r="S3998" s="188">
        <v>33.04</v>
      </c>
      <c r="T3998" s="188"/>
      <c r="U3998" s="188"/>
      <c r="V3998" s="188">
        <v>31.39</v>
      </c>
      <c r="W3998" s="188"/>
      <c r="X3998" s="188"/>
      <c r="Y3998" s="188">
        <v>27.12</v>
      </c>
      <c r="Z3998" s="188">
        <v>34.85</v>
      </c>
      <c r="AA3998" s="188"/>
      <c r="AB3998" s="188">
        <v>33.5</v>
      </c>
      <c r="AC3998" s="188">
        <v>37.99</v>
      </c>
      <c r="AD3998" s="188"/>
      <c r="AE3998" s="188">
        <v>34.46</v>
      </c>
      <c r="AF3998" s="188">
        <v>30.86</v>
      </c>
    </row>
    <row r="3999" spans="1:32" x14ac:dyDescent="0.3">
      <c r="A3999" s="180" t="s">
        <v>973</v>
      </c>
      <c r="B3999" s="180">
        <v>6323</v>
      </c>
      <c r="C3999" s="182" t="s">
        <v>30282</v>
      </c>
      <c r="D3999" s="180" t="s">
        <v>6</v>
      </c>
      <c r="E3999" s="180" t="s">
        <v>857</v>
      </c>
      <c r="F3999" s="188">
        <v>23.08</v>
      </c>
      <c r="G3999" s="188"/>
      <c r="H3999" s="188"/>
      <c r="I3999" s="188"/>
      <c r="J3999" s="188">
        <v>20.29</v>
      </c>
      <c r="K3999" s="188"/>
      <c r="L3999" s="188"/>
      <c r="M3999" s="188">
        <v>24.39</v>
      </c>
      <c r="N3999" s="188">
        <v>23.75</v>
      </c>
      <c r="O3999" s="188"/>
      <c r="P3999" s="188">
        <v>24.07</v>
      </c>
      <c r="Q3999" s="188">
        <v>24.26</v>
      </c>
      <c r="R3999" s="188">
        <v>17.53</v>
      </c>
      <c r="S3999" s="188">
        <v>21.59</v>
      </c>
      <c r="T3999" s="188"/>
      <c r="U3999" s="188"/>
      <c r="V3999" s="188">
        <v>20.51</v>
      </c>
      <c r="W3999" s="188"/>
      <c r="X3999" s="188"/>
      <c r="Y3999" s="188">
        <v>17.72</v>
      </c>
      <c r="Z3999" s="188">
        <v>22.77</v>
      </c>
      <c r="AA3999" s="188"/>
      <c r="AB3999" s="188">
        <v>21.89</v>
      </c>
      <c r="AC3999" s="188">
        <v>24.83</v>
      </c>
      <c r="AD3999" s="188"/>
      <c r="AE3999" s="188">
        <v>22.52</v>
      </c>
      <c r="AF3999" s="188">
        <v>20.16</v>
      </c>
    </row>
    <row r="4000" spans="1:32" x14ac:dyDescent="0.3">
      <c r="A4000" s="180" t="s">
        <v>973</v>
      </c>
      <c r="B4000" s="180">
        <v>6294</v>
      </c>
      <c r="C4000" s="182" t="s">
        <v>30283</v>
      </c>
      <c r="D4000" s="180" t="s">
        <v>6</v>
      </c>
      <c r="E4000" s="180" t="s">
        <v>857</v>
      </c>
      <c r="F4000" s="188">
        <v>10.07</v>
      </c>
      <c r="G4000" s="188"/>
      <c r="H4000" s="188"/>
      <c r="I4000" s="188"/>
      <c r="J4000" s="188">
        <v>8.85</v>
      </c>
      <c r="K4000" s="188"/>
      <c r="L4000" s="188"/>
      <c r="M4000" s="188">
        <v>10.64</v>
      </c>
      <c r="N4000" s="188">
        <v>10.36</v>
      </c>
      <c r="O4000" s="188"/>
      <c r="P4000" s="188">
        <v>10.5</v>
      </c>
      <c r="Q4000" s="188">
        <v>10.59</v>
      </c>
      <c r="R4000" s="188">
        <v>7.65</v>
      </c>
      <c r="S4000" s="188">
        <v>9.42</v>
      </c>
      <c r="T4000" s="188"/>
      <c r="U4000" s="188"/>
      <c r="V4000" s="188">
        <v>8.9499999999999993</v>
      </c>
      <c r="W4000" s="188"/>
      <c r="X4000" s="188"/>
      <c r="Y4000" s="188">
        <v>7.73</v>
      </c>
      <c r="Z4000" s="188">
        <v>9.94</v>
      </c>
      <c r="AA4000" s="188"/>
      <c r="AB4000" s="188">
        <v>9.5500000000000007</v>
      </c>
      <c r="AC4000" s="188">
        <v>10.83</v>
      </c>
      <c r="AD4000" s="188"/>
      <c r="AE4000" s="188">
        <v>9.82</v>
      </c>
      <c r="AF4000" s="188">
        <v>8.8000000000000007</v>
      </c>
    </row>
    <row r="4001" spans="1:32" x14ac:dyDescent="0.3">
      <c r="A4001" s="180" t="s">
        <v>973</v>
      </c>
      <c r="B4001" s="180">
        <v>6299</v>
      </c>
      <c r="C4001" s="182" t="s">
        <v>30284</v>
      </c>
      <c r="D4001" s="180" t="s">
        <v>6</v>
      </c>
      <c r="E4001" s="180" t="s">
        <v>857</v>
      </c>
      <c r="F4001" s="188">
        <v>134.57</v>
      </c>
      <c r="G4001" s="188"/>
      <c r="H4001" s="188"/>
      <c r="I4001" s="188"/>
      <c r="J4001" s="188">
        <v>118.33</v>
      </c>
      <c r="K4001" s="188"/>
      <c r="L4001" s="188"/>
      <c r="M4001" s="188">
        <v>142.25</v>
      </c>
      <c r="N4001" s="188">
        <v>138.47999999999999</v>
      </c>
      <c r="O4001" s="188"/>
      <c r="P4001" s="188">
        <v>140.36000000000001</v>
      </c>
      <c r="Q4001" s="188">
        <v>141.5</v>
      </c>
      <c r="R4001" s="188">
        <v>102.22</v>
      </c>
      <c r="S4001" s="188">
        <v>125.89</v>
      </c>
      <c r="T4001" s="188"/>
      <c r="U4001" s="188"/>
      <c r="V4001" s="188">
        <v>119.59</v>
      </c>
      <c r="W4001" s="188"/>
      <c r="X4001" s="188"/>
      <c r="Y4001" s="188">
        <v>103.35</v>
      </c>
      <c r="Z4001" s="188">
        <v>132.81</v>
      </c>
      <c r="AA4001" s="188"/>
      <c r="AB4001" s="188">
        <v>127.65</v>
      </c>
      <c r="AC4001" s="188">
        <v>144.77000000000001</v>
      </c>
      <c r="AD4001" s="188"/>
      <c r="AE4001" s="188">
        <v>131.30000000000001</v>
      </c>
      <c r="AF4001" s="188">
        <v>117.58</v>
      </c>
    </row>
    <row r="4002" spans="1:32" x14ac:dyDescent="0.3">
      <c r="A4002" s="180" t="s">
        <v>973</v>
      </c>
      <c r="B4002" s="180">
        <v>6298</v>
      </c>
      <c r="C4002" s="182" t="s">
        <v>30285</v>
      </c>
      <c r="D4002" s="180" t="s">
        <v>6</v>
      </c>
      <c r="E4002" s="180" t="s">
        <v>857</v>
      </c>
      <c r="F4002" s="188">
        <v>70.87</v>
      </c>
      <c r="G4002" s="188"/>
      <c r="H4002" s="188"/>
      <c r="I4002" s="188"/>
      <c r="J4002" s="188">
        <v>62.32</v>
      </c>
      <c r="K4002" s="188"/>
      <c r="L4002" s="188"/>
      <c r="M4002" s="188">
        <v>74.92</v>
      </c>
      <c r="N4002" s="188">
        <v>72.930000000000007</v>
      </c>
      <c r="O4002" s="188"/>
      <c r="P4002" s="188">
        <v>73.92</v>
      </c>
      <c r="Q4002" s="188">
        <v>74.52</v>
      </c>
      <c r="R4002" s="188">
        <v>53.83</v>
      </c>
      <c r="S4002" s="188">
        <v>66.3</v>
      </c>
      <c r="T4002" s="188"/>
      <c r="U4002" s="188"/>
      <c r="V4002" s="188">
        <v>62.98</v>
      </c>
      <c r="W4002" s="188"/>
      <c r="X4002" s="188"/>
      <c r="Y4002" s="188">
        <v>54.43</v>
      </c>
      <c r="Z4002" s="188">
        <v>69.94</v>
      </c>
      <c r="AA4002" s="188"/>
      <c r="AB4002" s="188">
        <v>67.23</v>
      </c>
      <c r="AC4002" s="188">
        <v>76.239999999999995</v>
      </c>
      <c r="AD4002" s="188"/>
      <c r="AE4002" s="188">
        <v>69.150000000000006</v>
      </c>
      <c r="AF4002" s="188">
        <v>61.92</v>
      </c>
    </row>
    <row r="4003" spans="1:32" x14ac:dyDescent="0.3">
      <c r="A4003" s="180" t="s">
        <v>973</v>
      </c>
      <c r="B4003" s="180">
        <v>6322</v>
      </c>
      <c r="C4003" s="182" t="s">
        <v>30286</v>
      </c>
      <c r="D4003" s="180" t="s">
        <v>6</v>
      </c>
      <c r="E4003" s="180" t="s">
        <v>857</v>
      </c>
      <c r="F4003" s="188">
        <v>180.24</v>
      </c>
      <c r="G4003" s="188"/>
      <c r="H4003" s="188"/>
      <c r="I4003" s="188"/>
      <c r="J4003" s="188">
        <v>158.49</v>
      </c>
      <c r="K4003" s="188"/>
      <c r="L4003" s="188"/>
      <c r="M4003" s="188">
        <v>190.53</v>
      </c>
      <c r="N4003" s="188">
        <v>185.47</v>
      </c>
      <c r="O4003" s="188"/>
      <c r="P4003" s="188">
        <v>188</v>
      </c>
      <c r="Q4003" s="188">
        <v>189.52</v>
      </c>
      <c r="R4003" s="188">
        <v>136.91</v>
      </c>
      <c r="S4003" s="188">
        <v>168.61</v>
      </c>
      <c r="T4003" s="188"/>
      <c r="U4003" s="188"/>
      <c r="V4003" s="188">
        <v>160.18</v>
      </c>
      <c r="W4003" s="188"/>
      <c r="X4003" s="188"/>
      <c r="Y4003" s="188">
        <v>138.43</v>
      </c>
      <c r="Z4003" s="188">
        <v>177.88</v>
      </c>
      <c r="AA4003" s="188"/>
      <c r="AB4003" s="188">
        <v>170.97</v>
      </c>
      <c r="AC4003" s="188">
        <v>193.9</v>
      </c>
      <c r="AD4003" s="188"/>
      <c r="AE4003" s="188">
        <v>175.86</v>
      </c>
      <c r="AF4003" s="188">
        <v>157.47999999999999</v>
      </c>
    </row>
    <row r="4004" spans="1:32" x14ac:dyDescent="0.3">
      <c r="A4004" s="180" t="s">
        <v>973</v>
      </c>
      <c r="B4004" s="180">
        <v>6295</v>
      </c>
      <c r="C4004" s="182" t="s">
        <v>30287</v>
      </c>
      <c r="D4004" s="180" t="s">
        <v>6</v>
      </c>
      <c r="E4004" s="180" t="s">
        <v>857</v>
      </c>
      <c r="F4004" s="188">
        <v>14.34</v>
      </c>
      <c r="G4004" s="188"/>
      <c r="H4004" s="188"/>
      <c r="I4004" s="188"/>
      <c r="J4004" s="188">
        <v>12.6</v>
      </c>
      <c r="K4004" s="188"/>
      <c r="L4004" s="188"/>
      <c r="M4004" s="188">
        <v>15.15</v>
      </c>
      <c r="N4004" s="188">
        <v>14.75</v>
      </c>
      <c r="O4004" s="188"/>
      <c r="P4004" s="188">
        <v>14.95</v>
      </c>
      <c r="Q4004" s="188">
        <v>15.07</v>
      </c>
      <c r="R4004" s="188">
        <v>10.89</v>
      </c>
      <c r="S4004" s="188">
        <v>13.41</v>
      </c>
      <c r="T4004" s="188"/>
      <c r="U4004" s="188"/>
      <c r="V4004" s="188">
        <v>12.74</v>
      </c>
      <c r="W4004" s="188"/>
      <c r="X4004" s="188"/>
      <c r="Y4004" s="188">
        <v>11.01</v>
      </c>
      <c r="Z4004" s="188">
        <v>14.15</v>
      </c>
      <c r="AA4004" s="188"/>
      <c r="AB4004" s="188">
        <v>13.6</v>
      </c>
      <c r="AC4004" s="188">
        <v>15.42</v>
      </c>
      <c r="AD4004" s="188"/>
      <c r="AE4004" s="188">
        <v>13.99</v>
      </c>
      <c r="AF4004" s="188">
        <v>12.52</v>
      </c>
    </row>
    <row r="4005" spans="1:32" x14ac:dyDescent="0.3">
      <c r="A4005" s="180" t="s">
        <v>973</v>
      </c>
      <c r="B4005" s="180">
        <v>6300</v>
      </c>
      <c r="C4005" s="182" t="s">
        <v>30288</v>
      </c>
      <c r="D4005" s="180" t="s">
        <v>6</v>
      </c>
      <c r="E4005" s="180" t="s">
        <v>857</v>
      </c>
      <c r="F4005" s="188">
        <v>332.3</v>
      </c>
      <c r="G4005" s="188"/>
      <c r="H4005" s="188"/>
      <c r="I4005" s="188"/>
      <c r="J4005" s="188">
        <v>292.2</v>
      </c>
      <c r="K4005" s="188"/>
      <c r="L4005" s="188"/>
      <c r="M4005" s="188">
        <v>351.27</v>
      </c>
      <c r="N4005" s="188">
        <v>341.94</v>
      </c>
      <c r="O4005" s="188"/>
      <c r="P4005" s="188">
        <v>346.6</v>
      </c>
      <c r="Q4005" s="188">
        <v>349.4</v>
      </c>
      <c r="R4005" s="188">
        <v>252.41</v>
      </c>
      <c r="S4005" s="188">
        <v>310.86</v>
      </c>
      <c r="T4005" s="188"/>
      <c r="U4005" s="188"/>
      <c r="V4005" s="188">
        <v>295.31</v>
      </c>
      <c r="W4005" s="188"/>
      <c r="X4005" s="188"/>
      <c r="Y4005" s="188">
        <v>255.21</v>
      </c>
      <c r="Z4005" s="188">
        <v>327.95</v>
      </c>
      <c r="AA4005" s="188"/>
      <c r="AB4005" s="188">
        <v>315.20999999999998</v>
      </c>
      <c r="AC4005" s="188">
        <v>357.48</v>
      </c>
      <c r="AD4005" s="188"/>
      <c r="AE4005" s="188">
        <v>324.22000000000003</v>
      </c>
      <c r="AF4005" s="188">
        <v>290.33999999999997</v>
      </c>
    </row>
    <row r="4006" spans="1:32" x14ac:dyDescent="0.3">
      <c r="A4006" s="180" t="s">
        <v>973</v>
      </c>
      <c r="B4006" s="180">
        <v>6321</v>
      </c>
      <c r="C4006" s="182" t="s">
        <v>30289</v>
      </c>
      <c r="D4006" s="180" t="s">
        <v>6</v>
      </c>
      <c r="E4006" s="180" t="s">
        <v>857</v>
      </c>
      <c r="F4006" s="188">
        <v>474.68</v>
      </c>
      <c r="G4006" s="188"/>
      <c r="H4006" s="188"/>
      <c r="I4006" s="188"/>
      <c r="J4006" s="188">
        <v>417.4</v>
      </c>
      <c r="K4006" s="188"/>
      <c r="L4006" s="188"/>
      <c r="M4006" s="188">
        <v>501.76</v>
      </c>
      <c r="N4006" s="188">
        <v>488.44</v>
      </c>
      <c r="O4006" s="188"/>
      <c r="P4006" s="188">
        <v>495.1</v>
      </c>
      <c r="Q4006" s="188">
        <v>499.1</v>
      </c>
      <c r="R4006" s="188">
        <v>360.56</v>
      </c>
      <c r="S4006" s="188">
        <v>444.04</v>
      </c>
      <c r="T4006" s="188"/>
      <c r="U4006" s="188"/>
      <c r="V4006" s="188">
        <v>421.84</v>
      </c>
      <c r="W4006" s="188"/>
      <c r="X4006" s="188"/>
      <c r="Y4006" s="188">
        <v>364.55</v>
      </c>
      <c r="Z4006" s="188">
        <v>468.46</v>
      </c>
      <c r="AA4006" s="188"/>
      <c r="AB4006" s="188">
        <v>450.26</v>
      </c>
      <c r="AC4006" s="188">
        <v>510.65</v>
      </c>
      <c r="AD4006" s="188"/>
      <c r="AE4006" s="188">
        <v>463.13</v>
      </c>
      <c r="AF4006" s="188">
        <v>414.73</v>
      </c>
    </row>
    <row r="4007" spans="1:32" x14ac:dyDescent="0.3">
      <c r="A4007" s="180" t="s">
        <v>973</v>
      </c>
      <c r="B4007" s="180">
        <v>6301</v>
      </c>
      <c r="C4007" s="182" t="s">
        <v>30290</v>
      </c>
      <c r="D4007" s="180" t="s">
        <v>6</v>
      </c>
      <c r="E4007" s="180" t="s">
        <v>857</v>
      </c>
      <c r="F4007" s="188">
        <v>1112.5899999999999</v>
      </c>
      <c r="G4007" s="188"/>
      <c r="H4007" s="188"/>
      <c r="I4007" s="188"/>
      <c r="J4007" s="188">
        <v>978.33</v>
      </c>
      <c r="K4007" s="188"/>
      <c r="L4007" s="188"/>
      <c r="M4007" s="188">
        <v>1176.08</v>
      </c>
      <c r="N4007" s="188">
        <v>1144.8599999999999</v>
      </c>
      <c r="O4007" s="188"/>
      <c r="P4007" s="188">
        <v>1160.47</v>
      </c>
      <c r="Q4007" s="188">
        <v>1169.8399999999999</v>
      </c>
      <c r="R4007" s="188">
        <v>845.11</v>
      </c>
      <c r="S4007" s="188">
        <v>1040.78</v>
      </c>
      <c r="T4007" s="188"/>
      <c r="U4007" s="188"/>
      <c r="V4007" s="188">
        <v>988.74</v>
      </c>
      <c r="W4007" s="188"/>
      <c r="X4007" s="188"/>
      <c r="Y4007" s="188">
        <v>854.48</v>
      </c>
      <c r="Z4007" s="188">
        <v>1098.02</v>
      </c>
      <c r="AA4007" s="188"/>
      <c r="AB4007" s="188">
        <v>1055.3499999999999</v>
      </c>
      <c r="AC4007" s="188">
        <v>1196.9000000000001</v>
      </c>
      <c r="AD4007" s="188"/>
      <c r="AE4007" s="188">
        <v>1085.53</v>
      </c>
      <c r="AF4007" s="188">
        <v>972.09</v>
      </c>
    </row>
    <row r="4008" spans="1:32" x14ac:dyDescent="0.3">
      <c r="A4008" s="180" t="s">
        <v>973</v>
      </c>
      <c r="B4008" s="180">
        <v>7105</v>
      </c>
      <c r="C4008" s="182" t="s">
        <v>30291</v>
      </c>
      <c r="D4008" s="180" t="s">
        <v>6</v>
      </c>
      <c r="E4008" s="180" t="s">
        <v>857</v>
      </c>
      <c r="F4008" s="188">
        <v>48.16</v>
      </c>
      <c r="G4008" s="188">
        <v>39.479999999999997</v>
      </c>
      <c r="H4008" s="188">
        <v>30.29</v>
      </c>
      <c r="I4008" s="188">
        <v>32.130000000000003</v>
      </c>
      <c r="J4008" s="188">
        <v>37.14</v>
      </c>
      <c r="K4008" s="188">
        <v>41.71</v>
      </c>
      <c r="L4008" s="188">
        <v>39.020000000000003</v>
      </c>
      <c r="M4008" s="188">
        <v>61.65</v>
      </c>
      <c r="N4008" s="188">
        <v>48.65</v>
      </c>
      <c r="O4008" s="188">
        <v>36.9</v>
      </c>
      <c r="P4008" s="188">
        <v>44.72</v>
      </c>
      <c r="Q4008" s="188">
        <v>44.72</v>
      </c>
      <c r="R4008" s="188">
        <v>45.49</v>
      </c>
      <c r="S4008" s="188">
        <v>44.52</v>
      </c>
      <c r="T4008" s="188">
        <v>38.96</v>
      </c>
      <c r="U4008" s="188">
        <v>35.68</v>
      </c>
      <c r="V4008" s="188">
        <v>39.76</v>
      </c>
      <c r="W4008" s="188">
        <v>36.56</v>
      </c>
      <c r="X4008" s="188">
        <v>43.75</v>
      </c>
      <c r="Y4008" s="188">
        <v>43.81</v>
      </c>
      <c r="Z4008" s="188">
        <v>46.01</v>
      </c>
      <c r="AA4008" s="188">
        <v>39.46</v>
      </c>
      <c r="AB4008" s="188">
        <v>50.44</v>
      </c>
      <c r="AC4008" s="188">
        <v>41.71</v>
      </c>
      <c r="AD4008" s="188">
        <v>39.020000000000003</v>
      </c>
      <c r="AE4008" s="188">
        <v>49.34</v>
      </c>
      <c r="AF4008" s="188">
        <v>41.3</v>
      </c>
    </row>
    <row r="4009" spans="1:32" x14ac:dyDescent="0.3">
      <c r="A4009" s="180" t="s">
        <v>973</v>
      </c>
      <c r="B4009" s="180">
        <v>20183</v>
      </c>
      <c r="C4009" s="182" t="s">
        <v>30292</v>
      </c>
      <c r="D4009" s="180" t="s">
        <v>6</v>
      </c>
      <c r="E4009" s="180" t="s">
        <v>857</v>
      </c>
      <c r="F4009" s="188">
        <v>59.33</v>
      </c>
      <c r="G4009" s="188">
        <v>48.65</v>
      </c>
      <c r="H4009" s="188">
        <v>37.32</v>
      </c>
      <c r="I4009" s="188">
        <v>39.590000000000003</v>
      </c>
      <c r="J4009" s="188">
        <v>45.76</v>
      </c>
      <c r="K4009" s="188">
        <v>51.4</v>
      </c>
      <c r="L4009" s="188">
        <v>48.07</v>
      </c>
      <c r="M4009" s="188">
        <v>75.959999999999994</v>
      </c>
      <c r="N4009" s="188">
        <v>59.95</v>
      </c>
      <c r="O4009" s="188">
        <v>45.46</v>
      </c>
      <c r="P4009" s="188">
        <v>55.09</v>
      </c>
      <c r="Q4009" s="188">
        <v>55.09</v>
      </c>
      <c r="R4009" s="188">
        <v>56.04</v>
      </c>
      <c r="S4009" s="188">
        <v>54.86</v>
      </c>
      <c r="T4009" s="188">
        <v>48</v>
      </c>
      <c r="U4009" s="188">
        <v>43.97</v>
      </c>
      <c r="V4009" s="188">
        <v>48.99</v>
      </c>
      <c r="W4009" s="188">
        <v>45.05</v>
      </c>
      <c r="X4009" s="188">
        <v>53.91</v>
      </c>
      <c r="Y4009" s="188">
        <v>53.97</v>
      </c>
      <c r="Z4009" s="188">
        <v>56.69</v>
      </c>
      <c r="AA4009" s="188">
        <v>48.61</v>
      </c>
      <c r="AB4009" s="188">
        <v>62.15</v>
      </c>
      <c r="AC4009" s="188">
        <v>51.4</v>
      </c>
      <c r="AD4009" s="188">
        <v>48.07</v>
      </c>
      <c r="AE4009" s="188">
        <v>60.79</v>
      </c>
      <c r="AF4009" s="188">
        <v>50.89</v>
      </c>
    </row>
    <row r="4010" spans="1:32" x14ac:dyDescent="0.3">
      <c r="A4010" s="180" t="s">
        <v>973</v>
      </c>
      <c r="B4010" s="180">
        <v>38448</v>
      </c>
      <c r="C4010" s="182" t="s">
        <v>30293</v>
      </c>
      <c r="D4010" s="180" t="s">
        <v>6</v>
      </c>
      <c r="E4010" s="180" t="s">
        <v>857</v>
      </c>
      <c r="F4010" s="188">
        <v>269.25</v>
      </c>
      <c r="G4010" s="188">
        <v>220.76</v>
      </c>
      <c r="H4010" s="188">
        <v>169.34</v>
      </c>
      <c r="I4010" s="188">
        <v>179.65</v>
      </c>
      <c r="J4010" s="188">
        <v>207.67</v>
      </c>
      <c r="K4010" s="188">
        <v>233.23</v>
      </c>
      <c r="L4010" s="188">
        <v>218.14</v>
      </c>
      <c r="M4010" s="188">
        <v>344.68</v>
      </c>
      <c r="N4010" s="188">
        <v>272.02</v>
      </c>
      <c r="O4010" s="188">
        <v>206.28</v>
      </c>
      <c r="P4010" s="188">
        <v>250.01</v>
      </c>
      <c r="Q4010" s="188">
        <v>250.01</v>
      </c>
      <c r="R4010" s="188">
        <v>254.32</v>
      </c>
      <c r="S4010" s="188">
        <v>248.93</v>
      </c>
      <c r="T4010" s="188">
        <v>217.83</v>
      </c>
      <c r="U4010" s="188">
        <v>199.51</v>
      </c>
      <c r="V4010" s="188">
        <v>222.3</v>
      </c>
      <c r="W4010" s="188">
        <v>204.44</v>
      </c>
      <c r="X4010" s="188">
        <v>244.62</v>
      </c>
      <c r="Y4010" s="188">
        <v>244.93</v>
      </c>
      <c r="Z4010" s="188">
        <v>257.24</v>
      </c>
      <c r="AA4010" s="188">
        <v>220.6</v>
      </c>
      <c r="AB4010" s="188">
        <v>282.02999999999997</v>
      </c>
      <c r="AC4010" s="188">
        <v>233.23</v>
      </c>
      <c r="AD4010" s="188">
        <v>218.14</v>
      </c>
      <c r="AE4010" s="188">
        <v>275.87</v>
      </c>
      <c r="AF4010" s="188">
        <v>230.92</v>
      </c>
    </row>
    <row r="4011" spans="1:32" x14ac:dyDescent="0.3">
      <c r="A4011" s="180" t="s">
        <v>973</v>
      </c>
      <c r="B4011" s="180">
        <v>20182</v>
      </c>
      <c r="C4011" s="182" t="s">
        <v>30294</v>
      </c>
      <c r="D4011" s="180" t="s">
        <v>6</v>
      </c>
      <c r="E4011" s="180" t="s">
        <v>857</v>
      </c>
      <c r="F4011" s="188">
        <v>34.5</v>
      </c>
      <c r="G4011" s="188">
        <v>28.28</v>
      </c>
      <c r="H4011" s="188">
        <v>21.7</v>
      </c>
      <c r="I4011" s="188">
        <v>23.02</v>
      </c>
      <c r="J4011" s="188">
        <v>26.61</v>
      </c>
      <c r="K4011" s="188">
        <v>29.88</v>
      </c>
      <c r="L4011" s="188">
        <v>27.95</v>
      </c>
      <c r="M4011" s="188">
        <v>44.16</v>
      </c>
      <c r="N4011" s="188">
        <v>34.85</v>
      </c>
      <c r="O4011" s="188">
        <v>26.43</v>
      </c>
      <c r="P4011" s="188">
        <v>32.03</v>
      </c>
      <c r="Q4011" s="188">
        <v>32.03</v>
      </c>
      <c r="R4011" s="188">
        <v>32.58</v>
      </c>
      <c r="S4011" s="188">
        <v>31.89</v>
      </c>
      <c r="T4011" s="188">
        <v>27.91</v>
      </c>
      <c r="U4011" s="188">
        <v>25.56</v>
      </c>
      <c r="V4011" s="188">
        <v>28.48</v>
      </c>
      <c r="W4011" s="188">
        <v>26.19</v>
      </c>
      <c r="X4011" s="188">
        <v>31.34</v>
      </c>
      <c r="Y4011" s="188">
        <v>31.38</v>
      </c>
      <c r="Z4011" s="188">
        <v>32.96</v>
      </c>
      <c r="AA4011" s="188">
        <v>28.26</v>
      </c>
      <c r="AB4011" s="188">
        <v>36.14</v>
      </c>
      <c r="AC4011" s="188">
        <v>29.88</v>
      </c>
      <c r="AD4011" s="188">
        <v>27.95</v>
      </c>
      <c r="AE4011" s="188">
        <v>35.35</v>
      </c>
      <c r="AF4011" s="188">
        <v>29.59</v>
      </c>
    </row>
    <row r="4012" spans="1:32" x14ac:dyDescent="0.3">
      <c r="A4012" s="180" t="s">
        <v>973</v>
      </c>
      <c r="B4012" s="180">
        <v>7119</v>
      </c>
      <c r="C4012" s="182" t="s">
        <v>30295</v>
      </c>
      <c r="D4012" s="180" t="s">
        <v>6</v>
      </c>
      <c r="E4012" s="180" t="s">
        <v>857</v>
      </c>
      <c r="F4012" s="188">
        <v>13.11</v>
      </c>
      <c r="G4012" s="188">
        <v>11.4</v>
      </c>
      <c r="H4012" s="188">
        <v>10.78</v>
      </c>
      <c r="I4012" s="188">
        <v>11.08</v>
      </c>
      <c r="J4012" s="188">
        <v>10.62</v>
      </c>
      <c r="K4012" s="188">
        <v>12.44</v>
      </c>
      <c r="L4012" s="188">
        <v>13.01</v>
      </c>
      <c r="M4012" s="188">
        <v>15.26</v>
      </c>
      <c r="N4012" s="188">
        <v>13.98</v>
      </c>
      <c r="O4012" s="188">
        <v>11.51</v>
      </c>
      <c r="P4012" s="188">
        <v>12.73</v>
      </c>
      <c r="Q4012" s="188">
        <v>11.76</v>
      </c>
      <c r="R4012" s="188">
        <v>10.67</v>
      </c>
      <c r="S4012" s="188">
        <v>13.63</v>
      </c>
      <c r="T4012" s="188">
        <v>11.13</v>
      </c>
      <c r="U4012" s="188">
        <v>11.4</v>
      </c>
      <c r="V4012" s="188">
        <v>11.62</v>
      </c>
      <c r="W4012" s="188">
        <v>10.64</v>
      </c>
      <c r="X4012" s="188">
        <v>11.81</v>
      </c>
      <c r="Y4012" s="188">
        <v>11.08</v>
      </c>
      <c r="Z4012" s="188">
        <v>12.98</v>
      </c>
      <c r="AA4012" s="188">
        <v>11.54</v>
      </c>
      <c r="AB4012" s="188">
        <v>13.52</v>
      </c>
      <c r="AC4012" s="188">
        <v>11.08</v>
      </c>
      <c r="AD4012" s="188">
        <v>10.4</v>
      </c>
      <c r="AE4012" s="188">
        <v>13.22</v>
      </c>
      <c r="AF4012" s="188">
        <v>11.89</v>
      </c>
    </row>
    <row r="4013" spans="1:32" x14ac:dyDescent="0.3">
      <c r="A4013" s="180" t="s">
        <v>973</v>
      </c>
      <c r="B4013" s="180">
        <v>7126</v>
      </c>
      <c r="C4013" s="182" t="s">
        <v>30296</v>
      </c>
      <c r="D4013" s="180" t="s">
        <v>6</v>
      </c>
      <c r="E4013" s="180" t="s">
        <v>857</v>
      </c>
      <c r="F4013" s="188">
        <v>26.76</v>
      </c>
      <c r="G4013" s="188">
        <v>23.27</v>
      </c>
      <c r="H4013" s="188">
        <v>22</v>
      </c>
      <c r="I4013" s="188">
        <v>22.61</v>
      </c>
      <c r="J4013" s="188">
        <v>21.66</v>
      </c>
      <c r="K4013" s="188">
        <v>25.38</v>
      </c>
      <c r="L4013" s="188">
        <v>26.54</v>
      </c>
      <c r="M4013" s="188">
        <v>31.14</v>
      </c>
      <c r="N4013" s="188">
        <v>28.54</v>
      </c>
      <c r="O4013" s="188">
        <v>23.49</v>
      </c>
      <c r="P4013" s="188">
        <v>25.99</v>
      </c>
      <c r="Q4013" s="188">
        <v>23.99</v>
      </c>
      <c r="R4013" s="188">
        <v>21.77</v>
      </c>
      <c r="S4013" s="188">
        <v>27.82</v>
      </c>
      <c r="T4013" s="188">
        <v>22.72</v>
      </c>
      <c r="U4013" s="188">
        <v>23.27</v>
      </c>
      <c r="V4013" s="188">
        <v>23.71</v>
      </c>
      <c r="W4013" s="188">
        <v>21.72</v>
      </c>
      <c r="X4013" s="188">
        <v>24.1</v>
      </c>
      <c r="Y4013" s="188">
        <v>22.61</v>
      </c>
      <c r="Z4013" s="188">
        <v>26.49</v>
      </c>
      <c r="AA4013" s="188">
        <v>23.55</v>
      </c>
      <c r="AB4013" s="188">
        <v>27.59</v>
      </c>
      <c r="AC4013" s="188">
        <v>22.61</v>
      </c>
      <c r="AD4013" s="188">
        <v>21.22</v>
      </c>
      <c r="AE4013" s="188">
        <v>26.98</v>
      </c>
      <c r="AF4013" s="188">
        <v>24.27</v>
      </c>
    </row>
    <row r="4014" spans="1:32" x14ac:dyDescent="0.3">
      <c r="A4014" s="180" t="s">
        <v>973</v>
      </c>
      <c r="B4014" s="180">
        <v>7120</v>
      </c>
      <c r="C4014" s="182" t="s">
        <v>30297</v>
      </c>
      <c r="D4014" s="180" t="s">
        <v>6</v>
      </c>
      <c r="E4014" s="180" t="s">
        <v>857</v>
      </c>
      <c r="F4014" s="188">
        <v>10.06</v>
      </c>
      <c r="G4014" s="188">
        <v>8.75</v>
      </c>
      <c r="H4014" s="188">
        <v>8.27</v>
      </c>
      <c r="I4014" s="188">
        <v>8.5</v>
      </c>
      <c r="J4014" s="188">
        <v>8.14</v>
      </c>
      <c r="K4014" s="188">
        <v>9.5399999999999991</v>
      </c>
      <c r="L4014" s="188">
        <v>9.98</v>
      </c>
      <c r="M4014" s="188">
        <v>11.71</v>
      </c>
      <c r="N4014" s="188">
        <v>10.73</v>
      </c>
      <c r="O4014" s="188">
        <v>8.83</v>
      </c>
      <c r="P4014" s="188">
        <v>9.77</v>
      </c>
      <c r="Q4014" s="188">
        <v>9.02</v>
      </c>
      <c r="R4014" s="188">
        <v>8.18</v>
      </c>
      <c r="S4014" s="188">
        <v>10.46</v>
      </c>
      <c r="T4014" s="188">
        <v>8.5399999999999991</v>
      </c>
      <c r="U4014" s="188">
        <v>8.75</v>
      </c>
      <c r="V4014" s="188">
        <v>8.91</v>
      </c>
      <c r="W4014" s="188">
        <v>8.16</v>
      </c>
      <c r="X4014" s="188">
        <v>9.06</v>
      </c>
      <c r="Y4014" s="188">
        <v>8.5</v>
      </c>
      <c r="Z4014" s="188">
        <v>9.9600000000000009</v>
      </c>
      <c r="AA4014" s="188">
        <v>8.85</v>
      </c>
      <c r="AB4014" s="188">
        <v>10.37</v>
      </c>
      <c r="AC4014" s="188">
        <v>8.5</v>
      </c>
      <c r="AD4014" s="188">
        <v>7.98</v>
      </c>
      <c r="AE4014" s="188">
        <v>10.14</v>
      </c>
      <c r="AF4014" s="188">
        <v>9.1199999999999992</v>
      </c>
    </row>
    <row r="4015" spans="1:32" x14ac:dyDescent="0.3">
      <c r="A4015" s="180" t="s">
        <v>973</v>
      </c>
      <c r="B4015" s="180">
        <v>6319</v>
      </c>
      <c r="C4015" s="182" t="s">
        <v>30298</v>
      </c>
      <c r="D4015" s="180" t="s">
        <v>6</v>
      </c>
      <c r="E4015" s="180" t="s">
        <v>857</v>
      </c>
      <c r="F4015" s="188">
        <v>52.57</v>
      </c>
      <c r="G4015" s="188"/>
      <c r="H4015" s="188"/>
      <c r="I4015" s="188"/>
      <c r="J4015" s="188">
        <v>46.22</v>
      </c>
      <c r="K4015" s="188"/>
      <c r="L4015" s="188"/>
      <c r="M4015" s="188">
        <v>55.57</v>
      </c>
      <c r="N4015" s="188">
        <v>54.09</v>
      </c>
      <c r="O4015" s="188"/>
      <c r="P4015" s="188">
        <v>54.83</v>
      </c>
      <c r="Q4015" s="188">
        <v>55.27</v>
      </c>
      <c r="R4015" s="188">
        <v>39.93</v>
      </c>
      <c r="S4015" s="188">
        <v>49.17</v>
      </c>
      <c r="T4015" s="188"/>
      <c r="U4015" s="188"/>
      <c r="V4015" s="188">
        <v>46.71</v>
      </c>
      <c r="W4015" s="188"/>
      <c r="X4015" s="188"/>
      <c r="Y4015" s="188">
        <v>40.369999999999997</v>
      </c>
      <c r="Z4015" s="188">
        <v>51.88</v>
      </c>
      <c r="AA4015" s="188"/>
      <c r="AB4015" s="188">
        <v>49.86</v>
      </c>
      <c r="AC4015" s="188">
        <v>56.55</v>
      </c>
      <c r="AD4015" s="188"/>
      <c r="AE4015" s="188">
        <v>51.29</v>
      </c>
      <c r="AF4015" s="188">
        <v>45.93</v>
      </c>
    </row>
    <row r="4016" spans="1:32" x14ac:dyDescent="0.3">
      <c r="A4016" s="180" t="s">
        <v>973</v>
      </c>
      <c r="B4016" s="180">
        <v>6304</v>
      </c>
      <c r="C4016" s="182" t="s">
        <v>30299</v>
      </c>
      <c r="D4016" s="180" t="s">
        <v>6</v>
      </c>
      <c r="E4016" s="180" t="s">
        <v>857</v>
      </c>
      <c r="F4016" s="188">
        <v>52.57</v>
      </c>
      <c r="G4016" s="188"/>
      <c r="H4016" s="188"/>
      <c r="I4016" s="188"/>
      <c r="J4016" s="188">
        <v>46.22</v>
      </c>
      <c r="K4016" s="188"/>
      <c r="L4016" s="188"/>
      <c r="M4016" s="188">
        <v>55.57</v>
      </c>
      <c r="N4016" s="188">
        <v>54.09</v>
      </c>
      <c r="O4016" s="188"/>
      <c r="P4016" s="188">
        <v>54.83</v>
      </c>
      <c r="Q4016" s="188">
        <v>55.27</v>
      </c>
      <c r="R4016" s="188">
        <v>39.93</v>
      </c>
      <c r="S4016" s="188">
        <v>49.17</v>
      </c>
      <c r="T4016" s="188"/>
      <c r="U4016" s="188"/>
      <c r="V4016" s="188">
        <v>46.71</v>
      </c>
      <c r="W4016" s="188"/>
      <c r="X4016" s="188"/>
      <c r="Y4016" s="188">
        <v>40.369999999999997</v>
      </c>
      <c r="Z4016" s="188">
        <v>51.88</v>
      </c>
      <c r="AA4016" s="188"/>
      <c r="AB4016" s="188">
        <v>49.86</v>
      </c>
      <c r="AC4016" s="188">
        <v>56.55</v>
      </c>
      <c r="AD4016" s="188"/>
      <c r="AE4016" s="188">
        <v>51.29</v>
      </c>
      <c r="AF4016" s="188">
        <v>45.93</v>
      </c>
    </row>
    <row r="4017" spans="1:32" x14ac:dyDescent="0.3">
      <c r="A4017" s="180" t="s">
        <v>973</v>
      </c>
      <c r="B4017" s="180">
        <v>21116</v>
      </c>
      <c r="C4017" s="182" t="s">
        <v>30300</v>
      </c>
      <c r="D4017" s="180" t="s">
        <v>6</v>
      </c>
      <c r="E4017" s="180" t="s">
        <v>857</v>
      </c>
      <c r="F4017" s="188">
        <v>39.799999999999997</v>
      </c>
      <c r="G4017" s="188"/>
      <c r="H4017" s="188"/>
      <c r="I4017" s="188"/>
      <c r="J4017" s="188">
        <v>35</v>
      </c>
      <c r="K4017" s="188"/>
      <c r="L4017" s="188"/>
      <c r="M4017" s="188">
        <v>42.08</v>
      </c>
      <c r="N4017" s="188">
        <v>40.96</v>
      </c>
      <c r="O4017" s="188"/>
      <c r="P4017" s="188">
        <v>41.52</v>
      </c>
      <c r="Q4017" s="188">
        <v>41.85</v>
      </c>
      <c r="R4017" s="188">
        <v>30.23</v>
      </c>
      <c r="S4017" s="188">
        <v>37.24</v>
      </c>
      <c r="T4017" s="188"/>
      <c r="U4017" s="188"/>
      <c r="V4017" s="188">
        <v>35.369999999999997</v>
      </c>
      <c r="W4017" s="188"/>
      <c r="X4017" s="188"/>
      <c r="Y4017" s="188">
        <v>30.57</v>
      </c>
      <c r="Z4017" s="188">
        <v>39.28</v>
      </c>
      <c r="AA4017" s="188"/>
      <c r="AB4017" s="188">
        <v>37.76</v>
      </c>
      <c r="AC4017" s="188">
        <v>42.82</v>
      </c>
      <c r="AD4017" s="188"/>
      <c r="AE4017" s="188">
        <v>38.840000000000003</v>
      </c>
      <c r="AF4017" s="188">
        <v>34.78</v>
      </c>
    </row>
    <row r="4018" spans="1:32" x14ac:dyDescent="0.3">
      <c r="A4018" s="180" t="s">
        <v>973</v>
      </c>
      <c r="B4018" s="180">
        <v>6320</v>
      </c>
      <c r="C4018" s="182" t="s">
        <v>30301</v>
      </c>
      <c r="D4018" s="180" t="s">
        <v>6</v>
      </c>
      <c r="E4018" s="180" t="s">
        <v>857</v>
      </c>
      <c r="F4018" s="188">
        <v>27.07</v>
      </c>
      <c r="G4018" s="188"/>
      <c r="H4018" s="188"/>
      <c r="I4018" s="188"/>
      <c r="J4018" s="188">
        <v>23.8</v>
      </c>
      <c r="K4018" s="188"/>
      <c r="L4018" s="188"/>
      <c r="M4018" s="188">
        <v>28.61</v>
      </c>
      <c r="N4018" s="188">
        <v>27.86</v>
      </c>
      <c r="O4018" s="188"/>
      <c r="P4018" s="188">
        <v>28.23</v>
      </c>
      <c r="Q4018" s="188">
        <v>28.46</v>
      </c>
      <c r="R4018" s="188">
        <v>20.56</v>
      </c>
      <c r="S4018" s="188">
        <v>25.32</v>
      </c>
      <c r="T4018" s="188"/>
      <c r="U4018" s="188"/>
      <c r="V4018" s="188">
        <v>24.06</v>
      </c>
      <c r="W4018" s="188"/>
      <c r="X4018" s="188"/>
      <c r="Y4018" s="188">
        <v>20.79</v>
      </c>
      <c r="Z4018" s="188">
        <v>26.72</v>
      </c>
      <c r="AA4018" s="188"/>
      <c r="AB4018" s="188">
        <v>25.68</v>
      </c>
      <c r="AC4018" s="188">
        <v>29.12</v>
      </c>
      <c r="AD4018" s="188"/>
      <c r="AE4018" s="188">
        <v>26.41</v>
      </c>
      <c r="AF4018" s="188">
        <v>23.65</v>
      </c>
    </row>
    <row r="4019" spans="1:32" x14ac:dyDescent="0.3">
      <c r="A4019" s="180" t="s">
        <v>973</v>
      </c>
      <c r="B4019" s="180">
        <v>6303</v>
      </c>
      <c r="C4019" s="182" t="s">
        <v>30302</v>
      </c>
      <c r="D4019" s="180" t="s">
        <v>6</v>
      </c>
      <c r="E4019" s="180" t="s">
        <v>857</v>
      </c>
      <c r="F4019" s="188">
        <v>27.07</v>
      </c>
      <c r="G4019" s="188"/>
      <c r="H4019" s="188"/>
      <c r="I4019" s="188"/>
      <c r="J4019" s="188">
        <v>23.8</v>
      </c>
      <c r="K4019" s="188"/>
      <c r="L4019" s="188"/>
      <c r="M4019" s="188">
        <v>28.61</v>
      </c>
      <c r="N4019" s="188">
        <v>27.86</v>
      </c>
      <c r="O4019" s="188"/>
      <c r="P4019" s="188">
        <v>28.23</v>
      </c>
      <c r="Q4019" s="188">
        <v>28.46</v>
      </c>
      <c r="R4019" s="188">
        <v>20.56</v>
      </c>
      <c r="S4019" s="188">
        <v>25.32</v>
      </c>
      <c r="T4019" s="188"/>
      <c r="U4019" s="188"/>
      <c r="V4019" s="188">
        <v>24.06</v>
      </c>
      <c r="W4019" s="188"/>
      <c r="X4019" s="188"/>
      <c r="Y4019" s="188">
        <v>20.79</v>
      </c>
      <c r="Z4019" s="188">
        <v>26.72</v>
      </c>
      <c r="AA4019" s="188"/>
      <c r="AB4019" s="188">
        <v>25.68</v>
      </c>
      <c r="AC4019" s="188">
        <v>29.12</v>
      </c>
      <c r="AD4019" s="188"/>
      <c r="AE4019" s="188">
        <v>26.41</v>
      </c>
      <c r="AF4019" s="188">
        <v>23.65</v>
      </c>
    </row>
    <row r="4020" spans="1:32" x14ac:dyDescent="0.3">
      <c r="A4020" s="180" t="s">
        <v>973</v>
      </c>
      <c r="B4020" s="180">
        <v>6308</v>
      </c>
      <c r="C4020" s="182" t="s">
        <v>30303</v>
      </c>
      <c r="D4020" s="180" t="s">
        <v>6</v>
      </c>
      <c r="E4020" s="180" t="s">
        <v>857</v>
      </c>
      <c r="F4020" s="188">
        <v>145.46</v>
      </c>
      <c r="G4020" s="188"/>
      <c r="H4020" s="188"/>
      <c r="I4020" s="188"/>
      <c r="J4020" s="188">
        <v>127.9</v>
      </c>
      <c r="K4020" s="188"/>
      <c r="L4020" s="188"/>
      <c r="M4020" s="188">
        <v>153.76</v>
      </c>
      <c r="N4020" s="188">
        <v>149.66999999999999</v>
      </c>
      <c r="O4020" s="188"/>
      <c r="P4020" s="188">
        <v>151.72</v>
      </c>
      <c r="Q4020" s="188">
        <v>152.94</v>
      </c>
      <c r="R4020" s="188">
        <v>110.49</v>
      </c>
      <c r="S4020" s="188">
        <v>136.07</v>
      </c>
      <c r="T4020" s="188"/>
      <c r="U4020" s="188"/>
      <c r="V4020" s="188">
        <v>129.26</v>
      </c>
      <c r="W4020" s="188"/>
      <c r="X4020" s="188"/>
      <c r="Y4020" s="188">
        <v>111.71</v>
      </c>
      <c r="Z4020" s="188">
        <v>143.55000000000001</v>
      </c>
      <c r="AA4020" s="188"/>
      <c r="AB4020" s="188">
        <v>137.97</v>
      </c>
      <c r="AC4020" s="188">
        <v>156.47999999999999</v>
      </c>
      <c r="AD4020" s="188"/>
      <c r="AE4020" s="188">
        <v>141.91999999999999</v>
      </c>
      <c r="AF4020" s="188">
        <v>127.09</v>
      </c>
    </row>
    <row r="4021" spans="1:32" x14ac:dyDescent="0.3">
      <c r="A4021" s="180" t="s">
        <v>973</v>
      </c>
      <c r="B4021" s="180">
        <v>6317</v>
      </c>
      <c r="C4021" s="182" t="s">
        <v>30304</v>
      </c>
      <c r="D4021" s="180" t="s">
        <v>6</v>
      </c>
      <c r="E4021" s="180" t="s">
        <v>857</v>
      </c>
      <c r="F4021" s="188">
        <v>145.46</v>
      </c>
      <c r="G4021" s="188"/>
      <c r="H4021" s="188"/>
      <c r="I4021" s="188"/>
      <c r="J4021" s="188">
        <v>127.9</v>
      </c>
      <c r="K4021" s="188"/>
      <c r="L4021" s="188"/>
      <c r="M4021" s="188">
        <v>153.76</v>
      </c>
      <c r="N4021" s="188">
        <v>149.66999999999999</v>
      </c>
      <c r="O4021" s="188"/>
      <c r="P4021" s="188">
        <v>151.72</v>
      </c>
      <c r="Q4021" s="188">
        <v>152.94</v>
      </c>
      <c r="R4021" s="188">
        <v>110.49</v>
      </c>
      <c r="S4021" s="188">
        <v>136.07</v>
      </c>
      <c r="T4021" s="188"/>
      <c r="U4021" s="188"/>
      <c r="V4021" s="188">
        <v>129.26</v>
      </c>
      <c r="W4021" s="188"/>
      <c r="X4021" s="188"/>
      <c r="Y4021" s="188">
        <v>111.71</v>
      </c>
      <c r="Z4021" s="188">
        <v>143.55000000000001</v>
      </c>
      <c r="AA4021" s="188"/>
      <c r="AB4021" s="188">
        <v>137.97</v>
      </c>
      <c r="AC4021" s="188">
        <v>156.47999999999999</v>
      </c>
      <c r="AD4021" s="188"/>
      <c r="AE4021" s="188">
        <v>141.91999999999999</v>
      </c>
      <c r="AF4021" s="188">
        <v>127.09</v>
      </c>
    </row>
    <row r="4022" spans="1:32" x14ac:dyDescent="0.3">
      <c r="A4022" s="180" t="s">
        <v>973</v>
      </c>
      <c r="B4022" s="180">
        <v>6307</v>
      </c>
      <c r="C4022" s="182" t="s">
        <v>30305</v>
      </c>
      <c r="D4022" s="180" t="s">
        <v>6</v>
      </c>
      <c r="E4022" s="180" t="s">
        <v>857</v>
      </c>
      <c r="F4022" s="188">
        <v>145.46</v>
      </c>
      <c r="G4022" s="188"/>
      <c r="H4022" s="188"/>
      <c r="I4022" s="188"/>
      <c r="J4022" s="188">
        <v>127.9</v>
      </c>
      <c r="K4022" s="188"/>
      <c r="L4022" s="188"/>
      <c r="M4022" s="188">
        <v>153.76</v>
      </c>
      <c r="N4022" s="188">
        <v>149.66999999999999</v>
      </c>
      <c r="O4022" s="188"/>
      <c r="P4022" s="188">
        <v>151.72</v>
      </c>
      <c r="Q4022" s="188">
        <v>152.94</v>
      </c>
      <c r="R4022" s="188">
        <v>110.49</v>
      </c>
      <c r="S4022" s="188">
        <v>136.07</v>
      </c>
      <c r="T4022" s="188"/>
      <c r="U4022" s="188"/>
      <c r="V4022" s="188">
        <v>129.26</v>
      </c>
      <c r="W4022" s="188"/>
      <c r="X4022" s="188"/>
      <c r="Y4022" s="188">
        <v>111.71</v>
      </c>
      <c r="Z4022" s="188">
        <v>143.55000000000001</v>
      </c>
      <c r="AA4022" s="188"/>
      <c r="AB4022" s="188">
        <v>137.97</v>
      </c>
      <c r="AC4022" s="188">
        <v>156.47999999999999</v>
      </c>
      <c r="AD4022" s="188"/>
      <c r="AE4022" s="188">
        <v>141.91999999999999</v>
      </c>
      <c r="AF4022" s="188">
        <v>127.09</v>
      </c>
    </row>
    <row r="4023" spans="1:32" x14ac:dyDescent="0.3">
      <c r="A4023" s="180" t="s">
        <v>973</v>
      </c>
      <c r="B4023" s="180">
        <v>6309</v>
      </c>
      <c r="C4023" s="182" t="s">
        <v>30306</v>
      </c>
      <c r="D4023" s="180" t="s">
        <v>6</v>
      </c>
      <c r="E4023" s="180" t="s">
        <v>857</v>
      </c>
      <c r="F4023" s="188">
        <v>149.68</v>
      </c>
      <c r="G4023" s="188"/>
      <c r="H4023" s="188"/>
      <c r="I4023" s="188"/>
      <c r="J4023" s="188">
        <v>131.62</v>
      </c>
      <c r="K4023" s="188"/>
      <c r="L4023" s="188"/>
      <c r="M4023" s="188">
        <v>158.22</v>
      </c>
      <c r="N4023" s="188">
        <v>154.02000000000001</v>
      </c>
      <c r="O4023" s="188"/>
      <c r="P4023" s="188">
        <v>156.12</v>
      </c>
      <c r="Q4023" s="188">
        <v>157.38</v>
      </c>
      <c r="R4023" s="188">
        <v>113.7</v>
      </c>
      <c r="S4023" s="188">
        <v>140.02000000000001</v>
      </c>
      <c r="T4023" s="188"/>
      <c r="U4023" s="188"/>
      <c r="V4023" s="188">
        <v>133.02000000000001</v>
      </c>
      <c r="W4023" s="188"/>
      <c r="X4023" s="188"/>
      <c r="Y4023" s="188">
        <v>114.96</v>
      </c>
      <c r="Z4023" s="188">
        <v>147.72</v>
      </c>
      <c r="AA4023" s="188"/>
      <c r="AB4023" s="188">
        <v>141.97999999999999</v>
      </c>
      <c r="AC4023" s="188">
        <v>161.02000000000001</v>
      </c>
      <c r="AD4023" s="188"/>
      <c r="AE4023" s="188">
        <v>146.04</v>
      </c>
      <c r="AF4023" s="188">
        <v>130.78</v>
      </c>
    </row>
    <row r="4024" spans="1:32" x14ac:dyDescent="0.3">
      <c r="A4024" s="180" t="s">
        <v>973</v>
      </c>
      <c r="B4024" s="180">
        <v>6318</v>
      </c>
      <c r="C4024" s="182" t="s">
        <v>30307</v>
      </c>
      <c r="D4024" s="180" t="s">
        <v>6</v>
      </c>
      <c r="E4024" s="180" t="s">
        <v>857</v>
      </c>
      <c r="F4024" s="188">
        <v>78.459999999999994</v>
      </c>
      <c r="G4024" s="188"/>
      <c r="H4024" s="188"/>
      <c r="I4024" s="188"/>
      <c r="J4024" s="188">
        <v>68.989999999999995</v>
      </c>
      <c r="K4024" s="188"/>
      <c r="L4024" s="188"/>
      <c r="M4024" s="188">
        <v>82.94</v>
      </c>
      <c r="N4024" s="188">
        <v>80.739999999999995</v>
      </c>
      <c r="O4024" s="188"/>
      <c r="P4024" s="188">
        <v>81.84</v>
      </c>
      <c r="Q4024" s="188">
        <v>82.5</v>
      </c>
      <c r="R4024" s="188">
        <v>59.6</v>
      </c>
      <c r="S4024" s="188">
        <v>73.400000000000006</v>
      </c>
      <c r="T4024" s="188"/>
      <c r="U4024" s="188"/>
      <c r="V4024" s="188">
        <v>69.73</v>
      </c>
      <c r="W4024" s="188"/>
      <c r="X4024" s="188"/>
      <c r="Y4024" s="188">
        <v>60.26</v>
      </c>
      <c r="Z4024" s="188">
        <v>77.430000000000007</v>
      </c>
      <c r="AA4024" s="188"/>
      <c r="AB4024" s="188">
        <v>74.42</v>
      </c>
      <c r="AC4024" s="188">
        <v>84.41</v>
      </c>
      <c r="AD4024" s="188"/>
      <c r="AE4024" s="188">
        <v>76.55</v>
      </c>
      <c r="AF4024" s="188">
        <v>68.55</v>
      </c>
    </row>
    <row r="4025" spans="1:32" x14ac:dyDescent="0.3">
      <c r="A4025" s="180" t="s">
        <v>973</v>
      </c>
      <c r="B4025" s="180">
        <v>6306</v>
      </c>
      <c r="C4025" s="182" t="s">
        <v>30308</v>
      </c>
      <c r="D4025" s="180" t="s">
        <v>6</v>
      </c>
      <c r="E4025" s="180" t="s">
        <v>857</v>
      </c>
      <c r="F4025" s="188">
        <v>78.459999999999994</v>
      </c>
      <c r="G4025" s="188"/>
      <c r="H4025" s="188"/>
      <c r="I4025" s="188"/>
      <c r="J4025" s="188">
        <v>68.989999999999995</v>
      </c>
      <c r="K4025" s="188"/>
      <c r="L4025" s="188"/>
      <c r="M4025" s="188">
        <v>82.94</v>
      </c>
      <c r="N4025" s="188">
        <v>80.739999999999995</v>
      </c>
      <c r="O4025" s="188"/>
      <c r="P4025" s="188">
        <v>81.84</v>
      </c>
      <c r="Q4025" s="188">
        <v>82.5</v>
      </c>
      <c r="R4025" s="188">
        <v>59.6</v>
      </c>
      <c r="S4025" s="188">
        <v>73.400000000000006</v>
      </c>
      <c r="T4025" s="188"/>
      <c r="U4025" s="188"/>
      <c r="V4025" s="188">
        <v>69.73</v>
      </c>
      <c r="W4025" s="188"/>
      <c r="X4025" s="188"/>
      <c r="Y4025" s="188">
        <v>60.26</v>
      </c>
      <c r="Z4025" s="188">
        <v>77.430000000000007</v>
      </c>
      <c r="AA4025" s="188"/>
      <c r="AB4025" s="188">
        <v>74.42</v>
      </c>
      <c r="AC4025" s="188">
        <v>84.41</v>
      </c>
      <c r="AD4025" s="188"/>
      <c r="AE4025" s="188">
        <v>76.55</v>
      </c>
      <c r="AF4025" s="188">
        <v>68.55</v>
      </c>
    </row>
    <row r="4026" spans="1:32" x14ac:dyDescent="0.3">
      <c r="A4026" s="180" t="s">
        <v>973</v>
      </c>
      <c r="B4026" s="180">
        <v>6305</v>
      </c>
      <c r="C4026" s="182" t="s">
        <v>30309</v>
      </c>
      <c r="D4026" s="180" t="s">
        <v>6</v>
      </c>
      <c r="E4026" s="180" t="s">
        <v>857</v>
      </c>
      <c r="F4026" s="188">
        <v>78.459999999999994</v>
      </c>
      <c r="G4026" s="188"/>
      <c r="H4026" s="188"/>
      <c r="I4026" s="188"/>
      <c r="J4026" s="188">
        <v>68.989999999999995</v>
      </c>
      <c r="K4026" s="188"/>
      <c r="L4026" s="188"/>
      <c r="M4026" s="188">
        <v>82.94</v>
      </c>
      <c r="N4026" s="188">
        <v>80.739999999999995</v>
      </c>
      <c r="O4026" s="188"/>
      <c r="P4026" s="188">
        <v>81.84</v>
      </c>
      <c r="Q4026" s="188">
        <v>82.5</v>
      </c>
      <c r="R4026" s="188">
        <v>59.6</v>
      </c>
      <c r="S4026" s="188">
        <v>73.400000000000006</v>
      </c>
      <c r="T4026" s="188"/>
      <c r="U4026" s="188"/>
      <c r="V4026" s="188">
        <v>69.73</v>
      </c>
      <c r="W4026" s="188"/>
      <c r="X4026" s="188"/>
      <c r="Y4026" s="188">
        <v>60.26</v>
      </c>
      <c r="Z4026" s="188">
        <v>77.430000000000007</v>
      </c>
      <c r="AA4026" s="188"/>
      <c r="AB4026" s="188">
        <v>74.42</v>
      </c>
      <c r="AC4026" s="188">
        <v>84.41</v>
      </c>
      <c r="AD4026" s="188"/>
      <c r="AE4026" s="188">
        <v>76.55</v>
      </c>
      <c r="AF4026" s="188">
        <v>68.55</v>
      </c>
    </row>
    <row r="4027" spans="1:32" x14ac:dyDescent="0.3">
      <c r="A4027" s="180" t="s">
        <v>973</v>
      </c>
      <c r="B4027" s="180">
        <v>6312</v>
      </c>
      <c r="C4027" s="182" t="s">
        <v>30310</v>
      </c>
      <c r="D4027" s="180" t="s">
        <v>6</v>
      </c>
      <c r="E4027" s="180" t="s">
        <v>857</v>
      </c>
      <c r="F4027" s="188">
        <v>209.23</v>
      </c>
      <c r="G4027" s="188"/>
      <c r="H4027" s="188"/>
      <c r="I4027" s="188"/>
      <c r="J4027" s="188">
        <v>183.98</v>
      </c>
      <c r="K4027" s="188"/>
      <c r="L4027" s="188"/>
      <c r="M4027" s="188">
        <v>221.16</v>
      </c>
      <c r="N4027" s="188">
        <v>215.29</v>
      </c>
      <c r="O4027" s="188"/>
      <c r="P4027" s="188">
        <v>218.23</v>
      </c>
      <c r="Q4027" s="188">
        <v>219.99</v>
      </c>
      <c r="R4027" s="188">
        <v>158.91999999999999</v>
      </c>
      <c r="S4027" s="188">
        <v>195.72</v>
      </c>
      <c r="T4027" s="188"/>
      <c r="U4027" s="188"/>
      <c r="V4027" s="188">
        <v>185.93</v>
      </c>
      <c r="W4027" s="188"/>
      <c r="X4027" s="188"/>
      <c r="Y4027" s="188">
        <v>160.69</v>
      </c>
      <c r="Z4027" s="188">
        <v>206.49</v>
      </c>
      <c r="AA4027" s="188"/>
      <c r="AB4027" s="188">
        <v>198.46</v>
      </c>
      <c r="AC4027" s="188">
        <v>225.08</v>
      </c>
      <c r="AD4027" s="188"/>
      <c r="AE4027" s="188">
        <v>204.14</v>
      </c>
      <c r="AF4027" s="188">
        <v>182.8</v>
      </c>
    </row>
    <row r="4028" spans="1:32" x14ac:dyDescent="0.3">
      <c r="A4028" s="180" t="s">
        <v>973</v>
      </c>
      <c r="B4028" s="180">
        <v>6311</v>
      </c>
      <c r="C4028" s="182" t="s">
        <v>30311</v>
      </c>
      <c r="D4028" s="180" t="s">
        <v>6</v>
      </c>
      <c r="E4028" s="180" t="s">
        <v>857</v>
      </c>
      <c r="F4028" s="188">
        <v>209.23</v>
      </c>
      <c r="G4028" s="188"/>
      <c r="H4028" s="188"/>
      <c r="I4028" s="188"/>
      <c r="J4028" s="188">
        <v>183.98</v>
      </c>
      <c r="K4028" s="188"/>
      <c r="L4028" s="188"/>
      <c r="M4028" s="188">
        <v>221.16</v>
      </c>
      <c r="N4028" s="188">
        <v>215.29</v>
      </c>
      <c r="O4028" s="188"/>
      <c r="P4028" s="188">
        <v>218.23</v>
      </c>
      <c r="Q4028" s="188">
        <v>219.99</v>
      </c>
      <c r="R4028" s="188">
        <v>158.91999999999999</v>
      </c>
      <c r="S4028" s="188">
        <v>195.72</v>
      </c>
      <c r="T4028" s="188"/>
      <c r="U4028" s="188"/>
      <c r="V4028" s="188">
        <v>185.93</v>
      </c>
      <c r="W4028" s="188"/>
      <c r="X4028" s="188"/>
      <c r="Y4028" s="188">
        <v>160.69</v>
      </c>
      <c r="Z4028" s="188">
        <v>206.49</v>
      </c>
      <c r="AA4028" s="188"/>
      <c r="AB4028" s="188">
        <v>198.46</v>
      </c>
      <c r="AC4028" s="188">
        <v>225.08</v>
      </c>
      <c r="AD4028" s="188"/>
      <c r="AE4028" s="188">
        <v>204.14</v>
      </c>
      <c r="AF4028" s="188">
        <v>182.8</v>
      </c>
    </row>
    <row r="4029" spans="1:32" x14ac:dyDescent="0.3">
      <c r="A4029" s="180" t="s">
        <v>973</v>
      </c>
      <c r="B4029" s="180">
        <v>6310</v>
      </c>
      <c r="C4029" s="182" t="s">
        <v>30312</v>
      </c>
      <c r="D4029" s="180" t="s">
        <v>6</v>
      </c>
      <c r="E4029" s="180" t="s">
        <v>857</v>
      </c>
      <c r="F4029" s="188">
        <v>209.23</v>
      </c>
      <c r="G4029" s="188"/>
      <c r="H4029" s="188"/>
      <c r="I4029" s="188"/>
      <c r="J4029" s="188">
        <v>183.98</v>
      </c>
      <c r="K4029" s="188"/>
      <c r="L4029" s="188"/>
      <c r="M4029" s="188">
        <v>221.16</v>
      </c>
      <c r="N4029" s="188">
        <v>215.29</v>
      </c>
      <c r="O4029" s="188"/>
      <c r="P4029" s="188">
        <v>218.23</v>
      </c>
      <c r="Q4029" s="188">
        <v>219.99</v>
      </c>
      <c r="R4029" s="188">
        <v>158.91999999999999</v>
      </c>
      <c r="S4029" s="188">
        <v>195.72</v>
      </c>
      <c r="T4029" s="188"/>
      <c r="U4029" s="188"/>
      <c r="V4029" s="188">
        <v>185.93</v>
      </c>
      <c r="W4029" s="188"/>
      <c r="X4029" s="188"/>
      <c r="Y4029" s="188">
        <v>160.69</v>
      </c>
      <c r="Z4029" s="188">
        <v>206.49</v>
      </c>
      <c r="AA4029" s="188"/>
      <c r="AB4029" s="188">
        <v>198.46</v>
      </c>
      <c r="AC4029" s="188">
        <v>225.08</v>
      </c>
      <c r="AD4029" s="188"/>
      <c r="AE4029" s="188">
        <v>204.14</v>
      </c>
      <c r="AF4029" s="188">
        <v>182.8</v>
      </c>
    </row>
    <row r="4030" spans="1:32" x14ac:dyDescent="0.3">
      <c r="A4030" s="180" t="s">
        <v>973</v>
      </c>
      <c r="B4030" s="180">
        <v>6314</v>
      </c>
      <c r="C4030" s="182" t="s">
        <v>30313</v>
      </c>
      <c r="D4030" s="180" t="s">
        <v>6</v>
      </c>
      <c r="E4030" s="180" t="s">
        <v>857</v>
      </c>
      <c r="F4030" s="188">
        <v>209.23</v>
      </c>
      <c r="G4030" s="188"/>
      <c r="H4030" s="188"/>
      <c r="I4030" s="188"/>
      <c r="J4030" s="188">
        <v>183.98</v>
      </c>
      <c r="K4030" s="188"/>
      <c r="L4030" s="188"/>
      <c r="M4030" s="188">
        <v>221.16</v>
      </c>
      <c r="N4030" s="188">
        <v>215.29</v>
      </c>
      <c r="O4030" s="188"/>
      <c r="P4030" s="188">
        <v>218.23</v>
      </c>
      <c r="Q4030" s="188">
        <v>219.99</v>
      </c>
      <c r="R4030" s="188">
        <v>158.91999999999999</v>
      </c>
      <c r="S4030" s="188">
        <v>195.72</v>
      </c>
      <c r="T4030" s="188"/>
      <c r="U4030" s="188"/>
      <c r="V4030" s="188">
        <v>185.93</v>
      </c>
      <c r="W4030" s="188"/>
      <c r="X4030" s="188"/>
      <c r="Y4030" s="188">
        <v>160.69</v>
      </c>
      <c r="Z4030" s="188">
        <v>206.49</v>
      </c>
      <c r="AA4030" s="188"/>
      <c r="AB4030" s="188">
        <v>198.46</v>
      </c>
      <c r="AC4030" s="188">
        <v>225.08</v>
      </c>
      <c r="AD4030" s="188"/>
      <c r="AE4030" s="188">
        <v>204.14</v>
      </c>
      <c r="AF4030" s="188">
        <v>182.8</v>
      </c>
    </row>
    <row r="4031" spans="1:32" x14ac:dyDescent="0.3">
      <c r="A4031" s="180" t="s">
        <v>973</v>
      </c>
      <c r="B4031" s="180">
        <v>6313</v>
      </c>
      <c r="C4031" s="182" t="s">
        <v>30314</v>
      </c>
      <c r="D4031" s="180" t="s">
        <v>6</v>
      </c>
      <c r="E4031" s="180" t="s">
        <v>857</v>
      </c>
      <c r="F4031" s="188">
        <v>209.23</v>
      </c>
      <c r="G4031" s="188"/>
      <c r="H4031" s="188"/>
      <c r="I4031" s="188"/>
      <c r="J4031" s="188">
        <v>183.98</v>
      </c>
      <c r="K4031" s="188"/>
      <c r="L4031" s="188"/>
      <c r="M4031" s="188">
        <v>221.16</v>
      </c>
      <c r="N4031" s="188">
        <v>215.29</v>
      </c>
      <c r="O4031" s="188"/>
      <c r="P4031" s="188">
        <v>218.23</v>
      </c>
      <c r="Q4031" s="188">
        <v>219.99</v>
      </c>
      <c r="R4031" s="188">
        <v>158.91999999999999</v>
      </c>
      <c r="S4031" s="188">
        <v>195.72</v>
      </c>
      <c r="T4031" s="188"/>
      <c r="U4031" s="188"/>
      <c r="V4031" s="188">
        <v>185.93</v>
      </c>
      <c r="W4031" s="188"/>
      <c r="X4031" s="188"/>
      <c r="Y4031" s="188">
        <v>160.69</v>
      </c>
      <c r="Z4031" s="188">
        <v>206.49</v>
      </c>
      <c r="AA4031" s="188"/>
      <c r="AB4031" s="188">
        <v>198.46</v>
      </c>
      <c r="AC4031" s="188">
        <v>225.08</v>
      </c>
      <c r="AD4031" s="188"/>
      <c r="AE4031" s="188">
        <v>204.14</v>
      </c>
      <c r="AF4031" s="188">
        <v>182.8</v>
      </c>
    </row>
    <row r="4032" spans="1:32" x14ac:dyDescent="0.3">
      <c r="A4032" s="180" t="s">
        <v>973</v>
      </c>
      <c r="B4032" s="180">
        <v>6302</v>
      </c>
      <c r="C4032" s="182" t="s">
        <v>30315</v>
      </c>
      <c r="D4032" s="180" t="s">
        <v>6</v>
      </c>
      <c r="E4032" s="180" t="s">
        <v>857</v>
      </c>
      <c r="F4032" s="188">
        <v>16.64</v>
      </c>
      <c r="G4032" s="188"/>
      <c r="H4032" s="188"/>
      <c r="I4032" s="188"/>
      <c r="J4032" s="188">
        <v>14.63</v>
      </c>
      <c r="K4032" s="188"/>
      <c r="L4032" s="188"/>
      <c r="M4032" s="188">
        <v>17.59</v>
      </c>
      <c r="N4032" s="188">
        <v>17.12</v>
      </c>
      <c r="O4032" s="188"/>
      <c r="P4032" s="188">
        <v>17.36</v>
      </c>
      <c r="Q4032" s="188">
        <v>17.5</v>
      </c>
      <c r="R4032" s="188">
        <v>12.64</v>
      </c>
      <c r="S4032" s="188">
        <v>15.57</v>
      </c>
      <c r="T4032" s="188"/>
      <c r="U4032" s="188"/>
      <c r="V4032" s="188">
        <v>14.79</v>
      </c>
      <c r="W4032" s="188"/>
      <c r="X4032" s="188"/>
      <c r="Y4032" s="188">
        <v>12.78</v>
      </c>
      <c r="Z4032" s="188">
        <v>16.420000000000002</v>
      </c>
      <c r="AA4032" s="188"/>
      <c r="AB4032" s="188">
        <v>15.78</v>
      </c>
      <c r="AC4032" s="188">
        <v>17.899999999999999</v>
      </c>
      <c r="AD4032" s="188"/>
      <c r="AE4032" s="188">
        <v>16.239999999999998</v>
      </c>
      <c r="AF4032" s="188">
        <v>14.54</v>
      </c>
    </row>
    <row r="4033" spans="1:32" x14ac:dyDescent="0.3">
      <c r="A4033" s="180" t="s">
        <v>973</v>
      </c>
      <c r="B4033" s="180">
        <v>6315</v>
      </c>
      <c r="C4033" s="182" t="s">
        <v>30316</v>
      </c>
      <c r="D4033" s="180" t="s">
        <v>6</v>
      </c>
      <c r="E4033" s="180" t="s">
        <v>857</v>
      </c>
      <c r="F4033" s="188">
        <v>396.16</v>
      </c>
      <c r="G4033" s="188"/>
      <c r="H4033" s="188"/>
      <c r="I4033" s="188"/>
      <c r="J4033" s="188">
        <v>348.35</v>
      </c>
      <c r="K4033" s="188"/>
      <c r="L4033" s="188"/>
      <c r="M4033" s="188">
        <v>418.76</v>
      </c>
      <c r="N4033" s="188">
        <v>407.64</v>
      </c>
      <c r="O4033" s="188"/>
      <c r="P4033" s="188">
        <v>413.2</v>
      </c>
      <c r="Q4033" s="188">
        <v>416.54</v>
      </c>
      <c r="R4033" s="188">
        <v>300.91000000000003</v>
      </c>
      <c r="S4033" s="188">
        <v>370.59</v>
      </c>
      <c r="T4033" s="188"/>
      <c r="U4033" s="188"/>
      <c r="V4033" s="188">
        <v>352.06</v>
      </c>
      <c r="W4033" s="188"/>
      <c r="X4033" s="188"/>
      <c r="Y4033" s="188">
        <v>304.25</v>
      </c>
      <c r="Z4033" s="188">
        <v>390.97</v>
      </c>
      <c r="AA4033" s="188"/>
      <c r="AB4033" s="188">
        <v>375.77</v>
      </c>
      <c r="AC4033" s="188">
        <v>426.17</v>
      </c>
      <c r="AD4033" s="188"/>
      <c r="AE4033" s="188">
        <v>386.52</v>
      </c>
      <c r="AF4033" s="188">
        <v>346.13</v>
      </c>
    </row>
    <row r="4034" spans="1:32" x14ac:dyDescent="0.3">
      <c r="A4034" s="180" t="s">
        <v>973</v>
      </c>
      <c r="B4034" s="180">
        <v>6316</v>
      </c>
      <c r="C4034" s="182" t="s">
        <v>30317</v>
      </c>
      <c r="D4034" s="180" t="s">
        <v>6</v>
      </c>
      <c r="E4034" s="180" t="s">
        <v>857</v>
      </c>
      <c r="F4034" s="188">
        <v>396.16</v>
      </c>
      <c r="G4034" s="188"/>
      <c r="H4034" s="188"/>
      <c r="I4034" s="188"/>
      <c r="J4034" s="188">
        <v>348.35</v>
      </c>
      <c r="K4034" s="188"/>
      <c r="L4034" s="188"/>
      <c r="M4034" s="188">
        <v>418.76</v>
      </c>
      <c r="N4034" s="188">
        <v>407.64</v>
      </c>
      <c r="O4034" s="188"/>
      <c r="P4034" s="188">
        <v>413.2</v>
      </c>
      <c r="Q4034" s="188">
        <v>416.54</v>
      </c>
      <c r="R4034" s="188">
        <v>300.91000000000003</v>
      </c>
      <c r="S4034" s="188">
        <v>370.59</v>
      </c>
      <c r="T4034" s="188"/>
      <c r="U4034" s="188"/>
      <c r="V4034" s="188">
        <v>352.06</v>
      </c>
      <c r="W4034" s="188"/>
      <c r="X4034" s="188"/>
      <c r="Y4034" s="188">
        <v>304.25</v>
      </c>
      <c r="Z4034" s="188">
        <v>390.97</v>
      </c>
      <c r="AA4034" s="188"/>
      <c r="AB4034" s="188">
        <v>375.77</v>
      </c>
      <c r="AC4034" s="188">
        <v>426.17</v>
      </c>
      <c r="AD4034" s="188"/>
      <c r="AE4034" s="188">
        <v>386.52</v>
      </c>
      <c r="AF4034" s="188">
        <v>346.13</v>
      </c>
    </row>
    <row r="4035" spans="1:32" x14ac:dyDescent="0.3">
      <c r="A4035" s="180" t="s">
        <v>973</v>
      </c>
      <c r="B4035" s="180">
        <v>39324</v>
      </c>
      <c r="C4035" s="182" t="s">
        <v>30318</v>
      </c>
      <c r="D4035" s="180" t="s">
        <v>6</v>
      </c>
      <c r="E4035" s="180" t="s">
        <v>857</v>
      </c>
      <c r="F4035" s="188">
        <v>5.85</v>
      </c>
      <c r="G4035" s="188"/>
      <c r="H4035" s="188">
        <v>5.17</v>
      </c>
      <c r="I4035" s="188"/>
      <c r="J4035" s="188">
        <v>5.04</v>
      </c>
      <c r="K4035" s="188">
        <v>4.8499999999999996</v>
      </c>
      <c r="L4035" s="188">
        <v>5.25</v>
      </c>
      <c r="M4035" s="188">
        <v>5.96</v>
      </c>
      <c r="N4035" s="188">
        <v>6.87</v>
      </c>
      <c r="O4035" s="188"/>
      <c r="P4035" s="188">
        <v>5.38</v>
      </c>
      <c r="Q4035" s="188">
        <v>5.8</v>
      </c>
      <c r="R4035" s="188">
        <v>5.67</v>
      </c>
      <c r="S4035" s="188">
        <v>5.29</v>
      </c>
      <c r="T4035" s="188"/>
      <c r="U4035" s="188">
        <v>6.46</v>
      </c>
      <c r="V4035" s="188"/>
      <c r="W4035" s="188">
        <v>6.13</v>
      </c>
      <c r="X4035" s="188">
        <v>5.69</v>
      </c>
      <c r="Y4035" s="188">
        <v>4.75</v>
      </c>
      <c r="Z4035" s="188">
        <v>6.09</v>
      </c>
      <c r="AA4035" s="188"/>
      <c r="AB4035" s="188">
        <v>6.46</v>
      </c>
      <c r="AC4035" s="188">
        <v>5.65</v>
      </c>
      <c r="AD4035" s="188"/>
      <c r="AE4035" s="188">
        <v>5.33</v>
      </c>
      <c r="AF4035" s="188"/>
    </row>
    <row r="4036" spans="1:32" x14ac:dyDescent="0.3">
      <c r="A4036" s="180" t="s">
        <v>973</v>
      </c>
      <c r="B4036" s="180">
        <v>39325</v>
      </c>
      <c r="C4036" s="182" t="s">
        <v>30319</v>
      </c>
      <c r="D4036" s="180" t="s">
        <v>6</v>
      </c>
      <c r="E4036" s="180" t="s">
        <v>857</v>
      </c>
      <c r="F4036" s="188">
        <v>8.82</v>
      </c>
      <c r="G4036" s="188"/>
      <c r="H4036" s="188">
        <v>7.8</v>
      </c>
      <c r="I4036" s="188"/>
      <c r="J4036" s="188">
        <v>7.59</v>
      </c>
      <c r="K4036" s="188">
        <v>7.32</v>
      </c>
      <c r="L4036" s="188">
        <v>7.91</v>
      </c>
      <c r="M4036" s="188">
        <v>8.98</v>
      </c>
      <c r="N4036" s="188">
        <v>10.35</v>
      </c>
      <c r="O4036" s="188"/>
      <c r="P4036" s="188">
        <v>8.1</v>
      </c>
      <c r="Q4036" s="188">
        <v>8.75</v>
      </c>
      <c r="R4036" s="188">
        <v>8.5500000000000007</v>
      </c>
      <c r="S4036" s="188">
        <v>7.97</v>
      </c>
      <c r="T4036" s="188"/>
      <c r="U4036" s="188">
        <v>9.73</v>
      </c>
      <c r="V4036" s="188"/>
      <c r="W4036" s="188">
        <v>9.24</v>
      </c>
      <c r="X4036" s="188">
        <v>8.58</v>
      </c>
      <c r="Y4036" s="188">
        <v>7.16</v>
      </c>
      <c r="Z4036" s="188">
        <v>9.17</v>
      </c>
      <c r="AA4036" s="188"/>
      <c r="AB4036" s="188">
        <v>9.73</v>
      </c>
      <c r="AC4036" s="188">
        <v>8.52</v>
      </c>
      <c r="AD4036" s="188"/>
      <c r="AE4036" s="188">
        <v>8.0399999999999991</v>
      </c>
      <c r="AF4036" s="188"/>
    </row>
    <row r="4037" spans="1:32" x14ac:dyDescent="0.3">
      <c r="A4037" s="180" t="s">
        <v>973</v>
      </c>
      <c r="B4037" s="180">
        <v>39326</v>
      </c>
      <c r="C4037" s="182" t="s">
        <v>30320</v>
      </c>
      <c r="D4037" s="180" t="s">
        <v>6</v>
      </c>
      <c r="E4037" s="180" t="s">
        <v>857</v>
      </c>
      <c r="F4037" s="188">
        <v>31.64</v>
      </c>
      <c r="G4037" s="188"/>
      <c r="H4037" s="188">
        <v>27.98</v>
      </c>
      <c r="I4037" s="188"/>
      <c r="J4037" s="188">
        <v>27.26</v>
      </c>
      <c r="K4037" s="188">
        <v>26.26</v>
      </c>
      <c r="L4037" s="188">
        <v>28.4</v>
      </c>
      <c r="M4037" s="188">
        <v>32.229999999999997</v>
      </c>
      <c r="N4037" s="188">
        <v>37.15</v>
      </c>
      <c r="O4037" s="188"/>
      <c r="P4037" s="188">
        <v>29.08</v>
      </c>
      <c r="Q4037" s="188">
        <v>31.39</v>
      </c>
      <c r="R4037" s="188">
        <v>30.69</v>
      </c>
      <c r="S4037" s="188">
        <v>28.59</v>
      </c>
      <c r="T4037" s="188"/>
      <c r="U4037" s="188">
        <v>34.909999999999997</v>
      </c>
      <c r="V4037" s="188"/>
      <c r="W4037" s="188">
        <v>33.159999999999997</v>
      </c>
      <c r="X4037" s="188">
        <v>30.78</v>
      </c>
      <c r="Y4037" s="188">
        <v>25.7</v>
      </c>
      <c r="Z4037" s="188">
        <v>32.92</v>
      </c>
      <c r="AA4037" s="188"/>
      <c r="AB4037" s="188">
        <v>34.909999999999997</v>
      </c>
      <c r="AC4037" s="188">
        <v>30.57</v>
      </c>
      <c r="AD4037" s="188"/>
      <c r="AE4037" s="188">
        <v>28.84</v>
      </c>
      <c r="AF4037" s="188"/>
    </row>
    <row r="4038" spans="1:32" x14ac:dyDescent="0.3">
      <c r="A4038" s="180" t="s">
        <v>973</v>
      </c>
      <c r="B4038" s="180">
        <v>39327</v>
      </c>
      <c r="C4038" s="182" t="s">
        <v>30321</v>
      </c>
      <c r="D4038" s="180" t="s">
        <v>6</v>
      </c>
      <c r="E4038" s="180" t="s">
        <v>857</v>
      </c>
      <c r="F4038" s="188">
        <v>47.74</v>
      </c>
      <c r="G4038" s="188"/>
      <c r="H4038" s="188">
        <v>42.22</v>
      </c>
      <c r="I4038" s="188"/>
      <c r="J4038" s="188">
        <v>41.13</v>
      </c>
      <c r="K4038" s="188">
        <v>39.61</v>
      </c>
      <c r="L4038" s="188">
        <v>42.85</v>
      </c>
      <c r="M4038" s="188">
        <v>48.62</v>
      </c>
      <c r="N4038" s="188">
        <v>56.04</v>
      </c>
      <c r="O4038" s="188"/>
      <c r="P4038" s="188">
        <v>43.87</v>
      </c>
      <c r="Q4038" s="188">
        <v>47.35</v>
      </c>
      <c r="R4038" s="188">
        <v>46.3</v>
      </c>
      <c r="S4038" s="188">
        <v>43.13</v>
      </c>
      <c r="T4038" s="188"/>
      <c r="U4038" s="188">
        <v>52.67</v>
      </c>
      <c r="V4038" s="188"/>
      <c r="W4038" s="188">
        <v>50.03</v>
      </c>
      <c r="X4038" s="188">
        <v>46.44</v>
      </c>
      <c r="Y4038" s="188">
        <v>38.770000000000003</v>
      </c>
      <c r="Z4038" s="188">
        <v>49.68</v>
      </c>
      <c r="AA4038" s="188"/>
      <c r="AB4038" s="188">
        <v>52.67</v>
      </c>
      <c r="AC4038" s="188">
        <v>46.12</v>
      </c>
      <c r="AD4038" s="188"/>
      <c r="AE4038" s="188">
        <v>43.52</v>
      </c>
      <c r="AF4038" s="188"/>
    </row>
    <row r="4039" spans="1:32" x14ac:dyDescent="0.3">
      <c r="A4039" s="180" t="s">
        <v>973</v>
      </c>
      <c r="B4039" s="180">
        <v>11378</v>
      </c>
      <c r="C4039" s="182" t="s">
        <v>30322</v>
      </c>
      <c r="D4039" s="180" t="s">
        <v>6</v>
      </c>
      <c r="E4039" s="180" t="s">
        <v>857</v>
      </c>
      <c r="F4039" s="188">
        <v>96.64</v>
      </c>
      <c r="G4039" s="188">
        <v>89.74</v>
      </c>
      <c r="H4039" s="188"/>
      <c r="I4039" s="188"/>
      <c r="J4039" s="188">
        <v>74.5</v>
      </c>
      <c r="K4039" s="188"/>
      <c r="L4039" s="188"/>
      <c r="M4039" s="188">
        <v>87.37</v>
      </c>
      <c r="N4039" s="188">
        <v>89.41</v>
      </c>
      <c r="O4039" s="188"/>
      <c r="P4039" s="188">
        <v>109.35</v>
      </c>
      <c r="Q4039" s="188">
        <v>75.88</v>
      </c>
      <c r="R4039" s="188">
        <v>91.12</v>
      </c>
      <c r="S4039" s="188">
        <v>101.28</v>
      </c>
      <c r="T4039" s="188"/>
      <c r="U4039" s="188"/>
      <c r="V4039" s="188">
        <v>128.9</v>
      </c>
      <c r="W4039" s="188"/>
      <c r="X4039" s="188"/>
      <c r="Y4039" s="188">
        <v>89.57</v>
      </c>
      <c r="Z4039" s="188">
        <v>99.4</v>
      </c>
      <c r="AA4039" s="188"/>
      <c r="AB4039" s="188"/>
      <c r="AC4039" s="188"/>
      <c r="AD4039" s="188"/>
      <c r="AE4039" s="188">
        <v>113.21</v>
      </c>
      <c r="AF4039" s="188"/>
    </row>
    <row r="4040" spans="1:32" x14ac:dyDescent="0.3">
      <c r="A4040" s="180" t="s">
        <v>973</v>
      </c>
      <c r="B4040" s="180">
        <v>11379</v>
      </c>
      <c r="C4040" s="182" t="s">
        <v>30323</v>
      </c>
      <c r="D4040" s="180" t="s">
        <v>6</v>
      </c>
      <c r="E4040" s="180" t="s">
        <v>857</v>
      </c>
      <c r="F4040" s="188">
        <v>81.66</v>
      </c>
      <c r="G4040" s="188">
        <v>75.83</v>
      </c>
      <c r="H4040" s="188"/>
      <c r="I4040" s="188"/>
      <c r="J4040" s="188">
        <v>62.95</v>
      </c>
      <c r="K4040" s="188"/>
      <c r="L4040" s="188"/>
      <c r="M4040" s="188">
        <v>73.819999999999993</v>
      </c>
      <c r="N4040" s="188">
        <v>75.55</v>
      </c>
      <c r="O4040" s="188"/>
      <c r="P4040" s="188">
        <v>92.4</v>
      </c>
      <c r="Q4040" s="188">
        <v>64.12</v>
      </c>
      <c r="R4040" s="188">
        <v>77</v>
      </c>
      <c r="S4040" s="188">
        <v>85.59</v>
      </c>
      <c r="T4040" s="188"/>
      <c r="U4040" s="188"/>
      <c r="V4040" s="188">
        <v>108.92</v>
      </c>
      <c r="W4040" s="188"/>
      <c r="X4040" s="188"/>
      <c r="Y4040" s="188">
        <v>75.69</v>
      </c>
      <c r="Z4040" s="188">
        <v>84</v>
      </c>
      <c r="AA4040" s="188"/>
      <c r="AB4040" s="188"/>
      <c r="AC4040" s="188"/>
      <c r="AD4040" s="188"/>
      <c r="AE4040" s="188">
        <v>95.67</v>
      </c>
      <c r="AF4040" s="188"/>
    </row>
    <row r="4041" spans="1:32" x14ac:dyDescent="0.3">
      <c r="A4041" s="180" t="s">
        <v>973</v>
      </c>
      <c r="B4041" s="180">
        <v>11493</v>
      </c>
      <c r="C4041" s="182" t="s">
        <v>30324</v>
      </c>
      <c r="D4041" s="180" t="s">
        <v>6</v>
      </c>
      <c r="E4041" s="180" t="s">
        <v>857</v>
      </c>
      <c r="F4041" s="188">
        <v>47.1</v>
      </c>
      <c r="G4041" s="188">
        <v>43.74</v>
      </c>
      <c r="H4041" s="188"/>
      <c r="I4041" s="188"/>
      <c r="J4041" s="188">
        <v>36.31</v>
      </c>
      <c r="K4041" s="188"/>
      <c r="L4041" s="188"/>
      <c r="M4041" s="188">
        <v>42.58</v>
      </c>
      <c r="N4041" s="188">
        <v>43.58</v>
      </c>
      <c r="O4041" s="188"/>
      <c r="P4041" s="188">
        <v>53.29</v>
      </c>
      <c r="Q4041" s="188">
        <v>36.979999999999997</v>
      </c>
      <c r="R4041" s="188">
        <v>44.41</v>
      </c>
      <c r="S4041" s="188">
        <v>49.36</v>
      </c>
      <c r="T4041" s="188"/>
      <c r="U4041" s="188"/>
      <c r="V4041" s="188">
        <v>62.82</v>
      </c>
      <c r="W4041" s="188"/>
      <c r="X4041" s="188"/>
      <c r="Y4041" s="188">
        <v>43.66</v>
      </c>
      <c r="Z4041" s="188">
        <v>48.45</v>
      </c>
      <c r="AA4041" s="188"/>
      <c r="AB4041" s="188"/>
      <c r="AC4041" s="188"/>
      <c r="AD4041" s="188"/>
      <c r="AE4041" s="188">
        <v>55.18</v>
      </c>
      <c r="AF4041" s="188"/>
    </row>
    <row r="4042" spans="1:32" x14ac:dyDescent="0.3">
      <c r="A4042" s="180" t="s">
        <v>973</v>
      </c>
      <c r="B4042" s="180">
        <v>7106</v>
      </c>
      <c r="C4042" s="182" t="s">
        <v>30325</v>
      </c>
      <c r="D4042" s="180" t="s">
        <v>6</v>
      </c>
      <c r="E4042" s="180" t="s">
        <v>857</v>
      </c>
      <c r="F4042" s="188">
        <v>165.6</v>
      </c>
      <c r="G4042" s="188">
        <v>144</v>
      </c>
      <c r="H4042" s="188">
        <v>136.11000000000001</v>
      </c>
      <c r="I4042" s="188">
        <v>139.88</v>
      </c>
      <c r="J4042" s="188">
        <v>134.05000000000001</v>
      </c>
      <c r="K4042" s="188">
        <v>157.03</v>
      </c>
      <c r="L4042" s="188">
        <v>164.23</v>
      </c>
      <c r="M4042" s="188">
        <v>192.68</v>
      </c>
      <c r="N4042" s="188">
        <v>176.57</v>
      </c>
      <c r="O4042" s="188">
        <v>145.37</v>
      </c>
      <c r="P4042" s="188">
        <v>160.80000000000001</v>
      </c>
      <c r="Q4042" s="188">
        <v>148.44999999999999</v>
      </c>
      <c r="R4042" s="188">
        <v>134.74</v>
      </c>
      <c r="S4042" s="188">
        <v>172.11</v>
      </c>
      <c r="T4042" s="188">
        <v>140.57</v>
      </c>
      <c r="U4042" s="188">
        <v>144</v>
      </c>
      <c r="V4042" s="188">
        <v>146.74</v>
      </c>
      <c r="W4042" s="188">
        <v>134.4</v>
      </c>
      <c r="X4042" s="188">
        <v>149.13999999999999</v>
      </c>
      <c r="Y4042" s="188">
        <v>139.88</v>
      </c>
      <c r="Z4042" s="188">
        <v>163.88</v>
      </c>
      <c r="AA4042" s="188">
        <v>145.71</v>
      </c>
      <c r="AB4042" s="188">
        <v>170.74</v>
      </c>
      <c r="AC4042" s="188">
        <v>139.88</v>
      </c>
      <c r="AD4042" s="188">
        <v>131.31</v>
      </c>
      <c r="AE4042" s="188">
        <v>166.97</v>
      </c>
      <c r="AF4042" s="188">
        <v>150.16999999999999</v>
      </c>
    </row>
    <row r="4043" spans="1:32" x14ac:dyDescent="0.3">
      <c r="A4043" s="180" t="s">
        <v>973</v>
      </c>
      <c r="B4043" s="180">
        <v>7104</v>
      </c>
      <c r="C4043" s="182" t="s">
        <v>30326</v>
      </c>
      <c r="D4043" s="180" t="s">
        <v>6</v>
      </c>
      <c r="E4043" s="180" t="s">
        <v>857</v>
      </c>
      <c r="F4043" s="188">
        <v>4.46</v>
      </c>
      <c r="G4043" s="188">
        <v>3.88</v>
      </c>
      <c r="H4043" s="188">
        <v>3.67</v>
      </c>
      <c r="I4043" s="188">
        <v>3.77</v>
      </c>
      <c r="J4043" s="188">
        <v>3.61</v>
      </c>
      <c r="K4043" s="188">
        <v>4.2300000000000004</v>
      </c>
      <c r="L4043" s="188">
        <v>4.42</v>
      </c>
      <c r="M4043" s="188">
        <v>5.19</v>
      </c>
      <c r="N4043" s="188">
        <v>4.76</v>
      </c>
      <c r="O4043" s="188">
        <v>3.92</v>
      </c>
      <c r="P4043" s="188">
        <v>4.33</v>
      </c>
      <c r="Q4043" s="188">
        <v>4</v>
      </c>
      <c r="R4043" s="188">
        <v>3.63</v>
      </c>
      <c r="S4043" s="188">
        <v>4.6399999999999997</v>
      </c>
      <c r="T4043" s="188">
        <v>3.79</v>
      </c>
      <c r="U4043" s="188">
        <v>3.88</v>
      </c>
      <c r="V4043" s="188">
        <v>3.95</v>
      </c>
      <c r="W4043" s="188">
        <v>3.62</v>
      </c>
      <c r="X4043" s="188">
        <v>4.0199999999999996</v>
      </c>
      <c r="Y4043" s="188">
        <v>3.77</v>
      </c>
      <c r="Z4043" s="188">
        <v>4.42</v>
      </c>
      <c r="AA4043" s="188">
        <v>3.93</v>
      </c>
      <c r="AB4043" s="188">
        <v>4.5999999999999996</v>
      </c>
      <c r="AC4043" s="188">
        <v>3.77</v>
      </c>
      <c r="AD4043" s="188">
        <v>3.54</v>
      </c>
      <c r="AE4043" s="188">
        <v>4.5</v>
      </c>
      <c r="AF4043" s="188">
        <v>4.05</v>
      </c>
    </row>
    <row r="4044" spans="1:32" x14ac:dyDescent="0.3">
      <c r="A4044" s="180" t="s">
        <v>973</v>
      </c>
      <c r="B4044" s="180">
        <v>7136</v>
      </c>
      <c r="C4044" s="182" t="s">
        <v>30327</v>
      </c>
      <c r="D4044" s="180" t="s">
        <v>6</v>
      </c>
      <c r="E4044" s="180" t="s">
        <v>857</v>
      </c>
      <c r="F4044" s="188">
        <v>7.77</v>
      </c>
      <c r="G4044" s="188">
        <v>6.76</v>
      </c>
      <c r="H4044" s="188">
        <v>6.39</v>
      </c>
      <c r="I4044" s="188">
        <v>6.56</v>
      </c>
      <c r="J4044" s="188">
        <v>6.29</v>
      </c>
      <c r="K4044" s="188">
        <v>7.37</v>
      </c>
      <c r="L4044" s="188">
        <v>7.71</v>
      </c>
      <c r="M4044" s="188">
        <v>9.0399999999999991</v>
      </c>
      <c r="N4044" s="188">
        <v>8.2899999999999991</v>
      </c>
      <c r="O4044" s="188">
        <v>6.82</v>
      </c>
      <c r="P4044" s="188">
        <v>7.55</v>
      </c>
      <c r="Q4044" s="188">
        <v>6.97</v>
      </c>
      <c r="R4044" s="188">
        <v>6.32</v>
      </c>
      <c r="S4044" s="188">
        <v>8.08</v>
      </c>
      <c r="T4044" s="188">
        <v>6.6</v>
      </c>
      <c r="U4044" s="188">
        <v>6.76</v>
      </c>
      <c r="V4044" s="188">
        <v>6.89</v>
      </c>
      <c r="W4044" s="188">
        <v>6.31</v>
      </c>
      <c r="X4044" s="188">
        <v>7</v>
      </c>
      <c r="Y4044" s="188">
        <v>6.56</v>
      </c>
      <c r="Z4044" s="188">
        <v>7.69</v>
      </c>
      <c r="AA4044" s="188">
        <v>6.84</v>
      </c>
      <c r="AB4044" s="188">
        <v>8.01</v>
      </c>
      <c r="AC4044" s="188">
        <v>6.56</v>
      </c>
      <c r="AD4044" s="188">
        <v>6.16</v>
      </c>
      <c r="AE4044" s="188">
        <v>7.84</v>
      </c>
      <c r="AF4044" s="188">
        <v>7.05</v>
      </c>
    </row>
    <row r="4045" spans="1:32" x14ac:dyDescent="0.3">
      <c r="A4045" s="180" t="s">
        <v>973</v>
      </c>
      <c r="B4045" s="180">
        <v>7128</v>
      </c>
      <c r="C4045" s="182" t="s">
        <v>30328</v>
      </c>
      <c r="D4045" s="180" t="s">
        <v>6</v>
      </c>
      <c r="E4045" s="180" t="s">
        <v>857</v>
      </c>
      <c r="F4045" s="188">
        <v>10.08</v>
      </c>
      <c r="G4045" s="188">
        <v>8.77</v>
      </c>
      <c r="H4045" s="188">
        <v>8.2899999999999991</v>
      </c>
      <c r="I4045" s="188">
        <v>8.52</v>
      </c>
      <c r="J4045" s="188">
        <v>8.16</v>
      </c>
      <c r="K4045" s="188">
        <v>9.56</v>
      </c>
      <c r="L4045" s="188">
        <v>10</v>
      </c>
      <c r="M4045" s="188">
        <v>11.73</v>
      </c>
      <c r="N4045" s="188">
        <v>10.75</v>
      </c>
      <c r="O4045" s="188">
        <v>8.85</v>
      </c>
      <c r="P4045" s="188">
        <v>9.7899999999999991</v>
      </c>
      <c r="Q4045" s="188">
        <v>9.0399999999999991</v>
      </c>
      <c r="R4045" s="188">
        <v>8.1999999999999993</v>
      </c>
      <c r="S4045" s="188">
        <v>10.48</v>
      </c>
      <c r="T4045" s="188">
        <v>8.56</v>
      </c>
      <c r="U4045" s="188">
        <v>8.77</v>
      </c>
      <c r="V4045" s="188">
        <v>8.94</v>
      </c>
      <c r="W4045" s="188">
        <v>8.18</v>
      </c>
      <c r="X4045" s="188">
        <v>9.08</v>
      </c>
      <c r="Y4045" s="188">
        <v>8.52</v>
      </c>
      <c r="Z4045" s="188">
        <v>9.98</v>
      </c>
      <c r="AA4045" s="188">
        <v>8.8699999999999992</v>
      </c>
      <c r="AB4045" s="188">
        <v>10.4</v>
      </c>
      <c r="AC4045" s="188">
        <v>8.52</v>
      </c>
      <c r="AD4045" s="188">
        <v>8</v>
      </c>
      <c r="AE4045" s="188">
        <v>10.17</v>
      </c>
      <c r="AF4045" s="188">
        <v>9.14</v>
      </c>
    </row>
    <row r="4046" spans="1:32" x14ac:dyDescent="0.3">
      <c r="A4046" s="180" t="s">
        <v>973</v>
      </c>
      <c r="B4046" s="180">
        <v>7108</v>
      </c>
      <c r="C4046" s="182" t="s">
        <v>30329</v>
      </c>
      <c r="D4046" s="180" t="s">
        <v>6</v>
      </c>
      <c r="E4046" s="180" t="s">
        <v>857</v>
      </c>
      <c r="F4046" s="188">
        <v>10.06</v>
      </c>
      <c r="G4046" s="188">
        <v>8.75</v>
      </c>
      <c r="H4046" s="188">
        <v>8.27</v>
      </c>
      <c r="I4046" s="188">
        <v>8.5</v>
      </c>
      <c r="J4046" s="188">
        <v>8.14</v>
      </c>
      <c r="K4046" s="188">
        <v>9.5399999999999991</v>
      </c>
      <c r="L4046" s="188">
        <v>9.98</v>
      </c>
      <c r="M4046" s="188">
        <v>11.71</v>
      </c>
      <c r="N4046" s="188">
        <v>10.73</v>
      </c>
      <c r="O4046" s="188">
        <v>8.83</v>
      </c>
      <c r="P4046" s="188">
        <v>9.77</v>
      </c>
      <c r="Q4046" s="188">
        <v>9.02</v>
      </c>
      <c r="R4046" s="188">
        <v>8.18</v>
      </c>
      <c r="S4046" s="188">
        <v>10.46</v>
      </c>
      <c r="T4046" s="188">
        <v>8.5399999999999991</v>
      </c>
      <c r="U4046" s="188">
        <v>8.75</v>
      </c>
      <c r="V4046" s="188">
        <v>8.91</v>
      </c>
      <c r="W4046" s="188">
        <v>8.16</v>
      </c>
      <c r="X4046" s="188">
        <v>9.06</v>
      </c>
      <c r="Y4046" s="188">
        <v>8.5</v>
      </c>
      <c r="Z4046" s="188">
        <v>9.9600000000000009</v>
      </c>
      <c r="AA4046" s="188">
        <v>8.85</v>
      </c>
      <c r="AB4046" s="188">
        <v>10.37</v>
      </c>
      <c r="AC4046" s="188">
        <v>8.5</v>
      </c>
      <c r="AD4046" s="188">
        <v>7.98</v>
      </c>
      <c r="AE4046" s="188">
        <v>10.14</v>
      </c>
      <c r="AF4046" s="188">
        <v>9.1199999999999992</v>
      </c>
    </row>
    <row r="4047" spans="1:32" x14ac:dyDescent="0.3">
      <c r="A4047" s="180" t="s">
        <v>973</v>
      </c>
      <c r="B4047" s="180">
        <v>7129</v>
      </c>
      <c r="C4047" s="182" t="s">
        <v>30330</v>
      </c>
      <c r="D4047" s="180" t="s">
        <v>6</v>
      </c>
      <c r="E4047" s="180" t="s">
        <v>857</v>
      </c>
      <c r="F4047" s="188">
        <v>11.84</v>
      </c>
      <c r="G4047" s="188">
        <v>10.29</v>
      </c>
      <c r="H4047" s="188">
        <v>9.73</v>
      </c>
      <c r="I4047" s="188">
        <v>10</v>
      </c>
      <c r="J4047" s="188">
        <v>9.58</v>
      </c>
      <c r="K4047" s="188">
        <v>11.23</v>
      </c>
      <c r="L4047" s="188">
        <v>11.74</v>
      </c>
      <c r="M4047" s="188">
        <v>13.78</v>
      </c>
      <c r="N4047" s="188">
        <v>12.62</v>
      </c>
      <c r="O4047" s="188">
        <v>10.39</v>
      </c>
      <c r="P4047" s="188">
        <v>11.5</v>
      </c>
      <c r="Q4047" s="188">
        <v>10.61</v>
      </c>
      <c r="R4047" s="188">
        <v>9.6300000000000008</v>
      </c>
      <c r="S4047" s="188">
        <v>12.3</v>
      </c>
      <c r="T4047" s="188">
        <v>10.050000000000001</v>
      </c>
      <c r="U4047" s="188">
        <v>10.29</v>
      </c>
      <c r="V4047" s="188">
        <v>10.49</v>
      </c>
      <c r="W4047" s="188">
        <v>9.61</v>
      </c>
      <c r="X4047" s="188">
        <v>10.66</v>
      </c>
      <c r="Y4047" s="188">
        <v>10</v>
      </c>
      <c r="Z4047" s="188">
        <v>11.72</v>
      </c>
      <c r="AA4047" s="188">
        <v>10.42</v>
      </c>
      <c r="AB4047" s="188">
        <v>12.21</v>
      </c>
      <c r="AC4047" s="188">
        <v>10</v>
      </c>
      <c r="AD4047" s="188">
        <v>9.39</v>
      </c>
      <c r="AE4047" s="188">
        <v>11.94</v>
      </c>
      <c r="AF4047" s="188">
        <v>10.74</v>
      </c>
    </row>
    <row r="4048" spans="1:32" x14ac:dyDescent="0.3">
      <c r="A4048" s="180" t="s">
        <v>973</v>
      </c>
      <c r="B4048" s="180">
        <v>7130</v>
      </c>
      <c r="C4048" s="182" t="s">
        <v>30331</v>
      </c>
      <c r="D4048" s="180" t="s">
        <v>6</v>
      </c>
      <c r="E4048" s="180" t="s">
        <v>857</v>
      </c>
      <c r="F4048" s="188">
        <v>17.2</v>
      </c>
      <c r="G4048" s="188">
        <v>14.96</v>
      </c>
      <c r="H4048" s="188">
        <v>14.14</v>
      </c>
      <c r="I4048" s="188">
        <v>14.53</v>
      </c>
      <c r="J4048" s="188">
        <v>13.92</v>
      </c>
      <c r="K4048" s="188">
        <v>16.309999999999999</v>
      </c>
      <c r="L4048" s="188">
        <v>17.059999999999999</v>
      </c>
      <c r="M4048" s="188">
        <v>20.02</v>
      </c>
      <c r="N4048" s="188">
        <v>18.34</v>
      </c>
      <c r="O4048" s="188">
        <v>15.1</v>
      </c>
      <c r="P4048" s="188">
        <v>16.7</v>
      </c>
      <c r="Q4048" s="188">
        <v>15.42</v>
      </c>
      <c r="R4048" s="188">
        <v>14</v>
      </c>
      <c r="S4048" s="188">
        <v>17.88</v>
      </c>
      <c r="T4048" s="188">
        <v>14.6</v>
      </c>
      <c r="U4048" s="188">
        <v>14.96</v>
      </c>
      <c r="V4048" s="188">
        <v>15.24</v>
      </c>
      <c r="W4048" s="188">
        <v>13.96</v>
      </c>
      <c r="X4048" s="188">
        <v>15.49</v>
      </c>
      <c r="Y4048" s="188">
        <v>14.53</v>
      </c>
      <c r="Z4048" s="188">
        <v>17.02</v>
      </c>
      <c r="AA4048" s="188">
        <v>15.14</v>
      </c>
      <c r="AB4048" s="188">
        <v>17.739999999999998</v>
      </c>
      <c r="AC4048" s="188">
        <v>14.53</v>
      </c>
      <c r="AD4048" s="188">
        <v>13.64</v>
      </c>
      <c r="AE4048" s="188">
        <v>17.34</v>
      </c>
      <c r="AF4048" s="188">
        <v>15.6</v>
      </c>
    </row>
    <row r="4049" spans="1:32" x14ac:dyDescent="0.3">
      <c r="A4049" s="180" t="s">
        <v>973</v>
      </c>
      <c r="B4049" s="180">
        <v>7131</v>
      </c>
      <c r="C4049" s="182" t="s">
        <v>30332</v>
      </c>
      <c r="D4049" s="180" t="s">
        <v>6</v>
      </c>
      <c r="E4049" s="180" t="s">
        <v>857</v>
      </c>
      <c r="F4049" s="188">
        <v>21.04</v>
      </c>
      <c r="G4049" s="188">
        <v>18.29</v>
      </c>
      <c r="H4049" s="188">
        <v>17.29</v>
      </c>
      <c r="I4049" s="188">
        <v>17.77</v>
      </c>
      <c r="J4049" s="188">
        <v>17.03</v>
      </c>
      <c r="K4049" s="188">
        <v>19.95</v>
      </c>
      <c r="L4049" s="188">
        <v>20.86</v>
      </c>
      <c r="M4049" s="188">
        <v>24.48</v>
      </c>
      <c r="N4049" s="188">
        <v>22.43</v>
      </c>
      <c r="O4049" s="188">
        <v>18.47</v>
      </c>
      <c r="P4049" s="188">
        <v>20.43</v>
      </c>
      <c r="Q4049" s="188">
        <v>18.86</v>
      </c>
      <c r="R4049" s="188">
        <v>17.12</v>
      </c>
      <c r="S4049" s="188">
        <v>21.86</v>
      </c>
      <c r="T4049" s="188">
        <v>17.86</v>
      </c>
      <c r="U4049" s="188">
        <v>18.29</v>
      </c>
      <c r="V4049" s="188">
        <v>18.64</v>
      </c>
      <c r="W4049" s="188">
        <v>17.07</v>
      </c>
      <c r="X4049" s="188">
        <v>18.95</v>
      </c>
      <c r="Y4049" s="188">
        <v>17.77</v>
      </c>
      <c r="Z4049" s="188">
        <v>20.82</v>
      </c>
      <c r="AA4049" s="188">
        <v>18.510000000000002</v>
      </c>
      <c r="AB4049" s="188">
        <v>21.69</v>
      </c>
      <c r="AC4049" s="188">
        <v>17.77</v>
      </c>
      <c r="AD4049" s="188">
        <v>16.68</v>
      </c>
      <c r="AE4049" s="188">
        <v>21.21</v>
      </c>
      <c r="AF4049" s="188">
        <v>19.079999999999998</v>
      </c>
    </row>
    <row r="4050" spans="1:32" x14ac:dyDescent="0.3">
      <c r="A4050" s="180" t="s">
        <v>973</v>
      </c>
      <c r="B4050" s="180">
        <v>7132</v>
      </c>
      <c r="C4050" s="182" t="s">
        <v>30333</v>
      </c>
      <c r="D4050" s="180" t="s">
        <v>6</v>
      </c>
      <c r="E4050" s="180" t="s">
        <v>857</v>
      </c>
      <c r="F4050" s="188">
        <v>49.53</v>
      </c>
      <c r="G4050" s="188">
        <v>43.07</v>
      </c>
      <c r="H4050" s="188">
        <v>40.71</v>
      </c>
      <c r="I4050" s="188">
        <v>41.84</v>
      </c>
      <c r="J4050" s="188">
        <v>40.1</v>
      </c>
      <c r="K4050" s="188">
        <v>46.97</v>
      </c>
      <c r="L4050" s="188">
        <v>49.12</v>
      </c>
      <c r="M4050" s="188">
        <v>57.64</v>
      </c>
      <c r="N4050" s="188">
        <v>52.82</v>
      </c>
      <c r="O4050" s="188">
        <v>43.48</v>
      </c>
      <c r="P4050" s="188">
        <v>48.1</v>
      </c>
      <c r="Q4050" s="188">
        <v>44.41</v>
      </c>
      <c r="R4050" s="188">
        <v>40.299999999999997</v>
      </c>
      <c r="S4050" s="188">
        <v>51.48</v>
      </c>
      <c r="T4050" s="188">
        <v>42.05</v>
      </c>
      <c r="U4050" s="188">
        <v>43.07</v>
      </c>
      <c r="V4050" s="188">
        <v>43.89</v>
      </c>
      <c r="W4050" s="188">
        <v>40.200000000000003</v>
      </c>
      <c r="X4050" s="188">
        <v>44.61</v>
      </c>
      <c r="Y4050" s="188">
        <v>41.84</v>
      </c>
      <c r="Z4050" s="188">
        <v>49.02</v>
      </c>
      <c r="AA4050" s="188">
        <v>43.58</v>
      </c>
      <c r="AB4050" s="188">
        <v>51.07</v>
      </c>
      <c r="AC4050" s="188">
        <v>41.84</v>
      </c>
      <c r="AD4050" s="188">
        <v>39.28</v>
      </c>
      <c r="AE4050" s="188">
        <v>49.94</v>
      </c>
      <c r="AF4050" s="188">
        <v>44.92</v>
      </c>
    </row>
    <row r="4051" spans="1:32" x14ac:dyDescent="0.3">
      <c r="A4051" s="180" t="s">
        <v>973</v>
      </c>
      <c r="B4051" s="180">
        <v>7133</v>
      </c>
      <c r="C4051" s="182" t="s">
        <v>30334</v>
      </c>
      <c r="D4051" s="180" t="s">
        <v>6</v>
      </c>
      <c r="E4051" s="180" t="s">
        <v>857</v>
      </c>
      <c r="F4051" s="188">
        <v>114.46</v>
      </c>
      <c r="G4051" s="188">
        <v>99.53</v>
      </c>
      <c r="H4051" s="188">
        <v>94.08</v>
      </c>
      <c r="I4051" s="188">
        <v>96.69</v>
      </c>
      <c r="J4051" s="188">
        <v>92.66</v>
      </c>
      <c r="K4051" s="188">
        <v>108.54</v>
      </c>
      <c r="L4051" s="188">
        <v>113.51</v>
      </c>
      <c r="M4051" s="188">
        <v>133.18</v>
      </c>
      <c r="N4051" s="188">
        <v>122.05</v>
      </c>
      <c r="O4051" s="188">
        <v>100.48</v>
      </c>
      <c r="P4051" s="188">
        <v>111.14</v>
      </c>
      <c r="Q4051" s="188">
        <v>102.61</v>
      </c>
      <c r="R4051" s="188">
        <v>93.13</v>
      </c>
      <c r="S4051" s="188">
        <v>118.96</v>
      </c>
      <c r="T4051" s="188">
        <v>97.16</v>
      </c>
      <c r="U4051" s="188">
        <v>99.53</v>
      </c>
      <c r="V4051" s="188">
        <v>101.43</v>
      </c>
      <c r="W4051" s="188">
        <v>92.9</v>
      </c>
      <c r="X4051" s="188">
        <v>103.09</v>
      </c>
      <c r="Y4051" s="188">
        <v>96.69</v>
      </c>
      <c r="Z4051" s="188">
        <v>113.28</v>
      </c>
      <c r="AA4051" s="188">
        <v>100.72</v>
      </c>
      <c r="AB4051" s="188">
        <v>118.02</v>
      </c>
      <c r="AC4051" s="188">
        <v>96.69</v>
      </c>
      <c r="AD4051" s="188">
        <v>90.76</v>
      </c>
      <c r="AE4051" s="188">
        <v>115.41</v>
      </c>
      <c r="AF4051" s="188">
        <v>103.8</v>
      </c>
    </row>
    <row r="4052" spans="1:32" x14ac:dyDescent="0.3">
      <c r="A4052" s="180" t="s">
        <v>973</v>
      </c>
      <c r="B4052" s="180">
        <v>37422</v>
      </c>
      <c r="C4052" s="182" t="s">
        <v>30335</v>
      </c>
      <c r="D4052" s="180" t="s">
        <v>6</v>
      </c>
      <c r="E4052" s="180" t="s">
        <v>857</v>
      </c>
      <c r="F4052" s="188"/>
      <c r="G4052" s="188"/>
      <c r="H4052" s="188"/>
      <c r="I4052" s="188"/>
      <c r="J4052" s="188"/>
      <c r="K4052" s="188"/>
      <c r="L4052" s="188"/>
      <c r="M4052" s="188"/>
      <c r="N4052" s="188"/>
      <c r="O4052" s="188"/>
      <c r="P4052" s="188">
        <v>77.52</v>
      </c>
      <c r="Q4052" s="188"/>
      <c r="R4052" s="188"/>
      <c r="S4052" s="188"/>
      <c r="T4052" s="188"/>
      <c r="U4052" s="188"/>
      <c r="V4052" s="188"/>
      <c r="W4052" s="188"/>
      <c r="X4052" s="188"/>
      <c r="Y4052" s="188"/>
      <c r="Z4052" s="188"/>
      <c r="AA4052" s="188"/>
      <c r="AB4052" s="188">
        <v>83.78</v>
      </c>
      <c r="AC4052" s="188"/>
      <c r="AD4052" s="188"/>
      <c r="AE4052" s="188">
        <v>59.7</v>
      </c>
      <c r="AF4052" s="188"/>
    </row>
    <row r="4053" spans="1:32" x14ac:dyDescent="0.3">
      <c r="A4053" s="180" t="s">
        <v>973</v>
      </c>
      <c r="B4053" s="180">
        <v>37420</v>
      </c>
      <c r="C4053" s="182" t="s">
        <v>30336</v>
      </c>
      <c r="D4053" s="180" t="s">
        <v>6</v>
      </c>
      <c r="E4053" s="180" t="s">
        <v>857</v>
      </c>
      <c r="F4053" s="188"/>
      <c r="G4053" s="188"/>
      <c r="H4053" s="188"/>
      <c r="I4053" s="188"/>
      <c r="J4053" s="188"/>
      <c r="K4053" s="188"/>
      <c r="L4053" s="188"/>
      <c r="M4053" s="188"/>
      <c r="N4053" s="188"/>
      <c r="O4053" s="188"/>
      <c r="P4053" s="188">
        <v>60.59</v>
      </c>
      <c r="Q4053" s="188"/>
      <c r="R4053" s="188"/>
      <c r="S4053" s="188"/>
      <c r="T4053" s="188"/>
      <c r="U4053" s="188"/>
      <c r="V4053" s="188"/>
      <c r="W4053" s="188"/>
      <c r="X4053" s="188"/>
      <c r="Y4053" s="188"/>
      <c r="Z4053" s="188"/>
      <c r="AA4053" s="188"/>
      <c r="AB4053" s="188">
        <v>65.489999999999995</v>
      </c>
      <c r="AC4053" s="188"/>
      <c r="AD4053" s="188"/>
      <c r="AE4053" s="188">
        <v>46.67</v>
      </c>
      <c r="AF4053" s="188"/>
    </row>
    <row r="4054" spans="1:32" x14ac:dyDescent="0.3">
      <c r="A4054" s="180" t="s">
        <v>973</v>
      </c>
      <c r="B4054" s="180">
        <v>37421</v>
      </c>
      <c r="C4054" s="182" t="s">
        <v>30337</v>
      </c>
      <c r="D4054" s="180" t="s">
        <v>6</v>
      </c>
      <c r="E4054" s="180" t="s">
        <v>857</v>
      </c>
      <c r="F4054" s="188"/>
      <c r="G4054" s="188"/>
      <c r="H4054" s="188"/>
      <c r="I4054" s="188"/>
      <c r="J4054" s="188"/>
      <c r="K4054" s="188"/>
      <c r="L4054" s="188"/>
      <c r="M4054" s="188"/>
      <c r="N4054" s="188"/>
      <c r="O4054" s="188"/>
      <c r="P4054" s="188">
        <v>82.81</v>
      </c>
      <c r="Q4054" s="188"/>
      <c r="R4054" s="188"/>
      <c r="S4054" s="188"/>
      <c r="T4054" s="188"/>
      <c r="U4054" s="188"/>
      <c r="V4054" s="188"/>
      <c r="W4054" s="188"/>
      <c r="X4054" s="188"/>
      <c r="Y4054" s="188"/>
      <c r="Z4054" s="188"/>
      <c r="AA4054" s="188"/>
      <c r="AB4054" s="188">
        <v>89.51</v>
      </c>
      <c r="AC4054" s="188"/>
      <c r="AD4054" s="188"/>
      <c r="AE4054" s="188">
        <v>63.78</v>
      </c>
      <c r="AF4054" s="188"/>
    </row>
    <row r="4055" spans="1:32" x14ac:dyDescent="0.3">
      <c r="A4055" s="180" t="s">
        <v>973</v>
      </c>
      <c r="B4055" s="180">
        <v>37443</v>
      </c>
      <c r="C4055" s="182" t="s">
        <v>30338</v>
      </c>
      <c r="D4055" s="180" t="s">
        <v>6</v>
      </c>
      <c r="E4055" s="180" t="s">
        <v>857</v>
      </c>
      <c r="F4055" s="188">
        <v>219.01</v>
      </c>
      <c r="G4055" s="188"/>
      <c r="H4055" s="188"/>
      <c r="I4055" s="188"/>
      <c r="J4055" s="188"/>
      <c r="K4055" s="188"/>
      <c r="L4055" s="188"/>
      <c r="M4055" s="188"/>
      <c r="N4055" s="188"/>
      <c r="O4055" s="188"/>
      <c r="P4055" s="188"/>
      <c r="Q4055" s="188"/>
      <c r="R4055" s="188"/>
      <c r="S4055" s="188"/>
      <c r="T4055" s="188"/>
      <c r="U4055" s="188"/>
      <c r="V4055" s="188"/>
      <c r="W4055" s="188"/>
      <c r="X4055" s="188"/>
      <c r="Y4055" s="188"/>
      <c r="Z4055" s="188"/>
      <c r="AA4055" s="188"/>
      <c r="AB4055" s="188">
        <v>224.9</v>
      </c>
      <c r="AC4055" s="188"/>
      <c r="AD4055" s="188"/>
      <c r="AE4055" s="188">
        <v>205.76</v>
      </c>
      <c r="AF4055" s="188"/>
    </row>
    <row r="4056" spans="1:32" x14ac:dyDescent="0.3">
      <c r="A4056" s="180" t="s">
        <v>973</v>
      </c>
      <c r="B4056" s="180">
        <v>37444</v>
      </c>
      <c r="C4056" s="182" t="s">
        <v>30339</v>
      </c>
      <c r="D4056" s="180" t="s">
        <v>6</v>
      </c>
      <c r="E4056" s="180" t="s">
        <v>857</v>
      </c>
      <c r="F4056" s="188">
        <v>222.73</v>
      </c>
      <c r="G4056" s="188"/>
      <c r="H4056" s="188"/>
      <c r="I4056" s="188"/>
      <c r="J4056" s="188"/>
      <c r="K4056" s="188"/>
      <c r="L4056" s="188"/>
      <c r="M4056" s="188"/>
      <c r="N4056" s="188"/>
      <c r="O4056" s="188"/>
      <c r="P4056" s="188"/>
      <c r="Q4056" s="188"/>
      <c r="R4056" s="188"/>
      <c r="S4056" s="188"/>
      <c r="T4056" s="188"/>
      <c r="U4056" s="188"/>
      <c r="V4056" s="188"/>
      <c r="W4056" s="188"/>
      <c r="X4056" s="188"/>
      <c r="Y4056" s="188"/>
      <c r="Z4056" s="188"/>
      <c r="AA4056" s="188"/>
      <c r="AB4056" s="188">
        <v>228.72</v>
      </c>
      <c r="AC4056" s="188"/>
      <c r="AD4056" s="188"/>
      <c r="AE4056" s="188">
        <v>209.25</v>
      </c>
      <c r="AF4056" s="188"/>
    </row>
    <row r="4057" spans="1:32" x14ac:dyDescent="0.3">
      <c r="A4057" s="180" t="s">
        <v>973</v>
      </c>
      <c r="B4057" s="180">
        <v>37445</v>
      </c>
      <c r="C4057" s="182" t="s">
        <v>30340</v>
      </c>
      <c r="D4057" s="180" t="s">
        <v>6</v>
      </c>
      <c r="E4057" s="180" t="s">
        <v>857</v>
      </c>
      <c r="F4057" s="188">
        <v>337.6</v>
      </c>
      <c r="G4057" s="188"/>
      <c r="H4057" s="188"/>
      <c r="I4057" s="188"/>
      <c r="J4057" s="188"/>
      <c r="K4057" s="188"/>
      <c r="L4057" s="188"/>
      <c r="M4057" s="188"/>
      <c r="N4057" s="188"/>
      <c r="O4057" s="188"/>
      <c r="P4057" s="188"/>
      <c r="Q4057" s="188"/>
      <c r="R4057" s="188"/>
      <c r="S4057" s="188"/>
      <c r="T4057" s="188"/>
      <c r="U4057" s="188"/>
      <c r="V4057" s="188"/>
      <c r="W4057" s="188"/>
      <c r="X4057" s="188"/>
      <c r="Y4057" s="188"/>
      <c r="Z4057" s="188"/>
      <c r="AA4057" s="188"/>
      <c r="AB4057" s="188">
        <v>346.68</v>
      </c>
      <c r="AC4057" s="188"/>
      <c r="AD4057" s="188"/>
      <c r="AE4057" s="188">
        <v>317.17</v>
      </c>
      <c r="AF4057" s="188"/>
    </row>
    <row r="4058" spans="1:32" x14ac:dyDescent="0.3">
      <c r="A4058" s="180" t="s">
        <v>973</v>
      </c>
      <c r="B4058" s="180">
        <v>37446</v>
      </c>
      <c r="C4058" s="182" t="s">
        <v>30341</v>
      </c>
      <c r="D4058" s="180" t="s">
        <v>6</v>
      </c>
      <c r="E4058" s="180" t="s">
        <v>857</v>
      </c>
      <c r="F4058" s="188">
        <v>368.03</v>
      </c>
      <c r="G4058" s="188"/>
      <c r="H4058" s="188"/>
      <c r="I4058" s="188"/>
      <c r="J4058" s="188"/>
      <c r="K4058" s="188"/>
      <c r="L4058" s="188"/>
      <c r="M4058" s="188"/>
      <c r="N4058" s="188"/>
      <c r="O4058" s="188"/>
      <c r="P4058" s="188"/>
      <c r="Q4058" s="188"/>
      <c r="R4058" s="188"/>
      <c r="S4058" s="188"/>
      <c r="T4058" s="188"/>
      <c r="U4058" s="188"/>
      <c r="V4058" s="188"/>
      <c r="W4058" s="188"/>
      <c r="X4058" s="188"/>
      <c r="Y4058" s="188"/>
      <c r="Z4058" s="188"/>
      <c r="AA4058" s="188"/>
      <c r="AB4058" s="188">
        <v>377.93</v>
      </c>
      <c r="AC4058" s="188"/>
      <c r="AD4058" s="188"/>
      <c r="AE4058" s="188">
        <v>345.77</v>
      </c>
      <c r="AF4058" s="188"/>
    </row>
    <row r="4059" spans="1:32" x14ac:dyDescent="0.3">
      <c r="A4059" s="180" t="s">
        <v>973</v>
      </c>
      <c r="B4059" s="180">
        <v>37447</v>
      </c>
      <c r="C4059" s="182" t="s">
        <v>30342</v>
      </c>
      <c r="D4059" s="180" t="s">
        <v>6</v>
      </c>
      <c r="E4059" s="180" t="s">
        <v>857</v>
      </c>
      <c r="F4059" s="188">
        <v>373.79</v>
      </c>
      <c r="G4059" s="188"/>
      <c r="H4059" s="188"/>
      <c r="I4059" s="188"/>
      <c r="J4059" s="188"/>
      <c r="K4059" s="188"/>
      <c r="L4059" s="188"/>
      <c r="M4059" s="188"/>
      <c r="N4059" s="188"/>
      <c r="O4059" s="188"/>
      <c r="P4059" s="188"/>
      <c r="Q4059" s="188"/>
      <c r="R4059" s="188"/>
      <c r="S4059" s="188"/>
      <c r="T4059" s="188"/>
      <c r="U4059" s="188"/>
      <c r="V4059" s="188"/>
      <c r="W4059" s="188"/>
      <c r="X4059" s="188"/>
      <c r="Y4059" s="188"/>
      <c r="Z4059" s="188"/>
      <c r="AA4059" s="188"/>
      <c r="AB4059" s="188">
        <v>383.85</v>
      </c>
      <c r="AC4059" s="188"/>
      <c r="AD4059" s="188"/>
      <c r="AE4059" s="188">
        <v>351.18</v>
      </c>
      <c r="AF4059" s="188"/>
    </row>
    <row r="4060" spans="1:32" x14ac:dyDescent="0.3">
      <c r="A4060" s="180" t="s">
        <v>973</v>
      </c>
      <c r="B4060" s="180">
        <v>37448</v>
      </c>
      <c r="C4060" s="182" t="s">
        <v>30343</v>
      </c>
      <c r="D4060" s="180" t="s">
        <v>6</v>
      </c>
      <c r="E4060" s="180" t="s">
        <v>857</v>
      </c>
      <c r="F4060" s="188">
        <v>512.72</v>
      </c>
      <c r="G4060" s="188"/>
      <c r="H4060" s="188"/>
      <c r="I4060" s="188"/>
      <c r="J4060" s="188"/>
      <c r="K4060" s="188"/>
      <c r="L4060" s="188"/>
      <c r="M4060" s="188"/>
      <c r="N4060" s="188"/>
      <c r="O4060" s="188"/>
      <c r="P4060" s="188"/>
      <c r="Q4060" s="188"/>
      <c r="R4060" s="188"/>
      <c r="S4060" s="188"/>
      <c r="T4060" s="188"/>
      <c r="U4060" s="188"/>
      <c r="V4060" s="188"/>
      <c r="W4060" s="188"/>
      <c r="X4060" s="188"/>
      <c r="Y4060" s="188"/>
      <c r="Z4060" s="188"/>
      <c r="AA4060" s="188"/>
      <c r="AB4060" s="188">
        <v>526.51</v>
      </c>
      <c r="AC4060" s="188"/>
      <c r="AD4060" s="188"/>
      <c r="AE4060" s="188">
        <v>481.7</v>
      </c>
      <c r="AF4060" s="188"/>
    </row>
    <row r="4061" spans="1:32" x14ac:dyDescent="0.3">
      <c r="A4061" s="180" t="s">
        <v>973</v>
      </c>
      <c r="B4061" s="180">
        <v>37440</v>
      </c>
      <c r="C4061" s="182" t="s">
        <v>30344</v>
      </c>
      <c r="D4061" s="180" t="s">
        <v>6</v>
      </c>
      <c r="E4061" s="180" t="s">
        <v>857</v>
      </c>
      <c r="F4061" s="188">
        <v>173.84</v>
      </c>
      <c r="G4061" s="188"/>
      <c r="H4061" s="188"/>
      <c r="I4061" s="188"/>
      <c r="J4061" s="188"/>
      <c r="K4061" s="188"/>
      <c r="L4061" s="188"/>
      <c r="M4061" s="188"/>
      <c r="N4061" s="188"/>
      <c r="O4061" s="188"/>
      <c r="P4061" s="188"/>
      <c r="Q4061" s="188"/>
      <c r="R4061" s="188"/>
      <c r="S4061" s="188"/>
      <c r="T4061" s="188"/>
      <c r="U4061" s="188"/>
      <c r="V4061" s="188"/>
      <c r="W4061" s="188"/>
      <c r="X4061" s="188"/>
      <c r="Y4061" s="188"/>
      <c r="Z4061" s="188"/>
      <c r="AA4061" s="188"/>
      <c r="AB4061" s="188">
        <v>178.51</v>
      </c>
      <c r="AC4061" s="188"/>
      <c r="AD4061" s="188"/>
      <c r="AE4061" s="188">
        <v>163.32</v>
      </c>
      <c r="AF4061" s="188"/>
    </row>
    <row r="4062" spans="1:32" x14ac:dyDescent="0.3">
      <c r="A4062" s="180" t="s">
        <v>973</v>
      </c>
      <c r="B4062" s="180">
        <v>37441</v>
      </c>
      <c r="C4062" s="182" t="s">
        <v>30345</v>
      </c>
      <c r="D4062" s="180" t="s">
        <v>6</v>
      </c>
      <c r="E4062" s="180" t="s">
        <v>857</v>
      </c>
      <c r="F4062" s="188">
        <v>173.84</v>
      </c>
      <c r="G4062" s="188"/>
      <c r="H4062" s="188"/>
      <c r="I4062" s="188"/>
      <c r="J4062" s="188"/>
      <c r="K4062" s="188"/>
      <c r="L4062" s="188"/>
      <c r="M4062" s="188"/>
      <c r="N4062" s="188"/>
      <c r="O4062" s="188"/>
      <c r="P4062" s="188"/>
      <c r="Q4062" s="188"/>
      <c r="R4062" s="188"/>
      <c r="S4062" s="188"/>
      <c r="T4062" s="188"/>
      <c r="U4062" s="188"/>
      <c r="V4062" s="188"/>
      <c r="W4062" s="188"/>
      <c r="X4062" s="188"/>
      <c r="Y4062" s="188"/>
      <c r="Z4062" s="188"/>
      <c r="AA4062" s="188"/>
      <c r="AB4062" s="188">
        <v>178.51</v>
      </c>
      <c r="AC4062" s="188"/>
      <c r="AD4062" s="188"/>
      <c r="AE4062" s="188">
        <v>163.32</v>
      </c>
      <c r="AF4062" s="188"/>
    </row>
    <row r="4063" spans="1:32" x14ac:dyDescent="0.3">
      <c r="A4063" s="180" t="s">
        <v>973</v>
      </c>
      <c r="B4063" s="180">
        <v>37442</v>
      </c>
      <c r="C4063" s="182" t="s">
        <v>30346</v>
      </c>
      <c r="D4063" s="180" t="s">
        <v>6</v>
      </c>
      <c r="E4063" s="180" t="s">
        <v>857</v>
      </c>
      <c r="F4063" s="188">
        <v>209.38</v>
      </c>
      <c r="G4063" s="188"/>
      <c r="H4063" s="188"/>
      <c r="I4063" s="188"/>
      <c r="J4063" s="188"/>
      <c r="K4063" s="188"/>
      <c r="L4063" s="188"/>
      <c r="M4063" s="188"/>
      <c r="N4063" s="188"/>
      <c r="O4063" s="188"/>
      <c r="P4063" s="188"/>
      <c r="Q4063" s="188"/>
      <c r="R4063" s="188"/>
      <c r="S4063" s="188"/>
      <c r="T4063" s="188"/>
      <c r="U4063" s="188"/>
      <c r="V4063" s="188"/>
      <c r="W4063" s="188"/>
      <c r="X4063" s="188"/>
      <c r="Y4063" s="188"/>
      <c r="Z4063" s="188"/>
      <c r="AA4063" s="188"/>
      <c r="AB4063" s="188">
        <v>215.01</v>
      </c>
      <c r="AC4063" s="188"/>
      <c r="AD4063" s="188"/>
      <c r="AE4063" s="188">
        <v>196.71</v>
      </c>
      <c r="AF4063" s="188"/>
    </row>
    <row r="4064" spans="1:32" x14ac:dyDescent="0.3">
      <c r="A4064" s="180" t="s">
        <v>973</v>
      </c>
      <c r="B4064" s="180">
        <v>38017</v>
      </c>
      <c r="C4064" s="182" t="s">
        <v>30347</v>
      </c>
      <c r="D4064" s="180" t="s">
        <v>6</v>
      </c>
      <c r="E4064" s="180" t="s">
        <v>857</v>
      </c>
      <c r="F4064" s="188">
        <v>11.96</v>
      </c>
      <c r="G4064" s="188"/>
      <c r="H4064" s="188">
        <v>10.58</v>
      </c>
      <c r="I4064" s="188"/>
      <c r="J4064" s="188">
        <v>10.31</v>
      </c>
      <c r="K4064" s="188">
        <v>9.93</v>
      </c>
      <c r="L4064" s="188">
        <v>10.74</v>
      </c>
      <c r="M4064" s="188">
        <v>12.18</v>
      </c>
      <c r="N4064" s="188">
        <v>14.04</v>
      </c>
      <c r="O4064" s="188"/>
      <c r="P4064" s="188">
        <v>10.99</v>
      </c>
      <c r="Q4064" s="188">
        <v>11.87</v>
      </c>
      <c r="R4064" s="188">
        <v>11.6</v>
      </c>
      <c r="S4064" s="188">
        <v>10.81</v>
      </c>
      <c r="T4064" s="188"/>
      <c r="U4064" s="188">
        <v>13.2</v>
      </c>
      <c r="V4064" s="188"/>
      <c r="W4064" s="188">
        <v>12.54</v>
      </c>
      <c r="X4064" s="188">
        <v>11.64</v>
      </c>
      <c r="Y4064" s="188">
        <v>9.7100000000000009</v>
      </c>
      <c r="Z4064" s="188">
        <v>12.45</v>
      </c>
      <c r="AA4064" s="188"/>
      <c r="AB4064" s="188">
        <v>13.2</v>
      </c>
      <c r="AC4064" s="188">
        <v>11.56</v>
      </c>
      <c r="AD4064" s="188"/>
      <c r="AE4064" s="188">
        <v>10.9</v>
      </c>
      <c r="AF4064" s="188"/>
    </row>
    <row r="4065" spans="1:32" x14ac:dyDescent="0.3">
      <c r="A4065" s="180" t="s">
        <v>973</v>
      </c>
      <c r="B4065" s="180">
        <v>38018</v>
      </c>
      <c r="C4065" s="182" t="s">
        <v>30348</v>
      </c>
      <c r="D4065" s="180" t="s">
        <v>6</v>
      </c>
      <c r="E4065" s="180" t="s">
        <v>857</v>
      </c>
      <c r="F4065" s="188">
        <v>13.45</v>
      </c>
      <c r="G4065" s="188"/>
      <c r="H4065" s="188">
        <v>11.89</v>
      </c>
      <c r="I4065" s="188"/>
      <c r="J4065" s="188">
        <v>11.59</v>
      </c>
      <c r="K4065" s="188">
        <v>11.16</v>
      </c>
      <c r="L4065" s="188">
        <v>12.07</v>
      </c>
      <c r="M4065" s="188">
        <v>13.7</v>
      </c>
      <c r="N4065" s="188">
        <v>15.79</v>
      </c>
      <c r="O4065" s="188"/>
      <c r="P4065" s="188">
        <v>12.36</v>
      </c>
      <c r="Q4065" s="188">
        <v>13.34</v>
      </c>
      <c r="R4065" s="188">
        <v>13.04</v>
      </c>
      <c r="S4065" s="188">
        <v>12.15</v>
      </c>
      <c r="T4065" s="188"/>
      <c r="U4065" s="188">
        <v>14.84</v>
      </c>
      <c r="V4065" s="188"/>
      <c r="W4065" s="188">
        <v>14.09</v>
      </c>
      <c r="X4065" s="188">
        <v>13.08</v>
      </c>
      <c r="Y4065" s="188">
        <v>10.92</v>
      </c>
      <c r="Z4065" s="188">
        <v>13.99</v>
      </c>
      <c r="AA4065" s="188"/>
      <c r="AB4065" s="188">
        <v>14.84</v>
      </c>
      <c r="AC4065" s="188">
        <v>12.99</v>
      </c>
      <c r="AD4065" s="188"/>
      <c r="AE4065" s="188">
        <v>12.26</v>
      </c>
      <c r="AF4065" s="188"/>
    </row>
    <row r="4066" spans="1:32" x14ac:dyDescent="0.3">
      <c r="A4066" s="180" t="s">
        <v>973</v>
      </c>
      <c r="B4066" s="180">
        <v>39895</v>
      </c>
      <c r="C4066" s="182" t="s">
        <v>30349</v>
      </c>
      <c r="D4066" s="180" t="s">
        <v>6</v>
      </c>
      <c r="E4066" s="180" t="s">
        <v>857</v>
      </c>
      <c r="F4066" s="188"/>
      <c r="G4066" s="188"/>
      <c r="H4066" s="188"/>
      <c r="I4066" s="188"/>
      <c r="J4066" s="188">
        <v>75.959999999999994</v>
      </c>
      <c r="K4066" s="188"/>
      <c r="L4066" s="188">
        <v>104.68</v>
      </c>
      <c r="M4066" s="188">
        <v>84.19</v>
      </c>
      <c r="N4066" s="188"/>
      <c r="O4066" s="188"/>
      <c r="P4066" s="188">
        <v>87.74</v>
      </c>
      <c r="Q4066" s="188"/>
      <c r="R4066" s="188"/>
      <c r="S4066" s="188"/>
      <c r="T4066" s="188"/>
      <c r="U4066" s="188"/>
      <c r="V4066" s="188"/>
      <c r="W4066" s="188"/>
      <c r="X4066" s="188"/>
      <c r="Y4066" s="188"/>
      <c r="Z4066" s="188"/>
      <c r="AA4066" s="188"/>
      <c r="AB4066" s="188"/>
      <c r="AC4066" s="188">
        <v>88.37</v>
      </c>
      <c r="AD4066" s="188"/>
      <c r="AE4066" s="188">
        <v>53.83</v>
      </c>
      <c r="AF4066" s="188"/>
    </row>
    <row r="4067" spans="1:32" x14ac:dyDescent="0.3">
      <c r="A4067" s="180" t="s">
        <v>973</v>
      </c>
      <c r="B4067" s="180">
        <v>39896</v>
      </c>
      <c r="C4067" s="182" t="s">
        <v>30350</v>
      </c>
      <c r="D4067" s="180" t="s">
        <v>6</v>
      </c>
      <c r="E4067" s="180" t="s">
        <v>857</v>
      </c>
      <c r="F4067" s="188"/>
      <c r="G4067" s="188"/>
      <c r="H4067" s="188"/>
      <c r="I4067" s="188"/>
      <c r="J4067" s="188">
        <v>111.33</v>
      </c>
      <c r="K4067" s="188"/>
      <c r="L4067" s="188">
        <v>153.41999999999999</v>
      </c>
      <c r="M4067" s="188">
        <v>123.4</v>
      </c>
      <c r="N4067" s="188"/>
      <c r="O4067" s="188"/>
      <c r="P4067" s="188">
        <v>128.59</v>
      </c>
      <c r="Q4067" s="188"/>
      <c r="R4067" s="188"/>
      <c r="S4067" s="188"/>
      <c r="T4067" s="188"/>
      <c r="U4067" s="188"/>
      <c r="V4067" s="188"/>
      <c r="W4067" s="188"/>
      <c r="X4067" s="188"/>
      <c r="Y4067" s="188"/>
      <c r="Z4067" s="188"/>
      <c r="AA4067" s="188"/>
      <c r="AB4067" s="188"/>
      <c r="AC4067" s="188">
        <v>129.51</v>
      </c>
      <c r="AD4067" s="188"/>
      <c r="AE4067" s="188">
        <v>78.89</v>
      </c>
      <c r="AF4067" s="188"/>
    </row>
    <row r="4068" spans="1:32" x14ac:dyDescent="0.3">
      <c r="A4068" s="180" t="s">
        <v>973</v>
      </c>
      <c r="B4068" s="180">
        <v>44038</v>
      </c>
      <c r="C4068" s="182" t="s">
        <v>31625</v>
      </c>
      <c r="D4068" s="180" t="s">
        <v>6</v>
      </c>
      <c r="E4068" s="180" t="s">
        <v>857</v>
      </c>
      <c r="F4068" s="188"/>
      <c r="G4068" s="188"/>
      <c r="H4068" s="188">
        <v>219.1</v>
      </c>
      <c r="I4068" s="188">
        <v>242.8</v>
      </c>
      <c r="J4068" s="188"/>
      <c r="K4068" s="188"/>
      <c r="L4068" s="188"/>
      <c r="M4068" s="188">
        <v>258.94</v>
      </c>
      <c r="N4068" s="188"/>
      <c r="O4068" s="188">
        <v>232.72</v>
      </c>
      <c r="P4068" s="188">
        <v>286.42</v>
      </c>
      <c r="Q4068" s="188"/>
      <c r="R4068" s="188"/>
      <c r="S4068" s="188">
        <v>273.69</v>
      </c>
      <c r="T4068" s="188"/>
      <c r="U4068" s="188"/>
      <c r="V4068" s="188"/>
      <c r="W4068" s="188"/>
      <c r="X4068" s="188"/>
      <c r="Y4068" s="188">
        <v>221.5</v>
      </c>
      <c r="Z4068" s="188">
        <v>253.39</v>
      </c>
      <c r="AA4068" s="188">
        <v>252.13</v>
      </c>
      <c r="AB4068" s="188">
        <v>252.13</v>
      </c>
      <c r="AC4068" s="188"/>
      <c r="AD4068" s="188"/>
      <c r="AE4068" s="188">
        <v>232.97</v>
      </c>
      <c r="AF4068" s="188">
        <v>284.64999999999998</v>
      </c>
    </row>
    <row r="4069" spans="1:32" x14ac:dyDescent="0.3">
      <c r="A4069" s="180" t="s">
        <v>973</v>
      </c>
      <c r="B4069" s="180">
        <v>44040</v>
      </c>
      <c r="C4069" s="182" t="s">
        <v>31626</v>
      </c>
      <c r="D4069" s="180" t="s">
        <v>6</v>
      </c>
      <c r="E4069" s="180" t="s">
        <v>857</v>
      </c>
      <c r="F4069" s="188"/>
      <c r="G4069" s="188"/>
      <c r="H4069" s="188">
        <v>279.55</v>
      </c>
      <c r="I4069" s="188">
        <v>309.79000000000002</v>
      </c>
      <c r="J4069" s="188"/>
      <c r="K4069" s="188"/>
      <c r="L4069" s="188"/>
      <c r="M4069" s="188">
        <v>330.38</v>
      </c>
      <c r="N4069" s="188"/>
      <c r="O4069" s="188">
        <v>296.93</v>
      </c>
      <c r="P4069" s="188">
        <v>365.45</v>
      </c>
      <c r="Q4069" s="188"/>
      <c r="R4069" s="188"/>
      <c r="S4069" s="188">
        <v>349.2</v>
      </c>
      <c r="T4069" s="188"/>
      <c r="U4069" s="188"/>
      <c r="V4069" s="188"/>
      <c r="W4069" s="188"/>
      <c r="X4069" s="188"/>
      <c r="Y4069" s="188">
        <v>282.61</v>
      </c>
      <c r="Z4069" s="188">
        <v>323.31</v>
      </c>
      <c r="AA4069" s="188">
        <v>321.7</v>
      </c>
      <c r="AB4069" s="188">
        <v>321.7</v>
      </c>
      <c r="AC4069" s="188"/>
      <c r="AD4069" s="188"/>
      <c r="AE4069" s="188">
        <v>297.25</v>
      </c>
      <c r="AF4069" s="188">
        <v>363.2</v>
      </c>
    </row>
    <row r="4070" spans="1:32" x14ac:dyDescent="0.3">
      <c r="A4070" s="180" t="s">
        <v>973</v>
      </c>
      <c r="B4070" s="180">
        <v>44035</v>
      </c>
      <c r="C4070" s="182" t="s">
        <v>31627</v>
      </c>
      <c r="D4070" s="180" t="s">
        <v>6</v>
      </c>
      <c r="E4070" s="180" t="s">
        <v>857</v>
      </c>
      <c r="F4070" s="188"/>
      <c r="G4070" s="188"/>
      <c r="H4070" s="188">
        <v>130.36000000000001</v>
      </c>
      <c r="I4070" s="188">
        <v>144.46</v>
      </c>
      <c r="J4070" s="188"/>
      <c r="K4070" s="188"/>
      <c r="L4070" s="188"/>
      <c r="M4070" s="188">
        <v>154.06</v>
      </c>
      <c r="N4070" s="188"/>
      <c r="O4070" s="188">
        <v>138.46</v>
      </c>
      <c r="P4070" s="188">
        <v>170.41</v>
      </c>
      <c r="Q4070" s="188"/>
      <c r="R4070" s="188"/>
      <c r="S4070" s="188">
        <v>162.83000000000001</v>
      </c>
      <c r="T4070" s="188"/>
      <c r="U4070" s="188"/>
      <c r="V4070" s="188"/>
      <c r="W4070" s="188"/>
      <c r="X4070" s="188"/>
      <c r="Y4070" s="188">
        <v>131.78</v>
      </c>
      <c r="Z4070" s="188">
        <v>150.76</v>
      </c>
      <c r="AA4070" s="188">
        <v>150.01</v>
      </c>
      <c r="AB4070" s="188">
        <v>150.01</v>
      </c>
      <c r="AC4070" s="188"/>
      <c r="AD4070" s="188"/>
      <c r="AE4070" s="188">
        <v>138.61000000000001</v>
      </c>
      <c r="AF4070" s="188">
        <v>169.36</v>
      </c>
    </row>
    <row r="4071" spans="1:32" x14ac:dyDescent="0.3">
      <c r="A4071" s="180" t="s">
        <v>973</v>
      </c>
      <c r="B4071" s="180">
        <v>44037</v>
      </c>
      <c r="C4071" s="182" t="s">
        <v>31628</v>
      </c>
      <c r="D4071" s="180" t="s">
        <v>6</v>
      </c>
      <c r="E4071" s="180" t="s">
        <v>857</v>
      </c>
      <c r="F4071" s="188"/>
      <c r="G4071" s="188"/>
      <c r="H4071" s="188">
        <v>165.87</v>
      </c>
      <c r="I4071" s="188">
        <v>183.81</v>
      </c>
      <c r="J4071" s="188"/>
      <c r="K4071" s="188"/>
      <c r="L4071" s="188"/>
      <c r="M4071" s="188">
        <v>196.02</v>
      </c>
      <c r="N4071" s="188"/>
      <c r="O4071" s="188">
        <v>176.17</v>
      </c>
      <c r="P4071" s="188">
        <v>216.83</v>
      </c>
      <c r="Q4071" s="188"/>
      <c r="R4071" s="188"/>
      <c r="S4071" s="188">
        <v>207.19</v>
      </c>
      <c r="T4071" s="188"/>
      <c r="U4071" s="188"/>
      <c r="V4071" s="188"/>
      <c r="W4071" s="188"/>
      <c r="X4071" s="188"/>
      <c r="Y4071" s="188">
        <v>167.68</v>
      </c>
      <c r="Z4071" s="188">
        <v>191.83</v>
      </c>
      <c r="AA4071" s="188">
        <v>190.87</v>
      </c>
      <c r="AB4071" s="188">
        <v>190.87</v>
      </c>
      <c r="AC4071" s="188"/>
      <c r="AD4071" s="188"/>
      <c r="AE4071" s="188">
        <v>176.36</v>
      </c>
      <c r="AF4071" s="188">
        <v>215.49</v>
      </c>
    </row>
    <row r="4072" spans="1:32" x14ac:dyDescent="0.3">
      <c r="A4072" s="180" t="s">
        <v>973</v>
      </c>
      <c r="B4072" s="180">
        <v>44033</v>
      </c>
      <c r="C4072" s="182" t="s">
        <v>31629</v>
      </c>
      <c r="D4072" s="180" t="s">
        <v>6</v>
      </c>
      <c r="E4072" s="180" t="s">
        <v>857</v>
      </c>
      <c r="F4072" s="188"/>
      <c r="G4072" s="188"/>
      <c r="H4072" s="188">
        <v>51.56</v>
      </c>
      <c r="I4072" s="188">
        <v>57.14</v>
      </c>
      <c r="J4072" s="188"/>
      <c r="K4072" s="188"/>
      <c r="L4072" s="188"/>
      <c r="M4072" s="188">
        <v>60.94</v>
      </c>
      <c r="N4072" s="188"/>
      <c r="O4072" s="188">
        <v>54.76</v>
      </c>
      <c r="P4072" s="188">
        <v>67.400000000000006</v>
      </c>
      <c r="Q4072" s="188"/>
      <c r="R4072" s="188"/>
      <c r="S4072" s="188">
        <v>64.41</v>
      </c>
      <c r="T4072" s="188"/>
      <c r="U4072" s="188"/>
      <c r="V4072" s="188"/>
      <c r="W4072" s="188"/>
      <c r="X4072" s="188"/>
      <c r="Y4072" s="188">
        <v>52.12</v>
      </c>
      <c r="Z4072" s="188">
        <v>59.63</v>
      </c>
      <c r="AA4072" s="188">
        <v>59.33</v>
      </c>
      <c r="AB4072" s="188">
        <v>59.33</v>
      </c>
      <c r="AC4072" s="188"/>
      <c r="AD4072" s="188"/>
      <c r="AE4072" s="188">
        <v>54.82</v>
      </c>
      <c r="AF4072" s="188">
        <v>66.989999999999995</v>
      </c>
    </row>
    <row r="4073" spans="1:32" x14ac:dyDescent="0.3">
      <c r="A4073" s="180" t="s">
        <v>973</v>
      </c>
      <c r="B4073" s="180">
        <v>44034</v>
      </c>
      <c r="C4073" s="182" t="s">
        <v>31630</v>
      </c>
      <c r="D4073" s="180" t="s">
        <v>6</v>
      </c>
      <c r="E4073" s="180" t="s">
        <v>857</v>
      </c>
      <c r="F4073" s="188"/>
      <c r="G4073" s="188"/>
      <c r="H4073" s="188">
        <v>70.87</v>
      </c>
      <c r="I4073" s="188">
        <v>78.53</v>
      </c>
      <c r="J4073" s="188"/>
      <c r="K4073" s="188"/>
      <c r="L4073" s="188"/>
      <c r="M4073" s="188">
        <v>83.75</v>
      </c>
      <c r="N4073" s="188"/>
      <c r="O4073" s="188">
        <v>75.27</v>
      </c>
      <c r="P4073" s="188">
        <v>92.64</v>
      </c>
      <c r="Q4073" s="188"/>
      <c r="R4073" s="188"/>
      <c r="S4073" s="188">
        <v>88.53</v>
      </c>
      <c r="T4073" s="188"/>
      <c r="U4073" s="188"/>
      <c r="V4073" s="188"/>
      <c r="W4073" s="188"/>
      <c r="X4073" s="188"/>
      <c r="Y4073" s="188">
        <v>71.64</v>
      </c>
      <c r="Z4073" s="188">
        <v>81.96</v>
      </c>
      <c r="AA4073" s="188">
        <v>81.55</v>
      </c>
      <c r="AB4073" s="188">
        <v>81.55</v>
      </c>
      <c r="AC4073" s="188"/>
      <c r="AD4073" s="188"/>
      <c r="AE4073" s="188">
        <v>75.349999999999994</v>
      </c>
      <c r="AF4073" s="188">
        <v>92.07</v>
      </c>
    </row>
    <row r="4074" spans="1:32" x14ac:dyDescent="0.3">
      <c r="A4074" s="180" t="s">
        <v>973</v>
      </c>
      <c r="B4074" s="180">
        <v>44028</v>
      </c>
      <c r="C4074" s="182" t="s">
        <v>31631</v>
      </c>
      <c r="D4074" s="180" t="s">
        <v>6</v>
      </c>
      <c r="E4074" s="180" t="s">
        <v>857</v>
      </c>
      <c r="F4074" s="188"/>
      <c r="G4074" s="188"/>
      <c r="H4074" s="188">
        <v>20.69</v>
      </c>
      <c r="I4074" s="188">
        <v>22.93</v>
      </c>
      <c r="J4074" s="188"/>
      <c r="K4074" s="188"/>
      <c r="L4074" s="188"/>
      <c r="M4074" s="188">
        <v>24.45</v>
      </c>
      <c r="N4074" s="188"/>
      <c r="O4074" s="188">
        <v>21.98</v>
      </c>
      <c r="P4074" s="188">
        <v>27.05</v>
      </c>
      <c r="Q4074" s="188"/>
      <c r="R4074" s="188"/>
      <c r="S4074" s="188">
        <v>25.85</v>
      </c>
      <c r="T4074" s="188"/>
      <c r="U4074" s="188"/>
      <c r="V4074" s="188"/>
      <c r="W4074" s="188"/>
      <c r="X4074" s="188"/>
      <c r="Y4074" s="188">
        <v>20.92</v>
      </c>
      <c r="Z4074" s="188">
        <v>23.93</v>
      </c>
      <c r="AA4074" s="188">
        <v>23.81</v>
      </c>
      <c r="AB4074" s="188">
        <v>23.81</v>
      </c>
      <c r="AC4074" s="188"/>
      <c r="AD4074" s="188"/>
      <c r="AE4074" s="188">
        <v>22</v>
      </c>
      <c r="AF4074" s="188">
        <v>26.88</v>
      </c>
    </row>
    <row r="4075" spans="1:32" x14ac:dyDescent="0.3">
      <c r="A4075" s="180" t="s">
        <v>973</v>
      </c>
      <c r="B4075" s="180">
        <v>44029</v>
      </c>
      <c r="C4075" s="182" t="s">
        <v>31632</v>
      </c>
      <c r="D4075" s="180" t="s">
        <v>6</v>
      </c>
      <c r="E4075" s="180" t="s">
        <v>857</v>
      </c>
      <c r="F4075" s="188"/>
      <c r="G4075" s="188"/>
      <c r="H4075" s="188">
        <v>21.99</v>
      </c>
      <c r="I4075" s="188">
        <v>24.37</v>
      </c>
      <c r="J4075" s="188"/>
      <c r="K4075" s="188"/>
      <c r="L4075" s="188"/>
      <c r="M4075" s="188">
        <v>25.99</v>
      </c>
      <c r="N4075" s="188"/>
      <c r="O4075" s="188">
        <v>23.36</v>
      </c>
      <c r="P4075" s="188">
        <v>28.75</v>
      </c>
      <c r="Q4075" s="188"/>
      <c r="R4075" s="188"/>
      <c r="S4075" s="188">
        <v>27.47</v>
      </c>
      <c r="T4075" s="188"/>
      <c r="U4075" s="188"/>
      <c r="V4075" s="188"/>
      <c r="W4075" s="188"/>
      <c r="X4075" s="188"/>
      <c r="Y4075" s="188">
        <v>22.23</v>
      </c>
      <c r="Z4075" s="188">
        <v>25.43</v>
      </c>
      <c r="AA4075" s="188">
        <v>25.31</v>
      </c>
      <c r="AB4075" s="188">
        <v>25.31</v>
      </c>
      <c r="AC4075" s="188"/>
      <c r="AD4075" s="188"/>
      <c r="AE4075" s="188">
        <v>23.38</v>
      </c>
      <c r="AF4075" s="188">
        <v>28.57</v>
      </c>
    </row>
    <row r="4076" spans="1:32" x14ac:dyDescent="0.3">
      <c r="A4076" s="180" t="s">
        <v>973</v>
      </c>
      <c r="B4076" s="180">
        <v>44030</v>
      </c>
      <c r="C4076" s="182" t="s">
        <v>31633</v>
      </c>
      <c r="D4076" s="180" t="s">
        <v>6</v>
      </c>
      <c r="E4076" s="180" t="s">
        <v>857</v>
      </c>
      <c r="F4076" s="188"/>
      <c r="G4076" s="188"/>
      <c r="H4076" s="188">
        <v>26.42</v>
      </c>
      <c r="I4076" s="188">
        <v>29.28</v>
      </c>
      <c r="J4076" s="188"/>
      <c r="K4076" s="188"/>
      <c r="L4076" s="188"/>
      <c r="M4076" s="188">
        <v>31.23</v>
      </c>
      <c r="N4076" s="188"/>
      <c r="O4076" s="188">
        <v>28.06</v>
      </c>
      <c r="P4076" s="188">
        <v>34.54</v>
      </c>
      <c r="Q4076" s="188"/>
      <c r="R4076" s="188"/>
      <c r="S4076" s="188">
        <v>33</v>
      </c>
      <c r="T4076" s="188"/>
      <c r="U4076" s="188"/>
      <c r="V4076" s="188"/>
      <c r="W4076" s="188"/>
      <c r="X4076" s="188"/>
      <c r="Y4076" s="188">
        <v>26.71</v>
      </c>
      <c r="Z4076" s="188">
        <v>30.56</v>
      </c>
      <c r="AA4076" s="188">
        <v>30.4</v>
      </c>
      <c r="AB4076" s="188">
        <v>30.4</v>
      </c>
      <c r="AC4076" s="188"/>
      <c r="AD4076" s="188"/>
      <c r="AE4076" s="188">
        <v>28.09</v>
      </c>
      <c r="AF4076" s="188">
        <v>34.33</v>
      </c>
    </row>
    <row r="4077" spans="1:32" x14ac:dyDescent="0.3">
      <c r="A4077" s="180" t="s">
        <v>973</v>
      </c>
      <c r="B4077" s="180">
        <v>44031</v>
      </c>
      <c r="C4077" s="182" t="s">
        <v>31634</v>
      </c>
      <c r="D4077" s="180" t="s">
        <v>6</v>
      </c>
      <c r="E4077" s="180" t="s">
        <v>857</v>
      </c>
      <c r="F4077" s="188"/>
      <c r="G4077" s="188"/>
      <c r="H4077" s="188">
        <v>32.44</v>
      </c>
      <c r="I4077" s="188">
        <v>35.950000000000003</v>
      </c>
      <c r="J4077" s="188"/>
      <c r="K4077" s="188"/>
      <c r="L4077" s="188"/>
      <c r="M4077" s="188">
        <v>38.33</v>
      </c>
      <c r="N4077" s="188"/>
      <c r="O4077" s="188">
        <v>34.450000000000003</v>
      </c>
      <c r="P4077" s="188">
        <v>42.4</v>
      </c>
      <c r="Q4077" s="188"/>
      <c r="R4077" s="188"/>
      <c r="S4077" s="188">
        <v>40.520000000000003</v>
      </c>
      <c r="T4077" s="188"/>
      <c r="U4077" s="188"/>
      <c r="V4077" s="188"/>
      <c r="W4077" s="188"/>
      <c r="X4077" s="188"/>
      <c r="Y4077" s="188">
        <v>32.79</v>
      </c>
      <c r="Z4077" s="188">
        <v>37.51</v>
      </c>
      <c r="AA4077" s="188">
        <v>37.33</v>
      </c>
      <c r="AB4077" s="188">
        <v>37.33</v>
      </c>
      <c r="AC4077" s="188"/>
      <c r="AD4077" s="188"/>
      <c r="AE4077" s="188">
        <v>34.49</v>
      </c>
      <c r="AF4077" s="188">
        <v>42.14</v>
      </c>
    </row>
    <row r="4078" spans="1:32" x14ac:dyDescent="0.3">
      <c r="A4078" s="180" t="s">
        <v>973</v>
      </c>
      <c r="B4078" s="180">
        <v>44032</v>
      </c>
      <c r="C4078" s="182" t="s">
        <v>31635</v>
      </c>
      <c r="D4078" s="180" t="s">
        <v>6</v>
      </c>
      <c r="E4078" s="180" t="s">
        <v>857</v>
      </c>
      <c r="F4078" s="188"/>
      <c r="G4078" s="188"/>
      <c r="H4078" s="188">
        <v>36.81</v>
      </c>
      <c r="I4078" s="188">
        <v>40.79</v>
      </c>
      <c r="J4078" s="188"/>
      <c r="K4078" s="188"/>
      <c r="L4078" s="188"/>
      <c r="M4078" s="188">
        <v>43.5</v>
      </c>
      <c r="N4078" s="188"/>
      <c r="O4078" s="188">
        <v>39.090000000000003</v>
      </c>
      <c r="P4078" s="188">
        <v>48.12</v>
      </c>
      <c r="Q4078" s="188"/>
      <c r="R4078" s="188"/>
      <c r="S4078" s="188">
        <v>45.98</v>
      </c>
      <c r="T4078" s="188"/>
      <c r="U4078" s="188"/>
      <c r="V4078" s="188"/>
      <c r="W4078" s="188"/>
      <c r="X4078" s="188"/>
      <c r="Y4078" s="188">
        <v>37.21</v>
      </c>
      <c r="Z4078" s="188">
        <v>42.57</v>
      </c>
      <c r="AA4078" s="188">
        <v>42.35</v>
      </c>
      <c r="AB4078" s="188">
        <v>42.35</v>
      </c>
      <c r="AC4078" s="188"/>
      <c r="AD4078" s="188"/>
      <c r="AE4078" s="188">
        <v>39.14</v>
      </c>
      <c r="AF4078" s="188">
        <v>47.82</v>
      </c>
    </row>
    <row r="4079" spans="1:32" x14ac:dyDescent="0.3">
      <c r="A4079" s="180" t="s">
        <v>973</v>
      </c>
      <c r="B4079" s="180">
        <v>44036</v>
      </c>
      <c r="C4079" s="182" t="s">
        <v>31636</v>
      </c>
      <c r="D4079" s="180" t="s">
        <v>6</v>
      </c>
      <c r="E4079" s="180" t="s">
        <v>857</v>
      </c>
      <c r="F4079" s="188"/>
      <c r="G4079" s="188"/>
      <c r="H4079" s="188">
        <v>15.2</v>
      </c>
      <c r="I4079" s="188">
        <v>16.84</v>
      </c>
      <c r="J4079" s="188"/>
      <c r="K4079" s="188"/>
      <c r="L4079" s="188"/>
      <c r="M4079" s="188">
        <v>17.96</v>
      </c>
      <c r="N4079" s="188"/>
      <c r="O4079" s="188">
        <v>16.14</v>
      </c>
      <c r="P4079" s="188">
        <v>19.87</v>
      </c>
      <c r="Q4079" s="188"/>
      <c r="R4079" s="188"/>
      <c r="S4079" s="188">
        <v>18.98</v>
      </c>
      <c r="T4079" s="188"/>
      <c r="U4079" s="188"/>
      <c r="V4079" s="188"/>
      <c r="W4079" s="188"/>
      <c r="X4079" s="188"/>
      <c r="Y4079" s="188">
        <v>15.36</v>
      </c>
      <c r="Z4079" s="188">
        <v>17.579999999999998</v>
      </c>
      <c r="AA4079" s="188">
        <v>17.489999999999998</v>
      </c>
      <c r="AB4079" s="188">
        <v>17.489999999999998</v>
      </c>
      <c r="AC4079" s="188"/>
      <c r="AD4079" s="188"/>
      <c r="AE4079" s="188">
        <v>16.16</v>
      </c>
      <c r="AF4079" s="188">
        <v>19.75</v>
      </c>
    </row>
    <row r="4080" spans="1:32" x14ac:dyDescent="0.3">
      <c r="A4080" s="180" t="s">
        <v>973</v>
      </c>
      <c r="B4080" s="180">
        <v>44039</v>
      </c>
      <c r="C4080" s="182" t="s">
        <v>31637</v>
      </c>
      <c r="D4080" s="180" t="s">
        <v>6</v>
      </c>
      <c r="E4080" s="180" t="s">
        <v>857</v>
      </c>
      <c r="F4080" s="188"/>
      <c r="G4080" s="188"/>
      <c r="H4080" s="188">
        <v>18.489999999999998</v>
      </c>
      <c r="I4080" s="188">
        <v>20.49</v>
      </c>
      <c r="J4080" s="188"/>
      <c r="K4080" s="188"/>
      <c r="L4080" s="188"/>
      <c r="M4080" s="188">
        <v>21.85</v>
      </c>
      <c r="N4080" s="188"/>
      <c r="O4080" s="188">
        <v>19.64</v>
      </c>
      <c r="P4080" s="188">
        <v>24.17</v>
      </c>
      <c r="Q4080" s="188"/>
      <c r="R4080" s="188"/>
      <c r="S4080" s="188">
        <v>23.1</v>
      </c>
      <c r="T4080" s="188"/>
      <c r="U4080" s="188"/>
      <c r="V4080" s="188"/>
      <c r="W4080" s="188"/>
      <c r="X4080" s="188"/>
      <c r="Y4080" s="188">
        <v>18.690000000000001</v>
      </c>
      <c r="Z4080" s="188">
        <v>21.39</v>
      </c>
      <c r="AA4080" s="188">
        <v>21.28</v>
      </c>
      <c r="AB4080" s="188">
        <v>21.28</v>
      </c>
      <c r="AC4080" s="188"/>
      <c r="AD4080" s="188"/>
      <c r="AE4080" s="188">
        <v>19.66</v>
      </c>
      <c r="AF4080" s="188">
        <v>24.02</v>
      </c>
    </row>
    <row r="4081" spans="1:32" x14ac:dyDescent="0.3">
      <c r="A4081" s="180" t="s">
        <v>973</v>
      </c>
      <c r="B4081" s="180">
        <v>38873</v>
      </c>
      <c r="C4081" s="182" t="s">
        <v>30351</v>
      </c>
      <c r="D4081" s="180" t="s">
        <v>6</v>
      </c>
      <c r="E4081" s="180" t="s">
        <v>857</v>
      </c>
      <c r="F4081" s="188"/>
      <c r="G4081" s="188"/>
      <c r="H4081" s="188"/>
      <c r="I4081" s="188"/>
      <c r="J4081" s="188"/>
      <c r="K4081" s="188"/>
      <c r="L4081" s="188"/>
      <c r="M4081" s="188"/>
      <c r="N4081" s="188"/>
      <c r="O4081" s="188"/>
      <c r="P4081" s="188"/>
      <c r="Q4081" s="188"/>
      <c r="R4081" s="188"/>
      <c r="S4081" s="188"/>
      <c r="T4081" s="188"/>
      <c r="U4081" s="188"/>
      <c r="V4081" s="188"/>
      <c r="W4081" s="188"/>
      <c r="X4081" s="188"/>
      <c r="Y4081" s="188"/>
      <c r="Z4081" s="188"/>
      <c r="AA4081" s="188"/>
      <c r="AB4081" s="188">
        <v>26.84</v>
      </c>
      <c r="AC4081" s="188"/>
      <c r="AD4081" s="188"/>
      <c r="AE4081" s="188">
        <v>16.77</v>
      </c>
      <c r="AF4081" s="188"/>
    </row>
    <row r="4082" spans="1:32" x14ac:dyDescent="0.3">
      <c r="A4082" s="180" t="s">
        <v>973</v>
      </c>
      <c r="B4082" s="180">
        <v>38874</v>
      </c>
      <c r="C4082" s="182" t="s">
        <v>30352</v>
      </c>
      <c r="D4082" s="180" t="s">
        <v>6</v>
      </c>
      <c r="E4082" s="180" t="s">
        <v>857</v>
      </c>
      <c r="F4082" s="188"/>
      <c r="G4082" s="188"/>
      <c r="H4082" s="188"/>
      <c r="I4082" s="188"/>
      <c r="J4082" s="188"/>
      <c r="K4082" s="188"/>
      <c r="L4082" s="188"/>
      <c r="M4082" s="188"/>
      <c r="N4082" s="188"/>
      <c r="O4082" s="188"/>
      <c r="P4082" s="188"/>
      <c r="Q4082" s="188"/>
      <c r="R4082" s="188"/>
      <c r="S4082" s="188"/>
      <c r="T4082" s="188"/>
      <c r="U4082" s="188"/>
      <c r="V4082" s="188"/>
      <c r="W4082" s="188"/>
      <c r="X4082" s="188"/>
      <c r="Y4082" s="188"/>
      <c r="Z4082" s="188"/>
      <c r="AA4082" s="188"/>
      <c r="AB4082" s="188">
        <v>33.979999999999997</v>
      </c>
      <c r="AC4082" s="188"/>
      <c r="AD4082" s="188"/>
      <c r="AE4082" s="188">
        <v>21.24</v>
      </c>
      <c r="AF4082" s="188"/>
    </row>
    <row r="4083" spans="1:32" x14ac:dyDescent="0.3">
      <c r="A4083" s="180" t="s">
        <v>973</v>
      </c>
      <c r="B4083" s="180">
        <v>38875</v>
      </c>
      <c r="C4083" s="182" t="s">
        <v>30353</v>
      </c>
      <c r="D4083" s="180" t="s">
        <v>6</v>
      </c>
      <c r="E4083" s="180" t="s">
        <v>857</v>
      </c>
      <c r="F4083" s="188"/>
      <c r="G4083" s="188"/>
      <c r="H4083" s="188"/>
      <c r="I4083" s="188"/>
      <c r="J4083" s="188"/>
      <c r="K4083" s="188"/>
      <c r="L4083" s="188"/>
      <c r="M4083" s="188"/>
      <c r="N4083" s="188"/>
      <c r="O4083" s="188"/>
      <c r="P4083" s="188"/>
      <c r="Q4083" s="188"/>
      <c r="R4083" s="188"/>
      <c r="S4083" s="188"/>
      <c r="T4083" s="188"/>
      <c r="U4083" s="188"/>
      <c r="V4083" s="188"/>
      <c r="W4083" s="188"/>
      <c r="X4083" s="188"/>
      <c r="Y4083" s="188"/>
      <c r="Z4083" s="188"/>
      <c r="AA4083" s="188"/>
      <c r="AB4083" s="188">
        <v>53.86</v>
      </c>
      <c r="AC4083" s="188"/>
      <c r="AD4083" s="188"/>
      <c r="AE4083" s="188">
        <v>33.659999999999997</v>
      </c>
      <c r="AF4083" s="188"/>
    </row>
    <row r="4084" spans="1:32" x14ac:dyDescent="0.3">
      <c r="A4084" s="180" t="s">
        <v>973</v>
      </c>
      <c r="B4084" s="180">
        <v>38876</v>
      </c>
      <c r="C4084" s="182" t="s">
        <v>30354</v>
      </c>
      <c r="D4084" s="180" t="s">
        <v>6</v>
      </c>
      <c r="E4084" s="180" t="s">
        <v>857</v>
      </c>
      <c r="F4084" s="188"/>
      <c r="G4084" s="188"/>
      <c r="H4084" s="188"/>
      <c r="I4084" s="188"/>
      <c r="J4084" s="188"/>
      <c r="K4084" s="188"/>
      <c r="L4084" s="188"/>
      <c r="M4084" s="188"/>
      <c r="N4084" s="188"/>
      <c r="O4084" s="188"/>
      <c r="P4084" s="188"/>
      <c r="Q4084" s="188"/>
      <c r="R4084" s="188"/>
      <c r="S4084" s="188"/>
      <c r="T4084" s="188"/>
      <c r="U4084" s="188"/>
      <c r="V4084" s="188"/>
      <c r="W4084" s="188"/>
      <c r="X4084" s="188"/>
      <c r="Y4084" s="188"/>
      <c r="Z4084" s="188"/>
      <c r="AA4084" s="188"/>
      <c r="AB4084" s="188">
        <v>72.37</v>
      </c>
      <c r="AC4084" s="188"/>
      <c r="AD4084" s="188"/>
      <c r="AE4084" s="188">
        <v>45.23</v>
      </c>
      <c r="AF4084" s="188"/>
    </row>
    <row r="4085" spans="1:32" x14ac:dyDescent="0.3">
      <c r="A4085" s="180" t="s">
        <v>973</v>
      </c>
      <c r="B4085" s="180">
        <v>39000</v>
      </c>
      <c r="C4085" s="182" t="s">
        <v>30355</v>
      </c>
      <c r="D4085" s="180" t="s">
        <v>6</v>
      </c>
      <c r="E4085" s="180" t="s">
        <v>857</v>
      </c>
      <c r="F4085" s="188"/>
      <c r="G4085" s="188"/>
      <c r="H4085" s="188"/>
      <c r="I4085" s="188"/>
      <c r="J4085" s="188"/>
      <c r="K4085" s="188">
        <v>33.32</v>
      </c>
      <c r="L4085" s="188">
        <v>37.590000000000003</v>
      </c>
      <c r="M4085" s="188"/>
      <c r="N4085" s="188">
        <v>46.28</v>
      </c>
      <c r="O4085" s="188"/>
      <c r="P4085" s="188"/>
      <c r="Q4085" s="188"/>
      <c r="R4085" s="188"/>
      <c r="S4085" s="188">
        <v>46.42</v>
      </c>
      <c r="T4085" s="188"/>
      <c r="U4085" s="188"/>
      <c r="V4085" s="188"/>
      <c r="W4085" s="188">
        <v>39.19</v>
      </c>
      <c r="X4085" s="188"/>
      <c r="Y4085" s="188"/>
      <c r="Z4085" s="188"/>
      <c r="AA4085" s="188"/>
      <c r="AB4085" s="188">
        <v>33.65</v>
      </c>
      <c r="AC4085" s="188">
        <v>37.65</v>
      </c>
      <c r="AD4085" s="188"/>
      <c r="AE4085" s="188">
        <v>36.32</v>
      </c>
      <c r="AF4085" s="188"/>
    </row>
    <row r="4086" spans="1:32" x14ac:dyDescent="0.3">
      <c r="A4086" s="180" t="s">
        <v>973</v>
      </c>
      <c r="B4086" s="180">
        <v>38674</v>
      </c>
      <c r="C4086" s="182" t="s">
        <v>30356</v>
      </c>
      <c r="D4086" s="180" t="s">
        <v>6</v>
      </c>
      <c r="E4086" s="180" t="s">
        <v>857</v>
      </c>
      <c r="F4086" s="188">
        <v>40.26</v>
      </c>
      <c r="G4086" s="188"/>
      <c r="H4086" s="188">
        <v>35.6</v>
      </c>
      <c r="I4086" s="188"/>
      <c r="J4086" s="188">
        <v>34.68</v>
      </c>
      <c r="K4086" s="188">
        <v>33.4</v>
      </c>
      <c r="L4086" s="188">
        <v>36.130000000000003</v>
      </c>
      <c r="M4086" s="188">
        <v>41</v>
      </c>
      <c r="N4086" s="188">
        <v>47.26</v>
      </c>
      <c r="O4086" s="188"/>
      <c r="P4086" s="188">
        <v>36.99</v>
      </c>
      <c r="Q4086" s="188">
        <v>39.93</v>
      </c>
      <c r="R4086" s="188">
        <v>39.04</v>
      </c>
      <c r="S4086" s="188">
        <v>36.369999999999997</v>
      </c>
      <c r="T4086" s="188"/>
      <c r="U4086" s="188">
        <v>44.41</v>
      </c>
      <c r="V4086" s="188"/>
      <c r="W4086" s="188">
        <v>42.19</v>
      </c>
      <c r="X4086" s="188">
        <v>39.159999999999997</v>
      </c>
      <c r="Y4086" s="188">
        <v>32.69</v>
      </c>
      <c r="Z4086" s="188">
        <v>41.89</v>
      </c>
      <c r="AA4086" s="188"/>
      <c r="AB4086" s="188">
        <v>44.41</v>
      </c>
      <c r="AC4086" s="188">
        <v>38.89</v>
      </c>
      <c r="AD4086" s="188"/>
      <c r="AE4086" s="188">
        <v>36.700000000000003</v>
      </c>
      <c r="AF4086" s="188"/>
    </row>
    <row r="4087" spans="1:32" x14ac:dyDescent="0.3">
      <c r="A4087" s="180" t="s">
        <v>973</v>
      </c>
      <c r="B4087" s="180">
        <v>38019</v>
      </c>
      <c r="C4087" s="182" t="s">
        <v>30357</v>
      </c>
      <c r="D4087" s="180" t="s">
        <v>6</v>
      </c>
      <c r="E4087" s="180" t="s">
        <v>857</v>
      </c>
      <c r="F4087" s="188">
        <v>8.52</v>
      </c>
      <c r="G4087" s="188"/>
      <c r="H4087" s="188">
        <v>7.53</v>
      </c>
      <c r="I4087" s="188"/>
      <c r="J4087" s="188">
        <v>7.34</v>
      </c>
      <c r="K4087" s="188">
        <v>7.07</v>
      </c>
      <c r="L4087" s="188">
        <v>7.64</v>
      </c>
      <c r="M4087" s="188">
        <v>8.67</v>
      </c>
      <c r="N4087" s="188">
        <v>10</v>
      </c>
      <c r="O4087" s="188"/>
      <c r="P4087" s="188">
        <v>7.83</v>
      </c>
      <c r="Q4087" s="188">
        <v>8.4499999999999993</v>
      </c>
      <c r="R4087" s="188">
        <v>8.26</v>
      </c>
      <c r="S4087" s="188">
        <v>7.69</v>
      </c>
      <c r="T4087" s="188"/>
      <c r="U4087" s="188">
        <v>9.4</v>
      </c>
      <c r="V4087" s="188"/>
      <c r="W4087" s="188">
        <v>8.92</v>
      </c>
      <c r="X4087" s="188">
        <v>8.2799999999999994</v>
      </c>
      <c r="Y4087" s="188">
        <v>6.91</v>
      </c>
      <c r="Z4087" s="188">
        <v>8.86</v>
      </c>
      <c r="AA4087" s="188"/>
      <c r="AB4087" s="188">
        <v>9.4</v>
      </c>
      <c r="AC4087" s="188">
        <v>8.23</v>
      </c>
      <c r="AD4087" s="188"/>
      <c r="AE4087" s="188">
        <v>7.76</v>
      </c>
      <c r="AF4087" s="188"/>
    </row>
    <row r="4088" spans="1:32" x14ac:dyDescent="0.3">
      <c r="A4088" s="180" t="s">
        <v>973</v>
      </c>
      <c r="B4088" s="180">
        <v>38020</v>
      </c>
      <c r="C4088" s="182" t="s">
        <v>30358</v>
      </c>
      <c r="D4088" s="180" t="s">
        <v>6</v>
      </c>
      <c r="E4088" s="180" t="s">
        <v>857</v>
      </c>
      <c r="F4088" s="188">
        <v>10.49</v>
      </c>
      <c r="G4088" s="188"/>
      <c r="H4088" s="188">
        <v>9.2799999999999994</v>
      </c>
      <c r="I4088" s="188"/>
      <c r="J4088" s="188">
        <v>9.0399999999999991</v>
      </c>
      <c r="K4088" s="188">
        <v>8.6999999999999993</v>
      </c>
      <c r="L4088" s="188">
        <v>9.42</v>
      </c>
      <c r="M4088" s="188">
        <v>10.68</v>
      </c>
      <c r="N4088" s="188">
        <v>12.32</v>
      </c>
      <c r="O4088" s="188"/>
      <c r="P4088" s="188">
        <v>9.64</v>
      </c>
      <c r="Q4088" s="188">
        <v>10.41</v>
      </c>
      <c r="R4088" s="188">
        <v>10.17</v>
      </c>
      <c r="S4088" s="188">
        <v>9.48</v>
      </c>
      <c r="T4088" s="188"/>
      <c r="U4088" s="188">
        <v>11.57</v>
      </c>
      <c r="V4088" s="188"/>
      <c r="W4088" s="188">
        <v>10.99</v>
      </c>
      <c r="X4088" s="188">
        <v>10.199999999999999</v>
      </c>
      <c r="Y4088" s="188">
        <v>8.52</v>
      </c>
      <c r="Z4088" s="188">
        <v>10.92</v>
      </c>
      <c r="AA4088" s="188"/>
      <c r="AB4088" s="188">
        <v>11.57</v>
      </c>
      <c r="AC4088" s="188">
        <v>10.130000000000001</v>
      </c>
      <c r="AD4088" s="188"/>
      <c r="AE4088" s="188">
        <v>9.56</v>
      </c>
      <c r="AF4088" s="188"/>
    </row>
    <row r="4089" spans="1:32" x14ac:dyDescent="0.3">
      <c r="A4089" s="180" t="s">
        <v>973</v>
      </c>
      <c r="B4089" s="180">
        <v>38454</v>
      </c>
      <c r="C4089" s="182" t="s">
        <v>30359</v>
      </c>
      <c r="D4089" s="180" t="s">
        <v>6</v>
      </c>
      <c r="E4089" s="180" t="s">
        <v>857</v>
      </c>
      <c r="F4089" s="188"/>
      <c r="G4089" s="188"/>
      <c r="H4089" s="188"/>
      <c r="I4089" s="188"/>
      <c r="J4089" s="188"/>
      <c r="K4089" s="188">
        <v>12.49</v>
      </c>
      <c r="L4089" s="188">
        <v>14.09</v>
      </c>
      <c r="M4089" s="188"/>
      <c r="N4089" s="188">
        <v>17.350000000000001</v>
      </c>
      <c r="O4089" s="188"/>
      <c r="P4089" s="188"/>
      <c r="Q4089" s="188"/>
      <c r="R4089" s="188"/>
      <c r="S4089" s="188">
        <v>17.399999999999999</v>
      </c>
      <c r="T4089" s="188"/>
      <c r="U4089" s="188"/>
      <c r="V4089" s="188"/>
      <c r="W4089" s="188">
        <v>14.69</v>
      </c>
      <c r="X4089" s="188"/>
      <c r="Y4089" s="188"/>
      <c r="Z4089" s="188"/>
      <c r="AA4089" s="188"/>
      <c r="AB4089" s="188">
        <v>12.62</v>
      </c>
      <c r="AC4089" s="188">
        <v>14.12</v>
      </c>
      <c r="AD4089" s="188"/>
      <c r="AE4089" s="188">
        <v>13.62</v>
      </c>
      <c r="AF4089" s="188"/>
    </row>
    <row r="4090" spans="1:32" x14ac:dyDescent="0.3">
      <c r="A4090" s="180" t="s">
        <v>973</v>
      </c>
      <c r="B4090" s="180">
        <v>38455</v>
      </c>
      <c r="C4090" s="182" t="s">
        <v>30360</v>
      </c>
      <c r="D4090" s="180" t="s">
        <v>6</v>
      </c>
      <c r="E4090" s="180" t="s">
        <v>857</v>
      </c>
      <c r="F4090" s="188"/>
      <c r="G4090" s="188"/>
      <c r="H4090" s="188"/>
      <c r="I4090" s="188"/>
      <c r="J4090" s="188"/>
      <c r="K4090" s="188">
        <v>16.72</v>
      </c>
      <c r="L4090" s="188">
        <v>18.86</v>
      </c>
      <c r="M4090" s="188"/>
      <c r="N4090" s="188">
        <v>23.23</v>
      </c>
      <c r="O4090" s="188"/>
      <c r="P4090" s="188"/>
      <c r="Q4090" s="188"/>
      <c r="R4090" s="188"/>
      <c r="S4090" s="188">
        <v>23.3</v>
      </c>
      <c r="T4090" s="188"/>
      <c r="U4090" s="188"/>
      <c r="V4090" s="188"/>
      <c r="W4090" s="188">
        <v>19.670000000000002</v>
      </c>
      <c r="X4090" s="188"/>
      <c r="Y4090" s="188"/>
      <c r="Z4090" s="188"/>
      <c r="AA4090" s="188"/>
      <c r="AB4090" s="188">
        <v>16.89</v>
      </c>
      <c r="AC4090" s="188">
        <v>18.899999999999999</v>
      </c>
      <c r="AD4090" s="188"/>
      <c r="AE4090" s="188">
        <v>18.23</v>
      </c>
      <c r="AF4090" s="188"/>
    </row>
    <row r="4091" spans="1:32" x14ac:dyDescent="0.3">
      <c r="A4091" s="180" t="s">
        <v>973</v>
      </c>
      <c r="B4091" s="180">
        <v>38462</v>
      </c>
      <c r="C4091" s="182" t="s">
        <v>30361</v>
      </c>
      <c r="D4091" s="180" t="s">
        <v>6</v>
      </c>
      <c r="E4091" s="180" t="s">
        <v>857</v>
      </c>
      <c r="F4091" s="188"/>
      <c r="G4091" s="188"/>
      <c r="H4091" s="188"/>
      <c r="I4091" s="188"/>
      <c r="J4091" s="188"/>
      <c r="K4091" s="188">
        <v>269.67</v>
      </c>
      <c r="L4091" s="188">
        <v>304.18</v>
      </c>
      <c r="M4091" s="188"/>
      <c r="N4091" s="188">
        <v>374.57</v>
      </c>
      <c r="O4091" s="188"/>
      <c r="P4091" s="188"/>
      <c r="Q4091" s="188"/>
      <c r="R4091" s="188"/>
      <c r="S4091" s="188">
        <v>375.65</v>
      </c>
      <c r="T4091" s="188"/>
      <c r="U4091" s="188"/>
      <c r="V4091" s="188"/>
      <c r="W4091" s="188">
        <v>317.13</v>
      </c>
      <c r="X4091" s="188"/>
      <c r="Y4091" s="188"/>
      <c r="Z4091" s="188"/>
      <c r="AA4091" s="188"/>
      <c r="AB4091" s="188">
        <v>272.36</v>
      </c>
      <c r="AC4091" s="188">
        <v>304.72000000000003</v>
      </c>
      <c r="AD4091" s="188"/>
      <c r="AE4091" s="188">
        <v>293.94</v>
      </c>
      <c r="AF4091" s="188"/>
    </row>
    <row r="4092" spans="1:32" x14ac:dyDescent="0.3">
      <c r="A4092" s="180" t="s">
        <v>973</v>
      </c>
      <c r="B4092" s="180">
        <v>36362</v>
      </c>
      <c r="C4092" s="182" t="s">
        <v>30362</v>
      </c>
      <c r="D4092" s="180" t="s">
        <v>6</v>
      </c>
      <c r="E4092" s="180" t="s">
        <v>857</v>
      </c>
      <c r="F4092" s="188"/>
      <c r="G4092" s="188"/>
      <c r="H4092" s="188"/>
      <c r="I4092" s="188"/>
      <c r="J4092" s="188"/>
      <c r="K4092" s="188">
        <v>3.72</v>
      </c>
      <c r="L4092" s="188">
        <v>4.2</v>
      </c>
      <c r="M4092" s="188"/>
      <c r="N4092" s="188">
        <v>5.17</v>
      </c>
      <c r="O4092" s="188"/>
      <c r="P4092" s="188"/>
      <c r="Q4092" s="188"/>
      <c r="R4092" s="188"/>
      <c r="S4092" s="188">
        <v>5.19</v>
      </c>
      <c r="T4092" s="188"/>
      <c r="U4092" s="188"/>
      <c r="V4092" s="188"/>
      <c r="W4092" s="188">
        <v>4.38</v>
      </c>
      <c r="X4092" s="188"/>
      <c r="Y4092" s="188"/>
      <c r="Z4092" s="188"/>
      <c r="AA4092" s="188"/>
      <c r="AB4092" s="188">
        <v>3.76</v>
      </c>
      <c r="AC4092" s="188">
        <v>4.21</v>
      </c>
      <c r="AD4092" s="188"/>
      <c r="AE4092" s="188">
        <v>4.0599999999999996</v>
      </c>
      <c r="AF4092" s="188"/>
    </row>
    <row r="4093" spans="1:32" x14ac:dyDescent="0.3">
      <c r="A4093" s="180" t="s">
        <v>973</v>
      </c>
      <c r="B4093" s="180">
        <v>36298</v>
      </c>
      <c r="C4093" s="182" t="s">
        <v>30363</v>
      </c>
      <c r="D4093" s="180" t="s">
        <v>6</v>
      </c>
      <c r="E4093" s="180" t="s">
        <v>857</v>
      </c>
      <c r="F4093" s="188"/>
      <c r="G4093" s="188"/>
      <c r="H4093" s="188"/>
      <c r="I4093" s="188"/>
      <c r="J4093" s="188"/>
      <c r="K4093" s="188">
        <v>3.2</v>
      </c>
      <c r="L4093" s="188">
        <v>3.61</v>
      </c>
      <c r="M4093" s="188"/>
      <c r="N4093" s="188">
        <v>4.45</v>
      </c>
      <c r="O4093" s="188"/>
      <c r="P4093" s="188"/>
      <c r="Q4093" s="188"/>
      <c r="R4093" s="188"/>
      <c r="S4093" s="188">
        <v>4.46</v>
      </c>
      <c r="T4093" s="188"/>
      <c r="U4093" s="188"/>
      <c r="V4093" s="188"/>
      <c r="W4093" s="188">
        <v>3.77</v>
      </c>
      <c r="X4093" s="188"/>
      <c r="Y4093" s="188"/>
      <c r="Z4093" s="188"/>
      <c r="AA4093" s="188"/>
      <c r="AB4093" s="188">
        <v>3.23</v>
      </c>
      <c r="AC4093" s="188">
        <v>3.62</v>
      </c>
      <c r="AD4093" s="188"/>
      <c r="AE4093" s="188">
        <v>3.49</v>
      </c>
      <c r="AF4093" s="188"/>
    </row>
    <row r="4094" spans="1:32" x14ac:dyDescent="0.3">
      <c r="A4094" s="180" t="s">
        <v>973</v>
      </c>
      <c r="B4094" s="180">
        <v>38456</v>
      </c>
      <c r="C4094" s="182" t="s">
        <v>30364</v>
      </c>
      <c r="D4094" s="180" t="s">
        <v>6</v>
      </c>
      <c r="E4094" s="180" t="s">
        <v>857</v>
      </c>
      <c r="F4094" s="188"/>
      <c r="G4094" s="188"/>
      <c r="H4094" s="188"/>
      <c r="I4094" s="188"/>
      <c r="J4094" s="188"/>
      <c r="K4094" s="188">
        <v>7.97</v>
      </c>
      <c r="L4094" s="188">
        <v>8.99</v>
      </c>
      <c r="M4094" s="188"/>
      <c r="N4094" s="188">
        <v>11.08</v>
      </c>
      <c r="O4094" s="188"/>
      <c r="P4094" s="188"/>
      <c r="Q4094" s="188"/>
      <c r="R4094" s="188"/>
      <c r="S4094" s="188">
        <v>11.11</v>
      </c>
      <c r="T4094" s="188"/>
      <c r="U4094" s="188"/>
      <c r="V4094" s="188"/>
      <c r="W4094" s="188">
        <v>9.3800000000000008</v>
      </c>
      <c r="X4094" s="188"/>
      <c r="Y4094" s="188"/>
      <c r="Z4094" s="188"/>
      <c r="AA4094" s="188"/>
      <c r="AB4094" s="188">
        <v>8.0500000000000007</v>
      </c>
      <c r="AC4094" s="188">
        <v>9.01</v>
      </c>
      <c r="AD4094" s="188"/>
      <c r="AE4094" s="188">
        <v>8.69</v>
      </c>
      <c r="AF4094" s="188"/>
    </row>
    <row r="4095" spans="1:32" x14ac:dyDescent="0.3">
      <c r="A4095" s="180" t="s">
        <v>973</v>
      </c>
      <c r="B4095" s="180">
        <v>38457</v>
      </c>
      <c r="C4095" s="182" t="s">
        <v>30365</v>
      </c>
      <c r="D4095" s="180" t="s">
        <v>6</v>
      </c>
      <c r="E4095" s="180" t="s">
        <v>857</v>
      </c>
      <c r="F4095" s="188"/>
      <c r="G4095" s="188"/>
      <c r="H4095" s="188"/>
      <c r="I4095" s="188"/>
      <c r="J4095" s="188"/>
      <c r="K4095" s="188">
        <v>14.53</v>
      </c>
      <c r="L4095" s="188">
        <v>16.39</v>
      </c>
      <c r="M4095" s="188"/>
      <c r="N4095" s="188">
        <v>20.18</v>
      </c>
      <c r="O4095" s="188"/>
      <c r="P4095" s="188"/>
      <c r="Q4095" s="188"/>
      <c r="R4095" s="188"/>
      <c r="S4095" s="188">
        <v>20.239999999999998</v>
      </c>
      <c r="T4095" s="188"/>
      <c r="U4095" s="188"/>
      <c r="V4095" s="188"/>
      <c r="W4095" s="188">
        <v>17.09</v>
      </c>
      <c r="X4095" s="188"/>
      <c r="Y4095" s="188"/>
      <c r="Z4095" s="188"/>
      <c r="AA4095" s="188"/>
      <c r="AB4095" s="188">
        <v>14.68</v>
      </c>
      <c r="AC4095" s="188">
        <v>16.420000000000002</v>
      </c>
      <c r="AD4095" s="188"/>
      <c r="AE4095" s="188">
        <v>15.84</v>
      </c>
      <c r="AF4095" s="188"/>
    </row>
    <row r="4096" spans="1:32" x14ac:dyDescent="0.3">
      <c r="A4096" s="180" t="s">
        <v>973</v>
      </c>
      <c r="B4096" s="180">
        <v>38458</v>
      </c>
      <c r="C4096" s="182" t="s">
        <v>30366</v>
      </c>
      <c r="D4096" s="180" t="s">
        <v>6</v>
      </c>
      <c r="E4096" s="180" t="s">
        <v>857</v>
      </c>
      <c r="F4096" s="188"/>
      <c r="G4096" s="188"/>
      <c r="H4096" s="188"/>
      <c r="I4096" s="188"/>
      <c r="J4096" s="188"/>
      <c r="K4096" s="188">
        <v>27.99</v>
      </c>
      <c r="L4096" s="188">
        <v>31.58</v>
      </c>
      <c r="M4096" s="188"/>
      <c r="N4096" s="188">
        <v>38.880000000000003</v>
      </c>
      <c r="O4096" s="188"/>
      <c r="P4096" s="188"/>
      <c r="Q4096" s="188"/>
      <c r="R4096" s="188"/>
      <c r="S4096" s="188">
        <v>38.99</v>
      </c>
      <c r="T4096" s="188"/>
      <c r="U4096" s="188"/>
      <c r="V4096" s="188"/>
      <c r="W4096" s="188">
        <v>32.92</v>
      </c>
      <c r="X4096" s="188"/>
      <c r="Y4096" s="188"/>
      <c r="Z4096" s="188"/>
      <c r="AA4096" s="188"/>
      <c r="AB4096" s="188">
        <v>28.27</v>
      </c>
      <c r="AC4096" s="188">
        <v>31.63</v>
      </c>
      <c r="AD4096" s="188"/>
      <c r="AE4096" s="188">
        <v>30.51</v>
      </c>
      <c r="AF4096" s="188"/>
    </row>
    <row r="4097" spans="1:32" x14ac:dyDescent="0.3">
      <c r="A4097" s="180" t="s">
        <v>973</v>
      </c>
      <c r="B4097" s="180">
        <v>38459</v>
      </c>
      <c r="C4097" s="182" t="s">
        <v>30367</v>
      </c>
      <c r="D4097" s="180" t="s">
        <v>6</v>
      </c>
      <c r="E4097" s="180" t="s">
        <v>857</v>
      </c>
      <c r="F4097" s="188"/>
      <c r="G4097" s="188"/>
      <c r="H4097" s="188"/>
      <c r="I4097" s="188"/>
      <c r="J4097" s="188"/>
      <c r="K4097" s="188">
        <v>44</v>
      </c>
      <c r="L4097" s="188">
        <v>49.63</v>
      </c>
      <c r="M4097" s="188"/>
      <c r="N4097" s="188">
        <v>61.12</v>
      </c>
      <c r="O4097" s="188"/>
      <c r="P4097" s="188"/>
      <c r="Q4097" s="188"/>
      <c r="R4097" s="188"/>
      <c r="S4097" s="188">
        <v>61.3</v>
      </c>
      <c r="T4097" s="188"/>
      <c r="U4097" s="188"/>
      <c r="V4097" s="188"/>
      <c r="W4097" s="188">
        <v>51.75</v>
      </c>
      <c r="X4097" s="188"/>
      <c r="Y4097" s="188"/>
      <c r="Z4097" s="188"/>
      <c r="AA4097" s="188"/>
      <c r="AB4097" s="188">
        <v>44.44</v>
      </c>
      <c r="AC4097" s="188">
        <v>49.72</v>
      </c>
      <c r="AD4097" s="188"/>
      <c r="AE4097" s="188">
        <v>47.96</v>
      </c>
      <c r="AF4097" s="188"/>
    </row>
    <row r="4098" spans="1:32" x14ac:dyDescent="0.3">
      <c r="A4098" s="180" t="s">
        <v>973</v>
      </c>
      <c r="B4098" s="180">
        <v>38460</v>
      </c>
      <c r="C4098" s="182" t="s">
        <v>30368</v>
      </c>
      <c r="D4098" s="180" t="s">
        <v>6</v>
      </c>
      <c r="E4098" s="180" t="s">
        <v>857</v>
      </c>
      <c r="F4098" s="188"/>
      <c r="G4098" s="188"/>
      <c r="H4098" s="188"/>
      <c r="I4098" s="188"/>
      <c r="J4098" s="188"/>
      <c r="K4098" s="188">
        <v>94.4</v>
      </c>
      <c r="L4098" s="188">
        <v>106.48</v>
      </c>
      <c r="M4098" s="188"/>
      <c r="N4098" s="188">
        <v>131.12</v>
      </c>
      <c r="O4098" s="188"/>
      <c r="P4098" s="188"/>
      <c r="Q4098" s="188"/>
      <c r="R4098" s="188"/>
      <c r="S4098" s="188">
        <v>131.5</v>
      </c>
      <c r="T4098" s="188"/>
      <c r="U4098" s="188"/>
      <c r="V4098" s="188"/>
      <c r="W4098" s="188">
        <v>111.01</v>
      </c>
      <c r="X4098" s="188"/>
      <c r="Y4098" s="188"/>
      <c r="Z4098" s="188"/>
      <c r="AA4098" s="188"/>
      <c r="AB4098" s="188">
        <v>95.34</v>
      </c>
      <c r="AC4098" s="188">
        <v>106.67</v>
      </c>
      <c r="AD4098" s="188"/>
      <c r="AE4098" s="188">
        <v>102.89</v>
      </c>
      <c r="AF4098" s="188"/>
    </row>
    <row r="4099" spans="1:32" x14ac:dyDescent="0.3">
      <c r="A4099" s="180" t="s">
        <v>973</v>
      </c>
      <c r="B4099" s="180">
        <v>38461</v>
      </c>
      <c r="C4099" s="182" t="s">
        <v>30369</v>
      </c>
      <c r="D4099" s="180" t="s">
        <v>6</v>
      </c>
      <c r="E4099" s="180" t="s">
        <v>857</v>
      </c>
      <c r="F4099" s="188"/>
      <c r="G4099" s="188"/>
      <c r="H4099" s="188"/>
      <c r="I4099" s="188"/>
      <c r="J4099" s="188"/>
      <c r="K4099" s="188">
        <v>126.67</v>
      </c>
      <c r="L4099" s="188">
        <v>142.88999999999999</v>
      </c>
      <c r="M4099" s="188"/>
      <c r="N4099" s="188">
        <v>175.95</v>
      </c>
      <c r="O4099" s="188"/>
      <c r="P4099" s="188"/>
      <c r="Q4099" s="188"/>
      <c r="R4099" s="188"/>
      <c r="S4099" s="188">
        <v>176.46</v>
      </c>
      <c r="T4099" s="188"/>
      <c r="U4099" s="188"/>
      <c r="V4099" s="188"/>
      <c r="W4099" s="188">
        <v>148.97</v>
      </c>
      <c r="X4099" s="188"/>
      <c r="Y4099" s="188"/>
      <c r="Z4099" s="188"/>
      <c r="AA4099" s="188"/>
      <c r="AB4099" s="188">
        <v>127.94</v>
      </c>
      <c r="AC4099" s="188">
        <v>143.13999999999999</v>
      </c>
      <c r="AD4099" s="188"/>
      <c r="AE4099" s="188">
        <v>138.08000000000001</v>
      </c>
      <c r="AF4099" s="188"/>
    </row>
    <row r="4100" spans="1:32" x14ac:dyDescent="0.3">
      <c r="A4100" s="180" t="s">
        <v>973</v>
      </c>
      <c r="B4100" s="180">
        <v>7094</v>
      </c>
      <c r="C4100" s="182" t="s">
        <v>30370</v>
      </c>
      <c r="D4100" s="180" t="s">
        <v>6</v>
      </c>
      <c r="E4100" s="180" t="s">
        <v>857</v>
      </c>
      <c r="F4100" s="188">
        <v>14.57</v>
      </c>
      <c r="G4100" s="188">
        <v>12.67</v>
      </c>
      <c r="H4100" s="188">
        <v>11.98</v>
      </c>
      <c r="I4100" s="188">
        <v>12.31</v>
      </c>
      <c r="J4100" s="188">
        <v>11.8</v>
      </c>
      <c r="K4100" s="188">
        <v>13.82</v>
      </c>
      <c r="L4100" s="188">
        <v>14.45</v>
      </c>
      <c r="M4100" s="188">
        <v>16.96</v>
      </c>
      <c r="N4100" s="188">
        <v>15.54</v>
      </c>
      <c r="O4100" s="188">
        <v>12.79</v>
      </c>
      <c r="P4100" s="188">
        <v>14.15</v>
      </c>
      <c r="Q4100" s="188">
        <v>13.06</v>
      </c>
      <c r="R4100" s="188">
        <v>11.86</v>
      </c>
      <c r="S4100" s="188">
        <v>15.15</v>
      </c>
      <c r="T4100" s="188">
        <v>12.37</v>
      </c>
      <c r="U4100" s="188">
        <v>12.67</v>
      </c>
      <c r="V4100" s="188">
        <v>12.91</v>
      </c>
      <c r="W4100" s="188">
        <v>11.83</v>
      </c>
      <c r="X4100" s="188">
        <v>13.12</v>
      </c>
      <c r="Y4100" s="188">
        <v>12.31</v>
      </c>
      <c r="Z4100" s="188">
        <v>14.42</v>
      </c>
      <c r="AA4100" s="188">
        <v>12.82</v>
      </c>
      <c r="AB4100" s="188">
        <v>15.02</v>
      </c>
      <c r="AC4100" s="188">
        <v>12.31</v>
      </c>
      <c r="AD4100" s="188">
        <v>11.55</v>
      </c>
      <c r="AE4100" s="188">
        <v>14.69</v>
      </c>
      <c r="AF4100" s="188">
        <v>13.21</v>
      </c>
    </row>
    <row r="4101" spans="1:32" x14ac:dyDescent="0.3">
      <c r="A4101" s="180" t="s">
        <v>973</v>
      </c>
      <c r="B4101" s="180">
        <v>7116</v>
      </c>
      <c r="C4101" s="182" t="s">
        <v>30371</v>
      </c>
      <c r="D4101" s="180" t="s">
        <v>6</v>
      </c>
      <c r="E4101" s="180" t="s">
        <v>857</v>
      </c>
      <c r="F4101" s="188">
        <v>4.32</v>
      </c>
      <c r="G4101" s="188">
        <v>3.54</v>
      </c>
      <c r="H4101" s="188">
        <v>2.71</v>
      </c>
      <c r="I4101" s="188">
        <v>2.88</v>
      </c>
      <c r="J4101" s="188">
        <v>3.33</v>
      </c>
      <c r="K4101" s="188">
        <v>3.74</v>
      </c>
      <c r="L4101" s="188">
        <v>3.5</v>
      </c>
      <c r="M4101" s="188">
        <v>5.53</v>
      </c>
      <c r="N4101" s="188">
        <v>4.3600000000000003</v>
      </c>
      <c r="O4101" s="188">
        <v>3.31</v>
      </c>
      <c r="P4101" s="188">
        <v>4.01</v>
      </c>
      <c r="Q4101" s="188">
        <v>4.01</v>
      </c>
      <c r="R4101" s="188">
        <v>4.08</v>
      </c>
      <c r="S4101" s="188">
        <v>3.99</v>
      </c>
      <c r="T4101" s="188">
        <v>3.49</v>
      </c>
      <c r="U4101" s="188">
        <v>3.2</v>
      </c>
      <c r="V4101" s="188">
        <v>3.56</v>
      </c>
      <c r="W4101" s="188">
        <v>3.28</v>
      </c>
      <c r="X4101" s="188">
        <v>3.92</v>
      </c>
      <c r="Y4101" s="188">
        <v>3.93</v>
      </c>
      <c r="Z4101" s="188">
        <v>4.12</v>
      </c>
      <c r="AA4101" s="188">
        <v>3.54</v>
      </c>
      <c r="AB4101" s="188">
        <v>4.5199999999999996</v>
      </c>
      <c r="AC4101" s="188">
        <v>3.74</v>
      </c>
      <c r="AD4101" s="188">
        <v>3.5</v>
      </c>
      <c r="AE4101" s="188">
        <v>4.42</v>
      </c>
      <c r="AF4101" s="188">
        <v>3.7</v>
      </c>
    </row>
    <row r="4102" spans="1:32" x14ac:dyDescent="0.3">
      <c r="A4102" s="180" t="s">
        <v>973</v>
      </c>
      <c r="B4102" s="180">
        <v>7118</v>
      </c>
      <c r="C4102" s="182" t="s">
        <v>30372</v>
      </c>
      <c r="D4102" s="180" t="s">
        <v>6</v>
      </c>
      <c r="E4102" s="180" t="s">
        <v>857</v>
      </c>
      <c r="F4102" s="188">
        <v>29.97</v>
      </c>
      <c r="G4102" s="188">
        <v>26.06</v>
      </c>
      <c r="H4102" s="188">
        <v>24.63</v>
      </c>
      <c r="I4102" s="188">
        <v>25.31</v>
      </c>
      <c r="J4102" s="188">
        <v>24.26</v>
      </c>
      <c r="K4102" s="188">
        <v>28.41</v>
      </c>
      <c r="L4102" s="188">
        <v>29.72</v>
      </c>
      <c r="M4102" s="188">
        <v>34.869999999999997</v>
      </c>
      <c r="N4102" s="188">
        <v>31.95</v>
      </c>
      <c r="O4102" s="188">
        <v>26.3</v>
      </c>
      <c r="P4102" s="188">
        <v>29.1</v>
      </c>
      <c r="Q4102" s="188">
        <v>26.86</v>
      </c>
      <c r="R4102" s="188">
        <v>24.38</v>
      </c>
      <c r="S4102" s="188">
        <v>31.14</v>
      </c>
      <c r="T4102" s="188">
        <v>25.44</v>
      </c>
      <c r="U4102" s="188">
        <v>26.06</v>
      </c>
      <c r="V4102" s="188">
        <v>26.55</v>
      </c>
      <c r="W4102" s="188">
        <v>24.32</v>
      </c>
      <c r="X4102" s="188">
        <v>26.99</v>
      </c>
      <c r="Y4102" s="188">
        <v>25.31</v>
      </c>
      <c r="Z4102" s="188">
        <v>29.66</v>
      </c>
      <c r="AA4102" s="188">
        <v>26.37</v>
      </c>
      <c r="AB4102" s="188">
        <v>30.9</v>
      </c>
      <c r="AC4102" s="188">
        <v>25.31</v>
      </c>
      <c r="AD4102" s="188">
        <v>23.76</v>
      </c>
      <c r="AE4102" s="188">
        <v>30.21</v>
      </c>
      <c r="AF4102" s="188">
        <v>27.17</v>
      </c>
    </row>
    <row r="4103" spans="1:32" x14ac:dyDescent="0.3">
      <c r="A4103" s="180" t="s">
        <v>973</v>
      </c>
      <c r="B4103" s="180">
        <v>7098</v>
      </c>
      <c r="C4103" s="182" t="s">
        <v>30373</v>
      </c>
      <c r="D4103" s="180" t="s">
        <v>6</v>
      </c>
      <c r="E4103" s="180" t="s">
        <v>857</v>
      </c>
      <c r="F4103" s="188">
        <v>4.45</v>
      </c>
      <c r="G4103" s="188">
        <v>3.87</v>
      </c>
      <c r="H4103" s="188">
        <v>3.66</v>
      </c>
      <c r="I4103" s="188">
        <v>3.76</v>
      </c>
      <c r="J4103" s="188">
        <v>3.6</v>
      </c>
      <c r="K4103" s="188">
        <v>4.22</v>
      </c>
      <c r="L4103" s="188">
        <v>4.42</v>
      </c>
      <c r="M4103" s="188">
        <v>5.18</v>
      </c>
      <c r="N4103" s="188">
        <v>4.75</v>
      </c>
      <c r="O4103" s="188">
        <v>3.91</v>
      </c>
      <c r="P4103" s="188">
        <v>4.32</v>
      </c>
      <c r="Q4103" s="188">
        <v>3.99</v>
      </c>
      <c r="R4103" s="188">
        <v>3.62</v>
      </c>
      <c r="S4103" s="188">
        <v>4.63</v>
      </c>
      <c r="T4103" s="188">
        <v>3.78</v>
      </c>
      <c r="U4103" s="188">
        <v>3.87</v>
      </c>
      <c r="V4103" s="188">
        <v>3.95</v>
      </c>
      <c r="W4103" s="188">
        <v>3.61</v>
      </c>
      <c r="X4103" s="188">
        <v>4.01</v>
      </c>
      <c r="Y4103" s="188">
        <v>3.76</v>
      </c>
      <c r="Z4103" s="188">
        <v>4.41</v>
      </c>
      <c r="AA4103" s="188">
        <v>3.92</v>
      </c>
      <c r="AB4103" s="188">
        <v>4.59</v>
      </c>
      <c r="AC4103" s="188">
        <v>3.76</v>
      </c>
      <c r="AD4103" s="188">
        <v>3.53</v>
      </c>
      <c r="AE4103" s="188">
        <v>4.49</v>
      </c>
      <c r="AF4103" s="188">
        <v>4.04</v>
      </c>
    </row>
    <row r="4104" spans="1:32" x14ac:dyDescent="0.3">
      <c r="A4104" s="180" t="s">
        <v>973</v>
      </c>
      <c r="B4104" s="180">
        <v>7110</v>
      </c>
      <c r="C4104" s="182" t="s">
        <v>30374</v>
      </c>
      <c r="D4104" s="180" t="s">
        <v>6</v>
      </c>
      <c r="E4104" s="180" t="s">
        <v>857</v>
      </c>
      <c r="F4104" s="188">
        <v>56.97</v>
      </c>
      <c r="G4104" s="188">
        <v>49.54</v>
      </c>
      <c r="H4104" s="188">
        <v>46.83</v>
      </c>
      <c r="I4104" s="188">
        <v>48.13</v>
      </c>
      <c r="J4104" s="188">
        <v>46.12</v>
      </c>
      <c r="K4104" s="188">
        <v>54.02</v>
      </c>
      <c r="L4104" s="188">
        <v>56.5</v>
      </c>
      <c r="M4104" s="188">
        <v>66.290000000000006</v>
      </c>
      <c r="N4104" s="188">
        <v>60.75</v>
      </c>
      <c r="O4104" s="188">
        <v>50.01</v>
      </c>
      <c r="P4104" s="188">
        <v>55.32</v>
      </c>
      <c r="Q4104" s="188">
        <v>51.07</v>
      </c>
      <c r="R4104" s="188">
        <v>46.36</v>
      </c>
      <c r="S4104" s="188">
        <v>59.21</v>
      </c>
      <c r="T4104" s="188">
        <v>48.36</v>
      </c>
      <c r="U4104" s="188">
        <v>49.54</v>
      </c>
      <c r="V4104" s="188">
        <v>50.48</v>
      </c>
      <c r="W4104" s="188">
        <v>46.24</v>
      </c>
      <c r="X4104" s="188">
        <v>51.31</v>
      </c>
      <c r="Y4104" s="188">
        <v>48.13</v>
      </c>
      <c r="Z4104" s="188">
        <v>56.38</v>
      </c>
      <c r="AA4104" s="188">
        <v>50.13</v>
      </c>
      <c r="AB4104" s="188">
        <v>58.74</v>
      </c>
      <c r="AC4104" s="188">
        <v>48.13</v>
      </c>
      <c r="AD4104" s="188">
        <v>45.18</v>
      </c>
      <c r="AE4104" s="188">
        <v>57.44</v>
      </c>
      <c r="AF4104" s="188">
        <v>51.66</v>
      </c>
    </row>
    <row r="4105" spans="1:32" x14ac:dyDescent="0.3">
      <c r="A4105" s="180" t="s">
        <v>973</v>
      </c>
      <c r="B4105" s="180">
        <v>7123</v>
      </c>
      <c r="C4105" s="182" t="s">
        <v>30375</v>
      </c>
      <c r="D4105" s="180" t="s">
        <v>6</v>
      </c>
      <c r="E4105" s="180" t="s">
        <v>857</v>
      </c>
      <c r="F4105" s="188">
        <v>5.39</v>
      </c>
      <c r="G4105" s="188">
        <v>4.68</v>
      </c>
      <c r="H4105" s="188">
        <v>4.43</v>
      </c>
      <c r="I4105" s="188">
        <v>4.55</v>
      </c>
      <c r="J4105" s="188">
        <v>4.3600000000000003</v>
      </c>
      <c r="K4105" s="188">
        <v>5.1100000000000003</v>
      </c>
      <c r="L4105" s="188">
        <v>5.34</v>
      </c>
      <c r="M4105" s="188">
        <v>6.27</v>
      </c>
      <c r="N4105" s="188">
        <v>5.74</v>
      </c>
      <c r="O4105" s="188">
        <v>4.7300000000000004</v>
      </c>
      <c r="P4105" s="188">
        <v>5.23</v>
      </c>
      <c r="Q4105" s="188">
        <v>4.83</v>
      </c>
      <c r="R4105" s="188">
        <v>4.38</v>
      </c>
      <c r="S4105" s="188">
        <v>5.6</v>
      </c>
      <c r="T4105" s="188">
        <v>4.57</v>
      </c>
      <c r="U4105" s="188">
        <v>4.68</v>
      </c>
      <c r="V4105" s="188">
        <v>4.7699999999999996</v>
      </c>
      <c r="W4105" s="188">
        <v>4.37</v>
      </c>
      <c r="X4105" s="188">
        <v>4.8499999999999996</v>
      </c>
      <c r="Y4105" s="188">
        <v>4.55</v>
      </c>
      <c r="Z4105" s="188">
        <v>5.33</v>
      </c>
      <c r="AA4105" s="188">
        <v>4.74</v>
      </c>
      <c r="AB4105" s="188">
        <v>5.55</v>
      </c>
      <c r="AC4105" s="188">
        <v>4.55</v>
      </c>
      <c r="AD4105" s="188">
        <v>4.2699999999999996</v>
      </c>
      <c r="AE4105" s="188">
        <v>5.43</v>
      </c>
      <c r="AF4105" s="188">
        <v>4.88</v>
      </c>
    </row>
    <row r="4106" spans="1:32" x14ac:dyDescent="0.3">
      <c r="A4106" s="180" t="s">
        <v>973</v>
      </c>
      <c r="B4106" s="180">
        <v>7121</v>
      </c>
      <c r="C4106" s="182" t="s">
        <v>30376</v>
      </c>
      <c r="D4106" s="180" t="s">
        <v>6</v>
      </c>
      <c r="E4106" s="180" t="s">
        <v>857</v>
      </c>
      <c r="F4106" s="188">
        <v>10.65</v>
      </c>
      <c r="G4106" s="188">
        <v>9.26</v>
      </c>
      <c r="H4106" s="188">
        <v>8.76</v>
      </c>
      <c r="I4106" s="188">
        <v>9</v>
      </c>
      <c r="J4106" s="188">
        <v>8.6199999999999992</v>
      </c>
      <c r="K4106" s="188">
        <v>10.1</v>
      </c>
      <c r="L4106" s="188">
        <v>10.57</v>
      </c>
      <c r="M4106" s="188">
        <v>12.4</v>
      </c>
      <c r="N4106" s="188">
        <v>11.36</v>
      </c>
      <c r="O4106" s="188">
        <v>9.35</v>
      </c>
      <c r="P4106" s="188">
        <v>10.35</v>
      </c>
      <c r="Q4106" s="188">
        <v>9.5500000000000007</v>
      </c>
      <c r="R4106" s="188">
        <v>8.67</v>
      </c>
      <c r="S4106" s="188">
        <v>11.07</v>
      </c>
      <c r="T4106" s="188">
        <v>9.0399999999999991</v>
      </c>
      <c r="U4106" s="188">
        <v>9.26</v>
      </c>
      <c r="V4106" s="188">
        <v>9.44</v>
      </c>
      <c r="W4106" s="188">
        <v>8.65</v>
      </c>
      <c r="X4106" s="188">
        <v>9.59</v>
      </c>
      <c r="Y4106" s="188">
        <v>9</v>
      </c>
      <c r="Z4106" s="188">
        <v>10.54</v>
      </c>
      <c r="AA4106" s="188">
        <v>9.3699999999999992</v>
      </c>
      <c r="AB4106" s="188">
        <v>10.99</v>
      </c>
      <c r="AC4106" s="188">
        <v>9</v>
      </c>
      <c r="AD4106" s="188">
        <v>8.4499999999999993</v>
      </c>
      <c r="AE4106" s="188">
        <v>10.74</v>
      </c>
      <c r="AF4106" s="188">
        <v>9.66</v>
      </c>
    </row>
    <row r="4107" spans="1:32" x14ac:dyDescent="0.3">
      <c r="A4107" s="180" t="s">
        <v>973</v>
      </c>
      <c r="B4107" s="180">
        <v>7137</v>
      </c>
      <c r="C4107" s="182" t="s">
        <v>30377</v>
      </c>
      <c r="D4107" s="180" t="s">
        <v>6</v>
      </c>
      <c r="E4107" s="180" t="s">
        <v>857</v>
      </c>
      <c r="F4107" s="188">
        <v>11.64</v>
      </c>
      <c r="G4107" s="188">
        <v>10.119999999999999</v>
      </c>
      <c r="H4107" s="188">
        <v>9.56</v>
      </c>
      <c r="I4107" s="188">
        <v>9.83</v>
      </c>
      <c r="J4107" s="188">
        <v>9.42</v>
      </c>
      <c r="K4107" s="188">
        <v>11.03</v>
      </c>
      <c r="L4107" s="188">
        <v>11.54</v>
      </c>
      <c r="M4107" s="188">
        <v>13.54</v>
      </c>
      <c r="N4107" s="188">
        <v>12.41</v>
      </c>
      <c r="O4107" s="188">
        <v>10.210000000000001</v>
      </c>
      <c r="P4107" s="188">
        <v>11.3</v>
      </c>
      <c r="Q4107" s="188">
        <v>10.43</v>
      </c>
      <c r="R4107" s="188">
        <v>9.4700000000000006</v>
      </c>
      <c r="S4107" s="188">
        <v>12.09</v>
      </c>
      <c r="T4107" s="188">
        <v>9.8800000000000008</v>
      </c>
      <c r="U4107" s="188">
        <v>10.119999999999999</v>
      </c>
      <c r="V4107" s="188">
        <v>10.31</v>
      </c>
      <c r="W4107" s="188">
        <v>9.44</v>
      </c>
      <c r="X4107" s="188">
        <v>10.48</v>
      </c>
      <c r="Y4107" s="188">
        <v>9.83</v>
      </c>
      <c r="Z4107" s="188">
        <v>11.52</v>
      </c>
      <c r="AA4107" s="188">
        <v>10.24</v>
      </c>
      <c r="AB4107" s="188">
        <v>12</v>
      </c>
      <c r="AC4107" s="188">
        <v>9.83</v>
      </c>
      <c r="AD4107" s="188">
        <v>9.23</v>
      </c>
      <c r="AE4107" s="188">
        <v>11.73</v>
      </c>
      <c r="AF4107" s="188">
        <v>10.55</v>
      </c>
    </row>
    <row r="4108" spans="1:32" x14ac:dyDescent="0.3">
      <c r="A4108" s="180" t="s">
        <v>973</v>
      </c>
      <c r="B4108" s="180">
        <v>7122</v>
      </c>
      <c r="C4108" s="182" t="s">
        <v>30378</v>
      </c>
      <c r="D4108" s="180" t="s">
        <v>6</v>
      </c>
      <c r="E4108" s="180" t="s">
        <v>857</v>
      </c>
      <c r="F4108" s="188">
        <v>12.81</v>
      </c>
      <c r="G4108" s="188">
        <v>11.14</v>
      </c>
      <c r="H4108" s="188">
        <v>10.53</v>
      </c>
      <c r="I4108" s="188">
        <v>10.82</v>
      </c>
      <c r="J4108" s="188">
        <v>10.37</v>
      </c>
      <c r="K4108" s="188">
        <v>12.15</v>
      </c>
      <c r="L4108" s="188">
        <v>12.7</v>
      </c>
      <c r="M4108" s="188">
        <v>14.9</v>
      </c>
      <c r="N4108" s="188">
        <v>13.66</v>
      </c>
      <c r="O4108" s="188">
        <v>11.24</v>
      </c>
      <c r="P4108" s="188">
        <v>12.44</v>
      </c>
      <c r="Q4108" s="188">
        <v>11.48</v>
      </c>
      <c r="R4108" s="188">
        <v>10.42</v>
      </c>
      <c r="S4108" s="188">
        <v>13.31</v>
      </c>
      <c r="T4108" s="188">
        <v>10.87</v>
      </c>
      <c r="U4108" s="188">
        <v>11.14</v>
      </c>
      <c r="V4108" s="188">
        <v>11.35</v>
      </c>
      <c r="W4108" s="188">
        <v>10.39</v>
      </c>
      <c r="X4108" s="188">
        <v>11.54</v>
      </c>
      <c r="Y4108" s="188">
        <v>10.82</v>
      </c>
      <c r="Z4108" s="188">
        <v>12.68</v>
      </c>
      <c r="AA4108" s="188">
        <v>11.27</v>
      </c>
      <c r="AB4108" s="188">
        <v>13.21</v>
      </c>
      <c r="AC4108" s="188">
        <v>10.82</v>
      </c>
      <c r="AD4108" s="188">
        <v>10.16</v>
      </c>
      <c r="AE4108" s="188">
        <v>12.92</v>
      </c>
      <c r="AF4108" s="188">
        <v>11.62</v>
      </c>
    </row>
    <row r="4109" spans="1:32" x14ac:dyDescent="0.3">
      <c r="A4109" s="180" t="s">
        <v>973</v>
      </c>
      <c r="B4109" s="180">
        <v>7114</v>
      </c>
      <c r="C4109" s="182" t="s">
        <v>30379</v>
      </c>
      <c r="D4109" s="180" t="s">
        <v>6</v>
      </c>
      <c r="E4109" s="180" t="s">
        <v>857</v>
      </c>
      <c r="F4109" s="188">
        <v>14.9</v>
      </c>
      <c r="G4109" s="188">
        <v>12.95</v>
      </c>
      <c r="H4109" s="188">
        <v>12.24</v>
      </c>
      <c r="I4109" s="188">
        <v>12.58</v>
      </c>
      <c r="J4109" s="188">
        <v>12.06</v>
      </c>
      <c r="K4109" s="188">
        <v>14.13</v>
      </c>
      <c r="L4109" s="188">
        <v>14.77</v>
      </c>
      <c r="M4109" s="188">
        <v>17.34</v>
      </c>
      <c r="N4109" s="188">
        <v>15.89</v>
      </c>
      <c r="O4109" s="188">
        <v>13.08</v>
      </c>
      <c r="P4109" s="188">
        <v>14.47</v>
      </c>
      <c r="Q4109" s="188">
        <v>13.36</v>
      </c>
      <c r="R4109" s="188">
        <v>12.12</v>
      </c>
      <c r="S4109" s="188">
        <v>15.48</v>
      </c>
      <c r="T4109" s="188">
        <v>12.65</v>
      </c>
      <c r="U4109" s="188">
        <v>12.95</v>
      </c>
      <c r="V4109" s="188">
        <v>13.2</v>
      </c>
      <c r="W4109" s="188">
        <v>12.09</v>
      </c>
      <c r="X4109" s="188">
        <v>13.42</v>
      </c>
      <c r="Y4109" s="188">
        <v>12.58</v>
      </c>
      <c r="Z4109" s="188">
        <v>14.74</v>
      </c>
      <c r="AA4109" s="188">
        <v>13.11</v>
      </c>
      <c r="AB4109" s="188">
        <v>15.36</v>
      </c>
      <c r="AC4109" s="188">
        <v>12.58</v>
      </c>
      <c r="AD4109" s="188">
        <v>11.81</v>
      </c>
      <c r="AE4109" s="188">
        <v>15.02</v>
      </c>
      <c r="AF4109" s="188">
        <v>13.51</v>
      </c>
    </row>
    <row r="4110" spans="1:32" x14ac:dyDescent="0.3">
      <c r="A4110" s="180" t="s">
        <v>973</v>
      </c>
      <c r="B4110" s="180">
        <v>7109</v>
      </c>
      <c r="C4110" s="182" t="s">
        <v>30380</v>
      </c>
      <c r="D4110" s="180" t="s">
        <v>6</v>
      </c>
      <c r="E4110" s="180" t="s">
        <v>857</v>
      </c>
      <c r="F4110" s="188">
        <v>2.95</v>
      </c>
      <c r="G4110" s="188">
        <v>2.57</v>
      </c>
      <c r="H4110" s="188">
        <v>2.42</v>
      </c>
      <c r="I4110" s="188">
        <v>2.4900000000000002</v>
      </c>
      <c r="J4110" s="188">
        <v>2.39</v>
      </c>
      <c r="K4110" s="188">
        <v>2.8</v>
      </c>
      <c r="L4110" s="188">
        <v>2.93</v>
      </c>
      <c r="M4110" s="188">
        <v>3.43</v>
      </c>
      <c r="N4110" s="188">
        <v>3.15</v>
      </c>
      <c r="O4110" s="188">
        <v>2.59</v>
      </c>
      <c r="P4110" s="188">
        <v>2.87</v>
      </c>
      <c r="Q4110" s="188">
        <v>2.64</v>
      </c>
      <c r="R4110" s="188">
        <v>2.4</v>
      </c>
      <c r="S4110" s="188">
        <v>3.07</v>
      </c>
      <c r="T4110" s="188">
        <v>2.5</v>
      </c>
      <c r="U4110" s="188">
        <v>2.57</v>
      </c>
      <c r="V4110" s="188">
        <v>2.61</v>
      </c>
      <c r="W4110" s="188">
        <v>2.39</v>
      </c>
      <c r="X4110" s="188">
        <v>2.66</v>
      </c>
      <c r="Y4110" s="188">
        <v>2.4900000000000002</v>
      </c>
      <c r="Z4110" s="188">
        <v>2.92</v>
      </c>
      <c r="AA4110" s="188">
        <v>2.6</v>
      </c>
      <c r="AB4110" s="188">
        <v>3.04</v>
      </c>
      <c r="AC4110" s="188">
        <v>2.4900000000000002</v>
      </c>
      <c r="AD4110" s="188">
        <v>2.34</v>
      </c>
      <c r="AE4110" s="188">
        <v>2.98</v>
      </c>
      <c r="AF4110" s="188">
        <v>2.68</v>
      </c>
    </row>
    <row r="4111" spans="1:32" x14ac:dyDescent="0.3">
      <c r="A4111" s="180" t="s">
        <v>973</v>
      </c>
      <c r="B4111" s="180">
        <v>7135</v>
      </c>
      <c r="C4111" s="182" t="s">
        <v>30381</v>
      </c>
      <c r="D4111" s="180" t="s">
        <v>6</v>
      </c>
      <c r="E4111" s="180" t="s">
        <v>857</v>
      </c>
      <c r="F4111" s="188">
        <v>6.05</v>
      </c>
      <c r="G4111" s="188">
        <v>5.26</v>
      </c>
      <c r="H4111" s="188">
        <v>4.97</v>
      </c>
      <c r="I4111" s="188">
        <v>5.1100000000000003</v>
      </c>
      <c r="J4111" s="188">
        <v>4.8899999999999997</v>
      </c>
      <c r="K4111" s="188">
        <v>5.73</v>
      </c>
      <c r="L4111" s="188">
        <v>6</v>
      </c>
      <c r="M4111" s="188">
        <v>7.04</v>
      </c>
      <c r="N4111" s="188">
        <v>6.45</v>
      </c>
      <c r="O4111" s="188">
        <v>5.31</v>
      </c>
      <c r="P4111" s="188">
        <v>5.87</v>
      </c>
      <c r="Q4111" s="188">
        <v>5.42</v>
      </c>
      <c r="R4111" s="188">
        <v>4.92</v>
      </c>
      <c r="S4111" s="188">
        <v>6.29</v>
      </c>
      <c r="T4111" s="188">
        <v>5.13</v>
      </c>
      <c r="U4111" s="188">
        <v>5.26</v>
      </c>
      <c r="V4111" s="188">
        <v>5.36</v>
      </c>
      <c r="W4111" s="188">
        <v>4.91</v>
      </c>
      <c r="X4111" s="188">
        <v>5.45</v>
      </c>
      <c r="Y4111" s="188">
        <v>5.1100000000000003</v>
      </c>
      <c r="Z4111" s="188">
        <v>5.98</v>
      </c>
      <c r="AA4111" s="188">
        <v>5.32</v>
      </c>
      <c r="AB4111" s="188">
        <v>6.23</v>
      </c>
      <c r="AC4111" s="188">
        <v>5.1100000000000003</v>
      </c>
      <c r="AD4111" s="188">
        <v>4.79</v>
      </c>
      <c r="AE4111" s="188">
        <v>6.1</v>
      </c>
      <c r="AF4111" s="188">
        <v>5.48</v>
      </c>
    </row>
    <row r="4112" spans="1:32" x14ac:dyDescent="0.3">
      <c r="A4112" s="180" t="s">
        <v>973</v>
      </c>
      <c r="B4112" s="180">
        <v>37947</v>
      </c>
      <c r="C4112" s="182" t="s">
        <v>30382</v>
      </c>
      <c r="D4112" s="180" t="s">
        <v>6</v>
      </c>
      <c r="E4112" s="180" t="s">
        <v>857</v>
      </c>
      <c r="F4112" s="188">
        <v>4.92</v>
      </c>
      <c r="G4112" s="188">
        <v>4.2699999999999996</v>
      </c>
      <c r="H4112" s="188">
        <v>4.04</v>
      </c>
      <c r="I4112" s="188">
        <v>4.1500000000000004</v>
      </c>
      <c r="J4112" s="188">
        <v>3.98</v>
      </c>
      <c r="K4112" s="188">
        <v>4.66</v>
      </c>
      <c r="L4112" s="188">
        <v>4.88</v>
      </c>
      <c r="M4112" s="188">
        <v>5.72</v>
      </c>
      <c r="N4112" s="188">
        <v>5.24</v>
      </c>
      <c r="O4112" s="188">
        <v>4.3099999999999996</v>
      </c>
      <c r="P4112" s="188">
        <v>4.7699999999999996</v>
      </c>
      <c r="Q4112" s="188">
        <v>4.41</v>
      </c>
      <c r="R4112" s="188">
        <v>4</v>
      </c>
      <c r="S4112" s="188">
        <v>5.1100000000000003</v>
      </c>
      <c r="T4112" s="188">
        <v>4.17</v>
      </c>
      <c r="U4112" s="188">
        <v>4.2699999999999996</v>
      </c>
      <c r="V4112" s="188">
        <v>4.3600000000000003</v>
      </c>
      <c r="W4112" s="188">
        <v>3.99</v>
      </c>
      <c r="X4112" s="188">
        <v>4.43</v>
      </c>
      <c r="Y4112" s="188">
        <v>4.1500000000000004</v>
      </c>
      <c r="Z4112" s="188">
        <v>4.8600000000000003</v>
      </c>
      <c r="AA4112" s="188">
        <v>4.32</v>
      </c>
      <c r="AB4112" s="188">
        <v>5.07</v>
      </c>
      <c r="AC4112" s="188">
        <v>4.1500000000000004</v>
      </c>
      <c r="AD4112" s="188">
        <v>3.9</v>
      </c>
      <c r="AE4112" s="188">
        <v>4.96</v>
      </c>
      <c r="AF4112" s="188">
        <v>4.46</v>
      </c>
    </row>
    <row r="4113" spans="1:32" x14ac:dyDescent="0.3">
      <c r="A4113" s="180" t="s">
        <v>973</v>
      </c>
      <c r="B4113" s="180">
        <v>7103</v>
      </c>
      <c r="C4113" s="182" t="s">
        <v>30383</v>
      </c>
      <c r="D4113" s="180" t="s">
        <v>6</v>
      </c>
      <c r="E4113" s="180" t="s">
        <v>857</v>
      </c>
      <c r="F4113" s="188">
        <v>16.02</v>
      </c>
      <c r="G4113" s="188">
        <v>13.93</v>
      </c>
      <c r="H4113" s="188">
        <v>13.17</v>
      </c>
      <c r="I4113" s="188">
        <v>13.53</v>
      </c>
      <c r="J4113" s="188">
        <v>12.97</v>
      </c>
      <c r="K4113" s="188">
        <v>15.19</v>
      </c>
      <c r="L4113" s="188">
        <v>15.89</v>
      </c>
      <c r="M4113" s="188">
        <v>18.64</v>
      </c>
      <c r="N4113" s="188">
        <v>17.079999999999998</v>
      </c>
      <c r="O4113" s="188">
        <v>14.06</v>
      </c>
      <c r="P4113" s="188">
        <v>15.56</v>
      </c>
      <c r="Q4113" s="188">
        <v>14.36</v>
      </c>
      <c r="R4113" s="188">
        <v>13.03</v>
      </c>
      <c r="S4113" s="188">
        <v>16.649999999999999</v>
      </c>
      <c r="T4113" s="188">
        <v>13.6</v>
      </c>
      <c r="U4113" s="188">
        <v>13.93</v>
      </c>
      <c r="V4113" s="188">
        <v>14.2</v>
      </c>
      <c r="W4113" s="188">
        <v>13</v>
      </c>
      <c r="X4113" s="188">
        <v>14.43</v>
      </c>
      <c r="Y4113" s="188">
        <v>13.53</v>
      </c>
      <c r="Z4113" s="188">
        <v>15.85</v>
      </c>
      <c r="AA4113" s="188">
        <v>14.1</v>
      </c>
      <c r="AB4113" s="188">
        <v>16.52</v>
      </c>
      <c r="AC4113" s="188">
        <v>13.53</v>
      </c>
      <c r="AD4113" s="188">
        <v>12.7</v>
      </c>
      <c r="AE4113" s="188">
        <v>16.149999999999999</v>
      </c>
      <c r="AF4113" s="188">
        <v>14.53</v>
      </c>
    </row>
    <row r="4114" spans="1:32" x14ac:dyDescent="0.3">
      <c r="A4114" s="180" t="s">
        <v>973</v>
      </c>
      <c r="B4114" s="180">
        <v>40419</v>
      </c>
      <c r="C4114" s="182" t="s">
        <v>30384</v>
      </c>
      <c r="D4114" s="180" t="s">
        <v>6</v>
      </c>
      <c r="E4114" s="180" t="s">
        <v>857</v>
      </c>
      <c r="F4114" s="188"/>
      <c r="G4114" s="188"/>
      <c r="H4114" s="188"/>
      <c r="I4114" s="188"/>
      <c r="J4114" s="188">
        <v>62.31</v>
      </c>
      <c r="K4114" s="188"/>
      <c r="L4114" s="188"/>
      <c r="M4114" s="188"/>
      <c r="N4114" s="188"/>
      <c r="O4114" s="188"/>
      <c r="P4114" s="188"/>
      <c r="Q4114" s="188"/>
      <c r="R4114" s="188"/>
      <c r="S4114" s="188"/>
      <c r="T4114" s="188"/>
      <c r="U4114" s="188"/>
      <c r="V4114" s="188"/>
      <c r="W4114" s="188"/>
      <c r="X4114" s="188"/>
      <c r="Y4114" s="188"/>
      <c r="Z4114" s="188"/>
      <c r="AA4114" s="188"/>
      <c r="AB4114" s="188"/>
      <c r="AC4114" s="188"/>
      <c r="AD4114" s="188"/>
      <c r="AE4114" s="188">
        <v>32.24</v>
      </c>
      <c r="AF4114" s="188"/>
    </row>
    <row r="4115" spans="1:32" x14ac:dyDescent="0.3">
      <c r="A4115" s="180" t="s">
        <v>973</v>
      </c>
      <c r="B4115" s="180">
        <v>40420</v>
      </c>
      <c r="C4115" s="182" t="s">
        <v>30385</v>
      </c>
      <c r="D4115" s="180" t="s">
        <v>6</v>
      </c>
      <c r="E4115" s="180" t="s">
        <v>857</v>
      </c>
      <c r="F4115" s="188"/>
      <c r="G4115" s="188"/>
      <c r="H4115" s="188"/>
      <c r="I4115" s="188"/>
      <c r="J4115" s="188">
        <v>90.91</v>
      </c>
      <c r="K4115" s="188"/>
      <c r="L4115" s="188"/>
      <c r="M4115" s="188"/>
      <c r="N4115" s="188"/>
      <c r="O4115" s="188"/>
      <c r="P4115" s="188"/>
      <c r="Q4115" s="188"/>
      <c r="R4115" s="188"/>
      <c r="S4115" s="188"/>
      <c r="T4115" s="188"/>
      <c r="U4115" s="188"/>
      <c r="V4115" s="188"/>
      <c r="W4115" s="188"/>
      <c r="X4115" s="188"/>
      <c r="Y4115" s="188"/>
      <c r="Z4115" s="188"/>
      <c r="AA4115" s="188"/>
      <c r="AB4115" s="188"/>
      <c r="AC4115" s="188"/>
      <c r="AD4115" s="188"/>
      <c r="AE4115" s="188">
        <v>47.04</v>
      </c>
      <c r="AF4115" s="188"/>
    </row>
    <row r="4116" spans="1:32" x14ac:dyDescent="0.3">
      <c r="A4116" s="180" t="s">
        <v>973</v>
      </c>
      <c r="B4116" s="180">
        <v>40421</v>
      </c>
      <c r="C4116" s="182" t="s">
        <v>30386</v>
      </c>
      <c r="D4116" s="180" t="s">
        <v>6</v>
      </c>
      <c r="E4116" s="180" t="s">
        <v>857</v>
      </c>
      <c r="F4116" s="188"/>
      <c r="G4116" s="188"/>
      <c r="H4116" s="188"/>
      <c r="I4116" s="188"/>
      <c r="J4116" s="188">
        <v>96.78</v>
      </c>
      <c r="K4116" s="188"/>
      <c r="L4116" s="188"/>
      <c r="M4116" s="188"/>
      <c r="N4116" s="188"/>
      <c r="O4116" s="188"/>
      <c r="P4116" s="188"/>
      <c r="Q4116" s="188"/>
      <c r="R4116" s="188"/>
      <c r="S4116" s="188"/>
      <c r="T4116" s="188"/>
      <c r="U4116" s="188"/>
      <c r="V4116" s="188"/>
      <c r="W4116" s="188"/>
      <c r="X4116" s="188"/>
      <c r="Y4116" s="188"/>
      <c r="Z4116" s="188"/>
      <c r="AA4116" s="188"/>
      <c r="AB4116" s="188"/>
      <c r="AC4116" s="188"/>
      <c r="AD4116" s="188"/>
      <c r="AE4116" s="188">
        <v>50.08</v>
      </c>
      <c r="AF4116" s="188"/>
    </row>
    <row r="4117" spans="1:32" x14ac:dyDescent="0.3">
      <c r="A4117" s="180" t="s">
        <v>973</v>
      </c>
      <c r="B4117" s="180">
        <v>38905</v>
      </c>
      <c r="C4117" s="182" t="s">
        <v>30387</v>
      </c>
      <c r="D4117" s="180" t="s">
        <v>6</v>
      </c>
      <c r="E4117" s="180" t="s">
        <v>857</v>
      </c>
      <c r="F4117" s="188"/>
      <c r="G4117" s="188"/>
      <c r="H4117" s="188"/>
      <c r="I4117" s="188"/>
      <c r="J4117" s="188"/>
      <c r="K4117" s="188"/>
      <c r="L4117" s="188"/>
      <c r="M4117" s="188"/>
      <c r="N4117" s="188"/>
      <c r="O4117" s="188"/>
      <c r="P4117" s="188"/>
      <c r="Q4117" s="188"/>
      <c r="R4117" s="188"/>
      <c r="S4117" s="188"/>
      <c r="T4117" s="188"/>
      <c r="U4117" s="188"/>
      <c r="V4117" s="188"/>
      <c r="W4117" s="188"/>
      <c r="X4117" s="188"/>
      <c r="Y4117" s="188"/>
      <c r="Z4117" s="188"/>
      <c r="AA4117" s="188"/>
      <c r="AB4117" s="188">
        <v>34.729999999999997</v>
      </c>
      <c r="AC4117" s="188"/>
      <c r="AD4117" s="188"/>
      <c r="AE4117" s="188">
        <v>21.7</v>
      </c>
      <c r="AF4117" s="188"/>
    </row>
    <row r="4118" spans="1:32" x14ac:dyDescent="0.3">
      <c r="A4118" s="180" t="s">
        <v>973</v>
      </c>
      <c r="B4118" s="180">
        <v>38907</v>
      </c>
      <c r="C4118" s="182" t="s">
        <v>30388</v>
      </c>
      <c r="D4118" s="180" t="s">
        <v>6</v>
      </c>
      <c r="E4118" s="180" t="s">
        <v>857</v>
      </c>
      <c r="F4118" s="188"/>
      <c r="G4118" s="188"/>
      <c r="H4118" s="188"/>
      <c r="I4118" s="188"/>
      <c r="J4118" s="188"/>
      <c r="K4118" s="188"/>
      <c r="L4118" s="188"/>
      <c r="M4118" s="188"/>
      <c r="N4118" s="188"/>
      <c r="O4118" s="188"/>
      <c r="P4118" s="188"/>
      <c r="Q4118" s="188"/>
      <c r="R4118" s="188"/>
      <c r="S4118" s="188"/>
      <c r="T4118" s="188"/>
      <c r="U4118" s="188"/>
      <c r="V4118" s="188"/>
      <c r="W4118" s="188"/>
      <c r="X4118" s="188"/>
      <c r="Y4118" s="188"/>
      <c r="Z4118" s="188"/>
      <c r="AA4118" s="188"/>
      <c r="AB4118" s="188">
        <v>33.479999999999997</v>
      </c>
      <c r="AC4118" s="188"/>
      <c r="AD4118" s="188"/>
      <c r="AE4118" s="188">
        <v>20.92</v>
      </c>
      <c r="AF4118" s="188"/>
    </row>
    <row r="4119" spans="1:32" x14ac:dyDescent="0.3">
      <c r="A4119" s="180" t="s">
        <v>973</v>
      </c>
      <c r="B4119" s="180">
        <v>38910</v>
      </c>
      <c r="C4119" s="182" t="s">
        <v>30389</v>
      </c>
      <c r="D4119" s="180" t="s">
        <v>6</v>
      </c>
      <c r="E4119" s="180" t="s">
        <v>857</v>
      </c>
      <c r="F4119" s="188"/>
      <c r="G4119" s="188"/>
      <c r="H4119" s="188"/>
      <c r="I4119" s="188"/>
      <c r="J4119" s="188"/>
      <c r="K4119" s="188"/>
      <c r="L4119" s="188"/>
      <c r="M4119" s="188"/>
      <c r="N4119" s="188"/>
      <c r="O4119" s="188"/>
      <c r="P4119" s="188"/>
      <c r="Q4119" s="188"/>
      <c r="R4119" s="188"/>
      <c r="S4119" s="188"/>
      <c r="T4119" s="188"/>
      <c r="U4119" s="188"/>
      <c r="V4119" s="188"/>
      <c r="W4119" s="188"/>
      <c r="X4119" s="188"/>
      <c r="Y4119" s="188"/>
      <c r="Z4119" s="188"/>
      <c r="AA4119" s="188"/>
      <c r="AB4119" s="188">
        <v>39.159999999999997</v>
      </c>
      <c r="AC4119" s="188"/>
      <c r="AD4119" s="188"/>
      <c r="AE4119" s="188">
        <v>24.47</v>
      </c>
      <c r="AF4119" s="188"/>
    </row>
    <row r="4120" spans="1:32" x14ac:dyDescent="0.3">
      <c r="A4120" s="180" t="s">
        <v>973</v>
      </c>
      <c r="B4120" s="180">
        <v>11655</v>
      </c>
      <c r="C4120" s="182" t="s">
        <v>30390</v>
      </c>
      <c r="D4120" s="180" t="s">
        <v>6</v>
      </c>
      <c r="E4120" s="180" t="s">
        <v>857</v>
      </c>
      <c r="F4120" s="188">
        <v>19.96</v>
      </c>
      <c r="G4120" s="188">
        <v>16.36</v>
      </c>
      <c r="H4120" s="188">
        <v>12.55</v>
      </c>
      <c r="I4120" s="188">
        <v>13.32</v>
      </c>
      <c r="J4120" s="188">
        <v>15.39</v>
      </c>
      <c r="K4120" s="188">
        <v>17.29</v>
      </c>
      <c r="L4120" s="188">
        <v>16.170000000000002</v>
      </c>
      <c r="M4120" s="188">
        <v>25.55</v>
      </c>
      <c r="N4120" s="188">
        <v>20.16</v>
      </c>
      <c r="O4120" s="188">
        <v>15.29</v>
      </c>
      <c r="P4120" s="188">
        <v>18.53</v>
      </c>
      <c r="Q4120" s="188">
        <v>18.53</v>
      </c>
      <c r="R4120" s="188">
        <v>18.850000000000001</v>
      </c>
      <c r="S4120" s="188">
        <v>18.45</v>
      </c>
      <c r="T4120" s="188">
        <v>16.149999999999999</v>
      </c>
      <c r="U4120" s="188">
        <v>14.79</v>
      </c>
      <c r="V4120" s="188">
        <v>16.48</v>
      </c>
      <c r="W4120" s="188">
        <v>15.15</v>
      </c>
      <c r="X4120" s="188">
        <v>18.13</v>
      </c>
      <c r="Y4120" s="188">
        <v>18.16</v>
      </c>
      <c r="Z4120" s="188">
        <v>19.07</v>
      </c>
      <c r="AA4120" s="188">
        <v>16.350000000000001</v>
      </c>
      <c r="AB4120" s="188">
        <v>20.91</v>
      </c>
      <c r="AC4120" s="188">
        <v>17.29</v>
      </c>
      <c r="AD4120" s="188">
        <v>16.170000000000002</v>
      </c>
      <c r="AE4120" s="188">
        <v>20.45</v>
      </c>
      <c r="AF4120" s="188">
        <v>17.12</v>
      </c>
    </row>
    <row r="4121" spans="1:32" x14ac:dyDescent="0.3">
      <c r="A4121" s="180" t="s">
        <v>973</v>
      </c>
      <c r="B4121" s="180">
        <v>11656</v>
      </c>
      <c r="C4121" s="182" t="s">
        <v>30391</v>
      </c>
      <c r="D4121" s="180" t="s">
        <v>6</v>
      </c>
      <c r="E4121" s="180" t="s">
        <v>857</v>
      </c>
      <c r="F4121" s="188">
        <v>22.91</v>
      </c>
      <c r="G4121" s="188">
        <v>18.79</v>
      </c>
      <c r="H4121" s="188">
        <v>14.41</v>
      </c>
      <c r="I4121" s="188">
        <v>15.29</v>
      </c>
      <c r="J4121" s="188">
        <v>17.670000000000002</v>
      </c>
      <c r="K4121" s="188">
        <v>19.850000000000001</v>
      </c>
      <c r="L4121" s="188">
        <v>18.559999999999999</v>
      </c>
      <c r="M4121" s="188">
        <v>29.34</v>
      </c>
      <c r="N4121" s="188">
        <v>23.15</v>
      </c>
      <c r="O4121" s="188">
        <v>17.55</v>
      </c>
      <c r="P4121" s="188">
        <v>21.28</v>
      </c>
      <c r="Q4121" s="188">
        <v>21.28</v>
      </c>
      <c r="R4121" s="188">
        <v>21.64</v>
      </c>
      <c r="S4121" s="188">
        <v>21.18</v>
      </c>
      <c r="T4121" s="188">
        <v>18.54</v>
      </c>
      <c r="U4121" s="188">
        <v>16.98</v>
      </c>
      <c r="V4121" s="188">
        <v>18.920000000000002</v>
      </c>
      <c r="W4121" s="188">
        <v>17.399999999999999</v>
      </c>
      <c r="X4121" s="188">
        <v>20.82</v>
      </c>
      <c r="Y4121" s="188">
        <v>20.84</v>
      </c>
      <c r="Z4121" s="188">
        <v>21.89</v>
      </c>
      <c r="AA4121" s="188">
        <v>18.77</v>
      </c>
      <c r="AB4121" s="188">
        <v>24</v>
      </c>
      <c r="AC4121" s="188">
        <v>19.850000000000001</v>
      </c>
      <c r="AD4121" s="188">
        <v>18.559999999999999</v>
      </c>
      <c r="AE4121" s="188">
        <v>23.48</v>
      </c>
      <c r="AF4121" s="188">
        <v>19.649999999999999</v>
      </c>
    </row>
    <row r="4122" spans="1:32" x14ac:dyDescent="0.3">
      <c r="A4122" s="180" t="s">
        <v>973</v>
      </c>
      <c r="B4122" s="180">
        <v>7091</v>
      </c>
      <c r="C4122" s="182" t="s">
        <v>30392</v>
      </c>
      <c r="D4122" s="180" t="s">
        <v>6</v>
      </c>
      <c r="E4122" s="180" t="s">
        <v>857</v>
      </c>
      <c r="F4122" s="188">
        <v>18.77</v>
      </c>
      <c r="G4122" s="188">
        <v>15.39</v>
      </c>
      <c r="H4122" s="188">
        <v>11.8</v>
      </c>
      <c r="I4122" s="188">
        <v>12.52</v>
      </c>
      <c r="J4122" s="188">
        <v>14.48</v>
      </c>
      <c r="K4122" s="188">
        <v>16.260000000000002</v>
      </c>
      <c r="L4122" s="188">
        <v>15.21</v>
      </c>
      <c r="M4122" s="188">
        <v>24.03</v>
      </c>
      <c r="N4122" s="188">
        <v>18.96</v>
      </c>
      <c r="O4122" s="188">
        <v>14.38</v>
      </c>
      <c r="P4122" s="188">
        <v>17.43</v>
      </c>
      <c r="Q4122" s="188">
        <v>17.43</v>
      </c>
      <c r="R4122" s="188">
        <v>17.73</v>
      </c>
      <c r="S4122" s="188">
        <v>17.350000000000001</v>
      </c>
      <c r="T4122" s="188">
        <v>15.19</v>
      </c>
      <c r="U4122" s="188">
        <v>13.91</v>
      </c>
      <c r="V4122" s="188">
        <v>15.5</v>
      </c>
      <c r="W4122" s="188">
        <v>14.25</v>
      </c>
      <c r="X4122" s="188">
        <v>17.05</v>
      </c>
      <c r="Y4122" s="188">
        <v>17.079999999999998</v>
      </c>
      <c r="Z4122" s="188">
        <v>17.93</v>
      </c>
      <c r="AA4122" s="188">
        <v>15.38</v>
      </c>
      <c r="AB4122" s="188">
        <v>19.66</v>
      </c>
      <c r="AC4122" s="188">
        <v>16.260000000000002</v>
      </c>
      <c r="AD4122" s="188">
        <v>15.21</v>
      </c>
      <c r="AE4122" s="188">
        <v>19.23</v>
      </c>
      <c r="AF4122" s="188">
        <v>16.100000000000001</v>
      </c>
    </row>
    <row r="4123" spans="1:32" x14ac:dyDescent="0.3">
      <c r="A4123" s="180" t="s">
        <v>973</v>
      </c>
      <c r="B4123" s="180">
        <v>37948</v>
      </c>
      <c r="C4123" s="182" t="s">
        <v>30393</v>
      </c>
      <c r="D4123" s="180" t="s">
        <v>6</v>
      </c>
      <c r="E4123" s="180" t="s">
        <v>857</v>
      </c>
      <c r="F4123" s="188">
        <v>4.3499999999999996</v>
      </c>
      <c r="G4123" s="188">
        <v>3.56</v>
      </c>
      <c r="H4123" s="188">
        <v>2.73</v>
      </c>
      <c r="I4123" s="188">
        <v>2.9</v>
      </c>
      <c r="J4123" s="188">
        <v>3.35</v>
      </c>
      <c r="K4123" s="188">
        <v>3.76</v>
      </c>
      <c r="L4123" s="188">
        <v>3.52</v>
      </c>
      <c r="M4123" s="188">
        <v>5.57</v>
      </c>
      <c r="N4123" s="188">
        <v>4.3899999999999997</v>
      </c>
      <c r="O4123" s="188">
        <v>3.33</v>
      </c>
      <c r="P4123" s="188">
        <v>4.04</v>
      </c>
      <c r="Q4123" s="188">
        <v>4.04</v>
      </c>
      <c r="R4123" s="188">
        <v>4.1100000000000003</v>
      </c>
      <c r="S4123" s="188">
        <v>4.0199999999999996</v>
      </c>
      <c r="T4123" s="188">
        <v>3.52</v>
      </c>
      <c r="U4123" s="188">
        <v>3.22</v>
      </c>
      <c r="V4123" s="188">
        <v>3.59</v>
      </c>
      <c r="W4123" s="188">
        <v>3.3</v>
      </c>
      <c r="X4123" s="188">
        <v>3.95</v>
      </c>
      <c r="Y4123" s="188">
        <v>3.95</v>
      </c>
      <c r="Z4123" s="188">
        <v>4.1500000000000004</v>
      </c>
      <c r="AA4123" s="188">
        <v>3.56</v>
      </c>
      <c r="AB4123" s="188">
        <v>4.55</v>
      </c>
      <c r="AC4123" s="188">
        <v>3.76</v>
      </c>
      <c r="AD4123" s="188">
        <v>3.52</v>
      </c>
      <c r="AE4123" s="188">
        <v>4.45</v>
      </c>
      <c r="AF4123" s="188">
        <v>3.73</v>
      </c>
    </row>
    <row r="4124" spans="1:32" x14ac:dyDescent="0.3">
      <c r="A4124" s="180" t="s">
        <v>973</v>
      </c>
      <c r="B4124" s="180">
        <v>7097</v>
      </c>
      <c r="C4124" s="182" t="s">
        <v>30394</v>
      </c>
      <c r="D4124" s="180" t="s">
        <v>6</v>
      </c>
      <c r="E4124" s="180" t="s">
        <v>857</v>
      </c>
      <c r="F4124" s="188">
        <v>8.82</v>
      </c>
      <c r="G4124" s="188">
        <v>7.23</v>
      </c>
      <c r="H4124" s="188">
        <v>5.54</v>
      </c>
      <c r="I4124" s="188">
        <v>5.88</v>
      </c>
      <c r="J4124" s="188">
        <v>6.8</v>
      </c>
      <c r="K4124" s="188">
        <v>7.64</v>
      </c>
      <c r="L4124" s="188">
        <v>7.14</v>
      </c>
      <c r="M4124" s="188">
        <v>11.29</v>
      </c>
      <c r="N4124" s="188">
        <v>8.91</v>
      </c>
      <c r="O4124" s="188">
        <v>6.75</v>
      </c>
      <c r="P4124" s="188">
        <v>8.19</v>
      </c>
      <c r="Q4124" s="188">
        <v>8.19</v>
      </c>
      <c r="R4124" s="188">
        <v>8.33</v>
      </c>
      <c r="S4124" s="188">
        <v>8.15</v>
      </c>
      <c r="T4124" s="188">
        <v>7.13</v>
      </c>
      <c r="U4124" s="188">
        <v>6.53</v>
      </c>
      <c r="V4124" s="188">
        <v>7.28</v>
      </c>
      <c r="W4124" s="188">
        <v>6.69</v>
      </c>
      <c r="X4124" s="188">
        <v>8.01</v>
      </c>
      <c r="Y4124" s="188">
        <v>8.02</v>
      </c>
      <c r="Z4124" s="188">
        <v>8.42</v>
      </c>
      <c r="AA4124" s="188">
        <v>7.22</v>
      </c>
      <c r="AB4124" s="188">
        <v>9.24</v>
      </c>
      <c r="AC4124" s="188">
        <v>7.64</v>
      </c>
      <c r="AD4124" s="188">
        <v>7.14</v>
      </c>
      <c r="AE4124" s="188">
        <v>9.0299999999999994</v>
      </c>
      <c r="AF4124" s="188">
        <v>7.56</v>
      </c>
    </row>
    <row r="4125" spans="1:32" x14ac:dyDescent="0.3">
      <c r="A4125" s="180" t="s">
        <v>973</v>
      </c>
      <c r="B4125" s="180">
        <v>11658</v>
      </c>
      <c r="C4125" s="182" t="s">
        <v>30395</v>
      </c>
      <c r="D4125" s="180" t="s">
        <v>6</v>
      </c>
      <c r="E4125" s="180" t="s">
        <v>857</v>
      </c>
      <c r="F4125" s="188">
        <v>19.489999999999998</v>
      </c>
      <c r="G4125" s="188">
        <v>15.98</v>
      </c>
      <c r="H4125" s="188">
        <v>12.25</v>
      </c>
      <c r="I4125" s="188">
        <v>13</v>
      </c>
      <c r="J4125" s="188">
        <v>15.03</v>
      </c>
      <c r="K4125" s="188">
        <v>16.88</v>
      </c>
      <c r="L4125" s="188">
        <v>15.79</v>
      </c>
      <c r="M4125" s="188">
        <v>24.95</v>
      </c>
      <c r="N4125" s="188">
        <v>19.690000000000001</v>
      </c>
      <c r="O4125" s="188">
        <v>14.93</v>
      </c>
      <c r="P4125" s="188">
        <v>18.09</v>
      </c>
      <c r="Q4125" s="188">
        <v>18.09</v>
      </c>
      <c r="R4125" s="188">
        <v>18.41</v>
      </c>
      <c r="S4125" s="188">
        <v>18.02</v>
      </c>
      <c r="T4125" s="188">
        <v>15.76</v>
      </c>
      <c r="U4125" s="188">
        <v>14.44</v>
      </c>
      <c r="V4125" s="188">
        <v>16.09</v>
      </c>
      <c r="W4125" s="188">
        <v>14.79</v>
      </c>
      <c r="X4125" s="188">
        <v>17.7</v>
      </c>
      <c r="Y4125" s="188">
        <v>17.73</v>
      </c>
      <c r="Z4125" s="188">
        <v>18.62</v>
      </c>
      <c r="AA4125" s="188">
        <v>15.97</v>
      </c>
      <c r="AB4125" s="188">
        <v>20.41</v>
      </c>
      <c r="AC4125" s="188">
        <v>16.88</v>
      </c>
      <c r="AD4125" s="188">
        <v>15.79</v>
      </c>
      <c r="AE4125" s="188">
        <v>19.97</v>
      </c>
      <c r="AF4125" s="188">
        <v>16.71</v>
      </c>
    </row>
    <row r="4126" spans="1:32" x14ac:dyDescent="0.3">
      <c r="A4126" s="180" t="s">
        <v>973</v>
      </c>
      <c r="B4126" s="180">
        <v>7146</v>
      </c>
      <c r="C4126" s="182" t="s">
        <v>30396</v>
      </c>
      <c r="D4126" s="180" t="s">
        <v>6</v>
      </c>
      <c r="E4126" s="180" t="s">
        <v>857</v>
      </c>
      <c r="F4126" s="188">
        <v>195</v>
      </c>
      <c r="G4126" s="188">
        <v>169.57</v>
      </c>
      <c r="H4126" s="188">
        <v>160.28</v>
      </c>
      <c r="I4126" s="188">
        <v>164.72</v>
      </c>
      <c r="J4126" s="188">
        <v>157.86000000000001</v>
      </c>
      <c r="K4126" s="188">
        <v>184.91</v>
      </c>
      <c r="L4126" s="188">
        <v>193.39</v>
      </c>
      <c r="M4126" s="188">
        <v>226.9</v>
      </c>
      <c r="N4126" s="188">
        <v>207.92</v>
      </c>
      <c r="O4126" s="188">
        <v>171.18</v>
      </c>
      <c r="P4126" s="188">
        <v>189.35</v>
      </c>
      <c r="Q4126" s="188">
        <v>174.82</v>
      </c>
      <c r="R4126" s="188">
        <v>158.66999999999999</v>
      </c>
      <c r="S4126" s="188">
        <v>202.67</v>
      </c>
      <c r="T4126" s="188">
        <v>165.53</v>
      </c>
      <c r="U4126" s="188">
        <v>169.57</v>
      </c>
      <c r="V4126" s="188">
        <v>172.8</v>
      </c>
      <c r="W4126" s="188">
        <v>158.26</v>
      </c>
      <c r="X4126" s="188">
        <v>175.62</v>
      </c>
      <c r="Y4126" s="188">
        <v>164.72</v>
      </c>
      <c r="Z4126" s="188">
        <v>192.98</v>
      </c>
      <c r="AA4126" s="188">
        <v>171.59</v>
      </c>
      <c r="AB4126" s="188">
        <v>201.06</v>
      </c>
      <c r="AC4126" s="188">
        <v>164.72</v>
      </c>
      <c r="AD4126" s="188">
        <v>154.63</v>
      </c>
      <c r="AE4126" s="188">
        <v>196.62</v>
      </c>
      <c r="AF4126" s="188">
        <v>176.83</v>
      </c>
    </row>
    <row r="4127" spans="1:32" x14ac:dyDescent="0.3">
      <c r="A4127" s="180" t="s">
        <v>973</v>
      </c>
      <c r="B4127" s="180">
        <v>7138</v>
      </c>
      <c r="C4127" s="182" t="s">
        <v>30397</v>
      </c>
      <c r="D4127" s="180" t="s">
        <v>6</v>
      </c>
      <c r="E4127" s="180" t="s">
        <v>857</v>
      </c>
      <c r="F4127" s="188">
        <v>1.23</v>
      </c>
      <c r="G4127" s="188">
        <v>1.07</v>
      </c>
      <c r="H4127" s="188">
        <v>1.01</v>
      </c>
      <c r="I4127" s="188">
        <v>1.04</v>
      </c>
      <c r="J4127" s="188">
        <v>1</v>
      </c>
      <c r="K4127" s="188">
        <v>1.17</v>
      </c>
      <c r="L4127" s="188">
        <v>1.22</v>
      </c>
      <c r="M4127" s="188">
        <v>1.44</v>
      </c>
      <c r="N4127" s="188">
        <v>1.32</v>
      </c>
      <c r="O4127" s="188">
        <v>1.08</v>
      </c>
      <c r="P4127" s="188">
        <v>1.2</v>
      </c>
      <c r="Q4127" s="188">
        <v>1.1100000000000001</v>
      </c>
      <c r="R4127" s="188">
        <v>1</v>
      </c>
      <c r="S4127" s="188">
        <v>1.28</v>
      </c>
      <c r="T4127" s="188">
        <v>1.05</v>
      </c>
      <c r="U4127" s="188">
        <v>1.07</v>
      </c>
      <c r="V4127" s="188">
        <v>1.0900000000000001</v>
      </c>
      <c r="W4127" s="188">
        <v>1</v>
      </c>
      <c r="X4127" s="188">
        <v>1.1100000000000001</v>
      </c>
      <c r="Y4127" s="188">
        <v>1.04</v>
      </c>
      <c r="Z4127" s="188">
        <v>1.22</v>
      </c>
      <c r="AA4127" s="188">
        <v>1.08</v>
      </c>
      <c r="AB4127" s="188">
        <v>1.27</v>
      </c>
      <c r="AC4127" s="188">
        <v>1.04</v>
      </c>
      <c r="AD4127" s="188">
        <v>0.98</v>
      </c>
      <c r="AE4127" s="188">
        <v>1.24</v>
      </c>
      <c r="AF4127" s="188">
        <v>1.1200000000000001</v>
      </c>
    </row>
    <row r="4128" spans="1:32" x14ac:dyDescent="0.3">
      <c r="A4128" s="180" t="s">
        <v>973</v>
      </c>
      <c r="B4128" s="180">
        <v>7139</v>
      </c>
      <c r="C4128" s="182" t="s">
        <v>30398</v>
      </c>
      <c r="D4128" s="180" t="s">
        <v>6</v>
      </c>
      <c r="E4128" s="180" t="s">
        <v>857</v>
      </c>
      <c r="F4128" s="188">
        <v>1.4</v>
      </c>
      <c r="G4128" s="188">
        <v>1.22</v>
      </c>
      <c r="H4128" s="188">
        <v>1.1499999999999999</v>
      </c>
      <c r="I4128" s="188">
        <v>1.18</v>
      </c>
      <c r="J4128" s="188">
        <v>1.1299999999999999</v>
      </c>
      <c r="K4128" s="188">
        <v>1.33</v>
      </c>
      <c r="L4128" s="188">
        <v>1.39</v>
      </c>
      <c r="M4128" s="188">
        <v>1.63</v>
      </c>
      <c r="N4128" s="188">
        <v>1.49</v>
      </c>
      <c r="O4128" s="188">
        <v>1.23</v>
      </c>
      <c r="P4128" s="188">
        <v>1.36</v>
      </c>
      <c r="Q4128" s="188">
        <v>1.25</v>
      </c>
      <c r="R4128" s="188">
        <v>1.1399999999999999</v>
      </c>
      <c r="S4128" s="188">
        <v>1.45</v>
      </c>
      <c r="T4128" s="188">
        <v>1.19</v>
      </c>
      <c r="U4128" s="188">
        <v>1.22</v>
      </c>
      <c r="V4128" s="188">
        <v>1.24</v>
      </c>
      <c r="W4128" s="188">
        <v>1.1299999999999999</v>
      </c>
      <c r="X4128" s="188">
        <v>1.26</v>
      </c>
      <c r="Y4128" s="188">
        <v>1.18</v>
      </c>
      <c r="Z4128" s="188">
        <v>1.38</v>
      </c>
      <c r="AA4128" s="188">
        <v>1.23</v>
      </c>
      <c r="AB4128" s="188">
        <v>1.44</v>
      </c>
      <c r="AC4128" s="188">
        <v>1.18</v>
      </c>
      <c r="AD4128" s="188">
        <v>1.1100000000000001</v>
      </c>
      <c r="AE4128" s="188">
        <v>1.41</v>
      </c>
      <c r="AF4128" s="188">
        <v>1.27</v>
      </c>
    </row>
    <row r="4129" spans="1:32" x14ac:dyDescent="0.3">
      <c r="A4129" s="180" t="s">
        <v>973</v>
      </c>
      <c r="B4129" s="180">
        <v>7140</v>
      </c>
      <c r="C4129" s="182" t="s">
        <v>30399</v>
      </c>
      <c r="D4129" s="180" t="s">
        <v>6</v>
      </c>
      <c r="E4129" s="180" t="s">
        <v>857</v>
      </c>
      <c r="F4129" s="188">
        <v>4.3899999999999997</v>
      </c>
      <c r="G4129" s="188">
        <v>3.81</v>
      </c>
      <c r="H4129" s="188">
        <v>3.61</v>
      </c>
      <c r="I4129" s="188">
        <v>3.71</v>
      </c>
      <c r="J4129" s="188">
        <v>3.55</v>
      </c>
      <c r="K4129" s="188">
        <v>4.16</v>
      </c>
      <c r="L4129" s="188">
        <v>4.3499999999999996</v>
      </c>
      <c r="M4129" s="188">
        <v>5.1100000000000003</v>
      </c>
      <c r="N4129" s="188">
        <v>4.68</v>
      </c>
      <c r="O4129" s="188">
        <v>3.85</v>
      </c>
      <c r="P4129" s="188">
        <v>4.26</v>
      </c>
      <c r="Q4129" s="188">
        <v>3.93</v>
      </c>
      <c r="R4129" s="188">
        <v>3.57</v>
      </c>
      <c r="S4129" s="188">
        <v>4.5599999999999996</v>
      </c>
      <c r="T4129" s="188">
        <v>3.72</v>
      </c>
      <c r="U4129" s="188">
        <v>3.81</v>
      </c>
      <c r="V4129" s="188">
        <v>3.89</v>
      </c>
      <c r="W4129" s="188">
        <v>3.56</v>
      </c>
      <c r="X4129" s="188">
        <v>3.95</v>
      </c>
      <c r="Y4129" s="188">
        <v>3.71</v>
      </c>
      <c r="Z4129" s="188">
        <v>4.34</v>
      </c>
      <c r="AA4129" s="188">
        <v>3.86</v>
      </c>
      <c r="AB4129" s="188">
        <v>4.5199999999999996</v>
      </c>
      <c r="AC4129" s="188">
        <v>3.71</v>
      </c>
      <c r="AD4129" s="188">
        <v>3.48</v>
      </c>
      <c r="AE4129" s="188">
        <v>4.42</v>
      </c>
      <c r="AF4129" s="188">
        <v>3.98</v>
      </c>
    </row>
    <row r="4130" spans="1:32" x14ac:dyDescent="0.3">
      <c r="A4130" s="180" t="s">
        <v>973</v>
      </c>
      <c r="B4130" s="180">
        <v>7141</v>
      </c>
      <c r="C4130" s="182" t="s">
        <v>30400</v>
      </c>
      <c r="D4130" s="180" t="s">
        <v>6</v>
      </c>
      <c r="E4130" s="180" t="s">
        <v>857</v>
      </c>
      <c r="F4130" s="188">
        <v>10.73</v>
      </c>
      <c r="G4130" s="188">
        <v>9.33</v>
      </c>
      <c r="H4130" s="188">
        <v>8.82</v>
      </c>
      <c r="I4130" s="188">
        <v>9.06</v>
      </c>
      <c r="J4130" s="188">
        <v>8.68</v>
      </c>
      <c r="K4130" s="188">
        <v>10.17</v>
      </c>
      <c r="L4130" s="188">
        <v>10.64</v>
      </c>
      <c r="M4130" s="188">
        <v>12.48</v>
      </c>
      <c r="N4130" s="188">
        <v>11.44</v>
      </c>
      <c r="O4130" s="188">
        <v>9.42</v>
      </c>
      <c r="P4130" s="188">
        <v>10.42</v>
      </c>
      <c r="Q4130" s="188">
        <v>9.6199999999999992</v>
      </c>
      <c r="R4130" s="188">
        <v>8.73</v>
      </c>
      <c r="S4130" s="188">
        <v>11.15</v>
      </c>
      <c r="T4130" s="188">
        <v>9.11</v>
      </c>
      <c r="U4130" s="188">
        <v>9.33</v>
      </c>
      <c r="V4130" s="188">
        <v>9.51</v>
      </c>
      <c r="W4130" s="188">
        <v>8.7100000000000009</v>
      </c>
      <c r="X4130" s="188">
        <v>9.66</v>
      </c>
      <c r="Y4130" s="188">
        <v>9.06</v>
      </c>
      <c r="Z4130" s="188">
        <v>10.62</v>
      </c>
      <c r="AA4130" s="188">
        <v>9.44</v>
      </c>
      <c r="AB4130" s="188">
        <v>11.06</v>
      </c>
      <c r="AC4130" s="188">
        <v>9.06</v>
      </c>
      <c r="AD4130" s="188">
        <v>8.51</v>
      </c>
      <c r="AE4130" s="188">
        <v>10.82</v>
      </c>
      <c r="AF4130" s="188">
        <v>9.73</v>
      </c>
    </row>
    <row r="4131" spans="1:32" x14ac:dyDescent="0.3">
      <c r="A4131" s="180" t="s">
        <v>973</v>
      </c>
      <c r="B4131" s="180">
        <v>7143</v>
      </c>
      <c r="C4131" s="182" t="s">
        <v>30401</v>
      </c>
      <c r="D4131" s="180" t="s">
        <v>6</v>
      </c>
      <c r="E4131" s="180" t="s">
        <v>857</v>
      </c>
      <c r="F4131" s="188">
        <v>36</v>
      </c>
      <c r="G4131" s="188">
        <v>31.3</v>
      </c>
      <c r="H4131" s="188">
        <v>29.59</v>
      </c>
      <c r="I4131" s="188">
        <v>30.41</v>
      </c>
      <c r="J4131" s="188">
        <v>29.14</v>
      </c>
      <c r="K4131" s="188">
        <v>34.14</v>
      </c>
      <c r="L4131" s="188">
        <v>35.700000000000003</v>
      </c>
      <c r="M4131" s="188">
        <v>41.89</v>
      </c>
      <c r="N4131" s="188">
        <v>38.39</v>
      </c>
      <c r="O4131" s="188">
        <v>31.6</v>
      </c>
      <c r="P4131" s="188">
        <v>34.96</v>
      </c>
      <c r="Q4131" s="188">
        <v>32.270000000000003</v>
      </c>
      <c r="R4131" s="188">
        <v>29.29</v>
      </c>
      <c r="S4131" s="188">
        <v>37.42</v>
      </c>
      <c r="T4131" s="188">
        <v>30.56</v>
      </c>
      <c r="U4131" s="188">
        <v>31.3</v>
      </c>
      <c r="V4131" s="188">
        <v>31.9</v>
      </c>
      <c r="W4131" s="188">
        <v>29.22</v>
      </c>
      <c r="X4131" s="188">
        <v>32.42</v>
      </c>
      <c r="Y4131" s="188">
        <v>30.41</v>
      </c>
      <c r="Z4131" s="188">
        <v>35.630000000000003</v>
      </c>
      <c r="AA4131" s="188">
        <v>31.68</v>
      </c>
      <c r="AB4131" s="188">
        <v>37.119999999999997</v>
      </c>
      <c r="AC4131" s="188">
        <v>30.41</v>
      </c>
      <c r="AD4131" s="188">
        <v>28.55</v>
      </c>
      <c r="AE4131" s="188">
        <v>36.299999999999997</v>
      </c>
      <c r="AF4131" s="188">
        <v>32.65</v>
      </c>
    </row>
    <row r="4132" spans="1:32" x14ac:dyDescent="0.3">
      <c r="A4132" s="180" t="s">
        <v>973</v>
      </c>
      <c r="B4132" s="180">
        <v>7144</v>
      </c>
      <c r="C4132" s="182" t="s">
        <v>30402</v>
      </c>
      <c r="D4132" s="180" t="s">
        <v>6</v>
      </c>
      <c r="E4132" s="180" t="s">
        <v>857</v>
      </c>
      <c r="F4132" s="188">
        <v>66.790000000000006</v>
      </c>
      <c r="G4132" s="188">
        <v>58.08</v>
      </c>
      <c r="H4132" s="188">
        <v>54.9</v>
      </c>
      <c r="I4132" s="188">
        <v>56.42</v>
      </c>
      <c r="J4132" s="188">
        <v>54.07</v>
      </c>
      <c r="K4132" s="188">
        <v>63.33</v>
      </c>
      <c r="L4132" s="188">
        <v>66.239999999999995</v>
      </c>
      <c r="M4132" s="188">
        <v>77.709999999999994</v>
      </c>
      <c r="N4132" s="188">
        <v>71.209999999999994</v>
      </c>
      <c r="O4132" s="188">
        <v>58.63</v>
      </c>
      <c r="P4132" s="188">
        <v>64.849999999999994</v>
      </c>
      <c r="Q4132" s="188">
        <v>59.87</v>
      </c>
      <c r="R4132" s="188">
        <v>54.34</v>
      </c>
      <c r="S4132" s="188">
        <v>69.42</v>
      </c>
      <c r="T4132" s="188">
        <v>56.69</v>
      </c>
      <c r="U4132" s="188">
        <v>58.08</v>
      </c>
      <c r="V4132" s="188">
        <v>59.18</v>
      </c>
      <c r="W4132" s="188">
        <v>54.2</v>
      </c>
      <c r="X4132" s="188">
        <v>60.15</v>
      </c>
      <c r="Y4132" s="188">
        <v>56.42</v>
      </c>
      <c r="Z4132" s="188">
        <v>66.099999999999994</v>
      </c>
      <c r="AA4132" s="188">
        <v>58.77</v>
      </c>
      <c r="AB4132" s="188">
        <v>68.86</v>
      </c>
      <c r="AC4132" s="188">
        <v>56.42</v>
      </c>
      <c r="AD4132" s="188">
        <v>52.96</v>
      </c>
      <c r="AE4132" s="188">
        <v>67.34</v>
      </c>
      <c r="AF4132" s="188">
        <v>60.57</v>
      </c>
    </row>
    <row r="4133" spans="1:32" x14ac:dyDescent="0.3">
      <c r="A4133" s="180" t="s">
        <v>973</v>
      </c>
      <c r="B4133" s="180">
        <v>7145</v>
      </c>
      <c r="C4133" s="182" t="s">
        <v>30403</v>
      </c>
      <c r="D4133" s="180" t="s">
        <v>6</v>
      </c>
      <c r="E4133" s="180" t="s">
        <v>857</v>
      </c>
      <c r="F4133" s="188">
        <v>90.82</v>
      </c>
      <c r="G4133" s="188">
        <v>78.97</v>
      </c>
      <c r="H4133" s="188">
        <v>74.64</v>
      </c>
      <c r="I4133" s="188">
        <v>76.709999999999994</v>
      </c>
      <c r="J4133" s="188">
        <v>73.52</v>
      </c>
      <c r="K4133" s="188">
        <v>86.11</v>
      </c>
      <c r="L4133" s="188">
        <v>90.06</v>
      </c>
      <c r="M4133" s="188">
        <v>105.67</v>
      </c>
      <c r="N4133" s="188">
        <v>96.83</v>
      </c>
      <c r="O4133" s="188">
        <v>79.72</v>
      </c>
      <c r="P4133" s="188">
        <v>88.18</v>
      </c>
      <c r="Q4133" s="188">
        <v>81.41</v>
      </c>
      <c r="R4133" s="188">
        <v>73.89</v>
      </c>
      <c r="S4133" s="188">
        <v>94.39</v>
      </c>
      <c r="T4133" s="188">
        <v>77.09</v>
      </c>
      <c r="U4133" s="188">
        <v>78.97</v>
      </c>
      <c r="V4133" s="188">
        <v>80.47</v>
      </c>
      <c r="W4133" s="188">
        <v>73.7</v>
      </c>
      <c r="X4133" s="188">
        <v>81.790000000000006</v>
      </c>
      <c r="Y4133" s="188">
        <v>76.709999999999994</v>
      </c>
      <c r="Z4133" s="188">
        <v>89.88</v>
      </c>
      <c r="AA4133" s="188">
        <v>79.91</v>
      </c>
      <c r="AB4133" s="188">
        <v>93.64</v>
      </c>
      <c r="AC4133" s="188">
        <v>76.709999999999994</v>
      </c>
      <c r="AD4133" s="188">
        <v>72.010000000000005</v>
      </c>
      <c r="AE4133" s="188">
        <v>91.57</v>
      </c>
      <c r="AF4133" s="188">
        <v>82.35</v>
      </c>
    </row>
    <row r="4134" spans="1:32" x14ac:dyDescent="0.3">
      <c r="A4134" s="180" t="s">
        <v>973</v>
      </c>
      <c r="B4134" s="180">
        <v>7142</v>
      </c>
      <c r="C4134" s="182" t="s">
        <v>30404</v>
      </c>
      <c r="D4134" s="180" t="s">
        <v>6</v>
      </c>
      <c r="E4134" s="180" t="s">
        <v>857</v>
      </c>
      <c r="F4134" s="188">
        <v>11.22</v>
      </c>
      <c r="G4134" s="188">
        <v>9.75</v>
      </c>
      <c r="H4134" s="188">
        <v>9.2200000000000006</v>
      </c>
      <c r="I4134" s="188">
        <v>9.4700000000000006</v>
      </c>
      <c r="J4134" s="188">
        <v>9.08</v>
      </c>
      <c r="K4134" s="188">
        <v>10.63</v>
      </c>
      <c r="L4134" s="188">
        <v>11.12</v>
      </c>
      <c r="M4134" s="188">
        <v>13.05</v>
      </c>
      <c r="N4134" s="188">
        <v>11.96</v>
      </c>
      <c r="O4134" s="188">
        <v>9.84</v>
      </c>
      <c r="P4134" s="188">
        <v>10.89</v>
      </c>
      <c r="Q4134" s="188">
        <v>10.050000000000001</v>
      </c>
      <c r="R4134" s="188">
        <v>9.1199999999999992</v>
      </c>
      <c r="S4134" s="188">
        <v>11.66</v>
      </c>
      <c r="T4134" s="188">
        <v>9.52</v>
      </c>
      <c r="U4134" s="188">
        <v>9.75</v>
      </c>
      <c r="V4134" s="188">
        <v>9.94</v>
      </c>
      <c r="W4134" s="188">
        <v>9.1</v>
      </c>
      <c r="X4134" s="188">
        <v>10.1</v>
      </c>
      <c r="Y4134" s="188">
        <v>9.4700000000000006</v>
      </c>
      <c r="Z4134" s="188">
        <v>11.1</v>
      </c>
      <c r="AA4134" s="188">
        <v>9.8699999999999992</v>
      </c>
      <c r="AB4134" s="188">
        <v>11.56</v>
      </c>
      <c r="AC4134" s="188">
        <v>9.4700000000000006</v>
      </c>
      <c r="AD4134" s="188">
        <v>8.89</v>
      </c>
      <c r="AE4134" s="188">
        <v>11.31</v>
      </c>
      <c r="AF4134" s="188">
        <v>10.17</v>
      </c>
    </row>
    <row r="4135" spans="1:32" x14ac:dyDescent="0.3">
      <c r="A4135" s="180" t="s">
        <v>973</v>
      </c>
      <c r="B4135" s="180">
        <v>39322</v>
      </c>
      <c r="C4135" s="182" t="s">
        <v>30405</v>
      </c>
      <c r="D4135" s="180" t="s">
        <v>6</v>
      </c>
      <c r="E4135" s="180" t="s">
        <v>857</v>
      </c>
      <c r="F4135" s="188"/>
      <c r="G4135" s="188"/>
      <c r="H4135" s="188"/>
      <c r="I4135" s="188"/>
      <c r="J4135" s="188"/>
      <c r="K4135" s="188"/>
      <c r="L4135" s="188"/>
      <c r="M4135" s="188"/>
      <c r="N4135" s="188"/>
      <c r="O4135" s="188"/>
      <c r="P4135" s="188"/>
      <c r="Q4135" s="188"/>
      <c r="R4135" s="188"/>
      <c r="S4135" s="188"/>
      <c r="T4135" s="188"/>
      <c r="U4135" s="188"/>
      <c r="V4135" s="188"/>
      <c r="W4135" s="188"/>
      <c r="X4135" s="188"/>
      <c r="Y4135" s="188"/>
      <c r="Z4135" s="188"/>
      <c r="AA4135" s="188"/>
      <c r="AB4135" s="188">
        <v>16.52</v>
      </c>
      <c r="AC4135" s="188"/>
      <c r="AD4135" s="188"/>
      <c r="AE4135" s="188">
        <v>10.32</v>
      </c>
      <c r="AF4135" s="188"/>
    </row>
    <row r="4136" spans="1:32" x14ac:dyDescent="0.3">
      <c r="A4136" s="180" t="s">
        <v>973</v>
      </c>
      <c r="B4136" s="180">
        <v>39289</v>
      </c>
      <c r="C4136" s="182" t="s">
        <v>30406</v>
      </c>
      <c r="D4136" s="180" t="s">
        <v>6</v>
      </c>
      <c r="E4136" s="180" t="s">
        <v>857</v>
      </c>
      <c r="F4136" s="188"/>
      <c r="G4136" s="188"/>
      <c r="H4136" s="188"/>
      <c r="I4136" s="188"/>
      <c r="J4136" s="188"/>
      <c r="K4136" s="188"/>
      <c r="L4136" s="188"/>
      <c r="M4136" s="188"/>
      <c r="N4136" s="188"/>
      <c r="O4136" s="188"/>
      <c r="P4136" s="188"/>
      <c r="Q4136" s="188"/>
      <c r="R4136" s="188"/>
      <c r="S4136" s="188"/>
      <c r="T4136" s="188"/>
      <c r="U4136" s="188"/>
      <c r="V4136" s="188"/>
      <c r="W4136" s="188"/>
      <c r="X4136" s="188"/>
      <c r="Y4136" s="188"/>
      <c r="Z4136" s="188"/>
      <c r="AA4136" s="188"/>
      <c r="AB4136" s="188">
        <v>30.79</v>
      </c>
      <c r="AC4136" s="188"/>
      <c r="AD4136" s="188"/>
      <c r="AE4136" s="188">
        <v>19.239999999999998</v>
      </c>
      <c r="AF4136" s="188"/>
    </row>
    <row r="4137" spans="1:32" x14ac:dyDescent="0.3">
      <c r="A4137" s="180" t="s">
        <v>973</v>
      </c>
      <c r="B4137" s="180">
        <v>39290</v>
      </c>
      <c r="C4137" s="182" t="s">
        <v>30407</v>
      </c>
      <c r="D4137" s="180" t="s">
        <v>6</v>
      </c>
      <c r="E4137" s="180" t="s">
        <v>857</v>
      </c>
      <c r="F4137" s="188"/>
      <c r="G4137" s="188"/>
      <c r="H4137" s="188"/>
      <c r="I4137" s="188"/>
      <c r="J4137" s="188"/>
      <c r="K4137" s="188"/>
      <c r="L4137" s="188"/>
      <c r="M4137" s="188"/>
      <c r="N4137" s="188"/>
      <c r="O4137" s="188"/>
      <c r="P4137" s="188"/>
      <c r="Q4137" s="188"/>
      <c r="R4137" s="188"/>
      <c r="S4137" s="188"/>
      <c r="T4137" s="188"/>
      <c r="U4137" s="188"/>
      <c r="V4137" s="188"/>
      <c r="W4137" s="188"/>
      <c r="X4137" s="188"/>
      <c r="Y4137" s="188"/>
      <c r="Z4137" s="188"/>
      <c r="AA4137" s="188"/>
      <c r="AB4137" s="188">
        <v>51.99</v>
      </c>
      <c r="AC4137" s="188"/>
      <c r="AD4137" s="188"/>
      <c r="AE4137" s="188">
        <v>32.49</v>
      </c>
      <c r="AF4137" s="188"/>
    </row>
    <row r="4138" spans="1:32" x14ac:dyDescent="0.3">
      <c r="A4138" s="180" t="s">
        <v>973</v>
      </c>
      <c r="B4138" s="180">
        <v>39291</v>
      </c>
      <c r="C4138" s="182" t="s">
        <v>30408</v>
      </c>
      <c r="D4138" s="180" t="s">
        <v>6</v>
      </c>
      <c r="E4138" s="180" t="s">
        <v>857</v>
      </c>
      <c r="F4138" s="188"/>
      <c r="G4138" s="188"/>
      <c r="H4138" s="188"/>
      <c r="I4138" s="188"/>
      <c r="J4138" s="188"/>
      <c r="K4138" s="188"/>
      <c r="L4138" s="188"/>
      <c r="M4138" s="188"/>
      <c r="N4138" s="188"/>
      <c r="O4138" s="188"/>
      <c r="P4138" s="188"/>
      <c r="Q4138" s="188"/>
      <c r="R4138" s="188"/>
      <c r="S4138" s="188"/>
      <c r="T4138" s="188"/>
      <c r="U4138" s="188"/>
      <c r="V4138" s="188"/>
      <c r="W4138" s="188"/>
      <c r="X4138" s="188"/>
      <c r="Y4138" s="188"/>
      <c r="Z4138" s="188"/>
      <c r="AA4138" s="188"/>
      <c r="AB4138" s="188">
        <v>57.49</v>
      </c>
      <c r="AC4138" s="188"/>
      <c r="AD4138" s="188"/>
      <c r="AE4138" s="188">
        <v>35.93</v>
      </c>
      <c r="AF4138" s="188"/>
    </row>
    <row r="4139" spans="1:32" x14ac:dyDescent="0.3">
      <c r="A4139" s="180" t="s">
        <v>973</v>
      </c>
      <c r="B4139" s="180">
        <v>41892</v>
      </c>
      <c r="C4139" s="182" t="s">
        <v>30409</v>
      </c>
      <c r="D4139" s="180" t="s">
        <v>6</v>
      </c>
      <c r="E4139" s="180" t="s">
        <v>857</v>
      </c>
      <c r="F4139" s="188">
        <v>121.62</v>
      </c>
      <c r="G4139" s="188">
        <v>112.93</v>
      </c>
      <c r="H4139" s="188"/>
      <c r="I4139" s="188"/>
      <c r="J4139" s="188">
        <v>93.75</v>
      </c>
      <c r="K4139" s="188"/>
      <c r="L4139" s="188"/>
      <c r="M4139" s="188">
        <v>109.94</v>
      </c>
      <c r="N4139" s="188">
        <v>112.51</v>
      </c>
      <c r="O4139" s="188"/>
      <c r="P4139" s="188">
        <v>137.6</v>
      </c>
      <c r="Q4139" s="188">
        <v>95.49</v>
      </c>
      <c r="R4139" s="188">
        <v>114.67</v>
      </c>
      <c r="S4139" s="188">
        <v>127.46</v>
      </c>
      <c r="T4139" s="188"/>
      <c r="U4139" s="188"/>
      <c r="V4139" s="188">
        <v>162.21</v>
      </c>
      <c r="W4139" s="188"/>
      <c r="X4139" s="188"/>
      <c r="Y4139" s="188">
        <v>112.72</v>
      </c>
      <c r="Z4139" s="188">
        <v>125.09</v>
      </c>
      <c r="AA4139" s="188"/>
      <c r="AB4139" s="188"/>
      <c r="AC4139" s="188"/>
      <c r="AD4139" s="188"/>
      <c r="AE4139" s="188">
        <v>142.47</v>
      </c>
      <c r="AF4139" s="188"/>
    </row>
    <row r="4140" spans="1:32" x14ac:dyDescent="0.3">
      <c r="A4140" s="180" t="s">
        <v>973</v>
      </c>
      <c r="B4140" s="180">
        <v>7048</v>
      </c>
      <c r="C4140" s="182" t="s">
        <v>30410</v>
      </c>
      <c r="D4140" s="180" t="s">
        <v>6</v>
      </c>
      <c r="E4140" s="180" t="s">
        <v>857</v>
      </c>
      <c r="F4140" s="188">
        <v>26.25</v>
      </c>
      <c r="G4140" s="188">
        <v>24.37</v>
      </c>
      <c r="H4140" s="188"/>
      <c r="I4140" s="188"/>
      <c r="J4140" s="188">
        <v>20.23</v>
      </c>
      <c r="K4140" s="188"/>
      <c r="L4140" s="188"/>
      <c r="M4140" s="188">
        <v>23.73</v>
      </c>
      <c r="N4140" s="188">
        <v>24.28</v>
      </c>
      <c r="O4140" s="188"/>
      <c r="P4140" s="188">
        <v>29.7</v>
      </c>
      <c r="Q4140" s="188">
        <v>20.61</v>
      </c>
      <c r="R4140" s="188">
        <v>24.75</v>
      </c>
      <c r="S4140" s="188">
        <v>27.51</v>
      </c>
      <c r="T4140" s="188"/>
      <c r="U4140" s="188"/>
      <c r="V4140" s="188">
        <v>35.01</v>
      </c>
      <c r="W4140" s="188"/>
      <c r="X4140" s="188"/>
      <c r="Y4140" s="188">
        <v>24.33</v>
      </c>
      <c r="Z4140" s="188">
        <v>27</v>
      </c>
      <c r="AA4140" s="188"/>
      <c r="AB4140" s="188"/>
      <c r="AC4140" s="188"/>
      <c r="AD4140" s="188"/>
      <c r="AE4140" s="188">
        <v>30.75</v>
      </c>
      <c r="AF4140" s="188"/>
    </row>
    <row r="4141" spans="1:32" x14ac:dyDescent="0.3">
      <c r="A4141" s="180" t="s">
        <v>973</v>
      </c>
      <c r="B4141" s="180">
        <v>7088</v>
      </c>
      <c r="C4141" s="182" t="s">
        <v>30411</v>
      </c>
      <c r="D4141" s="180" t="s">
        <v>6</v>
      </c>
      <c r="E4141" s="180" t="s">
        <v>857</v>
      </c>
      <c r="F4141" s="188">
        <v>57.4</v>
      </c>
      <c r="G4141" s="188">
        <v>53.3</v>
      </c>
      <c r="H4141" s="188"/>
      <c r="I4141" s="188"/>
      <c r="J4141" s="188">
        <v>44.25</v>
      </c>
      <c r="K4141" s="188"/>
      <c r="L4141" s="188"/>
      <c r="M4141" s="188">
        <v>51.89</v>
      </c>
      <c r="N4141" s="188">
        <v>53.1</v>
      </c>
      <c r="O4141" s="188"/>
      <c r="P4141" s="188">
        <v>64.95</v>
      </c>
      <c r="Q4141" s="188">
        <v>45.07</v>
      </c>
      <c r="R4141" s="188">
        <v>54.12</v>
      </c>
      <c r="S4141" s="188">
        <v>60.16</v>
      </c>
      <c r="T4141" s="188"/>
      <c r="U4141" s="188"/>
      <c r="V4141" s="188">
        <v>76.56</v>
      </c>
      <c r="W4141" s="188"/>
      <c r="X4141" s="188"/>
      <c r="Y4141" s="188">
        <v>53.2</v>
      </c>
      <c r="Z4141" s="188">
        <v>59.04</v>
      </c>
      <c r="AA4141" s="188"/>
      <c r="AB4141" s="188"/>
      <c r="AC4141" s="188"/>
      <c r="AD4141" s="188"/>
      <c r="AE4141" s="188">
        <v>67.239999999999995</v>
      </c>
      <c r="AF4141" s="188"/>
    </row>
    <row r="4142" spans="1:32" x14ac:dyDescent="0.3">
      <c r="A4142" s="180" t="s">
        <v>973</v>
      </c>
      <c r="B4142" s="180">
        <v>7070</v>
      </c>
      <c r="C4142" s="182" t="s">
        <v>30412</v>
      </c>
      <c r="D4142" s="180" t="s">
        <v>6</v>
      </c>
      <c r="E4142" s="180" t="s">
        <v>857</v>
      </c>
      <c r="F4142" s="188">
        <v>241.51</v>
      </c>
      <c r="G4142" s="188">
        <v>198.01</v>
      </c>
      <c r="H4142" s="188">
        <v>151.88999999999999</v>
      </c>
      <c r="I4142" s="188">
        <v>161.13999999999999</v>
      </c>
      <c r="J4142" s="188">
        <v>186.27</v>
      </c>
      <c r="K4142" s="188">
        <v>209.19</v>
      </c>
      <c r="L4142" s="188">
        <v>195.66</v>
      </c>
      <c r="M4142" s="188">
        <v>309.17</v>
      </c>
      <c r="N4142" s="188">
        <v>243.99</v>
      </c>
      <c r="O4142" s="188">
        <v>185.03</v>
      </c>
      <c r="P4142" s="188">
        <v>224.25</v>
      </c>
      <c r="Q4142" s="188">
        <v>224.25</v>
      </c>
      <c r="R4142" s="188">
        <v>228.11</v>
      </c>
      <c r="S4142" s="188">
        <v>223.28</v>
      </c>
      <c r="T4142" s="188">
        <v>195.39</v>
      </c>
      <c r="U4142" s="188">
        <v>178.95</v>
      </c>
      <c r="V4142" s="188">
        <v>199.39</v>
      </c>
      <c r="W4142" s="188">
        <v>183.37</v>
      </c>
      <c r="X4142" s="188">
        <v>219.41</v>
      </c>
      <c r="Y4142" s="188">
        <v>219.69</v>
      </c>
      <c r="Z4142" s="188">
        <v>230.74</v>
      </c>
      <c r="AA4142" s="188">
        <v>197.87</v>
      </c>
      <c r="AB4142" s="188">
        <v>252.97</v>
      </c>
      <c r="AC4142" s="188">
        <v>209.19</v>
      </c>
      <c r="AD4142" s="188">
        <v>195.66</v>
      </c>
      <c r="AE4142" s="188">
        <v>247.44</v>
      </c>
      <c r="AF4142" s="188">
        <v>207.12</v>
      </c>
    </row>
    <row r="4143" spans="1:32" x14ac:dyDescent="0.3">
      <c r="A4143" s="180" t="s">
        <v>973</v>
      </c>
      <c r="B4143" s="180">
        <v>20179</v>
      </c>
      <c r="C4143" s="182" t="s">
        <v>30413</v>
      </c>
      <c r="D4143" s="180" t="s">
        <v>6</v>
      </c>
      <c r="E4143" s="180" t="s">
        <v>857</v>
      </c>
      <c r="F4143" s="188">
        <v>51.37</v>
      </c>
      <c r="G4143" s="188">
        <v>42.11</v>
      </c>
      <c r="H4143" s="188">
        <v>32.299999999999997</v>
      </c>
      <c r="I4143" s="188">
        <v>34.270000000000003</v>
      </c>
      <c r="J4143" s="188">
        <v>39.619999999999997</v>
      </c>
      <c r="K4143" s="188">
        <v>44.49</v>
      </c>
      <c r="L4143" s="188">
        <v>41.62</v>
      </c>
      <c r="M4143" s="188">
        <v>65.760000000000005</v>
      </c>
      <c r="N4143" s="188">
        <v>51.9</v>
      </c>
      <c r="O4143" s="188">
        <v>39.35</v>
      </c>
      <c r="P4143" s="188">
        <v>47.7</v>
      </c>
      <c r="Q4143" s="188">
        <v>47.7</v>
      </c>
      <c r="R4143" s="188">
        <v>48.52</v>
      </c>
      <c r="S4143" s="188">
        <v>47.49</v>
      </c>
      <c r="T4143" s="188">
        <v>41.56</v>
      </c>
      <c r="U4143" s="188">
        <v>38.06</v>
      </c>
      <c r="V4143" s="188">
        <v>42.41</v>
      </c>
      <c r="W4143" s="188">
        <v>39</v>
      </c>
      <c r="X4143" s="188">
        <v>46.67</v>
      </c>
      <c r="Y4143" s="188">
        <v>46.73</v>
      </c>
      <c r="Z4143" s="188">
        <v>49.08</v>
      </c>
      <c r="AA4143" s="188">
        <v>42.09</v>
      </c>
      <c r="AB4143" s="188">
        <v>53.81</v>
      </c>
      <c r="AC4143" s="188">
        <v>44.49</v>
      </c>
      <c r="AD4143" s="188">
        <v>41.62</v>
      </c>
      <c r="AE4143" s="188">
        <v>52.63</v>
      </c>
      <c r="AF4143" s="188">
        <v>44.05</v>
      </c>
    </row>
    <row r="4144" spans="1:32" x14ac:dyDescent="0.3">
      <c r="A4144" s="180" t="s">
        <v>973</v>
      </c>
      <c r="B4144" s="180">
        <v>20178</v>
      </c>
      <c r="C4144" s="182" t="s">
        <v>30414</v>
      </c>
      <c r="D4144" s="180" t="s">
        <v>6</v>
      </c>
      <c r="E4144" s="180" t="s">
        <v>857</v>
      </c>
      <c r="F4144" s="188">
        <v>61.57</v>
      </c>
      <c r="G4144" s="188">
        <v>50.48</v>
      </c>
      <c r="H4144" s="188">
        <v>38.72</v>
      </c>
      <c r="I4144" s="188">
        <v>41.08</v>
      </c>
      <c r="J4144" s="188">
        <v>47.49</v>
      </c>
      <c r="K4144" s="188">
        <v>53.33</v>
      </c>
      <c r="L4144" s="188">
        <v>49.88</v>
      </c>
      <c r="M4144" s="188">
        <v>78.819999999999993</v>
      </c>
      <c r="N4144" s="188">
        <v>62.2</v>
      </c>
      <c r="O4144" s="188">
        <v>47.17</v>
      </c>
      <c r="P4144" s="188">
        <v>57.17</v>
      </c>
      <c r="Q4144" s="188">
        <v>57.17</v>
      </c>
      <c r="R4144" s="188">
        <v>58.16</v>
      </c>
      <c r="S4144" s="188">
        <v>56.92</v>
      </c>
      <c r="T4144" s="188">
        <v>49.81</v>
      </c>
      <c r="U4144" s="188">
        <v>45.62</v>
      </c>
      <c r="V4144" s="188">
        <v>50.83</v>
      </c>
      <c r="W4144" s="188">
        <v>46.75</v>
      </c>
      <c r="X4144" s="188">
        <v>55.94</v>
      </c>
      <c r="Y4144" s="188">
        <v>56.01</v>
      </c>
      <c r="Z4144" s="188">
        <v>58.82</v>
      </c>
      <c r="AA4144" s="188">
        <v>50.44</v>
      </c>
      <c r="AB4144" s="188">
        <v>64.489999999999995</v>
      </c>
      <c r="AC4144" s="188">
        <v>53.33</v>
      </c>
      <c r="AD4144" s="188">
        <v>49.88</v>
      </c>
      <c r="AE4144" s="188">
        <v>63.08</v>
      </c>
      <c r="AF4144" s="188">
        <v>52.8</v>
      </c>
    </row>
    <row r="4145" spans="1:32" x14ac:dyDescent="0.3">
      <c r="A4145" s="180" t="s">
        <v>973</v>
      </c>
      <c r="B4145" s="180">
        <v>20180</v>
      </c>
      <c r="C4145" s="182" t="s">
        <v>30415</v>
      </c>
      <c r="D4145" s="180" t="s">
        <v>6</v>
      </c>
      <c r="E4145" s="180" t="s">
        <v>857</v>
      </c>
      <c r="F4145" s="188">
        <v>101.62</v>
      </c>
      <c r="G4145" s="188">
        <v>83.31</v>
      </c>
      <c r="H4145" s="188">
        <v>63.91</v>
      </c>
      <c r="I4145" s="188">
        <v>67.8</v>
      </c>
      <c r="J4145" s="188">
        <v>78.38</v>
      </c>
      <c r="K4145" s="188">
        <v>88.02</v>
      </c>
      <c r="L4145" s="188">
        <v>82.33</v>
      </c>
      <c r="M4145" s="188">
        <v>130.09</v>
      </c>
      <c r="N4145" s="188">
        <v>102.66</v>
      </c>
      <c r="O4145" s="188">
        <v>77.849999999999994</v>
      </c>
      <c r="P4145" s="188">
        <v>94.35</v>
      </c>
      <c r="Q4145" s="188">
        <v>94.35</v>
      </c>
      <c r="R4145" s="188">
        <v>95.98</v>
      </c>
      <c r="S4145" s="188">
        <v>93.95</v>
      </c>
      <c r="T4145" s="188">
        <v>82.21</v>
      </c>
      <c r="U4145" s="188">
        <v>75.3</v>
      </c>
      <c r="V4145" s="188">
        <v>83.9</v>
      </c>
      <c r="W4145" s="188">
        <v>77.16</v>
      </c>
      <c r="X4145" s="188">
        <v>92.32</v>
      </c>
      <c r="Y4145" s="188">
        <v>92.44</v>
      </c>
      <c r="Z4145" s="188">
        <v>97.08</v>
      </c>
      <c r="AA4145" s="188">
        <v>83.26</v>
      </c>
      <c r="AB4145" s="188">
        <v>106.44</v>
      </c>
      <c r="AC4145" s="188">
        <v>88.02</v>
      </c>
      <c r="AD4145" s="188">
        <v>82.33</v>
      </c>
      <c r="AE4145" s="188">
        <v>104.12</v>
      </c>
      <c r="AF4145" s="188">
        <v>87.15</v>
      </c>
    </row>
    <row r="4146" spans="1:32" x14ac:dyDescent="0.3">
      <c r="A4146" s="180" t="s">
        <v>973</v>
      </c>
      <c r="B4146" s="180">
        <v>20181</v>
      </c>
      <c r="C4146" s="182" t="s">
        <v>30416</v>
      </c>
      <c r="D4146" s="180" t="s">
        <v>6</v>
      </c>
      <c r="E4146" s="180" t="s">
        <v>857</v>
      </c>
      <c r="F4146" s="188">
        <v>136.06</v>
      </c>
      <c r="G4146" s="188">
        <v>111.55</v>
      </c>
      <c r="H4146" s="188">
        <v>85.57</v>
      </c>
      <c r="I4146" s="188">
        <v>90.78</v>
      </c>
      <c r="J4146" s="188">
        <v>104.94</v>
      </c>
      <c r="K4146" s="188">
        <v>117.86</v>
      </c>
      <c r="L4146" s="188">
        <v>110.23</v>
      </c>
      <c r="M4146" s="188">
        <v>174.18</v>
      </c>
      <c r="N4146" s="188">
        <v>137.46</v>
      </c>
      <c r="O4146" s="188">
        <v>104.24</v>
      </c>
      <c r="P4146" s="188">
        <v>126.34</v>
      </c>
      <c r="Q4146" s="188">
        <v>126.34</v>
      </c>
      <c r="R4146" s="188">
        <v>128.51</v>
      </c>
      <c r="S4146" s="188">
        <v>125.79</v>
      </c>
      <c r="T4146" s="188">
        <v>110.08</v>
      </c>
      <c r="U4146" s="188">
        <v>100.82</v>
      </c>
      <c r="V4146" s="188">
        <v>112.33</v>
      </c>
      <c r="W4146" s="188">
        <v>103.31</v>
      </c>
      <c r="X4146" s="188">
        <v>123.61</v>
      </c>
      <c r="Y4146" s="188">
        <v>123.77</v>
      </c>
      <c r="Z4146" s="188">
        <v>129.99</v>
      </c>
      <c r="AA4146" s="188">
        <v>111.48</v>
      </c>
      <c r="AB4146" s="188">
        <v>142.52000000000001</v>
      </c>
      <c r="AC4146" s="188">
        <v>117.86</v>
      </c>
      <c r="AD4146" s="188">
        <v>110.23</v>
      </c>
      <c r="AE4146" s="188">
        <v>139.41</v>
      </c>
      <c r="AF4146" s="188">
        <v>116.69</v>
      </c>
    </row>
    <row r="4147" spans="1:32" x14ac:dyDescent="0.3">
      <c r="A4147" s="180" t="s">
        <v>973</v>
      </c>
      <c r="B4147" s="180">
        <v>20177</v>
      </c>
      <c r="C4147" s="182" t="s">
        <v>30417</v>
      </c>
      <c r="D4147" s="180" t="s">
        <v>6</v>
      </c>
      <c r="E4147" s="180" t="s">
        <v>857</v>
      </c>
      <c r="F4147" s="188">
        <v>33.65</v>
      </c>
      <c r="G4147" s="188">
        <v>27.59</v>
      </c>
      <c r="H4147" s="188">
        <v>21.16</v>
      </c>
      <c r="I4147" s="188">
        <v>22.45</v>
      </c>
      <c r="J4147" s="188">
        <v>25.96</v>
      </c>
      <c r="K4147" s="188">
        <v>29.15</v>
      </c>
      <c r="L4147" s="188">
        <v>27.26</v>
      </c>
      <c r="M4147" s="188">
        <v>43.08</v>
      </c>
      <c r="N4147" s="188">
        <v>34</v>
      </c>
      <c r="O4147" s="188">
        <v>25.78</v>
      </c>
      <c r="P4147" s="188">
        <v>31.25</v>
      </c>
      <c r="Q4147" s="188">
        <v>31.25</v>
      </c>
      <c r="R4147" s="188">
        <v>31.79</v>
      </c>
      <c r="S4147" s="188">
        <v>31.11</v>
      </c>
      <c r="T4147" s="188">
        <v>27.23</v>
      </c>
      <c r="U4147" s="188">
        <v>24.94</v>
      </c>
      <c r="V4147" s="188">
        <v>27.78</v>
      </c>
      <c r="W4147" s="188">
        <v>25.55</v>
      </c>
      <c r="X4147" s="188">
        <v>30.57</v>
      </c>
      <c r="Y4147" s="188">
        <v>30.61</v>
      </c>
      <c r="Z4147" s="188">
        <v>32.15</v>
      </c>
      <c r="AA4147" s="188">
        <v>27.57</v>
      </c>
      <c r="AB4147" s="188">
        <v>35.25</v>
      </c>
      <c r="AC4147" s="188">
        <v>29.15</v>
      </c>
      <c r="AD4147" s="188">
        <v>27.26</v>
      </c>
      <c r="AE4147" s="188">
        <v>34.479999999999997</v>
      </c>
      <c r="AF4147" s="188">
        <v>28.86</v>
      </c>
    </row>
    <row r="4148" spans="1:32" x14ac:dyDescent="0.3">
      <c r="A4148" s="180" t="s">
        <v>26723</v>
      </c>
      <c r="B4148" s="180">
        <v>40945</v>
      </c>
      <c r="C4148" s="182" t="s">
        <v>30418</v>
      </c>
      <c r="D4148" s="180" t="s">
        <v>40</v>
      </c>
      <c r="E4148" s="180" t="s">
        <v>857</v>
      </c>
      <c r="F4148" s="188">
        <v>22.55</v>
      </c>
      <c r="G4148" s="188">
        <v>33</v>
      </c>
      <c r="H4148" s="188">
        <v>35.909999999999997</v>
      </c>
      <c r="I4148" s="188">
        <v>20.5</v>
      </c>
      <c r="J4148" s="188">
        <v>30.65</v>
      </c>
      <c r="K4148" s="188">
        <v>40.92</v>
      </c>
      <c r="L4148" s="188">
        <v>18.27</v>
      </c>
      <c r="M4148" s="188">
        <v>31.26</v>
      </c>
      <c r="N4148" s="188">
        <v>18.96</v>
      </c>
      <c r="O4148" s="188">
        <v>18.43</v>
      </c>
      <c r="P4148" s="188">
        <v>41.71</v>
      </c>
      <c r="Q4148" s="188">
        <v>25.08</v>
      </c>
      <c r="R4148" s="188">
        <v>17.61</v>
      </c>
      <c r="S4148" s="188">
        <v>19.329999999999998</v>
      </c>
      <c r="T4148" s="188">
        <v>30.78</v>
      </c>
      <c r="U4148" s="188">
        <v>24.78</v>
      </c>
      <c r="V4148" s="188">
        <v>28.15</v>
      </c>
      <c r="W4148" s="188">
        <v>22.86</v>
      </c>
      <c r="X4148" s="188">
        <v>21.69</v>
      </c>
      <c r="Y4148" s="188">
        <v>31.83</v>
      </c>
      <c r="Z4148" s="188">
        <v>16.84</v>
      </c>
      <c r="AA4148" s="188">
        <v>40.909999999999997</v>
      </c>
      <c r="AB4148" s="188">
        <v>33.380000000000003</v>
      </c>
      <c r="AC4148" s="188">
        <v>23.65</v>
      </c>
      <c r="AD4148" s="188">
        <v>16.149999999999999</v>
      </c>
      <c r="AE4148" s="188">
        <v>63.49</v>
      </c>
      <c r="AF4148" s="188">
        <v>14.78</v>
      </c>
    </row>
    <row r="4149" spans="1:32" x14ac:dyDescent="0.3">
      <c r="A4149" s="180" t="s">
        <v>26723</v>
      </c>
      <c r="B4149" s="180">
        <v>40946</v>
      </c>
      <c r="C4149" s="182" t="s">
        <v>30419</v>
      </c>
      <c r="D4149" s="180" t="s">
        <v>63</v>
      </c>
      <c r="E4149" s="180" t="s">
        <v>857</v>
      </c>
      <c r="F4149" s="188">
        <v>3946</v>
      </c>
      <c r="G4149" s="188">
        <v>5754.15</v>
      </c>
      <c r="H4149" s="188">
        <v>6303.13</v>
      </c>
      <c r="I4149" s="188">
        <v>3568.02</v>
      </c>
      <c r="J4149" s="188">
        <v>5354.21</v>
      </c>
      <c r="K4149" s="188">
        <v>7203.79</v>
      </c>
      <c r="L4149" s="188">
        <v>3255.33</v>
      </c>
      <c r="M4149" s="188">
        <v>5478.88</v>
      </c>
      <c r="N4149" s="188">
        <v>3401.59</v>
      </c>
      <c r="O4149" s="188">
        <v>3245.65</v>
      </c>
      <c r="P4149" s="188">
        <v>7378.85</v>
      </c>
      <c r="Q4149" s="188">
        <v>4393.01</v>
      </c>
      <c r="R4149" s="188">
        <v>3168.24</v>
      </c>
      <c r="S4149" s="188">
        <v>3350.24</v>
      </c>
      <c r="T4149" s="188">
        <v>5363.33</v>
      </c>
      <c r="U4149" s="188">
        <v>4337.33</v>
      </c>
      <c r="V4149" s="188">
        <v>4975.16</v>
      </c>
      <c r="W4149" s="188">
        <v>4013.16</v>
      </c>
      <c r="X4149" s="188">
        <v>3813.26</v>
      </c>
      <c r="Y4149" s="188">
        <v>5564.48</v>
      </c>
      <c r="Z4149" s="188">
        <v>2933.72</v>
      </c>
      <c r="AA4149" s="188">
        <v>7142.31</v>
      </c>
      <c r="AB4149" s="188">
        <v>5867.79</v>
      </c>
      <c r="AC4149" s="188">
        <v>4150.26</v>
      </c>
      <c r="AD4149" s="188">
        <v>2852.84</v>
      </c>
      <c r="AE4149" s="188">
        <v>11122.74</v>
      </c>
      <c r="AF4149" s="188">
        <v>2600.85</v>
      </c>
    </row>
    <row r="4150" spans="1:32" x14ac:dyDescent="0.3">
      <c r="A4150" s="180" t="s">
        <v>26723</v>
      </c>
      <c r="B4150" s="180">
        <v>7153</v>
      </c>
      <c r="C4150" s="182" t="s">
        <v>30420</v>
      </c>
      <c r="D4150" s="180" t="s">
        <v>40</v>
      </c>
      <c r="E4150" s="180" t="s">
        <v>857</v>
      </c>
      <c r="F4150" s="188">
        <v>25.08</v>
      </c>
      <c r="G4150" s="188">
        <v>28.76</v>
      </c>
      <c r="H4150" s="188">
        <v>74.95</v>
      </c>
      <c r="I4150" s="188">
        <v>30.55</v>
      </c>
      <c r="J4150" s="188">
        <v>42.45</v>
      </c>
      <c r="K4150" s="188">
        <v>33.090000000000003</v>
      </c>
      <c r="L4150" s="188">
        <v>56.84</v>
      </c>
      <c r="M4150" s="188">
        <v>50.23</v>
      </c>
      <c r="N4150" s="188">
        <v>30.78</v>
      </c>
      <c r="O4150" s="188">
        <v>44.47</v>
      </c>
      <c r="P4150" s="188">
        <v>44.6</v>
      </c>
      <c r="Q4150" s="188">
        <v>36.86</v>
      </c>
      <c r="R4150" s="188">
        <v>30.65</v>
      </c>
      <c r="S4150" s="188">
        <v>34.36</v>
      </c>
      <c r="T4150" s="188">
        <v>34.69</v>
      </c>
      <c r="U4150" s="188">
        <v>33.33</v>
      </c>
      <c r="V4150" s="188">
        <v>21.95</v>
      </c>
      <c r="W4150" s="188">
        <v>42.34</v>
      </c>
      <c r="X4150" s="188">
        <v>47.64</v>
      </c>
      <c r="Y4150" s="188">
        <v>42.26</v>
      </c>
      <c r="Z4150" s="188">
        <v>32.479999999999997</v>
      </c>
      <c r="AA4150" s="188">
        <v>31.33</v>
      </c>
      <c r="AB4150" s="188">
        <v>35.96</v>
      </c>
      <c r="AC4150" s="188">
        <v>40.72</v>
      </c>
      <c r="AD4150" s="188">
        <v>25.21</v>
      </c>
      <c r="AE4150" s="188">
        <v>59.32</v>
      </c>
      <c r="AF4150" s="188">
        <v>30.13</v>
      </c>
    </row>
    <row r="4151" spans="1:32" x14ac:dyDescent="0.3">
      <c r="A4151" s="180" t="s">
        <v>26723</v>
      </c>
      <c r="B4151" s="180">
        <v>41089</v>
      </c>
      <c r="C4151" s="182" t="s">
        <v>30421</v>
      </c>
      <c r="D4151" s="180" t="s">
        <v>63</v>
      </c>
      <c r="E4151" s="180" t="s">
        <v>857</v>
      </c>
      <c r="F4151" s="188">
        <v>4389.18</v>
      </c>
      <c r="G4151" s="188">
        <v>5017.59</v>
      </c>
      <c r="H4151" s="188">
        <v>13151.9</v>
      </c>
      <c r="I4151" s="188">
        <v>5314.37</v>
      </c>
      <c r="J4151" s="188">
        <v>7416.28</v>
      </c>
      <c r="K4151" s="188">
        <v>5824.73</v>
      </c>
      <c r="L4151" s="188">
        <v>10118.120000000001</v>
      </c>
      <c r="M4151" s="188">
        <v>8803.69</v>
      </c>
      <c r="N4151" s="188">
        <v>5520.1</v>
      </c>
      <c r="O4151" s="188">
        <v>7827.45</v>
      </c>
      <c r="P4151" s="188">
        <v>7892.38</v>
      </c>
      <c r="Q4151" s="188">
        <v>6452.93</v>
      </c>
      <c r="R4151" s="188">
        <v>5513.46</v>
      </c>
      <c r="S4151" s="188">
        <v>5950.53</v>
      </c>
      <c r="T4151" s="188">
        <v>6043.1</v>
      </c>
      <c r="U4151" s="188">
        <v>5832.69</v>
      </c>
      <c r="V4151" s="188">
        <v>3879.61</v>
      </c>
      <c r="W4151" s="188">
        <v>7430.52</v>
      </c>
      <c r="X4151" s="188">
        <v>8369.4599999999991</v>
      </c>
      <c r="Y4151" s="188">
        <v>7390</v>
      </c>
      <c r="Z4151" s="188">
        <v>5656.82</v>
      </c>
      <c r="AA4151" s="188">
        <v>5470.99</v>
      </c>
      <c r="AB4151" s="188">
        <v>6320.45</v>
      </c>
      <c r="AC4151" s="188">
        <v>7147.7</v>
      </c>
      <c r="AD4151" s="188">
        <v>4453.43</v>
      </c>
      <c r="AE4151" s="188">
        <v>10393.57</v>
      </c>
      <c r="AF4151" s="188">
        <v>5299.42</v>
      </c>
    </row>
    <row r="4152" spans="1:32" x14ac:dyDescent="0.3">
      <c r="A4152" s="180" t="s">
        <v>26723</v>
      </c>
      <c r="B4152" s="180">
        <v>40943</v>
      </c>
      <c r="C4152" s="182" t="s">
        <v>30422</v>
      </c>
      <c r="D4152" s="180" t="s">
        <v>40</v>
      </c>
      <c r="E4152" s="180" t="s">
        <v>857</v>
      </c>
      <c r="F4152" s="188">
        <v>28.23</v>
      </c>
      <c r="G4152" s="188">
        <v>27.98</v>
      </c>
      <c r="H4152" s="188">
        <v>82.45</v>
      </c>
      <c r="I4152" s="188">
        <v>31.48</v>
      </c>
      <c r="J4152" s="188">
        <v>42.45</v>
      </c>
      <c r="K4152" s="188">
        <v>30.76</v>
      </c>
      <c r="L4152" s="188">
        <v>54.8</v>
      </c>
      <c r="M4152" s="188">
        <v>35.67</v>
      </c>
      <c r="N4152" s="188">
        <v>32.090000000000003</v>
      </c>
      <c r="O4152" s="188">
        <v>48</v>
      </c>
      <c r="P4152" s="188">
        <v>44.43</v>
      </c>
      <c r="Q4152" s="188">
        <v>35.44</v>
      </c>
      <c r="R4152" s="188">
        <v>30.34</v>
      </c>
      <c r="S4152" s="188">
        <v>35.39</v>
      </c>
      <c r="T4152" s="188">
        <v>34.799999999999997</v>
      </c>
      <c r="U4152" s="188">
        <v>31.82</v>
      </c>
      <c r="V4152" s="188">
        <v>26.59</v>
      </c>
      <c r="W4152" s="188">
        <v>38.67</v>
      </c>
      <c r="X4152" s="188">
        <v>46.79</v>
      </c>
      <c r="Y4152" s="188">
        <v>46.48</v>
      </c>
      <c r="Z4152" s="188">
        <v>34.96</v>
      </c>
      <c r="AA4152" s="188">
        <v>43.9</v>
      </c>
      <c r="AB4152" s="188">
        <v>41.47</v>
      </c>
      <c r="AC4152" s="188">
        <v>40.85</v>
      </c>
      <c r="AD4152" s="188">
        <v>25.55</v>
      </c>
      <c r="AE4152" s="188">
        <v>72.39</v>
      </c>
      <c r="AF4152" s="188">
        <v>31.05</v>
      </c>
    </row>
    <row r="4153" spans="1:32" x14ac:dyDescent="0.3">
      <c r="A4153" s="180" t="s">
        <v>26723</v>
      </c>
      <c r="B4153" s="180">
        <v>40944</v>
      </c>
      <c r="C4153" s="182" t="s">
        <v>30423</v>
      </c>
      <c r="D4153" s="180" t="s">
        <v>63</v>
      </c>
      <c r="E4153" s="180" t="s">
        <v>857</v>
      </c>
      <c r="F4153" s="188">
        <v>4938.83</v>
      </c>
      <c r="G4153" s="188">
        <v>4879.18</v>
      </c>
      <c r="H4153" s="188">
        <v>14467.4</v>
      </c>
      <c r="I4153" s="188">
        <v>5476.32</v>
      </c>
      <c r="J4153" s="188">
        <v>7416.28</v>
      </c>
      <c r="K4153" s="188">
        <v>5414.5</v>
      </c>
      <c r="L4153" s="188">
        <v>9757.52</v>
      </c>
      <c r="M4153" s="188">
        <v>6250.09</v>
      </c>
      <c r="N4153" s="188">
        <v>5754.7</v>
      </c>
      <c r="O4153" s="188">
        <v>8451.42</v>
      </c>
      <c r="P4153" s="188">
        <v>7861.82</v>
      </c>
      <c r="Q4153" s="188">
        <v>6204.74</v>
      </c>
      <c r="R4153" s="188">
        <v>5459.39</v>
      </c>
      <c r="S4153" s="188">
        <v>6131.86</v>
      </c>
      <c r="T4153" s="188">
        <v>6061.31</v>
      </c>
      <c r="U4153" s="188">
        <v>5570.97</v>
      </c>
      <c r="V4153" s="188">
        <v>4697.6099999999997</v>
      </c>
      <c r="W4153" s="188">
        <v>6782.31</v>
      </c>
      <c r="X4153" s="188">
        <v>8219.65</v>
      </c>
      <c r="Y4153" s="188">
        <v>8129</v>
      </c>
      <c r="Z4153" s="188">
        <v>6087.56</v>
      </c>
      <c r="AA4153" s="188">
        <v>7663.21</v>
      </c>
      <c r="AB4153" s="188">
        <v>7289.67</v>
      </c>
      <c r="AC4153" s="188">
        <v>7168.63</v>
      </c>
      <c r="AD4153" s="188">
        <v>4511.07</v>
      </c>
      <c r="AE4153" s="188">
        <v>12682.04</v>
      </c>
      <c r="AF4153" s="188">
        <v>5460.93</v>
      </c>
    </row>
    <row r="4154" spans="1:32" x14ac:dyDescent="0.3">
      <c r="A4154" s="180" t="s">
        <v>26723</v>
      </c>
      <c r="B4154" s="180">
        <v>6175</v>
      </c>
      <c r="C4154" s="182" t="s">
        <v>30424</v>
      </c>
      <c r="D4154" s="180" t="s">
        <v>40</v>
      </c>
      <c r="E4154" s="180" t="s">
        <v>857</v>
      </c>
      <c r="F4154" s="188">
        <v>72.349999999999994</v>
      </c>
      <c r="G4154" s="188">
        <v>35.85</v>
      </c>
      <c r="H4154" s="188">
        <v>51.03</v>
      </c>
      <c r="I4154" s="188">
        <v>33.950000000000003</v>
      </c>
      <c r="J4154" s="188">
        <v>47.13</v>
      </c>
      <c r="K4154" s="188">
        <v>61.29</v>
      </c>
      <c r="L4154" s="188">
        <v>33.36</v>
      </c>
      <c r="M4154" s="188">
        <v>54.29</v>
      </c>
      <c r="N4154" s="188">
        <v>72.84</v>
      </c>
      <c r="O4154" s="188">
        <v>66.78</v>
      </c>
      <c r="P4154" s="188">
        <v>29.83</v>
      </c>
      <c r="Q4154" s="188">
        <v>47.13</v>
      </c>
      <c r="R4154" s="188">
        <v>23.59</v>
      </c>
      <c r="S4154" s="188">
        <v>37.01</v>
      </c>
      <c r="T4154" s="188">
        <v>67.22</v>
      </c>
      <c r="U4154" s="188">
        <v>33.950000000000003</v>
      </c>
      <c r="V4154" s="188">
        <v>46.51</v>
      </c>
      <c r="W4154" s="188">
        <v>29.08</v>
      </c>
      <c r="X4154" s="188">
        <v>34.44</v>
      </c>
      <c r="Y4154" s="188">
        <v>47.98</v>
      </c>
      <c r="Z4154" s="188">
        <v>75.489999999999995</v>
      </c>
      <c r="AA4154" s="188">
        <v>42.14</v>
      </c>
      <c r="AB4154" s="188">
        <v>43.72</v>
      </c>
      <c r="AC4154" s="188">
        <v>43</v>
      </c>
      <c r="AD4154" s="188">
        <v>45.85</v>
      </c>
      <c r="AE4154" s="188">
        <v>33.54</v>
      </c>
      <c r="AF4154" s="188">
        <v>44.76</v>
      </c>
    </row>
    <row r="4155" spans="1:32" x14ac:dyDescent="0.3">
      <c r="A4155" s="180" t="s">
        <v>26723</v>
      </c>
      <c r="B4155" s="180">
        <v>41092</v>
      </c>
      <c r="C4155" s="182" t="s">
        <v>30425</v>
      </c>
      <c r="D4155" s="180" t="s">
        <v>63</v>
      </c>
      <c r="E4155" s="180" t="s">
        <v>857</v>
      </c>
      <c r="F4155" s="188">
        <v>12654.87</v>
      </c>
      <c r="G4155" s="188">
        <v>6251.92</v>
      </c>
      <c r="H4155" s="188">
        <v>8954.6299999999992</v>
      </c>
      <c r="I4155" s="188">
        <v>5906.13</v>
      </c>
      <c r="J4155" s="188">
        <v>8235.52</v>
      </c>
      <c r="K4155" s="188">
        <v>10787.28</v>
      </c>
      <c r="L4155" s="188">
        <v>5939.69</v>
      </c>
      <c r="M4155" s="188">
        <v>9515.52</v>
      </c>
      <c r="N4155" s="188">
        <v>13062.06</v>
      </c>
      <c r="O4155" s="188">
        <v>11756.55</v>
      </c>
      <c r="P4155" s="188">
        <v>5279.72</v>
      </c>
      <c r="Q4155" s="188">
        <v>8249.51</v>
      </c>
      <c r="R4155" s="188">
        <v>4245.62</v>
      </c>
      <c r="S4155" s="188">
        <v>6409.95</v>
      </c>
      <c r="T4155" s="188">
        <v>11704.98</v>
      </c>
      <c r="U4155" s="188">
        <v>5941.51</v>
      </c>
      <c r="V4155" s="188">
        <v>8214.42</v>
      </c>
      <c r="W4155" s="188">
        <v>5103.0600000000004</v>
      </c>
      <c r="X4155" s="188">
        <v>6052.5</v>
      </c>
      <c r="Y4155" s="188">
        <v>8388.76</v>
      </c>
      <c r="Z4155" s="188">
        <v>13142.81</v>
      </c>
      <c r="AA4155" s="188">
        <v>7353.39</v>
      </c>
      <c r="AB4155" s="188">
        <v>7683.48</v>
      </c>
      <c r="AC4155" s="188">
        <v>7547.17</v>
      </c>
      <c r="AD4155" s="188">
        <v>8098.47</v>
      </c>
      <c r="AE4155" s="188">
        <v>5875.03</v>
      </c>
      <c r="AF4155" s="188">
        <v>7871.33</v>
      </c>
    </row>
    <row r="4156" spans="1:32" x14ac:dyDescent="0.3">
      <c r="A4156" s="180" t="s">
        <v>973</v>
      </c>
      <c r="B4156" s="180">
        <v>37712</v>
      </c>
      <c r="C4156" s="182" t="s">
        <v>30426</v>
      </c>
      <c r="D4156" s="180" t="s">
        <v>47</v>
      </c>
      <c r="E4156" s="180" t="s">
        <v>857</v>
      </c>
      <c r="F4156" s="188">
        <v>82.17</v>
      </c>
      <c r="G4156" s="188">
        <v>76.37</v>
      </c>
      <c r="H4156" s="188">
        <v>88.59</v>
      </c>
      <c r="I4156" s="188">
        <v>82.48</v>
      </c>
      <c r="J4156" s="188">
        <v>73.31</v>
      </c>
      <c r="K4156" s="188">
        <v>49.24</v>
      </c>
      <c r="L4156" s="188">
        <v>60.33</v>
      </c>
      <c r="M4156" s="188">
        <v>72.86</v>
      </c>
      <c r="N4156" s="188">
        <v>57.03</v>
      </c>
      <c r="O4156" s="188">
        <v>62.32</v>
      </c>
      <c r="P4156" s="188">
        <v>60.85</v>
      </c>
      <c r="Q4156" s="188">
        <v>58.71</v>
      </c>
      <c r="R4156" s="188">
        <v>72.400000000000006</v>
      </c>
      <c r="S4156" s="188">
        <v>73.56</v>
      </c>
      <c r="T4156" s="188">
        <v>73.31</v>
      </c>
      <c r="U4156" s="188">
        <v>52.97</v>
      </c>
      <c r="V4156" s="188">
        <v>65.489999999999995</v>
      </c>
      <c r="W4156" s="188">
        <v>82.17</v>
      </c>
      <c r="X4156" s="188">
        <v>67.2</v>
      </c>
      <c r="Y4156" s="188">
        <v>70.260000000000005</v>
      </c>
      <c r="Z4156" s="188">
        <v>85.41</v>
      </c>
      <c r="AA4156" s="188">
        <v>61.31</v>
      </c>
      <c r="AB4156" s="188">
        <v>64.12</v>
      </c>
      <c r="AC4156" s="188">
        <v>79.42</v>
      </c>
      <c r="AD4156" s="188">
        <v>85.53</v>
      </c>
      <c r="AE4156" s="188">
        <v>66.17</v>
      </c>
      <c r="AF4156" s="188">
        <v>62.53</v>
      </c>
    </row>
    <row r="4157" spans="1:32" x14ac:dyDescent="0.3">
      <c r="A4157" s="180" t="s">
        <v>973</v>
      </c>
      <c r="B4157" s="180">
        <v>34558</v>
      </c>
      <c r="C4157" s="182" t="s">
        <v>30427</v>
      </c>
      <c r="D4157" s="180" t="s">
        <v>37</v>
      </c>
      <c r="E4157" s="180" t="s">
        <v>857</v>
      </c>
      <c r="F4157" s="188"/>
      <c r="G4157" s="188">
        <v>3.32</v>
      </c>
      <c r="H4157" s="188">
        <v>3.34</v>
      </c>
      <c r="I4157" s="188"/>
      <c r="J4157" s="188">
        <v>2.54</v>
      </c>
      <c r="K4157" s="188">
        <v>2.83</v>
      </c>
      <c r="L4157" s="188">
        <v>2.75</v>
      </c>
      <c r="M4157" s="188">
        <v>2.9</v>
      </c>
      <c r="N4157" s="188">
        <v>2.4900000000000002</v>
      </c>
      <c r="O4157" s="188"/>
      <c r="P4157" s="188">
        <v>3.14</v>
      </c>
      <c r="Q4157" s="188">
        <v>2.75</v>
      </c>
      <c r="R4157" s="188">
        <v>3.56</v>
      </c>
      <c r="S4157" s="188">
        <v>3.15</v>
      </c>
      <c r="T4157" s="188"/>
      <c r="U4157" s="188"/>
      <c r="V4157" s="188">
        <v>2.98</v>
      </c>
      <c r="W4157" s="188">
        <v>2.68</v>
      </c>
      <c r="X4157" s="188">
        <v>2.54</v>
      </c>
      <c r="Y4157" s="188"/>
      <c r="Z4157" s="188">
        <v>3.54</v>
      </c>
      <c r="AA4157" s="188"/>
      <c r="AB4157" s="188">
        <v>3.12</v>
      </c>
      <c r="AC4157" s="188">
        <v>2.75</v>
      </c>
      <c r="AD4157" s="188"/>
      <c r="AE4157" s="188">
        <v>2.63</v>
      </c>
      <c r="AF4157" s="188"/>
    </row>
    <row r="4158" spans="1:32" x14ac:dyDescent="0.3">
      <c r="A4158" s="180" t="s">
        <v>973</v>
      </c>
      <c r="B4158" s="180">
        <v>34547</v>
      </c>
      <c r="C4158" s="182" t="s">
        <v>30428</v>
      </c>
      <c r="D4158" s="180" t="s">
        <v>37</v>
      </c>
      <c r="E4158" s="180" t="s">
        <v>857</v>
      </c>
      <c r="F4158" s="188"/>
      <c r="G4158" s="188">
        <v>4.08</v>
      </c>
      <c r="H4158" s="188">
        <v>4.0999999999999996</v>
      </c>
      <c r="I4158" s="188"/>
      <c r="J4158" s="188">
        <v>3.12</v>
      </c>
      <c r="K4158" s="188">
        <v>3.48</v>
      </c>
      <c r="L4158" s="188">
        <v>3.38</v>
      </c>
      <c r="M4158" s="188">
        <v>3.56</v>
      </c>
      <c r="N4158" s="188">
        <v>3.06</v>
      </c>
      <c r="O4158" s="188"/>
      <c r="P4158" s="188">
        <v>3.87</v>
      </c>
      <c r="Q4158" s="188">
        <v>3.38</v>
      </c>
      <c r="R4158" s="188">
        <v>4.38</v>
      </c>
      <c r="S4158" s="188">
        <v>3.88</v>
      </c>
      <c r="T4158" s="188"/>
      <c r="U4158" s="188"/>
      <c r="V4158" s="188">
        <v>3.67</v>
      </c>
      <c r="W4158" s="188">
        <v>3.3</v>
      </c>
      <c r="X4158" s="188">
        <v>3.12</v>
      </c>
      <c r="Y4158" s="188"/>
      <c r="Z4158" s="188">
        <v>4.3600000000000003</v>
      </c>
      <c r="AA4158" s="188"/>
      <c r="AB4158" s="188">
        <v>3.83</v>
      </c>
      <c r="AC4158" s="188">
        <v>3.38</v>
      </c>
      <c r="AD4158" s="188"/>
      <c r="AE4158" s="188">
        <v>3.24</v>
      </c>
      <c r="AF4158" s="188"/>
    </row>
    <row r="4159" spans="1:32" x14ac:dyDescent="0.3">
      <c r="A4159" s="180" t="s">
        <v>973</v>
      </c>
      <c r="B4159" s="180">
        <v>34548</v>
      </c>
      <c r="C4159" s="182" t="s">
        <v>30429</v>
      </c>
      <c r="D4159" s="180" t="s">
        <v>37</v>
      </c>
      <c r="E4159" s="180" t="s">
        <v>857</v>
      </c>
      <c r="F4159" s="188"/>
      <c r="G4159" s="188">
        <v>6.7</v>
      </c>
      <c r="H4159" s="188">
        <v>6.73</v>
      </c>
      <c r="I4159" s="188"/>
      <c r="J4159" s="188">
        <v>5.13</v>
      </c>
      <c r="K4159" s="188">
        <v>5.71</v>
      </c>
      <c r="L4159" s="188">
        <v>5.55</v>
      </c>
      <c r="M4159" s="188">
        <v>5.85</v>
      </c>
      <c r="N4159" s="188">
        <v>5.0199999999999996</v>
      </c>
      <c r="O4159" s="188"/>
      <c r="P4159" s="188">
        <v>6.34</v>
      </c>
      <c r="Q4159" s="188">
        <v>5.55</v>
      </c>
      <c r="R4159" s="188">
        <v>7.18</v>
      </c>
      <c r="S4159" s="188">
        <v>6.36</v>
      </c>
      <c r="T4159" s="188"/>
      <c r="U4159" s="188"/>
      <c r="V4159" s="188">
        <v>6.02</v>
      </c>
      <c r="W4159" s="188">
        <v>5.42</v>
      </c>
      <c r="X4159" s="188">
        <v>5.13</v>
      </c>
      <c r="Y4159" s="188"/>
      <c r="Z4159" s="188">
        <v>7.15</v>
      </c>
      <c r="AA4159" s="188"/>
      <c r="AB4159" s="188">
        <v>6.29</v>
      </c>
      <c r="AC4159" s="188">
        <v>5.54</v>
      </c>
      <c r="AD4159" s="188"/>
      <c r="AE4159" s="188">
        <v>5.31</v>
      </c>
      <c r="AF4159" s="188"/>
    </row>
    <row r="4160" spans="1:32" x14ac:dyDescent="0.3">
      <c r="A4160" s="180" t="s">
        <v>973</v>
      </c>
      <c r="B4160" s="180">
        <v>34550</v>
      </c>
      <c r="C4160" s="182" t="s">
        <v>30430</v>
      </c>
      <c r="D4160" s="180" t="s">
        <v>37</v>
      </c>
      <c r="E4160" s="180" t="s">
        <v>857</v>
      </c>
      <c r="F4160" s="188"/>
      <c r="G4160" s="188">
        <v>1.76</v>
      </c>
      <c r="H4160" s="188">
        <v>1.77</v>
      </c>
      <c r="I4160" s="188"/>
      <c r="J4160" s="188">
        <v>1.35</v>
      </c>
      <c r="K4160" s="188">
        <v>1.5</v>
      </c>
      <c r="L4160" s="188">
        <v>1.46</v>
      </c>
      <c r="M4160" s="188">
        <v>1.54</v>
      </c>
      <c r="N4160" s="188">
        <v>1.32</v>
      </c>
      <c r="O4160" s="188"/>
      <c r="P4160" s="188">
        <v>1.67</v>
      </c>
      <c r="Q4160" s="188">
        <v>1.46</v>
      </c>
      <c r="R4160" s="188">
        <v>1.89</v>
      </c>
      <c r="S4160" s="188">
        <v>1.67</v>
      </c>
      <c r="T4160" s="188"/>
      <c r="U4160" s="188"/>
      <c r="V4160" s="188">
        <v>1.58</v>
      </c>
      <c r="W4160" s="188">
        <v>1.43</v>
      </c>
      <c r="X4160" s="188">
        <v>1.35</v>
      </c>
      <c r="Y4160" s="188"/>
      <c r="Z4160" s="188">
        <v>1.88</v>
      </c>
      <c r="AA4160" s="188"/>
      <c r="AB4160" s="188">
        <v>1.66</v>
      </c>
      <c r="AC4160" s="188">
        <v>1.46</v>
      </c>
      <c r="AD4160" s="188"/>
      <c r="AE4160" s="188">
        <v>1.4</v>
      </c>
      <c r="AF4160" s="188"/>
    </row>
    <row r="4161" spans="1:32" x14ac:dyDescent="0.3">
      <c r="A4161" s="180" t="s">
        <v>973</v>
      </c>
      <c r="B4161" s="180">
        <v>34557</v>
      </c>
      <c r="C4161" s="182" t="s">
        <v>30431</v>
      </c>
      <c r="D4161" s="180" t="s">
        <v>37</v>
      </c>
      <c r="E4161" s="180" t="s">
        <v>857</v>
      </c>
      <c r="F4161" s="188"/>
      <c r="G4161" s="188">
        <v>2.58</v>
      </c>
      <c r="H4161" s="188">
        <v>2.6</v>
      </c>
      <c r="I4161" s="188"/>
      <c r="J4161" s="188">
        <v>1.98</v>
      </c>
      <c r="K4161" s="188">
        <v>2.2000000000000002</v>
      </c>
      <c r="L4161" s="188">
        <v>2.14</v>
      </c>
      <c r="M4161" s="188">
        <v>2.25</v>
      </c>
      <c r="N4161" s="188">
        <v>1.93</v>
      </c>
      <c r="O4161" s="188"/>
      <c r="P4161" s="188">
        <v>2.4500000000000002</v>
      </c>
      <c r="Q4161" s="188">
        <v>2.14</v>
      </c>
      <c r="R4161" s="188">
        <v>2.77</v>
      </c>
      <c r="S4161" s="188">
        <v>2.4500000000000002</v>
      </c>
      <c r="T4161" s="188"/>
      <c r="U4161" s="188"/>
      <c r="V4161" s="188">
        <v>2.3199999999999998</v>
      </c>
      <c r="W4161" s="188">
        <v>2.09</v>
      </c>
      <c r="X4161" s="188">
        <v>1.98</v>
      </c>
      <c r="Y4161" s="188"/>
      <c r="Z4161" s="188">
        <v>2.76</v>
      </c>
      <c r="AA4161" s="188"/>
      <c r="AB4161" s="188">
        <v>2.4300000000000002</v>
      </c>
      <c r="AC4161" s="188">
        <v>2.14</v>
      </c>
      <c r="AD4161" s="188"/>
      <c r="AE4161" s="188">
        <v>2.0499999999999998</v>
      </c>
      <c r="AF4161" s="188"/>
    </row>
    <row r="4162" spans="1:32" x14ac:dyDescent="0.3">
      <c r="A4162" s="180" t="s">
        <v>973</v>
      </c>
      <c r="B4162" s="180">
        <v>37411</v>
      </c>
      <c r="C4162" s="182" t="s">
        <v>30432</v>
      </c>
      <c r="D4162" s="180" t="s">
        <v>47</v>
      </c>
      <c r="E4162" s="180" t="s">
        <v>857</v>
      </c>
      <c r="F4162" s="188"/>
      <c r="G4162" s="188">
        <v>18.899999999999999</v>
      </c>
      <c r="H4162" s="188">
        <v>19.010000000000002</v>
      </c>
      <c r="I4162" s="188"/>
      <c r="J4162" s="188">
        <v>14.47</v>
      </c>
      <c r="K4162" s="188">
        <v>16.13</v>
      </c>
      <c r="L4162" s="188">
        <v>15.67</v>
      </c>
      <c r="M4162" s="188">
        <v>16.5</v>
      </c>
      <c r="N4162" s="188">
        <v>14.17</v>
      </c>
      <c r="O4162" s="188"/>
      <c r="P4162" s="188">
        <v>17.91</v>
      </c>
      <c r="Q4162" s="188">
        <v>15.68</v>
      </c>
      <c r="R4162" s="188">
        <v>20.27</v>
      </c>
      <c r="S4162" s="188">
        <v>17.96</v>
      </c>
      <c r="T4162" s="188"/>
      <c r="U4162" s="188"/>
      <c r="V4162" s="188">
        <v>16.989999999999998</v>
      </c>
      <c r="W4162" s="188">
        <v>15.3</v>
      </c>
      <c r="X4162" s="188">
        <v>14.47</v>
      </c>
      <c r="Y4162" s="188"/>
      <c r="Z4162" s="188">
        <v>20.190000000000001</v>
      </c>
      <c r="AA4162" s="188"/>
      <c r="AB4162" s="188">
        <v>17.760000000000002</v>
      </c>
      <c r="AC4162" s="188">
        <v>15.65</v>
      </c>
      <c r="AD4162" s="188"/>
      <c r="AE4162" s="188">
        <v>14.99</v>
      </c>
      <c r="AF4162" s="188"/>
    </row>
    <row r="4163" spans="1:32" x14ac:dyDescent="0.3">
      <c r="A4163" s="180" t="s">
        <v>973</v>
      </c>
      <c r="B4163" s="180">
        <v>39508</v>
      </c>
      <c r="C4163" s="182" t="s">
        <v>30433</v>
      </c>
      <c r="D4163" s="180" t="s">
        <v>47</v>
      </c>
      <c r="E4163" s="180" t="s">
        <v>857</v>
      </c>
      <c r="F4163" s="188"/>
      <c r="G4163" s="188">
        <v>10.62</v>
      </c>
      <c r="H4163" s="188">
        <v>10.68</v>
      </c>
      <c r="I4163" s="188"/>
      <c r="J4163" s="188">
        <v>8.1300000000000008</v>
      </c>
      <c r="K4163" s="188">
        <v>9.06</v>
      </c>
      <c r="L4163" s="188">
        <v>8.8000000000000007</v>
      </c>
      <c r="M4163" s="188">
        <v>9.27</v>
      </c>
      <c r="N4163" s="188">
        <v>7.96</v>
      </c>
      <c r="O4163" s="188"/>
      <c r="P4163" s="188">
        <v>10.06</v>
      </c>
      <c r="Q4163" s="188">
        <v>8.81</v>
      </c>
      <c r="R4163" s="188">
        <v>11.39</v>
      </c>
      <c r="S4163" s="188">
        <v>10.09</v>
      </c>
      <c r="T4163" s="188"/>
      <c r="U4163" s="188"/>
      <c r="V4163" s="188">
        <v>9.5399999999999991</v>
      </c>
      <c r="W4163" s="188">
        <v>8.59</v>
      </c>
      <c r="X4163" s="188">
        <v>8.1300000000000008</v>
      </c>
      <c r="Y4163" s="188"/>
      <c r="Z4163" s="188">
        <v>11.34</v>
      </c>
      <c r="AA4163" s="188"/>
      <c r="AB4163" s="188">
        <v>9.9700000000000006</v>
      </c>
      <c r="AC4163" s="188">
        <v>8.7899999999999991</v>
      </c>
      <c r="AD4163" s="188"/>
      <c r="AE4163" s="188">
        <v>8.42</v>
      </c>
      <c r="AF4163" s="188"/>
    </row>
    <row r="4164" spans="1:32" x14ac:dyDescent="0.3">
      <c r="A4164" s="180" t="s">
        <v>973</v>
      </c>
      <c r="B4164" s="180">
        <v>39507</v>
      </c>
      <c r="C4164" s="182" t="s">
        <v>30434</v>
      </c>
      <c r="D4164" s="180" t="s">
        <v>47</v>
      </c>
      <c r="E4164" s="180" t="s">
        <v>857</v>
      </c>
      <c r="F4164" s="188"/>
      <c r="G4164" s="188">
        <v>15.84</v>
      </c>
      <c r="H4164" s="188">
        <v>15.93</v>
      </c>
      <c r="I4164" s="188"/>
      <c r="J4164" s="188">
        <v>12.13</v>
      </c>
      <c r="K4164" s="188">
        <v>13.52</v>
      </c>
      <c r="L4164" s="188">
        <v>13.13</v>
      </c>
      <c r="M4164" s="188">
        <v>13.83</v>
      </c>
      <c r="N4164" s="188">
        <v>11.87</v>
      </c>
      <c r="O4164" s="188"/>
      <c r="P4164" s="188">
        <v>15.01</v>
      </c>
      <c r="Q4164" s="188">
        <v>13.14</v>
      </c>
      <c r="R4164" s="188">
        <v>16.989999999999998</v>
      </c>
      <c r="S4164" s="188">
        <v>15.05</v>
      </c>
      <c r="T4164" s="188"/>
      <c r="U4164" s="188"/>
      <c r="V4164" s="188">
        <v>14.24</v>
      </c>
      <c r="W4164" s="188">
        <v>12.82</v>
      </c>
      <c r="X4164" s="188">
        <v>12.13</v>
      </c>
      <c r="Y4164" s="188"/>
      <c r="Z4164" s="188">
        <v>16.920000000000002</v>
      </c>
      <c r="AA4164" s="188"/>
      <c r="AB4164" s="188">
        <v>14.88</v>
      </c>
      <c r="AC4164" s="188">
        <v>13.12</v>
      </c>
      <c r="AD4164" s="188"/>
      <c r="AE4164" s="188">
        <v>12.56</v>
      </c>
      <c r="AF4164" s="188"/>
    </row>
    <row r="4165" spans="1:32" x14ac:dyDescent="0.3">
      <c r="A4165" s="180" t="s">
        <v>973</v>
      </c>
      <c r="B4165" s="180">
        <v>7155</v>
      </c>
      <c r="C4165" s="182" t="s">
        <v>30435</v>
      </c>
      <c r="D4165" s="180" t="s">
        <v>47</v>
      </c>
      <c r="E4165" s="180" t="s">
        <v>857</v>
      </c>
      <c r="F4165" s="188"/>
      <c r="G4165" s="188">
        <v>20.34</v>
      </c>
      <c r="H4165" s="188">
        <v>20.45</v>
      </c>
      <c r="I4165" s="188"/>
      <c r="J4165" s="188">
        <v>15.57</v>
      </c>
      <c r="K4165" s="188">
        <v>17.350000000000001</v>
      </c>
      <c r="L4165" s="188">
        <v>16.86</v>
      </c>
      <c r="M4165" s="188">
        <v>17.75</v>
      </c>
      <c r="N4165" s="188">
        <v>15.24</v>
      </c>
      <c r="O4165" s="188"/>
      <c r="P4165" s="188">
        <v>19.260000000000002</v>
      </c>
      <c r="Q4165" s="188">
        <v>16.87</v>
      </c>
      <c r="R4165" s="188">
        <v>21.81</v>
      </c>
      <c r="S4165" s="188">
        <v>19.32</v>
      </c>
      <c r="T4165" s="188"/>
      <c r="U4165" s="188"/>
      <c r="V4165" s="188">
        <v>18.28</v>
      </c>
      <c r="W4165" s="188">
        <v>16.45</v>
      </c>
      <c r="X4165" s="188">
        <v>15.57</v>
      </c>
      <c r="Y4165" s="188"/>
      <c r="Z4165" s="188">
        <v>21.72</v>
      </c>
      <c r="AA4165" s="188"/>
      <c r="AB4165" s="188">
        <v>19.100000000000001</v>
      </c>
      <c r="AC4165" s="188">
        <v>16.84</v>
      </c>
      <c r="AD4165" s="188"/>
      <c r="AE4165" s="188">
        <v>16.13</v>
      </c>
      <c r="AF4165" s="188"/>
    </row>
    <row r="4166" spans="1:32" x14ac:dyDescent="0.3">
      <c r="A4166" s="180" t="s">
        <v>973</v>
      </c>
      <c r="B4166" s="180">
        <v>42406</v>
      </c>
      <c r="C4166" s="182" t="s">
        <v>30436</v>
      </c>
      <c r="D4166" s="180" t="s">
        <v>47</v>
      </c>
      <c r="E4166" s="180" t="s">
        <v>857</v>
      </c>
      <c r="F4166" s="188"/>
      <c r="G4166" s="188">
        <v>23.32</v>
      </c>
      <c r="H4166" s="188">
        <v>23.45</v>
      </c>
      <c r="I4166" s="188"/>
      <c r="J4166" s="188">
        <v>17.850000000000001</v>
      </c>
      <c r="K4166" s="188">
        <v>19.899999999999999</v>
      </c>
      <c r="L4166" s="188">
        <v>19.329999999999998</v>
      </c>
      <c r="M4166" s="188">
        <v>20.350000000000001</v>
      </c>
      <c r="N4166" s="188">
        <v>17.48</v>
      </c>
      <c r="O4166" s="188"/>
      <c r="P4166" s="188">
        <v>22.09</v>
      </c>
      <c r="Q4166" s="188">
        <v>19.34</v>
      </c>
      <c r="R4166" s="188">
        <v>25</v>
      </c>
      <c r="S4166" s="188">
        <v>22.15</v>
      </c>
      <c r="T4166" s="188"/>
      <c r="U4166" s="188"/>
      <c r="V4166" s="188">
        <v>20.96</v>
      </c>
      <c r="W4166" s="188">
        <v>18.87</v>
      </c>
      <c r="X4166" s="188">
        <v>17.850000000000001</v>
      </c>
      <c r="Y4166" s="188"/>
      <c r="Z4166" s="188">
        <v>24.9</v>
      </c>
      <c r="AA4166" s="188"/>
      <c r="AB4166" s="188">
        <v>21.9</v>
      </c>
      <c r="AC4166" s="188">
        <v>19.309999999999999</v>
      </c>
      <c r="AD4166" s="188"/>
      <c r="AE4166" s="188">
        <v>18.489999999999998</v>
      </c>
      <c r="AF4166" s="188"/>
    </row>
    <row r="4167" spans="1:32" x14ac:dyDescent="0.3">
      <c r="A4167" s="180" t="s">
        <v>973</v>
      </c>
      <c r="B4167" s="180">
        <v>7156</v>
      </c>
      <c r="C4167" s="182" t="s">
        <v>30437</v>
      </c>
      <c r="D4167" s="180" t="s">
        <v>47</v>
      </c>
      <c r="E4167" s="180" t="s">
        <v>26586</v>
      </c>
      <c r="F4167" s="188"/>
      <c r="G4167" s="188">
        <v>29.18</v>
      </c>
      <c r="H4167" s="188">
        <v>29.34</v>
      </c>
      <c r="I4167" s="188"/>
      <c r="J4167" s="188">
        <v>22.34</v>
      </c>
      <c r="K4167" s="188">
        <v>24.9</v>
      </c>
      <c r="L4167" s="188">
        <v>24.19</v>
      </c>
      <c r="M4167" s="188">
        <v>25.47</v>
      </c>
      <c r="N4167" s="188">
        <v>21.87</v>
      </c>
      <c r="O4167" s="188"/>
      <c r="P4167" s="188">
        <v>27.64</v>
      </c>
      <c r="Q4167" s="188">
        <v>24.2</v>
      </c>
      <c r="R4167" s="188">
        <v>31.29</v>
      </c>
      <c r="S4167" s="188">
        <v>27.72</v>
      </c>
      <c r="T4167" s="188"/>
      <c r="U4167" s="188"/>
      <c r="V4167" s="188">
        <v>26.23</v>
      </c>
      <c r="W4167" s="188">
        <v>23.61</v>
      </c>
      <c r="X4167" s="188">
        <v>22.34</v>
      </c>
      <c r="Y4167" s="188"/>
      <c r="Z4167" s="188">
        <v>31.16</v>
      </c>
      <c r="AA4167" s="188"/>
      <c r="AB4167" s="188">
        <v>27.41</v>
      </c>
      <c r="AC4167" s="188">
        <v>24.16</v>
      </c>
      <c r="AD4167" s="188"/>
      <c r="AE4167" s="188">
        <v>23.14</v>
      </c>
      <c r="AF4167" s="188"/>
    </row>
    <row r="4168" spans="1:32" x14ac:dyDescent="0.3">
      <c r="A4168" s="180" t="s">
        <v>973</v>
      </c>
      <c r="B4168" s="180">
        <v>43127</v>
      </c>
      <c r="C4168" s="182" t="s">
        <v>30438</v>
      </c>
      <c r="D4168" s="180" t="s">
        <v>47</v>
      </c>
      <c r="E4168" s="180" t="s">
        <v>857</v>
      </c>
      <c r="F4168" s="188"/>
      <c r="G4168" s="188">
        <v>41.76</v>
      </c>
      <c r="H4168" s="188">
        <v>41.99</v>
      </c>
      <c r="I4168" s="188"/>
      <c r="J4168" s="188">
        <v>31.97</v>
      </c>
      <c r="K4168" s="188">
        <v>35.630000000000003</v>
      </c>
      <c r="L4168" s="188">
        <v>34.619999999999997</v>
      </c>
      <c r="M4168" s="188">
        <v>36.450000000000003</v>
      </c>
      <c r="N4168" s="188">
        <v>31.3</v>
      </c>
      <c r="O4168" s="188"/>
      <c r="P4168" s="188">
        <v>39.549999999999997</v>
      </c>
      <c r="Q4168" s="188">
        <v>34.630000000000003</v>
      </c>
      <c r="R4168" s="188">
        <v>44.78</v>
      </c>
      <c r="S4168" s="188">
        <v>39.67</v>
      </c>
      <c r="T4168" s="188"/>
      <c r="U4168" s="188"/>
      <c r="V4168" s="188">
        <v>37.54</v>
      </c>
      <c r="W4168" s="188">
        <v>33.79</v>
      </c>
      <c r="X4168" s="188">
        <v>31.97</v>
      </c>
      <c r="Y4168" s="188"/>
      <c r="Z4168" s="188">
        <v>44.59</v>
      </c>
      <c r="AA4168" s="188"/>
      <c r="AB4168" s="188">
        <v>39.229999999999997</v>
      </c>
      <c r="AC4168" s="188">
        <v>34.57</v>
      </c>
      <c r="AD4168" s="188"/>
      <c r="AE4168" s="188">
        <v>33.11</v>
      </c>
      <c r="AF4168" s="188"/>
    </row>
    <row r="4169" spans="1:32" x14ac:dyDescent="0.3">
      <c r="A4169" s="180" t="s">
        <v>973</v>
      </c>
      <c r="B4169" s="180">
        <v>10917</v>
      </c>
      <c r="C4169" s="182" t="s">
        <v>30439</v>
      </c>
      <c r="D4169" s="180" t="s">
        <v>47</v>
      </c>
      <c r="E4169" s="180" t="s">
        <v>857</v>
      </c>
      <c r="F4169" s="188"/>
      <c r="G4169" s="188">
        <v>8.81</v>
      </c>
      <c r="H4169" s="188">
        <v>8.86</v>
      </c>
      <c r="I4169" s="188"/>
      <c r="J4169" s="188">
        <v>6.75</v>
      </c>
      <c r="K4169" s="188">
        <v>7.52</v>
      </c>
      <c r="L4169" s="188">
        <v>7.3</v>
      </c>
      <c r="M4169" s="188">
        <v>7.69</v>
      </c>
      <c r="N4169" s="188">
        <v>6.6</v>
      </c>
      <c r="O4169" s="188"/>
      <c r="P4169" s="188">
        <v>8.35</v>
      </c>
      <c r="Q4169" s="188">
        <v>7.31</v>
      </c>
      <c r="R4169" s="188">
        <v>9.4499999999999993</v>
      </c>
      <c r="S4169" s="188">
        <v>8.3699999999999992</v>
      </c>
      <c r="T4169" s="188"/>
      <c r="U4169" s="188"/>
      <c r="V4169" s="188">
        <v>7.92</v>
      </c>
      <c r="W4169" s="188">
        <v>7.13</v>
      </c>
      <c r="X4169" s="188">
        <v>6.75</v>
      </c>
      <c r="Y4169" s="188"/>
      <c r="Z4169" s="188">
        <v>9.41</v>
      </c>
      <c r="AA4169" s="188"/>
      <c r="AB4169" s="188">
        <v>8.2799999999999994</v>
      </c>
      <c r="AC4169" s="188">
        <v>7.29</v>
      </c>
      <c r="AD4169" s="188"/>
      <c r="AE4169" s="188">
        <v>6.99</v>
      </c>
      <c r="AF4169" s="188"/>
    </row>
    <row r="4170" spans="1:32" x14ac:dyDescent="0.3">
      <c r="A4170" s="180" t="s">
        <v>973</v>
      </c>
      <c r="B4170" s="180">
        <v>21141</v>
      </c>
      <c r="C4170" s="182" t="s">
        <v>30440</v>
      </c>
      <c r="D4170" s="180" t="s">
        <v>47</v>
      </c>
      <c r="E4170" s="180" t="s">
        <v>857</v>
      </c>
      <c r="F4170" s="188"/>
      <c r="G4170" s="188">
        <v>13.64</v>
      </c>
      <c r="H4170" s="188">
        <v>13.72</v>
      </c>
      <c r="I4170" s="188"/>
      <c r="J4170" s="188">
        <v>10.44</v>
      </c>
      <c r="K4170" s="188">
        <v>11.64</v>
      </c>
      <c r="L4170" s="188">
        <v>11.31</v>
      </c>
      <c r="M4170" s="188">
        <v>11.91</v>
      </c>
      <c r="N4170" s="188">
        <v>10.220000000000001</v>
      </c>
      <c r="O4170" s="188"/>
      <c r="P4170" s="188">
        <v>12.92</v>
      </c>
      <c r="Q4170" s="188">
        <v>11.31</v>
      </c>
      <c r="R4170" s="188">
        <v>14.63</v>
      </c>
      <c r="S4170" s="188">
        <v>12.96</v>
      </c>
      <c r="T4170" s="188"/>
      <c r="U4170" s="188"/>
      <c r="V4170" s="188">
        <v>12.26</v>
      </c>
      <c r="W4170" s="188">
        <v>11.04</v>
      </c>
      <c r="X4170" s="188">
        <v>10.44</v>
      </c>
      <c r="Y4170" s="188"/>
      <c r="Z4170" s="188">
        <v>14.57</v>
      </c>
      <c r="AA4170" s="188"/>
      <c r="AB4170" s="188">
        <v>12.82</v>
      </c>
      <c r="AC4170" s="188">
        <v>11.3</v>
      </c>
      <c r="AD4170" s="188"/>
      <c r="AE4170" s="188">
        <v>10.82</v>
      </c>
      <c r="AF4170" s="188"/>
    </row>
    <row r="4171" spans="1:32" x14ac:dyDescent="0.3">
      <c r="A4171" s="180" t="s">
        <v>973</v>
      </c>
      <c r="B4171" s="180">
        <v>39509</v>
      </c>
      <c r="C4171" s="182" t="s">
        <v>30441</v>
      </c>
      <c r="D4171" s="180" t="s">
        <v>47</v>
      </c>
      <c r="E4171" s="180" t="s">
        <v>857</v>
      </c>
      <c r="F4171" s="188"/>
      <c r="G4171" s="188">
        <v>13.12</v>
      </c>
      <c r="H4171" s="188">
        <v>13.2</v>
      </c>
      <c r="I4171" s="188"/>
      <c r="J4171" s="188">
        <v>10.050000000000001</v>
      </c>
      <c r="K4171" s="188">
        <v>11.2</v>
      </c>
      <c r="L4171" s="188">
        <v>10.88</v>
      </c>
      <c r="M4171" s="188">
        <v>11.46</v>
      </c>
      <c r="N4171" s="188">
        <v>9.84</v>
      </c>
      <c r="O4171" s="188"/>
      <c r="P4171" s="188">
        <v>12.43</v>
      </c>
      <c r="Q4171" s="188">
        <v>10.88</v>
      </c>
      <c r="R4171" s="188">
        <v>14.07</v>
      </c>
      <c r="S4171" s="188">
        <v>12.47</v>
      </c>
      <c r="T4171" s="188"/>
      <c r="U4171" s="188"/>
      <c r="V4171" s="188">
        <v>11.8</v>
      </c>
      <c r="W4171" s="188">
        <v>10.62</v>
      </c>
      <c r="X4171" s="188">
        <v>10.050000000000001</v>
      </c>
      <c r="Y4171" s="188"/>
      <c r="Z4171" s="188">
        <v>14.02</v>
      </c>
      <c r="AA4171" s="188"/>
      <c r="AB4171" s="188">
        <v>12.33</v>
      </c>
      <c r="AC4171" s="188">
        <v>10.87</v>
      </c>
      <c r="AD4171" s="188"/>
      <c r="AE4171" s="188">
        <v>10.41</v>
      </c>
      <c r="AF4171" s="188"/>
    </row>
    <row r="4172" spans="1:32" x14ac:dyDescent="0.3">
      <c r="A4172" s="180" t="s">
        <v>973</v>
      </c>
      <c r="B4172" s="180">
        <v>44529</v>
      </c>
      <c r="C4172" s="182" t="s">
        <v>31638</v>
      </c>
      <c r="D4172" s="180" t="s">
        <v>47</v>
      </c>
      <c r="E4172" s="180" t="s">
        <v>857</v>
      </c>
      <c r="F4172" s="188">
        <v>20.2</v>
      </c>
      <c r="G4172" s="188"/>
      <c r="H4172" s="188"/>
      <c r="I4172" s="188"/>
      <c r="J4172" s="188">
        <v>13.47</v>
      </c>
      <c r="K4172" s="188"/>
      <c r="L4172" s="188">
        <v>17.96</v>
      </c>
      <c r="M4172" s="188">
        <v>17.96</v>
      </c>
      <c r="N4172" s="188">
        <v>15.71</v>
      </c>
      <c r="O4172" s="188"/>
      <c r="P4172" s="188">
        <v>13.47</v>
      </c>
      <c r="Q4172" s="188">
        <v>15.26</v>
      </c>
      <c r="R4172" s="188">
        <v>17.78</v>
      </c>
      <c r="S4172" s="188">
        <v>13.47</v>
      </c>
      <c r="T4172" s="188"/>
      <c r="U4172" s="188">
        <v>10.77</v>
      </c>
      <c r="V4172" s="188">
        <v>13.47</v>
      </c>
      <c r="W4172" s="188">
        <v>12.93</v>
      </c>
      <c r="X4172" s="188">
        <v>14.37</v>
      </c>
      <c r="Y4172" s="188">
        <v>9.34</v>
      </c>
      <c r="Z4172" s="188">
        <v>20.65</v>
      </c>
      <c r="AA4172" s="188"/>
      <c r="AB4172" s="188">
        <v>16.16</v>
      </c>
      <c r="AC4172" s="188">
        <v>12.34</v>
      </c>
      <c r="AD4172" s="188"/>
      <c r="AE4172" s="188">
        <v>20.43</v>
      </c>
      <c r="AF4172" s="188">
        <v>16.16</v>
      </c>
    </row>
    <row r="4173" spans="1:32" x14ac:dyDescent="0.3">
      <c r="A4173" s="180" t="s">
        <v>973</v>
      </c>
      <c r="B4173" s="180">
        <v>7167</v>
      </c>
      <c r="C4173" s="182" t="s">
        <v>30442</v>
      </c>
      <c r="D4173" s="180" t="s">
        <v>47</v>
      </c>
      <c r="E4173" s="180" t="s">
        <v>857</v>
      </c>
      <c r="F4173" s="188">
        <v>29.49</v>
      </c>
      <c r="G4173" s="188"/>
      <c r="H4173" s="188"/>
      <c r="I4173" s="188">
        <v>48.88</v>
      </c>
      <c r="J4173" s="188">
        <v>24.15</v>
      </c>
      <c r="K4173" s="188"/>
      <c r="L4173" s="188">
        <v>22.97</v>
      </c>
      <c r="M4173" s="188">
        <v>20.72</v>
      </c>
      <c r="N4173" s="188">
        <v>32.659999999999997</v>
      </c>
      <c r="O4173" s="188"/>
      <c r="P4173" s="188">
        <v>22.33</v>
      </c>
      <c r="Q4173" s="188">
        <v>22.77</v>
      </c>
      <c r="R4173" s="188"/>
      <c r="S4173" s="188">
        <v>30.85</v>
      </c>
      <c r="T4173" s="188"/>
      <c r="U4173" s="188">
        <v>35.07</v>
      </c>
      <c r="V4173" s="188"/>
      <c r="W4173" s="188">
        <v>27.82</v>
      </c>
      <c r="X4173" s="188"/>
      <c r="Y4173" s="188"/>
      <c r="Z4173" s="188">
        <v>35.380000000000003</v>
      </c>
      <c r="AA4173" s="188"/>
      <c r="AB4173" s="188">
        <v>29.91</v>
      </c>
      <c r="AC4173" s="188">
        <v>23.56</v>
      </c>
      <c r="AD4173" s="188"/>
      <c r="AE4173" s="188">
        <v>26.55</v>
      </c>
      <c r="AF4173" s="188"/>
    </row>
    <row r="4174" spans="1:32" x14ac:dyDescent="0.3">
      <c r="A4174" s="180" t="s">
        <v>973</v>
      </c>
      <c r="B4174" s="180">
        <v>10928</v>
      </c>
      <c r="C4174" s="182" t="s">
        <v>30443</v>
      </c>
      <c r="D4174" s="180" t="s">
        <v>47</v>
      </c>
      <c r="E4174" s="180" t="s">
        <v>857</v>
      </c>
      <c r="F4174" s="188">
        <v>16.95</v>
      </c>
      <c r="G4174" s="188"/>
      <c r="H4174" s="188"/>
      <c r="I4174" s="188">
        <v>28.09</v>
      </c>
      <c r="J4174" s="188">
        <v>13.88</v>
      </c>
      <c r="K4174" s="188"/>
      <c r="L4174" s="188">
        <v>13.2</v>
      </c>
      <c r="M4174" s="188">
        <v>11.91</v>
      </c>
      <c r="N4174" s="188">
        <v>18.760000000000002</v>
      </c>
      <c r="O4174" s="188"/>
      <c r="P4174" s="188">
        <v>12.83</v>
      </c>
      <c r="Q4174" s="188">
        <v>13.08</v>
      </c>
      <c r="R4174" s="188"/>
      <c r="S4174" s="188">
        <v>17.73</v>
      </c>
      <c r="T4174" s="188"/>
      <c r="U4174" s="188">
        <v>20.149999999999999</v>
      </c>
      <c r="V4174" s="188"/>
      <c r="W4174" s="188">
        <v>15.99</v>
      </c>
      <c r="X4174" s="188"/>
      <c r="Y4174" s="188"/>
      <c r="Z4174" s="188">
        <v>20.329999999999998</v>
      </c>
      <c r="AA4174" s="188"/>
      <c r="AB4174" s="188">
        <v>17.190000000000001</v>
      </c>
      <c r="AC4174" s="188">
        <v>13.54</v>
      </c>
      <c r="AD4174" s="188"/>
      <c r="AE4174" s="188">
        <v>15.26</v>
      </c>
      <c r="AF4174" s="188"/>
    </row>
    <row r="4175" spans="1:32" x14ac:dyDescent="0.3">
      <c r="A4175" s="180" t="s">
        <v>973</v>
      </c>
      <c r="B4175" s="180">
        <v>10933</v>
      </c>
      <c r="C4175" s="182" t="s">
        <v>30444</v>
      </c>
      <c r="D4175" s="180" t="s">
        <v>47</v>
      </c>
      <c r="E4175" s="180" t="s">
        <v>857</v>
      </c>
      <c r="F4175" s="188">
        <v>25.56</v>
      </c>
      <c r="G4175" s="188"/>
      <c r="H4175" s="188"/>
      <c r="I4175" s="188">
        <v>42.37</v>
      </c>
      <c r="J4175" s="188">
        <v>20.93</v>
      </c>
      <c r="K4175" s="188"/>
      <c r="L4175" s="188">
        <v>19.899999999999999</v>
      </c>
      <c r="M4175" s="188">
        <v>17.96</v>
      </c>
      <c r="N4175" s="188">
        <v>28.3</v>
      </c>
      <c r="O4175" s="188"/>
      <c r="P4175" s="188">
        <v>19.350000000000001</v>
      </c>
      <c r="Q4175" s="188">
        <v>19.73</v>
      </c>
      <c r="R4175" s="188"/>
      <c r="S4175" s="188">
        <v>26.74</v>
      </c>
      <c r="T4175" s="188"/>
      <c r="U4175" s="188">
        <v>30.39</v>
      </c>
      <c r="V4175" s="188"/>
      <c r="W4175" s="188">
        <v>24.11</v>
      </c>
      <c r="X4175" s="188"/>
      <c r="Y4175" s="188"/>
      <c r="Z4175" s="188">
        <v>30.66</v>
      </c>
      <c r="AA4175" s="188"/>
      <c r="AB4175" s="188">
        <v>25.92</v>
      </c>
      <c r="AC4175" s="188">
        <v>20.420000000000002</v>
      </c>
      <c r="AD4175" s="188"/>
      <c r="AE4175" s="188">
        <v>23.01</v>
      </c>
      <c r="AF4175" s="188"/>
    </row>
    <row r="4176" spans="1:32" x14ac:dyDescent="0.3">
      <c r="A4176" s="180" t="s">
        <v>973</v>
      </c>
      <c r="B4176" s="180">
        <v>7158</v>
      </c>
      <c r="C4176" s="182" t="s">
        <v>30445</v>
      </c>
      <c r="D4176" s="180" t="s">
        <v>47</v>
      </c>
      <c r="E4176" s="180" t="s">
        <v>26586</v>
      </c>
      <c r="F4176" s="188">
        <v>43.35</v>
      </c>
      <c r="G4176" s="188"/>
      <c r="H4176" s="188"/>
      <c r="I4176" s="188">
        <v>71.849999999999994</v>
      </c>
      <c r="J4176" s="188">
        <v>35.5</v>
      </c>
      <c r="K4176" s="188"/>
      <c r="L4176" s="188">
        <v>33.76</v>
      </c>
      <c r="M4176" s="188">
        <v>30.46</v>
      </c>
      <c r="N4176" s="188">
        <v>48</v>
      </c>
      <c r="O4176" s="188"/>
      <c r="P4176" s="188">
        <v>32.83</v>
      </c>
      <c r="Q4176" s="188">
        <v>33.47</v>
      </c>
      <c r="R4176" s="188"/>
      <c r="S4176" s="188">
        <v>45.35</v>
      </c>
      <c r="T4176" s="188"/>
      <c r="U4176" s="188">
        <v>51.55</v>
      </c>
      <c r="V4176" s="188"/>
      <c r="W4176" s="188">
        <v>40.9</v>
      </c>
      <c r="X4176" s="188"/>
      <c r="Y4176" s="188"/>
      <c r="Z4176" s="188">
        <v>52</v>
      </c>
      <c r="AA4176" s="188"/>
      <c r="AB4176" s="188">
        <v>43.97</v>
      </c>
      <c r="AC4176" s="188">
        <v>34.64</v>
      </c>
      <c r="AD4176" s="188"/>
      <c r="AE4176" s="188">
        <v>39.03</v>
      </c>
      <c r="AF4176" s="188"/>
    </row>
    <row r="4177" spans="1:32" x14ac:dyDescent="0.3">
      <c r="A4177" s="180" t="s">
        <v>973</v>
      </c>
      <c r="B4177" s="180">
        <v>10927</v>
      </c>
      <c r="C4177" s="182" t="s">
        <v>30446</v>
      </c>
      <c r="D4177" s="180" t="s">
        <v>47</v>
      </c>
      <c r="E4177" s="180" t="s">
        <v>857</v>
      </c>
      <c r="F4177" s="188">
        <v>27.72</v>
      </c>
      <c r="G4177" s="188"/>
      <c r="H4177" s="188"/>
      <c r="I4177" s="188">
        <v>45.95</v>
      </c>
      <c r="J4177" s="188">
        <v>22.7</v>
      </c>
      <c r="K4177" s="188"/>
      <c r="L4177" s="188">
        <v>21.59</v>
      </c>
      <c r="M4177" s="188">
        <v>19.48</v>
      </c>
      <c r="N4177" s="188">
        <v>30.7</v>
      </c>
      <c r="O4177" s="188"/>
      <c r="P4177" s="188">
        <v>20.99</v>
      </c>
      <c r="Q4177" s="188">
        <v>21.4</v>
      </c>
      <c r="R4177" s="188"/>
      <c r="S4177" s="188">
        <v>29</v>
      </c>
      <c r="T4177" s="188"/>
      <c r="U4177" s="188">
        <v>32.97</v>
      </c>
      <c r="V4177" s="188"/>
      <c r="W4177" s="188">
        <v>26.15</v>
      </c>
      <c r="X4177" s="188"/>
      <c r="Y4177" s="188"/>
      <c r="Z4177" s="188">
        <v>33.25</v>
      </c>
      <c r="AA4177" s="188"/>
      <c r="AB4177" s="188">
        <v>28.12</v>
      </c>
      <c r="AC4177" s="188">
        <v>22.15</v>
      </c>
      <c r="AD4177" s="188"/>
      <c r="AE4177" s="188">
        <v>24.96</v>
      </c>
      <c r="AF4177" s="188"/>
    </row>
    <row r="4178" spans="1:32" x14ac:dyDescent="0.3">
      <c r="A4178" s="180" t="s">
        <v>973</v>
      </c>
      <c r="B4178" s="180">
        <v>7162</v>
      </c>
      <c r="C4178" s="182" t="s">
        <v>30447</v>
      </c>
      <c r="D4178" s="180" t="s">
        <v>47</v>
      </c>
      <c r="E4178" s="180" t="s">
        <v>857</v>
      </c>
      <c r="F4178" s="188">
        <v>67.84</v>
      </c>
      <c r="G4178" s="188"/>
      <c r="H4178" s="188"/>
      <c r="I4178" s="188">
        <v>112.44</v>
      </c>
      <c r="J4178" s="188">
        <v>55.55</v>
      </c>
      <c r="K4178" s="188"/>
      <c r="L4178" s="188">
        <v>52.83</v>
      </c>
      <c r="M4178" s="188">
        <v>47.66</v>
      </c>
      <c r="N4178" s="188">
        <v>75.11</v>
      </c>
      <c r="O4178" s="188"/>
      <c r="P4178" s="188">
        <v>51.37</v>
      </c>
      <c r="Q4178" s="188">
        <v>52.37</v>
      </c>
      <c r="R4178" s="188"/>
      <c r="S4178" s="188">
        <v>70.97</v>
      </c>
      <c r="T4178" s="188"/>
      <c r="U4178" s="188">
        <v>80.67</v>
      </c>
      <c r="V4178" s="188"/>
      <c r="W4178" s="188">
        <v>64</v>
      </c>
      <c r="X4178" s="188"/>
      <c r="Y4178" s="188"/>
      <c r="Z4178" s="188">
        <v>81.37</v>
      </c>
      <c r="AA4178" s="188"/>
      <c r="AB4178" s="188">
        <v>68.81</v>
      </c>
      <c r="AC4178" s="188">
        <v>54.21</v>
      </c>
      <c r="AD4178" s="188"/>
      <c r="AE4178" s="188">
        <v>61.08</v>
      </c>
      <c r="AF4178" s="188"/>
    </row>
    <row r="4179" spans="1:32" x14ac:dyDescent="0.3">
      <c r="A4179" s="180" t="s">
        <v>973</v>
      </c>
      <c r="B4179" s="180">
        <v>10932</v>
      </c>
      <c r="C4179" s="182" t="s">
        <v>30448</v>
      </c>
      <c r="D4179" s="180" t="s">
        <v>47</v>
      </c>
      <c r="E4179" s="180" t="s">
        <v>857</v>
      </c>
      <c r="F4179" s="188">
        <v>117.99</v>
      </c>
      <c r="G4179" s="188"/>
      <c r="H4179" s="188"/>
      <c r="I4179" s="188">
        <v>195.57</v>
      </c>
      <c r="J4179" s="188">
        <v>96.62</v>
      </c>
      <c r="K4179" s="188"/>
      <c r="L4179" s="188">
        <v>91.89</v>
      </c>
      <c r="M4179" s="188">
        <v>82.91</v>
      </c>
      <c r="N4179" s="188">
        <v>130.65</v>
      </c>
      <c r="O4179" s="188"/>
      <c r="P4179" s="188">
        <v>89.36</v>
      </c>
      <c r="Q4179" s="188">
        <v>91.1</v>
      </c>
      <c r="R4179" s="188"/>
      <c r="S4179" s="188">
        <v>123.43</v>
      </c>
      <c r="T4179" s="188"/>
      <c r="U4179" s="188">
        <v>140.31</v>
      </c>
      <c r="V4179" s="188"/>
      <c r="W4179" s="188">
        <v>111.32</v>
      </c>
      <c r="X4179" s="188"/>
      <c r="Y4179" s="188"/>
      <c r="Z4179" s="188">
        <v>141.54</v>
      </c>
      <c r="AA4179" s="188"/>
      <c r="AB4179" s="188">
        <v>119.68</v>
      </c>
      <c r="AC4179" s="188">
        <v>94.28</v>
      </c>
      <c r="AD4179" s="188"/>
      <c r="AE4179" s="188">
        <v>106.23</v>
      </c>
      <c r="AF4179" s="188"/>
    </row>
    <row r="4180" spans="1:32" x14ac:dyDescent="0.3">
      <c r="A4180" s="180" t="s">
        <v>973</v>
      </c>
      <c r="B4180" s="180">
        <v>10937</v>
      </c>
      <c r="C4180" s="182" t="s">
        <v>30449</v>
      </c>
      <c r="D4180" s="180" t="s">
        <v>47</v>
      </c>
      <c r="E4180" s="180" t="s">
        <v>857</v>
      </c>
      <c r="F4180" s="188">
        <v>30.33</v>
      </c>
      <c r="G4180" s="188"/>
      <c r="H4180" s="188"/>
      <c r="I4180" s="188">
        <v>50.27</v>
      </c>
      <c r="J4180" s="188">
        <v>24.83</v>
      </c>
      <c r="K4180" s="188"/>
      <c r="L4180" s="188">
        <v>23.62</v>
      </c>
      <c r="M4180" s="188">
        <v>21.31</v>
      </c>
      <c r="N4180" s="188">
        <v>33.58</v>
      </c>
      <c r="O4180" s="188"/>
      <c r="P4180" s="188">
        <v>22.97</v>
      </c>
      <c r="Q4180" s="188">
        <v>23.41</v>
      </c>
      <c r="R4180" s="188"/>
      <c r="S4180" s="188">
        <v>31.73</v>
      </c>
      <c r="T4180" s="188"/>
      <c r="U4180" s="188">
        <v>36.06</v>
      </c>
      <c r="V4180" s="188"/>
      <c r="W4180" s="188">
        <v>28.61</v>
      </c>
      <c r="X4180" s="188"/>
      <c r="Y4180" s="188"/>
      <c r="Z4180" s="188">
        <v>36.380000000000003</v>
      </c>
      <c r="AA4180" s="188"/>
      <c r="AB4180" s="188">
        <v>30.76</v>
      </c>
      <c r="AC4180" s="188">
        <v>24.23</v>
      </c>
      <c r="AD4180" s="188"/>
      <c r="AE4180" s="188">
        <v>27.3</v>
      </c>
      <c r="AF4180" s="188"/>
    </row>
    <row r="4181" spans="1:32" x14ac:dyDescent="0.3">
      <c r="A4181" s="180" t="s">
        <v>973</v>
      </c>
      <c r="B4181" s="180">
        <v>10935</v>
      </c>
      <c r="C4181" s="182" t="s">
        <v>30450</v>
      </c>
      <c r="D4181" s="180" t="s">
        <v>47</v>
      </c>
      <c r="E4181" s="180" t="s">
        <v>857</v>
      </c>
      <c r="F4181" s="188">
        <v>52.6</v>
      </c>
      <c r="G4181" s="188"/>
      <c r="H4181" s="188"/>
      <c r="I4181" s="188">
        <v>87.18</v>
      </c>
      <c r="J4181" s="188">
        <v>43.07</v>
      </c>
      <c r="K4181" s="188"/>
      <c r="L4181" s="188">
        <v>40.96</v>
      </c>
      <c r="M4181" s="188">
        <v>36.96</v>
      </c>
      <c r="N4181" s="188">
        <v>58.24</v>
      </c>
      <c r="O4181" s="188"/>
      <c r="P4181" s="188">
        <v>39.83</v>
      </c>
      <c r="Q4181" s="188">
        <v>40.61</v>
      </c>
      <c r="R4181" s="188"/>
      <c r="S4181" s="188">
        <v>55.02</v>
      </c>
      <c r="T4181" s="188"/>
      <c r="U4181" s="188">
        <v>62.55</v>
      </c>
      <c r="V4181" s="188"/>
      <c r="W4181" s="188">
        <v>49.62</v>
      </c>
      <c r="X4181" s="188"/>
      <c r="Y4181" s="188"/>
      <c r="Z4181" s="188">
        <v>63.09</v>
      </c>
      <c r="AA4181" s="188"/>
      <c r="AB4181" s="188">
        <v>53.35</v>
      </c>
      <c r="AC4181" s="188">
        <v>42.03</v>
      </c>
      <c r="AD4181" s="188"/>
      <c r="AE4181" s="188">
        <v>47.36</v>
      </c>
      <c r="AF4181" s="188"/>
    </row>
    <row r="4182" spans="1:32" x14ac:dyDescent="0.3">
      <c r="A4182" s="180" t="s">
        <v>973</v>
      </c>
      <c r="B4182" s="180">
        <v>10931</v>
      </c>
      <c r="C4182" s="182" t="s">
        <v>30451</v>
      </c>
      <c r="D4182" s="180" t="s">
        <v>47</v>
      </c>
      <c r="E4182" s="180" t="s">
        <v>857</v>
      </c>
      <c r="F4182" s="188">
        <v>14.79</v>
      </c>
      <c r="G4182" s="188"/>
      <c r="H4182" s="188"/>
      <c r="I4182" s="188">
        <v>24.52</v>
      </c>
      <c r="J4182" s="188">
        <v>12.11</v>
      </c>
      <c r="K4182" s="188"/>
      <c r="L4182" s="188">
        <v>11.52</v>
      </c>
      <c r="M4182" s="188">
        <v>10.39</v>
      </c>
      <c r="N4182" s="188">
        <v>16.38</v>
      </c>
      <c r="O4182" s="188"/>
      <c r="P4182" s="188">
        <v>11.2</v>
      </c>
      <c r="Q4182" s="188">
        <v>11.42</v>
      </c>
      <c r="R4182" s="188"/>
      <c r="S4182" s="188">
        <v>15.48</v>
      </c>
      <c r="T4182" s="188"/>
      <c r="U4182" s="188">
        <v>17.59</v>
      </c>
      <c r="V4182" s="188"/>
      <c r="W4182" s="188">
        <v>13.96</v>
      </c>
      <c r="X4182" s="188"/>
      <c r="Y4182" s="188"/>
      <c r="Z4182" s="188">
        <v>17.75</v>
      </c>
      <c r="AA4182" s="188"/>
      <c r="AB4182" s="188">
        <v>15</v>
      </c>
      <c r="AC4182" s="188">
        <v>11.82</v>
      </c>
      <c r="AD4182" s="188"/>
      <c r="AE4182" s="188">
        <v>13.32</v>
      </c>
      <c r="AF4182" s="188"/>
    </row>
    <row r="4183" spans="1:32" x14ac:dyDescent="0.3">
      <c r="A4183" s="180" t="s">
        <v>973</v>
      </c>
      <c r="B4183" s="180">
        <v>7164</v>
      </c>
      <c r="C4183" s="182" t="s">
        <v>30452</v>
      </c>
      <c r="D4183" s="180" t="s">
        <v>47</v>
      </c>
      <c r="E4183" s="180" t="s">
        <v>857</v>
      </c>
      <c r="F4183" s="188">
        <v>48.96</v>
      </c>
      <c r="G4183" s="188"/>
      <c r="H4183" s="188"/>
      <c r="I4183" s="188">
        <v>81.150000000000006</v>
      </c>
      <c r="J4183" s="188">
        <v>40.090000000000003</v>
      </c>
      <c r="K4183" s="188"/>
      <c r="L4183" s="188">
        <v>38.130000000000003</v>
      </c>
      <c r="M4183" s="188">
        <v>34.4</v>
      </c>
      <c r="N4183" s="188">
        <v>54.21</v>
      </c>
      <c r="O4183" s="188"/>
      <c r="P4183" s="188">
        <v>37.08</v>
      </c>
      <c r="Q4183" s="188">
        <v>37.799999999999997</v>
      </c>
      <c r="R4183" s="188"/>
      <c r="S4183" s="188">
        <v>51.22</v>
      </c>
      <c r="T4183" s="188"/>
      <c r="U4183" s="188">
        <v>58.22</v>
      </c>
      <c r="V4183" s="188"/>
      <c r="W4183" s="188">
        <v>46.19</v>
      </c>
      <c r="X4183" s="188"/>
      <c r="Y4183" s="188"/>
      <c r="Z4183" s="188">
        <v>58.73</v>
      </c>
      <c r="AA4183" s="188"/>
      <c r="AB4183" s="188">
        <v>49.66</v>
      </c>
      <c r="AC4183" s="188">
        <v>39.119999999999997</v>
      </c>
      <c r="AD4183" s="188"/>
      <c r="AE4183" s="188">
        <v>44.08</v>
      </c>
      <c r="AF4183" s="188"/>
    </row>
    <row r="4184" spans="1:32" x14ac:dyDescent="0.3">
      <c r="A4184" s="180" t="s">
        <v>973</v>
      </c>
      <c r="B4184" s="180">
        <v>36887</v>
      </c>
      <c r="C4184" s="182" t="s">
        <v>30453</v>
      </c>
      <c r="D4184" s="180" t="s">
        <v>47</v>
      </c>
      <c r="E4184" s="180" t="s">
        <v>857</v>
      </c>
      <c r="F4184" s="188">
        <v>12.91</v>
      </c>
      <c r="G4184" s="188">
        <v>10.87</v>
      </c>
      <c r="H4184" s="188">
        <v>9.9600000000000009</v>
      </c>
      <c r="I4184" s="188"/>
      <c r="J4184" s="188">
        <v>9.9600000000000009</v>
      </c>
      <c r="K4184" s="188">
        <v>7.2</v>
      </c>
      <c r="L4184" s="188">
        <v>12.09</v>
      </c>
      <c r="M4184" s="188">
        <v>8.01</v>
      </c>
      <c r="N4184" s="188">
        <v>8.9600000000000009</v>
      </c>
      <c r="O4184" s="188">
        <v>9.6</v>
      </c>
      <c r="P4184" s="188">
        <v>8.74</v>
      </c>
      <c r="Q4184" s="188">
        <v>10.050000000000001</v>
      </c>
      <c r="R4184" s="188">
        <v>11.91</v>
      </c>
      <c r="S4184" s="188">
        <v>11.59</v>
      </c>
      <c r="T4184" s="188">
        <v>11.77</v>
      </c>
      <c r="U4184" s="188">
        <v>10.87</v>
      </c>
      <c r="V4184" s="188">
        <v>9.9600000000000009</v>
      </c>
      <c r="W4184" s="188">
        <v>9.06</v>
      </c>
      <c r="X4184" s="188">
        <v>11.59</v>
      </c>
      <c r="Y4184" s="188">
        <v>9.6</v>
      </c>
      <c r="Z4184" s="188">
        <v>9.01</v>
      </c>
      <c r="AA4184" s="188">
        <v>14.17</v>
      </c>
      <c r="AB4184" s="188">
        <v>14.94</v>
      </c>
      <c r="AC4184" s="188">
        <v>10.55</v>
      </c>
      <c r="AD4184" s="188">
        <v>8.06</v>
      </c>
      <c r="AE4184" s="188">
        <v>8.6</v>
      </c>
      <c r="AF4184" s="188"/>
    </row>
    <row r="4185" spans="1:32" x14ac:dyDescent="0.3">
      <c r="A4185" s="180" t="s">
        <v>973</v>
      </c>
      <c r="B4185" s="180">
        <v>34630</v>
      </c>
      <c r="C4185" s="182" t="s">
        <v>30454</v>
      </c>
      <c r="D4185" s="180" t="s">
        <v>6</v>
      </c>
      <c r="E4185" s="180" t="s">
        <v>857</v>
      </c>
      <c r="F4185" s="188">
        <v>1335.53</v>
      </c>
      <c r="G4185" s="188">
        <v>1241.2</v>
      </c>
      <c r="H4185" s="188">
        <v>1439.79</v>
      </c>
      <c r="I4185" s="188">
        <v>1340.5</v>
      </c>
      <c r="J4185" s="188">
        <v>1191.55</v>
      </c>
      <c r="K4185" s="188">
        <v>800.33</v>
      </c>
      <c r="L4185" s="188">
        <v>980.55</v>
      </c>
      <c r="M4185" s="188">
        <v>1184.1099999999999</v>
      </c>
      <c r="N4185" s="188">
        <v>926.93</v>
      </c>
      <c r="O4185" s="188">
        <v>1012.82</v>
      </c>
      <c r="P4185" s="188">
        <v>988.99</v>
      </c>
      <c r="Q4185" s="188">
        <v>954.23</v>
      </c>
      <c r="R4185" s="188">
        <v>1176.6600000000001</v>
      </c>
      <c r="S4185" s="188">
        <v>1195.53</v>
      </c>
      <c r="T4185" s="188">
        <v>1191.55</v>
      </c>
      <c r="U4185" s="188">
        <v>860.9</v>
      </c>
      <c r="V4185" s="188">
        <v>1064.45</v>
      </c>
      <c r="W4185" s="188">
        <v>1335.53</v>
      </c>
      <c r="X4185" s="188">
        <v>1092.26</v>
      </c>
      <c r="Y4185" s="188">
        <v>1141.9100000000001</v>
      </c>
      <c r="Z4185" s="188">
        <v>1388.16</v>
      </c>
      <c r="AA4185" s="188">
        <v>996.44</v>
      </c>
      <c r="AB4185" s="188">
        <v>1042.1099999999999</v>
      </c>
      <c r="AC4185" s="188">
        <v>1290.8499999999999</v>
      </c>
      <c r="AD4185" s="188">
        <v>1390.15</v>
      </c>
      <c r="AE4185" s="188">
        <v>1075.3800000000001</v>
      </c>
      <c r="AF4185" s="188">
        <v>1016.29</v>
      </c>
    </row>
    <row r="4186" spans="1:32" x14ac:dyDescent="0.3">
      <c r="A4186" s="180" t="s">
        <v>973</v>
      </c>
      <c r="B4186" s="180">
        <v>7161</v>
      </c>
      <c r="C4186" s="182" t="s">
        <v>30455</v>
      </c>
      <c r="D4186" s="180" t="s">
        <v>47</v>
      </c>
      <c r="E4186" s="180" t="s">
        <v>857</v>
      </c>
      <c r="F4186" s="188">
        <v>6.09</v>
      </c>
      <c r="G4186" s="188"/>
      <c r="H4186" s="188"/>
      <c r="I4186" s="188">
        <v>10.1</v>
      </c>
      <c r="J4186" s="188">
        <v>4.99</v>
      </c>
      <c r="K4186" s="188"/>
      <c r="L4186" s="188">
        <v>4.74</v>
      </c>
      <c r="M4186" s="188">
        <v>4.28</v>
      </c>
      <c r="N4186" s="188">
        <v>6.74</v>
      </c>
      <c r="O4186" s="188"/>
      <c r="P4186" s="188">
        <v>4.6100000000000003</v>
      </c>
      <c r="Q4186" s="188">
        <v>4.7</v>
      </c>
      <c r="R4186" s="188"/>
      <c r="S4186" s="188">
        <v>6.37</v>
      </c>
      <c r="T4186" s="188"/>
      <c r="U4186" s="188">
        <v>7.24</v>
      </c>
      <c r="V4186" s="188"/>
      <c r="W4186" s="188">
        <v>5.75</v>
      </c>
      <c r="X4186" s="188"/>
      <c r="Y4186" s="188"/>
      <c r="Z4186" s="188">
        <v>7.31</v>
      </c>
      <c r="AA4186" s="188"/>
      <c r="AB4186" s="188">
        <v>6.18</v>
      </c>
      <c r="AC4186" s="188">
        <v>4.87</v>
      </c>
      <c r="AD4186" s="188"/>
      <c r="AE4186" s="188">
        <v>5.48</v>
      </c>
      <c r="AF4186" s="188"/>
    </row>
    <row r="4187" spans="1:32" x14ac:dyDescent="0.3">
      <c r="A4187" s="180" t="s">
        <v>973</v>
      </c>
      <c r="B4187" s="180">
        <v>7170</v>
      </c>
      <c r="C4187" s="182" t="s">
        <v>30456</v>
      </c>
      <c r="D4187" s="180" t="s">
        <v>47</v>
      </c>
      <c r="E4187" s="180" t="s">
        <v>857</v>
      </c>
      <c r="F4187" s="188">
        <v>3.12</v>
      </c>
      <c r="G4187" s="188">
        <v>2.62</v>
      </c>
      <c r="H4187" s="188">
        <v>2.41</v>
      </c>
      <c r="I4187" s="188"/>
      <c r="J4187" s="188">
        <v>2.41</v>
      </c>
      <c r="K4187" s="188">
        <v>1.74</v>
      </c>
      <c r="L4187" s="188">
        <v>2.92</v>
      </c>
      <c r="M4187" s="188">
        <v>1.93</v>
      </c>
      <c r="N4187" s="188">
        <v>2.16</v>
      </c>
      <c r="O4187" s="188">
        <v>2.3199999999999998</v>
      </c>
      <c r="P4187" s="188">
        <v>2.11</v>
      </c>
      <c r="Q4187" s="188">
        <v>2.4300000000000002</v>
      </c>
      <c r="R4187" s="188">
        <v>2.88</v>
      </c>
      <c r="S4187" s="188">
        <v>2.8</v>
      </c>
      <c r="T4187" s="188">
        <v>2.84</v>
      </c>
      <c r="U4187" s="188">
        <v>2.62</v>
      </c>
      <c r="V4187" s="188">
        <v>2.41</v>
      </c>
      <c r="W4187" s="188">
        <v>2.19</v>
      </c>
      <c r="X4187" s="188">
        <v>2.8</v>
      </c>
      <c r="Y4187" s="188">
        <v>2.3199999999999998</v>
      </c>
      <c r="Z4187" s="188">
        <v>2.1800000000000002</v>
      </c>
      <c r="AA4187" s="188">
        <v>3.42</v>
      </c>
      <c r="AB4187" s="188">
        <v>3.61</v>
      </c>
      <c r="AC4187" s="188">
        <v>2.5499999999999998</v>
      </c>
      <c r="AD4187" s="188">
        <v>1.95</v>
      </c>
      <c r="AE4187" s="188">
        <v>2.08</v>
      </c>
      <c r="AF4187" s="188"/>
    </row>
    <row r="4188" spans="1:32" x14ac:dyDescent="0.3">
      <c r="A4188" s="180" t="s">
        <v>973</v>
      </c>
      <c r="B4188" s="180">
        <v>37524</v>
      </c>
      <c r="C4188" s="182" t="s">
        <v>30457</v>
      </c>
      <c r="D4188" s="180" t="s">
        <v>37</v>
      </c>
      <c r="E4188" s="180" t="s">
        <v>26586</v>
      </c>
      <c r="F4188" s="188">
        <v>2.85</v>
      </c>
      <c r="G4188" s="188">
        <v>2.4</v>
      </c>
      <c r="H4188" s="188">
        <v>2.2000000000000002</v>
      </c>
      <c r="I4188" s="188"/>
      <c r="J4188" s="188">
        <v>2.2000000000000002</v>
      </c>
      <c r="K4188" s="188">
        <v>1.59</v>
      </c>
      <c r="L4188" s="188">
        <v>2.67</v>
      </c>
      <c r="M4188" s="188">
        <v>1.77</v>
      </c>
      <c r="N4188" s="188">
        <v>1.98</v>
      </c>
      <c r="O4188" s="188">
        <v>2.12</v>
      </c>
      <c r="P4188" s="188">
        <v>1.93</v>
      </c>
      <c r="Q4188" s="188">
        <v>2.2200000000000002</v>
      </c>
      <c r="R4188" s="188">
        <v>2.63</v>
      </c>
      <c r="S4188" s="188">
        <v>2.56</v>
      </c>
      <c r="T4188" s="188">
        <v>2.6</v>
      </c>
      <c r="U4188" s="188">
        <v>2.4</v>
      </c>
      <c r="V4188" s="188">
        <v>2.2000000000000002</v>
      </c>
      <c r="W4188" s="188">
        <v>2</v>
      </c>
      <c r="X4188" s="188">
        <v>2.56</v>
      </c>
      <c r="Y4188" s="188">
        <v>2.12</v>
      </c>
      <c r="Z4188" s="188">
        <v>1.99</v>
      </c>
      <c r="AA4188" s="188">
        <v>3.13</v>
      </c>
      <c r="AB4188" s="188">
        <v>3.3</v>
      </c>
      <c r="AC4188" s="188">
        <v>2.33</v>
      </c>
      <c r="AD4188" s="188">
        <v>1.78</v>
      </c>
      <c r="AE4188" s="188">
        <v>1.9</v>
      </c>
      <c r="AF4188" s="188"/>
    </row>
    <row r="4189" spans="1:32" x14ac:dyDescent="0.3">
      <c r="A4189" s="180" t="s">
        <v>973</v>
      </c>
      <c r="B4189" s="180">
        <v>37525</v>
      </c>
      <c r="C4189" s="182" t="s">
        <v>30458</v>
      </c>
      <c r="D4189" s="180" t="s">
        <v>37</v>
      </c>
      <c r="E4189" s="180" t="s">
        <v>857</v>
      </c>
      <c r="F4189" s="188">
        <v>3.9</v>
      </c>
      <c r="G4189" s="188">
        <v>3.28</v>
      </c>
      <c r="H4189" s="188">
        <v>3.01</v>
      </c>
      <c r="I4189" s="188"/>
      <c r="J4189" s="188">
        <v>3.01</v>
      </c>
      <c r="K4189" s="188">
        <v>2.17</v>
      </c>
      <c r="L4189" s="188">
        <v>3.65</v>
      </c>
      <c r="M4189" s="188">
        <v>2.42</v>
      </c>
      <c r="N4189" s="188">
        <v>2.71</v>
      </c>
      <c r="O4189" s="188">
        <v>2.9</v>
      </c>
      <c r="P4189" s="188">
        <v>2.64</v>
      </c>
      <c r="Q4189" s="188">
        <v>3.03</v>
      </c>
      <c r="R4189" s="188">
        <v>3.6</v>
      </c>
      <c r="S4189" s="188">
        <v>3.5</v>
      </c>
      <c r="T4189" s="188">
        <v>3.55</v>
      </c>
      <c r="U4189" s="188">
        <v>3.28</v>
      </c>
      <c r="V4189" s="188">
        <v>3.01</v>
      </c>
      <c r="W4189" s="188">
        <v>2.73</v>
      </c>
      <c r="X4189" s="188">
        <v>3.5</v>
      </c>
      <c r="Y4189" s="188">
        <v>2.9</v>
      </c>
      <c r="Z4189" s="188">
        <v>2.72</v>
      </c>
      <c r="AA4189" s="188">
        <v>4.28</v>
      </c>
      <c r="AB4189" s="188">
        <v>4.51</v>
      </c>
      <c r="AC4189" s="188">
        <v>3.18</v>
      </c>
      <c r="AD4189" s="188">
        <v>2.4300000000000002</v>
      </c>
      <c r="AE4189" s="188">
        <v>2.6</v>
      </c>
      <c r="AF4189" s="188"/>
    </row>
    <row r="4190" spans="1:32" x14ac:dyDescent="0.3">
      <c r="A4190" s="180" t="s">
        <v>973</v>
      </c>
      <c r="B4190" s="180">
        <v>36789</v>
      </c>
      <c r="C4190" s="182" t="s">
        <v>30459</v>
      </c>
      <c r="D4190" s="180" t="s">
        <v>6</v>
      </c>
      <c r="E4190" s="180" t="s">
        <v>857</v>
      </c>
      <c r="F4190" s="188">
        <v>2.65</v>
      </c>
      <c r="G4190" s="188">
        <v>1.47</v>
      </c>
      <c r="H4190" s="188">
        <v>2.68</v>
      </c>
      <c r="I4190" s="188">
        <v>3.42</v>
      </c>
      <c r="J4190" s="188">
        <v>1.85</v>
      </c>
      <c r="K4190" s="188">
        <v>2.08</v>
      </c>
      <c r="L4190" s="188">
        <v>2.68</v>
      </c>
      <c r="M4190" s="188">
        <v>1.54</v>
      </c>
      <c r="N4190" s="188">
        <v>3.06</v>
      </c>
      <c r="O4190" s="188">
        <v>2.27</v>
      </c>
      <c r="P4190" s="188">
        <v>4.5199999999999996</v>
      </c>
      <c r="Q4190" s="188">
        <v>2.68</v>
      </c>
      <c r="R4190" s="188">
        <v>5.18</v>
      </c>
      <c r="S4190" s="188">
        <v>2.35</v>
      </c>
      <c r="T4190" s="188">
        <v>1.48</v>
      </c>
      <c r="U4190" s="188">
        <v>2.63</v>
      </c>
      <c r="V4190" s="188">
        <v>1.66</v>
      </c>
      <c r="W4190" s="188">
        <v>2.68</v>
      </c>
      <c r="X4190" s="188">
        <v>4.45</v>
      </c>
      <c r="Y4190" s="188">
        <v>1.7</v>
      </c>
      <c r="Z4190" s="188">
        <v>5.57</v>
      </c>
      <c r="AA4190" s="188">
        <v>2.68</v>
      </c>
      <c r="AB4190" s="188">
        <v>4.41</v>
      </c>
      <c r="AC4190" s="188">
        <v>2.68</v>
      </c>
      <c r="AD4190" s="188">
        <v>1.76</v>
      </c>
      <c r="AE4190" s="188">
        <v>5.24</v>
      </c>
      <c r="AF4190" s="188">
        <v>2.61</v>
      </c>
    </row>
    <row r="4191" spans="1:32" x14ac:dyDescent="0.3">
      <c r="A4191" s="180" t="s">
        <v>973</v>
      </c>
      <c r="B4191" s="180">
        <v>7173</v>
      </c>
      <c r="C4191" s="182" t="s">
        <v>30460</v>
      </c>
      <c r="D4191" s="180" t="s">
        <v>29546</v>
      </c>
      <c r="E4191" s="180" t="s">
        <v>26586</v>
      </c>
      <c r="F4191" s="188">
        <v>1713.19</v>
      </c>
      <c r="G4191" s="188">
        <v>950</v>
      </c>
      <c r="H4191" s="188">
        <v>1735.66</v>
      </c>
      <c r="I4191" s="188">
        <v>2214</v>
      </c>
      <c r="J4191" s="188">
        <v>1200</v>
      </c>
      <c r="K4191" s="188">
        <v>1345</v>
      </c>
      <c r="L4191" s="188">
        <v>1735.66</v>
      </c>
      <c r="M4191" s="188">
        <v>998</v>
      </c>
      <c r="N4191" s="188">
        <v>1980</v>
      </c>
      <c r="O4191" s="188">
        <v>1470</v>
      </c>
      <c r="P4191" s="188">
        <v>2920</v>
      </c>
      <c r="Q4191" s="188">
        <v>1735.66</v>
      </c>
      <c r="R4191" s="188">
        <v>3350</v>
      </c>
      <c r="S4191" s="188">
        <v>1518</v>
      </c>
      <c r="T4191" s="188">
        <v>960</v>
      </c>
      <c r="U4191" s="188">
        <v>1700</v>
      </c>
      <c r="V4191" s="188">
        <v>1077.2</v>
      </c>
      <c r="W4191" s="188">
        <v>1735.66</v>
      </c>
      <c r="X4191" s="188">
        <v>2877</v>
      </c>
      <c r="Y4191" s="188">
        <v>1100</v>
      </c>
      <c r="Z4191" s="188">
        <v>3600</v>
      </c>
      <c r="AA4191" s="188">
        <v>1735.66</v>
      </c>
      <c r="AB4191" s="188">
        <v>2850</v>
      </c>
      <c r="AC4191" s="188">
        <v>1735.66</v>
      </c>
      <c r="AD4191" s="188">
        <v>1140</v>
      </c>
      <c r="AE4191" s="188">
        <v>3390</v>
      </c>
      <c r="AF4191" s="188">
        <v>1690</v>
      </c>
    </row>
    <row r="4192" spans="1:32" x14ac:dyDescent="0.3">
      <c r="A4192" s="180" t="s">
        <v>973</v>
      </c>
      <c r="B4192" s="180">
        <v>7175</v>
      </c>
      <c r="C4192" s="182" t="s">
        <v>30461</v>
      </c>
      <c r="D4192" s="180" t="s">
        <v>6</v>
      </c>
      <c r="E4192" s="180" t="s">
        <v>857</v>
      </c>
      <c r="F4192" s="188">
        <v>1.93</v>
      </c>
      <c r="G4192" s="188">
        <v>1.07</v>
      </c>
      <c r="H4192" s="188">
        <v>1.96</v>
      </c>
      <c r="I4192" s="188">
        <v>2.5</v>
      </c>
      <c r="J4192" s="188">
        <v>1.35</v>
      </c>
      <c r="K4192" s="188">
        <v>1.52</v>
      </c>
      <c r="L4192" s="188">
        <v>1.96</v>
      </c>
      <c r="M4192" s="188">
        <v>1.1200000000000001</v>
      </c>
      <c r="N4192" s="188">
        <v>2.2400000000000002</v>
      </c>
      <c r="O4192" s="188">
        <v>1.66</v>
      </c>
      <c r="P4192" s="188">
        <v>3.3</v>
      </c>
      <c r="Q4192" s="188">
        <v>1.96</v>
      </c>
      <c r="R4192" s="188">
        <v>3.79</v>
      </c>
      <c r="S4192" s="188">
        <v>1.71</v>
      </c>
      <c r="T4192" s="188">
        <v>1.08</v>
      </c>
      <c r="U4192" s="188">
        <v>1.92</v>
      </c>
      <c r="V4192" s="188">
        <v>1.21</v>
      </c>
      <c r="W4192" s="188">
        <v>1.96</v>
      </c>
      <c r="X4192" s="188">
        <v>3.25</v>
      </c>
      <c r="Y4192" s="188">
        <v>1.24</v>
      </c>
      <c r="Z4192" s="188">
        <v>4.07</v>
      </c>
      <c r="AA4192" s="188">
        <v>1.96</v>
      </c>
      <c r="AB4192" s="188">
        <v>3.22</v>
      </c>
      <c r="AC4192" s="188">
        <v>1.96</v>
      </c>
      <c r="AD4192" s="188">
        <v>1.29</v>
      </c>
      <c r="AE4192" s="188">
        <v>3.83</v>
      </c>
      <c r="AF4192" s="188">
        <v>1.91</v>
      </c>
    </row>
    <row r="4193" spans="1:32" x14ac:dyDescent="0.3">
      <c r="A4193" s="180" t="s">
        <v>973</v>
      </c>
      <c r="B4193" s="180">
        <v>40741</v>
      </c>
      <c r="C4193" s="182" t="s">
        <v>30462</v>
      </c>
      <c r="D4193" s="180" t="s">
        <v>6</v>
      </c>
      <c r="E4193" s="180" t="s">
        <v>857</v>
      </c>
      <c r="F4193" s="188">
        <v>4.9400000000000004</v>
      </c>
      <c r="G4193" s="188">
        <v>3</v>
      </c>
      <c r="H4193" s="188">
        <v>4.25</v>
      </c>
      <c r="I4193" s="188">
        <v>4.1399999999999997</v>
      </c>
      <c r="J4193" s="188">
        <v>2.84</v>
      </c>
      <c r="K4193" s="188">
        <v>3.67</v>
      </c>
      <c r="L4193" s="188">
        <v>3.83</v>
      </c>
      <c r="M4193" s="188">
        <v>3.45</v>
      </c>
      <c r="N4193" s="188">
        <v>3.78</v>
      </c>
      <c r="O4193" s="188">
        <v>3.63</v>
      </c>
      <c r="P4193" s="188">
        <v>3.47</v>
      </c>
      <c r="Q4193" s="188">
        <v>3.57</v>
      </c>
      <c r="R4193" s="188">
        <v>3.62</v>
      </c>
      <c r="S4193" s="188">
        <v>3.36</v>
      </c>
      <c r="T4193" s="188">
        <v>4.05</v>
      </c>
      <c r="U4193" s="188">
        <v>3.23</v>
      </c>
      <c r="V4193" s="188">
        <v>2.74</v>
      </c>
      <c r="W4193" s="188">
        <v>2.85</v>
      </c>
      <c r="X4193" s="188">
        <v>2.8</v>
      </c>
      <c r="Y4193" s="188">
        <v>3.92</v>
      </c>
      <c r="Z4193" s="188">
        <v>4.5599999999999996</v>
      </c>
      <c r="AA4193" s="188">
        <v>3.69</v>
      </c>
      <c r="AB4193" s="188">
        <v>3.92</v>
      </c>
      <c r="AC4193" s="188">
        <v>3.83</v>
      </c>
      <c r="AD4193" s="188">
        <v>2.85</v>
      </c>
      <c r="AE4193" s="188">
        <v>3.27</v>
      </c>
      <c r="AF4193" s="188">
        <v>3.55</v>
      </c>
    </row>
    <row r="4194" spans="1:32" x14ac:dyDescent="0.3">
      <c r="A4194" s="180" t="s">
        <v>973</v>
      </c>
      <c r="B4194" s="180">
        <v>7184</v>
      </c>
      <c r="C4194" s="182" t="s">
        <v>30463</v>
      </c>
      <c r="D4194" s="180" t="s">
        <v>47</v>
      </c>
      <c r="E4194" s="180" t="s">
        <v>26586</v>
      </c>
      <c r="F4194" s="188"/>
      <c r="G4194" s="188"/>
      <c r="H4194" s="188"/>
      <c r="I4194" s="188"/>
      <c r="J4194" s="188">
        <v>73.02</v>
      </c>
      <c r="K4194" s="188"/>
      <c r="L4194" s="188"/>
      <c r="M4194" s="188">
        <v>39.880000000000003</v>
      </c>
      <c r="N4194" s="188"/>
      <c r="O4194" s="188"/>
      <c r="P4194" s="188">
        <v>40.340000000000003</v>
      </c>
      <c r="Q4194" s="188"/>
      <c r="R4194" s="188"/>
      <c r="S4194" s="188"/>
      <c r="T4194" s="188"/>
      <c r="U4194" s="188"/>
      <c r="V4194" s="188"/>
      <c r="W4194" s="188">
        <v>48.9</v>
      </c>
      <c r="X4194" s="188"/>
      <c r="Y4194" s="188"/>
      <c r="Z4194" s="188">
        <v>50.61</v>
      </c>
      <c r="AA4194" s="188"/>
      <c r="AB4194" s="188">
        <v>53.2</v>
      </c>
      <c r="AC4194" s="188">
        <v>36.880000000000003</v>
      </c>
      <c r="AD4194" s="188"/>
      <c r="AE4194" s="188">
        <v>40.98</v>
      </c>
      <c r="AF4194" s="188"/>
    </row>
    <row r="4195" spans="1:32" x14ac:dyDescent="0.3">
      <c r="A4195" s="180" t="s">
        <v>973</v>
      </c>
      <c r="B4195" s="180">
        <v>34458</v>
      </c>
      <c r="C4195" s="182" t="s">
        <v>30464</v>
      </c>
      <c r="D4195" s="180" t="s">
        <v>6</v>
      </c>
      <c r="E4195" s="180" t="s">
        <v>857</v>
      </c>
      <c r="F4195" s="188">
        <v>217.75</v>
      </c>
      <c r="G4195" s="188">
        <v>217.75</v>
      </c>
      <c r="H4195" s="188">
        <v>291.66000000000003</v>
      </c>
      <c r="I4195" s="188">
        <v>125.27</v>
      </c>
      <c r="J4195" s="188">
        <v>161.91</v>
      </c>
      <c r="K4195" s="188">
        <v>225.44</v>
      </c>
      <c r="L4195" s="188">
        <v>127.83</v>
      </c>
      <c r="M4195" s="188">
        <v>157.69999999999999</v>
      </c>
      <c r="N4195" s="188">
        <v>161.83000000000001</v>
      </c>
      <c r="O4195" s="188">
        <v>216.78</v>
      </c>
      <c r="P4195" s="188">
        <v>137.06</v>
      </c>
      <c r="Q4195" s="188">
        <v>156.78</v>
      </c>
      <c r="R4195" s="188">
        <v>168.95</v>
      </c>
      <c r="S4195" s="188">
        <v>256.18</v>
      </c>
      <c r="T4195" s="188">
        <v>214.94</v>
      </c>
      <c r="U4195" s="188">
        <v>186.14</v>
      </c>
      <c r="V4195" s="188">
        <v>170.97</v>
      </c>
      <c r="W4195" s="188">
        <v>144.05000000000001</v>
      </c>
      <c r="X4195" s="188">
        <v>174.84</v>
      </c>
      <c r="Y4195" s="188">
        <v>179.07</v>
      </c>
      <c r="Z4195" s="188">
        <v>160.68</v>
      </c>
      <c r="AA4195" s="188">
        <v>274.88</v>
      </c>
      <c r="AB4195" s="188">
        <v>162.32</v>
      </c>
      <c r="AC4195" s="188">
        <v>147.16999999999999</v>
      </c>
      <c r="AD4195" s="188">
        <v>179.33</v>
      </c>
      <c r="AE4195" s="188">
        <v>140.72</v>
      </c>
      <c r="AF4195" s="188">
        <v>204.95</v>
      </c>
    </row>
    <row r="4196" spans="1:32" x14ac:dyDescent="0.3">
      <c r="A4196" s="180" t="s">
        <v>973</v>
      </c>
      <c r="B4196" s="180">
        <v>34464</v>
      </c>
      <c r="C4196" s="182" t="s">
        <v>30465</v>
      </c>
      <c r="D4196" s="180" t="s">
        <v>6</v>
      </c>
      <c r="E4196" s="180" t="s">
        <v>857</v>
      </c>
      <c r="F4196" s="188">
        <v>324.14</v>
      </c>
      <c r="G4196" s="188">
        <v>324.14</v>
      </c>
      <c r="H4196" s="188">
        <v>434.15</v>
      </c>
      <c r="I4196" s="188">
        <v>186.47</v>
      </c>
      <c r="J4196" s="188">
        <v>241</v>
      </c>
      <c r="K4196" s="188">
        <v>335.58</v>
      </c>
      <c r="L4196" s="188">
        <v>190.29</v>
      </c>
      <c r="M4196" s="188">
        <v>234.75</v>
      </c>
      <c r="N4196" s="188">
        <v>240.89</v>
      </c>
      <c r="O4196" s="188">
        <v>322.69</v>
      </c>
      <c r="P4196" s="188">
        <v>204.01</v>
      </c>
      <c r="Q4196" s="188">
        <v>233.38</v>
      </c>
      <c r="R4196" s="188">
        <v>251.49</v>
      </c>
      <c r="S4196" s="188">
        <v>381.34</v>
      </c>
      <c r="T4196" s="188">
        <v>319.94</v>
      </c>
      <c r="U4196" s="188">
        <v>277.08</v>
      </c>
      <c r="V4196" s="188">
        <v>254.5</v>
      </c>
      <c r="W4196" s="188">
        <v>214.42</v>
      </c>
      <c r="X4196" s="188">
        <v>260.26</v>
      </c>
      <c r="Y4196" s="188">
        <v>266.55</v>
      </c>
      <c r="Z4196" s="188">
        <v>239.17</v>
      </c>
      <c r="AA4196" s="188">
        <v>409.18</v>
      </c>
      <c r="AB4196" s="188">
        <v>241.61</v>
      </c>
      <c r="AC4196" s="188">
        <v>219.08</v>
      </c>
      <c r="AD4196" s="188">
        <v>266.94</v>
      </c>
      <c r="AE4196" s="188">
        <v>209.47</v>
      </c>
      <c r="AF4196" s="188">
        <v>305.07</v>
      </c>
    </row>
    <row r="4197" spans="1:32" x14ac:dyDescent="0.3">
      <c r="A4197" s="180" t="s">
        <v>973</v>
      </c>
      <c r="B4197" s="180">
        <v>34468</v>
      </c>
      <c r="C4197" s="182" t="s">
        <v>30466</v>
      </c>
      <c r="D4197" s="180" t="s">
        <v>6</v>
      </c>
      <c r="E4197" s="180" t="s">
        <v>857</v>
      </c>
      <c r="F4197" s="188">
        <v>408.65</v>
      </c>
      <c r="G4197" s="188">
        <v>408.65</v>
      </c>
      <c r="H4197" s="188">
        <v>547.35</v>
      </c>
      <c r="I4197" s="188">
        <v>235.09</v>
      </c>
      <c r="J4197" s="188">
        <v>303.83999999999997</v>
      </c>
      <c r="K4197" s="188">
        <v>423.07</v>
      </c>
      <c r="L4197" s="188">
        <v>239.9</v>
      </c>
      <c r="M4197" s="188">
        <v>295.95999999999998</v>
      </c>
      <c r="N4197" s="188">
        <v>303.7</v>
      </c>
      <c r="O4197" s="188">
        <v>406.82</v>
      </c>
      <c r="P4197" s="188">
        <v>257.20999999999998</v>
      </c>
      <c r="Q4197" s="188">
        <v>294.23</v>
      </c>
      <c r="R4197" s="188">
        <v>317.06</v>
      </c>
      <c r="S4197" s="188">
        <v>480.77</v>
      </c>
      <c r="T4197" s="188">
        <v>403.36</v>
      </c>
      <c r="U4197" s="188">
        <v>349.32</v>
      </c>
      <c r="V4197" s="188">
        <v>320.86</v>
      </c>
      <c r="W4197" s="188">
        <v>270.33</v>
      </c>
      <c r="X4197" s="188">
        <v>328.12</v>
      </c>
      <c r="Y4197" s="188">
        <v>336.05</v>
      </c>
      <c r="Z4197" s="188">
        <v>301.52999999999997</v>
      </c>
      <c r="AA4197" s="188">
        <v>515.86</v>
      </c>
      <c r="AB4197" s="188">
        <v>304.61</v>
      </c>
      <c r="AC4197" s="188">
        <v>276.2</v>
      </c>
      <c r="AD4197" s="188">
        <v>336.53</v>
      </c>
      <c r="AE4197" s="188">
        <v>264.08</v>
      </c>
      <c r="AF4197" s="188">
        <v>384.61</v>
      </c>
    </row>
    <row r="4198" spans="1:32" x14ac:dyDescent="0.3">
      <c r="A4198" s="180" t="s">
        <v>973</v>
      </c>
      <c r="B4198" s="180">
        <v>34473</v>
      </c>
      <c r="C4198" s="182" t="s">
        <v>30467</v>
      </c>
      <c r="D4198" s="180" t="s">
        <v>6</v>
      </c>
      <c r="E4198" s="180" t="s">
        <v>857</v>
      </c>
      <c r="F4198" s="188">
        <v>247.9</v>
      </c>
      <c r="G4198" s="188">
        <v>247.9</v>
      </c>
      <c r="H4198" s="188">
        <v>332.04</v>
      </c>
      <c r="I4198" s="188">
        <v>142.61000000000001</v>
      </c>
      <c r="J4198" s="188">
        <v>184.32</v>
      </c>
      <c r="K4198" s="188">
        <v>256.64999999999998</v>
      </c>
      <c r="L4198" s="188">
        <v>145.53</v>
      </c>
      <c r="M4198" s="188">
        <v>179.53</v>
      </c>
      <c r="N4198" s="188">
        <v>184.23</v>
      </c>
      <c r="O4198" s="188">
        <v>246.79</v>
      </c>
      <c r="P4198" s="188">
        <v>156.03</v>
      </c>
      <c r="Q4198" s="188">
        <v>178.48</v>
      </c>
      <c r="R4198" s="188">
        <v>192.34</v>
      </c>
      <c r="S4198" s="188">
        <v>291.64</v>
      </c>
      <c r="T4198" s="188">
        <v>244.69</v>
      </c>
      <c r="U4198" s="188">
        <v>211.91</v>
      </c>
      <c r="V4198" s="188">
        <v>194.64</v>
      </c>
      <c r="W4198" s="188">
        <v>163.99</v>
      </c>
      <c r="X4198" s="188">
        <v>199.04</v>
      </c>
      <c r="Y4198" s="188">
        <v>203.86</v>
      </c>
      <c r="Z4198" s="188">
        <v>182.92</v>
      </c>
      <c r="AA4198" s="188">
        <v>312.93</v>
      </c>
      <c r="AB4198" s="188">
        <v>184.78</v>
      </c>
      <c r="AC4198" s="188">
        <v>167.55</v>
      </c>
      <c r="AD4198" s="188">
        <v>204.15</v>
      </c>
      <c r="AE4198" s="188">
        <v>160.19999999999999</v>
      </c>
      <c r="AF4198" s="188">
        <v>233.31</v>
      </c>
    </row>
    <row r="4199" spans="1:32" x14ac:dyDescent="0.3">
      <c r="A4199" s="180" t="s">
        <v>973</v>
      </c>
      <c r="B4199" s="180">
        <v>34480</v>
      </c>
      <c r="C4199" s="182" t="s">
        <v>30468</v>
      </c>
      <c r="D4199" s="180" t="s">
        <v>6</v>
      </c>
      <c r="E4199" s="180" t="s">
        <v>857</v>
      </c>
      <c r="F4199" s="188">
        <v>458.12</v>
      </c>
      <c r="G4199" s="188">
        <v>458.12</v>
      </c>
      <c r="H4199" s="188">
        <v>613.61</v>
      </c>
      <c r="I4199" s="188">
        <v>263.55</v>
      </c>
      <c r="J4199" s="188">
        <v>340.62</v>
      </c>
      <c r="K4199" s="188">
        <v>474.29</v>
      </c>
      <c r="L4199" s="188">
        <v>268.94</v>
      </c>
      <c r="M4199" s="188">
        <v>331.79</v>
      </c>
      <c r="N4199" s="188">
        <v>340.46</v>
      </c>
      <c r="O4199" s="188">
        <v>456.07</v>
      </c>
      <c r="P4199" s="188">
        <v>288.33999999999997</v>
      </c>
      <c r="Q4199" s="188">
        <v>329.84</v>
      </c>
      <c r="R4199" s="188">
        <v>355.45</v>
      </c>
      <c r="S4199" s="188">
        <v>538.97</v>
      </c>
      <c r="T4199" s="188">
        <v>452.19</v>
      </c>
      <c r="U4199" s="188">
        <v>391.61</v>
      </c>
      <c r="V4199" s="188">
        <v>359.7</v>
      </c>
      <c r="W4199" s="188">
        <v>303.06</v>
      </c>
      <c r="X4199" s="188">
        <v>367.84</v>
      </c>
      <c r="Y4199" s="188">
        <v>376.74</v>
      </c>
      <c r="Z4199" s="188">
        <v>338.04</v>
      </c>
      <c r="AA4199" s="188">
        <v>578.30999999999995</v>
      </c>
      <c r="AB4199" s="188">
        <v>341.49</v>
      </c>
      <c r="AC4199" s="188">
        <v>309.63</v>
      </c>
      <c r="AD4199" s="188">
        <v>377.27</v>
      </c>
      <c r="AE4199" s="188">
        <v>296.05</v>
      </c>
      <c r="AF4199" s="188">
        <v>431.17</v>
      </c>
    </row>
    <row r="4200" spans="1:32" x14ac:dyDescent="0.3">
      <c r="A4200" s="180" t="s">
        <v>973</v>
      </c>
      <c r="B4200" s="180">
        <v>34486</v>
      </c>
      <c r="C4200" s="182" t="s">
        <v>30469</v>
      </c>
      <c r="D4200" s="180" t="s">
        <v>6</v>
      </c>
      <c r="E4200" s="180" t="s">
        <v>857</v>
      </c>
      <c r="F4200" s="188">
        <v>542.4</v>
      </c>
      <c r="G4200" s="188">
        <v>542.4</v>
      </c>
      <c r="H4200" s="188">
        <v>726.5</v>
      </c>
      <c r="I4200" s="188">
        <v>312.04000000000002</v>
      </c>
      <c r="J4200" s="188">
        <v>403.29</v>
      </c>
      <c r="K4200" s="188">
        <v>561.54</v>
      </c>
      <c r="L4200" s="188">
        <v>318.42</v>
      </c>
      <c r="M4200" s="188">
        <v>392.82</v>
      </c>
      <c r="N4200" s="188">
        <v>403.1</v>
      </c>
      <c r="O4200" s="188">
        <v>539.97</v>
      </c>
      <c r="P4200" s="188">
        <v>341.39</v>
      </c>
      <c r="Q4200" s="188">
        <v>390.53</v>
      </c>
      <c r="R4200" s="188">
        <v>420.84</v>
      </c>
      <c r="S4200" s="188">
        <v>638.12</v>
      </c>
      <c r="T4200" s="188">
        <v>535.38</v>
      </c>
      <c r="U4200" s="188">
        <v>463.65</v>
      </c>
      <c r="V4200" s="188">
        <v>425.88</v>
      </c>
      <c r="W4200" s="188">
        <v>358.81</v>
      </c>
      <c r="X4200" s="188">
        <v>435.51</v>
      </c>
      <c r="Y4200" s="188">
        <v>446.04</v>
      </c>
      <c r="Z4200" s="188">
        <v>400.23</v>
      </c>
      <c r="AA4200" s="188">
        <v>684.7</v>
      </c>
      <c r="AB4200" s="188">
        <v>404.31</v>
      </c>
      <c r="AC4200" s="188">
        <v>366.6</v>
      </c>
      <c r="AD4200" s="188">
        <v>446.68</v>
      </c>
      <c r="AE4200" s="188">
        <v>350.52</v>
      </c>
      <c r="AF4200" s="188">
        <v>510.49</v>
      </c>
    </row>
    <row r="4201" spans="1:32" x14ac:dyDescent="0.3">
      <c r="A4201" s="180" t="s">
        <v>973</v>
      </c>
      <c r="B4201" s="180">
        <v>7190</v>
      </c>
      <c r="C4201" s="182" t="s">
        <v>30470</v>
      </c>
      <c r="D4201" s="180" t="s">
        <v>6</v>
      </c>
      <c r="E4201" s="180" t="s">
        <v>857</v>
      </c>
      <c r="F4201" s="188">
        <v>18.11</v>
      </c>
      <c r="G4201" s="188">
        <v>18.11</v>
      </c>
      <c r="H4201" s="188">
        <v>24.26</v>
      </c>
      <c r="I4201" s="188">
        <v>10.42</v>
      </c>
      <c r="J4201" s="188">
        <v>13.46</v>
      </c>
      <c r="K4201" s="188">
        <v>18.75</v>
      </c>
      <c r="L4201" s="188">
        <v>10.63</v>
      </c>
      <c r="M4201" s="188">
        <v>13.11</v>
      </c>
      <c r="N4201" s="188">
        <v>13.46</v>
      </c>
      <c r="O4201" s="188">
        <v>18.03</v>
      </c>
      <c r="P4201" s="188">
        <v>11.4</v>
      </c>
      <c r="Q4201" s="188">
        <v>13.04</v>
      </c>
      <c r="R4201" s="188">
        <v>14.05</v>
      </c>
      <c r="S4201" s="188">
        <v>21.3</v>
      </c>
      <c r="T4201" s="188">
        <v>17.87</v>
      </c>
      <c r="U4201" s="188">
        <v>15.48</v>
      </c>
      <c r="V4201" s="188">
        <v>14.22</v>
      </c>
      <c r="W4201" s="188">
        <v>11.98</v>
      </c>
      <c r="X4201" s="188">
        <v>14.54</v>
      </c>
      <c r="Y4201" s="188">
        <v>14.89</v>
      </c>
      <c r="Z4201" s="188">
        <v>13.36</v>
      </c>
      <c r="AA4201" s="188">
        <v>22.86</v>
      </c>
      <c r="AB4201" s="188">
        <v>13.5</v>
      </c>
      <c r="AC4201" s="188">
        <v>12.24</v>
      </c>
      <c r="AD4201" s="188">
        <v>14.91</v>
      </c>
      <c r="AE4201" s="188">
        <v>11.7</v>
      </c>
      <c r="AF4201" s="188">
        <v>17.04</v>
      </c>
    </row>
    <row r="4202" spans="1:32" x14ac:dyDescent="0.3">
      <c r="A4202" s="180" t="s">
        <v>973</v>
      </c>
      <c r="B4202" s="180">
        <v>34417</v>
      </c>
      <c r="C4202" s="182" t="s">
        <v>30471</v>
      </c>
      <c r="D4202" s="180" t="s">
        <v>6</v>
      </c>
      <c r="E4202" s="180" t="s">
        <v>857</v>
      </c>
      <c r="F4202" s="188">
        <v>28.98</v>
      </c>
      <c r="G4202" s="188">
        <v>28.98</v>
      </c>
      <c r="H4202" s="188">
        <v>38.82</v>
      </c>
      <c r="I4202" s="188">
        <v>16.670000000000002</v>
      </c>
      <c r="J4202" s="188">
        <v>21.55</v>
      </c>
      <c r="K4202" s="188">
        <v>30</v>
      </c>
      <c r="L4202" s="188">
        <v>17.010000000000002</v>
      </c>
      <c r="M4202" s="188">
        <v>20.99</v>
      </c>
      <c r="N4202" s="188">
        <v>21.54</v>
      </c>
      <c r="O4202" s="188">
        <v>28.85</v>
      </c>
      <c r="P4202" s="188">
        <v>18.239999999999998</v>
      </c>
      <c r="Q4202" s="188">
        <v>20.86</v>
      </c>
      <c r="R4202" s="188">
        <v>22.48</v>
      </c>
      <c r="S4202" s="188">
        <v>34.090000000000003</v>
      </c>
      <c r="T4202" s="188">
        <v>28.6</v>
      </c>
      <c r="U4202" s="188">
        <v>24.77</v>
      </c>
      <c r="V4202" s="188">
        <v>22.75</v>
      </c>
      <c r="W4202" s="188">
        <v>19.170000000000002</v>
      </c>
      <c r="X4202" s="188">
        <v>23.27</v>
      </c>
      <c r="Y4202" s="188">
        <v>23.83</v>
      </c>
      <c r="Z4202" s="188">
        <v>21.38</v>
      </c>
      <c r="AA4202" s="188">
        <v>36.58</v>
      </c>
      <c r="AB4202" s="188">
        <v>21.6</v>
      </c>
      <c r="AC4202" s="188">
        <v>19.579999999999998</v>
      </c>
      <c r="AD4202" s="188">
        <v>23.86</v>
      </c>
      <c r="AE4202" s="188">
        <v>18.73</v>
      </c>
      <c r="AF4202" s="188">
        <v>27.27</v>
      </c>
    </row>
    <row r="4203" spans="1:32" x14ac:dyDescent="0.3">
      <c r="A4203" s="180" t="s">
        <v>973</v>
      </c>
      <c r="B4203" s="180">
        <v>7213</v>
      </c>
      <c r="C4203" s="182" t="s">
        <v>30472</v>
      </c>
      <c r="D4203" s="180" t="s">
        <v>47</v>
      </c>
      <c r="E4203" s="180" t="s">
        <v>857</v>
      </c>
      <c r="F4203" s="188">
        <v>26.58</v>
      </c>
      <c r="G4203" s="188">
        <v>26.58</v>
      </c>
      <c r="H4203" s="188">
        <v>35.6</v>
      </c>
      <c r="I4203" s="188">
        <v>15.29</v>
      </c>
      <c r="J4203" s="188">
        <v>19.760000000000002</v>
      </c>
      <c r="K4203" s="188">
        <v>27.51</v>
      </c>
      <c r="L4203" s="188">
        <v>15.6</v>
      </c>
      <c r="M4203" s="188">
        <v>19.25</v>
      </c>
      <c r="N4203" s="188">
        <v>19.75</v>
      </c>
      <c r="O4203" s="188">
        <v>26.46</v>
      </c>
      <c r="P4203" s="188">
        <v>16.73</v>
      </c>
      <c r="Q4203" s="188">
        <v>19.13</v>
      </c>
      <c r="R4203" s="188">
        <v>20.62</v>
      </c>
      <c r="S4203" s="188">
        <v>31.27</v>
      </c>
      <c r="T4203" s="188">
        <v>26.23</v>
      </c>
      <c r="U4203" s="188">
        <v>22.72</v>
      </c>
      <c r="V4203" s="188">
        <v>20.87</v>
      </c>
      <c r="W4203" s="188">
        <v>17.579999999999998</v>
      </c>
      <c r="X4203" s="188">
        <v>21.34</v>
      </c>
      <c r="Y4203" s="188">
        <v>21.85</v>
      </c>
      <c r="Z4203" s="188">
        <v>19.61</v>
      </c>
      <c r="AA4203" s="188">
        <v>33.549999999999997</v>
      </c>
      <c r="AB4203" s="188">
        <v>19.809999999999999</v>
      </c>
      <c r="AC4203" s="188">
        <v>17.96</v>
      </c>
      <c r="AD4203" s="188">
        <v>21.89</v>
      </c>
      <c r="AE4203" s="188">
        <v>17.170000000000002</v>
      </c>
      <c r="AF4203" s="188">
        <v>25.01</v>
      </c>
    </row>
    <row r="4204" spans="1:32" x14ac:dyDescent="0.3">
      <c r="A4204" s="180" t="s">
        <v>973</v>
      </c>
      <c r="B4204" s="180">
        <v>7195</v>
      </c>
      <c r="C4204" s="182" t="s">
        <v>30473</v>
      </c>
      <c r="D4204" s="180" t="s">
        <v>6</v>
      </c>
      <c r="E4204" s="180" t="s">
        <v>857</v>
      </c>
      <c r="F4204" s="188">
        <v>78.03</v>
      </c>
      <c r="G4204" s="188">
        <v>78.03</v>
      </c>
      <c r="H4204" s="188">
        <v>104.52</v>
      </c>
      <c r="I4204" s="188">
        <v>44.89</v>
      </c>
      <c r="J4204" s="188">
        <v>58.02</v>
      </c>
      <c r="K4204" s="188">
        <v>80.78</v>
      </c>
      <c r="L4204" s="188">
        <v>45.81</v>
      </c>
      <c r="M4204" s="188">
        <v>56.51</v>
      </c>
      <c r="N4204" s="188">
        <v>57.99</v>
      </c>
      <c r="O4204" s="188">
        <v>77.680000000000007</v>
      </c>
      <c r="P4204" s="188">
        <v>49.11</v>
      </c>
      <c r="Q4204" s="188">
        <v>56.18</v>
      </c>
      <c r="R4204" s="188">
        <v>60.54</v>
      </c>
      <c r="S4204" s="188">
        <v>91.8</v>
      </c>
      <c r="T4204" s="188">
        <v>77.02</v>
      </c>
      <c r="U4204" s="188">
        <v>66.7</v>
      </c>
      <c r="V4204" s="188">
        <v>61.27</v>
      </c>
      <c r="W4204" s="188">
        <v>51.62</v>
      </c>
      <c r="X4204" s="188">
        <v>62.65</v>
      </c>
      <c r="Y4204" s="188">
        <v>64.17</v>
      </c>
      <c r="Z4204" s="188">
        <v>57.58</v>
      </c>
      <c r="AA4204" s="188">
        <v>98.5</v>
      </c>
      <c r="AB4204" s="188">
        <v>58.16</v>
      </c>
      <c r="AC4204" s="188">
        <v>52.74</v>
      </c>
      <c r="AD4204" s="188">
        <v>64.260000000000005</v>
      </c>
      <c r="AE4204" s="188">
        <v>50.42</v>
      </c>
      <c r="AF4204" s="188">
        <v>73.44</v>
      </c>
    </row>
    <row r="4205" spans="1:32" x14ac:dyDescent="0.3">
      <c r="A4205" s="180" t="s">
        <v>973</v>
      </c>
      <c r="B4205" s="180">
        <v>7186</v>
      </c>
      <c r="C4205" s="182" t="s">
        <v>30474</v>
      </c>
      <c r="D4205" s="180" t="s">
        <v>6</v>
      </c>
      <c r="E4205" s="180" t="s">
        <v>26586</v>
      </c>
      <c r="F4205" s="188">
        <v>85</v>
      </c>
      <c r="G4205" s="188">
        <v>85</v>
      </c>
      <c r="H4205" s="188">
        <v>113.85</v>
      </c>
      <c r="I4205" s="188">
        <v>48.9</v>
      </c>
      <c r="J4205" s="188">
        <v>63.2</v>
      </c>
      <c r="K4205" s="188">
        <v>88</v>
      </c>
      <c r="L4205" s="188">
        <v>49.9</v>
      </c>
      <c r="M4205" s="188">
        <v>61.56</v>
      </c>
      <c r="N4205" s="188">
        <v>63.17</v>
      </c>
      <c r="O4205" s="188">
        <v>84.62</v>
      </c>
      <c r="P4205" s="188">
        <v>53.5</v>
      </c>
      <c r="Q4205" s="188">
        <v>61.2</v>
      </c>
      <c r="R4205" s="188">
        <v>65.95</v>
      </c>
      <c r="S4205" s="188">
        <v>100</v>
      </c>
      <c r="T4205" s="188">
        <v>83.9</v>
      </c>
      <c r="U4205" s="188">
        <v>72.66</v>
      </c>
      <c r="V4205" s="188">
        <v>66.739999999999995</v>
      </c>
      <c r="W4205" s="188">
        <v>56.23</v>
      </c>
      <c r="X4205" s="188">
        <v>68.25</v>
      </c>
      <c r="Y4205" s="188">
        <v>69.900000000000006</v>
      </c>
      <c r="Z4205" s="188">
        <v>62.72</v>
      </c>
      <c r="AA4205" s="188">
        <v>107.3</v>
      </c>
      <c r="AB4205" s="188">
        <v>63.36</v>
      </c>
      <c r="AC4205" s="188">
        <v>57.45</v>
      </c>
      <c r="AD4205" s="188">
        <v>70</v>
      </c>
      <c r="AE4205" s="188">
        <v>54.93</v>
      </c>
      <c r="AF4205" s="188">
        <v>80</v>
      </c>
    </row>
    <row r="4206" spans="1:32" x14ac:dyDescent="0.3">
      <c r="A4206" s="180" t="s">
        <v>973</v>
      </c>
      <c r="B4206" s="180">
        <v>7194</v>
      </c>
      <c r="C4206" s="182" t="s">
        <v>30475</v>
      </c>
      <c r="D4206" s="180" t="s">
        <v>47</v>
      </c>
      <c r="E4206" s="180" t="s">
        <v>857</v>
      </c>
      <c r="F4206" s="188">
        <v>39.19</v>
      </c>
      <c r="G4206" s="188">
        <v>39.19</v>
      </c>
      <c r="H4206" s="188">
        <v>52.49</v>
      </c>
      <c r="I4206" s="188">
        <v>22.54</v>
      </c>
      <c r="J4206" s="188">
        <v>29.14</v>
      </c>
      <c r="K4206" s="188">
        <v>40.57</v>
      </c>
      <c r="L4206" s="188">
        <v>23.01</v>
      </c>
      <c r="M4206" s="188">
        <v>28.38</v>
      </c>
      <c r="N4206" s="188">
        <v>29.12</v>
      </c>
      <c r="O4206" s="188">
        <v>39.020000000000003</v>
      </c>
      <c r="P4206" s="188">
        <v>24.67</v>
      </c>
      <c r="Q4206" s="188">
        <v>28.22</v>
      </c>
      <c r="R4206" s="188">
        <v>30.41</v>
      </c>
      <c r="S4206" s="188">
        <v>46.11</v>
      </c>
      <c r="T4206" s="188">
        <v>38.68</v>
      </c>
      <c r="U4206" s="188">
        <v>33.5</v>
      </c>
      <c r="V4206" s="188">
        <v>30.77</v>
      </c>
      <c r="W4206" s="188">
        <v>25.92</v>
      </c>
      <c r="X4206" s="188">
        <v>31.47</v>
      </c>
      <c r="Y4206" s="188">
        <v>32.229999999999997</v>
      </c>
      <c r="Z4206" s="188">
        <v>28.92</v>
      </c>
      <c r="AA4206" s="188">
        <v>49.47</v>
      </c>
      <c r="AB4206" s="188">
        <v>29.21</v>
      </c>
      <c r="AC4206" s="188">
        <v>26.49</v>
      </c>
      <c r="AD4206" s="188">
        <v>32.270000000000003</v>
      </c>
      <c r="AE4206" s="188">
        <v>25.32</v>
      </c>
      <c r="AF4206" s="188">
        <v>36.880000000000003</v>
      </c>
    </row>
    <row r="4207" spans="1:32" x14ac:dyDescent="0.3">
      <c r="A4207" s="180" t="s">
        <v>973</v>
      </c>
      <c r="B4207" s="180">
        <v>7197</v>
      </c>
      <c r="C4207" s="182" t="s">
        <v>30476</v>
      </c>
      <c r="D4207" s="180" t="s">
        <v>6</v>
      </c>
      <c r="E4207" s="180" t="s">
        <v>857</v>
      </c>
      <c r="F4207" s="188">
        <v>165.41</v>
      </c>
      <c r="G4207" s="188">
        <v>165.41</v>
      </c>
      <c r="H4207" s="188">
        <v>221.55</v>
      </c>
      <c r="I4207" s="188">
        <v>95.16</v>
      </c>
      <c r="J4207" s="188">
        <v>122.99</v>
      </c>
      <c r="K4207" s="188">
        <v>171.25</v>
      </c>
      <c r="L4207" s="188">
        <v>97.1</v>
      </c>
      <c r="M4207" s="188">
        <v>119.79</v>
      </c>
      <c r="N4207" s="188">
        <v>122.93</v>
      </c>
      <c r="O4207" s="188">
        <v>164.67</v>
      </c>
      <c r="P4207" s="188">
        <v>104.11</v>
      </c>
      <c r="Q4207" s="188">
        <v>119.09</v>
      </c>
      <c r="R4207" s="188">
        <v>128.34</v>
      </c>
      <c r="S4207" s="188">
        <v>194.6</v>
      </c>
      <c r="T4207" s="188">
        <v>163.27000000000001</v>
      </c>
      <c r="U4207" s="188">
        <v>141.4</v>
      </c>
      <c r="V4207" s="188">
        <v>129.88</v>
      </c>
      <c r="W4207" s="188">
        <v>109.42</v>
      </c>
      <c r="X4207" s="188">
        <v>132.81</v>
      </c>
      <c r="Y4207" s="188">
        <v>136.02000000000001</v>
      </c>
      <c r="Z4207" s="188">
        <v>122.05</v>
      </c>
      <c r="AA4207" s="188">
        <v>208.81</v>
      </c>
      <c r="AB4207" s="188">
        <v>123.3</v>
      </c>
      <c r="AC4207" s="188">
        <v>111.8</v>
      </c>
      <c r="AD4207" s="188">
        <v>136.22</v>
      </c>
      <c r="AE4207" s="188">
        <v>106.89</v>
      </c>
      <c r="AF4207" s="188">
        <v>155.68</v>
      </c>
    </row>
    <row r="4208" spans="1:32" x14ac:dyDescent="0.3">
      <c r="A4208" s="180" t="s">
        <v>973</v>
      </c>
      <c r="B4208" s="180">
        <v>7192</v>
      </c>
      <c r="C4208" s="182" t="s">
        <v>30477</v>
      </c>
      <c r="D4208" s="180" t="s">
        <v>6</v>
      </c>
      <c r="E4208" s="180" t="s">
        <v>857</v>
      </c>
      <c r="F4208" s="188">
        <v>148.19</v>
      </c>
      <c r="G4208" s="188">
        <v>148.19</v>
      </c>
      <c r="H4208" s="188">
        <v>198.49</v>
      </c>
      <c r="I4208" s="188">
        <v>85.25</v>
      </c>
      <c r="J4208" s="188">
        <v>110.19</v>
      </c>
      <c r="K4208" s="188">
        <v>153.41999999999999</v>
      </c>
      <c r="L4208" s="188">
        <v>87</v>
      </c>
      <c r="M4208" s="188">
        <v>107.33</v>
      </c>
      <c r="N4208" s="188">
        <v>110.13</v>
      </c>
      <c r="O4208" s="188">
        <v>147.53</v>
      </c>
      <c r="P4208" s="188">
        <v>93.27</v>
      </c>
      <c r="Q4208" s="188">
        <v>106.7</v>
      </c>
      <c r="R4208" s="188">
        <v>114.98</v>
      </c>
      <c r="S4208" s="188">
        <v>174.35</v>
      </c>
      <c r="T4208" s="188">
        <v>146.28</v>
      </c>
      <c r="U4208" s="188">
        <v>126.68</v>
      </c>
      <c r="V4208" s="188">
        <v>116.36</v>
      </c>
      <c r="W4208" s="188">
        <v>98.03</v>
      </c>
      <c r="X4208" s="188">
        <v>118.99</v>
      </c>
      <c r="Y4208" s="188">
        <v>121.87</v>
      </c>
      <c r="Z4208" s="188">
        <v>109.35</v>
      </c>
      <c r="AA4208" s="188">
        <v>187.07</v>
      </c>
      <c r="AB4208" s="188">
        <v>110.46</v>
      </c>
      <c r="AC4208" s="188">
        <v>100.16</v>
      </c>
      <c r="AD4208" s="188">
        <v>122.04</v>
      </c>
      <c r="AE4208" s="188">
        <v>95.77</v>
      </c>
      <c r="AF4208" s="188">
        <v>139.47999999999999</v>
      </c>
    </row>
    <row r="4209" spans="1:32" x14ac:dyDescent="0.3">
      <c r="A4209" s="180" t="s">
        <v>973</v>
      </c>
      <c r="B4209" s="180">
        <v>7193</v>
      </c>
      <c r="C4209" s="182" t="s">
        <v>30478</v>
      </c>
      <c r="D4209" s="180" t="s">
        <v>6</v>
      </c>
      <c r="E4209" s="180" t="s">
        <v>857</v>
      </c>
      <c r="F4209" s="188">
        <v>166.84</v>
      </c>
      <c r="G4209" s="188">
        <v>166.84</v>
      </c>
      <c r="H4209" s="188">
        <v>223.47</v>
      </c>
      <c r="I4209" s="188">
        <v>95.98</v>
      </c>
      <c r="J4209" s="188">
        <v>124.05</v>
      </c>
      <c r="K4209" s="188">
        <v>172.73</v>
      </c>
      <c r="L4209" s="188">
        <v>97.94</v>
      </c>
      <c r="M4209" s="188">
        <v>120.83</v>
      </c>
      <c r="N4209" s="188">
        <v>123.99</v>
      </c>
      <c r="O4209" s="188">
        <v>166.1</v>
      </c>
      <c r="P4209" s="188">
        <v>105.01</v>
      </c>
      <c r="Q4209" s="188">
        <v>120.13</v>
      </c>
      <c r="R4209" s="188">
        <v>129.44999999999999</v>
      </c>
      <c r="S4209" s="188">
        <v>196.29</v>
      </c>
      <c r="T4209" s="188">
        <v>164.68</v>
      </c>
      <c r="U4209" s="188">
        <v>142.62</v>
      </c>
      <c r="V4209" s="188">
        <v>131</v>
      </c>
      <c r="W4209" s="188">
        <v>110.37</v>
      </c>
      <c r="X4209" s="188">
        <v>133.96</v>
      </c>
      <c r="Y4209" s="188">
        <v>137.19999999999999</v>
      </c>
      <c r="Z4209" s="188">
        <v>123.11</v>
      </c>
      <c r="AA4209" s="188">
        <v>210.62</v>
      </c>
      <c r="AB4209" s="188">
        <v>124.37</v>
      </c>
      <c r="AC4209" s="188">
        <v>112.76</v>
      </c>
      <c r="AD4209" s="188">
        <v>137.4</v>
      </c>
      <c r="AE4209" s="188">
        <v>107.82</v>
      </c>
      <c r="AF4209" s="188">
        <v>157.03</v>
      </c>
    </row>
    <row r="4210" spans="1:32" x14ac:dyDescent="0.3">
      <c r="A4210" s="180" t="s">
        <v>973</v>
      </c>
      <c r="B4210" s="180">
        <v>7189</v>
      </c>
      <c r="C4210" s="182" t="s">
        <v>30479</v>
      </c>
      <c r="D4210" s="180" t="s">
        <v>6</v>
      </c>
      <c r="E4210" s="180" t="s">
        <v>857</v>
      </c>
      <c r="F4210" s="188">
        <v>193.89</v>
      </c>
      <c r="G4210" s="188">
        <v>193.89</v>
      </c>
      <c r="H4210" s="188">
        <v>259.7</v>
      </c>
      <c r="I4210" s="188">
        <v>111.54</v>
      </c>
      <c r="J4210" s="188">
        <v>144.16</v>
      </c>
      <c r="K4210" s="188">
        <v>200.73</v>
      </c>
      <c r="L4210" s="188">
        <v>113.82</v>
      </c>
      <c r="M4210" s="188">
        <v>140.41999999999999</v>
      </c>
      <c r="N4210" s="188">
        <v>144.09</v>
      </c>
      <c r="O4210" s="188">
        <v>193.02</v>
      </c>
      <c r="P4210" s="188">
        <v>122.04</v>
      </c>
      <c r="Q4210" s="188">
        <v>139.6</v>
      </c>
      <c r="R4210" s="188">
        <v>150.44</v>
      </c>
      <c r="S4210" s="188">
        <v>228.11</v>
      </c>
      <c r="T4210" s="188">
        <v>191.38</v>
      </c>
      <c r="U4210" s="188">
        <v>165.74</v>
      </c>
      <c r="V4210" s="188">
        <v>152.24</v>
      </c>
      <c r="W4210" s="188">
        <v>128.26</v>
      </c>
      <c r="X4210" s="188">
        <v>155.68</v>
      </c>
      <c r="Y4210" s="188">
        <v>159.44999999999999</v>
      </c>
      <c r="Z4210" s="188">
        <v>143.07</v>
      </c>
      <c r="AA4210" s="188">
        <v>244.76</v>
      </c>
      <c r="AB4210" s="188">
        <v>144.53</v>
      </c>
      <c r="AC4210" s="188">
        <v>131.05000000000001</v>
      </c>
      <c r="AD4210" s="188">
        <v>159.66999999999999</v>
      </c>
      <c r="AE4210" s="188">
        <v>125.3</v>
      </c>
      <c r="AF4210" s="188">
        <v>182.49</v>
      </c>
    </row>
    <row r="4211" spans="1:32" x14ac:dyDescent="0.3">
      <c r="A4211" s="180" t="s">
        <v>973</v>
      </c>
      <c r="B4211" s="180">
        <v>34402</v>
      </c>
      <c r="C4211" s="182" t="s">
        <v>30480</v>
      </c>
      <c r="D4211" s="180" t="s">
        <v>6</v>
      </c>
      <c r="E4211" s="180" t="s">
        <v>857</v>
      </c>
      <c r="F4211" s="188">
        <v>273.74</v>
      </c>
      <c r="G4211" s="188">
        <v>273.74</v>
      </c>
      <c r="H4211" s="188">
        <v>366.65</v>
      </c>
      <c r="I4211" s="188">
        <v>157.47999999999999</v>
      </c>
      <c r="J4211" s="188">
        <v>203.53</v>
      </c>
      <c r="K4211" s="188">
        <v>283.39999999999998</v>
      </c>
      <c r="L4211" s="188">
        <v>160.69999999999999</v>
      </c>
      <c r="M4211" s="188">
        <v>198.25</v>
      </c>
      <c r="N4211" s="188">
        <v>203.43</v>
      </c>
      <c r="O4211" s="188">
        <v>272.51</v>
      </c>
      <c r="P4211" s="188">
        <v>172.29</v>
      </c>
      <c r="Q4211" s="188">
        <v>197.09</v>
      </c>
      <c r="R4211" s="188">
        <v>212.39</v>
      </c>
      <c r="S4211" s="188">
        <v>322.04000000000002</v>
      </c>
      <c r="T4211" s="188">
        <v>270.19</v>
      </c>
      <c r="U4211" s="188">
        <v>234</v>
      </c>
      <c r="V4211" s="188">
        <v>214.93</v>
      </c>
      <c r="W4211" s="188">
        <v>181.08</v>
      </c>
      <c r="X4211" s="188">
        <v>219.79</v>
      </c>
      <c r="Y4211" s="188">
        <v>225.11</v>
      </c>
      <c r="Z4211" s="188">
        <v>201.98</v>
      </c>
      <c r="AA4211" s="188">
        <v>345.55</v>
      </c>
      <c r="AB4211" s="188">
        <v>204.05</v>
      </c>
      <c r="AC4211" s="188">
        <v>185.01</v>
      </c>
      <c r="AD4211" s="188">
        <v>225.43</v>
      </c>
      <c r="AE4211" s="188">
        <v>176.9</v>
      </c>
      <c r="AF4211" s="188">
        <v>257.63</v>
      </c>
    </row>
    <row r="4212" spans="1:32" x14ac:dyDescent="0.3">
      <c r="A4212" s="180" t="s">
        <v>973</v>
      </c>
      <c r="B4212" s="180">
        <v>7245</v>
      </c>
      <c r="C4212" s="182" t="s">
        <v>30481</v>
      </c>
      <c r="D4212" s="180" t="s">
        <v>6</v>
      </c>
      <c r="E4212" s="180" t="s">
        <v>857</v>
      </c>
      <c r="F4212" s="188">
        <v>44.88</v>
      </c>
      <c r="G4212" s="188">
        <v>44.88</v>
      </c>
      <c r="H4212" s="188">
        <v>39.380000000000003</v>
      </c>
      <c r="I4212" s="188"/>
      <c r="J4212" s="188">
        <v>54.6</v>
      </c>
      <c r="K4212" s="188"/>
      <c r="L4212" s="188"/>
      <c r="M4212" s="188">
        <v>47.44</v>
      </c>
      <c r="N4212" s="188">
        <v>36.450000000000003</v>
      </c>
      <c r="O4212" s="188"/>
      <c r="P4212" s="188">
        <v>28.33</v>
      </c>
      <c r="Q4212" s="188"/>
      <c r="R4212" s="188">
        <v>52.94</v>
      </c>
      <c r="S4212" s="188">
        <v>68.05</v>
      </c>
      <c r="T4212" s="188"/>
      <c r="U4212" s="188"/>
      <c r="V4212" s="188"/>
      <c r="W4212" s="188">
        <v>27.29</v>
      </c>
      <c r="X4212" s="188">
        <v>32.79</v>
      </c>
      <c r="Y4212" s="188"/>
      <c r="Z4212" s="188">
        <v>58.08</v>
      </c>
      <c r="AA4212" s="188"/>
      <c r="AB4212" s="188">
        <v>30.95</v>
      </c>
      <c r="AC4212" s="188">
        <v>32.97</v>
      </c>
      <c r="AD4212" s="188"/>
      <c r="AE4212" s="188">
        <v>36.56</v>
      </c>
      <c r="AF4212" s="188"/>
    </row>
    <row r="4213" spans="1:32" x14ac:dyDescent="0.3">
      <c r="A4213" s="180" t="s">
        <v>973</v>
      </c>
      <c r="B4213" s="180">
        <v>34425</v>
      </c>
      <c r="C4213" s="182" t="s">
        <v>30482</v>
      </c>
      <c r="D4213" s="180" t="s">
        <v>6</v>
      </c>
      <c r="E4213" s="180" t="s">
        <v>857</v>
      </c>
      <c r="F4213" s="188">
        <v>175.85</v>
      </c>
      <c r="G4213" s="188">
        <v>175.85</v>
      </c>
      <c r="H4213" s="188">
        <v>235.53</v>
      </c>
      <c r="I4213" s="188">
        <v>101.16</v>
      </c>
      <c r="J4213" s="188">
        <v>130.75</v>
      </c>
      <c r="K4213" s="188">
        <v>182.05</v>
      </c>
      <c r="L4213" s="188">
        <v>103.23</v>
      </c>
      <c r="M4213" s="188">
        <v>127.35</v>
      </c>
      <c r="N4213" s="188">
        <v>130.68</v>
      </c>
      <c r="O4213" s="188">
        <v>175.06</v>
      </c>
      <c r="P4213" s="188">
        <v>110.68</v>
      </c>
      <c r="Q4213" s="188">
        <v>126.61</v>
      </c>
      <c r="R4213" s="188">
        <v>136.43</v>
      </c>
      <c r="S4213" s="188">
        <v>206.88</v>
      </c>
      <c r="T4213" s="188">
        <v>173.57</v>
      </c>
      <c r="U4213" s="188">
        <v>150.32</v>
      </c>
      <c r="V4213" s="188">
        <v>138.07</v>
      </c>
      <c r="W4213" s="188">
        <v>116.33</v>
      </c>
      <c r="X4213" s="188">
        <v>141.19</v>
      </c>
      <c r="Y4213" s="188">
        <v>144.61000000000001</v>
      </c>
      <c r="Z4213" s="188">
        <v>129.75</v>
      </c>
      <c r="AA4213" s="188">
        <v>221.98</v>
      </c>
      <c r="AB4213" s="188">
        <v>131.08000000000001</v>
      </c>
      <c r="AC4213" s="188">
        <v>118.85</v>
      </c>
      <c r="AD4213" s="188">
        <v>144.81</v>
      </c>
      <c r="AE4213" s="188">
        <v>113.64</v>
      </c>
      <c r="AF4213" s="188">
        <v>165.5</v>
      </c>
    </row>
    <row r="4214" spans="1:32" x14ac:dyDescent="0.3">
      <c r="A4214" s="180" t="s">
        <v>973</v>
      </c>
      <c r="B4214" s="180">
        <v>7223</v>
      </c>
      <c r="C4214" s="182" t="s">
        <v>30483</v>
      </c>
      <c r="D4214" s="180" t="s">
        <v>6</v>
      </c>
      <c r="E4214" s="180" t="s">
        <v>857</v>
      </c>
      <c r="F4214" s="188">
        <v>195.96</v>
      </c>
      <c r="G4214" s="188">
        <v>195.96</v>
      </c>
      <c r="H4214" s="188">
        <v>262.48</v>
      </c>
      <c r="I4214" s="188">
        <v>112.73</v>
      </c>
      <c r="J4214" s="188">
        <v>145.69999999999999</v>
      </c>
      <c r="K4214" s="188">
        <v>202.88</v>
      </c>
      <c r="L4214" s="188">
        <v>115.04</v>
      </c>
      <c r="M4214" s="188">
        <v>141.91999999999999</v>
      </c>
      <c r="N4214" s="188">
        <v>145.63</v>
      </c>
      <c r="O4214" s="188">
        <v>195.09</v>
      </c>
      <c r="P4214" s="188">
        <v>123.34</v>
      </c>
      <c r="Q4214" s="188">
        <v>141.09</v>
      </c>
      <c r="R4214" s="188">
        <v>152.04</v>
      </c>
      <c r="S4214" s="188">
        <v>230.54</v>
      </c>
      <c r="T4214" s="188">
        <v>193.43</v>
      </c>
      <c r="U4214" s="188">
        <v>167.51</v>
      </c>
      <c r="V4214" s="188">
        <v>153.86000000000001</v>
      </c>
      <c r="W4214" s="188">
        <v>129.63</v>
      </c>
      <c r="X4214" s="188">
        <v>157.34</v>
      </c>
      <c r="Y4214" s="188">
        <v>161.15</v>
      </c>
      <c r="Z4214" s="188">
        <v>144.6</v>
      </c>
      <c r="AA4214" s="188">
        <v>247.37</v>
      </c>
      <c r="AB4214" s="188">
        <v>146.07</v>
      </c>
      <c r="AC4214" s="188">
        <v>132.44999999999999</v>
      </c>
      <c r="AD4214" s="188">
        <v>161.38</v>
      </c>
      <c r="AE4214" s="188">
        <v>126.64</v>
      </c>
      <c r="AF4214" s="188">
        <v>184.43</v>
      </c>
    </row>
    <row r="4215" spans="1:32" x14ac:dyDescent="0.3">
      <c r="A4215" s="180" t="s">
        <v>973</v>
      </c>
      <c r="B4215" s="180">
        <v>7234</v>
      </c>
      <c r="C4215" s="182" t="s">
        <v>30484</v>
      </c>
      <c r="D4215" s="180" t="s">
        <v>6</v>
      </c>
      <c r="E4215" s="180" t="s">
        <v>857</v>
      </c>
      <c r="F4215" s="188">
        <v>295.70999999999998</v>
      </c>
      <c r="G4215" s="188">
        <v>295.70999999999998</v>
      </c>
      <c r="H4215" s="188">
        <v>396.07</v>
      </c>
      <c r="I4215" s="188">
        <v>170.12</v>
      </c>
      <c r="J4215" s="188">
        <v>219.86</v>
      </c>
      <c r="K4215" s="188">
        <v>306.14</v>
      </c>
      <c r="L4215" s="188">
        <v>173.59</v>
      </c>
      <c r="M4215" s="188">
        <v>214.16</v>
      </c>
      <c r="N4215" s="188">
        <v>219.76</v>
      </c>
      <c r="O4215" s="188">
        <v>294.38</v>
      </c>
      <c r="P4215" s="188">
        <v>186.12</v>
      </c>
      <c r="Q4215" s="188">
        <v>212.91</v>
      </c>
      <c r="R4215" s="188">
        <v>229.43</v>
      </c>
      <c r="S4215" s="188">
        <v>347.89</v>
      </c>
      <c r="T4215" s="188">
        <v>291.88</v>
      </c>
      <c r="U4215" s="188">
        <v>252.78</v>
      </c>
      <c r="V4215" s="188">
        <v>232.18</v>
      </c>
      <c r="W4215" s="188">
        <v>195.62</v>
      </c>
      <c r="X4215" s="188">
        <v>237.43</v>
      </c>
      <c r="Y4215" s="188">
        <v>243.17</v>
      </c>
      <c r="Z4215" s="188">
        <v>218.19</v>
      </c>
      <c r="AA4215" s="188">
        <v>373.29</v>
      </c>
      <c r="AB4215" s="188">
        <v>220.42</v>
      </c>
      <c r="AC4215" s="188">
        <v>199.86</v>
      </c>
      <c r="AD4215" s="188">
        <v>243.52</v>
      </c>
      <c r="AE4215" s="188">
        <v>191.09</v>
      </c>
      <c r="AF4215" s="188">
        <v>278.31</v>
      </c>
    </row>
    <row r="4216" spans="1:32" x14ac:dyDescent="0.3">
      <c r="A4216" s="180" t="s">
        <v>973</v>
      </c>
      <c r="B4216" s="180">
        <v>7224</v>
      </c>
      <c r="C4216" s="182" t="s">
        <v>30485</v>
      </c>
      <c r="D4216" s="180" t="s">
        <v>6</v>
      </c>
      <c r="E4216" s="180" t="s">
        <v>857</v>
      </c>
      <c r="F4216" s="188">
        <v>360.25</v>
      </c>
      <c r="G4216" s="188">
        <v>360.25</v>
      </c>
      <c r="H4216" s="188">
        <v>482.52</v>
      </c>
      <c r="I4216" s="188">
        <v>207.24</v>
      </c>
      <c r="J4216" s="188">
        <v>267.85000000000002</v>
      </c>
      <c r="K4216" s="188">
        <v>372.96</v>
      </c>
      <c r="L4216" s="188">
        <v>211.48</v>
      </c>
      <c r="M4216" s="188">
        <v>260.89999999999998</v>
      </c>
      <c r="N4216" s="188">
        <v>267.72000000000003</v>
      </c>
      <c r="O4216" s="188">
        <v>358.63</v>
      </c>
      <c r="P4216" s="188">
        <v>226.74</v>
      </c>
      <c r="Q4216" s="188">
        <v>259.38</v>
      </c>
      <c r="R4216" s="188">
        <v>279.51</v>
      </c>
      <c r="S4216" s="188">
        <v>423.82</v>
      </c>
      <c r="T4216" s="188">
        <v>355.58</v>
      </c>
      <c r="U4216" s="188">
        <v>307.95</v>
      </c>
      <c r="V4216" s="188">
        <v>282.86</v>
      </c>
      <c r="W4216" s="188">
        <v>238.31</v>
      </c>
      <c r="X4216" s="188">
        <v>289.25</v>
      </c>
      <c r="Y4216" s="188">
        <v>296.25</v>
      </c>
      <c r="Z4216" s="188">
        <v>265.82</v>
      </c>
      <c r="AA4216" s="188">
        <v>454.76</v>
      </c>
      <c r="AB4216" s="188">
        <v>268.52999999999997</v>
      </c>
      <c r="AC4216" s="188">
        <v>243.48</v>
      </c>
      <c r="AD4216" s="188">
        <v>296.67</v>
      </c>
      <c r="AE4216" s="188">
        <v>232.8</v>
      </c>
      <c r="AF4216" s="188">
        <v>339.05</v>
      </c>
    </row>
    <row r="4217" spans="1:32" x14ac:dyDescent="0.3">
      <c r="A4217" s="180" t="s">
        <v>973</v>
      </c>
      <c r="B4217" s="180">
        <v>7225</v>
      </c>
      <c r="C4217" s="182" t="s">
        <v>30486</v>
      </c>
      <c r="D4217" s="180" t="s">
        <v>6</v>
      </c>
      <c r="E4217" s="180" t="s">
        <v>857</v>
      </c>
      <c r="F4217" s="188">
        <v>386.28</v>
      </c>
      <c r="G4217" s="188">
        <v>386.28</v>
      </c>
      <c r="H4217" s="188">
        <v>517.39</v>
      </c>
      <c r="I4217" s="188">
        <v>222.22</v>
      </c>
      <c r="J4217" s="188">
        <v>287.20999999999998</v>
      </c>
      <c r="K4217" s="188">
        <v>399.91</v>
      </c>
      <c r="L4217" s="188">
        <v>226.77</v>
      </c>
      <c r="M4217" s="188">
        <v>279.76</v>
      </c>
      <c r="N4217" s="188">
        <v>287.07</v>
      </c>
      <c r="O4217" s="188">
        <v>384.55</v>
      </c>
      <c r="P4217" s="188">
        <v>243.13</v>
      </c>
      <c r="Q4217" s="188">
        <v>278.12</v>
      </c>
      <c r="R4217" s="188">
        <v>299.70999999999998</v>
      </c>
      <c r="S4217" s="188">
        <v>454.45</v>
      </c>
      <c r="T4217" s="188">
        <v>381.28</v>
      </c>
      <c r="U4217" s="188">
        <v>330.2</v>
      </c>
      <c r="V4217" s="188">
        <v>303.3</v>
      </c>
      <c r="W4217" s="188">
        <v>255.53</v>
      </c>
      <c r="X4217" s="188">
        <v>310.16000000000003</v>
      </c>
      <c r="Y4217" s="188">
        <v>317.66000000000003</v>
      </c>
      <c r="Z4217" s="188">
        <v>285.02999999999997</v>
      </c>
      <c r="AA4217" s="188">
        <v>487.62</v>
      </c>
      <c r="AB4217" s="188">
        <v>287.94</v>
      </c>
      <c r="AC4217" s="188">
        <v>261.08</v>
      </c>
      <c r="AD4217" s="188">
        <v>318.11</v>
      </c>
      <c r="AE4217" s="188">
        <v>249.63</v>
      </c>
      <c r="AF4217" s="188">
        <v>363.56</v>
      </c>
    </row>
    <row r="4218" spans="1:32" x14ac:dyDescent="0.3">
      <c r="A4218" s="180" t="s">
        <v>973</v>
      </c>
      <c r="B4218" s="180">
        <v>7226</v>
      </c>
      <c r="C4218" s="182" t="s">
        <v>30487</v>
      </c>
      <c r="D4218" s="180" t="s">
        <v>6</v>
      </c>
      <c r="E4218" s="180" t="s">
        <v>857</v>
      </c>
      <c r="F4218" s="188">
        <v>412.21</v>
      </c>
      <c r="G4218" s="188">
        <v>412.21</v>
      </c>
      <c r="H4218" s="188">
        <v>552.12</v>
      </c>
      <c r="I4218" s="188">
        <v>237.14</v>
      </c>
      <c r="J4218" s="188">
        <v>306.49</v>
      </c>
      <c r="K4218" s="188">
        <v>426.76</v>
      </c>
      <c r="L4218" s="188">
        <v>241.99</v>
      </c>
      <c r="M4218" s="188">
        <v>298.54000000000002</v>
      </c>
      <c r="N4218" s="188">
        <v>306.35000000000002</v>
      </c>
      <c r="O4218" s="188">
        <v>410.37</v>
      </c>
      <c r="P4218" s="188">
        <v>259.45</v>
      </c>
      <c r="Q4218" s="188">
        <v>296.79000000000002</v>
      </c>
      <c r="R4218" s="188">
        <v>319.83</v>
      </c>
      <c r="S4218" s="188">
        <v>484.96</v>
      </c>
      <c r="T4218" s="188">
        <v>406.88</v>
      </c>
      <c r="U4218" s="188">
        <v>352.37</v>
      </c>
      <c r="V4218" s="188">
        <v>323.66000000000003</v>
      </c>
      <c r="W4218" s="188">
        <v>272.69</v>
      </c>
      <c r="X4218" s="188">
        <v>330.98</v>
      </c>
      <c r="Y4218" s="188">
        <v>338.98</v>
      </c>
      <c r="Z4218" s="188">
        <v>304.16000000000003</v>
      </c>
      <c r="AA4218" s="188">
        <v>520.36</v>
      </c>
      <c r="AB4218" s="188">
        <v>307.27</v>
      </c>
      <c r="AC4218" s="188">
        <v>278.61</v>
      </c>
      <c r="AD4218" s="188">
        <v>339.47</v>
      </c>
      <c r="AE4218" s="188">
        <v>266.38</v>
      </c>
      <c r="AF4218" s="188">
        <v>387.96</v>
      </c>
    </row>
    <row r="4219" spans="1:32" x14ac:dyDescent="0.3">
      <c r="A4219" s="180" t="s">
        <v>973</v>
      </c>
      <c r="B4219" s="180">
        <v>7227</v>
      </c>
      <c r="C4219" s="182" t="s">
        <v>30488</v>
      </c>
      <c r="D4219" s="180" t="s">
        <v>6</v>
      </c>
      <c r="E4219" s="180" t="s">
        <v>857</v>
      </c>
      <c r="F4219" s="188">
        <v>469.21</v>
      </c>
      <c r="G4219" s="188">
        <v>469.21</v>
      </c>
      <c r="H4219" s="188">
        <v>628.47</v>
      </c>
      <c r="I4219" s="188">
        <v>269.93</v>
      </c>
      <c r="J4219" s="188">
        <v>348.87</v>
      </c>
      <c r="K4219" s="188">
        <v>485.77</v>
      </c>
      <c r="L4219" s="188">
        <v>275.45</v>
      </c>
      <c r="M4219" s="188">
        <v>339.82</v>
      </c>
      <c r="N4219" s="188">
        <v>348.7</v>
      </c>
      <c r="O4219" s="188">
        <v>467.11</v>
      </c>
      <c r="P4219" s="188">
        <v>295.32</v>
      </c>
      <c r="Q4219" s="188">
        <v>337.83</v>
      </c>
      <c r="R4219" s="188">
        <v>364.05</v>
      </c>
      <c r="S4219" s="188">
        <v>552.01</v>
      </c>
      <c r="T4219" s="188">
        <v>463.14</v>
      </c>
      <c r="U4219" s="188">
        <v>401.09</v>
      </c>
      <c r="V4219" s="188">
        <v>368.41</v>
      </c>
      <c r="W4219" s="188">
        <v>310.39</v>
      </c>
      <c r="X4219" s="188">
        <v>376.75</v>
      </c>
      <c r="Y4219" s="188">
        <v>385.85</v>
      </c>
      <c r="Z4219" s="188">
        <v>346.22</v>
      </c>
      <c r="AA4219" s="188">
        <v>592.30999999999995</v>
      </c>
      <c r="AB4219" s="188">
        <v>349.75</v>
      </c>
      <c r="AC4219" s="188">
        <v>317.13</v>
      </c>
      <c r="AD4219" s="188">
        <v>386.41</v>
      </c>
      <c r="AE4219" s="188">
        <v>303.22000000000003</v>
      </c>
      <c r="AF4219" s="188">
        <v>441.61</v>
      </c>
    </row>
    <row r="4220" spans="1:32" x14ac:dyDescent="0.3">
      <c r="A4220" s="180" t="s">
        <v>973</v>
      </c>
      <c r="B4220" s="180">
        <v>7212</v>
      </c>
      <c r="C4220" s="182" t="s">
        <v>30489</v>
      </c>
      <c r="D4220" s="180" t="s">
        <v>6</v>
      </c>
      <c r="E4220" s="180" t="s">
        <v>857</v>
      </c>
      <c r="F4220" s="188">
        <v>515.54</v>
      </c>
      <c r="G4220" s="188">
        <v>515.54</v>
      </c>
      <c r="H4220" s="188">
        <v>690.53</v>
      </c>
      <c r="I4220" s="188">
        <v>296.58999999999997</v>
      </c>
      <c r="J4220" s="188">
        <v>383.32</v>
      </c>
      <c r="K4220" s="188">
        <v>533.74</v>
      </c>
      <c r="L4220" s="188">
        <v>302.64999999999998</v>
      </c>
      <c r="M4220" s="188">
        <v>373.37</v>
      </c>
      <c r="N4220" s="188">
        <v>383.14</v>
      </c>
      <c r="O4220" s="188">
        <v>513.24</v>
      </c>
      <c r="P4220" s="188">
        <v>324.49</v>
      </c>
      <c r="Q4220" s="188">
        <v>371.19</v>
      </c>
      <c r="R4220" s="188">
        <v>400</v>
      </c>
      <c r="S4220" s="188">
        <v>606.52</v>
      </c>
      <c r="T4220" s="188">
        <v>508.87</v>
      </c>
      <c r="U4220" s="188">
        <v>440.7</v>
      </c>
      <c r="V4220" s="188">
        <v>404.79</v>
      </c>
      <c r="W4220" s="188">
        <v>341.05</v>
      </c>
      <c r="X4220" s="188">
        <v>413.95</v>
      </c>
      <c r="Y4220" s="188">
        <v>423.96</v>
      </c>
      <c r="Z4220" s="188">
        <v>380.41</v>
      </c>
      <c r="AA4220" s="188">
        <v>650.79999999999995</v>
      </c>
      <c r="AB4220" s="188">
        <v>384.29</v>
      </c>
      <c r="AC4220" s="188">
        <v>348.45</v>
      </c>
      <c r="AD4220" s="188">
        <v>424.56</v>
      </c>
      <c r="AE4220" s="188">
        <v>333.16</v>
      </c>
      <c r="AF4220" s="188">
        <v>485.22</v>
      </c>
    </row>
    <row r="4221" spans="1:32" x14ac:dyDescent="0.3">
      <c r="A4221" s="180" t="s">
        <v>973</v>
      </c>
      <c r="B4221" s="180">
        <v>7229</v>
      </c>
      <c r="C4221" s="182" t="s">
        <v>30490</v>
      </c>
      <c r="D4221" s="180" t="s">
        <v>6</v>
      </c>
      <c r="E4221" s="180" t="s">
        <v>857</v>
      </c>
      <c r="F4221" s="188">
        <v>326.79000000000002</v>
      </c>
      <c r="G4221" s="188">
        <v>326.79000000000002</v>
      </c>
      <c r="H4221" s="188">
        <v>437.7</v>
      </c>
      <c r="I4221" s="188">
        <v>188</v>
      </c>
      <c r="J4221" s="188">
        <v>242.97</v>
      </c>
      <c r="K4221" s="188">
        <v>338.32</v>
      </c>
      <c r="L4221" s="188">
        <v>191.84</v>
      </c>
      <c r="M4221" s="188">
        <v>236.67</v>
      </c>
      <c r="N4221" s="188">
        <v>242.86</v>
      </c>
      <c r="O4221" s="188">
        <v>325.32</v>
      </c>
      <c r="P4221" s="188">
        <v>205.68</v>
      </c>
      <c r="Q4221" s="188">
        <v>235.28</v>
      </c>
      <c r="R4221" s="188">
        <v>253.55</v>
      </c>
      <c r="S4221" s="188">
        <v>384.45</v>
      </c>
      <c r="T4221" s="188">
        <v>322.56</v>
      </c>
      <c r="U4221" s="188">
        <v>279.33999999999997</v>
      </c>
      <c r="V4221" s="188">
        <v>256.58</v>
      </c>
      <c r="W4221" s="188">
        <v>216.18</v>
      </c>
      <c r="X4221" s="188">
        <v>262.39</v>
      </c>
      <c r="Y4221" s="188">
        <v>268.73</v>
      </c>
      <c r="Z4221" s="188">
        <v>241.13</v>
      </c>
      <c r="AA4221" s="188">
        <v>412.52</v>
      </c>
      <c r="AB4221" s="188">
        <v>243.59</v>
      </c>
      <c r="AC4221" s="188">
        <v>220.87</v>
      </c>
      <c r="AD4221" s="188">
        <v>269.12</v>
      </c>
      <c r="AE4221" s="188">
        <v>211.18</v>
      </c>
      <c r="AF4221" s="188">
        <v>307.56</v>
      </c>
    </row>
    <row r="4222" spans="1:32" x14ac:dyDescent="0.3">
      <c r="A4222" s="180" t="s">
        <v>973</v>
      </c>
      <c r="B4222" s="180">
        <v>7230</v>
      </c>
      <c r="C4222" s="182" t="s">
        <v>30491</v>
      </c>
      <c r="D4222" s="180" t="s">
        <v>6</v>
      </c>
      <c r="E4222" s="180" t="s">
        <v>857</v>
      </c>
      <c r="F4222" s="188">
        <v>544.03</v>
      </c>
      <c r="G4222" s="188">
        <v>544.03</v>
      </c>
      <c r="H4222" s="188">
        <v>728.69</v>
      </c>
      <c r="I4222" s="188">
        <v>312.98</v>
      </c>
      <c r="J4222" s="188">
        <v>404.5</v>
      </c>
      <c r="K4222" s="188">
        <v>563.23</v>
      </c>
      <c r="L4222" s="188">
        <v>319.38</v>
      </c>
      <c r="M4222" s="188">
        <v>394.01</v>
      </c>
      <c r="N4222" s="188">
        <v>404.31</v>
      </c>
      <c r="O4222" s="188">
        <v>541.6</v>
      </c>
      <c r="P4222" s="188">
        <v>342.42</v>
      </c>
      <c r="Q4222" s="188">
        <v>391.7</v>
      </c>
      <c r="R4222" s="188">
        <v>422.1</v>
      </c>
      <c r="S4222" s="188">
        <v>640.04</v>
      </c>
      <c r="T4222" s="188">
        <v>536.99</v>
      </c>
      <c r="U4222" s="188">
        <v>465.05</v>
      </c>
      <c r="V4222" s="188">
        <v>427.16</v>
      </c>
      <c r="W4222" s="188">
        <v>359.89</v>
      </c>
      <c r="X4222" s="188">
        <v>436.83</v>
      </c>
      <c r="Y4222" s="188">
        <v>447.39</v>
      </c>
      <c r="Z4222" s="188">
        <v>401.43</v>
      </c>
      <c r="AA4222" s="188">
        <v>686.76</v>
      </c>
      <c r="AB4222" s="188">
        <v>405.53</v>
      </c>
      <c r="AC4222" s="188">
        <v>367.7</v>
      </c>
      <c r="AD4222" s="188">
        <v>448.03</v>
      </c>
      <c r="AE4222" s="188">
        <v>351.57</v>
      </c>
      <c r="AF4222" s="188">
        <v>512.03</v>
      </c>
    </row>
    <row r="4223" spans="1:32" x14ac:dyDescent="0.3">
      <c r="A4223" s="180" t="s">
        <v>973</v>
      </c>
      <c r="B4223" s="180">
        <v>7231</v>
      </c>
      <c r="C4223" s="182" t="s">
        <v>30492</v>
      </c>
      <c r="D4223" s="180" t="s">
        <v>6</v>
      </c>
      <c r="E4223" s="180" t="s">
        <v>857</v>
      </c>
      <c r="F4223" s="188">
        <v>771.76</v>
      </c>
      <c r="G4223" s="188">
        <v>771.76</v>
      </c>
      <c r="H4223" s="188">
        <v>1033.7</v>
      </c>
      <c r="I4223" s="188">
        <v>443.99</v>
      </c>
      <c r="J4223" s="188">
        <v>573.82000000000005</v>
      </c>
      <c r="K4223" s="188">
        <v>799</v>
      </c>
      <c r="L4223" s="188">
        <v>453.07</v>
      </c>
      <c r="M4223" s="188">
        <v>558.92999999999995</v>
      </c>
      <c r="N4223" s="188">
        <v>573.54999999999995</v>
      </c>
      <c r="O4223" s="188">
        <v>768.31</v>
      </c>
      <c r="P4223" s="188">
        <v>485.75</v>
      </c>
      <c r="Q4223" s="188">
        <v>555.66999999999996</v>
      </c>
      <c r="R4223" s="188">
        <v>598.79</v>
      </c>
      <c r="S4223" s="188">
        <v>907.95</v>
      </c>
      <c r="T4223" s="188">
        <v>761.77</v>
      </c>
      <c r="U4223" s="188">
        <v>659.72</v>
      </c>
      <c r="V4223" s="188">
        <v>605.97</v>
      </c>
      <c r="W4223" s="188">
        <v>510.54</v>
      </c>
      <c r="X4223" s="188">
        <v>619.67999999999995</v>
      </c>
      <c r="Y4223" s="188">
        <v>634.66</v>
      </c>
      <c r="Z4223" s="188">
        <v>569.47</v>
      </c>
      <c r="AA4223" s="188">
        <v>974.23</v>
      </c>
      <c r="AB4223" s="188">
        <v>575.28</v>
      </c>
      <c r="AC4223" s="188">
        <v>521.62</v>
      </c>
      <c r="AD4223" s="188">
        <v>635.57000000000005</v>
      </c>
      <c r="AE4223" s="188">
        <v>498.74</v>
      </c>
      <c r="AF4223" s="188">
        <v>726.36</v>
      </c>
    </row>
    <row r="4224" spans="1:32" x14ac:dyDescent="0.3">
      <c r="A4224" s="180" t="s">
        <v>973</v>
      </c>
      <c r="B4224" s="180">
        <v>7220</v>
      </c>
      <c r="C4224" s="182" t="s">
        <v>30493</v>
      </c>
      <c r="D4224" s="180" t="s">
        <v>6</v>
      </c>
      <c r="E4224" s="180" t="s">
        <v>857</v>
      </c>
      <c r="F4224" s="188">
        <v>952.66</v>
      </c>
      <c r="G4224" s="188">
        <v>952.66</v>
      </c>
      <c r="H4224" s="188">
        <v>1276</v>
      </c>
      <c r="I4224" s="188">
        <v>548.04999999999995</v>
      </c>
      <c r="J4224" s="188">
        <v>708.33</v>
      </c>
      <c r="K4224" s="188">
        <v>986.28</v>
      </c>
      <c r="L4224" s="188">
        <v>559.26</v>
      </c>
      <c r="M4224" s="188">
        <v>689.95</v>
      </c>
      <c r="N4224" s="188">
        <v>707.99</v>
      </c>
      <c r="O4224" s="188">
        <v>948.4</v>
      </c>
      <c r="P4224" s="188">
        <v>599.61</v>
      </c>
      <c r="Q4224" s="188">
        <v>685.91</v>
      </c>
      <c r="R4224" s="188">
        <v>739.15</v>
      </c>
      <c r="S4224" s="188">
        <v>1120.77</v>
      </c>
      <c r="T4224" s="188">
        <v>940.33</v>
      </c>
      <c r="U4224" s="188">
        <v>814.35</v>
      </c>
      <c r="V4224" s="188">
        <v>748</v>
      </c>
      <c r="W4224" s="188">
        <v>630.21</v>
      </c>
      <c r="X4224" s="188">
        <v>764.93</v>
      </c>
      <c r="Y4224" s="188">
        <v>783.42</v>
      </c>
      <c r="Z4224" s="188">
        <v>702.95</v>
      </c>
      <c r="AA4224" s="188">
        <v>1202.5899999999999</v>
      </c>
      <c r="AB4224" s="188">
        <v>710.12</v>
      </c>
      <c r="AC4224" s="188">
        <v>643.88</v>
      </c>
      <c r="AD4224" s="188">
        <v>784.54</v>
      </c>
      <c r="AE4224" s="188">
        <v>615.64</v>
      </c>
      <c r="AF4224" s="188">
        <v>896.62</v>
      </c>
    </row>
    <row r="4225" spans="1:32" x14ac:dyDescent="0.3">
      <c r="A4225" s="180" t="s">
        <v>973</v>
      </c>
      <c r="B4225" s="180">
        <v>34447</v>
      </c>
      <c r="C4225" s="182" t="s">
        <v>30494</v>
      </c>
      <c r="D4225" s="180" t="s">
        <v>6</v>
      </c>
      <c r="E4225" s="180" t="s">
        <v>857</v>
      </c>
      <c r="F4225" s="188">
        <v>1065.21</v>
      </c>
      <c r="G4225" s="188">
        <v>1065.21</v>
      </c>
      <c r="H4225" s="188">
        <v>1426.75</v>
      </c>
      <c r="I4225" s="188">
        <v>612.79999999999995</v>
      </c>
      <c r="J4225" s="188">
        <v>792.01</v>
      </c>
      <c r="K4225" s="188">
        <v>1102.8</v>
      </c>
      <c r="L4225" s="188">
        <v>625.34</v>
      </c>
      <c r="M4225" s="188">
        <v>771.46</v>
      </c>
      <c r="N4225" s="188">
        <v>791.64</v>
      </c>
      <c r="O4225" s="188">
        <v>1060.44</v>
      </c>
      <c r="P4225" s="188">
        <v>670.45</v>
      </c>
      <c r="Q4225" s="188">
        <v>766.95</v>
      </c>
      <c r="R4225" s="188">
        <v>826.47</v>
      </c>
      <c r="S4225" s="188">
        <v>1253.19</v>
      </c>
      <c r="T4225" s="188">
        <v>1051.42</v>
      </c>
      <c r="U4225" s="188">
        <v>910.56</v>
      </c>
      <c r="V4225" s="188">
        <v>836.37</v>
      </c>
      <c r="W4225" s="188">
        <v>704.66</v>
      </c>
      <c r="X4225" s="188">
        <v>855.3</v>
      </c>
      <c r="Y4225" s="188">
        <v>875.97</v>
      </c>
      <c r="Z4225" s="188">
        <v>786</v>
      </c>
      <c r="AA4225" s="188">
        <v>1344.67</v>
      </c>
      <c r="AB4225" s="188">
        <v>794.02</v>
      </c>
      <c r="AC4225" s="188">
        <v>719.95</v>
      </c>
      <c r="AD4225" s="188">
        <v>877.23</v>
      </c>
      <c r="AE4225" s="188">
        <v>688.37</v>
      </c>
      <c r="AF4225" s="188">
        <v>1002.55</v>
      </c>
    </row>
    <row r="4226" spans="1:32" x14ac:dyDescent="0.3">
      <c r="A4226" s="180" t="s">
        <v>973</v>
      </c>
      <c r="B4226" s="180">
        <v>7233</v>
      </c>
      <c r="C4226" s="182" t="s">
        <v>30495</v>
      </c>
      <c r="D4226" s="180" t="s">
        <v>6</v>
      </c>
      <c r="E4226" s="180" t="s">
        <v>857</v>
      </c>
      <c r="F4226" s="188">
        <v>1221.96</v>
      </c>
      <c r="G4226" s="188">
        <v>1221.96</v>
      </c>
      <c r="H4226" s="188">
        <v>1636.71</v>
      </c>
      <c r="I4226" s="188">
        <v>702.99</v>
      </c>
      <c r="J4226" s="188">
        <v>908.56</v>
      </c>
      <c r="K4226" s="188">
        <v>1265.0899999999999</v>
      </c>
      <c r="L4226" s="188">
        <v>717.36</v>
      </c>
      <c r="M4226" s="188">
        <v>884.99</v>
      </c>
      <c r="N4226" s="188">
        <v>908.13</v>
      </c>
      <c r="O4226" s="188">
        <v>1216.5</v>
      </c>
      <c r="P4226" s="188">
        <v>769.12</v>
      </c>
      <c r="Q4226" s="188">
        <v>879.81</v>
      </c>
      <c r="R4226" s="188">
        <v>948.1</v>
      </c>
      <c r="S4226" s="188">
        <v>1437.6</v>
      </c>
      <c r="T4226" s="188">
        <v>1206.1500000000001</v>
      </c>
      <c r="U4226" s="188">
        <v>1044.56</v>
      </c>
      <c r="V4226" s="188">
        <v>959.46</v>
      </c>
      <c r="W4226" s="188">
        <v>808.36</v>
      </c>
      <c r="X4226" s="188">
        <v>981.16</v>
      </c>
      <c r="Y4226" s="188">
        <v>1004.88</v>
      </c>
      <c r="Z4226" s="188">
        <v>901.66</v>
      </c>
      <c r="AA4226" s="188">
        <v>1542.55</v>
      </c>
      <c r="AB4226" s="188">
        <v>910.86</v>
      </c>
      <c r="AC4226" s="188">
        <v>825.9</v>
      </c>
      <c r="AD4226" s="188">
        <v>1006.32</v>
      </c>
      <c r="AE4226" s="188">
        <v>789.67</v>
      </c>
      <c r="AF4226" s="188">
        <v>1150.08</v>
      </c>
    </row>
    <row r="4227" spans="1:32" x14ac:dyDescent="0.3">
      <c r="A4227" s="180" t="s">
        <v>973</v>
      </c>
      <c r="B4227" s="180">
        <v>40740</v>
      </c>
      <c r="C4227" s="182" t="s">
        <v>30496</v>
      </c>
      <c r="D4227" s="180" t="s">
        <v>47</v>
      </c>
      <c r="E4227" s="180" t="s">
        <v>857</v>
      </c>
      <c r="F4227" s="188">
        <v>149.15</v>
      </c>
      <c r="G4227" s="188"/>
      <c r="H4227" s="188"/>
      <c r="I4227" s="188">
        <v>148.69999999999999</v>
      </c>
      <c r="J4227" s="188">
        <v>156.63</v>
      </c>
      <c r="K4227" s="188">
        <v>192.21</v>
      </c>
      <c r="L4227" s="188"/>
      <c r="M4227" s="188"/>
      <c r="N4227" s="188"/>
      <c r="O4227" s="188"/>
      <c r="P4227" s="188">
        <v>136.12</v>
      </c>
      <c r="Q4227" s="188"/>
      <c r="R4227" s="188">
        <v>176.48</v>
      </c>
      <c r="S4227" s="188">
        <v>157.26</v>
      </c>
      <c r="T4227" s="188"/>
      <c r="U4227" s="188"/>
      <c r="V4227" s="188">
        <v>158.80000000000001</v>
      </c>
      <c r="W4227" s="188"/>
      <c r="X4227" s="188">
        <v>151.35</v>
      </c>
      <c r="Y4227" s="188">
        <v>133.46</v>
      </c>
      <c r="Z4227" s="188">
        <v>172.01</v>
      </c>
      <c r="AA4227" s="188"/>
      <c r="AB4227" s="188">
        <v>143.87</v>
      </c>
      <c r="AC4227" s="188"/>
      <c r="AD4227" s="188"/>
      <c r="AE4227" s="188">
        <v>169.07</v>
      </c>
      <c r="AF4227" s="188"/>
    </row>
    <row r="4228" spans="1:32" x14ac:dyDescent="0.3">
      <c r="A4228" s="180" t="s">
        <v>973</v>
      </c>
      <c r="B4228" s="180">
        <v>25007</v>
      </c>
      <c r="C4228" s="182" t="s">
        <v>30497</v>
      </c>
      <c r="D4228" s="180" t="s">
        <v>47</v>
      </c>
      <c r="E4228" s="180" t="s">
        <v>26586</v>
      </c>
      <c r="F4228" s="188">
        <v>42.68</v>
      </c>
      <c r="G4228" s="188"/>
      <c r="H4228" s="188"/>
      <c r="I4228" s="188">
        <v>42.55</v>
      </c>
      <c r="J4228" s="188">
        <v>44.82</v>
      </c>
      <c r="K4228" s="188">
        <v>55</v>
      </c>
      <c r="L4228" s="188"/>
      <c r="M4228" s="188"/>
      <c r="N4228" s="188"/>
      <c r="O4228" s="188"/>
      <c r="P4228" s="188">
        <v>38.950000000000003</v>
      </c>
      <c r="Q4228" s="188"/>
      <c r="R4228" s="188">
        <v>50.5</v>
      </c>
      <c r="S4228" s="188">
        <v>45</v>
      </c>
      <c r="T4228" s="188"/>
      <c r="U4228" s="188"/>
      <c r="V4228" s="188">
        <v>45.44</v>
      </c>
      <c r="W4228" s="188"/>
      <c r="X4228" s="188">
        <v>43.31</v>
      </c>
      <c r="Y4228" s="188">
        <v>38.19</v>
      </c>
      <c r="Z4228" s="188">
        <v>49.22</v>
      </c>
      <c r="AA4228" s="188"/>
      <c r="AB4228" s="188">
        <v>41.17</v>
      </c>
      <c r="AC4228" s="188"/>
      <c r="AD4228" s="188"/>
      <c r="AE4228" s="188">
        <v>48.38</v>
      </c>
      <c r="AF4228" s="188"/>
    </row>
    <row r="4229" spans="1:32" x14ac:dyDescent="0.3">
      <c r="A4229" s="180" t="s">
        <v>973</v>
      </c>
      <c r="B4229" s="180">
        <v>43071</v>
      </c>
      <c r="C4229" s="182" t="s">
        <v>30498</v>
      </c>
      <c r="D4229" s="180" t="s">
        <v>47</v>
      </c>
      <c r="E4229" s="180" t="s">
        <v>857</v>
      </c>
      <c r="F4229" s="188">
        <v>167.95</v>
      </c>
      <c r="G4229" s="188"/>
      <c r="H4229" s="188"/>
      <c r="I4229" s="188">
        <v>167.43</v>
      </c>
      <c r="J4229" s="188">
        <v>176.37</v>
      </c>
      <c r="K4229" s="188">
        <v>216.43</v>
      </c>
      <c r="L4229" s="188"/>
      <c r="M4229" s="188"/>
      <c r="N4229" s="188"/>
      <c r="O4229" s="188"/>
      <c r="P4229" s="188">
        <v>153.27000000000001</v>
      </c>
      <c r="Q4229" s="188"/>
      <c r="R4229" s="188">
        <v>198.72</v>
      </c>
      <c r="S4229" s="188">
        <v>177.08</v>
      </c>
      <c r="T4229" s="188"/>
      <c r="U4229" s="188"/>
      <c r="V4229" s="188">
        <v>178.81</v>
      </c>
      <c r="W4229" s="188"/>
      <c r="X4229" s="188">
        <v>170.43</v>
      </c>
      <c r="Y4229" s="188">
        <v>150.28</v>
      </c>
      <c r="Z4229" s="188">
        <v>193.68</v>
      </c>
      <c r="AA4229" s="188"/>
      <c r="AB4229" s="188">
        <v>162</v>
      </c>
      <c r="AC4229" s="188"/>
      <c r="AD4229" s="188"/>
      <c r="AE4229" s="188">
        <v>190.38</v>
      </c>
      <c r="AF4229" s="188"/>
    </row>
    <row r="4230" spans="1:32" x14ac:dyDescent="0.3">
      <c r="A4230" s="180" t="s">
        <v>973</v>
      </c>
      <c r="B4230" s="180">
        <v>39520</v>
      </c>
      <c r="C4230" s="182" t="s">
        <v>30499</v>
      </c>
      <c r="D4230" s="180" t="s">
        <v>47</v>
      </c>
      <c r="E4230" s="180" t="s">
        <v>857</v>
      </c>
      <c r="F4230" s="188">
        <v>137.02000000000001</v>
      </c>
      <c r="G4230" s="188"/>
      <c r="H4230" s="188"/>
      <c r="I4230" s="188">
        <v>136.6</v>
      </c>
      <c r="J4230" s="188">
        <v>143.88999999999999</v>
      </c>
      <c r="K4230" s="188">
        <v>176.57</v>
      </c>
      <c r="L4230" s="188"/>
      <c r="M4230" s="188"/>
      <c r="N4230" s="188"/>
      <c r="O4230" s="188"/>
      <c r="P4230" s="188">
        <v>125.04</v>
      </c>
      <c r="Q4230" s="188"/>
      <c r="R4230" s="188">
        <v>162.12</v>
      </c>
      <c r="S4230" s="188">
        <v>144.47</v>
      </c>
      <c r="T4230" s="188"/>
      <c r="U4230" s="188"/>
      <c r="V4230" s="188">
        <v>145.88</v>
      </c>
      <c r="W4230" s="188"/>
      <c r="X4230" s="188">
        <v>139.04</v>
      </c>
      <c r="Y4230" s="188">
        <v>122.6</v>
      </c>
      <c r="Z4230" s="188">
        <v>158.01</v>
      </c>
      <c r="AA4230" s="188"/>
      <c r="AB4230" s="188">
        <v>132.16999999999999</v>
      </c>
      <c r="AC4230" s="188"/>
      <c r="AD4230" s="188"/>
      <c r="AE4230" s="188">
        <v>155.32</v>
      </c>
      <c r="AF4230" s="188"/>
    </row>
    <row r="4231" spans="1:32" x14ac:dyDescent="0.3">
      <c r="A4231" s="180" t="s">
        <v>973</v>
      </c>
      <c r="B4231" s="180">
        <v>39521</v>
      </c>
      <c r="C4231" s="182" t="s">
        <v>30500</v>
      </c>
      <c r="D4231" s="180" t="s">
        <v>47</v>
      </c>
      <c r="E4231" s="180" t="s">
        <v>857</v>
      </c>
      <c r="F4231" s="188">
        <v>141.49</v>
      </c>
      <c r="G4231" s="188"/>
      <c r="H4231" s="188"/>
      <c r="I4231" s="188">
        <v>141.06</v>
      </c>
      <c r="J4231" s="188">
        <v>148.59</v>
      </c>
      <c r="K4231" s="188">
        <v>182.34</v>
      </c>
      <c r="L4231" s="188"/>
      <c r="M4231" s="188"/>
      <c r="N4231" s="188"/>
      <c r="O4231" s="188"/>
      <c r="P4231" s="188">
        <v>129.13</v>
      </c>
      <c r="Q4231" s="188"/>
      <c r="R4231" s="188">
        <v>167.42</v>
      </c>
      <c r="S4231" s="188">
        <v>149.18</v>
      </c>
      <c r="T4231" s="188"/>
      <c r="U4231" s="188"/>
      <c r="V4231" s="188">
        <v>150.63999999999999</v>
      </c>
      <c r="W4231" s="188"/>
      <c r="X4231" s="188">
        <v>143.58000000000001</v>
      </c>
      <c r="Y4231" s="188">
        <v>126.61</v>
      </c>
      <c r="Z4231" s="188">
        <v>163.16999999999999</v>
      </c>
      <c r="AA4231" s="188"/>
      <c r="AB4231" s="188">
        <v>136.49</v>
      </c>
      <c r="AC4231" s="188"/>
      <c r="AD4231" s="188"/>
      <c r="AE4231" s="188">
        <v>160.38999999999999</v>
      </c>
      <c r="AF4231" s="188"/>
    </row>
    <row r="4232" spans="1:32" x14ac:dyDescent="0.3">
      <c r="A4232" s="180" t="s">
        <v>973</v>
      </c>
      <c r="B4232" s="180">
        <v>39522</v>
      </c>
      <c r="C4232" s="182" t="s">
        <v>30501</v>
      </c>
      <c r="D4232" s="180" t="s">
        <v>47</v>
      </c>
      <c r="E4232" s="180" t="s">
        <v>857</v>
      </c>
      <c r="F4232" s="188">
        <v>146.11000000000001</v>
      </c>
      <c r="G4232" s="188"/>
      <c r="H4232" s="188"/>
      <c r="I4232" s="188">
        <v>145.66</v>
      </c>
      <c r="J4232" s="188">
        <v>153.43</v>
      </c>
      <c r="K4232" s="188">
        <v>188.28</v>
      </c>
      <c r="L4232" s="188"/>
      <c r="M4232" s="188"/>
      <c r="N4232" s="188"/>
      <c r="O4232" s="188"/>
      <c r="P4232" s="188">
        <v>133.34</v>
      </c>
      <c r="Q4232" s="188"/>
      <c r="R4232" s="188">
        <v>172.88</v>
      </c>
      <c r="S4232" s="188">
        <v>154.05000000000001</v>
      </c>
      <c r="T4232" s="188"/>
      <c r="U4232" s="188"/>
      <c r="V4232" s="188">
        <v>155.56</v>
      </c>
      <c r="W4232" s="188"/>
      <c r="X4232" s="188">
        <v>148.26</v>
      </c>
      <c r="Y4232" s="188">
        <v>130.74</v>
      </c>
      <c r="Z4232" s="188">
        <v>168.5</v>
      </c>
      <c r="AA4232" s="188"/>
      <c r="AB4232" s="188">
        <v>140.94</v>
      </c>
      <c r="AC4232" s="188"/>
      <c r="AD4232" s="188"/>
      <c r="AE4232" s="188">
        <v>165.62</v>
      </c>
      <c r="AF4232" s="188"/>
    </row>
    <row r="4233" spans="1:32" x14ac:dyDescent="0.3">
      <c r="A4233" s="180" t="s">
        <v>973</v>
      </c>
      <c r="B4233" s="180">
        <v>7243</v>
      </c>
      <c r="C4233" s="182" t="s">
        <v>30502</v>
      </c>
      <c r="D4233" s="180" t="s">
        <v>47</v>
      </c>
      <c r="E4233" s="180" t="s">
        <v>857</v>
      </c>
      <c r="F4233" s="188">
        <v>44.6</v>
      </c>
      <c r="G4233" s="188"/>
      <c r="H4233" s="188"/>
      <c r="I4233" s="188">
        <v>44.46</v>
      </c>
      <c r="J4233" s="188">
        <v>46.83</v>
      </c>
      <c r="K4233" s="188">
        <v>57.47</v>
      </c>
      <c r="L4233" s="188"/>
      <c r="M4233" s="188"/>
      <c r="N4233" s="188"/>
      <c r="O4233" s="188"/>
      <c r="P4233" s="188">
        <v>40.700000000000003</v>
      </c>
      <c r="Q4233" s="188"/>
      <c r="R4233" s="188">
        <v>52.77</v>
      </c>
      <c r="S4233" s="188">
        <v>47.02</v>
      </c>
      <c r="T4233" s="188"/>
      <c r="U4233" s="188"/>
      <c r="V4233" s="188">
        <v>47.48</v>
      </c>
      <c r="W4233" s="188"/>
      <c r="X4233" s="188">
        <v>45.26</v>
      </c>
      <c r="Y4233" s="188">
        <v>39.909999999999997</v>
      </c>
      <c r="Z4233" s="188">
        <v>51.43</v>
      </c>
      <c r="AA4233" s="188"/>
      <c r="AB4233" s="188">
        <v>43.02</v>
      </c>
      <c r="AC4233" s="188"/>
      <c r="AD4233" s="188"/>
      <c r="AE4233" s="188">
        <v>50.55</v>
      </c>
      <c r="AF4233" s="188"/>
    </row>
    <row r="4234" spans="1:32" x14ac:dyDescent="0.3">
      <c r="A4234" s="180" t="s">
        <v>973</v>
      </c>
      <c r="B4234" s="180">
        <v>7246</v>
      </c>
      <c r="C4234" s="182" t="s">
        <v>30503</v>
      </c>
      <c r="D4234" s="180" t="s">
        <v>6</v>
      </c>
      <c r="E4234" s="180" t="s">
        <v>857</v>
      </c>
      <c r="F4234" s="188">
        <v>49.56</v>
      </c>
      <c r="G4234" s="188">
        <v>49.56</v>
      </c>
      <c r="H4234" s="188">
        <v>43.49</v>
      </c>
      <c r="I4234" s="188"/>
      <c r="J4234" s="188">
        <v>60.3</v>
      </c>
      <c r="K4234" s="188"/>
      <c r="L4234" s="188"/>
      <c r="M4234" s="188">
        <v>52.39</v>
      </c>
      <c r="N4234" s="188">
        <v>40.25</v>
      </c>
      <c r="O4234" s="188"/>
      <c r="P4234" s="188">
        <v>31.29</v>
      </c>
      <c r="Q4234" s="188"/>
      <c r="R4234" s="188">
        <v>58.46</v>
      </c>
      <c r="S4234" s="188">
        <v>75.150000000000006</v>
      </c>
      <c r="T4234" s="188"/>
      <c r="U4234" s="188"/>
      <c r="V4234" s="188"/>
      <c r="W4234" s="188">
        <v>30.14</v>
      </c>
      <c r="X4234" s="188">
        <v>36.21</v>
      </c>
      <c r="Y4234" s="188"/>
      <c r="Z4234" s="188">
        <v>64.14</v>
      </c>
      <c r="AA4234" s="188"/>
      <c r="AB4234" s="188">
        <v>34.18</v>
      </c>
      <c r="AC4234" s="188">
        <v>36.409999999999997</v>
      </c>
      <c r="AD4234" s="188"/>
      <c r="AE4234" s="188">
        <v>40.369999999999997</v>
      </c>
      <c r="AF4234" s="188"/>
    </row>
    <row r="4235" spans="1:32" x14ac:dyDescent="0.3">
      <c r="A4235" s="180" t="s">
        <v>26723</v>
      </c>
      <c r="B4235" s="180">
        <v>12869</v>
      </c>
      <c r="C4235" s="182" t="s">
        <v>30504</v>
      </c>
      <c r="D4235" s="180" t="s">
        <v>40</v>
      </c>
      <c r="E4235" s="180" t="s">
        <v>857</v>
      </c>
      <c r="F4235" s="188">
        <v>25</v>
      </c>
      <c r="G4235" s="188">
        <v>20.010000000000002</v>
      </c>
      <c r="H4235" s="188">
        <v>21.39</v>
      </c>
      <c r="I4235" s="188">
        <v>22.09</v>
      </c>
      <c r="J4235" s="188">
        <v>25.43</v>
      </c>
      <c r="K4235" s="188">
        <v>21.58</v>
      </c>
      <c r="L4235" s="188">
        <v>22.85</v>
      </c>
      <c r="M4235" s="188">
        <v>25.69</v>
      </c>
      <c r="N4235" s="188">
        <v>23.72</v>
      </c>
      <c r="O4235" s="188">
        <v>22.07</v>
      </c>
      <c r="P4235" s="188">
        <v>25.53</v>
      </c>
      <c r="Q4235" s="188">
        <v>21.01</v>
      </c>
      <c r="R4235" s="188">
        <v>22.03</v>
      </c>
      <c r="S4235" s="188">
        <v>21.65</v>
      </c>
      <c r="T4235" s="188">
        <v>25.52</v>
      </c>
      <c r="U4235" s="188">
        <v>22.25</v>
      </c>
      <c r="V4235" s="188">
        <v>21.52</v>
      </c>
      <c r="W4235" s="188">
        <v>28.61</v>
      </c>
      <c r="X4235" s="188">
        <v>31.38</v>
      </c>
      <c r="Y4235" s="188">
        <v>20.100000000000001</v>
      </c>
      <c r="Z4235" s="188">
        <v>22.71</v>
      </c>
      <c r="AA4235" s="188">
        <v>25.21</v>
      </c>
      <c r="AB4235" s="188">
        <v>22.48</v>
      </c>
      <c r="AC4235" s="188">
        <v>34.799999999999997</v>
      </c>
      <c r="AD4235" s="188">
        <v>20.190000000000001</v>
      </c>
      <c r="AE4235" s="188">
        <v>26.03</v>
      </c>
      <c r="AF4235" s="188">
        <v>21.04</v>
      </c>
    </row>
    <row r="4236" spans="1:32" x14ac:dyDescent="0.3">
      <c r="A4236" s="180" t="s">
        <v>26723</v>
      </c>
      <c r="B4236" s="180">
        <v>41097</v>
      </c>
      <c r="C4236" s="182" t="s">
        <v>30505</v>
      </c>
      <c r="D4236" s="180" t="s">
        <v>63</v>
      </c>
      <c r="E4236" s="180" t="s">
        <v>857</v>
      </c>
      <c r="F4236" s="188">
        <v>4376.2700000000004</v>
      </c>
      <c r="G4236" s="188">
        <v>3491.9</v>
      </c>
      <c r="H4236" s="188">
        <v>3757.48</v>
      </c>
      <c r="I4236" s="188">
        <v>3844.71</v>
      </c>
      <c r="J4236" s="188">
        <v>4445.1099999999997</v>
      </c>
      <c r="K4236" s="188">
        <v>3801.5</v>
      </c>
      <c r="L4236" s="188">
        <v>4071.04</v>
      </c>
      <c r="M4236" s="188">
        <v>4504.8500000000004</v>
      </c>
      <c r="N4236" s="188">
        <v>4253.95</v>
      </c>
      <c r="O4236" s="188">
        <v>3887.65</v>
      </c>
      <c r="P4236" s="188">
        <v>4519.4399999999996</v>
      </c>
      <c r="Q4236" s="188">
        <v>3677.44</v>
      </c>
      <c r="R4236" s="188">
        <v>3962.13</v>
      </c>
      <c r="S4236" s="188">
        <v>3750.47</v>
      </c>
      <c r="T4236" s="188">
        <v>4447.7299999999996</v>
      </c>
      <c r="U4236" s="188">
        <v>3895.61</v>
      </c>
      <c r="V4236" s="188">
        <v>3804.69</v>
      </c>
      <c r="W4236" s="188">
        <v>5018.76</v>
      </c>
      <c r="X4236" s="188">
        <v>5513.78</v>
      </c>
      <c r="Y4236" s="188">
        <v>3516.85</v>
      </c>
      <c r="Z4236" s="188">
        <v>3954.5</v>
      </c>
      <c r="AA4236" s="188">
        <v>4403.03</v>
      </c>
      <c r="AB4236" s="188">
        <v>3952.43</v>
      </c>
      <c r="AC4236" s="188">
        <v>6108.55</v>
      </c>
      <c r="AD4236" s="188">
        <v>3567.7</v>
      </c>
      <c r="AE4236" s="188">
        <v>4560.57</v>
      </c>
      <c r="AF4236" s="188">
        <v>3701.19</v>
      </c>
    </row>
    <row r="4237" spans="1:32" x14ac:dyDescent="0.3">
      <c r="A4237" s="180" t="s">
        <v>973</v>
      </c>
      <c r="B4237" s="180">
        <v>1574</v>
      </c>
      <c r="C4237" s="182" t="s">
        <v>30506</v>
      </c>
      <c r="D4237" s="180" t="s">
        <v>6</v>
      </c>
      <c r="E4237" s="180" t="s">
        <v>857</v>
      </c>
      <c r="F4237" s="188">
        <v>1.86</v>
      </c>
      <c r="G4237" s="188">
        <v>1.84</v>
      </c>
      <c r="H4237" s="188">
        <v>1.43</v>
      </c>
      <c r="I4237" s="188">
        <v>1.98</v>
      </c>
      <c r="J4237" s="188">
        <v>1.62</v>
      </c>
      <c r="K4237" s="188"/>
      <c r="L4237" s="188">
        <v>1.96</v>
      </c>
      <c r="M4237" s="188">
        <v>1.94</v>
      </c>
      <c r="N4237" s="188">
        <v>1.94</v>
      </c>
      <c r="O4237" s="188">
        <v>1.92</v>
      </c>
      <c r="P4237" s="188">
        <v>2.21</v>
      </c>
      <c r="Q4237" s="188">
        <v>1.76</v>
      </c>
      <c r="R4237" s="188">
        <v>2.1800000000000002</v>
      </c>
      <c r="S4237" s="188">
        <v>1.63</v>
      </c>
      <c r="T4237" s="188">
        <v>1.72</v>
      </c>
      <c r="U4237" s="188">
        <v>1.91</v>
      </c>
      <c r="V4237" s="188">
        <v>1.92</v>
      </c>
      <c r="W4237" s="188">
        <v>1.87</v>
      </c>
      <c r="X4237" s="188">
        <v>1.73</v>
      </c>
      <c r="Y4237" s="188">
        <v>2.02</v>
      </c>
      <c r="Z4237" s="188">
        <v>2.09</v>
      </c>
      <c r="AA4237" s="188">
        <v>0.89</v>
      </c>
      <c r="AB4237" s="188">
        <v>1.8</v>
      </c>
      <c r="AC4237" s="188">
        <v>1.56</v>
      </c>
      <c r="AD4237" s="188">
        <v>1.56</v>
      </c>
      <c r="AE4237" s="188">
        <v>1.76</v>
      </c>
      <c r="AF4237" s="188">
        <v>2.16</v>
      </c>
    </row>
    <row r="4238" spans="1:32" x14ac:dyDescent="0.3">
      <c r="A4238" s="180" t="s">
        <v>973</v>
      </c>
      <c r="B4238" s="180">
        <v>1581</v>
      </c>
      <c r="C4238" s="182" t="s">
        <v>30507</v>
      </c>
      <c r="D4238" s="180" t="s">
        <v>6</v>
      </c>
      <c r="E4238" s="180" t="s">
        <v>857</v>
      </c>
      <c r="F4238" s="188">
        <v>12.89</v>
      </c>
      <c r="G4238" s="188">
        <v>12.8</v>
      </c>
      <c r="H4238" s="188">
        <v>9.91</v>
      </c>
      <c r="I4238" s="188">
        <v>13.77</v>
      </c>
      <c r="J4238" s="188">
        <v>11.26</v>
      </c>
      <c r="K4238" s="188"/>
      <c r="L4238" s="188">
        <v>13.63</v>
      </c>
      <c r="M4238" s="188">
        <v>13.44</v>
      </c>
      <c r="N4238" s="188">
        <v>13.47</v>
      </c>
      <c r="O4238" s="188">
        <v>13.35</v>
      </c>
      <c r="P4238" s="188">
        <v>15.31</v>
      </c>
      <c r="Q4238" s="188">
        <v>12.21</v>
      </c>
      <c r="R4238" s="188">
        <v>15.14</v>
      </c>
      <c r="S4238" s="188">
        <v>11.29</v>
      </c>
      <c r="T4238" s="188">
        <v>11.91</v>
      </c>
      <c r="U4238" s="188">
        <v>13.28</v>
      </c>
      <c r="V4238" s="188">
        <v>13.35</v>
      </c>
      <c r="W4238" s="188">
        <v>13.01</v>
      </c>
      <c r="X4238" s="188">
        <v>12</v>
      </c>
      <c r="Y4238" s="188">
        <v>13.99</v>
      </c>
      <c r="Z4238" s="188">
        <v>14.53</v>
      </c>
      <c r="AA4238" s="188">
        <v>6.19</v>
      </c>
      <c r="AB4238" s="188">
        <v>12.5</v>
      </c>
      <c r="AC4238" s="188">
        <v>10.85</v>
      </c>
      <c r="AD4238" s="188">
        <v>10.82</v>
      </c>
      <c r="AE4238" s="188">
        <v>12.2</v>
      </c>
      <c r="AF4238" s="188">
        <v>15</v>
      </c>
    </row>
    <row r="4239" spans="1:32" x14ac:dyDescent="0.3">
      <c r="A4239" s="180" t="s">
        <v>973</v>
      </c>
      <c r="B4239" s="180">
        <v>1575</v>
      </c>
      <c r="C4239" s="182" t="s">
        <v>30508</v>
      </c>
      <c r="D4239" s="180" t="s">
        <v>6</v>
      </c>
      <c r="E4239" s="180" t="s">
        <v>857</v>
      </c>
      <c r="F4239" s="188">
        <v>2.2000000000000002</v>
      </c>
      <c r="G4239" s="188">
        <v>2.19</v>
      </c>
      <c r="H4239" s="188">
        <v>1.69</v>
      </c>
      <c r="I4239" s="188">
        <v>2.36</v>
      </c>
      <c r="J4239" s="188">
        <v>1.92</v>
      </c>
      <c r="K4239" s="188"/>
      <c r="L4239" s="188">
        <v>2.33</v>
      </c>
      <c r="M4239" s="188">
        <v>2.2999999999999998</v>
      </c>
      <c r="N4239" s="188">
        <v>2.2999999999999998</v>
      </c>
      <c r="O4239" s="188">
        <v>2.2799999999999998</v>
      </c>
      <c r="P4239" s="188">
        <v>2.62</v>
      </c>
      <c r="Q4239" s="188">
        <v>2.09</v>
      </c>
      <c r="R4239" s="188">
        <v>2.59</v>
      </c>
      <c r="S4239" s="188">
        <v>1.93</v>
      </c>
      <c r="T4239" s="188">
        <v>2.04</v>
      </c>
      <c r="U4239" s="188">
        <v>2.27</v>
      </c>
      <c r="V4239" s="188">
        <v>2.2799999999999998</v>
      </c>
      <c r="W4239" s="188">
        <v>2.23</v>
      </c>
      <c r="X4239" s="188">
        <v>2.0499999999999998</v>
      </c>
      <c r="Y4239" s="188">
        <v>2.39</v>
      </c>
      <c r="Z4239" s="188">
        <v>2.4900000000000002</v>
      </c>
      <c r="AA4239" s="188">
        <v>1.06</v>
      </c>
      <c r="AB4239" s="188">
        <v>2.14</v>
      </c>
      <c r="AC4239" s="188">
        <v>1.86</v>
      </c>
      <c r="AD4239" s="188">
        <v>1.85</v>
      </c>
      <c r="AE4239" s="188">
        <v>2.09</v>
      </c>
      <c r="AF4239" s="188">
        <v>2.57</v>
      </c>
    </row>
    <row r="4240" spans="1:32" x14ac:dyDescent="0.3">
      <c r="A4240" s="180" t="s">
        <v>973</v>
      </c>
      <c r="B4240" s="180">
        <v>1570</v>
      </c>
      <c r="C4240" s="182" t="s">
        <v>30509</v>
      </c>
      <c r="D4240" s="180" t="s">
        <v>6</v>
      </c>
      <c r="E4240" s="180" t="s">
        <v>857</v>
      </c>
      <c r="F4240" s="188">
        <v>1.1100000000000001</v>
      </c>
      <c r="G4240" s="188">
        <v>1.1000000000000001</v>
      </c>
      <c r="H4240" s="188">
        <v>0.85</v>
      </c>
      <c r="I4240" s="188">
        <v>1.18</v>
      </c>
      <c r="J4240" s="188">
        <v>0.97</v>
      </c>
      <c r="K4240" s="188"/>
      <c r="L4240" s="188">
        <v>1.17</v>
      </c>
      <c r="M4240" s="188">
        <v>1.1499999999999999</v>
      </c>
      <c r="N4240" s="188">
        <v>1.1599999999999999</v>
      </c>
      <c r="O4240" s="188">
        <v>1.1499999999999999</v>
      </c>
      <c r="P4240" s="188">
        <v>1.32</v>
      </c>
      <c r="Q4240" s="188">
        <v>1.05</v>
      </c>
      <c r="R4240" s="188">
        <v>1.3</v>
      </c>
      <c r="S4240" s="188">
        <v>0.97</v>
      </c>
      <c r="T4240" s="188">
        <v>1.02</v>
      </c>
      <c r="U4240" s="188">
        <v>1.1399999999999999</v>
      </c>
      <c r="V4240" s="188">
        <v>1.1499999999999999</v>
      </c>
      <c r="W4240" s="188">
        <v>1.1200000000000001</v>
      </c>
      <c r="X4240" s="188">
        <v>1.03</v>
      </c>
      <c r="Y4240" s="188">
        <v>1.2</v>
      </c>
      <c r="Z4240" s="188">
        <v>1.25</v>
      </c>
      <c r="AA4240" s="188">
        <v>0.53</v>
      </c>
      <c r="AB4240" s="188">
        <v>1.07</v>
      </c>
      <c r="AC4240" s="188">
        <v>0.93</v>
      </c>
      <c r="AD4240" s="188">
        <v>0.93</v>
      </c>
      <c r="AE4240" s="188">
        <v>1.05</v>
      </c>
      <c r="AF4240" s="188">
        <v>1.29</v>
      </c>
    </row>
    <row r="4241" spans="1:32" x14ac:dyDescent="0.3">
      <c r="A4241" s="180" t="s">
        <v>973</v>
      </c>
      <c r="B4241" s="180">
        <v>1576</v>
      </c>
      <c r="C4241" s="182" t="s">
        <v>30510</v>
      </c>
      <c r="D4241" s="180" t="s">
        <v>6</v>
      </c>
      <c r="E4241" s="180" t="s">
        <v>857</v>
      </c>
      <c r="F4241" s="188">
        <v>3.05</v>
      </c>
      <c r="G4241" s="188">
        <v>3.03</v>
      </c>
      <c r="H4241" s="188">
        <v>2.35</v>
      </c>
      <c r="I4241" s="188">
        <v>3.26</v>
      </c>
      <c r="J4241" s="188">
        <v>2.67</v>
      </c>
      <c r="K4241" s="188"/>
      <c r="L4241" s="188">
        <v>3.23</v>
      </c>
      <c r="M4241" s="188">
        <v>3.18</v>
      </c>
      <c r="N4241" s="188">
        <v>3.19</v>
      </c>
      <c r="O4241" s="188">
        <v>3.16</v>
      </c>
      <c r="P4241" s="188">
        <v>3.63</v>
      </c>
      <c r="Q4241" s="188">
        <v>2.89</v>
      </c>
      <c r="R4241" s="188">
        <v>3.58</v>
      </c>
      <c r="S4241" s="188">
        <v>2.67</v>
      </c>
      <c r="T4241" s="188">
        <v>2.82</v>
      </c>
      <c r="U4241" s="188">
        <v>3.14</v>
      </c>
      <c r="V4241" s="188">
        <v>3.16</v>
      </c>
      <c r="W4241" s="188">
        <v>3.08</v>
      </c>
      <c r="X4241" s="188">
        <v>2.84</v>
      </c>
      <c r="Y4241" s="188">
        <v>3.31</v>
      </c>
      <c r="Z4241" s="188">
        <v>3.44</v>
      </c>
      <c r="AA4241" s="188">
        <v>1.46</v>
      </c>
      <c r="AB4241" s="188">
        <v>2.96</v>
      </c>
      <c r="AC4241" s="188">
        <v>2.57</v>
      </c>
      <c r="AD4241" s="188">
        <v>2.56</v>
      </c>
      <c r="AE4241" s="188">
        <v>2.89</v>
      </c>
      <c r="AF4241" s="188">
        <v>3.55</v>
      </c>
    </row>
    <row r="4242" spans="1:32" x14ac:dyDescent="0.3">
      <c r="A4242" s="180" t="s">
        <v>973</v>
      </c>
      <c r="B4242" s="180">
        <v>1577</v>
      </c>
      <c r="C4242" s="182" t="s">
        <v>30511</v>
      </c>
      <c r="D4242" s="180" t="s">
        <v>6</v>
      </c>
      <c r="E4242" s="180" t="s">
        <v>857</v>
      </c>
      <c r="F4242" s="188">
        <v>3.44</v>
      </c>
      <c r="G4242" s="188">
        <v>3.42</v>
      </c>
      <c r="H4242" s="188">
        <v>2.65</v>
      </c>
      <c r="I4242" s="188">
        <v>3.68</v>
      </c>
      <c r="J4242" s="188">
        <v>3.01</v>
      </c>
      <c r="K4242" s="188"/>
      <c r="L4242" s="188">
        <v>3.64</v>
      </c>
      <c r="M4242" s="188">
        <v>3.59</v>
      </c>
      <c r="N4242" s="188">
        <v>3.6</v>
      </c>
      <c r="O4242" s="188">
        <v>3.56</v>
      </c>
      <c r="P4242" s="188">
        <v>4.09</v>
      </c>
      <c r="Q4242" s="188">
        <v>3.26</v>
      </c>
      <c r="R4242" s="188">
        <v>4.04</v>
      </c>
      <c r="S4242" s="188">
        <v>3.01</v>
      </c>
      <c r="T4242" s="188">
        <v>3.18</v>
      </c>
      <c r="U4242" s="188">
        <v>3.54</v>
      </c>
      <c r="V4242" s="188">
        <v>3.56</v>
      </c>
      <c r="W4242" s="188">
        <v>3.47</v>
      </c>
      <c r="X4242" s="188">
        <v>3.2</v>
      </c>
      <c r="Y4242" s="188">
        <v>3.73</v>
      </c>
      <c r="Z4242" s="188">
        <v>3.88</v>
      </c>
      <c r="AA4242" s="188">
        <v>1.65</v>
      </c>
      <c r="AB4242" s="188">
        <v>3.34</v>
      </c>
      <c r="AC4242" s="188">
        <v>2.9</v>
      </c>
      <c r="AD4242" s="188">
        <v>2.89</v>
      </c>
      <c r="AE4242" s="188">
        <v>3.26</v>
      </c>
      <c r="AF4242" s="188">
        <v>4</v>
      </c>
    </row>
    <row r="4243" spans="1:32" x14ac:dyDescent="0.3">
      <c r="A4243" s="180" t="s">
        <v>973</v>
      </c>
      <c r="B4243" s="180">
        <v>1571</v>
      </c>
      <c r="C4243" s="182" t="s">
        <v>30512</v>
      </c>
      <c r="D4243" s="180" t="s">
        <v>6</v>
      </c>
      <c r="E4243" s="180" t="s">
        <v>857</v>
      </c>
      <c r="F4243" s="188">
        <v>1.44</v>
      </c>
      <c r="G4243" s="188">
        <v>1.43</v>
      </c>
      <c r="H4243" s="188">
        <v>1.1100000000000001</v>
      </c>
      <c r="I4243" s="188">
        <v>1.54</v>
      </c>
      <c r="J4243" s="188">
        <v>1.26</v>
      </c>
      <c r="K4243" s="188"/>
      <c r="L4243" s="188">
        <v>1.52</v>
      </c>
      <c r="M4243" s="188">
        <v>1.5</v>
      </c>
      <c r="N4243" s="188">
        <v>1.51</v>
      </c>
      <c r="O4243" s="188">
        <v>1.49</v>
      </c>
      <c r="P4243" s="188">
        <v>1.71</v>
      </c>
      <c r="Q4243" s="188">
        <v>1.36</v>
      </c>
      <c r="R4243" s="188">
        <v>1.69</v>
      </c>
      <c r="S4243" s="188">
        <v>1.26</v>
      </c>
      <c r="T4243" s="188">
        <v>1.33</v>
      </c>
      <c r="U4243" s="188">
        <v>1.48</v>
      </c>
      <c r="V4243" s="188">
        <v>1.49</v>
      </c>
      <c r="W4243" s="188">
        <v>1.45</v>
      </c>
      <c r="X4243" s="188">
        <v>1.34</v>
      </c>
      <c r="Y4243" s="188">
        <v>1.56</v>
      </c>
      <c r="Z4243" s="188">
        <v>1.62</v>
      </c>
      <c r="AA4243" s="188">
        <v>0.69</v>
      </c>
      <c r="AB4243" s="188">
        <v>1.4</v>
      </c>
      <c r="AC4243" s="188">
        <v>1.21</v>
      </c>
      <c r="AD4243" s="188">
        <v>1.21</v>
      </c>
      <c r="AE4243" s="188">
        <v>1.36</v>
      </c>
      <c r="AF4243" s="188">
        <v>1.68</v>
      </c>
    </row>
    <row r="4244" spans="1:32" x14ac:dyDescent="0.3">
      <c r="A4244" s="180" t="s">
        <v>973</v>
      </c>
      <c r="B4244" s="180">
        <v>1578</v>
      </c>
      <c r="C4244" s="182" t="s">
        <v>30513</v>
      </c>
      <c r="D4244" s="180" t="s">
        <v>6</v>
      </c>
      <c r="E4244" s="180" t="s">
        <v>857</v>
      </c>
      <c r="F4244" s="188">
        <v>5.97</v>
      </c>
      <c r="G4244" s="188">
        <v>5.93</v>
      </c>
      <c r="H4244" s="188">
        <v>4.59</v>
      </c>
      <c r="I4244" s="188">
        <v>6.38</v>
      </c>
      <c r="J4244" s="188">
        <v>5.21</v>
      </c>
      <c r="K4244" s="188"/>
      <c r="L4244" s="188">
        <v>6.31</v>
      </c>
      <c r="M4244" s="188">
        <v>6.22</v>
      </c>
      <c r="N4244" s="188">
        <v>6.24</v>
      </c>
      <c r="O4244" s="188">
        <v>6.18</v>
      </c>
      <c r="P4244" s="188">
        <v>7.09</v>
      </c>
      <c r="Q4244" s="188">
        <v>5.66</v>
      </c>
      <c r="R4244" s="188">
        <v>7.01</v>
      </c>
      <c r="S4244" s="188">
        <v>5.23</v>
      </c>
      <c r="T4244" s="188">
        <v>5.52</v>
      </c>
      <c r="U4244" s="188">
        <v>6.15</v>
      </c>
      <c r="V4244" s="188">
        <v>6.18</v>
      </c>
      <c r="W4244" s="188">
        <v>6.03</v>
      </c>
      <c r="X4244" s="188">
        <v>5.56</v>
      </c>
      <c r="Y4244" s="188">
        <v>6.48</v>
      </c>
      <c r="Z4244" s="188">
        <v>6.73</v>
      </c>
      <c r="AA4244" s="188">
        <v>2.87</v>
      </c>
      <c r="AB4244" s="188">
        <v>5.79</v>
      </c>
      <c r="AC4244" s="188">
        <v>5.03</v>
      </c>
      <c r="AD4244" s="188">
        <v>5.01</v>
      </c>
      <c r="AE4244" s="188">
        <v>5.65</v>
      </c>
      <c r="AF4244" s="188">
        <v>6.95</v>
      </c>
    </row>
    <row r="4245" spans="1:32" x14ac:dyDescent="0.3">
      <c r="A4245" s="180" t="s">
        <v>973</v>
      </c>
      <c r="B4245" s="180">
        <v>1573</v>
      </c>
      <c r="C4245" s="182" t="s">
        <v>30514</v>
      </c>
      <c r="D4245" s="180" t="s">
        <v>6</v>
      </c>
      <c r="E4245" s="180" t="s">
        <v>857</v>
      </c>
      <c r="F4245" s="188">
        <v>1.72</v>
      </c>
      <c r="G4245" s="188">
        <v>1.71</v>
      </c>
      <c r="H4245" s="188">
        <v>1.32</v>
      </c>
      <c r="I4245" s="188">
        <v>1.84</v>
      </c>
      <c r="J4245" s="188">
        <v>1.5</v>
      </c>
      <c r="K4245" s="188"/>
      <c r="L4245" s="188">
        <v>1.82</v>
      </c>
      <c r="M4245" s="188">
        <v>1.79</v>
      </c>
      <c r="N4245" s="188">
        <v>1.8</v>
      </c>
      <c r="O4245" s="188">
        <v>1.78</v>
      </c>
      <c r="P4245" s="188">
        <v>2.04</v>
      </c>
      <c r="Q4245" s="188">
        <v>1.63</v>
      </c>
      <c r="R4245" s="188">
        <v>2.02</v>
      </c>
      <c r="S4245" s="188">
        <v>1.5</v>
      </c>
      <c r="T4245" s="188">
        <v>1.59</v>
      </c>
      <c r="U4245" s="188">
        <v>1.77</v>
      </c>
      <c r="V4245" s="188">
        <v>1.78</v>
      </c>
      <c r="W4245" s="188">
        <v>1.73</v>
      </c>
      <c r="X4245" s="188">
        <v>1.6</v>
      </c>
      <c r="Y4245" s="188">
        <v>1.86</v>
      </c>
      <c r="Z4245" s="188">
        <v>1.94</v>
      </c>
      <c r="AA4245" s="188">
        <v>0.82</v>
      </c>
      <c r="AB4245" s="188">
        <v>1.67</v>
      </c>
      <c r="AC4245" s="188">
        <v>1.45</v>
      </c>
      <c r="AD4245" s="188">
        <v>1.44</v>
      </c>
      <c r="AE4245" s="188">
        <v>1.63</v>
      </c>
      <c r="AF4245" s="188">
        <v>2</v>
      </c>
    </row>
    <row r="4246" spans="1:32" x14ac:dyDescent="0.3">
      <c r="A4246" s="180" t="s">
        <v>973</v>
      </c>
      <c r="B4246" s="180">
        <v>1579</v>
      </c>
      <c r="C4246" s="182" t="s">
        <v>30515</v>
      </c>
      <c r="D4246" s="180" t="s">
        <v>6</v>
      </c>
      <c r="E4246" s="180" t="s">
        <v>857</v>
      </c>
      <c r="F4246" s="188">
        <v>7.44</v>
      </c>
      <c r="G4246" s="188">
        <v>7.39</v>
      </c>
      <c r="H4246" s="188">
        <v>5.72</v>
      </c>
      <c r="I4246" s="188">
        <v>7.95</v>
      </c>
      <c r="J4246" s="188">
        <v>6.5</v>
      </c>
      <c r="K4246" s="188"/>
      <c r="L4246" s="188">
        <v>7.87</v>
      </c>
      <c r="M4246" s="188">
        <v>7.76</v>
      </c>
      <c r="N4246" s="188">
        <v>7.78</v>
      </c>
      <c r="O4246" s="188">
        <v>7.71</v>
      </c>
      <c r="P4246" s="188">
        <v>8.84</v>
      </c>
      <c r="Q4246" s="188">
        <v>7.05</v>
      </c>
      <c r="R4246" s="188">
        <v>8.74</v>
      </c>
      <c r="S4246" s="188">
        <v>6.52</v>
      </c>
      <c r="T4246" s="188">
        <v>6.88</v>
      </c>
      <c r="U4246" s="188">
        <v>7.67</v>
      </c>
      <c r="V4246" s="188">
        <v>7.71</v>
      </c>
      <c r="W4246" s="188">
        <v>7.51</v>
      </c>
      <c r="X4246" s="188">
        <v>6.93</v>
      </c>
      <c r="Y4246" s="188">
        <v>8.08</v>
      </c>
      <c r="Z4246" s="188">
        <v>8.39</v>
      </c>
      <c r="AA4246" s="188">
        <v>3.58</v>
      </c>
      <c r="AB4246" s="188">
        <v>7.22</v>
      </c>
      <c r="AC4246" s="188">
        <v>6.27</v>
      </c>
      <c r="AD4246" s="188">
        <v>6.24</v>
      </c>
      <c r="AE4246" s="188">
        <v>7.04</v>
      </c>
      <c r="AF4246" s="188">
        <v>8.66</v>
      </c>
    </row>
    <row r="4247" spans="1:32" x14ac:dyDescent="0.3">
      <c r="A4247" s="180" t="s">
        <v>973</v>
      </c>
      <c r="B4247" s="180">
        <v>1580</v>
      </c>
      <c r="C4247" s="182" t="s">
        <v>30516</v>
      </c>
      <c r="D4247" s="180" t="s">
        <v>6</v>
      </c>
      <c r="E4247" s="180" t="s">
        <v>857</v>
      </c>
      <c r="F4247" s="188">
        <v>9.16</v>
      </c>
      <c r="G4247" s="188">
        <v>9.1</v>
      </c>
      <c r="H4247" s="188">
        <v>7.05</v>
      </c>
      <c r="I4247" s="188">
        <v>9.7899999999999991</v>
      </c>
      <c r="J4247" s="188">
        <v>8.01</v>
      </c>
      <c r="K4247" s="188"/>
      <c r="L4247" s="188">
        <v>9.69</v>
      </c>
      <c r="M4247" s="188">
        <v>9.5500000000000007</v>
      </c>
      <c r="N4247" s="188">
        <v>9.58</v>
      </c>
      <c r="O4247" s="188">
        <v>9.49</v>
      </c>
      <c r="P4247" s="188">
        <v>10.89</v>
      </c>
      <c r="Q4247" s="188">
        <v>8.69</v>
      </c>
      <c r="R4247" s="188">
        <v>10.76</v>
      </c>
      <c r="S4247" s="188">
        <v>8.0299999999999994</v>
      </c>
      <c r="T4247" s="188">
        <v>8.4700000000000006</v>
      </c>
      <c r="U4247" s="188">
        <v>9.44</v>
      </c>
      <c r="V4247" s="188">
        <v>9.49</v>
      </c>
      <c r="W4247" s="188">
        <v>9.25</v>
      </c>
      <c r="X4247" s="188">
        <v>8.5299999999999994</v>
      </c>
      <c r="Y4247" s="188">
        <v>9.9499999999999993</v>
      </c>
      <c r="Z4247" s="188">
        <v>10.34</v>
      </c>
      <c r="AA4247" s="188">
        <v>4.4000000000000004</v>
      </c>
      <c r="AB4247" s="188">
        <v>8.89</v>
      </c>
      <c r="AC4247" s="188">
        <v>7.72</v>
      </c>
      <c r="AD4247" s="188">
        <v>7.69</v>
      </c>
      <c r="AE4247" s="188">
        <v>8.67</v>
      </c>
      <c r="AF4247" s="188">
        <v>10.66</v>
      </c>
    </row>
    <row r="4248" spans="1:32" x14ac:dyDescent="0.3">
      <c r="A4248" s="180" t="s">
        <v>973</v>
      </c>
      <c r="B4248" s="180">
        <v>39321</v>
      </c>
      <c r="C4248" s="182" t="s">
        <v>30517</v>
      </c>
      <c r="D4248" s="180" t="s">
        <v>6</v>
      </c>
      <c r="E4248" s="180" t="s">
        <v>857</v>
      </c>
      <c r="F4248" s="188">
        <v>25.74</v>
      </c>
      <c r="G4248" s="188">
        <v>21.1</v>
      </c>
      <c r="H4248" s="188">
        <v>16.18</v>
      </c>
      <c r="I4248" s="188">
        <v>17.170000000000002</v>
      </c>
      <c r="J4248" s="188">
        <v>19.850000000000001</v>
      </c>
      <c r="K4248" s="188">
        <v>22.29</v>
      </c>
      <c r="L4248" s="188">
        <v>20.85</v>
      </c>
      <c r="M4248" s="188">
        <v>32.950000000000003</v>
      </c>
      <c r="N4248" s="188">
        <v>26</v>
      </c>
      <c r="O4248" s="188">
        <v>19.72</v>
      </c>
      <c r="P4248" s="188">
        <v>23.9</v>
      </c>
      <c r="Q4248" s="188">
        <v>23.9</v>
      </c>
      <c r="R4248" s="188">
        <v>24.31</v>
      </c>
      <c r="S4248" s="188">
        <v>23.79</v>
      </c>
      <c r="T4248" s="188">
        <v>20.82</v>
      </c>
      <c r="U4248" s="188">
        <v>19.07</v>
      </c>
      <c r="V4248" s="188">
        <v>21.25</v>
      </c>
      <c r="W4248" s="188">
        <v>19.54</v>
      </c>
      <c r="X4248" s="188">
        <v>23.38</v>
      </c>
      <c r="Y4248" s="188">
        <v>23.41</v>
      </c>
      <c r="Z4248" s="188">
        <v>24.59</v>
      </c>
      <c r="AA4248" s="188">
        <v>21.09</v>
      </c>
      <c r="AB4248" s="188">
        <v>26.96</v>
      </c>
      <c r="AC4248" s="188">
        <v>22.29</v>
      </c>
      <c r="AD4248" s="188">
        <v>20.85</v>
      </c>
      <c r="AE4248" s="188">
        <v>26.37</v>
      </c>
      <c r="AF4248" s="188">
        <v>22.07</v>
      </c>
    </row>
    <row r="4249" spans="1:32" x14ac:dyDescent="0.3">
      <c r="A4249" s="180" t="s">
        <v>973</v>
      </c>
      <c r="B4249" s="180">
        <v>39319</v>
      </c>
      <c r="C4249" s="182" t="s">
        <v>30518</v>
      </c>
      <c r="D4249" s="180" t="s">
        <v>6</v>
      </c>
      <c r="E4249" s="180" t="s">
        <v>857</v>
      </c>
      <c r="F4249" s="188">
        <v>10.71</v>
      </c>
      <c r="G4249" s="188">
        <v>8.7799999999999994</v>
      </c>
      <c r="H4249" s="188">
        <v>6.73</v>
      </c>
      <c r="I4249" s="188">
        <v>7.14</v>
      </c>
      <c r="J4249" s="188">
        <v>8.26</v>
      </c>
      <c r="K4249" s="188">
        <v>9.2799999999999994</v>
      </c>
      <c r="L4249" s="188">
        <v>8.68</v>
      </c>
      <c r="M4249" s="188">
        <v>13.71</v>
      </c>
      <c r="N4249" s="188">
        <v>10.82</v>
      </c>
      <c r="O4249" s="188">
        <v>8.1999999999999993</v>
      </c>
      <c r="P4249" s="188">
        <v>9.94</v>
      </c>
      <c r="Q4249" s="188">
        <v>9.94</v>
      </c>
      <c r="R4249" s="188">
        <v>10.119999999999999</v>
      </c>
      <c r="S4249" s="188">
        <v>9.9</v>
      </c>
      <c r="T4249" s="188">
        <v>8.66</v>
      </c>
      <c r="U4249" s="188">
        <v>7.93</v>
      </c>
      <c r="V4249" s="188">
        <v>8.84</v>
      </c>
      <c r="W4249" s="188">
        <v>8.1300000000000008</v>
      </c>
      <c r="X4249" s="188">
        <v>9.73</v>
      </c>
      <c r="Y4249" s="188">
        <v>9.74</v>
      </c>
      <c r="Z4249" s="188">
        <v>10.23</v>
      </c>
      <c r="AA4249" s="188">
        <v>8.77</v>
      </c>
      <c r="AB4249" s="188">
        <v>11.22</v>
      </c>
      <c r="AC4249" s="188">
        <v>9.2799999999999994</v>
      </c>
      <c r="AD4249" s="188">
        <v>8.68</v>
      </c>
      <c r="AE4249" s="188">
        <v>10.97</v>
      </c>
      <c r="AF4249" s="188">
        <v>9.18</v>
      </c>
    </row>
    <row r="4250" spans="1:32" x14ac:dyDescent="0.3">
      <c r="A4250" s="180" t="s">
        <v>973</v>
      </c>
      <c r="B4250" s="180">
        <v>39320</v>
      </c>
      <c r="C4250" s="182" t="s">
        <v>30519</v>
      </c>
      <c r="D4250" s="180" t="s">
        <v>6</v>
      </c>
      <c r="E4250" s="180" t="s">
        <v>857</v>
      </c>
      <c r="F4250" s="188">
        <v>20.59</v>
      </c>
      <c r="G4250" s="188">
        <v>16.88</v>
      </c>
      <c r="H4250" s="188">
        <v>12.95</v>
      </c>
      <c r="I4250" s="188">
        <v>13.74</v>
      </c>
      <c r="J4250" s="188">
        <v>15.88</v>
      </c>
      <c r="K4250" s="188">
        <v>17.829999999999998</v>
      </c>
      <c r="L4250" s="188">
        <v>16.68</v>
      </c>
      <c r="M4250" s="188">
        <v>26.36</v>
      </c>
      <c r="N4250" s="188">
        <v>20.8</v>
      </c>
      <c r="O4250" s="188">
        <v>15.77</v>
      </c>
      <c r="P4250" s="188">
        <v>19.12</v>
      </c>
      <c r="Q4250" s="188">
        <v>19.12</v>
      </c>
      <c r="R4250" s="188">
        <v>19.45</v>
      </c>
      <c r="S4250" s="188">
        <v>19.04</v>
      </c>
      <c r="T4250" s="188">
        <v>16.66</v>
      </c>
      <c r="U4250" s="188">
        <v>15.26</v>
      </c>
      <c r="V4250" s="188">
        <v>17</v>
      </c>
      <c r="W4250" s="188">
        <v>15.63</v>
      </c>
      <c r="X4250" s="188">
        <v>18.71</v>
      </c>
      <c r="Y4250" s="188">
        <v>18.73</v>
      </c>
      <c r="Z4250" s="188">
        <v>19.670000000000002</v>
      </c>
      <c r="AA4250" s="188">
        <v>16.87</v>
      </c>
      <c r="AB4250" s="188">
        <v>21.57</v>
      </c>
      <c r="AC4250" s="188">
        <v>17.829999999999998</v>
      </c>
      <c r="AD4250" s="188">
        <v>16.68</v>
      </c>
      <c r="AE4250" s="188">
        <v>21.1</v>
      </c>
      <c r="AF4250" s="188">
        <v>17.66</v>
      </c>
    </row>
    <row r="4251" spans="1:32" x14ac:dyDescent="0.3">
      <c r="A4251" s="180" t="s">
        <v>973</v>
      </c>
      <c r="B4251" s="180">
        <v>1542</v>
      </c>
      <c r="C4251" s="182" t="s">
        <v>30520</v>
      </c>
      <c r="D4251" s="180" t="s">
        <v>6</v>
      </c>
      <c r="E4251" s="180" t="s">
        <v>857</v>
      </c>
      <c r="F4251" s="188">
        <v>25.39</v>
      </c>
      <c r="G4251" s="188">
        <v>25.22</v>
      </c>
      <c r="H4251" s="188">
        <v>19.53</v>
      </c>
      <c r="I4251" s="188">
        <v>27.14</v>
      </c>
      <c r="J4251" s="188">
        <v>22.18</v>
      </c>
      <c r="K4251" s="188"/>
      <c r="L4251" s="188">
        <v>26.86</v>
      </c>
      <c r="M4251" s="188">
        <v>26.47</v>
      </c>
      <c r="N4251" s="188">
        <v>26.54</v>
      </c>
      <c r="O4251" s="188">
        <v>26.3</v>
      </c>
      <c r="P4251" s="188">
        <v>30.17</v>
      </c>
      <c r="Q4251" s="188">
        <v>24.07</v>
      </c>
      <c r="R4251" s="188">
        <v>29.82</v>
      </c>
      <c r="S4251" s="188">
        <v>22.25</v>
      </c>
      <c r="T4251" s="188">
        <v>23.47</v>
      </c>
      <c r="U4251" s="188">
        <v>26.16</v>
      </c>
      <c r="V4251" s="188">
        <v>26.3</v>
      </c>
      <c r="W4251" s="188">
        <v>25.64</v>
      </c>
      <c r="X4251" s="188">
        <v>23.65</v>
      </c>
      <c r="Y4251" s="188">
        <v>27.55</v>
      </c>
      <c r="Z4251" s="188">
        <v>28.64</v>
      </c>
      <c r="AA4251" s="188">
        <v>12.2</v>
      </c>
      <c r="AB4251" s="188">
        <v>24.62</v>
      </c>
      <c r="AC4251" s="188">
        <v>21.38</v>
      </c>
      <c r="AD4251" s="188">
        <v>21.31</v>
      </c>
      <c r="AE4251" s="188">
        <v>24.03</v>
      </c>
      <c r="AF4251" s="188">
        <v>29.54</v>
      </c>
    </row>
    <row r="4252" spans="1:32" x14ac:dyDescent="0.3">
      <c r="A4252" s="180" t="s">
        <v>973</v>
      </c>
      <c r="B4252" s="180">
        <v>1591</v>
      </c>
      <c r="C4252" s="182" t="s">
        <v>30521</v>
      </c>
      <c r="D4252" s="180" t="s">
        <v>6</v>
      </c>
      <c r="E4252" s="180" t="s">
        <v>857</v>
      </c>
      <c r="F4252" s="188">
        <v>28.42</v>
      </c>
      <c r="G4252" s="188">
        <v>28.23</v>
      </c>
      <c r="H4252" s="188">
        <v>21.86</v>
      </c>
      <c r="I4252" s="188">
        <v>30.37</v>
      </c>
      <c r="J4252" s="188">
        <v>24.83</v>
      </c>
      <c r="K4252" s="188"/>
      <c r="L4252" s="188">
        <v>30.06</v>
      </c>
      <c r="M4252" s="188">
        <v>29.63</v>
      </c>
      <c r="N4252" s="188">
        <v>29.71</v>
      </c>
      <c r="O4252" s="188">
        <v>29.44</v>
      </c>
      <c r="P4252" s="188">
        <v>33.770000000000003</v>
      </c>
      <c r="Q4252" s="188">
        <v>26.94</v>
      </c>
      <c r="R4252" s="188">
        <v>33.380000000000003</v>
      </c>
      <c r="S4252" s="188">
        <v>24.91</v>
      </c>
      <c r="T4252" s="188">
        <v>26.27</v>
      </c>
      <c r="U4252" s="188">
        <v>29.28</v>
      </c>
      <c r="V4252" s="188">
        <v>29.44</v>
      </c>
      <c r="W4252" s="188">
        <v>28.69</v>
      </c>
      <c r="X4252" s="188">
        <v>26.47</v>
      </c>
      <c r="Y4252" s="188">
        <v>30.84</v>
      </c>
      <c r="Z4252" s="188">
        <v>32.049999999999997</v>
      </c>
      <c r="AA4252" s="188">
        <v>13.66</v>
      </c>
      <c r="AB4252" s="188">
        <v>27.56</v>
      </c>
      <c r="AC4252" s="188">
        <v>23.93</v>
      </c>
      <c r="AD4252" s="188">
        <v>23.85</v>
      </c>
      <c r="AE4252" s="188">
        <v>26.9</v>
      </c>
      <c r="AF4252" s="188">
        <v>33.07</v>
      </c>
    </row>
    <row r="4253" spans="1:32" x14ac:dyDescent="0.3">
      <c r="A4253" s="180" t="s">
        <v>973</v>
      </c>
      <c r="B4253" s="180">
        <v>1547</v>
      </c>
      <c r="C4253" s="182" t="s">
        <v>30522</v>
      </c>
      <c r="D4253" s="180" t="s">
        <v>6</v>
      </c>
      <c r="E4253" s="180" t="s">
        <v>857</v>
      </c>
      <c r="F4253" s="188">
        <v>148.93</v>
      </c>
      <c r="G4253" s="188">
        <v>147.91</v>
      </c>
      <c r="H4253" s="188">
        <v>114.56</v>
      </c>
      <c r="I4253" s="188">
        <v>159.16</v>
      </c>
      <c r="J4253" s="188">
        <v>130.11000000000001</v>
      </c>
      <c r="K4253" s="188"/>
      <c r="L4253" s="188">
        <v>157.52000000000001</v>
      </c>
      <c r="M4253" s="188">
        <v>155.27000000000001</v>
      </c>
      <c r="N4253" s="188">
        <v>155.68</v>
      </c>
      <c r="O4253" s="188">
        <v>154.25</v>
      </c>
      <c r="P4253" s="188">
        <v>176.96</v>
      </c>
      <c r="Q4253" s="188">
        <v>141.16</v>
      </c>
      <c r="R4253" s="188">
        <v>174.91</v>
      </c>
      <c r="S4253" s="188">
        <v>130.52000000000001</v>
      </c>
      <c r="T4253" s="188">
        <v>137.68</v>
      </c>
      <c r="U4253" s="188">
        <v>153.43</v>
      </c>
      <c r="V4253" s="188">
        <v>154.25</v>
      </c>
      <c r="W4253" s="188">
        <v>150.36000000000001</v>
      </c>
      <c r="X4253" s="188">
        <v>138.69999999999999</v>
      </c>
      <c r="Y4253" s="188">
        <v>161.61000000000001</v>
      </c>
      <c r="Z4253" s="188">
        <v>167.96</v>
      </c>
      <c r="AA4253" s="188">
        <v>71.599999999999994</v>
      </c>
      <c r="AB4253" s="188">
        <v>144.43</v>
      </c>
      <c r="AC4253" s="188">
        <v>125.4</v>
      </c>
      <c r="AD4253" s="188">
        <v>124.99</v>
      </c>
      <c r="AE4253" s="188">
        <v>140.94999999999999</v>
      </c>
      <c r="AF4253" s="188">
        <v>173.27</v>
      </c>
    </row>
    <row r="4254" spans="1:32" x14ac:dyDescent="0.3">
      <c r="A4254" s="180" t="s">
        <v>973</v>
      </c>
      <c r="B4254" s="180">
        <v>38196</v>
      </c>
      <c r="C4254" s="182" t="s">
        <v>30523</v>
      </c>
      <c r="D4254" s="180" t="s">
        <v>6</v>
      </c>
      <c r="E4254" s="180" t="s">
        <v>857</v>
      </c>
      <c r="F4254" s="188">
        <v>29</v>
      </c>
      <c r="G4254" s="188">
        <v>28.8</v>
      </c>
      <c r="H4254" s="188">
        <v>22.31</v>
      </c>
      <c r="I4254" s="188">
        <v>31</v>
      </c>
      <c r="J4254" s="188">
        <v>25.34</v>
      </c>
      <c r="K4254" s="188"/>
      <c r="L4254" s="188">
        <v>30.68</v>
      </c>
      <c r="M4254" s="188">
        <v>30.24</v>
      </c>
      <c r="N4254" s="188">
        <v>30.32</v>
      </c>
      <c r="O4254" s="188">
        <v>30.04</v>
      </c>
      <c r="P4254" s="188">
        <v>34.46</v>
      </c>
      <c r="Q4254" s="188">
        <v>27.49</v>
      </c>
      <c r="R4254" s="188">
        <v>34.06</v>
      </c>
      <c r="S4254" s="188">
        <v>25.42</v>
      </c>
      <c r="T4254" s="188">
        <v>26.81</v>
      </c>
      <c r="U4254" s="188">
        <v>29.88</v>
      </c>
      <c r="V4254" s="188">
        <v>30.04</v>
      </c>
      <c r="W4254" s="188">
        <v>29.28</v>
      </c>
      <c r="X4254" s="188">
        <v>27.01</v>
      </c>
      <c r="Y4254" s="188">
        <v>31.47</v>
      </c>
      <c r="Z4254" s="188">
        <v>32.71</v>
      </c>
      <c r="AA4254" s="188">
        <v>13.94</v>
      </c>
      <c r="AB4254" s="188">
        <v>28.13</v>
      </c>
      <c r="AC4254" s="188">
        <v>24.42</v>
      </c>
      <c r="AD4254" s="188">
        <v>24.34</v>
      </c>
      <c r="AE4254" s="188">
        <v>27.45</v>
      </c>
      <c r="AF4254" s="188">
        <v>33.75</v>
      </c>
    </row>
    <row r="4255" spans="1:32" x14ac:dyDescent="0.3">
      <c r="A4255" s="180" t="s">
        <v>973</v>
      </c>
      <c r="B4255" s="180">
        <v>1543</v>
      </c>
      <c r="C4255" s="182" t="s">
        <v>30524</v>
      </c>
      <c r="D4255" s="180" t="s">
        <v>6</v>
      </c>
      <c r="E4255" s="180" t="s">
        <v>857</v>
      </c>
      <c r="F4255" s="188">
        <v>30.82</v>
      </c>
      <c r="G4255" s="188">
        <v>30.61</v>
      </c>
      <c r="H4255" s="188">
        <v>23.71</v>
      </c>
      <c r="I4255" s="188">
        <v>32.94</v>
      </c>
      <c r="J4255" s="188">
        <v>26.93</v>
      </c>
      <c r="K4255" s="188"/>
      <c r="L4255" s="188">
        <v>32.6</v>
      </c>
      <c r="M4255" s="188">
        <v>32.14</v>
      </c>
      <c r="N4255" s="188">
        <v>32.22</v>
      </c>
      <c r="O4255" s="188">
        <v>31.92</v>
      </c>
      <c r="P4255" s="188">
        <v>36.630000000000003</v>
      </c>
      <c r="Q4255" s="188">
        <v>29.21</v>
      </c>
      <c r="R4255" s="188">
        <v>36.200000000000003</v>
      </c>
      <c r="S4255" s="188">
        <v>27.01</v>
      </c>
      <c r="T4255" s="188">
        <v>28.49</v>
      </c>
      <c r="U4255" s="188">
        <v>31.76</v>
      </c>
      <c r="V4255" s="188">
        <v>31.92</v>
      </c>
      <c r="W4255" s="188">
        <v>31.12</v>
      </c>
      <c r="X4255" s="188">
        <v>28.71</v>
      </c>
      <c r="Y4255" s="188">
        <v>33.450000000000003</v>
      </c>
      <c r="Z4255" s="188">
        <v>34.76</v>
      </c>
      <c r="AA4255" s="188">
        <v>14.82</v>
      </c>
      <c r="AB4255" s="188">
        <v>29.89</v>
      </c>
      <c r="AC4255" s="188">
        <v>25.95</v>
      </c>
      <c r="AD4255" s="188">
        <v>25.87</v>
      </c>
      <c r="AE4255" s="188">
        <v>29.17</v>
      </c>
      <c r="AF4255" s="188">
        <v>35.86</v>
      </c>
    </row>
    <row r="4256" spans="1:32" x14ac:dyDescent="0.3">
      <c r="A4256" s="180" t="s">
        <v>973</v>
      </c>
      <c r="B4256" s="180">
        <v>1585</v>
      </c>
      <c r="C4256" s="182" t="s">
        <v>30525</v>
      </c>
      <c r="D4256" s="180" t="s">
        <v>6</v>
      </c>
      <c r="E4256" s="180" t="s">
        <v>857</v>
      </c>
      <c r="F4256" s="188">
        <v>5.97</v>
      </c>
      <c r="G4256" s="188">
        <v>5.93</v>
      </c>
      <c r="H4256" s="188">
        <v>4.59</v>
      </c>
      <c r="I4256" s="188">
        <v>6.38</v>
      </c>
      <c r="J4256" s="188">
        <v>5.21</v>
      </c>
      <c r="K4256" s="188"/>
      <c r="L4256" s="188">
        <v>6.31</v>
      </c>
      <c r="M4256" s="188">
        <v>6.22</v>
      </c>
      <c r="N4256" s="188">
        <v>6.24</v>
      </c>
      <c r="O4256" s="188">
        <v>6.18</v>
      </c>
      <c r="P4256" s="188">
        <v>7.09</v>
      </c>
      <c r="Q4256" s="188">
        <v>5.66</v>
      </c>
      <c r="R4256" s="188">
        <v>7.01</v>
      </c>
      <c r="S4256" s="188">
        <v>5.23</v>
      </c>
      <c r="T4256" s="188">
        <v>5.52</v>
      </c>
      <c r="U4256" s="188">
        <v>6.15</v>
      </c>
      <c r="V4256" s="188">
        <v>6.18</v>
      </c>
      <c r="W4256" s="188">
        <v>6.03</v>
      </c>
      <c r="X4256" s="188">
        <v>5.56</v>
      </c>
      <c r="Y4256" s="188">
        <v>6.48</v>
      </c>
      <c r="Z4256" s="188">
        <v>6.73</v>
      </c>
      <c r="AA4256" s="188">
        <v>2.87</v>
      </c>
      <c r="AB4256" s="188">
        <v>5.79</v>
      </c>
      <c r="AC4256" s="188">
        <v>5.03</v>
      </c>
      <c r="AD4256" s="188">
        <v>5.01</v>
      </c>
      <c r="AE4256" s="188">
        <v>5.65</v>
      </c>
      <c r="AF4256" s="188">
        <v>6.95</v>
      </c>
    </row>
    <row r="4257" spans="1:32" x14ac:dyDescent="0.3">
      <c r="A4257" s="180" t="s">
        <v>973</v>
      </c>
      <c r="B4257" s="180">
        <v>1593</v>
      </c>
      <c r="C4257" s="182" t="s">
        <v>30526</v>
      </c>
      <c r="D4257" s="180" t="s">
        <v>6</v>
      </c>
      <c r="E4257" s="180" t="s">
        <v>857</v>
      </c>
      <c r="F4257" s="188">
        <v>31.7</v>
      </c>
      <c r="G4257" s="188">
        <v>31.48</v>
      </c>
      <c r="H4257" s="188">
        <v>24.38</v>
      </c>
      <c r="I4257" s="188">
        <v>33.880000000000003</v>
      </c>
      <c r="J4257" s="188">
        <v>27.69</v>
      </c>
      <c r="K4257" s="188"/>
      <c r="L4257" s="188">
        <v>33.53</v>
      </c>
      <c r="M4257" s="188">
        <v>33.049999999999997</v>
      </c>
      <c r="N4257" s="188">
        <v>33.14</v>
      </c>
      <c r="O4257" s="188">
        <v>32.83</v>
      </c>
      <c r="P4257" s="188">
        <v>37.67</v>
      </c>
      <c r="Q4257" s="188">
        <v>30.04</v>
      </c>
      <c r="R4257" s="188">
        <v>37.229999999999997</v>
      </c>
      <c r="S4257" s="188">
        <v>27.78</v>
      </c>
      <c r="T4257" s="188">
        <v>29.3</v>
      </c>
      <c r="U4257" s="188">
        <v>32.659999999999997</v>
      </c>
      <c r="V4257" s="188">
        <v>32.83</v>
      </c>
      <c r="W4257" s="188">
        <v>32</v>
      </c>
      <c r="X4257" s="188">
        <v>29.52</v>
      </c>
      <c r="Y4257" s="188">
        <v>34.4</v>
      </c>
      <c r="Z4257" s="188">
        <v>35.75</v>
      </c>
      <c r="AA4257" s="188">
        <v>15.24</v>
      </c>
      <c r="AB4257" s="188">
        <v>30.74</v>
      </c>
      <c r="AC4257" s="188">
        <v>26.69</v>
      </c>
      <c r="AD4257" s="188">
        <v>26.6</v>
      </c>
      <c r="AE4257" s="188">
        <v>30</v>
      </c>
      <c r="AF4257" s="188">
        <v>36.880000000000003</v>
      </c>
    </row>
    <row r="4258" spans="1:32" x14ac:dyDescent="0.3">
      <c r="A4258" s="180" t="s">
        <v>973</v>
      </c>
      <c r="B4258" s="180">
        <v>11838</v>
      </c>
      <c r="C4258" s="182" t="s">
        <v>30527</v>
      </c>
      <c r="D4258" s="180" t="s">
        <v>6</v>
      </c>
      <c r="E4258" s="180" t="s">
        <v>857</v>
      </c>
      <c r="F4258" s="188">
        <v>41.83</v>
      </c>
      <c r="G4258" s="188">
        <v>41.54</v>
      </c>
      <c r="H4258" s="188">
        <v>32.17</v>
      </c>
      <c r="I4258" s="188">
        <v>44.7</v>
      </c>
      <c r="J4258" s="188">
        <v>36.54</v>
      </c>
      <c r="K4258" s="188"/>
      <c r="L4258" s="188">
        <v>44.24</v>
      </c>
      <c r="M4258" s="188">
        <v>43.61</v>
      </c>
      <c r="N4258" s="188">
        <v>43.72</v>
      </c>
      <c r="O4258" s="188">
        <v>43.32</v>
      </c>
      <c r="P4258" s="188">
        <v>49.7</v>
      </c>
      <c r="Q4258" s="188">
        <v>39.64</v>
      </c>
      <c r="R4258" s="188">
        <v>49.12</v>
      </c>
      <c r="S4258" s="188">
        <v>36.659999999999997</v>
      </c>
      <c r="T4258" s="188">
        <v>38.67</v>
      </c>
      <c r="U4258" s="188">
        <v>43.09</v>
      </c>
      <c r="V4258" s="188">
        <v>43.32</v>
      </c>
      <c r="W4258" s="188">
        <v>42.23</v>
      </c>
      <c r="X4258" s="188">
        <v>38.950000000000003</v>
      </c>
      <c r="Y4258" s="188">
        <v>45.39</v>
      </c>
      <c r="Z4258" s="188">
        <v>47.17</v>
      </c>
      <c r="AA4258" s="188">
        <v>20.11</v>
      </c>
      <c r="AB4258" s="188">
        <v>40.56</v>
      </c>
      <c r="AC4258" s="188">
        <v>35.22</v>
      </c>
      <c r="AD4258" s="188">
        <v>35.1</v>
      </c>
      <c r="AE4258" s="188">
        <v>39.590000000000003</v>
      </c>
      <c r="AF4258" s="188">
        <v>48.67</v>
      </c>
    </row>
    <row r="4259" spans="1:32" x14ac:dyDescent="0.3">
      <c r="A4259" s="180" t="s">
        <v>973</v>
      </c>
      <c r="B4259" s="180">
        <v>1594</v>
      </c>
      <c r="C4259" s="182" t="s">
        <v>30528</v>
      </c>
      <c r="D4259" s="180" t="s">
        <v>6</v>
      </c>
      <c r="E4259" s="180" t="s">
        <v>857</v>
      </c>
      <c r="F4259" s="188">
        <v>42.29</v>
      </c>
      <c r="G4259" s="188">
        <v>42</v>
      </c>
      <c r="H4259" s="188">
        <v>32.53</v>
      </c>
      <c r="I4259" s="188">
        <v>45.19</v>
      </c>
      <c r="J4259" s="188">
        <v>36.94</v>
      </c>
      <c r="K4259" s="188"/>
      <c r="L4259" s="188">
        <v>44.73</v>
      </c>
      <c r="M4259" s="188">
        <v>44.09</v>
      </c>
      <c r="N4259" s="188">
        <v>44.2</v>
      </c>
      <c r="O4259" s="188">
        <v>43.8</v>
      </c>
      <c r="P4259" s="188">
        <v>50.24</v>
      </c>
      <c r="Q4259" s="188">
        <v>40.08</v>
      </c>
      <c r="R4259" s="188">
        <v>49.66</v>
      </c>
      <c r="S4259" s="188">
        <v>37.06</v>
      </c>
      <c r="T4259" s="188">
        <v>39.090000000000003</v>
      </c>
      <c r="U4259" s="188">
        <v>43.56</v>
      </c>
      <c r="V4259" s="188">
        <v>43.8</v>
      </c>
      <c r="W4259" s="188">
        <v>42.69</v>
      </c>
      <c r="X4259" s="188">
        <v>39.380000000000003</v>
      </c>
      <c r="Y4259" s="188">
        <v>45.89</v>
      </c>
      <c r="Z4259" s="188">
        <v>47.69</v>
      </c>
      <c r="AA4259" s="188">
        <v>20.329999999999998</v>
      </c>
      <c r="AB4259" s="188">
        <v>41.01</v>
      </c>
      <c r="AC4259" s="188">
        <v>35.61</v>
      </c>
      <c r="AD4259" s="188">
        <v>35.49</v>
      </c>
      <c r="AE4259" s="188">
        <v>40.020000000000003</v>
      </c>
      <c r="AF4259" s="188">
        <v>49.2</v>
      </c>
    </row>
    <row r="4260" spans="1:32" x14ac:dyDescent="0.3">
      <c r="A4260" s="180" t="s">
        <v>973</v>
      </c>
      <c r="B4260" s="180">
        <v>1586</v>
      </c>
      <c r="C4260" s="182" t="s">
        <v>30529</v>
      </c>
      <c r="D4260" s="180" t="s">
        <v>6</v>
      </c>
      <c r="E4260" s="180" t="s">
        <v>857</v>
      </c>
      <c r="F4260" s="188">
        <v>7.55</v>
      </c>
      <c r="G4260" s="188">
        <v>7.5</v>
      </c>
      <c r="H4260" s="188">
        <v>5.81</v>
      </c>
      <c r="I4260" s="188">
        <v>8.07</v>
      </c>
      <c r="J4260" s="188">
        <v>6.6</v>
      </c>
      <c r="K4260" s="188"/>
      <c r="L4260" s="188">
        <v>7.99</v>
      </c>
      <c r="M4260" s="188">
        <v>7.87</v>
      </c>
      <c r="N4260" s="188">
        <v>7.9</v>
      </c>
      <c r="O4260" s="188">
        <v>7.82</v>
      </c>
      <c r="P4260" s="188">
        <v>8.98</v>
      </c>
      <c r="Q4260" s="188">
        <v>7.16</v>
      </c>
      <c r="R4260" s="188">
        <v>8.8699999999999992</v>
      </c>
      <c r="S4260" s="188">
        <v>6.62</v>
      </c>
      <c r="T4260" s="188">
        <v>6.98</v>
      </c>
      <c r="U4260" s="188">
        <v>7.78</v>
      </c>
      <c r="V4260" s="188">
        <v>7.82</v>
      </c>
      <c r="W4260" s="188">
        <v>7.63</v>
      </c>
      <c r="X4260" s="188">
        <v>7.03</v>
      </c>
      <c r="Y4260" s="188">
        <v>8.1999999999999993</v>
      </c>
      <c r="Z4260" s="188">
        <v>8.52</v>
      </c>
      <c r="AA4260" s="188">
        <v>3.63</v>
      </c>
      <c r="AB4260" s="188">
        <v>7.32</v>
      </c>
      <c r="AC4260" s="188">
        <v>6.36</v>
      </c>
      <c r="AD4260" s="188">
        <v>6.34</v>
      </c>
      <c r="AE4260" s="188">
        <v>7.15</v>
      </c>
      <c r="AF4260" s="188">
        <v>8.7899999999999991</v>
      </c>
    </row>
    <row r="4261" spans="1:32" x14ac:dyDescent="0.3">
      <c r="A4261" s="180" t="s">
        <v>973</v>
      </c>
      <c r="B4261" s="180">
        <v>11839</v>
      </c>
      <c r="C4261" s="182" t="s">
        <v>30530</v>
      </c>
      <c r="D4261" s="180" t="s">
        <v>6</v>
      </c>
      <c r="E4261" s="180" t="s">
        <v>857</v>
      </c>
      <c r="F4261" s="188">
        <v>60.86</v>
      </c>
      <c r="G4261" s="188">
        <v>60.44</v>
      </c>
      <c r="H4261" s="188">
        <v>46.81</v>
      </c>
      <c r="I4261" s="188">
        <v>65.040000000000006</v>
      </c>
      <c r="J4261" s="188">
        <v>53.17</v>
      </c>
      <c r="K4261" s="188"/>
      <c r="L4261" s="188">
        <v>64.37</v>
      </c>
      <c r="M4261" s="188">
        <v>63.45</v>
      </c>
      <c r="N4261" s="188">
        <v>63.62</v>
      </c>
      <c r="O4261" s="188">
        <v>63.03</v>
      </c>
      <c r="P4261" s="188">
        <v>72.31</v>
      </c>
      <c r="Q4261" s="188">
        <v>57.68</v>
      </c>
      <c r="R4261" s="188">
        <v>71.48</v>
      </c>
      <c r="S4261" s="188">
        <v>53.34</v>
      </c>
      <c r="T4261" s="188">
        <v>56.26</v>
      </c>
      <c r="U4261" s="188">
        <v>62.7</v>
      </c>
      <c r="V4261" s="188">
        <v>63.03</v>
      </c>
      <c r="W4261" s="188">
        <v>61.45</v>
      </c>
      <c r="X4261" s="188">
        <v>56.68</v>
      </c>
      <c r="Y4261" s="188">
        <v>66.040000000000006</v>
      </c>
      <c r="Z4261" s="188">
        <v>68.64</v>
      </c>
      <c r="AA4261" s="188">
        <v>29.26</v>
      </c>
      <c r="AB4261" s="188">
        <v>59.02</v>
      </c>
      <c r="AC4261" s="188">
        <v>51.25</v>
      </c>
      <c r="AD4261" s="188">
        <v>51.08</v>
      </c>
      <c r="AE4261" s="188">
        <v>57.6</v>
      </c>
      <c r="AF4261" s="188">
        <v>70.81</v>
      </c>
    </row>
    <row r="4262" spans="1:32" x14ac:dyDescent="0.3">
      <c r="A4262" s="180" t="s">
        <v>973</v>
      </c>
      <c r="B4262" s="180">
        <v>1587</v>
      </c>
      <c r="C4262" s="182" t="s">
        <v>30531</v>
      </c>
      <c r="D4262" s="180" t="s">
        <v>6</v>
      </c>
      <c r="E4262" s="180" t="s">
        <v>857</v>
      </c>
      <c r="F4262" s="188">
        <v>7.69</v>
      </c>
      <c r="G4262" s="188">
        <v>7.64</v>
      </c>
      <c r="H4262" s="188">
        <v>5.92</v>
      </c>
      <c r="I4262" s="188">
        <v>8.2200000000000006</v>
      </c>
      <c r="J4262" s="188">
        <v>6.72</v>
      </c>
      <c r="K4262" s="188"/>
      <c r="L4262" s="188">
        <v>8.14</v>
      </c>
      <c r="M4262" s="188">
        <v>8.02</v>
      </c>
      <c r="N4262" s="188">
        <v>8.0399999999999991</v>
      </c>
      <c r="O4262" s="188">
        <v>7.97</v>
      </c>
      <c r="P4262" s="188">
        <v>9.14</v>
      </c>
      <c r="Q4262" s="188">
        <v>7.29</v>
      </c>
      <c r="R4262" s="188">
        <v>9.0299999999999994</v>
      </c>
      <c r="S4262" s="188">
        <v>6.74</v>
      </c>
      <c r="T4262" s="188">
        <v>7.11</v>
      </c>
      <c r="U4262" s="188">
        <v>7.92</v>
      </c>
      <c r="V4262" s="188">
        <v>7.97</v>
      </c>
      <c r="W4262" s="188">
        <v>7.77</v>
      </c>
      <c r="X4262" s="188">
        <v>7.16</v>
      </c>
      <c r="Y4262" s="188">
        <v>8.35</v>
      </c>
      <c r="Z4262" s="188">
        <v>8.68</v>
      </c>
      <c r="AA4262" s="188">
        <v>3.7</v>
      </c>
      <c r="AB4262" s="188">
        <v>7.46</v>
      </c>
      <c r="AC4262" s="188">
        <v>6.48</v>
      </c>
      <c r="AD4262" s="188">
        <v>6.45</v>
      </c>
      <c r="AE4262" s="188">
        <v>7.28</v>
      </c>
      <c r="AF4262" s="188">
        <v>8.9499999999999993</v>
      </c>
    </row>
    <row r="4263" spans="1:32" x14ac:dyDescent="0.3">
      <c r="A4263" s="180" t="s">
        <v>973</v>
      </c>
      <c r="B4263" s="180">
        <v>1545</v>
      </c>
      <c r="C4263" s="182" t="s">
        <v>30532</v>
      </c>
      <c r="D4263" s="180" t="s">
        <v>6</v>
      </c>
      <c r="E4263" s="180" t="s">
        <v>857</v>
      </c>
      <c r="F4263" s="188">
        <v>73.03</v>
      </c>
      <c r="G4263" s="188">
        <v>72.53</v>
      </c>
      <c r="H4263" s="188">
        <v>56.18</v>
      </c>
      <c r="I4263" s="188">
        <v>78.05</v>
      </c>
      <c r="J4263" s="188">
        <v>63.8</v>
      </c>
      <c r="K4263" s="188"/>
      <c r="L4263" s="188">
        <v>77.239999999999995</v>
      </c>
      <c r="M4263" s="188">
        <v>76.14</v>
      </c>
      <c r="N4263" s="188">
        <v>76.34</v>
      </c>
      <c r="O4263" s="188">
        <v>75.64</v>
      </c>
      <c r="P4263" s="188">
        <v>86.78</v>
      </c>
      <c r="Q4263" s="188">
        <v>69.22</v>
      </c>
      <c r="R4263" s="188">
        <v>85.77</v>
      </c>
      <c r="S4263" s="188">
        <v>64</v>
      </c>
      <c r="T4263" s="188">
        <v>67.510000000000005</v>
      </c>
      <c r="U4263" s="188">
        <v>75.239999999999995</v>
      </c>
      <c r="V4263" s="188">
        <v>75.64</v>
      </c>
      <c r="W4263" s="188">
        <v>73.73</v>
      </c>
      <c r="X4263" s="188">
        <v>68.010000000000005</v>
      </c>
      <c r="Y4263" s="188">
        <v>79.25</v>
      </c>
      <c r="Z4263" s="188">
        <v>82.36</v>
      </c>
      <c r="AA4263" s="188">
        <v>35.11</v>
      </c>
      <c r="AB4263" s="188">
        <v>70.819999999999993</v>
      </c>
      <c r="AC4263" s="188">
        <v>61.49</v>
      </c>
      <c r="AD4263" s="188">
        <v>61.29</v>
      </c>
      <c r="AE4263" s="188">
        <v>69.12</v>
      </c>
      <c r="AF4263" s="188">
        <v>84.97</v>
      </c>
    </row>
    <row r="4264" spans="1:32" x14ac:dyDescent="0.3">
      <c r="A4264" s="180" t="s">
        <v>973</v>
      </c>
      <c r="B4264" s="180">
        <v>1588</v>
      </c>
      <c r="C4264" s="182" t="s">
        <v>30533</v>
      </c>
      <c r="D4264" s="180" t="s">
        <v>6</v>
      </c>
      <c r="E4264" s="180" t="s">
        <v>857</v>
      </c>
      <c r="F4264" s="188">
        <v>10.55</v>
      </c>
      <c r="G4264" s="188">
        <v>10.48</v>
      </c>
      <c r="H4264" s="188">
        <v>8.1199999999999992</v>
      </c>
      <c r="I4264" s="188">
        <v>11.28</v>
      </c>
      <c r="J4264" s="188">
        <v>9.2200000000000006</v>
      </c>
      <c r="K4264" s="188"/>
      <c r="L4264" s="188">
        <v>11.16</v>
      </c>
      <c r="M4264" s="188">
        <v>11</v>
      </c>
      <c r="N4264" s="188">
        <v>11.03</v>
      </c>
      <c r="O4264" s="188">
        <v>10.93</v>
      </c>
      <c r="P4264" s="188">
        <v>12.54</v>
      </c>
      <c r="Q4264" s="188">
        <v>10</v>
      </c>
      <c r="R4264" s="188">
        <v>12.4</v>
      </c>
      <c r="S4264" s="188">
        <v>9.25</v>
      </c>
      <c r="T4264" s="188">
        <v>9.76</v>
      </c>
      <c r="U4264" s="188">
        <v>10.87</v>
      </c>
      <c r="V4264" s="188">
        <v>10.93</v>
      </c>
      <c r="W4264" s="188">
        <v>10.66</v>
      </c>
      <c r="X4264" s="188">
        <v>9.83</v>
      </c>
      <c r="Y4264" s="188">
        <v>11.45</v>
      </c>
      <c r="Z4264" s="188">
        <v>11.9</v>
      </c>
      <c r="AA4264" s="188">
        <v>5.07</v>
      </c>
      <c r="AB4264" s="188">
        <v>10.23</v>
      </c>
      <c r="AC4264" s="188">
        <v>8.89</v>
      </c>
      <c r="AD4264" s="188">
        <v>8.86</v>
      </c>
      <c r="AE4264" s="188">
        <v>9.99</v>
      </c>
      <c r="AF4264" s="188">
        <v>12.28</v>
      </c>
    </row>
    <row r="4265" spans="1:32" x14ac:dyDescent="0.3">
      <c r="A4265" s="180" t="s">
        <v>973</v>
      </c>
      <c r="B4265" s="180">
        <v>1535</v>
      </c>
      <c r="C4265" s="182" t="s">
        <v>30534</v>
      </c>
      <c r="D4265" s="180" t="s">
        <v>6</v>
      </c>
      <c r="E4265" s="180" t="s">
        <v>857</v>
      </c>
      <c r="F4265" s="188">
        <v>6.08</v>
      </c>
      <c r="G4265" s="188">
        <v>6.04</v>
      </c>
      <c r="H4265" s="188">
        <v>4.68</v>
      </c>
      <c r="I4265" s="188">
        <v>6.5</v>
      </c>
      <c r="J4265" s="188">
        <v>5.31</v>
      </c>
      <c r="K4265" s="188"/>
      <c r="L4265" s="188">
        <v>6.43</v>
      </c>
      <c r="M4265" s="188">
        <v>6.34</v>
      </c>
      <c r="N4265" s="188">
        <v>6.36</v>
      </c>
      <c r="O4265" s="188">
        <v>6.3</v>
      </c>
      <c r="P4265" s="188">
        <v>7.23</v>
      </c>
      <c r="Q4265" s="188">
        <v>5.76</v>
      </c>
      <c r="R4265" s="188">
        <v>7.14</v>
      </c>
      <c r="S4265" s="188">
        <v>5.33</v>
      </c>
      <c r="T4265" s="188">
        <v>5.62</v>
      </c>
      <c r="U4265" s="188">
        <v>6.26</v>
      </c>
      <c r="V4265" s="188">
        <v>6.3</v>
      </c>
      <c r="W4265" s="188">
        <v>6.14</v>
      </c>
      <c r="X4265" s="188">
        <v>5.66</v>
      </c>
      <c r="Y4265" s="188">
        <v>6.6</v>
      </c>
      <c r="Z4265" s="188">
        <v>6.86</v>
      </c>
      <c r="AA4265" s="188">
        <v>2.92</v>
      </c>
      <c r="AB4265" s="188">
        <v>5.9</v>
      </c>
      <c r="AC4265" s="188">
        <v>5.12</v>
      </c>
      <c r="AD4265" s="188">
        <v>5.0999999999999996</v>
      </c>
      <c r="AE4265" s="188">
        <v>5.75</v>
      </c>
      <c r="AF4265" s="188">
        <v>7.07</v>
      </c>
    </row>
    <row r="4266" spans="1:32" x14ac:dyDescent="0.3">
      <c r="A4266" s="180" t="s">
        <v>973</v>
      </c>
      <c r="B4266" s="180">
        <v>1589</v>
      </c>
      <c r="C4266" s="182" t="s">
        <v>30535</v>
      </c>
      <c r="D4266" s="180" t="s">
        <v>6</v>
      </c>
      <c r="E4266" s="180" t="s">
        <v>857</v>
      </c>
      <c r="F4266" s="188">
        <v>10.89</v>
      </c>
      <c r="G4266" s="188">
        <v>10.81</v>
      </c>
      <c r="H4266" s="188">
        <v>8.3699999999999992</v>
      </c>
      <c r="I4266" s="188">
        <v>11.64</v>
      </c>
      <c r="J4266" s="188">
        <v>9.51</v>
      </c>
      <c r="K4266" s="188"/>
      <c r="L4266" s="188">
        <v>11.52</v>
      </c>
      <c r="M4266" s="188">
        <v>11.35</v>
      </c>
      <c r="N4266" s="188">
        <v>11.38</v>
      </c>
      <c r="O4266" s="188">
        <v>11.28</v>
      </c>
      <c r="P4266" s="188">
        <v>12.94</v>
      </c>
      <c r="Q4266" s="188">
        <v>10.32</v>
      </c>
      <c r="R4266" s="188">
        <v>12.79</v>
      </c>
      <c r="S4266" s="188">
        <v>9.5399999999999991</v>
      </c>
      <c r="T4266" s="188">
        <v>10.06</v>
      </c>
      <c r="U4266" s="188">
        <v>11.22</v>
      </c>
      <c r="V4266" s="188">
        <v>11.28</v>
      </c>
      <c r="W4266" s="188">
        <v>10.99</v>
      </c>
      <c r="X4266" s="188">
        <v>10.14</v>
      </c>
      <c r="Y4266" s="188">
        <v>11.81</v>
      </c>
      <c r="Z4266" s="188">
        <v>12.28</v>
      </c>
      <c r="AA4266" s="188">
        <v>5.23</v>
      </c>
      <c r="AB4266" s="188">
        <v>10.56</v>
      </c>
      <c r="AC4266" s="188">
        <v>9.17</v>
      </c>
      <c r="AD4266" s="188">
        <v>9.14</v>
      </c>
      <c r="AE4266" s="188">
        <v>10.3</v>
      </c>
      <c r="AF4266" s="188">
        <v>12.67</v>
      </c>
    </row>
    <row r="4267" spans="1:32" x14ac:dyDescent="0.3">
      <c r="A4267" s="180" t="s">
        <v>973</v>
      </c>
      <c r="B4267" s="180">
        <v>1546</v>
      </c>
      <c r="C4267" s="182" t="s">
        <v>30536</v>
      </c>
      <c r="D4267" s="180" t="s">
        <v>6</v>
      </c>
      <c r="E4267" s="180" t="s">
        <v>857</v>
      </c>
      <c r="F4267" s="188">
        <v>123.24</v>
      </c>
      <c r="G4267" s="188">
        <v>122.39</v>
      </c>
      <c r="H4267" s="188">
        <v>94.8</v>
      </c>
      <c r="I4267" s="188">
        <v>131.71</v>
      </c>
      <c r="J4267" s="188">
        <v>107.67</v>
      </c>
      <c r="K4267" s="188"/>
      <c r="L4267" s="188">
        <v>130.35</v>
      </c>
      <c r="M4267" s="188">
        <v>128.49</v>
      </c>
      <c r="N4267" s="188">
        <v>128.83000000000001</v>
      </c>
      <c r="O4267" s="188">
        <v>127.64</v>
      </c>
      <c r="P4267" s="188">
        <v>146.43</v>
      </c>
      <c r="Q4267" s="188">
        <v>116.81</v>
      </c>
      <c r="R4267" s="188">
        <v>144.74</v>
      </c>
      <c r="S4267" s="188">
        <v>108</v>
      </c>
      <c r="T4267" s="188">
        <v>113.93</v>
      </c>
      <c r="U4267" s="188">
        <v>126.97</v>
      </c>
      <c r="V4267" s="188">
        <v>127.64</v>
      </c>
      <c r="W4267" s="188">
        <v>124.43</v>
      </c>
      <c r="X4267" s="188">
        <v>114.78</v>
      </c>
      <c r="Y4267" s="188">
        <v>133.74</v>
      </c>
      <c r="Z4267" s="188">
        <v>138.99</v>
      </c>
      <c r="AA4267" s="188">
        <v>59.25</v>
      </c>
      <c r="AB4267" s="188">
        <v>119.52</v>
      </c>
      <c r="AC4267" s="188">
        <v>103.77</v>
      </c>
      <c r="AD4267" s="188">
        <v>103.43</v>
      </c>
      <c r="AE4267" s="188">
        <v>116.64</v>
      </c>
      <c r="AF4267" s="188">
        <v>143.38999999999999</v>
      </c>
    </row>
    <row r="4268" spans="1:32" x14ac:dyDescent="0.3">
      <c r="A4268" s="180" t="s">
        <v>973</v>
      </c>
      <c r="B4268" s="180">
        <v>1590</v>
      </c>
      <c r="C4268" s="182" t="s">
        <v>30537</v>
      </c>
      <c r="D4268" s="180" t="s">
        <v>6</v>
      </c>
      <c r="E4268" s="180" t="s">
        <v>857</v>
      </c>
      <c r="F4268" s="188">
        <v>19.170000000000002</v>
      </c>
      <c r="G4268" s="188">
        <v>19.04</v>
      </c>
      <c r="H4268" s="188">
        <v>14.74</v>
      </c>
      <c r="I4268" s="188">
        <v>20.48</v>
      </c>
      <c r="J4268" s="188">
        <v>16.739999999999998</v>
      </c>
      <c r="K4268" s="188"/>
      <c r="L4268" s="188">
        <v>20.27</v>
      </c>
      <c r="M4268" s="188">
        <v>19.98</v>
      </c>
      <c r="N4268" s="188">
        <v>20.04</v>
      </c>
      <c r="O4268" s="188">
        <v>19.850000000000001</v>
      </c>
      <c r="P4268" s="188">
        <v>22.78</v>
      </c>
      <c r="Q4268" s="188">
        <v>18.170000000000002</v>
      </c>
      <c r="R4268" s="188">
        <v>22.51</v>
      </c>
      <c r="S4268" s="188">
        <v>16.8</v>
      </c>
      <c r="T4268" s="188">
        <v>17.72</v>
      </c>
      <c r="U4268" s="188">
        <v>19.75</v>
      </c>
      <c r="V4268" s="188">
        <v>19.850000000000001</v>
      </c>
      <c r="W4268" s="188">
        <v>19.350000000000001</v>
      </c>
      <c r="X4268" s="188">
        <v>17.850000000000001</v>
      </c>
      <c r="Y4268" s="188">
        <v>20.8</v>
      </c>
      <c r="Z4268" s="188">
        <v>21.62</v>
      </c>
      <c r="AA4268" s="188">
        <v>9.2100000000000009</v>
      </c>
      <c r="AB4268" s="188">
        <v>18.59</v>
      </c>
      <c r="AC4268" s="188">
        <v>16.14</v>
      </c>
      <c r="AD4268" s="188">
        <v>16.09</v>
      </c>
      <c r="AE4268" s="188">
        <v>18.14</v>
      </c>
      <c r="AF4268" s="188">
        <v>22.3</v>
      </c>
    </row>
    <row r="4269" spans="1:32" x14ac:dyDescent="0.3">
      <c r="A4269" s="180" t="s">
        <v>26752</v>
      </c>
      <c r="B4269" s="180">
        <v>38415</v>
      </c>
      <c r="C4269" s="182" t="s">
        <v>30538</v>
      </c>
      <c r="D4269" s="180" t="s">
        <v>6</v>
      </c>
      <c r="E4269" s="180" t="s">
        <v>857</v>
      </c>
      <c r="F4269" s="188">
        <v>561.04999999999995</v>
      </c>
      <c r="G4269" s="188"/>
      <c r="H4269" s="188">
        <v>691.6</v>
      </c>
      <c r="I4269" s="188">
        <v>491.17</v>
      </c>
      <c r="J4269" s="188">
        <v>598.16</v>
      </c>
      <c r="K4269" s="188">
        <v>769.51</v>
      </c>
      <c r="L4269" s="188"/>
      <c r="M4269" s="188">
        <v>556.87</v>
      </c>
      <c r="N4269" s="188">
        <v>522.45000000000005</v>
      </c>
      <c r="O4269" s="188">
        <v>823.3</v>
      </c>
      <c r="P4269" s="188">
        <v>568.59</v>
      </c>
      <c r="Q4269" s="188">
        <v>701.16</v>
      </c>
      <c r="R4269" s="188">
        <v>610.05999999999995</v>
      </c>
      <c r="S4269" s="188">
        <v>543.1</v>
      </c>
      <c r="T4269" s="188">
        <v>722.47</v>
      </c>
      <c r="U4269" s="188"/>
      <c r="V4269" s="188">
        <v>543.1</v>
      </c>
      <c r="W4269" s="188">
        <v>666.13</v>
      </c>
      <c r="X4269" s="188">
        <v>608.07000000000005</v>
      </c>
      <c r="Y4269" s="188">
        <v>543.1</v>
      </c>
      <c r="Z4269" s="188">
        <v>535.47</v>
      </c>
      <c r="AA4269" s="188">
        <v>543.1</v>
      </c>
      <c r="AB4269" s="188">
        <v>706.82</v>
      </c>
      <c r="AC4269" s="188">
        <v>521.29</v>
      </c>
      <c r="AD4269" s="188"/>
      <c r="AE4269" s="188">
        <v>543.1</v>
      </c>
      <c r="AF4269" s="188">
        <v>829.93</v>
      </c>
    </row>
    <row r="4270" spans="1:32" x14ac:dyDescent="0.3">
      <c r="A4270" s="180" t="s">
        <v>26752</v>
      </c>
      <c r="B4270" s="180">
        <v>38414</v>
      </c>
      <c r="C4270" s="182" t="s">
        <v>30539</v>
      </c>
      <c r="D4270" s="180" t="s">
        <v>6</v>
      </c>
      <c r="E4270" s="180" t="s">
        <v>857</v>
      </c>
      <c r="F4270" s="188">
        <v>715.65</v>
      </c>
      <c r="G4270" s="188"/>
      <c r="H4270" s="188">
        <v>882.17</v>
      </c>
      <c r="I4270" s="188">
        <v>626.52</v>
      </c>
      <c r="J4270" s="188">
        <v>762.99</v>
      </c>
      <c r="K4270" s="188">
        <v>981.56</v>
      </c>
      <c r="L4270" s="188"/>
      <c r="M4270" s="188">
        <v>710.33</v>
      </c>
      <c r="N4270" s="188">
        <v>666.42</v>
      </c>
      <c r="O4270" s="188">
        <v>1050.18</v>
      </c>
      <c r="P4270" s="188">
        <v>725.28</v>
      </c>
      <c r="Q4270" s="188">
        <v>894.37</v>
      </c>
      <c r="R4270" s="188">
        <v>778.17</v>
      </c>
      <c r="S4270" s="188">
        <v>692.76</v>
      </c>
      <c r="T4270" s="188">
        <v>921.56</v>
      </c>
      <c r="U4270" s="188"/>
      <c r="V4270" s="188">
        <v>692.76</v>
      </c>
      <c r="W4270" s="188">
        <v>849.69</v>
      </c>
      <c r="X4270" s="188">
        <v>775.63</v>
      </c>
      <c r="Y4270" s="188">
        <v>692.76</v>
      </c>
      <c r="Z4270" s="188">
        <v>683.02</v>
      </c>
      <c r="AA4270" s="188">
        <v>692.76</v>
      </c>
      <c r="AB4270" s="188">
        <v>901.6</v>
      </c>
      <c r="AC4270" s="188">
        <v>664.94</v>
      </c>
      <c r="AD4270" s="188"/>
      <c r="AE4270" s="188">
        <v>692.76</v>
      </c>
      <c r="AF4270" s="188">
        <v>1058.6199999999999</v>
      </c>
    </row>
    <row r="4271" spans="1:32" x14ac:dyDescent="0.3">
      <c r="A4271" s="180" t="s">
        <v>973</v>
      </c>
      <c r="B4271" s="180">
        <v>38128</v>
      </c>
      <c r="C4271" s="182" t="s">
        <v>30540</v>
      </c>
      <c r="D4271" s="180" t="s">
        <v>42</v>
      </c>
      <c r="E4271" s="180" t="s">
        <v>26586</v>
      </c>
      <c r="F4271" s="188">
        <v>1.2</v>
      </c>
      <c r="G4271" s="188">
        <v>0.6</v>
      </c>
      <c r="H4271" s="188"/>
      <c r="I4271" s="188"/>
      <c r="J4271" s="188">
        <v>0.76</v>
      </c>
      <c r="K4271" s="188">
        <v>1.5</v>
      </c>
      <c r="L4271" s="188">
        <v>0.95</v>
      </c>
      <c r="M4271" s="188">
        <v>1.3</v>
      </c>
      <c r="N4271" s="188">
        <v>1</v>
      </c>
      <c r="O4271" s="188">
        <v>1.7</v>
      </c>
      <c r="P4271" s="188">
        <v>0.88</v>
      </c>
      <c r="Q4271" s="188">
        <v>1.5</v>
      </c>
      <c r="R4271" s="188">
        <v>0.67</v>
      </c>
      <c r="S4271" s="188">
        <v>1.1499999999999999</v>
      </c>
      <c r="T4271" s="188">
        <v>0.75</v>
      </c>
      <c r="U4271" s="188">
        <v>0.71</v>
      </c>
      <c r="V4271" s="188"/>
      <c r="W4271" s="188">
        <v>1.05</v>
      </c>
      <c r="X4271" s="188">
        <v>0.83</v>
      </c>
      <c r="Y4271" s="188">
        <v>1.1100000000000001</v>
      </c>
      <c r="Z4271" s="188">
        <v>1.42</v>
      </c>
      <c r="AA4271" s="188">
        <v>0.72</v>
      </c>
      <c r="AB4271" s="188">
        <v>0.94</v>
      </c>
      <c r="AC4271" s="188">
        <v>1.05</v>
      </c>
      <c r="AD4271" s="188"/>
      <c r="AE4271" s="188">
        <v>1</v>
      </c>
      <c r="AF4271" s="188">
        <v>1.1000000000000001</v>
      </c>
    </row>
    <row r="4272" spans="1:32" x14ac:dyDescent="0.3">
      <c r="A4272" s="180" t="s">
        <v>973</v>
      </c>
      <c r="B4272" s="180">
        <v>7253</v>
      </c>
      <c r="C4272" s="182" t="s">
        <v>30541</v>
      </c>
      <c r="D4272" s="180" t="s">
        <v>44</v>
      </c>
      <c r="E4272" s="180" t="s">
        <v>857</v>
      </c>
      <c r="F4272" s="188">
        <v>257.14</v>
      </c>
      <c r="G4272" s="188">
        <v>128.57</v>
      </c>
      <c r="H4272" s="188"/>
      <c r="I4272" s="188"/>
      <c r="J4272" s="188">
        <v>162.85</v>
      </c>
      <c r="K4272" s="188">
        <v>321.42</v>
      </c>
      <c r="L4272" s="188">
        <v>203.57</v>
      </c>
      <c r="M4272" s="188">
        <v>278.57</v>
      </c>
      <c r="N4272" s="188">
        <v>214.28</v>
      </c>
      <c r="O4272" s="188">
        <v>364.28</v>
      </c>
      <c r="P4272" s="188">
        <v>188.57</v>
      </c>
      <c r="Q4272" s="188">
        <v>321.42</v>
      </c>
      <c r="R4272" s="188">
        <v>143.57</v>
      </c>
      <c r="S4272" s="188">
        <v>246.42</v>
      </c>
      <c r="T4272" s="188">
        <v>160.71</v>
      </c>
      <c r="U4272" s="188">
        <v>152.13999999999999</v>
      </c>
      <c r="V4272" s="188"/>
      <c r="W4272" s="188">
        <v>225</v>
      </c>
      <c r="X4272" s="188">
        <v>177.85</v>
      </c>
      <c r="Y4272" s="188">
        <v>237.85</v>
      </c>
      <c r="Z4272" s="188">
        <v>304.27999999999997</v>
      </c>
      <c r="AA4272" s="188">
        <v>154.28</v>
      </c>
      <c r="AB4272" s="188">
        <v>201.42</v>
      </c>
      <c r="AC4272" s="188">
        <v>225</v>
      </c>
      <c r="AD4272" s="188"/>
      <c r="AE4272" s="188">
        <v>214.28</v>
      </c>
      <c r="AF4272" s="188">
        <v>235.71</v>
      </c>
    </row>
    <row r="4273" spans="1:32" x14ac:dyDescent="0.3">
      <c r="A4273" s="180" t="s">
        <v>973</v>
      </c>
      <c r="B4273" s="180">
        <v>4806</v>
      </c>
      <c r="C4273" s="182" t="s">
        <v>30542</v>
      </c>
      <c r="D4273" s="180" t="s">
        <v>37</v>
      </c>
      <c r="E4273" s="180" t="s">
        <v>857</v>
      </c>
      <c r="F4273" s="188">
        <v>20.07</v>
      </c>
      <c r="G4273" s="188">
        <v>28.35</v>
      </c>
      <c r="H4273" s="188">
        <v>20.07</v>
      </c>
      <c r="I4273" s="188">
        <v>18.18</v>
      </c>
      <c r="J4273" s="188">
        <v>23.51</v>
      </c>
      <c r="K4273" s="188">
        <v>16.52</v>
      </c>
      <c r="L4273" s="188">
        <v>19.100000000000001</v>
      </c>
      <c r="M4273" s="188">
        <v>15.82</v>
      </c>
      <c r="N4273" s="188">
        <v>17.79</v>
      </c>
      <c r="O4273" s="188">
        <v>20.07</v>
      </c>
      <c r="P4273" s="188">
        <v>21.02</v>
      </c>
      <c r="Q4273" s="188">
        <v>17.34</v>
      </c>
      <c r="R4273" s="188">
        <v>21.57</v>
      </c>
      <c r="S4273" s="188">
        <v>19.010000000000002</v>
      </c>
      <c r="T4273" s="188">
        <v>21.47</v>
      </c>
      <c r="U4273" s="188">
        <v>25.71</v>
      </c>
      <c r="V4273" s="188">
        <v>23.8</v>
      </c>
      <c r="W4273" s="188">
        <v>15.33</v>
      </c>
      <c r="X4273" s="188">
        <v>20.69</v>
      </c>
      <c r="Y4273" s="188">
        <v>20.07</v>
      </c>
      <c r="Z4273" s="188">
        <v>21.38</v>
      </c>
      <c r="AA4273" s="188">
        <v>20.07</v>
      </c>
      <c r="AB4273" s="188">
        <v>15.22</v>
      </c>
      <c r="AC4273" s="188">
        <v>16.16</v>
      </c>
      <c r="AD4273" s="188">
        <v>20.07</v>
      </c>
      <c r="AE4273" s="188">
        <v>19.84</v>
      </c>
      <c r="AF4273" s="188">
        <v>20.07</v>
      </c>
    </row>
    <row r="4274" spans="1:32" x14ac:dyDescent="0.3">
      <c r="A4274" s="180" t="s">
        <v>973</v>
      </c>
      <c r="B4274" s="180">
        <v>34401</v>
      </c>
      <c r="C4274" s="182" t="s">
        <v>30543</v>
      </c>
      <c r="D4274" s="180" t="s">
        <v>6</v>
      </c>
      <c r="E4274" s="180" t="s">
        <v>857</v>
      </c>
      <c r="F4274" s="188">
        <v>2.35</v>
      </c>
      <c r="G4274" s="188">
        <v>2.0499999999999998</v>
      </c>
      <c r="H4274" s="188">
        <v>1.76</v>
      </c>
      <c r="I4274" s="188">
        <v>2.13</v>
      </c>
      <c r="J4274" s="188">
        <v>1.88</v>
      </c>
      <c r="K4274" s="188">
        <v>1.7</v>
      </c>
      <c r="L4274" s="188">
        <v>2.35</v>
      </c>
      <c r="M4274" s="188">
        <v>1.66</v>
      </c>
      <c r="N4274" s="188">
        <v>2.52</v>
      </c>
      <c r="O4274" s="188">
        <v>1.96</v>
      </c>
      <c r="P4274" s="188">
        <v>1.76</v>
      </c>
      <c r="Q4274" s="188">
        <v>1.9</v>
      </c>
      <c r="R4274" s="188">
        <v>2.15</v>
      </c>
      <c r="S4274" s="188">
        <v>1.84</v>
      </c>
      <c r="T4274" s="188">
        <v>1.76</v>
      </c>
      <c r="U4274" s="188">
        <v>1.25</v>
      </c>
      <c r="V4274" s="188">
        <v>1.99</v>
      </c>
      <c r="W4274" s="188">
        <v>1.6</v>
      </c>
      <c r="X4274" s="188">
        <v>1.68</v>
      </c>
      <c r="Y4274" s="188">
        <v>1.74</v>
      </c>
      <c r="Z4274" s="188">
        <v>1.92</v>
      </c>
      <c r="AA4274" s="188">
        <v>1.82</v>
      </c>
      <c r="AB4274" s="188">
        <v>1.7</v>
      </c>
      <c r="AC4274" s="188">
        <v>2.19</v>
      </c>
      <c r="AD4274" s="188">
        <v>1.23</v>
      </c>
      <c r="AE4274" s="188">
        <v>1.6</v>
      </c>
      <c r="AF4274" s="188">
        <v>2.17</v>
      </c>
    </row>
    <row r="4275" spans="1:32" x14ac:dyDescent="0.3">
      <c r="A4275" s="180" t="s">
        <v>973</v>
      </c>
      <c r="B4275" s="180">
        <v>7256</v>
      </c>
      <c r="C4275" s="182" t="s">
        <v>30544</v>
      </c>
      <c r="D4275" s="180" t="s">
        <v>6</v>
      </c>
      <c r="E4275" s="180" t="s">
        <v>857</v>
      </c>
      <c r="F4275" s="188">
        <v>1.67</v>
      </c>
      <c r="G4275" s="188">
        <v>1.46</v>
      </c>
      <c r="H4275" s="188">
        <v>1.25</v>
      </c>
      <c r="I4275" s="188">
        <v>1.52</v>
      </c>
      <c r="J4275" s="188">
        <v>1.34</v>
      </c>
      <c r="K4275" s="188">
        <v>1.21</v>
      </c>
      <c r="L4275" s="188">
        <v>1.67</v>
      </c>
      <c r="M4275" s="188">
        <v>1.18</v>
      </c>
      <c r="N4275" s="188">
        <v>1.8</v>
      </c>
      <c r="O4275" s="188">
        <v>1.39</v>
      </c>
      <c r="P4275" s="188">
        <v>1.25</v>
      </c>
      <c r="Q4275" s="188">
        <v>1.35</v>
      </c>
      <c r="R4275" s="188">
        <v>1.53</v>
      </c>
      <c r="S4275" s="188">
        <v>1.31</v>
      </c>
      <c r="T4275" s="188">
        <v>1.25</v>
      </c>
      <c r="U4275" s="188">
        <v>0.89</v>
      </c>
      <c r="V4275" s="188">
        <v>1.42</v>
      </c>
      <c r="W4275" s="188">
        <v>1.1399999999999999</v>
      </c>
      <c r="X4275" s="188">
        <v>1.2</v>
      </c>
      <c r="Y4275" s="188">
        <v>1.24</v>
      </c>
      <c r="Z4275" s="188">
        <v>1.37</v>
      </c>
      <c r="AA4275" s="188">
        <v>1.3</v>
      </c>
      <c r="AB4275" s="188">
        <v>1.21</v>
      </c>
      <c r="AC4275" s="188">
        <v>1.56</v>
      </c>
      <c r="AD4275" s="188">
        <v>0.88</v>
      </c>
      <c r="AE4275" s="188">
        <v>1.1399999999999999</v>
      </c>
      <c r="AF4275" s="188">
        <v>1.55</v>
      </c>
    </row>
    <row r="4276" spans="1:32" x14ac:dyDescent="0.3">
      <c r="A4276" s="180" t="s">
        <v>973</v>
      </c>
      <c r="B4276" s="180">
        <v>7260</v>
      </c>
      <c r="C4276" s="182" t="s">
        <v>30545</v>
      </c>
      <c r="D4276" s="180" t="s">
        <v>6</v>
      </c>
      <c r="E4276" s="180" t="s">
        <v>857</v>
      </c>
      <c r="F4276" s="188">
        <v>3.16</v>
      </c>
      <c r="G4276" s="188">
        <v>2.77</v>
      </c>
      <c r="H4276" s="188">
        <v>2.37</v>
      </c>
      <c r="I4276" s="188">
        <v>2.87</v>
      </c>
      <c r="J4276" s="188">
        <v>2.5299999999999998</v>
      </c>
      <c r="K4276" s="188">
        <v>2.29</v>
      </c>
      <c r="L4276" s="188">
        <v>3.16</v>
      </c>
      <c r="M4276" s="188">
        <v>2.2400000000000002</v>
      </c>
      <c r="N4276" s="188">
        <v>3.4</v>
      </c>
      <c r="O4276" s="188">
        <v>2.64</v>
      </c>
      <c r="P4276" s="188">
        <v>2.37</v>
      </c>
      <c r="Q4276" s="188">
        <v>2.56</v>
      </c>
      <c r="R4276" s="188">
        <v>2.9</v>
      </c>
      <c r="S4276" s="188">
        <v>2.48</v>
      </c>
      <c r="T4276" s="188">
        <v>2.37</v>
      </c>
      <c r="U4276" s="188">
        <v>1.68</v>
      </c>
      <c r="V4276" s="188">
        <v>2.69</v>
      </c>
      <c r="W4276" s="188">
        <v>2.16</v>
      </c>
      <c r="X4276" s="188">
        <v>2.27</v>
      </c>
      <c r="Y4276" s="188">
        <v>2.34</v>
      </c>
      <c r="Z4276" s="188">
        <v>2.58</v>
      </c>
      <c r="AA4276" s="188">
        <v>2.4500000000000002</v>
      </c>
      <c r="AB4276" s="188">
        <v>2.29</v>
      </c>
      <c r="AC4276" s="188">
        <v>2.95</v>
      </c>
      <c r="AD4276" s="188">
        <v>1.66</v>
      </c>
      <c r="AE4276" s="188">
        <v>2.16</v>
      </c>
      <c r="AF4276" s="188">
        <v>2.93</v>
      </c>
    </row>
    <row r="4277" spans="1:32" x14ac:dyDescent="0.3">
      <c r="A4277" s="180" t="s">
        <v>973</v>
      </c>
      <c r="B4277" s="180">
        <v>7258</v>
      </c>
      <c r="C4277" s="182" t="s">
        <v>30546</v>
      </c>
      <c r="D4277" s="180" t="s">
        <v>6</v>
      </c>
      <c r="E4277" s="180" t="s">
        <v>857</v>
      </c>
      <c r="F4277" s="188">
        <v>0.82</v>
      </c>
      <c r="G4277" s="188">
        <v>0.71</v>
      </c>
      <c r="H4277" s="188">
        <v>0.61</v>
      </c>
      <c r="I4277" s="188">
        <v>0.74</v>
      </c>
      <c r="J4277" s="188">
        <v>0.65</v>
      </c>
      <c r="K4277" s="188">
        <v>0.59</v>
      </c>
      <c r="L4277" s="188">
        <v>0.82</v>
      </c>
      <c r="M4277" s="188">
        <v>0.57999999999999996</v>
      </c>
      <c r="N4277" s="188">
        <v>0.88</v>
      </c>
      <c r="O4277" s="188">
        <v>0.68</v>
      </c>
      <c r="P4277" s="188">
        <v>0.61</v>
      </c>
      <c r="Q4277" s="188">
        <v>0.66</v>
      </c>
      <c r="R4277" s="188">
        <v>0.75</v>
      </c>
      <c r="S4277" s="188">
        <v>0.64</v>
      </c>
      <c r="T4277" s="188">
        <v>0.61</v>
      </c>
      <c r="U4277" s="188">
        <v>0.43</v>
      </c>
      <c r="V4277" s="188">
        <v>0.69</v>
      </c>
      <c r="W4277" s="188">
        <v>0.56000000000000005</v>
      </c>
      <c r="X4277" s="188">
        <v>0.57999999999999996</v>
      </c>
      <c r="Y4277" s="188">
        <v>0.61</v>
      </c>
      <c r="Z4277" s="188">
        <v>0.67</v>
      </c>
      <c r="AA4277" s="188">
        <v>0.63</v>
      </c>
      <c r="AB4277" s="188">
        <v>0.59</v>
      </c>
      <c r="AC4277" s="188">
        <v>0.76</v>
      </c>
      <c r="AD4277" s="188">
        <v>0.43</v>
      </c>
      <c r="AE4277" s="188">
        <v>0.56000000000000005</v>
      </c>
      <c r="AF4277" s="188">
        <v>0.76</v>
      </c>
    </row>
    <row r="4278" spans="1:32" x14ac:dyDescent="0.3">
      <c r="A4278" s="180" t="s">
        <v>973</v>
      </c>
      <c r="B4278" s="180">
        <v>34400</v>
      </c>
      <c r="C4278" s="182" t="s">
        <v>30547</v>
      </c>
      <c r="D4278" s="180" t="s">
        <v>6</v>
      </c>
      <c r="E4278" s="180" t="s">
        <v>857</v>
      </c>
      <c r="F4278" s="188">
        <v>6.52</v>
      </c>
      <c r="G4278" s="188">
        <v>5.71</v>
      </c>
      <c r="H4278" s="188">
        <v>4.8899999999999997</v>
      </c>
      <c r="I4278" s="188">
        <v>5.92</v>
      </c>
      <c r="J4278" s="188">
        <v>5.22</v>
      </c>
      <c r="K4278" s="188">
        <v>4.7300000000000004</v>
      </c>
      <c r="L4278" s="188">
        <v>6.52</v>
      </c>
      <c r="M4278" s="188">
        <v>4.62</v>
      </c>
      <c r="N4278" s="188">
        <v>7.01</v>
      </c>
      <c r="O4278" s="188">
        <v>5.43</v>
      </c>
      <c r="P4278" s="188">
        <v>4.8899999999999997</v>
      </c>
      <c r="Q4278" s="188">
        <v>5.27</v>
      </c>
      <c r="R4278" s="188">
        <v>5.98</v>
      </c>
      <c r="S4278" s="188">
        <v>5.1100000000000003</v>
      </c>
      <c r="T4278" s="188">
        <v>4.8899999999999997</v>
      </c>
      <c r="U4278" s="188">
        <v>3.48</v>
      </c>
      <c r="V4278" s="188">
        <v>5.54</v>
      </c>
      <c r="W4278" s="188">
        <v>4.45</v>
      </c>
      <c r="X4278" s="188">
        <v>4.67</v>
      </c>
      <c r="Y4278" s="188">
        <v>4.83</v>
      </c>
      <c r="Z4278" s="188">
        <v>5.32</v>
      </c>
      <c r="AA4278" s="188">
        <v>5.05</v>
      </c>
      <c r="AB4278" s="188">
        <v>4.7300000000000004</v>
      </c>
      <c r="AC4278" s="188">
        <v>6.09</v>
      </c>
      <c r="AD4278" s="188">
        <v>3.42</v>
      </c>
      <c r="AE4278" s="188">
        <v>4.45</v>
      </c>
      <c r="AF4278" s="188">
        <v>6.03</v>
      </c>
    </row>
    <row r="4279" spans="1:32" x14ac:dyDescent="0.3">
      <c r="A4279" s="180" t="s">
        <v>973</v>
      </c>
      <c r="B4279" s="180">
        <v>10617</v>
      </c>
      <c r="C4279" s="182" t="s">
        <v>30548</v>
      </c>
      <c r="D4279" s="180" t="s">
        <v>6</v>
      </c>
      <c r="E4279" s="180" t="s">
        <v>857</v>
      </c>
      <c r="F4279" s="188">
        <v>8.4</v>
      </c>
      <c r="G4279" s="188">
        <v>7.35</v>
      </c>
      <c r="H4279" s="188">
        <v>6.3</v>
      </c>
      <c r="I4279" s="188">
        <v>7.63</v>
      </c>
      <c r="J4279" s="188">
        <v>6.72</v>
      </c>
      <c r="K4279" s="188">
        <v>6.09</v>
      </c>
      <c r="L4279" s="188">
        <v>8.4</v>
      </c>
      <c r="M4279" s="188">
        <v>5.95</v>
      </c>
      <c r="N4279" s="188">
        <v>9.0299999999999994</v>
      </c>
      <c r="O4279" s="188">
        <v>7</v>
      </c>
      <c r="P4279" s="188">
        <v>6.3</v>
      </c>
      <c r="Q4279" s="188">
        <v>6.79</v>
      </c>
      <c r="R4279" s="188">
        <v>7.7</v>
      </c>
      <c r="S4279" s="188">
        <v>6.58</v>
      </c>
      <c r="T4279" s="188">
        <v>6.3</v>
      </c>
      <c r="U4279" s="188">
        <v>4.4800000000000004</v>
      </c>
      <c r="V4279" s="188">
        <v>7.14</v>
      </c>
      <c r="W4279" s="188">
        <v>5.74</v>
      </c>
      <c r="X4279" s="188">
        <v>6.02</v>
      </c>
      <c r="Y4279" s="188">
        <v>6.23</v>
      </c>
      <c r="Z4279" s="188">
        <v>6.86</v>
      </c>
      <c r="AA4279" s="188">
        <v>6.51</v>
      </c>
      <c r="AB4279" s="188">
        <v>6.09</v>
      </c>
      <c r="AC4279" s="188">
        <v>7.84</v>
      </c>
      <c r="AD4279" s="188">
        <v>4.41</v>
      </c>
      <c r="AE4279" s="188">
        <v>5.74</v>
      </c>
      <c r="AF4279" s="188">
        <v>7.77</v>
      </c>
    </row>
    <row r="4280" spans="1:32" x14ac:dyDescent="0.3">
      <c r="A4280" s="180" t="s">
        <v>973</v>
      </c>
      <c r="B4280" s="180">
        <v>44261</v>
      </c>
      <c r="C4280" s="182" t="s">
        <v>30549</v>
      </c>
      <c r="D4280" s="180" t="s">
        <v>6</v>
      </c>
      <c r="E4280" s="180" t="s">
        <v>857</v>
      </c>
      <c r="F4280" s="188">
        <v>170.99</v>
      </c>
      <c r="G4280" s="188">
        <v>140.19</v>
      </c>
      <c r="H4280" s="188">
        <v>107.54</v>
      </c>
      <c r="I4280" s="188">
        <v>114.09</v>
      </c>
      <c r="J4280" s="188">
        <v>131.88</v>
      </c>
      <c r="K4280" s="188">
        <v>148.11000000000001</v>
      </c>
      <c r="L4280" s="188">
        <v>138.53</v>
      </c>
      <c r="M4280" s="188">
        <v>218.9</v>
      </c>
      <c r="N4280" s="188">
        <v>172.75</v>
      </c>
      <c r="O4280" s="188">
        <v>131</v>
      </c>
      <c r="P4280" s="188">
        <v>158.77000000000001</v>
      </c>
      <c r="Q4280" s="188">
        <v>158.77000000000001</v>
      </c>
      <c r="R4280" s="188">
        <v>161.51</v>
      </c>
      <c r="S4280" s="188">
        <v>158.09</v>
      </c>
      <c r="T4280" s="188">
        <v>138.34</v>
      </c>
      <c r="U4280" s="188">
        <v>126.7</v>
      </c>
      <c r="V4280" s="188">
        <v>141.16999999999999</v>
      </c>
      <c r="W4280" s="188">
        <v>129.83000000000001</v>
      </c>
      <c r="X4280" s="188">
        <v>155.35</v>
      </c>
      <c r="Y4280" s="188">
        <v>155.54</v>
      </c>
      <c r="Z4280" s="188">
        <v>163.36000000000001</v>
      </c>
      <c r="AA4280" s="188">
        <v>140.1</v>
      </c>
      <c r="AB4280" s="188">
        <v>179.11</v>
      </c>
      <c r="AC4280" s="188">
        <v>148.11000000000001</v>
      </c>
      <c r="AD4280" s="188">
        <v>138.53</v>
      </c>
      <c r="AE4280" s="188">
        <v>175.19</v>
      </c>
      <c r="AF4280" s="188">
        <v>146.65</v>
      </c>
    </row>
    <row r="4281" spans="1:32" x14ac:dyDescent="0.3">
      <c r="A4281" s="180" t="s">
        <v>973</v>
      </c>
      <c r="B4281" s="180">
        <v>7274</v>
      </c>
      <c r="C4281" s="182" t="s">
        <v>30550</v>
      </c>
      <c r="D4281" s="180" t="s">
        <v>6</v>
      </c>
      <c r="E4281" s="180" t="s">
        <v>857</v>
      </c>
      <c r="F4281" s="188">
        <v>82.78</v>
      </c>
      <c r="G4281" s="188">
        <v>67.87</v>
      </c>
      <c r="H4281" s="188">
        <v>52.06</v>
      </c>
      <c r="I4281" s="188">
        <v>55.23</v>
      </c>
      <c r="J4281" s="188">
        <v>63.85</v>
      </c>
      <c r="K4281" s="188">
        <v>71.7</v>
      </c>
      <c r="L4281" s="188">
        <v>67.069999999999993</v>
      </c>
      <c r="M4281" s="188">
        <v>105.97</v>
      </c>
      <c r="N4281" s="188">
        <v>83.63</v>
      </c>
      <c r="O4281" s="188">
        <v>63.42</v>
      </c>
      <c r="P4281" s="188">
        <v>76.86</v>
      </c>
      <c r="Q4281" s="188">
        <v>76.86</v>
      </c>
      <c r="R4281" s="188">
        <v>78.19</v>
      </c>
      <c r="S4281" s="188">
        <v>76.53</v>
      </c>
      <c r="T4281" s="188">
        <v>66.97</v>
      </c>
      <c r="U4281" s="188">
        <v>61.34</v>
      </c>
      <c r="V4281" s="188">
        <v>68.34</v>
      </c>
      <c r="W4281" s="188">
        <v>62.85</v>
      </c>
      <c r="X4281" s="188">
        <v>75.209999999999994</v>
      </c>
      <c r="Y4281" s="188">
        <v>75.3</v>
      </c>
      <c r="Z4281" s="188">
        <v>79.09</v>
      </c>
      <c r="AA4281" s="188">
        <v>67.819999999999993</v>
      </c>
      <c r="AB4281" s="188">
        <v>86.71</v>
      </c>
      <c r="AC4281" s="188">
        <v>71.7</v>
      </c>
      <c r="AD4281" s="188">
        <v>67.069999999999993</v>
      </c>
      <c r="AE4281" s="188">
        <v>84.82</v>
      </c>
      <c r="AF4281" s="188">
        <v>70.989999999999995</v>
      </c>
    </row>
    <row r="4282" spans="1:32" x14ac:dyDescent="0.3">
      <c r="A4282" s="180" t="s">
        <v>973</v>
      </c>
      <c r="B4282" s="180">
        <v>44326</v>
      </c>
      <c r="C4282" s="182" t="s">
        <v>30551</v>
      </c>
      <c r="D4282" s="180" t="s">
        <v>6</v>
      </c>
      <c r="E4282" s="180" t="s">
        <v>857</v>
      </c>
      <c r="F4282" s="188">
        <v>1787.9</v>
      </c>
      <c r="G4282" s="188">
        <v>1465.89</v>
      </c>
      <c r="H4282" s="188">
        <v>1124.46</v>
      </c>
      <c r="I4282" s="188">
        <v>1192.95</v>
      </c>
      <c r="J4282" s="188">
        <v>1379</v>
      </c>
      <c r="K4282" s="188">
        <v>1548.69</v>
      </c>
      <c r="L4282" s="188">
        <v>1448.51</v>
      </c>
      <c r="M4282" s="188">
        <v>2288.79</v>
      </c>
      <c r="N4282" s="188">
        <v>1806.3</v>
      </c>
      <c r="O4282" s="188">
        <v>1369.8</v>
      </c>
      <c r="P4282" s="188">
        <v>1660.12</v>
      </c>
      <c r="Q4282" s="188">
        <v>1660.12</v>
      </c>
      <c r="R4282" s="188">
        <v>1688.74</v>
      </c>
      <c r="S4282" s="188">
        <v>1652.96</v>
      </c>
      <c r="T4282" s="188">
        <v>1446.47</v>
      </c>
      <c r="U4282" s="188">
        <v>1324.82</v>
      </c>
      <c r="V4282" s="188">
        <v>1476.11</v>
      </c>
      <c r="W4282" s="188">
        <v>1357.53</v>
      </c>
      <c r="X4282" s="188">
        <v>1624.34</v>
      </c>
      <c r="Y4282" s="188">
        <v>1626.38</v>
      </c>
      <c r="Z4282" s="188">
        <v>1708.16</v>
      </c>
      <c r="AA4282" s="188">
        <v>1464.87</v>
      </c>
      <c r="AB4282" s="188">
        <v>1872.74</v>
      </c>
      <c r="AC4282" s="188">
        <v>1548.69</v>
      </c>
      <c r="AD4282" s="188">
        <v>1448.51</v>
      </c>
      <c r="AE4282" s="188">
        <v>1831.85</v>
      </c>
      <c r="AF4282" s="188">
        <v>1533.36</v>
      </c>
    </row>
    <row r="4283" spans="1:32" x14ac:dyDescent="0.3">
      <c r="A4283" s="180" t="s">
        <v>973</v>
      </c>
      <c r="B4283" s="180">
        <v>154</v>
      </c>
      <c r="C4283" s="182" t="s">
        <v>30552</v>
      </c>
      <c r="D4283" s="180" t="s">
        <v>57</v>
      </c>
      <c r="E4283" s="180" t="s">
        <v>857</v>
      </c>
      <c r="F4283" s="188">
        <v>109</v>
      </c>
      <c r="G4283" s="188">
        <v>95</v>
      </c>
      <c r="H4283" s="188"/>
      <c r="I4283" s="188">
        <v>80.91</v>
      </c>
      <c r="J4283" s="188">
        <v>76.650000000000006</v>
      </c>
      <c r="K4283" s="188">
        <v>85.17</v>
      </c>
      <c r="L4283" s="188">
        <v>90.75</v>
      </c>
      <c r="M4283" s="188">
        <v>62.96</v>
      </c>
      <c r="N4283" s="188">
        <v>69.55</v>
      </c>
      <c r="O4283" s="188">
        <v>113.46</v>
      </c>
      <c r="P4283" s="188">
        <v>67.319999999999993</v>
      </c>
      <c r="Q4283" s="188">
        <v>76.55</v>
      </c>
      <c r="R4283" s="188">
        <v>87.91</v>
      </c>
      <c r="S4283" s="188">
        <v>83.65</v>
      </c>
      <c r="T4283" s="188">
        <v>101.9</v>
      </c>
      <c r="U4283" s="188">
        <v>90.04</v>
      </c>
      <c r="V4283" s="188">
        <v>104.23</v>
      </c>
      <c r="W4283" s="188">
        <v>68.540000000000006</v>
      </c>
      <c r="X4283" s="188">
        <v>68.540000000000006</v>
      </c>
      <c r="Y4283" s="188">
        <v>75.23</v>
      </c>
      <c r="Z4283" s="188">
        <v>93.58</v>
      </c>
      <c r="AA4283" s="188">
        <v>90.95</v>
      </c>
      <c r="AB4283" s="188">
        <v>73.709999999999994</v>
      </c>
      <c r="AC4283" s="188">
        <v>56.17</v>
      </c>
      <c r="AD4283" s="188">
        <v>94.8</v>
      </c>
      <c r="AE4283" s="188">
        <v>72.09</v>
      </c>
      <c r="AF4283" s="188">
        <v>101.9</v>
      </c>
    </row>
    <row r="4284" spans="1:32" x14ac:dyDescent="0.3">
      <c r="A4284" s="180" t="s">
        <v>973</v>
      </c>
      <c r="B4284" s="180">
        <v>38121</v>
      </c>
      <c r="C4284" s="182" t="s">
        <v>30553</v>
      </c>
      <c r="D4284" s="180" t="s">
        <v>57</v>
      </c>
      <c r="E4284" s="180" t="s">
        <v>857</v>
      </c>
      <c r="F4284" s="188">
        <v>23.64</v>
      </c>
      <c r="G4284" s="188">
        <v>21.06</v>
      </c>
      <c r="H4284" s="188">
        <v>17</v>
      </c>
      <c r="I4284" s="188">
        <v>12.92</v>
      </c>
      <c r="J4284" s="188">
        <v>23.55</v>
      </c>
      <c r="K4284" s="188">
        <v>22.09</v>
      </c>
      <c r="L4284" s="188">
        <v>27.97</v>
      </c>
      <c r="M4284" s="188">
        <v>25.58</v>
      </c>
      <c r="N4284" s="188">
        <v>25</v>
      </c>
      <c r="O4284" s="188">
        <v>16.190000000000001</v>
      </c>
      <c r="P4284" s="188">
        <v>26.84</v>
      </c>
      <c r="Q4284" s="188">
        <v>15.71</v>
      </c>
      <c r="R4284" s="188">
        <v>14.24</v>
      </c>
      <c r="S4284" s="188">
        <v>19.03</v>
      </c>
      <c r="T4284" s="188">
        <v>16.96</v>
      </c>
      <c r="U4284" s="188">
        <v>27.55</v>
      </c>
      <c r="V4284" s="188">
        <v>18.91</v>
      </c>
      <c r="W4284" s="188">
        <v>18.72</v>
      </c>
      <c r="X4284" s="188">
        <v>27.63</v>
      </c>
      <c r="Y4284" s="188">
        <v>14.1</v>
      </c>
      <c r="Z4284" s="188">
        <v>17.09</v>
      </c>
      <c r="AA4284" s="188">
        <v>16.21</v>
      </c>
      <c r="AB4284" s="188">
        <v>17.420000000000002</v>
      </c>
      <c r="AC4284" s="188">
        <v>16.690000000000001</v>
      </c>
      <c r="AD4284" s="188">
        <v>13.95</v>
      </c>
      <c r="AE4284" s="188">
        <v>24.49</v>
      </c>
      <c r="AF4284" s="188">
        <v>24.47</v>
      </c>
    </row>
    <row r="4285" spans="1:32" x14ac:dyDescent="0.3">
      <c r="A4285" s="180" t="s">
        <v>973</v>
      </c>
      <c r="B4285" s="180">
        <v>43776</v>
      </c>
      <c r="C4285" s="182" t="s">
        <v>30554</v>
      </c>
      <c r="D4285" s="180" t="s">
        <v>57</v>
      </c>
      <c r="E4285" s="180" t="s">
        <v>857</v>
      </c>
      <c r="F4285" s="188">
        <v>23.66</v>
      </c>
      <c r="G4285" s="188">
        <v>30.75</v>
      </c>
      <c r="H4285" s="188">
        <v>28.19</v>
      </c>
      <c r="I4285" s="188">
        <v>22.97</v>
      </c>
      <c r="J4285" s="188">
        <v>31.2</v>
      </c>
      <c r="K4285" s="188">
        <v>27.64</v>
      </c>
      <c r="L4285" s="188">
        <v>30.92</v>
      </c>
      <c r="M4285" s="188">
        <v>31.79</v>
      </c>
      <c r="N4285" s="188">
        <v>24.02</v>
      </c>
      <c r="O4285" s="188">
        <v>24.66</v>
      </c>
      <c r="P4285" s="188">
        <v>34.04</v>
      </c>
      <c r="Q4285" s="188">
        <v>27.55</v>
      </c>
      <c r="R4285" s="188">
        <v>28.41</v>
      </c>
      <c r="S4285" s="188">
        <v>24.36</v>
      </c>
      <c r="T4285" s="188">
        <v>24.18</v>
      </c>
      <c r="U4285" s="188">
        <v>31.65</v>
      </c>
      <c r="V4285" s="188">
        <v>27.23</v>
      </c>
      <c r="W4285" s="188">
        <v>31.91</v>
      </c>
      <c r="X4285" s="188">
        <v>34.79</v>
      </c>
      <c r="Y4285" s="188">
        <v>26.2</v>
      </c>
      <c r="Z4285" s="188">
        <v>28.44</v>
      </c>
      <c r="AA4285" s="188">
        <v>23.88</v>
      </c>
      <c r="AB4285" s="188">
        <v>28.81</v>
      </c>
      <c r="AC4285" s="188">
        <v>29.98</v>
      </c>
      <c r="AD4285" s="188">
        <v>28.14</v>
      </c>
      <c r="AE4285" s="188">
        <v>31.88</v>
      </c>
      <c r="AF4285" s="188">
        <v>24.66</v>
      </c>
    </row>
    <row r="4286" spans="1:32" x14ac:dyDescent="0.3">
      <c r="A4286" s="180" t="s">
        <v>973</v>
      </c>
      <c r="B4286" s="180">
        <v>7343</v>
      </c>
      <c r="C4286" s="182" t="s">
        <v>30555</v>
      </c>
      <c r="D4286" s="180" t="s">
        <v>57</v>
      </c>
      <c r="E4286" s="180" t="s">
        <v>857</v>
      </c>
      <c r="F4286" s="188">
        <v>34.770000000000003</v>
      </c>
      <c r="G4286" s="188">
        <v>30.99</v>
      </c>
      <c r="H4286" s="188">
        <v>25.01</v>
      </c>
      <c r="I4286" s="188">
        <v>19.010000000000002</v>
      </c>
      <c r="J4286" s="188">
        <v>34.65</v>
      </c>
      <c r="K4286" s="188">
        <v>32.49</v>
      </c>
      <c r="L4286" s="188">
        <v>41.14</v>
      </c>
      <c r="M4286" s="188">
        <v>37.630000000000003</v>
      </c>
      <c r="N4286" s="188">
        <v>36.770000000000003</v>
      </c>
      <c r="O4286" s="188">
        <v>23.81</v>
      </c>
      <c r="P4286" s="188">
        <v>39.479999999999997</v>
      </c>
      <c r="Q4286" s="188">
        <v>23.11</v>
      </c>
      <c r="R4286" s="188">
        <v>20.95</v>
      </c>
      <c r="S4286" s="188">
        <v>28</v>
      </c>
      <c r="T4286" s="188">
        <v>24.95</v>
      </c>
      <c r="U4286" s="188">
        <v>40.53</v>
      </c>
      <c r="V4286" s="188">
        <v>27.82</v>
      </c>
      <c r="W4286" s="188">
        <v>27.54</v>
      </c>
      <c r="X4286" s="188">
        <v>40.65</v>
      </c>
      <c r="Y4286" s="188">
        <v>20.74</v>
      </c>
      <c r="Z4286" s="188">
        <v>25.14</v>
      </c>
      <c r="AA4286" s="188">
        <v>23.85</v>
      </c>
      <c r="AB4286" s="188">
        <v>25.63</v>
      </c>
      <c r="AC4286" s="188">
        <v>24.55</v>
      </c>
      <c r="AD4286" s="188">
        <v>20.52</v>
      </c>
      <c r="AE4286" s="188">
        <v>36.03</v>
      </c>
      <c r="AF4286" s="188">
        <v>36</v>
      </c>
    </row>
    <row r="4287" spans="1:32" x14ac:dyDescent="0.3">
      <c r="A4287" s="180" t="s">
        <v>973</v>
      </c>
      <c r="B4287" s="180">
        <v>7348</v>
      </c>
      <c r="C4287" s="182" t="s">
        <v>30556</v>
      </c>
      <c r="D4287" s="180" t="s">
        <v>57</v>
      </c>
      <c r="E4287" s="180" t="s">
        <v>857</v>
      </c>
      <c r="F4287" s="188">
        <v>24.83</v>
      </c>
      <c r="G4287" s="188">
        <v>21.84</v>
      </c>
      <c r="H4287" s="188">
        <v>20.239999999999998</v>
      </c>
      <c r="I4287" s="188">
        <v>22.73</v>
      </c>
      <c r="J4287" s="188">
        <v>22.49</v>
      </c>
      <c r="K4287" s="188">
        <v>21.87</v>
      </c>
      <c r="L4287" s="188">
        <v>23.58</v>
      </c>
      <c r="M4287" s="188">
        <v>20.56</v>
      </c>
      <c r="N4287" s="188">
        <v>21.67</v>
      </c>
      <c r="O4287" s="188">
        <v>26.68</v>
      </c>
      <c r="P4287" s="188">
        <v>22.12</v>
      </c>
      <c r="Q4287" s="188">
        <v>21.78</v>
      </c>
      <c r="R4287" s="188">
        <v>22.14</v>
      </c>
      <c r="S4287" s="188">
        <v>24.26</v>
      </c>
      <c r="T4287" s="188">
        <v>20.84</v>
      </c>
      <c r="U4287" s="188">
        <v>23.55</v>
      </c>
      <c r="V4287" s="188">
        <v>21.25</v>
      </c>
      <c r="W4287" s="188">
        <v>20.239999999999998</v>
      </c>
      <c r="X4287" s="188">
        <v>21.21</v>
      </c>
      <c r="Y4287" s="188">
        <v>20.18</v>
      </c>
      <c r="Z4287" s="188">
        <v>22.61</v>
      </c>
      <c r="AA4287" s="188">
        <v>31.38</v>
      </c>
      <c r="AB4287" s="188">
        <v>22.31</v>
      </c>
      <c r="AC4287" s="188">
        <v>19.489999999999998</v>
      </c>
      <c r="AD4287" s="188">
        <v>21.62</v>
      </c>
      <c r="AE4287" s="188">
        <v>21.56</v>
      </c>
      <c r="AF4287" s="188">
        <v>24.41</v>
      </c>
    </row>
    <row r="4288" spans="1:32" x14ac:dyDescent="0.3">
      <c r="A4288" s="180" t="s">
        <v>973</v>
      </c>
      <c r="B4288" s="180">
        <v>7313</v>
      </c>
      <c r="C4288" s="182" t="s">
        <v>30557</v>
      </c>
      <c r="D4288" s="180" t="s">
        <v>57</v>
      </c>
      <c r="E4288" s="180" t="s">
        <v>857</v>
      </c>
      <c r="F4288" s="188">
        <v>31.26</v>
      </c>
      <c r="G4288" s="188">
        <v>25.16</v>
      </c>
      <c r="H4288" s="188"/>
      <c r="I4288" s="188">
        <v>27.49</v>
      </c>
      <c r="J4288" s="188">
        <v>21.96</v>
      </c>
      <c r="K4288" s="188"/>
      <c r="L4288" s="188">
        <v>18.440000000000001</v>
      </c>
      <c r="M4288" s="188">
        <v>14.21</v>
      </c>
      <c r="N4288" s="188">
        <v>14.83</v>
      </c>
      <c r="O4288" s="188">
        <v>20.309999999999999</v>
      </c>
      <c r="P4288" s="188">
        <v>18.54</v>
      </c>
      <c r="Q4288" s="188"/>
      <c r="R4288" s="188"/>
      <c r="S4288" s="188">
        <v>27.57</v>
      </c>
      <c r="T4288" s="188">
        <v>27.51</v>
      </c>
      <c r="U4288" s="188">
        <v>23.47</v>
      </c>
      <c r="V4288" s="188">
        <v>27.38</v>
      </c>
      <c r="W4288" s="188">
        <v>22.17</v>
      </c>
      <c r="X4288" s="188">
        <v>27.87</v>
      </c>
      <c r="Y4288" s="188">
        <v>23.57</v>
      </c>
      <c r="Z4288" s="188">
        <v>21.82</v>
      </c>
      <c r="AA4288" s="188">
        <v>18.850000000000001</v>
      </c>
      <c r="AB4288" s="188">
        <v>21.05</v>
      </c>
      <c r="AC4288" s="188">
        <v>22.94</v>
      </c>
      <c r="AD4288" s="188">
        <v>29.32</v>
      </c>
      <c r="AE4288" s="188">
        <v>19.78</v>
      </c>
      <c r="AF4288" s="188">
        <v>18.170000000000002</v>
      </c>
    </row>
    <row r="4289" spans="1:32" x14ac:dyDescent="0.3">
      <c r="A4289" s="180" t="s">
        <v>973</v>
      </c>
      <c r="B4289" s="180">
        <v>7319</v>
      </c>
      <c r="C4289" s="182" t="s">
        <v>30558</v>
      </c>
      <c r="D4289" s="180" t="s">
        <v>57</v>
      </c>
      <c r="E4289" s="180" t="s">
        <v>857</v>
      </c>
      <c r="F4289" s="188">
        <v>17.89</v>
      </c>
      <c r="G4289" s="188">
        <v>14.4</v>
      </c>
      <c r="H4289" s="188"/>
      <c r="I4289" s="188">
        <v>15.73</v>
      </c>
      <c r="J4289" s="188">
        <v>12.57</v>
      </c>
      <c r="K4289" s="188"/>
      <c r="L4289" s="188">
        <v>10.55</v>
      </c>
      <c r="M4289" s="188">
        <v>8.1300000000000008</v>
      </c>
      <c r="N4289" s="188">
        <v>8.49</v>
      </c>
      <c r="O4289" s="188">
        <v>11.62</v>
      </c>
      <c r="P4289" s="188">
        <v>10.61</v>
      </c>
      <c r="Q4289" s="188"/>
      <c r="R4289" s="188"/>
      <c r="S4289" s="188">
        <v>15.78</v>
      </c>
      <c r="T4289" s="188">
        <v>15.75</v>
      </c>
      <c r="U4289" s="188">
        <v>13.43</v>
      </c>
      <c r="V4289" s="188">
        <v>15.67</v>
      </c>
      <c r="W4289" s="188">
        <v>12.69</v>
      </c>
      <c r="X4289" s="188">
        <v>15.95</v>
      </c>
      <c r="Y4289" s="188">
        <v>13.49</v>
      </c>
      <c r="Z4289" s="188">
        <v>12.49</v>
      </c>
      <c r="AA4289" s="188">
        <v>10.79</v>
      </c>
      <c r="AB4289" s="188">
        <v>12.04</v>
      </c>
      <c r="AC4289" s="188">
        <v>13.13</v>
      </c>
      <c r="AD4289" s="188">
        <v>16.78</v>
      </c>
      <c r="AE4289" s="188">
        <v>11.32</v>
      </c>
      <c r="AF4289" s="188">
        <v>10.4</v>
      </c>
    </row>
    <row r="4290" spans="1:32" x14ac:dyDescent="0.3">
      <c r="A4290" s="180" t="s">
        <v>973</v>
      </c>
      <c r="B4290" s="180">
        <v>7314</v>
      </c>
      <c r="C4290" s="182" t="s">
        <v>30559</v>
      </c>
      <c r="D4290" s="180" t="s">
        <v>57</v>
      </c>
      <c r="E4290" s="180" t="s">
        <v>857</v>
      </c>
      <c r="F4290" s="188">
        <v>82.62</v>
      </c>
      <c r="G4290" s="188">
        <v>73.63</v>
      </c>
      <c r="H4290" s="188">
        <v>59.44</v>
      </c>
      <c r="I4290" s="188">
        <v>45.18</v>
      </c>
      <c r="J4290" s="188">
        <v>82.33</v>
      </c>
      <c r="K4290" s="188">
        <v>77.209999999999994</v>
      </c>
      <c r="L4290" s="188">
        <v>97.76</v>
      </c>
      <c r="M4290" s="188">
        <v>89.42</v>
      </c>
      <c r="N4290" s="188">
        <v>87.38</v>
      </c>
      <c r="O4290" s="188">
        <v>56.59</v>
      </c>
      <c r="P4290" s="188">
        <v>93.81</v>
      </c>
      <c r="Q4290" s="188">
        <v>54.91</v>
      </c>
      <c r="R4290" s="188">
        <v>49.79</v>
      </c>
      <c r="S4290" s="188">
        <v>66.540000000000006</v>
      </c>
      <c r="T4290" s="188">
        <v>59.3</v>
      </c>
      <c r="U4290" s="188">
        <v>96.3</v>
      </c>
      <c r="V4290" s="188">
        <v>66.099999999999994</v>
      </c>
      <c r="W4290" s="188">
        <v>65.44</v>
      </c>
      <c r="X4290" s="188">
        <v>96.59</v>
      </c>
      <c r="Y4290" s="188">
        <v>49.28</v>
      </c>
      <c r="Z4290" s="188">
        <v>59.74</v>
      </c>
      <c r="AA4290" s="188">
        <v>56.67</v>
      </c>
      <c r="AB4290" s="188">
        <v>60.91</v>
      </c>
      <c r="AC4290" s="188">
        <v>58.35</v>
      </c>
      <c r="AD4290" s="188">
        <v>48.77</v>
      </c>
      <c r="AE4290" s="188">
        <v>85.62</v>
      </c>
      <c r="AF4290" s="188">
        <v>85.55</v>
      </c>
    </row>
    <row r="4291" spans="1:32" x14ac:dyDescent="0.3">
      <c r="A4291" s="180" t="s">
        <v>973</v>
      </c>
      <c r="B4291" s="180">
        <v>7304</v>
      </c>
      <c r="C4291" s="182" t="s">
        <v>30560</v>
      </c>
      <c r="D4291" s="180" t="s">
        <v>57</v>
      </c>
      <c r="E4291" s="180" t="s">
        <v>857</v>
      </c>
      <c r="F4291" s="188">
        <v>70.12</v>
      </c>
      <c r="G4291" s="188">
        <v>91.13</v>
      </c>
      <c r="H4291" s="188">
        <v>83.53</v>
      </c>
      <c r="I4291" s="188">
        <v>68.08</v>
      </c>
      <c r="J4291" s="188">
        <v>92.47</v>
      </c>
      <c r="K4291" s="188">
        <v>81.900000000000006</v>
      </c>
      <c r="L4291" s="188">
        <v>91.64</v>
      </c>
      <c r="M4291" s="188">
        <v>94.22</v>
      </c>
      <c r="N4291" s="188">
        <v>71.180000000000007</v>
      </c>
      <c r="O4291" s="188">
        <v>73.069999999999993</v>
      </c>
      <c r="P4291" s="188">
        <v>100.86</v>
      </c>
      <c r="Q4291" s="188">
        <v>81.66</v>
      </c>
      <c r="R4291" s="188">
        <v>84.19</v>
      </c>
      <c r="S4291" s="188">
        <v>72.209999999999994</v>
      </c>
      <c r="T4291" s="188">
        <v>71.650000000000006</v>
      </c>
      <c r="U4291" s="188">
        <v>93.81</v>
      </c>
      <c r="V4291" s="188">
        <v>80.709999999999994</v>
      </c>
      <c r="W4291" s="188">
        <v>94.57</v>
      </c>
      <c r="X4291" s="188">
        <v>103.11</v>
      </c>
      <c r="Y4291" s="188">
        <v>77.650000000000006</v>
      </c>
      <c r="Z4291" s="188">
        <v>84.3</v>
      </c>
      <c r="AA4291" s="188">
        <v>70.78</v>
      </c>
      <c r="AB4291" s="188">
        <v>85.39</v>
      </c>
      <c r="AC4291" s="188">
        <v>88.84</v>
      </c>
      <c r="AD4291" s="188">
        <v>83.39</v>
      </c>
      <c r="AE4291" s="188">
        <v>94.47</v>
      </c>
      <c r="AF4291" s="188">
        <v>73.069999999999993</v>
      </c>
    </row>
    <row r="4292" spans="1:32" x14ac:dyDescent="0.3">
      <c r="A4292" s="180" t="s">
        <v>973</v>
      </c>
      <c r="B4292" s="180">
        <v>43649</v>
      </c>
      <c r="C4292" s="182" t="s">
        <v>30561</v>
      </c>
      <c r="D4292" s="180" t="s">
        <v>57</v>
      </c>
      <c r="E4292" s="180" t="s">
        <v>857</v>
      </c>
      <c r="F4292" s="188">
        <v>36.26</v>
      </c>
      <c r="G4292" s="188">
        <v>47.13</v>
      </c>
      <c r="H4292" s="188">
        <v>43.2</v>
      </c>
      <c r="I4292" s="188">
        <v>35.21</v>
      </c>
      <c r="J4292" s="188">
        <v>47.82</v>
      </c>
      <c r="K4292" s="188">
        <v>42.36</v>
      </c>
      <c r="L4292" s="188">
        <v>47.39</v>
      </c>
      <c r="M4292" s="188">
        <v>48.73</v>
      </c>
      <c r="N4292" s="188">
        <v>36.81</v>
      </c>
      <c r="O4292" s="188">
        <v>37.79</v>
      </c>
      <c r="P4292" s="188">
        <v>52.16</v>
      </c>
      <c r="Q4292" s="188">
        <v>42.23</v>
      </c>
      <c r="R4292" s="188">
        <v>43.54</v>
      </c>
      <c r="S4292" s="188">
        <v>37.340000000000003</v>
      </c>
      <c r="T4292" s="188">
        <v>37.049999999999997</v>
      </c>
      <c r="U4292" s="188">
        <v>48.51</v>
      </c>
      <c r="V4292" s="188">
        <v>41.74</v>
      </c>
      <c r="W4292" s="188">
        <v>48.91</v>
      </c>
      <c r="X4292" s="188">
        <v>53.33</v>
      </c>
      <c r="Y4292" s="188">
        <v>40.159999999999997</v>
      </c>
      <c r="Z4292" s="188">
        <v>43.6</v>
      </c>
      <c r="AA4292" s="188">
        <v>36.61</v>
      </c>
      <c r="AB4292" s="188">
        <v>44.16</v>
      </c>
      <c r="AC4292" s="188">
        <v>45.94</v>
      </c>
      <c r="AD4292" s="188">
        <v>43.13</v>
      </c>
      <c r="AE4292" s="188">
        <v>48.86</v>
      </c>
      <c r="AF4292" s="188">
        <v>37.79</v>
      </c>
    </row>
    <row r="4293" spans="1:32" x14ac:dyDescent="0.3">
      <c r="A4293" s="180" t="s">
        <v>973</v>
      </c>
      <c r="B4293" s="180">
        <v>43650</v>
      </c>
      <c r="C4293" s="182" t="s">
        <v>30562</v>
      </c>
      <c r="D4293" s="180" t="s">
        <v>57</v>
      </c>
      <c r="E4293" s="180" t="s">
        <v>857</v>
      </c>
      <c r="F4293" s="188">
        <v>34.270000000000003</v>
      </c>
      <c r="G4293" s="188">
        <v>44.54</v>
      </c>
      <c r="H4293" s="188">
        <v>40.83</v>
      </c>
      <c r="I4293" s="188">
        <v>33.270000000000003</v>
      </c>
      <c r="J4293" s="188">
        <v>45.19</v>
      </c>
      <c r="K4293" s="188">
        <v>40.03</v>
      </c>
      <c r="L4293" s="188">
        <v>44.79</v>
      </c>
      <c r="M4293" s="188">
        <v>46.05</v>
      </c>
      <c r="N4293" s="188">
        <v>34.78</v>
      </c>
      <c r="O4293" s="188">
        <v>35.71</v>
      </c>
      <c r="P4293" s="188">
        <v>49.3</v>
      </c>
      <c r="Q4293" s="188">
        <v>39.909999999999997</v>
      </c>
      <c r="R4293" s="188">
        <v>41.15</v>
      </c>
      <c r="S4293" s="188">
        <v>35.29</v>
      </c>
      <c r="T4293" s="188">
        <v>35.020000000000003</v>
      </c>
      <c r="U4293" s="188">
        <v>45.85</v>
      </c>
      <c r="V4293" s="188">
        <v>39.44</v>
      </c>
      <c r="W4293" s="188">
        <v>46.22</v>
      </c>
      <c r="X4293" s="188">
        <v>50.4</v>
      </c>
      <c r="Y4293" s="188">
        <v>37.950000000000003</v>
      </c>
      <c r="Z4293" s="188">
        <v>41.2</v>
      </c>
      <c r="AA4293" s="188">
        <v>34.590000000000003</v>
      </c>
      <c r="AB4293" s="188">
        <v>41.73</v>
      </c>
      <c r="AC4293" s="188">
        <v>43.42</v>
      </c>
      <c r="AD4293" s="188">
        <v>40.75</v>
      </c>
      <c r="AE4293" s="188">
        <v>46.17</v>
      </c>
      <c r="AF4293" s="188">
        <v>35.71</v>
      </c>
    </row>
    <row r="4294" spans="1:32" x14ac:dyDescent="0.3">
      <c r="A4294" s="180" t="s">
        <v>973</v>
      </c>
      <c r="B4294" s="180">
        <v>7311</v>
      </c>
      <c r="C4294" s="182" t="s">
        <v>30563</v>
      </c>
      <c r="D4294" s="180" t="s">
        <v>57</v>
      </c>
      <c r="E4294" s="180" t="s">
        <v>857</v>
      </c>
      <c r="F4294" s="188">
        <v>35.11</v>
      </c>
      <c r="G4294" s="188">
        <v>45.62</v>
      </c>
      <c r="H4294" s="188">
        <v>41.82</v>
      </c>
      <c r="I4294" s="188">
        <v>34.08</v>
      </c>
      <c r="J4294" s="188">
        <v>46.29</v>
      </c>
      <c r="K4294" s="188">
        <v>41</v>
      </c>
      <c r="L4294" s="188">
        <v>45.88</v>
      </c>
      <c r="M4294" s="188">
        <v>47.17</v>
      </c>
      <c r="N4294" s="188">
        <v>35.630000000000003</v>
      </c>
      <c r="O4294" s="188">
        <v>36.58</v>
      </c>
      <c r="P4294" s="188">
        <v>50.5</v>
      </c>
      <c r="Q4294" s="188">
        <v>40.880000000000003</v>
      </c>
      <c r="R4294" s="188">
        <v>42.15</v>
      </c>
      <c r="S4294" s="188">
        <v>36.15</v>
      </c>
      <c r="T4294" s="188">
        <v>35.869999999999997</v>
      </c>
      <c r="U4294" s="188">
        <v>46.96</v>
      </c>
      <c r="V4294" s="188">
        <v>40.409999999999997</v>
      </c>
      <c r="W4294" s="188">
        <v>47.35</v>
      </c>
      <c r="X4294" s="188">
        <v>51.62</v>
      </c>
      <c r="Y4294" s="188">
        <v>38.880000000000003</v>
      </c>
      <c r="Z4294" s="188">
        <v>42.2</v>
      </c>
      <c r="AA4294" s="188">
        <v>35.44</v>
      </c>
      <c r="AB4294" s="188">
        <v>42.75</v>
      </c>
      <c r="AC4294" s="188">
        <v>44.48</v>
      </c>
      <c r="AD4294" s="188">
        <v>41.75</v>
      </c>
      <c r="AE4294" s="188">
        <v>47.3</v>
      </c>
      <c r="AF4294" s="188">
        <v>36.58</v>
      </c>
    </row>
    <row r="4295" spans="1:32" x14ac:dyDescent="0.3">
      <c r="A4295" s="180" t="s">
        <v>973</v>
      </c>
      <c r="B4295" s="180">
        <v>7292</v>
      </c>
      <c r="C4295" s="182" t="s">
        <v>30564</v>
      </c>
      <c r="D4295" s="180" t="s">
        <v>57</v>
      </c>
      <c r="E4295" s="180" t="s">
        <v>26586</v>
      </c>
      <c r="F4295" s="188">
        <v>33.99</v>
      </c>
      <c r="G4295" s="188">
        <v>44.17</v>
      </c>
      <c r="H4295" s="188">
        <v>40.49</v>
      </c>
      <c r="I4295" s="188">
        <v>33</v>
      </c>
      <c r="J4295" s="188">
        <v>44.82</v>
      </c>
      <c r="K4295" s="188">
        <v>39.700000000000003</v>
      </c>
      <c r="L4295" s="188">
        <v>44.42</v>
      </c>
      <c r="M4295" s="188">
        <v>45.67</v>
      </c>
      <c r="N4295" s="188">
        <v>34.5</v>
      </c>
      <c r="O4295" s="188">
        <v>35.42</v>
      </c>
      <c r="P4295" s="188">
        <v>48.89</v>
      </c>
      <c r="Q4295" s="188">
        <v>39.58</v>
      </c>
      <c r="R4295" s="188">
        <v>40.81</v>
      </c>
      <c r="S4295" s="188">
        <v>35</v>
      </c>
      <c r="T4295" s="188">
        <v>34.729999999999997</v>
      </c>
      <c r="U4295" s="188">
        <v>45.47</v>
      </c>
      <c r="V4295" s="188">
        <v>39.119999999999997</v>
      </c>
      <c r="W4295" s="188">
        <v>45.84</v>
      </c>
      <c r="X4295" s="188">
        <v>49.98</v>
      </c>
      <c r="Y4295" s="188">
        <v>37.64</v>
      </c>
      <c r="Z4295" s="188">
        <v>40.86</v>
      </c>
      <c r="AA4295" s="188">
        <v>34.31</v>
      </c>
      <c r="AB4295" s="188">
        <v>41.39</v>
      </c>
      <c r="AC4295" s="188">
        <v>43.06</v>
      </c>
      <c r="AD4295" s="188">
        <v>40.42</v>
      </c>
      <c r="AE4295" s="188">
        <v>45.79</v>
      </c>
      <c r="AF4295" s="188">
        <v>35.42</v>
      </c>
    </row>
    <row r="4296" spans="1:32" x14ac:dyDescent="0.3">
      <c r="A4296" s="180" t="s">
        <v>973</v>
      </c>
      <c r="B4296" s="180">
        <v>7293</v>
      </c>
      <c r="C4296" s="182" t="s">
        <v>30565</v>
      </c>
      <c r="D4296" s="180" t="s">
        <v>57</v>
      </c>
      <c r="E4296" s="180" t="s">
        <v>857</v>
      </c>
      <c r="F4296" s="188">
        <v>37.6</v>
      </c>
      <c r="G4296" s="188">
        <v>48.86</v>
      </c>
      <c r="H4296" s="188">
        <v>44.79</v>
      </c>
      <c r="I4296" s="188">
        <v>36.51</v>
      </c>
      <c r="J4296" s="188">
        <v>49.58</v>
      </c>
      <c r="K4296" s="188">
        <v>43.92</v>
      </c>
      <c r="L4296" s="188">
        <v>49.14</v>
      </c>
      <c r="M4296" s="188">
        <v>50.52</v>
      </c>
      <c r="N4296" s="188">
        <v>38.17</v>
      </c>
      <c r="O4296" s="188">
        <v>39.18</v>
      </c>
      <c r="P4296" s="188">
        <v>54.09</v>
      </c>
      <c r="Q4296" s="188">
        <v>43.79</v>
      </c>
      <c r="R4296" s="188">
        <v>45.15</v>
      </c>
      <c r="S4296" s="188">
        <v>38.72</v>
      </c>
      <c r="T4296" s="188">
        <v>38.42</v>
      </c>
      <c r="U4296" s="188">
        <v>50.3</v>
      </c>
      <c r="V4296" s="188">
        <v>43.28</v>
      </c>
      <c r="W4296" s="188">
        <v>50.71</v>
      </c>
      <c r="X4296" s="188">
        <v>55.29</v>
      </c>
      <c r="Y4296" s="188">
        <v>41.64</v>
      </c>
      <c r="Z4296" s="188">
        <v>45.2</v>
      </c>
      <c r="AA4296" s="188">
        <v>37.96</v>
      </c>
      <c r="AB4296" s="188">
        <v>45.79</v>
      </c>
      <c r="AC4296" s="188">
        <v>47.64</v>
      </c>
      <c r="AD4296" s="188">
        <v>44.72</v>
      </c>
      <c r="AE4296" s="188">
        <v>50.66</v>
      </c>
      <c r="AF4296" s="188">
        <v>39.18</v>
      </c>
    </row>
    <row r="4297" spans="1:32" x14ac:dyDescent="0.3">
      <c r="A4297" s="180" t="s">
        <v>973</v>
      </c>
      <c r="B4297" s="180">
        <v>7306</v>
      </c>
      <c r="C4297" s="182" t="s">
        <v>30566</v>
      </c>
      <c r="D4297" s="180" t="s">
        <v>57</v>
      </c>
      <c r="E4297" s="180" t="s">
        <v>857</v>
      </c>
      <c r="F4297" s="188">
        <v>41.5</v>
      </c>
      <c r="G4297" s="188">
        <v>53.93</v>
      </c>
      <c r="H4297" s="188">
        <v>49.43</v>
      </c>
      <c r="I4297" s="188">
        <v>40.29</v>
      </c>
      <c r="J4297" s="188">
        <v>54.72</v>
      </c>
      <c r="K4297" s="188">
        <v>48.47</v>
      </c>
      <c r="L4297" s="188">
        <v>54.23</v>
      </c>
      <c r="M4297" s="188">
        <v>55.76</v>
      </c>
      <c r="N4297" s="188">
        <v>42.12</v>
      </c>
      <c r="O4297" s="188">
        <v>43.24</v>
      </c>
      <c r="P4297" s="188">
        <v>59.69</v>
      </c>
      <c r="Q4297" s="188">
        <v>48.32</v>
      </c>
      <c r="R4297" s="188">
        <v>49.82</v>
      </c>
      <c r="S4297" s="188">
        <v>42.73</v>
      </c>
      <c r="T4297" s="188">
        <v>42.4</v>
      </c>
      <c r="U4297" s="188">
        <v>55.51</v>
      </c>
      <c r="V4297" s="188">
        <v>47.76</v>
      </c>
      <c r="W4297" s="188">
        <v>55.97</v>
      </c>
      <c r="X4297" s="188">
        <v>61.02</v>
      </c>
      <c r="Y4297" s="188">
        <v>45.95</v>
      </c>
      <c r="Z4297" s="188">
        <v>49.89</v>
      </c>
      <c r="AA4297" s="188">
        <v>41.89</v>
      </c>
      <c r="AB4297" s="188">
        <v>50.53</v>
      </c>
      <c r="AC4297" s="188">
        <v>52.57</v>
      </c>
      <c r="AD4297" s="188">
        <v>49.35</v>
      </c>
      <c r="AE4297" s="188">
        <v>55.91</v>
      </c>
      <c r="AF4297" s="188">
        <v>43.24</v>
      </c>
    </row>
    <row r="4298" spans="1:32" x14ac:dyDescent="0.3">
      <c r="A4298" s="180" t="s">
        <v>973</v>
      </c>
      <c r="B4298" s="180">
        <v>7288</v>
      </c>
      <c r="C4298" s="182" t="s">
        <v>30567</v>
      </c>
      <c r="D4298" s="180" t="s">
        <v>57</v>
      </c>
      <c r="E4298" s="180" t="s">
        <v>857</v>
      </c>
      <c r="F4298" s="188">
        <v>34.46</v>
      </c>
      <c r="G4298" s="188">
        <v>44.78</v>
      </c>
      <c r="H4298" s="188">
        <v>41.04</v>
      </c>
      <c r="I4298" s="188">
        <v>33.450000000000003</v>
      </c>
      <c r="J4298" s="188">
        <v>45.43</v>
      </c>
      <c r="K4298" s="188">
        <v>40.24</v>
      </c>
      <c r="L4298" s="188">
        <v>45.03</v>
      </c>
      <c r="M4298" s="188">
        <v>46.3</v>
      </c>
      <c r="N4298" s="188">
        <v>34.97</v>
      </c>
      <c r="O4298" s="188">
        <v>35.9</v>
      </c>
      <c r="P4298" s="188">
        <v>49.56</v>
      </c>
      <c r="Q4298" s="188">
        <v>40.119999999999997</v>
      </c>
      <c r="R4298" s="188">
        <v>41.37</v>
      </c>
      <c r="S4298" s="188">
        <v>35.479999999999997</v>
      </c>
      <c r="T4298" s="188">
        <v>35.21</v>
      </c>
      <c r="U4298" s="188">
        <v>46.09</v>
      </c>
      <c r="V4298" s="188">
        <v>39.659999999999997</v>
      </c>
      <c r="W4298" s="188">
        <v>46.47</v>
      </c>
      <c r="X4298" s="188">
        <v>50.67</v>
      </c>
      <c r="Y4298" s="188">
        <v>38.159999999999997</v>
      </c>
      <c r="Z4298" s="188">
        <v>41.42</v>
      </c>
      <c r="AA4298" s="188">
        <v>34.78</v>
      </c>
      <c r="AB4298" s="188">
        <v>41.96</v>
      </c>
      <c r="AC4298" s="188">
        <v>43.65</v>
      </c>
      <c r="AD4298" s="188">
        <v>40.97</v>
      </c>
      <c r="AE4298" s="188">
        <v>46.42</v>
      </c>
      <c r="AF4298" s="188">
        <v>35.9</v>
      </c>
    </row>
    <row r="4299" spans="1:32" x14ac:dyDescent="0.3">
      <c r="A4299" s="180" t="s">
        <v>973</v>
      </c>
      <c r="B4299" s="180">
        <v>43625</v>
      </c>
      <c r="C4299" s="182" t="s">
        <v>30568</v>
      </c>
      <c r="D4299" s="180" t="s">
        <v>57</v>
      </c>
      <c r="E4299" s="180" t="s">
        <v>857</v>
      </c>
      <c r="F4299" s="188">
        <v>27.82</v>
      </c>
      <c r="G4299" s="188">
        <v>36.15</v>
      </c>
      <c r="H4299" s="188">
        <v>33.14</v>
      </c>
      <c r="I4299" s="188">
        <v>27.01</v>
      </c>
      <c r="J4299" s="188">
        <v>36.69</v>
      </c>
      <c r="K4299" s="188">
        <v>32.49</v>
      </c>
      <c r="L4299" s="188">
        <v>36.36</v>
      </c>
      <c r="M4299" s="188">
        <v>37.380000000000003</v>
      </c>
      <c r="N4299" s="188">
        <v>28.24</v>
      </c>
      <c r="O4299" s="188">
        <v>28.99</v>
      </c>
      <c r="P4299" s="188">
        <v>40.020000000000003</v>
      </c>
      <c r="Q4299" s="188">
        <v>32.4</v>
      </c>
      <c r="R4299" s="188">
        <v>33.4</v>
      </c>
      <c r="S4299" s="188">
        <v>28.65</v>
      </c>
      <c r="T4299" s="188">
        <v>28.43</v>
      </c>
      <c r="U4299" s="188">
        <v>37.22</v>
      </c>
      <c r="V4299" s="188">
        <v>32.020000000000003</v>
      </c>
      <c r="W4299" s="188">
        <v>37.520000000000003</v>
      </c>
      <c r="X4299" s="188">
        <v>40.909999999999997</v>
      </c>
      <c r="Y4299" s="188">
        <v>30.81</v>
      </c>
      <c r="Z4299" s="188">
        <v>33.44</v>
      </c>
      <c r="AA4299" s="188">
        <v>28.08</v>
      </c>
      <c r="AB4299" s="188">
        <v>33.880000000000003</v>
      </c>
      <c r="AC4299" s="188">
        <v>35.24</v>
      </c>
      <c r="AD4299" s="188">
        <v>33.08</v>
      </c>
      <c r="AE4299" s="188">
        <v>37.479999999999997</v>
      </c>
      <c r="AF4299" s="188">
        <v>28.99</v>
      </c>
    </row>
    <row r="4300" spans="1:32" x14ac:dyDescent="0.3">
      <c r="A4300" s="180" t="s">
        <v>973</v>
      </c>
      <c r="B4300" s="180">
        <v>43647</v>
      </c>
      <c r="C4300" s="182" t="s">
        <v>30569</v>
      </c>
      <c r="D4300" s="180" t="s">
        <v>57</v>
      </c>
      <c r="E4300" s="180" t="s">
        <v>857</v>
      </c>
      <c r="F4300" s="188">
        <v>25.27</v>
      </c>
      <c r="G4300" s="188">
        <v>32.840000000000003</v>
      </c>
      <c r="H4300" s="188">
        <v>30.1</v>
      </c>
      <c r="I4300" s="188">
        <v>24.53</v>
      </c>
      <c r="J4300" s="188">
        <v>33.32</v>
      </c>
      <c r="K4300" s="188">
        <v>29.52</v>
      </c>
      <c r="L4300" s="188">
        <v>33.03</v>
      </c>
      <c r="M4300" s="188">
        <v>33.96</v>
      </c>
      <c r="N4300" s="188">
        <v>25.65</v>
      </c>
      <c r="O4300" s="188">
        <v>26.33</v>
      </c>
      <c r="P4300" s="188">
        <v>36.35</v>
      </c>
      <c r="Q4300" s="188">
        <v>29.43</v>
      </c>
      <c r="R4300" s="188">
        <v>30.34</v>
      </c>
      <c r="S4300" s="188">
        <v>26.02</v>
      </c>
      <c r="T4300" s="188">
        <v>25.82</v>
      </c>
      <c r="U4300" s="188">
        <v>33.81</v>
      </c>
      <c r="V4300" s="188">
        <v>29.09</v>
      </c>
      <c r="W4300" s="188">
        <v>34.08</v>
      </c>
      <c r="X4300" s="188">
        <v>37.159999999999997</v>
      </c>
      <c r="Y4300" s="188">
        <v>27.98</v>
      </c>
      <c r="Z4300" s="188">
        <v>30.38</v>
      </c>
      <c r="AA4300" s="188">
        <v>25.51</v>
      </c>
      <c r="AB4300" s="188">
        <v>30.77</v>
      </c>
      <c r="AC4300" s="188">
        <v>32.020000000000003</v>
      </c>
      <c r="AD4300" s="188">
        <v>30.05</v>
      </c>
      <c r="AE4300" s="188">
        <v>34.049999999999997</v>
      </c>
      <c r="AF4300" s="188">
        <v>26.33</v>
      </c>
    </row>
    <row r="4301" spans="1:32" x14ac:dyDescent="0.3">
      <c r="A4301" s="180" t="s">
        <v>973</v>
      </c>
      <c r="B4301" s="180">
        <v>43648</v>
      </c>
      <c r="C4301" s="182" t="s">
        <v>30570</v>
      </c>
      <c r="D4301" s="180" t="s">
        <v>57</v>
      </c>
      <c r="E4301" s="180" t="s">
        <v>857</v>
      </c>
      <c r="F4301" s="188">
        <v>24.38</v>
      </c>
      <c r="G4301" s="188">
        <v>31.69</v>
      </c>
      <c r="H4301" s="188">
        <v>29.05</v>
      </c>
      <c r="I4301" s="188">
        <v>23.67</v>
      </c>
      <c r="J4301" s="188">
        <v>32.159999999999997</v>
      </c>
      <c r="K4301" s="188">
        <v>28.48</v>
      </c>
      <c r="L4301" s="188">
        <v>31.87</v>
      </c>
      <c r="M4301" s="188">
        <v>32.770000000000003</v>
      </c>
      <c r="N4301" s="188">
        <v>24.75</v>
      </c>
      <c r="O4301" s="188">
        <v>25.41</v>
      </c>
      <c r="P4301" s="188">
        <v>35.08</v>
      </c>
      <c r="Q4301" s="188">
        <v>28.4</v>
      </c>
      <c r="R4301" s="188">
        <v>29.28</v>
      </c>
      <c r="S4301" s="188">
        <v>25.11</v>
      </c>
      <c r="T4301" s="188">
        <v>24.92</v>
      </c>
      <c r="U4301" s="188">
        <v>32.619999999999997</v>
      </c>
      <c r="V4301" s="188">
        <v>28.07</v>
      </c>
      <c r="W4301" s="188">
        <v>32.89</v>
      </c>
      <c r="X4301" s="188">
        <v>35.86</v>
      </c>
      <c r="Y4301" s="188">
        <v>27</v>
      </c>
      <c r="Z4301" s="188">
        <v>29.31</v>
      </c>
      <c r="AA4301" s="188">
        <v>24.61</v>
      </c>
      <c r="AB4301" s="188">
        <v>29.69</v>
      </c>
      <c r="AC4301" s="188">
        <v>30.89</v>
      </c>
      <c r="AD4301" s="188">
        <v>29</v>
      </c>
      <c r="AE4301" s="188">
        <v>32.85</v>
      </c>
      <c r="AF4301" s="188">
        <v>25.41</v>
      </c>
    </row>
    <row r="4302" spans="1:32" x14ac:dyDescent="0.3">
      <c r="A4302" s="180" t="s">
        <v>973</v>
      </c>
      <c r="B4302" s="180">
        <v>35693</v>
      </c>
      <c r="C4302" s="182" t="s">
        <v>30571</v>
      </c>
      <c r="D4302" s="180" t="s">
        <v>57</v>
      </c>
      <c r="E4302" s="180" t="s">
        <v>857</v>
      </c>
      <c r="F4302" s="188">
        <v>15.44</v>
      </c>
      <c r="G4302" s="188">
        <v>13.58</v>
      </c>
      <c r="H4302" s="188">
        <v>12.59</v>
      </c>
      <c r="I4302" s="188">
        <v>14.14</v>
      </c>
      <c r="J4302" s="188">
        <v>13.99</v>
      </c>
      <c r="K4302" s="188">
        <v>13.6</v>
      </c>
      <c r="L4302" s="188">
        <v>14.67</v>
      </c>
      <c r="M4302" s="188">
        <v>12.79</v>
      </c>
      <c r="N4302" s="188">
        <v>13.48</v>
      </c>
      <c r="O4302" s="188">
        <v>16.59</v>
      </c>
      <c r="P4302" s="188">
        <v>13.76</v>
      </c>
      <c r="Q4302" s="188">
        <v>13.54</v>
      </c>
      <c r="R4302" s="188">
        <v>13.77</v>
      </c>
      <c r="S4302" s="188">
        <v>15.09</v>
      </c>
      <c r="T4302" s="188">
        <v>12.96</v>
      </c>
      <c r="U4302" s="188">
        <v>14.65</v>
      </c>
      <c r="V4302" s="188">
        <v>13.22</v>
      </c>
      <c r="W4302" s="188">
        <v>12.59</v>
      </c>
      <c r="X4302" s="188">
        <v>13.19</v>
      </c>
      <c r="Y4302" s="188">
        <v>12.55</v>
      </c>
      <c r="Z4302" s="188">
        <v>14.06</v>
      </c>
      <c r="AA4302" s="188">
        <v>19.510000000000002</v>
      </c>
      <c r="AB4302" s="188">
        <v>13.87</v>
      </c>
      <c r="AC4302" s="188">
        <v>12.12</v>
      </c>
      <c r="AD4302" s="188">
        <v>13.45</v>
      </c>
      <c r="AE4302" s="188">
        <v>13.41</v>
      </c>
      <c r="AF4302" s="188">
        <v>15.18</v>
      </c>
    </row>
    <row r="4303" spans="1:32" x14ac:dyDescent="0.3">
      <c r="A4303" s="180" t="s">
        <v>973</v>
      </c>
      <c r="B4303" s="180">
        <v>7356</v>
      </c>
      <c r="C4303" s="182" t="s">
        <v>30572</v>
      </c>
      <c r="D4303" s="180" t="s">
        <v>57</v>
      </c>
      <c r="E4303" s="180" t="s">
        <v>26586</v>
      </c>
      <c r="F4303" s="188">
        <v>37.020000000000003</v>
      </c>
      <c r="G4303" s="188">
        <v>32.56</v>
      </c>
      <c r="H4303" s="188">
        <v>30.18</v>
      </c>
      <c r="I4303" s="188">
        <v>33.89</v>
      </c>
      <c r="J4303" s="188">
        <v>33.54</v>
      </c>
      <c r="K4303" s="188">
        <v>32.61</v>
      </c>
      <c r="L4303" s="188">
        <v>35.159999999999997</v>
      </c>
      <c r="M4303" s="188">
        <v>30.66</v>
      </c>
      <c r="N4303" s="188">
        <v>32.31</v>
      </c>
      <c r="O4303" s="188">
        <v>39.78</v>
      </c>
      <c r="P4303" s="188">
        <v>32.979999999999997</v>
      </c>
      <c r="Q4303" s="188">
        <v>32.47</v>
      </c>
      <c r="R4303" s="188">
        <v>33.01</v>
      </c>
      <c r="S4303" s="188">
        <v>36.17</v>
      </c>
      <c r="T4303" s="188">
        <v>31.08</v>
      </c>
      <c r="U4303" s="188">
        <v>35.119999999999997</v>
      </c>
      <c r="V4303" s="188">
        <v>31.69</v>
      </c>
      <c r="W4303" s="188">
        <v>30.18</v>
      </c>
      <c r="X4303" s="188">
        <v>31.63</v>
      </c>
      <c r="Y4303" s="188">
        <v>30.09</v>
      </c>
      <c r="Z4303" s="188">
        <v>33.72</v>
      </c>
      <c r="AA4303" s="188">
        <v>46.78</v>
      </c>
      <c r="AB4303" s="188">
        <v>33.26</v>
      </c>
      <c r="AC4303" s="188">
        <v>29.06</v>
      </c>
      <c r="AD4303" s="188">
        <v>32.24</v>
      </c>
      <c r="AE4303" s="188">
        <v>32.14</v>
      </c>
      <c r="AF4303" s="188">
        <v>36.4</v>
      </c>
    </row>
    <row r="4304" spans="1:32" x14ac:dyDescent="0.3">
      <c r="A4304" s="180" t="s">
        <v>973</v>
      </c>
      <c r="B4304" s="180">
        <v>35692</v>
      </c>
      <c r="C4304" s="182" t="s">
        <v>30573</v>
      </c>
      <c r="D4304" s="180" t="s">
        <v>57</v>
      </c>
      <c r="E4304" s="180" t="s">
        <v>857</v>
      </c>
      <c r="F4304" s="188">
        <v>24.23</v>
      </c>
      <c r="G4304" s="188">
        <v>21.31</v>
      </c>
      <c r="H4304" s="188">
        <v>19.75</v>
      </c>
      <c r="I4304" s="188">
        <v>22.18</v>
      </c>
      <c r="J4304" s="188">
        <v>21.95</v>
      </c>
      <c r="K4304" s="188">
        <v>21.34</v>
      </c>
      <c r="L4304" s="188">
        <v>23.01</v>
      </c>
      <c r="M4304" s="188">
        <v>20.07</v>
      </c>
      <c r="N4304" s="188">
        <v>21.15</v>
      </c>
      <c r="O4304" s="188">
        <v>26.04</v>
      </c>
      <c r="P4304" s="188">
        <v>21.58</v>
      </c>
      <c r="Q4304" s="188">
        <v>21.25</v>
      </c>
      <c r="R4304" s="188">
        <v>21.6</v>
      </c>
      <c r="S4304" s="188">
        <v>23.67</v>
      </c>
      <c r="T4304" s="188">
        <v>20.34</v>
      </c>
      <c r="U4304" s="188">
        <v>22.99</v>
      </c>
      <c r="V4304" s="188">
        <v>20.74</v>
      </c>
      <c r="W4304" s="188">
        <v>19.75</v>
      </c>
      <c r="X4304" s="188">
        <v>20.7</v>
      </c>
      <c r="Y4304" s="188">
        <v>19.690000000000001</v>
      </c>
      <c r="Z4304" s="188">
        <v>22.07</v>
      </c>
      <c r="AA4304" s="188">
        <v>30.62</v>
      </c>
      <c r="AB4304" s="188">
        <v>21.77</v>
      </c>
      <c r="AC4304" s="188">
        <v>19.02</v>
      </c>
      <c r="AD4304" s="188">
        <v>21.1</v>
      </c>
      <c r="AE4304" s="188">
        <v>21.04</v>
      </c>
      <c r="AF4304" s="188">
        <v>23.82</v>
      </c>
    </row>
    <row r="4305" spans="1:32" x14ac:dyDescent="0.3">
      <c r="A4305" s="180" t="s">
        <v>973</v>
      </c>
      <c r="B4305" s="180">
        <v>43624</v>
      </c>
      <c r="C4305" s="182" t="s">
        <v>30574</v>
      </c>
      <c r="D4305" s="180" t="s">
        <v>57</v>
      </c>
      <c r="E4305" s="180" t="s">
        <v>857</v>
      </c>
      <c r="F4305" s="188">
        <v>45.12</v>
      </c>
      <c r="G4305" s="188">
        <v>39.68</v>
      </c>
      <c r="H4305" s="188">
        <v>36.78</v>
      </c>
      <c r="I4305" s="188">
        <v>41.31</v>
      </c>
      <c r="J4305" s="188">
        <v>40.880000000000003</v>
      </c>
      <c r="K4305" s="188">
        <v>39.75</v>
      </c>
      <c r="L4305" s="188">
        <v>42.85</v>
      </c>
      <c r="M4305" s="188">
        <v>37.369999999999997</v>
      </c>
      <c r="N4305" s="188">
        <v>39.380000000000003</v>
      </c>
      <c r="O4305" s="188">
        <v>48.49</v>
      </c>
      <c r="P4305" s="188">
        <v>40.200000000000003</v>
      </c>
      <c r="Q4305" s="188">
        <v>39.57</v>
      </c>
      <c r="R4305" s="188">
        <v>40.229999999999997</v>
      </c>
      <c r="S4305" s="188">
        <v>44.08</v>
      </c>
      <c r="T4305" s="188">
        <v>37.880000000000003</v>
      </c>
      <c r="U4305" s="188">
        <v>42.8</v>
      </c>
      <c r="V4305" s="188">
        <v>38.619999999999997</v>
      </c>
      <c r="W4305" s="188">
        <v>36.78</v>
      </c>
      <c r="X4305" s="188">
        <v>38.549999999999997</v>
      </c>
      <c r="Y4305" s="188">
        <v>36.67</v>
      </c>
      <c r="Z4305" s="188">
        <v>41.1</v>
      </c>
      <c r="AA4305" s="188">
        <v>57.02</v>
      </c>
      <c r="AB4305" s="188">
        <v>40.54</v>
      </c>
      <c r="AC4305" s="188">
        <v>35.42</v>
      </c>
      <c r="AD4305" s="188">
        <v>39.29</v>
      </c>
      <c r="AE4305" s="188">
        <v>39.17</v>
      </c>
      <c r="AF4305" s="188">
        <v>44.36</v>
      </c>
    </row>
    <row r="4306" spans="1:32" x14ac:dyDescent="0.3">
      <c r="A4306" s="180" t="s">
        <v>973</v>
      </c>
      <c r="B4306" s="180">
        <v>7342</v>
      </c>
      <c r="C4306" s="182" t="s">
        <v>30575</v>
      </c>
      <c r="D4306" s="180" t="s">
        <v>42</v>
      </c>
      <c r="E4306" s="180" t="s">
        <v>857</v>
      </c>
      <c r="F4306" s="188">
        <v>3.43</v>
      </c>
      <c r="G4306" s="188">
        <v>2.76</v>
      </c>
      <c r="H4306" s="188"/>
      <c r="I4306" s="188">
        <v>3.01</v>
      </c>
      <c r="J4306" s="188">
        <v>2.41</v>
      </c>
      <c r="K4306" s="188"/>
      <c r="L4306" s="188">
        <v>2.02</v>
      </c>
      <c r="M4306" s="188">
        <v>1.56</v>
      </c>
      <c r="N4306" s="188">
        <v>1.62</v>
      </c>
      <c r="O4306" s="188">
        <v>2.23</v>
      </c>
      <c r="P4306" s="188">
        <v>2.0299999999999998</v>
      </c>
      <c r="Q4306" s="188"/>
      <c r="R4306" s="188"/>
      <c r="S4306" s="188">
        <v>3.02</v>
      </c>
      <c r="T4306" s="188">
        <v>3.02</v>
      </c>
      <c r="U4306" s="188">
        <v>2.57</v>
      </c>
      <c r="V4306" s="188">
        <v>3</v>
      </c>
      <c r="W4306" s="188">
        <v>2.4300000000000002</v>
      </c>
      <c r="X4306" s="188">
        <v>3.06</v>
      </c>
      <c r="Y4306" s="188">
        <v>2.58</v>
      </c>
      <c r="Z4306" s="188">
        <v>2.39</v>
      </c>
      <c r="AA4306" s="188">
        <v>2.0699999999999998</v>
      </c>
      <c r="AB4306" s="188">
        <v>2.31</v>
      </c>
      <c r="AC4306" s="188">
        <v>2.5099999999999998</v>
      </c>
      <c r="AD4306" s="188">
        <v>3.22</v>
      </c>
      <c r="AE4306" s="188">
        <v>2.17</v>
      </c>
      <c r="AF4306" s="188">
        <v>1.99</v>
      </c>
    </row>
    <row r="4307" spans="1:32" x14ac:dyDescent="0.3">
      <c r="A4307" s="180" t="s">
        <v>973</v>
      </c>
      <c r="B4307" s="180">
        <v>7350</v>
      </c>
      <c r="C4307" s="182" t="s">
        <v>30576</v>
      </c>
      <c r="D4307" s="180" t="s">
        <v>57</v>
      </c>
      <c r="E4307" s="180" t="s">
        <v>857</v>
      </c>
      <c r="F4307" s="188">
        <v>53.44</v>
      </c>
      <c r="G4307" s="188">
        <v>47</v>
      </c>
      <c r="H4307" s="188">
        <v>43.56</v>
      </c>
      <c r="I4307" s="188">
        <v>48.92</v>
      </c>
      <c r="J4307" s="188">
        <v>48.41</v>
      </c>
      <c r="K4307" s="188">
        <v>47.07</v>
      </c>
      <c r="L4307" s="188">
        <v>50.75</v>
      </c>
      <c r="M4307" s="188">
        <v>44.26</v>
      </c>
      <c r="N4307" s="188">
        <v>46.64</v>
      </c>
      <c r="O4307" s="188">
        <v>57.42</v>
      </c>
      <c r="P4307" s="188">
        <v>47.6</v>
      </c>
      <c r="Q4307" s="188">
        <v>46.87</v>
      </c>
      <c r="R4307" s="188">
        <v>47.65</v>
      </c>
      <c r="S4307" s="188">
        <v>52.21</v>
      </c>
      <c r="T4307" s="188">
        <v>44.86</v>
      </c>
      <c r="U4307" s="188">
        <v>50.69</v>
      </c>
      <c r="V4307" s="188">
        <v>45.74</v>
      </c>
      <c r="W4307" s="188">
        <v>43.56</v>
      </c>
      <c r="X4307" s="188">
        <v>45.66</v>
      </c>
      <c r="Y4307" s="188">
        <v>43.43</v>
      </c>
      <c r="Z4307" s="188">
        <v>48.67</v>
      </c>
      <c r="AA4307" s="188">
        <v>67.53</v>
      </c>
      <c r="AB4307" s="188">
        <v>48.01</v>
      </c>
      <c r="AC4307" s="188">
        <v>41.95</v>
      </c>
      <c r="AD4307" s="188">
        <v>46.54</v>
      </c>
      <c r="AE4307" s="188">
        <v>46.39</v>
      </c>
      <c r="AF4307" s="188">
        <v>52.54</v>
      </c>
    </row>
    <row r="4308" spans="1:32" x14ac:dyDescent="0.3">
      <c r="A4308" s="180" t="s">
        <v>973</v>
      </c>
      <c r="B4308" s="180">
        <v>39574</v>
      </c>
      <c r="C4308" s="182" t="s">
        <v>30577</v>
      </c>
      <c r="D4308" s="180" t="s">
        <v>6</v>
      </c>
      <c r="E4308" s="180" t="s">
        <v>857</v>
      </c>
      <c r="F4308" s="188">
        <v>4.93</v>
      </c>
      <c r="G4308" s="188">
        <v>5.88</v>
      </c>
      <c r="H4308" s="188">
        <v>4.38</v>
      </c>
      <c r="I4308" s="188">
        <v>5.35</v>
      </c>
      <c r="J4308" s="188">
        <v>5.93</v>
      </c>
      <c r="K4308" s="188">
        <v>4.57</v>
      </c>
      <c r="L4308" s="188">
        <v>3.94</v>
      </c>
      <c r="M4308" s="188">
        <v>3.68</v>
      </c>
      <c r="N4308" s="188">
        <v>4.03</v>
      </c>
      <c r="O4308" s="188">
        <v>5.46</v>
      </c>
      <c r="P4308" s="188">
        <v>3.93</v>
      </c>
      <c r="Q4308" s="188">
        <v>4.0199999999999996</v>
      </c>
      <c r="R4308" s="188">
        <v>4.46</v>
      </c>
      <c r="S4308" s="188">
        <v>5.23</v>
      </c>
      <c r="T4308" s="188">
        <v>4.8099999999999996</v>
      </c>
      <c r="U4308" s="188">
        <v>5.0599999999999996</v>
      </c>
      <c r="V4308" s="188">
        <v>3.93</v>
      </c>
      <c r="W4308" s="188">
        <v>4.91</v>
      </c>
      <c r="X4308" s="188">
        <v>3.6</v>
      </c>
      <c r="Y4308" s="188">
        <v>5.28</v>
      </c>
      <c r="Z4308" s="188">
        <v>6.76</v>
      </c>
      <c r="AA4308" s="188">
        <v>3.94</v>
      </c>
      <c r="AB4308" s="188">
        <v>4.57</v>
      </c>
      <c r="AC4308" s="188">
        <v>4.57</v>
      </c>
      <c r="AD4308" s="188">
        <v>5.54</v>
      </c>
      <c r="AE4308" s="188">
        <v>3.59</v>
      </c>
      <c r="AF4308" s="188">
        <v>3.38</v>
      </c>
    </row>
    <row r="4309" spans="1:32" x14ac:dyDescent="0.3">
      <c r="A4309" s="180" t="s">
        <v>973</v>
      </c>
      <c r="B4309" s="180">
        <v>11060</v>
      </c>
      <c r="C4309" s="182" t="s">
        <v>30578</v>
      </c>
      <c r="D4309" s="180" t="s">
        <v>6</v>
      </c>
      <c r="E4309" s="180" t="s">
        <v>857</v>
      </c>
      <c r="F4309" s="188">
        <v>35.06</v>
      </c>
      <c r="G4309" s="188">
        <v>50.27</v>
      </c>
      <c r="H4309" s="188"/>
      <c r="I4309" s="188">
        <v>62.06</v>
      </c>
      <c r="J4309" s="188">
        <v>40.340000000000003</v>
      </c>
      <c r="K4309" s="188">
        <v>36.299999999999997</v>
      </c>
      <c r="L4309" s="188"/>
      <c r="M4309" s="188">
        <v>52.75</v>
      </c>
      <c r="N4309" s="188">
        <v>31.65</v>
      </c>
      <c r="O4309" s="188">
        <v>62.06</v>
      </c>
      <c r="P4309" s="188">
        <v>39.090000000000003</v>
      </c>
      <c r="Q4309" s="188">
        <v>29.16</v>
      </c>
      <c r="R4309" s="188">
        <v>37.229999999999997</v>
      </c>
      <c r="S4309" s="188">
        <v>50.89</v>
      </c>
      <c r="T4309" s="188">
        <v>51.2</v>
      </c>
      <c r="U4309" s="188">
        <v>27.92</v>
      </c>
      <c r="V4309" s="188">
        <v>58.64</v>
      </c>
      <c r="W4309" s="188">
        <v>31.03</v>
      </c>
      <c r="X4309" s="188">
        <v>52.75</v>
      </c>
      <c r="Y4309" s="188">
        <v>41.89</v>
      </c>
      <c r="Z4309" s="188">
        <v>35.68</v>
      </c>
      <c r="AA4309" s="188">
        <v>38.78</v>
      </c>
      <c r="AB4309" s="188">
        <v>41.27</v>
      </c>
      <c r="AC4309" s="188">
        <v>40.340000000000003</v>
      </c>
      <c r="AD4309" s="188">
        <v>47.47</v>
      </c>
      <c r="AE4309" s="188">
        <v>40.340000000000003</v>
      </c>
      <c r="AF4309" s="188">
        <v>40.65</v>
      </c>
    </row>
    <row r="4310" spans="1:32" x14ac:dyDescent="0.3">
      <c r="A4310" s="180" t="s">
        <v>973</v>
      </c>
      <c r="B4310" s="180">
        <v>37401</v>
      </c>
      <c r="C4310" s="182" t="s">
        <v>30579</v>
      </c>
      <c r="D4310" s="180" t="s">
        <v>6</v>
      </c>
      <c r="E4310" s="180" t="s">
        <v>857</v>
      </c>
      <c r="F4310" s="188">
        <v>78.290000000000006</v>
      </c>
      <c r="G4310" s="188">
        <v>61.21</v>
      </c>
      <c r="H4310" s="188"/>
      <c r="I4310" s="188">
        <v>62.62</v>
      </c>
      <c r="J4310" s="188">
        <v>56.27</v>
      </c>
      <c r="K4310" s="188">
        <v>46.84</v>
      </c>
      <c r="L4310" s="188">
        <v>36.619999999999997</v>
      </c>
      <c r="M4310" s="188">
        <v>56.11</v>
      </c>
      <c r="N4310" s="188">
        <v>94.19</v>
      </c>
      <c r="O4310" s="188"/>
      <c r="P4310" s="188">
        <v>41.09</v>
      </c>
      <c r="Q4310" s="188">
        <v>54.55</v>
      </c>
      <c r="R4310" s="188">
        <v>40.5</v>
      </c>
      <c r="S4310" s="188">
        <v>64.91</v>
      </c>
      <c r="T4310" s="188">
        <v>85.37</v>
      </c>
      <c r="U4310" s="188">
        <v>37.89</v>
      </c>
      <c r="V4310" s="188">
        <v>51.84</v>
      </c>
      <c r="W4310" s="188">
        <v>41.54</v>
      </c>
      <c r="X4310" s="188">
        <v>48.3</v>
      </c>
      <c r="Y4310" s="188">
        <v>55.57</v>
      </c>
      <c r="Z4310" s="188">
        <v>66.36</v>
      </c>
      <c r="AA4310" s="188">
        <v>83.96</v>
      </c>
      <c r="AB4310" s="188">
        <v>48.83</v>
      </c>
      <c r="AC4310" s="188">
        <v>61.42</v>
      </c>
      <c r="AD4310" s="188">
        <v>68.14</v>
      </c>
      <c r="AE4310" s="188">
        <v>60.13</v>
      </c>
      <c r="AF4310" s="188">
        <v>54.6</v>
      </c>
    </row>
    <row r="4311" spans="1:32" x14ac:dyDescent="0.3">
      <c r="A4311" s="180" t="s">
        <v>973</v>
      </c>
      <c r="B4311" s="180">
        <v>38101</v>
      </c>
      <c r="C4311" s="182" t="s">
        <v>30580</v>
      </c>
      <c r="D4311" s="180" t="s">
        <v>6</v>
      </c>
      <c r="E4311" s="180" t="s">
        <v>857</v>
      </c>
      <c r="F4311" s="188">
        <v>11.91</v>
      </c>
      <c r="G4311" s="188">
        <v>10.210000000000001</v>
      </c>
      <c r="H4311" s="188">
        <v>8.3800000000000008</v>
      </c>
      <c r="I4311" s="188">
        <v>10.66</v>
      </c>
      <c r="J4311" s="188">
        <v>5.91</v>
      </c>
      <c r="K4311" s="188">
        <v>8.42</v>
      </c>
      <c r="L4311" s="188">
        <v>12.76</v>
      </c>
      <c r="M4311" s="188">
        <v>9.61</v>
      </c>
      <c r="N4311" s="188">
        <v>7.57</v>
      </c>
      <c r="O4311" s="188">
        <v>7.19</v>
      </c>
      <c r="P4311" s="188">
        <v>7.23</v>
      </c>
      <c r="Q4311" s="188">
        <v>6.65</v>
      </c>
      <c r="R4311" s="188">
        <v>7.65</v>
      </c>
      <c r="S4311" s="188">
        <v>7.27</v>
      </c>
      <c r="T4311" s="188">
        <v>7.66</v>
      </c>
      <c r="U4311" s="188">
        <v>6.47</v>
      </c>
      <c r="V4311" s="188">
        <v>9.19</v>
      </c>
      <c r="W4311" s="188">
        <v>7.57</v>
      </c>
      <c r="X4311" s="188">
        <v>6.47</v>
      </c>
      <c r="Y4311" s="188">
        <v>7.06</v>
      </c>
      <c r="Z4311" s="188">
        <v>8.08</v>
      </c>
      <c r="AA4311" s="188">
        <v>7.19</v>
      </c>
      <c r="AB4311" s="188">
        <v>9.18</v>
      </c>
      <c r="AC4311" s="188">
        <v>8.16</v>
      </c>
      <c r="AD4311" s="188">
        <v>6.28</v>
      </c>
      <c r="AE4311" s="188">
        <v>8.7200000000000006</v>
      </c>
      <c r="AF4311" s="188">
        <v>7.23</v>
      </c>
    </row>
    <row r="4312" spans="1:32" x14ac:dyDescent="0.3">
      <c r="A4312" s="180" t="s">
        <v>973</v>
      </c>
      <c r="B4312" s="180">
        <v>7528</v>
      </c>
      <c r="C4312" s="182" t="s">
        <v>30581</v>
      </c>
      <c r="D4312" s="180" t="s">
        <v>6</v>
      </c>
      <c r="E4312" s="180" t="s">
        <v>26586</v>
      </c>
      <c r="F4312" s="188">
        <v>14</v>
      </c>
      <c r="G4312" s="188">
        <v>12</v>
      </c>
      <c r="H4312" s="188">
        <v>9.85</v>
      </c>
      <c r="I4312" s="188">
        <v>12.53</v>
      </c>
      <c r="J4312" s="188">
        <v>6.95</v>
      </c>
      <c r="K4312" s="188">
        <v>9.9</v>
      </c>
      <c r="L4312" s="188">
        <v>14.99</v>
      </c>
      <c r="M4312" s="188">
        <v>11.3</v>
      </c>
      <c r="N4312" s="188">
        <v>8.9</v>
      </c>
      <c r="O4312" s="188">
        <v>8.4499999999999993</v>
      </c>
      <c r="P4312" s="188">
        <v>8.5</v>
      </c>
      <c r="Q4312" s="188">
        <v>7.82</v>
      </c>
      <c r="R4312" s="188">
        <v>8.99</v>
      </c>
      <c r="S4312" s="188">
        <v>8.5500000000000007</v>
      </c>
      <c r="T4312" s="188">
        <v>9</v>
      </c>
      <c r="U4312" s="188">
        <v>7.6</v>
      </c>
      <c r="V4312" s="188">
        <v>10.8</v>
      </c>
      <c r="W4312" s="188">
        <v>8.9</v>
      </c>
      <c r="X4312" s="188">
        <v>7.6</v>
      </c>
      <c r="Y4312" s="188">
        <v>8.3000000000000007</v>
      </c>
      <c r="Z4312" s="188">
        <v>9.5</v>
      </c>
      <c r="AA4312" s="188">
        <v>8.4499999999999993</v>
      </c>
      <c r="AB4312" s="188">
        <v>10.79</v>
      </c>
      <c r="AC4312" s="188">
        <v>9.59</v>
      </c>
      <c r="AD4312" s="188">
        <v>7.38</v>
      </c>
      <c r="AE4312" s="188">
        <v>10.25</v>
      </c>
      <c r="AF4312" s="188">
        <v>8.5</v>
      </c>
    </row>
    <row r="4313" spans="1:32" x14ac:dyDescent="0.3">
      <c r="A4313" s="180" t="s">
        <v>973</v>
      </c>
      <c r="B4313" s="180">
        <v>12147</v>
      </c>
      <c r="C4313" s="182" t="s">
        <v>30582</v>
      </c>
      <c r="D4313" s="180" t="s">
        <v>6</v>
      </c>
      <c r="E4313" s="180" t="s">
        <v>857</v>
      </c>
      <c r="F4313" s="188">
        <v>21.35</v>
      </c>
      <c r="G4313" s="188">
        <v>18.3</v>
      </c>
      <c r="H4313" s="188">
        <v>15.02</v>
      </c>
      <c r="I4313" s="188">
        <v>19.100000000000001</v>
      </c>
      <c r="J4313" s="188">
        <v>10.59</v>
      </c>
      <c r="K4313" s="188">
        <v>15.09</v>
      </c>
      <c r="L4313" s="188">
        <v>22.86</v>
      </c>
      <c r="M4313" s="188">
        <v>17.23</v>
      </c>
      <c r="N4313" s="188">
        <v>13.57</v>
      </c>
      <c r="O4313" s="188">
        <v>12.88</v>
      </c>
      <c r="P4313" s="188">
        <v>12.96</v>
      </c>
      <c r="Q4313" s="188">
        <v>11.92</v>
      </c>
      <c r="R4313" s="188">
        <v>13.71</v>
      </c>
      <c r="S4313" s="188">
        <v>13.03</v>
      </c>
      <c r="T4313" s="188">
        <v>13.72</v>
      </c>
      <c r="U4313" s="188">
        <v>11.59</v>
      </c>
      <c r="V4313" s="188">
        <v>16.47</v>
      </c>
      <c r="W4313" s="188">
        <v>13.57</v>
      </c>
      <c r="X4313" s="188">
        <v>11.59</v>
      </c>
      <c r="Y4313" s="188">
        <v>12.65</v>
      </c>
      <c r="Z4313" s="188">
        <v>14.48</v>
      </c>
      <c r="AA4313" s="188">
        <v>12.88</v>
      </c>
      <c r="AB4313" s="188">
        <v>16.45</v>
      </c>
      <c r="AC4313" s="188">
        <v>14.62</v>
      </c>
      <c r="AD4313" s="188">
        <v>11.25</v>
      </c>
      <c r="AE4313" s="188">
        <v>15.63</v>
      </c>
      <c r="AF4313" s="188">
        <v>12.96</v>
      </c>
    </row>
    <row r="4314" spans="1:32" x14ac:dyDescent="0.3">
      <c r="A4314" s="180" t="s">
        <v>973</v>
      </c>
      <c r="B4314" s="180">
        <v>38075</v>
      </c>
      <c r="C4314" s="182" t="s">
        <v>30583</v>
      </c>
      <c r="D4314" s="180" t="s">
        <v>6</v>
      </c>
      <c r="E4314" s="180" t="s">
        <v>857</v>
      </c>
      <c r="F4314" s="188">
        <v>24.25</v>
      </c>
      <c r="G4314" s="188">
        <v>20.78</v>
      </c>
      <c r="H4314" s="188">
        <v>17.059999999999999</v>
      </c>
      <c r="I4314" s="188">
        <v>21.7</v>
      </c>
      <c r="J4314" s="188">
        <v>12.04</v>
      </c>
      <c r="K4314" s="188">
        <v>17.149999999999999</v>
      </c>
      <c r="L4314" s="188">
        <v>25.96</v>
      </c>
      <c r="M4314" s="188">
        <v>19.57</v>
      </c>
      <c r="N4314" s="188">
        <v>15.41</v>
      </c>
      <c r="O4314" s="188">
        <v>14.63</v>
      </c>
      <c r="P4314" s="188">
        <v>14.72</v>
      </c>
      <c r="Q4314" s="188">
        <v>13.54</v>
      </c>
      <c r="R4314" s="188">
        <v>15.57</v>
      </c>
      <c r="S4314" s="188">
        <v>14.81</v>
      </c>
      <c r="T4314" s="188">
        <v>15.59</v>
      </c>
      <c r="U4314" s="188">
        <v>13.16</v>
      </c>
      <c r="V4314" s="188">
        <v>18.71</v>
      </c>
      <c r="W4314" s="188">
        <v>15.41</v>
      </c>
      <c r="X4314" s="188">
        <v>13.16</v>
      </c>
      <c r="Y4314" s="188">
        <v>14.37</v>
      </c>
      <c r="Z4314" s="188">
        <v>16.45</v>
      </c>
      <c r="AA4314" s="188">
        <v>14.63</v>
      </c>
      <c r="AB4314" s="188">
        <v>18.690000000000001</v>
      </c>
      <c r="AC4314" s="188">
        <v>16.61</v>
      </c>
      <c r="AD4314" s="188">
        <v>12.78</v>
      </c>
      <c r="AE4314" s="188">
        <v>17.75</v>
      </c>
      <c r="AF4314" s="188">
        <v>14.72</v>
      </c>
    </row>
    <row r="4315" spans="1:32" x14ac:dyDescent="0.3">
      <c r="A4315" s="180" t="s">
        <v>973</v>
      </c>
      <c r="B4315" s="180">
        <v>38102</v>
      </c>
      <c r="C4315" s="182" t="s">
        <v>30584</v>
      </c>
      <c r="D4315" s="180" t="s">
        <v>6</v>
      </c>
      <c r="E4315" s="180" t="s">
        <v>857</v>
      </c>
      <c r="F4315" s="188">
        <v>15.24</v>
      </c>
      <c r="G4315" s="188">
        <v>13.06</v>
      </c>
      <c r="H4315" s="188">
        <v>10.72</v>
      </c>
      <c r="I4315" s="188">
        <v>13.64</v>
      </c>
      <c r="J4315" s="188">
        <v>7.56</v>
      </c>
      <c r="K4315" s="188">
        <v>10.78</v>
      </c>
      <c r="L4315" s="188">
        <v>16.32</v>
      </c>
      <c r="M4315" s="188">
        <v>12.3</v>
      </c>
      <c r="N4315" s="188">
        <v>9.69</v>
      </c>
      <c r="O4315" s="188">
        <v>9.1999999999999993</v>
      </c>
      <c r="P4315" s="188">
        <v>9.25</v>
      </c>
      <c r="Q4315" s="188">
        <v>8.51</v>
      </c>
      <c r="R4315" s="188">
        <v>9.7899999999999991</v>
      </c>
      <c r="S4315" s="188">
        <v>9.31</v>
      </c>
      <c r="T4315" s="188">
        <v>9.8000000000000007</v>
      </c>
      <c r="U4315" s="188">
        <v>8.27</v>
      </c>
      <c r="V4315" s="188">
        <v>11.76</v>
      </c>
      <c r="W4315" s="188">
        <v>9.69</v>
      </c>
      <c r="X4315" s="188">
        <v>8.27</v>
      </c>
      <c r="Y4315" s="188">
        <v>9.0299999999999994</v>
      </c>
      <c r="Z4315" s="188">
        <v>10.34</v>
      </c>
      <c r="AA4315" s="188">
        <v>9.1999999999999993</v>
      </c>
      <c r="AB4315" s="188">
        <v>11.75</v>
      </c>
      <c r="AC4315" s="188">
        <v>10.44</v>
      </c>
      <c r="AD4315" s="188">
        <v>8.0299999999999994</v>
      </c>
      <c r="AE4315" s="188">
        <v>11.16</v>
      </c>
      <c r="AF4315" s="188">
        <v>9.25</v>
      </c>
    </row>
    <row r="4316" spans="1:32" x14ac:dyDescent="0.3">
      <c r="A4316" s="180" t="s">
        <v>973</v>
      </c>
      <c r="B4316" s="180">
        <v>7525</v>
      </c>
      <c r="C4316" s="182" t="s">
        <v>30585</v>
      </c>
      <c r="D4316" s="180" t="s">
        <v>6</v>
      </c>
      <c r="E4316" s="180" t="s">
        <v>857</v>
      </c>
      <c r="F4316" s="188">
        <v>68.930000000000007</v>
      </c>
      <c r="G4316" s="188">
        <v>59.09</v>
      </c>
      <c r="H4316" s="188">
        <v>48.5</v>
      </c>
      <c r="I4316" s="188">
        <v>61.7</v>
      </c>
      <c r="J4316" s="188">
        <v>34.22</v>
      </c>
      <c r="K4316" s="188">
        <v>48.74</v>
      </c>
      <c r="L4316" s="188">
        <v>73.81</v>
      </c>
      <c r="M4316" s="188">
        <v>55.64</v>
      </c>
      <c r="N4316" s="188">
        <v>43.82</v>
      </c>
      <c r="O4316" s="188">
        <v>41.6</v>
      </c>
      <c r="P4316" s="188">
        <v>41.85</v>
      </c>
      <c r="Q4316" s="188">
        <v>38.5</v>
      </c>
      <c r="R4316" s="188">
        <v>44.26</v>
      </c>
      <c r="S4316" s="188">
        <v>42.1</v>
      </c>
      <c r="T4316" s="188">
        <v>44.31</v>
      </c>
      <c r="U4316" s="188">
        <v>37.42</v>
      </c>
      <c r="V4316" s="188">
        <v>53.18</v>
      </c>
      <c r="W4316" s="188">
        <v>43.82</v>
      </c>
      <c r="X4316" s="188">
        <v>37.42</v>
      </c>
      <c r="Y4316" s="188">
        <v>40.869999999999997</v>
      </c>
      <c r="Z4316" s="188">
        <v>46.78</v>
      </c>
      <c r="AA4316" s="188">
        <v>41.6</v>
      </c>
      <c r="AB4316" s="188">
        <v>53.13</v>
      </c>
      <c r="AC4316" s="188">
        <v>47.22</v>
      </c>
      <c r="AD4316" s="188">
        <v>36.340000000000003</v>
      </c>
      <c r="AE4316" s="188">
        <v>50.47</v>
      </c>
      <c r="AF4316" s="188">
        <v>41.85</v>
      </c>
    </row>
    <row r="4317" spans="1:32" x14ac:dyDescent="0.3">
      <c r="A4317" s="180" t="s">
        <v>973</v>
      </c>
      <c r="B4317" s="180">
        <v>7524</v>
      </c>
      <c r="C4317" s="182" t="s">
        <v>30586</v>
      </c>
      <c r="D4317" s="180" t="s">
        <v>6</v>
      </c>
      <c r="E4317" s="180" t="s">
        <v>857</v>
      </c>
      <c r="F4317" s="188">
        <v>64.959999999999994</v>
      </c>
      <c r="G4317" s="188">
        <v>55.68</v>
      </c>
      <c r="H4317" s="188">
        <v>45.7</v>
      </c>
      <c r="I4317" s="188">
        <v>58.14</v>
      </c>
      <c r="J4317" s="188">
        <v>32.24</v>
      </c>
      <c r="K4317" s="188">
        <v>45.93</v>
      </c>
      <c r="L4317" s="188">
        <v>69.55</v>
      </c>
      <c r="M4317" s="188">
        <v>52.43</v>
      </c>
      <c r="N4317" s="188">
        <v>41.29</v>
      </c>
      <c r="O4317" s="188">
        <v>39.200000000000003</v>
      </c>
      <c r="P4317" s="188">
        <v>39.44</v>
      </c>
      <c r="Q4317" s="188">
        <v>36.28</v>
      </c>
      <c r="R4317" s="188">
        <v>41.71</v>
      </c>
      <c r="S4317" s="188">
        <v>39.67</v>
      </c>
      <c r="T4317" s="188">
        <v>41.76</v>
      </c>
      <c r="U4317" s="188">
        <v>35.26</v>
      </c>
      <c r="V4317" s="188">
        <v>50.11</v>
      </c>
      <c r="W4317" s="188">
        <v>41.29</v>
      </c>
      <c r="X4317" s="188">
        <v>35.26</v>
      </c>
      <c r="Y4317" s="188">
        <v>38.51</v>
      </c>
      <c r="Z4317" s="188">
        <v>44.08</v>
      </c>
      <c r="AA4317" s="188">
        <v>39.200000000000003</v>
      </c>
      <c r="AB4317" s="188">
        <v>50.06</v>
      </c>
      <c r="AC4317" s="188">
        <v>44.49</v>
      </c>
      <c r="AD4317" s="188">
        <v>34.24</v>
      </c>
      <c r="AE4317" s="188">
        <v>47.56</v>
      </c>
      <c r="AF4317" s="188">
        <v>39.44</v>
      </c>
    </row>
    <row r="4318" spans="1:32" x14ac:dyDescent="0.3">
      <c r="A4318" s="180" t="s">
        <v>973</v>
      </c>
      <c r="B4318" s="180">
        <v>38105</v>
      </c>
      <c r="C4318" s="182" t="s">
        <v>30587</v>
      </c>
      <c r="D4318" s="180" t="s">
        <v>6</v>
      </c>
      <c r="E4318" s="180" t="s">
        <v>857</v>
      </c>
      <c r="F4318" s="188">
        <v>16.690000000000001</v>
      </c>
      <c r="G4318" s="188">
        <v>14.3</v>
      </c>
      <c r="H4318" s="188">
        <v>11.74</v>
      </c>
      <c r="I4318" s="188">
        <v>14.93</v>
      </c>
      <c r="J4318" s="188">
        <v>8.2799999999999994</v>
      </c>
      <c r="K4318" s="188">
        <v>11.8</v>
      </c>
      <c r="L4318" s="188">
        <v>17.87</v>
      </c>
      <c r="M4318" s="188">
        <v>13.47</v>
      </c>
      <c r="N4318" s="188">
        <v>10.61</v>
      </c>
      <c r="O4318" s="188">
        <v>10.07</v>
      </c>
      <c r="P4318" s="188">
        <v>10.130000000000001</v>
      </c>
      <c r="Q4318" s="188">
        <v>9.32</v>
      </c>
      <c r="R4318" s="188">
        <v>10.71</v>
      </c>
      <c r="S4318" s="188">
        <v>10.19</v>
      </c>
      <c r="T4318" s="188">
        <v>10.73</v>
      </c>
      <c r="U4318" s="188">
        <v>9.06</v>
      </c>
      <c r="V4318" s="188">
        <v>12.87</v>
      </c>
      <c r="W4318" s="188">
        <v>10.61</v>
      </c>
      <c r="X4318" s="188">
        <v>9.06</v>
      </c>
      <c r="Y4318" s="188">
        <v>9.89</v>
      </c>
      <c r="Z4318" s="188">
        <v>11.32</v>
      </c>
      <c r="AA4318" s="188">
        <v>10.07</v>
      </c>
      <c r="AB4318" s="188">
        <v>12.86</v>
      </c>
      <c r="AC4318" s="188">
        <v>11.43</v>
      </c>
      <c r="AD4318" s="188">
        <v>8.7899999999999991</v>
      </c>
      <c r="AE4318" s="188">
        <v>12.22</v>
      </c>
      <c r="AF4318" s="188">
        <v>10.130000000000001</v>
      </c>
    </row>
    <row r="4319" spans="1:32" x14ac:dyDescent="0.3">
      <c r="A4319" s="180" t="s">
        <v>973</v>
      </c>
      <c r="B4319" s="180">
        <v>38084</v>
      </c>
      <c r="C4319" s="182" t="s">
        <v>30588</v>
      </c>
      <c r="D4319" s="180" t="s">
        <v>6</v>
      </c>
      <c r="E4319" s="180" t="s">
        <v>857</v>
      </c>
      <c r="F4319" s="188">
        <v>23.7</v>
      </c>
      <c r="G4319" s="188">
        <v>20.309999999999999</v>
      </c>
      <c r="H4319" s="188">
        <v>16.670000000000002</v>
      </c>
      <c r="I4319" s="188">
        <v>21.21</v>
      </c>
      <c r="J4319" s="188">
        <v>11.76</v>
      </c>
      <c r="K4319" s="188">
        <v>16.760000000000002</v>
      </c>
      <c r="L4319" s="188">
        <v>25.38</v>
      </c>
      <c r="M4319" s="188">
        <v>19.13</v>
      </c>
      <c r="N4319" s="188">
        <v>15.06</v>
      </c>
      <c r="O4319" s="188">
        <v>14.3</v>
      </c>
      <c r="P4319" s="188">
        <v>14.39</v>
      </c>
      <c r="Q4319" s="188">
        <v>13.24</v>
      </c>
      <c r="R4319" s="188">
        <v>15.22</v>
      </c>
      <c r="S4319" s="188">
        <v>14.47</v>
      </c>
      <c r="T4319" s="188">
        <v>15.23</v>
      </c>
      <c r="U4319" s="188">
        <v>12.86</v>
      </c>
      <c r="V4319" s="188">
        <v>18.28</v>
      </c>
      <c r="W4319" s="188">
        <v>15.06</v>
      </c>
      <c r="X4319" s="188">
        <v>12.86</v>
      </c>
      <c r="Y4319" s="188">
        <v>14.05</v>
      </c>
      <c r="Z4319" s="188">
        <v>16.079999999999998</v>
      </c>
      <c r="AA4319" s="188">
        <v>14.3</v>
      </c>
      <c r="AB4319" s="188">
        <v>18.260000000000002</v>
      </c>
      <c r="AC4319" s="188">
        <v>16.23</v>
      </c>
      <c r="AD4319" s="188">
        <v>12.49</v>
      </c>
      <c r="AE4319" s="188">
        <v>17.350000000000001</v>
      </c>
      <c r="AF4319" s="188">
        <v>14.39</v>
      </c>
    </row>
    <row r="4320" spans="1:32" x14ac:dyDescent="0.3">
      <c r="A4320" s="180" t="s">
        <v>973</v>
      </c>
      <c r="B4320" s="180">
        <v>38103</v>
      </c>
      <c r="C4320" s="182" t="s">
        <v>30589</v>
      </c>
      <c r="D4320" s="180" t="s">
        <v>6</v>
      </c>
      <c r="E4320" s="180" t="s">
        <v>857</v>
      </c>
      <c r="F4320" s="188">
        <v>25.05</v>
      </c>
      <c r="G4320" s="188">
        <v>21.47</v>
      </c>
      <c r="H4320" s="188">
        <v>17.62</v>
      </c>
      <c r="I4320" s="188">
        <v>22.42</v>
      </c>
      <c r="J4320" s="188">
        <v>12.43</v>
      </c>
      <c r="K4320" s="188">
        <v>17.71</v>
      </c>
      <c r="L4320" s="188">
        <v>26.82</v>
      </c>
      <c r="M4320" s="188">
        <v>20.22</v>
      </c>
      <c r="N4320" s="188">
        <v>15.92</v>
      </c>
      <c r="O4320" s="188">
        <v>15.12</v>
      </c>
      <c r="P4320" s="188">
        <v>15.21</v>
      </c>
      <c r="Q4320" s="188">
        <v>13.99</v>
      </c>
      <c r="R4320" s="188">
        <v>16.09</v>
      </c>
      <c r="S4320" s="188">
        <v>15.3</v>
      </c>
      <c r="T4320" s="188">
        <v>16.100000000000001</v>
      </c>
      <c r="U4320" s="188">
        <v>13.6</v>
      </c>
      <c r="V4320" s="188">
        <v>19.32</v>
      </c>
      <c r="W4320" s="188">
        <v>15.92</v>
      </c>
      <c r="X4320" s="188">
        <v>13.6</v>
      </c>
      <c r="Y4320" s="188">
        <v>14.85</v>
      </c>
      <c r="Z4320" s="188">
        <v>17</v>
      </c>
      <c r="AA4320" s="188">
        <v>15.12</v>
      </c>
      <c r="AB4320" s="188">
        <v>19.309999999999999</v>
      </c>
      <c r="AC4320" s="188">
        <v>17.16</v>
      </c>
      <c r="AD4320" s="188">
        <v>13.2</v>
      </c>
      <c r="AE4320" s="188">
        <v>18.34</v>
      </c>
      <c r="AF4320" s="188">
        <v>15.21</v>
      </c>
    </row>
    <row r="4321" spans="1:32" x14ac:dyDescent="0.3">
      <c r="A4321" s="180" t="s">
        <v>973</v>
      </c>
      <c r="B4321" s="180">
        <v>38082</v>
      </c>
      <c r="C4321" s="182" t="s">
        <v>30590</v>
      </c>
      <c r="D4321" s="180" t="s">
        <v>6</v>
      </c>
      <c r="E4321" s="180" t="s">
        <v>857</v>
      </c>
      <c r="F4321" s="188">
        <v>30.86</v>
      </c>
      <c r="G4321" s="188">
        <v>26.45</v>
      </c>
      <c r="H4321" s="188">
        <v>21.71</v>
      </c>
      <c r="I4321" s="188">
        <v>27.62</v>
      </c>
      <c r="J4321" s="188">
        <v>15.32</v>
      </c>
      <c r="K4321" s="188">
        <v>21.82</v>
      </c>
      <c r="L4321" s="188">
        <v>33.04</v>
      </c>
      <c r="M4321" s="188">
        <v>24.91</v>
      </c>
      <c r="N4321" s="188">
        <v>19.62</v>
      </c>
      <c r="O4321" s="188">
        <v>18.62</v>
      </c>
      <c r="P4321" s="188">
        <v>18.73</v>
      </c>
      <c r="Q4321" s="188">
        <v>17.23</v>
      </c>
      <c r="R4321" s="188">
        <v>19.809999999999999</v>
      </c>
      <c r="S4321" s="188">
        <v>18.84</v>
      </c>
      <c r="T4321" s="188">
        <v>19.84</v>
      </c>
      <c r="U4321" s="188">
        <v>16.75</v>
      </c>
      <c r="V4321" s="188">
        <v>23.8</v>
      </c>
      <c r="W4321" s="188">
        <v>19.62</v>
      </c>
      <c r="X4321" s="188">
        <v>16.75</v>
      </c>
      <c r="Y4321" s="188">
        <v>18.29</v>
      </c>
      <c r="Z4321" s="188">
        <v>20.94</v>
      </c>
      <c r="AA4321" s="188">
        <v>18.62</v>
      </c>
      <c r="AB4321" s="188">
        <v>23.78</v>
      </c>
      <c r="AC4321" s="188">
        <v>21.14</v>
      </c>
      <c r="AD4321" s="188">
        <v>16.260000000000002</v>
      </c>
      <c r="AE4321" s="188">
        <v>22.59</v>
      </c>
      <c r="AF4321" s="188">
        <v>18.73</v>
      </c>
    </row>
    <row r="4322" spans="1:32" x14ac:dyDescent="0.3">
      <c r="A4322" s="180" t="s">
        <v>973</v>
      </c>
      <c r="B4322" s="180">
        <v>38104</v>
      </c>
      <c r="C4322" s="182" t="s">
        <v>30591</v>
      </c>
      <c r="D4322" s="180" t="s">
        <v>6</v>
      </c>
      <c r="E4322" s="180" t="s">
        <v>857</v>
      </c>
      <c r="F4322" s="188">
        <v>49.05</v>
      </c>
      <c r="G4322" s="188">
        <v>42.04</v>
      </c>
      <c r="H4322" s="188">
        <v>34.51</v>
      </c>
      <c r="I4322" s="188">
        <v>43.9</v>
      </c>
      <c r="J4322" s="188">
        <v>24.35</v>
      </c>
      <c r="K4322" s="188">
        <v>34.68</v>
      </c>
      <c r="L4322" s="188">
        <v>52.52</v>
      </c>
      <c r="M4322" s="188">
        <v>39.590000000000003</v>
      </c>
      <c r="N4322" s="188">
        <v>31.18</v>
      </c>
      <c r="O4322" s="188">
        <v>29.6</v>
      </c>
      <c r="P4322" s="188">
        <v>29.78</v>
      </c>
      <c r="Q4322" s="188">
        <v>27.39</v>
      </c>
      <c r="R4322" s="188">
        <v>31.49</v>
      </c>
      <c r="S4322" s="188">
        <v>29.95</v>
      </c>
      <c r="T4322" s="188">
        <v>31.53</v>
      </c>
      <c r="U4322" s="188">
        <v>26.62</v>
      </c>
      <c r="V4322" s="188">
        <v>37.840000000000003</v>
      </c>
      <c r="W4322" s="188">
        <v>31.18</v>
      </c>
      <c r="X4322" s="188">
        <v>26.62</v>
      </c>
      <c r="Y4322" s="188">
        <v>29.08</v>
      </c>
      <c r="Z4322" s="188">
        <v>33.28</v>
      </c>
      <c r="AA4322" s="188">
        <v>29.6</v>
      </c>
      <c r="AB4322" s="188">
        <v>37.799999999999997</v>
      </c>
      <c r="AC4322" s="188">
        <v>33.6</v>
      </c>
      <c r="AD4322" s="188">
        <v>25.85</v>
      </c>
      <c r="AE4322" s="188">
        <v>35.909999999999997</v>
      </c>
      <c r="AF4322" s="188">
        <v>29.78</v>
      </c>
    </row>
    <row r="4323" spans="1:32" x14ac:dyDescent="0.3">
      <c r="A4323" s="180" t="s">
        <v>973</v>
      </c>
      <c r="B4323" s="180">
        <v>38083</v>
      </c>
      <c r="C4323" s="182" t="s">
        <v>30592</v>
      </c>
      <c r="D4323" s="180" t="s">
        <v>6</v>
      </c>
      <c r="E4323" s="180" t="s">
        <v>857</v>
      </c>
      <c r="F4323" s="188">
        <v>54.46</v>
      </c>
      <c r="G4323" s="188">
        <v>46.68</v>
      </c>
      <c r="H4323" s="188">
        <v>38.31</v>
      </c>
      <c r="I4323" s="188">
        <v>48.74</v>
      </c>
      <c r="J4323" s="188">
        <v>27.03</v>
      </c>
      <c r="K4323" s="188">
        <v>38.51</v>
      </c>
      <c r="L4323" s="188">
        <v>58.31</v>
      </c>
      <c r="M4323" s="188">
        <v>43.95</v>
      </c>
      <c r="N4323" s="188">
        <v>34.619999999999997</v>
      </c>
      <c r="O4323" s="188">
        <v>32.869999999999997</v>
      </c>
      <c r="P4323" s="188">
        <v>33.06</v>
      </c>
      <c r="Q4323" s="188">
        <v>30.42</v>
      </c>
      <c r="R4323" s="188">
        <v>34.97</v>
      </c>
      <c r="S4323" s="188">
        <v>33.26</v>
      </c>
      <c r="T4323" s="188">
        <v>35.01</v>
      </c>
      <c r="U4323" s="188">
        <v>29.56</v>
      </c>
      <c r="V4323" s="188">
        <v>42.01</v>
      </c>
      <c r="W4323" s="188">
        <v>34.619999999999997</v>
      </c>
      <c r="X4323" s="188">
        <v>29.56</v>
      </c>
      <c r="Y4323" s="188">
        <v>32.28</v>
      </c>
      <c r="Z4323" s="188">
        <v>36.950000000000003</v>
      </c>
      <c r="AA4323" s="188">
        <v>32.869999999999997</v>
      </c>
      <c r="AB4323" s="188">
        <v>41.97</v>
      </c>
      <c r="AC4323" s="188">
        <v>37.299999999999997</v>
      </c>
      <c r="AD4323" s="188">
        <v>28.7</v>
      </c>
      <c r="AE4323" s="188">
        <v>39.869999999999997</v>
      </c>
      <c r="AF4323" s="188">
        <v>33.06</v>
      </c>
    </row>
    <row r="4324" spans="1:32" x14ac:dyDescent="0.3">
      <c r="A4324" s="180" t="s">
        <v>973</v>
      </c>
      <c r="B4324" s="180">
        <v>38076</v>
      </c>
      <c r="C4324" s="182" t="s">
        <v>30593</v>
      </c>
      <c r="D4324" s="180" t="s">
        <v>6</v>
      </c>
      <c r="E4324" s="180" t="s">
        <v>857</v>
      </c>
      <c r="F4324" s="188">
        <v>27.19</v>
      </c>
      <c r="G4324" s="188">
        <v>23.3</v>
      </c>
      <c r="H4324" s="188">
        <v>19.13</v>
      </c>
      <c r="I4324" s="188">
        <v>24.33</v>
      </c>
      <c r="J4324" s="188">
        <v>13.49</v>
      </c>
      <c r="K4324" s="188">
        <v>19.22</v>
      </c>
      <c r="L4324" s="188">
        <v>29.11</v>
      </c>
      <c r="M4324" s="188">
        <v>21.94</v>
      </c>
      <c r="N4324" s="188">
        <v>17.28</v>
      </c>
      <c r="O4324" s="188">
        <v>16.41</v>
      </c>
      <c r="P4324" s="188">
        <v>16.5</v>
      </c>
      <c r="Q4324" s="188">
        <v>15.18</v>
      </c>
      <c r="R4324" s="188">
        <v>17.46</v>
      </c>
      <c r="S4324" s="188">
        <v>16.600000000000001</v>
      </c>
      <c r="T4324" s="188">
        <v>17.48</v>
      </c>
      <c r="U4324" s="188">
        <v>14.76</v>
      </c>
      <c r="V4324" s="188">
        <v>20.97</v>
      </c>
      <c r="W4324" s="188">
        <v>17.28</v>
      </c>
      <c r="X4324" s="188">
        <v>14.76</v>
      </c>
      <c r="Y4324" s="188">
        <v>16.12</v>
      </c>
      <c r="Z4324" s="188">
        <v>18.45</v>
      </c>
      <c r="AA4324" s="188">
        <v>16.41</v>
      </c>
      <c r="AB4324" s="188">
        <v>20.95</v>
      </c>
      <c r="AC4324" s="188">
        <v>18.62</v>
      </c>
      <c r="AD4324" s="188">
        <v>14.33</v>
      </c>
      <c r="AE4324" s="188">
        <v>19.899999999999999</v>
      </c>
      <c r="AF4324" s="188">
        <v>16.5</v>
      </c>
    </row>
    <row r="4325" spans="1:32" x14ac:dyDescent="0.3">
      <c r="A4325" s="180" t="s">
        <v>26723</v>
      </c>
      <c r="B4325" s="180">
        <v>7592</v>
      </c>
      <c r="C4325" s="182" t="s">
        <v>30594</v>
      </c>
      <c r="D4325" s="180" t="s">
        <v>40</v>
      </c>
      <c r="E4325" s="180" t="s">
        <v>26586</v>
      </c>
      <c r="F4325" s="188">
        <v>28.55</v>
      </c>
      <c r="G4325" s="188">
        <v>41.77</v>
      </c>
      <c r="H4325" s="188">
        <v>45.46</v>
      </c>
      <c r="I4325" s="188">
        <v>25.97</v>
      </c>
      <c r="J4325" s="188">
        <v>38.79</v>
      </c>
      <c r="K4325" s="188">
        <v>51.81</v>
      </c>
      <c r="L4325" s="188">
        <v>23.15</v>
      </c>
      <c r="M4325" s="188">
        <v>39.57</v>
      </c>
      <c r="N4325" s="188">
        <v>24.01</v>
      </c>
      <c r="O4325" s="188">
        <v>23.33</v>
      </c>
      <c r="P4325" s="188">
        <v>52.8</v>
      </c>
      <c r="Q4325" s="188">
        <v>31.77</v>
      </c>
      <c r="R4325" s="188">
        <v>22.29</v>
      </c>
      <c r="S4325" s="188">
        <v>24.48</v>
      </c>
      <c r="T4325" s="188">
        <v>38.99</v>
      </c>
      <c r="U4325" s="188">
        <v>31.37</v>
      </c>
      <c r="V4325" s="188">
        <v>35.65</v>
      </c>
      <c r="W4325" s="188">
        <v>28.95</v>
      </c>
      <c r="X4325" s="188">
        <v>27.47</v>
      </c>
      <c r="Y4325" s="188">
        <v>40.28</v>
      </c>
      <c r="Z4325" s="188">
        <v>21.33</v>
      </c>
      <c r="AA4325" s="188">
        <v>51.8</v>
      </c>
      <c r="AB4325" s="188">
        <v>42.26</v>
      </c>
      <c r="AC4325" s="188">
        <v>29.94</v>
      </c>
      <c r="AD4325" s="188">
        <v>20.45</v>
      </c>
      <c r="AE4325" s="188">
        <v>80.37</v>
      </c>
      <c r="AF4325" s="188">
        <v>18.72</v>
      </c>
    </row>
    <row r="4326" spans="1:32" x14ac:dyDescent="0.3">
      <c r="A4326" s="180" t="s">
        <v>26723</v>
      </c>
      <c r="B4326" s="180">
        <v>40820</v>
      </c>
      <c r="C4326" s="182" t="s">
        <v>30595</v>
      </c>
      <c r="D4326" s="180" t="s">
        <v>63</v>
      </c>
      <c r="E4326" s="180" t="s">
        <v>857</v>
      </c>
      <c r="F4326" s="188">
        <v>4994.16</v>
      </c>
      <c r="G4326" s="188">
        <v>7282.57</v>
      </c>
      <c r="H4326" s="188">
        <v>7977.38</v>
      </c>
      <c r="I4326" s="188">
        <v>4515.7700000000004</v>
      </c>
      <c r="J4326" s="188">
        <v>6776.41</v>
      </c>
      <c r="K4326" s="188">
        <v>9117.27</v>
      </c>
      <c r="L4326" s="188">
        <v>4120.0200000000004</v>
      </c>
      <c r="M4326" s="188">
        <v>6934.18</v>
      </c>
      <c r="N4326" s="188">
        <v>4305.12</v>
      </c>
      <c r="O4326" s="188">
        <v>4107.7700000000004</v>
      </c>
      <c r="P4326" s="188">
        <v>9338.84</v>
      </c>
      <c r="Q4326" s="188">
        <v>5559.89</v>
      </c>
      <c r="R4326" s="188">
        <v>4009.79</v>
      </c>
      <c r="S4326" s="188">
        <v>4240.13</v>
      </c>
      <c r="T4326" s="188">
        <v>6787.95</v>
      </c>
      <c r="U4326" s="188">
        <v>5489.42</v>
      </c>
      <c r="V4326" s="188">
        <v>6296.66</v>
      </c>
      <c r="W4326" s="188">
        <v>5079.1400000000003</v>
      </c>
      <c r="X4326" s="188">
        <v>4826.1400000000003</v>
      </c>
      <c r="Y4326" s="188">
        <v>7042.52</v>
      </c>
      <c r="Z4326" s="188">
        <v>3713</v>
      </c>
      <c r="AA4326" s="188">
        <v>9039.4500000000007</v>
      </c>
      <c r="AB4326" s="188">
        <v>7426.41</v>
      </c>
      <c r="AC4326" s="188">
        <v>5252.67</v>
      </c>
      <c r="AD4326" s="188">
        <v>3610.62</v>
      </c>
      <c r="AE4326" s="188">
        <v>14077.15</v>
      </c>
      <c r="AF4326" s="188">
        <v>3291.69</v>
      </c>
    </row>
    <row r="4327" spans="1:32" x14ac:dyDescent="0.3">
      <c r="A4327" s="180" t="s">
        <v>973</v>
      </c>
      <c r="B4327" s="180">
        <v>11826</v>
      </c>
      <c r="C4327" s="182" t="s">
        <v>31639</v>
      </c>
      <c r="D4327" s="180" t="s">
        <v>6</v>
      </c>
      <c r="E4327" s="180" t="s">
        <v>857</v>
      </c>
      <c r="F4327" s="188">
        <v>57.61</v>
      </c>
      <c r="G4327" s="188">
        <v>39.47</v>
      </c>
      <c r="H4327" s="188">
        <v>46.21</v>
      </c>
      <c r="I4327" s="188">
        <v>57.46</v>
      </c>
      <c r="J4327" s="188">
        <v>59.88</v>
      </c>
      <c r="K4327" s="188">
        <v>61.29</v>
      </c>
      <c r="L4327" s="188">
        <v>116.45</v>
      </c>
      <c r="M4327" s="188">
        <v>62.82</v>
      </c>
      <c r="N4327" s="188">
        <v>61.29</v>
      </c>
      <c r="O4327" s="188">
        <v>59.75</v>
      </c>
      <c r="P4327" s="188">
        <v>48.72</v>
      </c>
      <c r="Q4327" s="188">
        <v>64.040000000000006</v>
      </c>
      <c r="R4327" s="188">
        <v>72.81</v>
      </c>
      <c r="S4327" s="188">
        <v>54.85</v>
      </c>
      <c r="T4327" s="188">
        <v>66.19</v>
      </c>
      <c r="U4327" s="188">
        <v>48.87</v>
      </c>
      <c r="V4327" s="188">
        <v>61.29</v>
      </c>
      <c r="W4327" s="188">
        <v>53.63</v>
      </c>
      <c r="X4327" s="188">
        <v>82.74</v>
      </c>
      <c r="Y4327" s="188">
        <v>41.37</v>
      </c>
      <c r="Z4327" s="188">
        <v>45.81</v>
      </c>
      <c r="AA4327" s="188">
        <v>44.43</v>
      </c>
      <c r="AB4327" s="188">
        <v>94.97</v>
      </c>
      <c r="AC4327" s="188">
        <v>99.59</v>
      </c>
      <c r="AD4327" s="188">
        <v>49.03</v>
      </c>
      <c r="AE4327" s="188">
        <v>87.92</v>
      </c>
      <c r="AF4327" s="188">
        <v>60.73</v>
      </c>
    </row>
    <row r="4328" spans="1:32" x14ac:dyDescent="0.3">
      <c r="A4328" s="180" t="s">
        <v>973</v>
      </c>
      <c r="B4328" s="180">
        <v>7606</v>
      </c>
      <c r="C4328" s="182" t="s">
        <v>31640</v>
      </c>
      <c r="D4328" s="180" t="s">
        <v>6</v>
      </c>
      <c r="E4328" s="180" t="s">
        <v>857</v>
      </c>
      <c r="F4328" s="188">
        <v>69.28</v>
      </c>
      <c r="G4328" s="188">
        <v>47.46</v>
      </c>
      <c r="H4328" s="188">
        <v>55.57</v>
      </c>
      <c r="I4328" s="188">
        <v>69.099999999999994</v>
      </c>
      <c r="J4328" s="188">
        <v>72.010000000000005</v>
      </c>
      <c r="K4328" s="188">
        <v>73.7</v>
      </c>
      <c r="L4328" s="188">
        <v>140.04</v>
      </c>
      <c r="M4328" s="188">
        <v>75.55</v>
      </c>
      <c r="N4328" s="188">
        <v>73.7</v>
      </c>
      <c r="O4328" s="188">
        <v>71.86</v>
      </c>
      <c r="P4328" s="188">
        <v>58.59</v>
      </c>
      <c r="Q4328" s="188">
        <v>77.02</v>
      </c>
      <c r="R4328" s="188">
        <v>87.56</v>
      </c>
      <c r="S4328" s="188">
        <v>65.959999999999994</v>
      </c>
      <c r="T4328" s="188">
        <v>79.599999999999994</v>
      </c>
      <c r="U4328" s="188">
        <v>58.78</v>
      </c>
      <c r="V4328" s="188">
        <v>73.7</v>
      </c>
      <c r="W4328" s="188">
        <v>64.489999999999995</v>
      </c>
      <c r="X4328" s="188">
        <v>99.5</v>
      </c>
      <c r="Y4328" s="188">
        <v>49.75</v>
      </c>
      <c r="Z4328" s="188">
        <v>55.09</v>
      </c>
      <c r="AA4328" s="188">
        <v>53.43</v>
      </c>
      <c r="AB4328" s="188">
        <v>114.21</v>
      </c>
      <c r="AC4328" s="188">
        <v>119.77</v>
      </c>
      <c r="AD4328" s="188">
        <v>58.96</v>
      </c>
      <c r="AE4328" s="188">
        <v>105.73</v>
      </c>
      <c r="AF4328" s="188">
        <v>73.040000000000006</v>
      </c>
    </row>
    <row r="4329" spans="1:32" x14ac:dyDescent="0.3">
      <c r="A4329" s="180" t="s">
        <v>973</v>
      </c>
      <c r="B4329" s="180">
        <v>11825</v>
      </c>
      <c r="C4329" s="182" t="s">
        <v>30596</v>
      </c>
      <c r="D4329" s="180" t="s">
        <v>6</v>
      </c>
      <c r="E4329" s="180" t="s">
        <v>857</v>
      </c>
      <c r="F4329" s="188">
        <v>72.88</v>
      </c>
      <c r="G4329" s="188">
        <v>49.93</v>
      </c>
      <c r="H4329" s="188">
        <v>58.46</v>
      </c>
      <c r="I4329" s="188">
        <v>72.69</v>
      </c>
      <c r="J4329" s="188">
        <v>75.75</v>
      </c>
      <c r="K4329" s="188">
        <v>77.53</v>
      </c>
      <c r="L4329" s="188">
        <v>147.32</v>
      </c>
      <c r="M4329" s="188">
        <v>79.47</v>
      </c>
      <c r="N4329" s="188">
        <v>77.53</v>
      </c>
      <c r="O4329" s="188">
        <v>75.59</v>
      </c>
      <c r="P4329" s="188">
        <v>61.64</v>
      </c>
      <c r="Q4329" s="188">
        <v>81.02</v>
      </c>
      <c r="R4329" s="188">
        <v>92.11</v>
      </c>
      <c r="S4329" s="188">
        <v>69.39</v>
      </c>
      <c r="T4329" s="188">
        <v>83.74</v>
      </c>
      <c r="U4329" s="188">
        <v>61.83</v>
      </c>
      <c r="V4329" s="188">
        <v>77.53</v>
      </c>
      <c r="W4329" s="188">
        <v>67.84</v>
      </c>
      <c r="X4329" s="188">
        <v>104.67</v>
      </c>
      <c r="Y4329" s="188">
        <v>52.33</v>
      </c>
      <c r="Z4329" s="188">
        <v>57.95</v>
      </c>
      <c r="AA4329" s="188">
        <v>56.21</v>
      </c>
      <c r="AB4329" s="188">
        <v>120.14</v>
      </c>
      <c r="AC4329" s="188">
        <v>125.99</v>
      </c>
      <c r="AD4329" s="188">
        <v>62.03</v>
      </c>
      <c r="AE4329" s="188">
        <v>111.22</v>
      </c>
      <c r="AF4329" s="188">
        <v>76.83</v>
      </c>
    </row>
    <row r="4330" spans="1:32" x14ac:dyDescent="0.3">
      <c r="A4330" s="180" t="s">
        <v>973</v>
      </c>
      <c r="B4330" s="180">
        <v>11767</v>
      </c>
      <c r="C4330" s="182" t="s">
        <v>30597</v>
      </c>
      <c r="D4330" s="180" t="s">
        <v>6</v>
      </c>
      <c r="E4330" s="180" t="s">
        <v>857</v>
      </c>
      <c r="F4330" s="188">
        <v>194.12</v>
      </c>
      <c r="G4330" s="188">
        <v>132.99</v>
      </c>
      <c r="H4330" s="188">
        <v>155.71</v>
      </c>
      <c r="I4330" s="188">
        <v>193.6</v>
      </c>
      <c r="J4330" s="188">
        <v>201.76</v>
      </c>
      <c r="K4330" s="188">
        <v>206.51</v>
      </c>
      <c r="L4330" s="188">
        <v>392.37</v>
      </c>
      <c r="M4330" s="188">
        <v>211.67</v>
      </c>
      <c r="N4330" s="188">
        <v>206.51</v>
      </c>
      <c r="O4330" s="188">
        <v>201.34</v>
      </c>
      <c r="P4330" s="188">
        <v>164.17</v>
      </c>
      <c r="Q4330" s="188">
        <v>215.8</v>
      </c>
      <c r="R4330" s="188">
        <v>245.33</v>
      </c>
      <c r="S4330" s="188">
        <v>184.82</v>
      </c>
      <c r="T4330" s="188">
        <v>223.03</v>
      </c>
      <c r="U4330" s="188">
        <v>164.69</v>
      </c>
      <c r="V4330" s="188">
        <v>206.51</v>
      </c>
      <c r="W4330" s="188">
        <v>180.69</v>
      </c>
      <c r="X4330" s="188">
        <v>278.79000000000002</v>
      </c>
      <c r="Y4330" s="188">
        <v>139.38999999999999</v>
      </c>
      <c r="Z4330" s="188">
        <v>154.36000000000001</v>
      </c>
      <c r="AA4330" s="188">
        <v>149.72</v>
      </c>
      <c r="AB4330" s="188">
        <v>319.99</v>
      </c>
      <c r="AC4330" s="188">
        <v>335.58</v>
      </c>
      <c r="AD4330" s="188">
        <v>165.21</v>
      </c>
      <c r="AE4330" s="188">
        <v>296.24</v>
      </c>
      <c r="AF4330" s="188">
        <v>204.65</v>
      </c>
    </row>
    <row r="4331" spans="1:32" x14ac:dyDescent="0.3">
      <c r="A4331" s="180" t="s">
        <v>973</v>
      </c>
      <c r="B4331" s="180">
        <v>11763</v>
      </c>
      <c r="C4331" s="182" t="s">
        <v>30598</v>
      </c>
      <c r="D4331" s="180" t="s">
        <v>6</v>
      </c>
      <c r="E4331" s="180" t="s">
        <v>857</v>
      </c>
      <c r="F4331" s="188">
        <v>151.29</v>
      </c>
      <c r="G4331" s="188">
        <v>103.65</v>
      </c>
      <c r="H4331" s="188">
        <v>121.35</v>
      </c>
      <c r="I4331" s="188">
        <v>150.88999999999999</v>
      </c>
      <c r="J4331" s="188">
        <v>157.25</v>
      </c>
      <c r="K4331" s="188">
        <v>160.94999999999999</v>
      </c>
      <c r="L4331" s="188">
        <v>305.81</v>
      </c>
      <c r="M4331" s="188">
        <v>164.97</v>
      </c>
      <c r="N4331" s="188">
        <v>160.94999999999999</v>
      </c>
      <c r="O4331" s="188">
        <v>156.93</v>
      </c>
      <c r="P4331" s="188">
        <v>127.95</v>
      </c>
      <c r="Q4331" s="188">
        <v>168.19</v>
      </c>
      <c r="R4331" s="188">
        <v>191.21</v>
      </c>
      <c r="S4331" s="188">
        <v>144.05000000000001</v>
      </c>
      <c r="T4331" s="188">
        <v>173.83</v>
      </c>
      <c r="U4331" s="188">
        <v>128.36000000000001</v>
      </c>
      <c r="V4331" s="188">
        <v>160.94999999999999</v>
      </c>
      <c r="W4331" s="188">
        <v>140.83000000000001</v>
      </c>
      <c r="X4331" s="188">
        <v>217.28</v>
      </c>
      <c r="Y4331" s="188">
        <v>108.64</v>
      </c>
      <c r="Z4331" s="188">
        <v>120.31</v>
      </c>
      <c r="AA4331" s="188">
        <v>116.69</v>
      </c>
      <c r="AB4331" s="188">
        <v>249.39</v>
      </c>
      <c r="AC4331" s="188">
        <v>261.55</v>
      </c>
      <c r="AD4331" s="188">
        <v>128.76</v>
      </c>
      <c r="AE4331" s="188">
        <v>230.88</v>
      </c>
      <c r="AF4331" s="188">
        <v>159.5</v>
      </c>
    </row>
    <row r="4332" spans="1:32" x14ac:dyDescent="0.3">
      <c r="A4332" s="180" t="s">
        <v>973</v>
      </c>
      <c r="B4332" s="180">
        <v>11764</v>
      </c>
      <c r="C4332" s="182" t="s">
        <v>30599</v>
      </c>
      <c r="D4332" s="180" t="s">
        <v>6</v>
      </c>
      <c r="E4332" s="180" t="s">
        <v>857</v>
      </c>
      <c r="F4332" s="188">
        <v>124.13</v>
      </c>
      <c r="G4332" s="188">
        <v>85.04</v>
      </c>
      <c r="H4332" s="188">
        <v>99.56</v>
      </c>
      <c r="I4332" s="188">
        <v>123.8</v>
      </c>
      <c r="J4332" s="188">
        <v>129.01</v>
      </c>
      <c r="K4332" s="188">
        <v>132.05000000000001</v>
      </c>
      <c r="L4332" s="188">
        <v>250.9</v>
      </c>
      <c r="M4332" s="188">
        <v>135.35</v>
      </c>
      <c r="N4332" s="188">
        <v>132.05000000000001</v>
      </c>
      <c r="O4332" s="188">
        <v>128.75</v>
      </c>
      <c r="P4332" s="188">
        <v>104.98</v>
      </c>
      <c r="Q4332" s="188">
        <v>137.99</v>
      </c>
      <c r="R4332" s="188">
        <v>156.88</v>
      </c>
      <c r="S4332" s="188">
        <v>118.18</v>
      </c>
      <c r="T4332" s="188">
        <v>142.61000000000001</v>
      </c>
      <c r="U4332" s="188">
        <v>105.31</v>
      </c>
      <c r="V4332" s="188">
        <v>132.05000000000001</v>
      </c>
      <c r="W4332" s="188">
        <v>115.54</v>
      </c>
      <c r="X4332" s="188">
        <v>178.27</v>
      </c>
      <c r="Y4332" s="188">
        <v>89.13</v>
      </c>
      <c r="Z4332" s="188">
        <v>98.71</v>
      </c>
      <c r="AA4332" s="188">
        <v>95.74</v>
      </c>
      <c r="AB4332" s="188">
        <v>204.61</v>
      </c>
      <c r="AC4332" s="188">
        <v>214.58</v>
      </c>
      <c r="AD4332" s="188">
        <v>105.64</v>
      </c>
      <c r="AE4332" s="188">
        <v>189.43</v>
      </c>
      <c r="AF4332" s="188">
        <v>130.86000000000001</v>
      </c>
    </row>
    <row r="4333" spans="1:32" x14ac:dyDescent="0.3">
      <c r="A4333" s="180" t="s">
        <v>973</v>
      </c>
      <c r="B4333" s="180">
        <v>11829</v>
      </c>
      <c r="C4333" s="182" t="s">
        <v>30600</v>
      </c>
      <c r="D4333" s="180" t="s">
        <v>6</v>
      </c>
      <c r="E4333" s="180" t="s">
        <v>857</v>
      </c>
      <c r="F4333" s="188">
        <v>30</v>
      </c>
      <c r="G4333" s="188">
        <v>20.55</v>
      </c>
      <c r="H4333" s="188">
        <v>24.06</v>
      </c>
      <c r="I4333" s="188">
        <v>29.92</v>
      </c>
      <c r="J4333" s="188">
        <v>31.18</v>
      </c>
      <c r="K4333" s="188">
        <v>31.91</v>
      </c>
      <c r="L4333" s="188">
        <v>60.64</v>
      </c>
      <c r="M4333" s="188">
        <v>32.71</v>
      </c>
      <c r="N4333" s="188">
        <v>31.91</v>
      </c>
      <c r="O4333" s="188">
        <v>31.12</v>
      </c>
      <c r="P4333" s="188">
        <v>25.37</v>
      </c>
      <c r="Q4333" s="188">
        <v>33.35</v>
      </c>
      <c r="R4333" s="188">
        <v>37.92</v>
      </c>
      <c r="S4333" s="188">
        <v>28.56</v>
      </c>
      <c r="T4333" s="188">
        <v>34.47</v>
      </c>
      <c r="U4333" s="188">
        <v>25.45</v>
      </c>
      <c r="V4333" s="188">
        <v>31.91</v>
      </c>
      <c r="W4333" s="188">
        <v>27.92</v>
      </c>
      <c r="X4333" s="188">
        <v>43.09</v>
      </c>
      <c r="Y4333" s="188">
        <v>21.54</v>
      </c>
      <c r="Z4333" s="188">
        <v>23.85</v>
      </c>
      <c r="AA4333" s="188">
        <v>23.14</v>
      </c>
      <c r="AB4333" s="188">
        <v>49.45</v>
      </c>
      <c r="AC4333" s="188">
        <v>51.86</v>
      </c>
      <c r="AD4333" s="188">
        <v>25.53</v>
      </c>
      <c r="AE4333" s="188">
        <v>45.78</v>
      </c>
      <c r="AF4333" s="188">
        <v>31.63</v>
      </c>
    </row>
    <row r="4334" spans="1:32" x14ac:dyDescent="0.3">
      <c r="A4334" s="180" t="s">
        <v>973</v>
      </c>
      <c r="B4334" s="180">
        <v>11830</v>
      </c>
      <c r="C4334" s="182" t="s">
        <v>30601</v>
      </c>
      <c r="D4334" s="180" t="s">
        <v>6</v>
      </c>
      <c r="E4334" s="180" t="s">
        <v>857</v>
      </c>
      <c r="F4334" s="188">
        <v>32.39</v>
      </c>
      <c r="G4334" s="188">
        <v>22.19</v>
      </c>
      <c r="H4334" s="188">
        <v>25.98</v>
      </c>
      <c r="I4334" s="188">
        <v>32.31</v>
      </c>
      <c r="J4334" s="188">
        <v>33.67</v>
      </c>
      <c r="K4334" s="188">
        <v>34.46</v>
      </c>
      <c r="L4334" s="188">
        <v>65.48</v>
      </c>
      <c r="M4334" s="188">
        <v>35.32</v>
      </c>
      <c r="N4334" s="188">
        <v>34.46</v>
      </c>
      <c r="O4334" s="188">
        <v>33.6</v>
      </c>
      <c r="P4334" s="188">
        <v>27.4</v>
      </c>
      <c r="Q4334" s="188">
        <v>36.01</v>
      </c>
      <c r="R4334" s="188">
        <v>40.94</v>
      </c>
      <c r="S4334" s="188">
        <v>30.84</v>
      </c>
      <c r="T4334" s="188">
        <v>37.22</v>
      </c>
      <c r="U4334" s="188">
        <v>27.48</v>
      </c>
      <c r="V4334" s="188">
        <v>34.46</v>
      </c>
      <c r="W4334" s="188">
        <v>30.15</v>
      </c>
      <c r="X4334" s="188">
        <v>46.53</v>
      </c>
      <c r="Y4334" s="188">
        <v>23.26</v>
      </c>
      <c r="Z4334" s="188">
        <v>25.76</v>
      </c>
      <c r="AA4334" s="188">
        <v>24.98</v>
      </c>
      <c r="AB4334" s="188">
        <v>53.4</v>
      </c>
      <c r="AC4334" s="188">
        <v>56</v>
      </c>
      <c r="AD4334" s="188">
        <v>27.57</v>
      </c>
      <c r="AE4334" s="188">
        <v>49.44</v>
      </c>
      <c r="AF4334" s="188">
        <v>34.15</v>
      </c>
    </row>
    <row r="4335" spans="1:32" x14ac:dyDescent="0.3">
      <c r="A4335" s="180" t="s">
        <v>973</v>
      </c>
      <c r="B4335" s="180">
        <v>11765</v>
      </c>
      <c r="C4335" s="182" t="s">
        <v>30602</v>
      </c>
      <c r="D4335" s="180" t="s">
        <v>6</v>
      </c>
      <c r="E4335" s="180" t="s">
        <v>857</v>
      </c>
      <c r="F4335" s="188">
        <v>82.72</v>
      </c>
      <c r="G4335" s="188">
        <v>56.67</v>
      </c>
      <c r="H4335" s="188">
        <v>66.349999999999994</v>
      </c>
      <c r="I4335" s="188">
        <v>82.5</v>
      </c>
      <c r="J4335" s="188">
        <v>85.98</v>
      </c>
      <c r="K4335" s="188">
        <v>88.01</v>
      </c>
      <c r="L4335" s="188">
        <v>167.21</v>
      </c>
      <c r="M4335" s="188">
        <v>90.21</v>
      </c>
      <c r="N4335" s="188">
        <v>88.01</v>
      </c>
      <c r="O4335" s="188">
        <v>85.8</v>
      </c>
      <c r="P4335" s="188">
        <v>69.959999999999994</v>
      </c>
      <c r="Q4335" s="188">
        <v>91.97</v>
      </c>
      <c r="R4335" s="188">
        <v>104.55</v>
      </c>
      <c r="S4335" s="188">
        <v>78.760000000000005</v>
      </c>
      <c r="T4335" s="188">
        <v>95.05</v>
      </c>
      <c r="U4335" s="188">
        <v>70.180000000000007</v>
      </c>
      <c r="V4335" s="188">
        <v>88.01</v>
      </c>
      <c r="W4335" s="188">
        <v>77</v>
      </c>
      <c r="X4335" s="188">
        <v>118.81</v>
      </c>
      <c r="Y4335" s="188">
        <v>59.4</v>
      </c>
      <c r="Z4335" s="188">
        <v>65.78</v>
      </c>
      <c r="AA4335" s="188">
        <v>63.8</v>
      </c>
      <c r="AB4335" s="188">
        <v>136.37</v>
      </c>
      <c r="AC4335" s="188">
        <v>143.01</v>
      </c>
      <c r="AD4335" s="188">
        <v>70.400000000000006</v>
      </c>
      <c r="AE4335" s="188">
        <v>126.25</v>
      </c>
      <c r="AF4335" s="188">
        <v>87.21</v>
      </c>
    </row>
    <row r="4336" spans="1:32" x14ac:dyDescent="0.3">
      <c r="A4336" s="180" t="s">
        <v>973</v>
      </c>
      <c r="B4336" s="180">
        <v>11766</v>
      </c>
      <c r="C4336" s="182" t="s">
        <v>30603</v>
      </c>
      <c r="D4336" s="180" t="s">
        <v>6</v>
      </c>
      <c r="E4336" s="180" t="s">
        <v>857</v>
      </c>
      <c r="F4336" s="188">
        <v>45.25</v>
      </c>
      <c r="G4336" s="188">
        <v>31</v>
      </c>
      <c r="H4336" s="188">
        <v>36.29</v>
      </c>
      <c r="I4336" s="188">
        <v>45.13</v>
      </c>
      <c r="J4336" s="188">
        <v>47.03</v>
      </c>
      <c r="K4336" s="188">
        <v>48.14</v>
      </c>
      <c r="L4336" s="188">
        <v>91.46</v>
      </c>
      <c r="M4336" s="188">
        <v>49.34</v>
      </c>
      <c r="N4336" s="188">
        <v>48.14</v>
      </c>
      <c r="O4336" s="188">
        <v>46.93</v>
      </c>
      <c r="P4336" s="188">
        <v>38.270000000000003</v>
      </c>
      <c r="Q4336" s="188">
        <v>50.3</v>
      </c>
      <c r="R4336" s="188">
        <v>57.19</v>
      </c>
      <c r="S4336" s="188">
        <v>43.08</v>
      </c>
      <c r="T4336" s="188">
        <v>51.99</v>
      </c>
      <c r="U4336" s="188">
        <v>38.39</v>
      </c>
      <c r="V4336" s="188">
        <v>48.14</v>
      </c>
      <c r="W4336" s="188">
        <v>42.12</v>
      </c>
      <c r="X4336" s="188">
        <v>64.98</v>
      </c>
      <c r="Y4336" s="188">
        <v>32.49</v>
      </c>
      <c r="Z4336" s="188">
        <v>35.979999999999997</v>
      </c>
      <c r="AA4336" s="188">
        <v>34.9</v>
      </c>
      <c r="AB4336" s="188">
        <v>74.59</v>
      </c>
      <c r="AC4336" s="188">
        <v>78.22</v>
      </c>
      <c r="AD4336" s="188">
        <v>38.51</v>
      </c>
      <c r="AE4336" s="188">
        <v>69.05</v>
      </c>
      <c r="AF4336" s="188">
        <v>47.7</v>
      </c>
    </row>
    <row r="4337" spans="1:32" x14ac:dyDescent="0.3">
      <c r="A4337" s="180" t="s">
        <v>973</v>
      </c>
      <c r="B4337" s="180">
        <v>11824</v>
      </c>
      <c r="C4337" s="182" t="s">
        <v>30604</v>
      </c>
      <c r="D4337" s="180" t="s">
        <v>6</v>
      </c>
      <c r="E4337" s="180" t="s">
        <v>857</v>
      </c>
      <c r="F4337" s="188">
        <v>53.22</v>
      </c>
      <c r="G4337" s="188">
        <v>36.46</v>
      </c>
      <c r="H4337" s="188">
        <v>42.69</v>
      </c>
      <c r="I4337" s="188">
        <v>53.08</v>
      </c>
      <c r="J4337" s="188">
        <v>55.32</v>
      </c>
      <c r="K4337" s="188">
        <v>56.62</v>
      </c>
      <c r="L4337" s="188">
        <v>107.58</v>
      </c>
      <c r="M4337" s="188">
        <v>58.03</v>
      </c>
      <c r="N4337" s="188">
        <v>56.62</v>
      </c>
      <c r="O4337" s="188">
        <v>55.2</v>
      </c>
      <c r="P4337" s="188">
        <v>45.01</v>
      </c>
      <c r="Q4337" s="188">
        <v>59.17</v>
      </c>
      <c r="R4337" s="188">
        <v>67.260000000000005</v>
      </c>
      <c r="S4337" s="188">
        <v>50.67</v>
      </c>
      <c r="T4337" s="188">
        <v>61.15</v>
      </c>
      <c r="U4337" s="188">
        <v>45.15</v>
      </c>
      <c r="V4337" s="188">
        <v>56.62</v>
      </c>
      <c r="W4337" s="188">
        <v>49.54</v>
      </c>
      <c r="X4337" s="188">
        <v>76.44</v>
      </c>
      <c r="Y4337" s="188">
        <v>38.22</v>
      </c>
      <c r="Z4337" s="188">
        <v>42.32</v>
      </c>
      <c r="AA4337" s="188">
        <v>41.05</v>
      </c>
      <c r="AB4337" s="188">
        <v>87.73</v>
      </c>
      <c r="AC4337" s="188">
        <v>92.01</v>
      </c>
      <c r="AD4337" s="188">
        <v>45.29</v>
      </c>
      <c r="AE4337" s="188">
        <v>81.22</v>
      </c>
      <c r="AF4337" s="188">
        <v>56.11</v>
      </c>
    </row>
    <row r="4338" spans="1:32" x14ac:dyDescent="0.3">
      <c r="A4338" s="180" t="s">
        <v>973</v>
      </c>
      <c r="B4338" s="180">
        <v>44045</v>
      </c>
      <c r="C4338" s="182" t="s">
        <v>30605</v>
      </c>
      <c r="D4338" s="180" t="s">
        <v>6</v>
      </c>
      <c r="E4338" s="180" t="s">
        <v>857</v>
      </c>
      <c r="F4338" s="188">
        <v>261.19</v>
      </c>
      <c r="G4338" s="188">
        <v>308.2</v>
      </c>
      <c r="H4338" s="188">
        <v>479.04</v>
      </c>
      <c r="I4338" s="188">
        <v>640.70000000000005</v>
      </c>
      <c r="J4338" s="188">
        <v>320.49</v>
      </c>
      <c r="K4338" s="188">
        <v>343.97</v>
      </c>
      <c r="L4338" s="188">
        <v>358.19</v>
      </c>
      <c r="M4338" s="188">
        <v>257.47000000000003</v>
      </c>
      <c r="N4338" s="188">
        <v>329.06</v>
      </c>
      <c r="O4338" s="188">
        <v>489.4</v>
      </c>
      <c r="P4338" s="188">
        <v>333.65</v>
      </c>
      <c r="Q4338" s="188">
        <v>379.05</v>
      </c>
      <c r="R4338" s="188">
        <v>394.65</v>
      </c>
      <c r="S4338" s="188">
        <v>170.84</v>
      </c>
      <c r="T4338" s="188">
        <v>321.04000000000002</v>
      </c>
      <c r="U4338" s="188">
        <v>378.14</v>
      </c>
      <c r="V4338" s="188">
        <v>352.22</v>
      </c>
      <c r="W4338" s="188">
        <v>274.72000000000003</v>
      </c>
      <c r="X4338" s="188">
        <v>380.66</v>
      </c>
      <c r="Y4338" s="188">
        <v>248.85</v>
      </c>
      <c r="Z4338" s="188">
        <v>384.28</v>
      </c>
      <c r="AA4338" s="188">
        <v>318.79000000000002</v>
      </c>
      <c r="AB4338" s="188">
        <v>616.63</v>
      </c>
      <c r="AC4338" s="188">
        <v>458.17</v>
      </c>
      <c r="AD4338" s="188">
        <v>337.09</v>
      </c>
      <c r="AE4338" s="188">
        <v>291.23</v>
      </c>
      <c r="AF4338" s="188">
        <v>366.81</v>
      </c>
    </row>
    <row r="4339" spans="1:32" x14ac:dyDescent="0.3">
      <c r="A4339" s="180" t="s">
        <v>973</v>
      </c>
      <c r="B4339" s="180">
        <v>39702</v>
      </c>
      <c r="C4339" s="182" t="s">
        <v>30606</v>
      </c>
      <c r="D4339" s="180" t="s">
        <v>6</v>
      </c>
      <c r="E4339" s="180" t="s">
        <v>857</v>
      </c>
      <c r="F4339" s="188">
        <v>1734.65</v>
      </c>
      <c r="G4339" s="188">
        <v>2046.86</v>
      </c>
      <c r="H4339" s="188">
        <v>3181.46</v>
      </c>
      <c r="I4339" s="188">
        <v>4255.1499999999996</v>
      </c>
      <c r="J4339" s="188">
        <v>2128.4899999999998</v>
      </c>
      <c r="K4339" s="188">
        <v>2284.44</v>
      </c>
      <c r="L4339" s="188">
        <v>2378.86</v>
      </c>
      <c r="M4339" s="188">
        <v>1709.98</v>
      </c>
      <c r="N4339" s="188">
        <v>2185.44</v>
      </c>
      <c r="O4339" s="188">
        <v>3250.3</v>
      </c>
      <c r="P4339" s="188">
        <v>2215.9</v>
      </c>
      <c r="Q4339" s="188">
        <v>2517.4499999999998</v>
      </c>
      <c r="R4339" s="188">
        <v>2621.0100000000002</v>
      </c>
      <c r="S4339" s="188">
        <v>1134.5999999999999</v>
      </c>
      <c r="T4339" s="188">
        <v>2132.14</v>
      </c>
      <c r="U4339" s="188">
        <v>2511.36</v>
      </c>
      <c r="V4339" s="188">
        <v>2339.2600000000002</v>
      </c>
      <c r="W4339" s="188">
        <v>1824.5</v>
      </c>
      <c r="X4339" s="188">
        <v>2528.11</v>
      </c>
      <c r="Y4339" s="188">
        <v>1652.71</v>
      </c>
      <c r="Z4339" s="188">
        <v>2552.17</v>
      </c>
      <c r="AA4339" s="188">
        <v>2117.2199999999998</v>
      </c>
      <c r="AB4339" s="188">
        <v>4095.24</v>
      </c>
      <c r="AC4339" s="188">
        <v>3042.87</v>
      </c>
      <c r="AD4339" s="188">
        <v>2238.75</v>
      </c>
      <c r="AE4339" s="188">
        <v>1934.16</v>
      </c>
      <c r="AF4339" s="188">
        <v>2436.12</v>
      </c>
    </row>
    <row r="4340" spans="1:32" x14ac:dyDescent="0.3">
      <c r="A4340" s="180" t="s">
        <v>973</v>
      </c>
      <c r="B4340" s="180">
        <v>13415</v>
      </c>
      <c r="C4340" s="182" t="s">
        <v>30607</v>
      </c>
      <c r="D4340" s="180" t="s">
        <v>6</v>
      </c>
      <c r="E4340" s="180" t="s">
        <v>26586</v>
      </c>
      <c r="F4340" s="188">
        <v>56.95</v>
      </c>
      <c r="G4340" s="188">
        <v>67.2</v>
      </c>
      <c r="H4340" s="188">
        <v>104.45</v>
      </c>
      <c r="I4340" s="188">
        <v>139.69999999999999</v>
      </c>
      <c r="J4340" s="188">
        <v>69.88</v>
      </c>
      <c r="K4340" s="188">
        <v>75</v>
      </c>
      <c r="L4340" s="188">
        <v>78.099999999999994</v>
      </c>
      <c r="M4340" s="188">
        <v>56.14</v>
      </c>
      <c r="N4340" s="188">
        <v>71.75</v>
      </c>
      <c r="O4340" s="188">
        <v>106.71</v>
      </c>
      <c r="P4340" s="188">
        <v>72.75</v>
      </c>
      <c r="Q4340" s="188">
        <v>82.65</v>
      </c>
      <c r="R4340" s="188">
        <v>86.05</v>
      </c>
      <c r="S4340" s="188">
        <v>37.25</v>
      </c>
      <c r="T4340" s="188">
        <v>70</v>
      </c>
      <c r="U4340" s="188">
        <v>82.45</v>
      </c>
      <c r="V4340" s="188">
        <v>76.8</v>
      </c>
      <c r="W4340" s="188">
        <v>59.9</v>
      </c>
      <c r="X4340" s="188">
        <v>83</v>
      </c>
      <c r="Y4340" s="188">
        <v>54.26</v>
      </c>
      <c r="Z4340" s="188">
        <v>83.79</v>
      </c>
      <c r="AA4340" s="188">
        <v>69.510000000000005</v>
      </c>
      <c r="AB4340" s="188">
        <v>134.44999999999999</v>
      </c>
      <c r="AC4340" s="188">
        <v>99.9</v>
      </c>
      <c r="AD4340" s="188">
        <v>73.5</v>
      </c>
      <c r="AE4340" s="188">
        <v>63.5</v>
      </c>
      <c r="AF4340" s="188">
        <v>79.98</v>
      </c>
    </row>
    <row r="4341" spans="1:32" x14ac:dyDescent="0.3">
      <c r="A4341" s="180" t="s">
        <v>973</v>
      </c>
      <c r="B4341" s="180">
        <v>7602</v>
      </c>
      <c r="C4341" s="182" t="s">
        <v>30608</v>
      </c>
      <c r="D4341" s="180" t="s">
        <v>6</v>
      </c>
      <c r="E4341" s="180" t="s">
        <v>857</v>
      </c>
      <c r="F4341" s="188">
        <v>36.340000000000003</v>
      </c>
      <c r="G4341" s="188">
        <v>42.88</v>
      </c>
      <c r="H4341" s="188">
        <v>66.650000000000006</v>
      </c>
      <c r="I4341" s="188">
        <v>89.15</v>
      </c>
      <c r="J4341" s="188">
        <v>44.59</v>
      </c>
      <c r="K4341" s="188">
        <v>47.86</v>
      </c>
      <c r="L4341" s="188">
        <v>49.84</v>
      </c>
      <c r="M4341" s="188">
        <v>35.82</v>
      </c>
      <c r="N4341" s="188">
        <v>45.78</v>
      </c>
      <c r="O4341" s="188">
        <v>68.099999999999994</v>
      </c>
      <c r="P4341" s="188">
        <v>46.42</v>
      </c>
      <c r="Q4341" s="188">
        <v>52.74</v>
      </c>
      <c r="R4341" s="188">
        <v>54.91</v>
      </c>
      <c r="S4341" s="188">
        <v>23.77</v>
      </c>
      <c r="T4341" s="188">
        <v>44.67</v>
      </c>
      <c r="U4341" s="188">
        <v>52.61</v>
      </c>
      <c r="V4341" s="188">
        <v>49.01</v>
      </c>
      <c r="W4341" s="188">
        <v>38.22</v>
      </c>
      <c r="X4341" s="188">
        <v>52.96</v>
      </c>
      <c r="Y4341" s="188">
        <v>34.619999999999997</v>
      </c>
      <c r="Z4341" s="188">
        <v>53.47</v>
      </c>
      <c r="AA4341" s="188">
        <v>44.36</v>
      </c>
      <c r="AB4341" s="188">
        <v>85.8</v>
      </c>
      <c r="AC4341" s="188">
        <v>63.75</v>
      </c>
      <c r="AD4341" s="188">
        <v>46.9</v>
      </c>
      <c r="AE4341" s="188">
        <v>40.520000000000003</v>
      </c>
      <c r="AF4341" s="188">
        <v>51.04</v>
      </c>
    </row>
    <row r="4342" spans="1:32" x14ac:dyDescent="0.3">
      <c r="A4342" s="180" t="s">
        <v>973</v>
      </c>
      <c r="B4342" s="180">
        <v>7603</v>
      </c>
      <c r="C4342" s="182" t="s">
        <v>30609</v>
      </c>
      <c r="D4342" s="180" t="s">
        <v>6</v>
      </c>
      <c r="E4342" s="180" t="s">
        <v>857</v>
      </c>
      <c r="F4342" s="188">
        <v>30.83</v>
      </c>
      <c r="G4342" s="188">
        <v>36.380000000000003</v>
      </c>
      <c r="H4342" s="188">
        <v>56.55</v>
      </c>
      <c r="I4342" s="188">
        <v>75.63</v>
      </c>
      <c r="J4342" s="188">
        <v>37.83</v>
      </c>
      <c r="K4342" s="188">
        <v>40.6</v>
      </c>
      <c r="L4342" s="188">
        <v>42.28</v>
      </c>
      <c r="M4342" s="188">
        <v>30.39</v>
      </c>
      <c r="N4342" s="188">
        <v>38.840000000000003</v>
      </c>
      <c r="O4342" s="188">
        <v>57.77</v>
      </c>
      <c r="P4342" s="188">
        <v>39.380000000000003</v>
      </c>
      <c r="Q4342" s="188">
        <v>44.74</v>
      </c>
      <c r="R4342" s="188">
        <v>46.58</v>
      </c>
      <c r="S4342" s="188">
        <v>20.16</v>
      </c>
      <c r="T4342" s="188">
        <v>37.89</v>
      </c>
      <c r="U4342" s="188">
        <v>44.64</v>
      </c>
      <c r="V4342" s="188">
        <v>41.58</v>
      </c>
      <c r="W4342" s="188">
        <v>32.43</v>
      </c>
      <c r="X4342" s="188">
        <v>44.93</v>
      </c>
      <c r="Y4342" s="188">
        <v>29.37</v>
      </c>
      <c r="Z4342" s="188">
        <v>45.36</v>
      </c>
      <c r="AA4342" s="188">
        <v>37.630000000000003</v>
      </c>
      <c r="AB4342" s="188">
        <v>72.790000000000006</v>
      </c>
      <c r="AC4342" s="188">
        <v>54.08</v>
      </c>
      <c r="AD4342" s="188">
        <v>39.79</v>
      </c>
      <c r="AE4342" s="188">
        <v>34.380000000000003</v>
      </c>
      <c r="AF4342" s="188">
        <v>43.3</v>
      </c>
    </row>
    <row r="4343" spans="1:32" x14ac:dyDescent="0.3">
      <c r="A4343" s="180" t="s">
        <v>973</v>
      </c>
      <c r="B4343" s="180">
        <v>11777</v>
      </c>
      <c r="C4343" s="182" t="s">
        <v>30610</v>
      </c>
      <c r="D4343" s="180" t="s">
        <v>6</v>
      </c>
      <c r="E4343" s="180" t="s">
        <v>857</v>
      </c>
      <c r="F4343" s="188">
        <v>189.52</v>
      </c>
      <c r="G4343" s="188">
        <v>229.85</v>
      </c>
      <c r="H4343" s="188">
        <v>200.08</v>
      </c>
      <c r="I4343" s="188">
        <v>199.49</v>
      </c>
      <c r="J4343" s="188">
        <v>227.68</v>
      </c>
      <c r="K4343" s="188">
        <v>221.17</v>
      </c>
      <c r="L4343" s="188">
        <v>204.98</v>
      </c>
      <c r="M4343" s="188">
        <v>214.67</v>
      </c>
      <c r="N4343" s="188">
        <v>184.31</v>
      </c>
      <c r="O4343" s="188">
        <v>217.27</v>
      </c>
      <c r="P4343" s="188">
        <v>203.72</v>
      </c>
      <c r="Q4343" s="188">
        <v>235.96</v>
      </c>
      <c r="R4343" s="188">
        <v>253.7</v>
      </c>
      <c r="S4343" s="188">
        <v>234.18</v>
      </c>
      <c r="T4343" s="188">
        <v>208.14</v>
      </c>
      <c r="U4343" s="188">
        <v>241.34</v>
      </c>
      <c r="V4343" s="188">
        <v>222.13</v>
      </c>
      <c r="W4343" s="188">
        <v>238.3</v>
      </c>
      <c r="X4343" s="188">
        <v>210.33</v>
      </c>
      <c r="Y4343" s="188">
        <v>220.31</v>
      </c>
      <c r="Z4343" s="188">
        <v>207.73</v>
      </c>
      <c r="AA4343" s="188">
        <v>206</v>
      </c>
      <c r="AB4343" s="188">
        <v>201.46</v>
      </c>
      <c r="AC4343" s="188">
        <v>203.61</v>
      </c>
      <c r="AD4343" s="188">
        <v>206</v>
      </c>
      <c r="AE4343" s="188">
        <v>255.87</v>
      </c>
      <c r="AF4343" s="188">
        <v>222.15</v>
      </c>
    </row>
    <row r="4344" spans="1:32" x14ac:dyDescent="0.3">
      <c r="A4344" s="180" t="s">
        <v>973</v>
      </c>
      <c r="B4344" s="180">
        <v>13417</v>
      </c>
      <c r="C4344" s="182" t="s">
        <v>30611</v>
      </c>
      <c r="D4344" s="180" t="s">
        <v>6</v>
      </c>
      <c r="E4344" s="180" t="s">
        <v>857</v>
      </c>
      <c r="F4344" s="188">
        <v>74.17</v>
      </c>
      <c r="G4344" s="188">
        <v>87.52</v>
      </c>
      <c r="H4344" s="188">
        <v>136.04</v>
      </c>
      <c r="I4344" s="188">
        <v>181.95</v>
      </c>
      <c r="J4344" s="188">
        <v>91.01</v>
      </c>
      <c r="K4344" s="188">
        <v>97.68</v>
      </c>
      <c r="L4344" s="188">
        <v>101.72</v>
      </c>
      <c r="M4344" s="188">
        <v>73.11</v>
      </c>
      <c r="N4344" s="188">
        <v>93.45</v>
      </c>
      <c r="O4344" s="188">
        <v>138.97999999999999</v>
      </c>
      <c r="P4344" s="188">
        <v>94.75</v>
      </c>
      <c r="Q4344" s="188">
        <v>107.64</v>
      </c>
      <c r="R4344" s="188">
        <v>112.07</v>
      </c>
      <c r="S4344" s="188">
        <v>48.51</v>
      </c>
      <c r="T4344" s="188">
        <v>91.17</v>
      </c>
      <c r="U4344" s="188">
        <v>107.38</v>
      </c>
      <c r="V4344" s="188">
        <v>100.02</v>
      </c>
      <c r="W4344" s="188">
        <v>78.010000000000005</v>
      </c>
      <c r="X4344" s="188">
        <v>108.1</v>
      </c>
      <c r="Y4344" s="188">
        <v>70.67</v>
      </c>
      <c r="Z4344" s="188">
        <v>109.13</v>
      </c>
      <c r="AA4344" s="188">
        <v>90.53</v>
      </c>
      <c r="AB4344" s="188">
        <v>175.11</v>
      </c>
      <c r="AC4344" s="188">
        <v>130.11000000000001</v>
      </c>
      <c r="AD4344" s="188">
        <v>95.73</v>
      </c>
      <c r="AE4344" s="188">
        <v>82.7</v>
      </c>
      <c r="AF4344" s="188">
        <v>104.17</v>
      </c>
    </row>
    <row r="4345" spans="1:32" x14ac:dyDescent="0.3">
      <c r="A4345" s="180" t="s">
        <v>973</v>
      </c>
      <c r="B4345" s="180">
        <v>36791</v>
      </c>
      <c r="C4345" s="182" t="s">
        <v>30612</v>
      </c>
      <c r="D4345" s="180" t="s">
        <v>6</v>
      </c>
      <c r="E4345" s="180" t="s">
        <v>857</v>
      </c>
      <c r="F4345" s="188">
        <v>111.32</v>
      </c>
      <c r="G4345" s="188">
        <v>131.36000000000001</v>
      </c>
      <c r="H4345" s="188">
        <v>204.17</v>
      </c>
      <c r="I4345" s="188">
        <v>273.08</v>
      </c>
      <c r="J4345" s="188">
        <v>136.59</v>
      </c>
      <c r="K4345" s="188">
        <v>146.6</v>
      </c>
      <c r="L4345" s="188">
        <v>152.66</v>
      </c>
      <c r="M4345" s="188">
        <v>109.74</v>
      </c>
      <c r="N4345" s="188">
        <v>140.25</v>
      </c>
      <c r="O4345" s="188">
        <v>208.59</v>
      </c>
      <c r="P4345" s="188">
        <v>142.19999999999999</v>
      </c>
      <c r="Q4345" s="188">
        <v>161.56</v>
      </c>
      <c r="R4345" s="188">
        <v>168.2</v>
      </c>
      <c r="S4345" s="188">
        <v>72.81</v>
      </c>
      <c r="T4345" s="188">
        <v>136.83000000000001</v>
      </c>
      <c r="U4345" s="188">
        <v>161.16999999999999</v>
      </c>
      <c r="V4345" s="188">
        <v>150.12</v>
      </c>
      <c r="W4345" s="188">
        <v>117.09</v>
      </c>
      <c r="X4345" s="188">
        <v>162.24</v>
      </c>
      <c r="Y4345" s="188">
        <v>106.06</v>
      </c>
      <c r="Z4345" s="188">
        <v>163.79</v>
      </c>
      <c r="AA4345" s="188">
        <v>135.87</v>
      </c>
      <c r="AB4345" s="188">
        <v>262.81</v>
      </c>
      <c r="AC4345" s="188">
        <v>195.28</v>
      </c>
      <c r="AD4345" s="188">
        <v>143.66999999999999</v>
      </c>
      <c r="AE4345" s="188">
        <v>124.12</v>
      </c>
      <c r="AF4345" s="188">
        <v>156.34</v>
      </c>
    </row>
    <row r="4346" spans="1:32" x14ac:dyDescent="0.3">
      <c r="A4346" s="180" t="s">
        <v>973</v>
      </c>
      <c r="B4346" s="180">
        <v>36795</v>
      </c>
      <c r="C4346" s="182" t="s">
        <v>30613</v>
      </c>
      <c r="D4346" s="180" t="s">
        <v>6</v>
      </c>
      <c r="E4346" s="180" t="s">
        <v>857</v>
      </c>
      <c r="F4346" s="188">
        <v>1407.51</v>
      </c>
      <c r="G4346" s="188">
        <v>1660.84</v>
      </c>
      <c r="H4346" s="188">
        <v>2581.4699999999998</v>
      </c>
      <c r="I4346" s="188">
        <v>3452.67</v>
      </c>
      <c r="J4346" s="188">
        <v>1727.07</v>
      </c>
      <c r="K4346" s="188">
        <v>1853.62</v>
      </c>
      <c r="L4346" s="188">
        <v>1930.23</v>
      </c>
      <c r="M4346" s="188">
        <v>1387.49</v>
      </c>
      <c r="N4346" s="188">
        <v>1773.29</v>
      </c>
      <c r="O4346" s="188">
        <v>2637.33</v>
      </c>
      <c r="P4346" s="188">
        <v>1798.01</v>
      </c>
      <c r="Q4346" s="188">
        <v>2042.68</v>
      </c>
      <c r="R4346" s="188">
        <v>2126.7199999999998</v>
      </c>
      <c r="S4346" s="188">
        <v>920.63</v>
      </c>
      <c r="T4346" s="188">
        <v>1730.04</v>
      </c>
      <c r="U4346" s="188">
        <v>2037.74</v>
      </c>
      <c r="V4346" s="188">
        <v>1898.1</v>
      </c>
      <c r="W4346" s="188">
        <v>1480.42</v>
      </c>
      <c r="X4346" s="188">
        <v>2051.33</v>
      </c>
      <c r="Y4346" s="188">
        <v>1341.03</v>
      </c>
      <c r="Z4346" s="188">
        <v>2070.86</v>
      </c>
      <c r="AA4346" s="188">
        <v>1717.93</v>
      </c>
      <c r="AB4346" s="188">
        <v>3322.92</v>
      </c>
      <c r="AC4346" s="188">
        <v>2469.02</v>
      </c>
      <c r="AD4346" s="188">
        <v>1816.54</v>
      </c>
      <c r="AE4346" s="188">
        <v>1569.39</v>
      </c>
      <c r="AF4346" s="188">
        <v>1976.7</v>
      </c>
    </row>
    <row r="4347" spans="1:32" x14ac:dyDescent="0.3">
      <c r="A4347" s="180" t="s">
        <v>973</v>
      </c>
      <c r="B4347" s="180">
        <v>36796</v>
      </c>
      <c r="C4347" s="182" t="s">
        <v>30614</v>
      </c>
      <c r="D4347" s="180" t="s">
        <v>6</v>
      </c>
      <c r="E4347" s="180" t="s">
        <v>857</v>
      </c>
      <c r="F4347" s="188">
        <v>116.96</v>
      </c>
      <c r="G4347" s="188">
        <v>138.01</v>
      </c>
      <c r="H4347" s="188">
        <v>214.52</v>
      </c>
      <c r="I4347" s="188">
        <v>286.91000000000003</v>
      </c>
      <c r="J4347" s="188">
        <v>143.52000000000001</v>
      </c>
      <c r="K4347" s="188">
        <v>154.03</v>
      </c>
      <c r="L4347" s="188">
        <v>160.4</v>
      </c>
      <c r="M4347" s="188">
        <v>115.3</v>
      </c>
      <c r="N4347" s="188">
        <v>147.36000000000001</v>
      </c>
      <c r="O4347" s="188">
        <v>219.16</v>
      </c>
      <c r="P4347" s="188">
        <v>149.41</v>
      </c>
      <c r="Q4347" s="188">
        <v>169.74</v>
      </c>
      <c r="R4347" s="188">
        <v>176.73</v>
      </c>
      <c r="S4347" s="188">
        <v>76.5</v>
      </c>
      <c r="T4347" s="188">
        <v>143.76</v>
      </c>
      <c r="U4347" s="188">
        <v>169.33</v>
      </c>
      <c r="V4347" s="188">
        <v>157.72999999999999</v>
      </c>
      <c r="W4347" s="188">
        <v>123.02</v>
      </c>
      <c r="X4347" s="188">
        <v>170.46</v>
      </c>
      <c r="Y4347" s="188">
        <v>111.44</v>
      </c>
      <c r="Z4347" s="188">
        <v>172.08</v>
      </c>
      <c r="AA4347" s="188">
        <v>142.76</v>
      </c>
      <c r="AB4347" s="188">
        <v>276.13</v>
      </c>
      <c r="AC4347" s="188">
        <v>205.17</v>
      </c>
      <c r="AD4347" s="188">
        <v>150.94999999999999</v>
      </c>
      <c r="AE4347" s="188">
        <v>130.41</v>
      </c>
      <c r="AF4347" s="188">
        <v>164.26</v>
      </c>
    </row>
    <row r="4348" spans="1:32" x14ac:dyDescent="0.3">
      <c r="A4348" s="180" t="s">
        <v>973</v>
      </c>
      <c r="B4348" s="180">
        <v>36792</v>
      </c>
      <c r="C4348" s="182" t="s">
        <v>30615</v>
      </c>
      <c r="D4348" s="180" t="s">
        <v>6</v>
      </c>
      <c r="E4348" s="180" t="s">
        <v>857</v>
      </c>
      <c r="F4348" s="188">
        <v>148.16</v>
      </c>
      <c r="G4348" s="188">
        <v>174.83</v>
      </c>
      <c r="H4348" s="188">
        <v>271.74</v>
      </c>
      <c r="I4348" s="188">
        <v>363.45</v>
      </c>
      <c r="J4348" s="188">
        <v>181.8</v>
      </c>
      <c r="K4348" s="188">
        <v>195.12</v>
      </c>
      <c r="L4348" s="188">
        <v>203.18</v>
      </c>
      <c r="M4348" s="188">
        <v>146.05000000000001</v>
      </c>
      <c r="N4348" s="188">
        <v>186.66</v>
      </c>
      <c r="O4348" s="188">
        <v>277.62</v>
      </c>
      <c r="P4348" s="188">
        <v>189.27</v>
      </c>
      <c r="Q4348" s="188">
        <v>215.02</v>
      </c>
      <c r="R4348" s="188">
        <v>223.87</v>
      </c>
      <c r="S4348" s="188">
        <v>96.91</v>
      </c>
      <c r="T4348" s="188">
        <v>182.11</v>
      </c>
      <c r="U4348" s="188">
        <v>214.5</v>
      </c>
      <c r="V4348" s="188">
        <v>199.8</v>
      </c>
      <c r="W4348" s="188">
        <v>155.83000000000001</v>
      </c>
      <c r="X4348" s="188">
        <v>215.93</v>
      </c>
      <c r="Y4348" s="188">
        <v>141.16</v>
      </c>
      <c r="Z4348" s="188">
        <v>217.99</v>
      </c>
      <c r="AA4348" s="188">
        <v>180.84</v>
      </c>
      <c r="AB4348" s="188">
        <v>349.79</v>
      </c>
      <c r="AC4348" s="188">
        <v>259.89999999999998</v>
      </c>
      <c r="AD4348" s="188">
        <v>191.22</v>
      </c>
      <c r="AE4348" s="188">
        <v>165.2</v>
      </c>
      <c r="AF4348" s="188">
        <v>208.08</v>
      </c>
    </row>
    <row r="4349" spans="1:32" x14ac:dyDescent="0.3">
      <c r="A4349" s="180" t="s">
        <v>973</v>
      </c>
      <c r="B4349" s="180">
        <v>11773</v>
      </c>
      <c r="C4349" s="182" t="s">
        <v>30616</v>
      </c>
      <c r="D4349" s="180" t="s">
        <v>6</v>
      </c>
      <c r="E4349" s="180" t="s">
        <v>857</v>
      </c>
      <c r="F4349" s="188">
        <v>98.63</v>
      </c>
      <c r="G4349" s="188">
        <v>116.38</v>
      </c>
      <c r="H4349" s="188">
        <v>180.89</v>
      </c>
      <c r="I4349" s="188">
        <v>241.94</v>
      </c>
      <c r="J4349" s="188">
        <v>121.02</v>
      </c>
      <c r="K4349" s="188">
        <v>129.88999999999999</v>
      </c>
      <c r="L4349" s="188">
        <v>135.26</v>
      </c>
      <c r="M4349" s="188">
        <v>97.22</v>
      </c>
      <c r="N4349" s="188">
        <v>124.26</v>
      </c>
      <c r="O4349" s="188">
        <v>184.81</v>
      </c>
      <c r="P4349" s="188">
        <v>125.99</v>
      </c>
      <c r="Q4349" s="188">
        <v>143.13999999999999</v>
      </c>
      <c r="R4349" s="188">
        <v>149.02000000000001</v>
      </c>
      <c r="S4349" s="188">
        <v>64.510000000000005</v>
      </c>
      <c r="T4349" s="188">
        <v>121.23</v>
      </c>
      <c r="U4349" s="188">
        <v>142.79</v>
      </c>
      <c r="V4349" s="188">
        <v>133</v>
      </c>
      <c r="W4349" s="188">
        <v>103.74</v>
      </c>
      <c r="X4349" s="188">
        <v>143.74</v>
      </c>
      <c r="Y4349" s="188">
        <v>93.97</v>
      </c>
      <c r="Z4349" s="188">
        <v>145.11000000000001</v>
      </c>
      <c r="AA4349" s="188">
        <v>120.38</v>
      </c>
      <c r="AB4349" s="188">
        <v>232.85</v>
      </c>
      <c r="AC4349" s="188">
        <v>173.01</v>
      </c>
      <c r="AD4349" s="188">
        <v>127.29</v>
      </c>
      <c r="AE4349" s="188">
        <v>109.97</v>
      </c>
      <c r="AF4349" s="188">
        <v>138.51</v>
      </c>
    </row>
    <row r="4350" spans="1:32" x14ac:dyDescent="0.3">
      <c r="A4350" s="180" t="s">
        <v>973</v>
      </c>
      <c r="B4350" s="180">
        <v>11762</v>
      </c>
      <c r="C4350" s="182" t="s">
        <v>30617</v>
      </c>
      <c r="D4350" s="180" t="s">
        <v>6</v>
      </c>
      <c r="E4350" s="180" t="s">
        <v>857</v>
      </c>
      <c r="F4350" s="188">
        <v>46.78</v>
      </c>
      <c r="G4350" s="188">
        <v>55.2</v>
      </c>
      <c r="H4350" s="188">
        <v>85.8</v>
      </c>
      <c r="I4350" s="188">
        <v>114.76</v>
      </c>
      <c r="J4350" s="188">
        <v>57.4</v>
      </c>
      <c r="K4350" s="188">
        <v>61.61</v>
      </c>
      <c r="L4350" s="188">
        <v>64.150000000000006</v>
      </c>
      <c r="M4350" s="188">
        <v>46.11</v>
      </c>
      <c r="N4350" s="188">
        <v>58.94</v>
      </c>
      <c r="O4350" s="188">
        <v>87.66</v>
      </c>
      <c r="P4350" s="188">
        <v>59.76</v>
      </c>
      <c r="Q4350" s="188">
        <v>67.89</v>
      </c>
      <c r="R4350" s="188">
        <v>70.680000000000007</v>
      </c>
      <c r="S4350" s="188">
        <v>30.6</v>
      </c>
      <c r="T4350" s="188">
        <v>57.5</v>
      </c>
      <c r="U4350" s="188">
        <v>67.73</v>
      </c>
      <c r="V4350" s="188">
        <v>63.08</v>
      </c>
      <c r="W4350" s="188">
        <v>49.2</v>
      </c>
      <c r="X4350" s="188">
        <v>68.180000000000007</v>
      </c>
      <c r="Y4350" s="188">
        <v>44.57</v>
      </c>
      <c r="Z4350" s="188">
        <v>68.83</v>
      </c>
      <c r="AA4350" s="188">
        <v>57.1</v>
      </c>
      <c r="AB4350" s="188">
        <v>110.44</v>
      </c>
      <c r="AC4350" s="188">
        <v>82.06</v>
      </c>
      <c r="AD4350" s="188">
        <v>60.37</v>
      </c>
      <c r="AE4350" s="188">
        <v>52.16</v>
      </c>
      <c r="AF4350" s="188">
        <v>65.7</v>
      </c>
    </row>
    <row r="4351" spans="1:32" x14ac:dyDescent="0.3">
      <c r="A4351" s="180" t="s">
        <v>973</v>
      </c>
      <c r="B4351" s="180">
        <v>7604</v>
      </c>
      <c r="C4351" s="182" t="s">
        <v>30618</v>
      </c>
      <c r="D4351" s="180" t="s">
        <v>6</v>
      </c>
      <c r="E4351" s="180" t="s">
        <v>857</v>
      </c>
      <c r="F4351" s="188">
        <v>39.61</v>
      </c>
      <c r="G4351" s="188">
        <v>46.74</v>
      </c>
      <c r="H4351" s="188">
        <v>72.650000000000006</v>
      </c>
      <c r="I4351" s="188">
        <v>97.17</v>
      </c>
      <c r="J4351" s="188">
        <v>48.6</v>
      </c>
      <c r="K4351" s="188">
        <v>52.16</v>
      </c>
      <c r="L4351" s="188">
        <v>54.32</v>
      </c>
      <c r="M4351" s="188">
        <v>39.049999999999997</v>
      </c>
      <c r="N4351" s="188">
        <v>49.9</v>
      </c>
      <c r="O4351" s="188">
        <v>74.22</v>
      </c>
      <c r="P4351" s="188">
        <v>50.6</v>
      </c>
      <c r="Q4351" s="188">
        <v>57.49</v>
      </c>
      <c r="R4351" s="188">
        <v>59.85</v>
      </c>
      <c r="S4351" s="188">
        <v>25.91</v>
      </c>
      <c r="T4351" s="188">
        <v>48.69</v>
      </c>
      <c r="U4351" s="188">
        <v>57.35</v>
      </c>
      <c r="V4351" s="188">
        <v>53.42</v>
      </c>
      <c r="W4351" s="188">
        <v>41.66</v>
      </c>
      <c r="X4351" s="188">
        <v>57.73</v>
      </c>
      <c r="Y4351" s="188">
        <v>37.74</v>
      </c>
      <c r="Z4351" s="188">
        <v>58.28</v>
      </c>
      <c r="AA4351" s="188">
        <v>48.35</v>
      </c>
      <c r="AB4351" s="188">
        <v>93.52</v>
      </c>
      <c r="AC4351" s="188">
        <v>69.48</v>
      </c>
      <c r="AD4351" s="188">
        <v>51.12</v>
      </c>
      <c r="AE4351" s="188">
        <v>44.16</v>
      </c>
      <c r="AF4351" s="188">
        <v>55.63</v>
      </c>
    </row>
    <row r="4352" spans="1:32" x14ac:dyDescent="0.3">
      <c r="A4352" s="180" t="s">
        <v>973</v>
      </c>
      <c r="B4352" s="180">
        <v>13984</v>
      </c>
      <c r="C4352" s="182" t="s">
        <v>30619</v>
      </c>
      <c r="D4352" s="180" t="s">
        <v>6</v>
      </c>
      <c r="E4352" s="180" t="s">
        <v>857</v>
      </c>
      <c r="F4352" s="188">
        <v>57.56</v>
      </c>
      <c r="G4352" s="188">
        <v>67.930000000000007</v>
      </c>
      <c r="H4352" s="188">
        <v>105.58</v>
      </c>
      <c r="I4352" s="188">
        <v>141.21</v>
      </c>
      <c r="J4352" s="188">
        <v>70.63</v>
      </c>
      <c r="K4352" s="188">
        <v>75.81</v>
      </c>
      <c r="L4352" s="188">
        <v>78.94</v>
      </c>
      <c r="M4352" s="188">
        <v>56.75</v>
      </c>
      <c r="N4352" s="188">
        <v>72.53</v>
      </c>
      <c r="O4352" s="188">
        <v>107.87</v>
      </c>
      <c r="P4352" s="188">
        <v>73.540000000000006</v>
      </c>
      <c r="Q4352" s="188">
        <v>83.54</v>
      </c>
      <c r="R4352" s="188">
        <v>86.98</v>
      </c>
      <c r="S4352" s="188">
        <v>37.65</v>
      </c>
      <c r="T4352" s="188">
        <v>70.760000000000005</v>
      </c>
      <c r="U4352" s="188">
        <v>83.34</v>
      </c>
      <c r="V4352" s="188">
        <v>77.63</v>
      </c>
      <c r="W4352" s="188">
        <v>60.55</v>
      </c>
      <c r="X4352" s="188">
        <v>83.9</v>
      </c>
      <c r="Y4352" s="188">
        <v>54.84</v>
      </c>
      <c r="Z4352" s="188">
        <v>84.7</v>
      </c>
      <c r="AA4352" s="188">
        <v>70.260000000000005</v>
      </c>
      <c r="AB4352" s="188">
        <v>135.91</v>
      </c>
      <c r="AC4352" s="188">
        <v>100.98</v>
      </c>
      <c r="AD4352" s="188">
        <v>74.290000000000006</v>
      </c>
      <c r="AE4352" s="188">
        <v>64.19</v>
      </c>
      <c r="AF4352" s="188">
        <v>80.84</v>
      </c>
    </row>
    <row r="4353" spans="1:32" x14ac:dyDescent="0.3">
      <c r="A4353" s="180" t="s">
        <v>973</v>
      </c>
      <c r="B4353" s="180">
        <v>11772</v>
      </c>
      <c r="C4353" s="182" t="s">
        <v>30620</v>
      </c>
      <c r="D4353" s="180" t="s">
        <v>6</v>
      </c>
      <c r="E4353" s="180" t="s">
        <v>857</v>
      </c>
      <c r="F4353" s="188">
        <v>98.94</v>
      </c>
      <c r="G4353" s="188">
        <v>116.74</v>
      </c>
      <c r="H4353" s="188">
        <v>181.46</v>
      </c>
      <c r="I4353" s="188">
        <v>242.7</v>
      </c>
      <c r="J4353" s="188">
        <v>121.4</v>
      </c>
      <c r="K4353" s="188">
        <v>130.30000000000001</v>
      </c>
      <c r="L4353" s="188">
        <v>135.68</v>
      </c>
      <c r="M4353" s="188">
        <v>97.53</v>
      </c>
      <c r="N4353" s="188">
        <v>124.65</v>
      </c>
      <c r="O4353" s="188">
        <v>185.39</v>
      </c>
      <c r="P4353" s="188">
        <v>126.39</v>
      </c>
      <c r="Q4353" s="188">
        <v>143.59</v>
      </c>
      <c r="R4353" s="188">
        <v>149.49</v>
      </c>
      <c r="S4353" s="188">
        <v>64.709999999999994</v>
      </c>
      <c r="T4353" s="188">
        <v>121.61</v>
      </c>
      <c r="U4353" s="188">
        <v>143.24</v>
      </c>
      <c r="V4353" s="188">
        <v>133.41999999999999</v>
      </c>
      <c r="W4353" s="188">
        <v>104.06</v>
      </c>
      <c r="X4353" s="188">
        <v>144.19</v>
      </c>
      <c r="Y4353" s="188">
        <v>94.26</v>
      </c>
      <c r="Z4353" s="188">
        <v>145.57</v>
      </c>
      <c r="AA4353" s="188">
        <v>120.76</v>
      </c>
      <c r="AB4353" s="188">
        <v>233.58</v>
      </c>
      <c r="AC4353" s="188">
        <v>173.55</v>
      </c>
      <c r="AD4353" s="188">
        <v>127.69</v>
      </c>
      <c r="AE4353" s="188">
        <v>110.32</v>
      </c>
      <c r="AF4353" s="188">
        <v>138.94999999999999</v>
      </c>
    </row>
    <row r="4354" spans="1:32" x14ac:dyDescent="0.3">
      <c r="A4354" s="180" t="s">
        <v>973</v>
      </c>
      <c r="B4354" s="180">
        <v>13983</v>
      </c>
      <c r="C4354" s="182" t="s">
        <v>30621</v>
      </c>
      <c r="D4354" s="180" t="s">
        <v>6</v>
      </c>
      <c r="E4354" s="180" t="s">
        <v>857</v>
      </c>
      <c r="F4354" s="188">
        <v>74.930000000000007</v>
      </c>
      <c r="G4354" s="188">
        <v>88.41</v>
      </c>
      <c r="H4354" s="188">
        <v>137.41999999999999</v>
      </c>
      <c r="I4354" s="188">
        <v>183.8</v>
      </c>
      <c r="J4354" s="188">
        <v>91.94</v>
      </c>
      <c r="K4354" s="188">
        <v>98.67</v>
      </c>
      <c r="L4354" s="188">
        <v>102.75</v>
      </c>
      <c r="M4354" s="188">
        <v>73.86</v>
      </c>
      <c r="N4354" s="188">
        <v>94.4</v>
      </c>
      <c r="O4354" s="188">
        <v>140.4</v>
      </c>
      <c r="P4354" s="188">
        <v>95.71</v>
      </c>
      <c r="Q4354" s="188">
        <v>108.74</v>
      </c>
      <c r="R4354" s="188">
        <v>113.21</v>
      </c>
      <c r="S4354" s="188">
        <v>49.01</v>
      </c>
      <c r="T4354" s="188">
        <v>92.1</v>
      </c>
      <c r="U4354" s="188">
        <v>108.48</v>
      </c>
      <c r="V4354" s="188">
        <v>101.04</v>
      </c>
      <c r="W4354" s="188">
        <v>78.81</v>
      </c>
      <c r="X4354" s="188">
        <v>109.2</v>
      </c>
      <c r="Y4354" s="188">
        <v>71.39</v>
      </c>
      <c r="Z4354" s="188">
        <v>110.24</v>
      </c>
      <c r="AA4354" s="188">
        <v>91.45</v>
      </c>
      <c r="AB4354" s="188">
        <v>176.89</v>
      </c>
      <c r="AC4354" s="188">
        <v>131.44</v>
      </c>
      <c r="AD4354" s="188">
        <v>96.7</v>
      </c>
      <c r="AE4354" s="188">
        <v>83.54</v>
      </c>
      <c r="AF4354" s="188">
        <v>105.23</v>
      </c>
    </row>
    <row r="4355" spans="1:32" x14ac:dyDescent="0.3">
      <c r="A4355" s="180" t="s">
        <v>973</v>
      </c>
      <c r="B4355" s="180">
        <v>13416</v>
      </c>
      <c r="C4355" s="182" t="s">
        <v>30622</v>
      </c>
      <c r="D4355" s="180" t="s">
        <v>6</v>
      </c>
      <c r="E4355" s="180" t="s">
        <v>857</v>
      </c>
      <c r="F4355" s="188">
        <v>66.55</v>
      </c>
      <c r="G4355" s="188">
        <v>78.53</v>
      </c>
      <c r="H4355" s="188">
        <v>122.06</v>
      </c>
      <c r="I4355" s="188">
        <v>163.25</v>
      </c>
      <c r="J4355" s="188">
        <v>81.66</v>
      </c>
      <c r="K4355" s="188">
        <v>87.64</v>
      </c>
      <c r="L4355" s="188">
        <v>91.26</v>
      </c>
      <c r="M4355" s="188">
        <v>65.599999999999994</v>
      </c>
      <c r="N4355" s="188">
        <v>83.84</v>
      </c>
      <c r="O4355" s="188">
        <v>124.7</v>
      </c>
      <c r="P4355" s="188">
        <v>85.01</v>
      </c>
      <c r="Q4355" s="188">
        <v>96.58</v>
      </c>
      <c r="R4355" s="188">
        <v>100.56</v>
      </c>
      <c r="S4355" s="188">
        <v>43.53</v>
      </c>
      <c r="T4355" s="188">
        <v>81.8</v>
      </c>
      <c r="U4355" s="188">
        <v>96.35</v>
      </c>
      <c r="V4355" s="188">
        <v>89.75</v>
      </c>
      <c r="W4355" s="188">
        <v>70</v>
      </c>
      <c r="X4355" s="188">
        <v>96.99</v>
      </c>
      <c r="Y4355" s="188">
        <v>63.4</v>
      </c>
      <c r="Z4355" s="188">
        <v>97.91</v>
      </c>
      <c r="AA4355" s="188">
        <v>81.23</v>
      </c>
      <c r="AB4355" s="188">
        <v>157.12</v>
      </c>
      <c r="AC4355" s="188">
        <v>116.74</v>
      </c>
      <c r="AD4355" s="188">
        <v>85.89</v>
      </c>
      <c r="AE4355" s="188">
        <v>74.2</v>
      </c>
      <c r="AF4355" s="188">
        <v>93.46</v>
      </c>
    </row>
    <row r="4356" spans="1:32" x14ac:dyDescent="0.3">
      <c r="A4356" s="180" t="s">
        <v>973</v>
      </c>
      <c r="B4356" s="180">
        <v>40329</v>
      </c>
      <c r="C4356" s="182" t="s">
        <v>31641</v>
      </c>
      <c r="D4356" s="180" t="s">
        <v>6</v>
      </c>
      <c r="E4356" s="180" t="s">
        <v>26586</v>
      </c>
      <c r="F4356" s="188">
        <v>18.8</v>
      </c>
      <c r="G4356" s="188">
        <v>12.88</v>
      </c>
      <c r="H4356" s="188">
        <v>15.08</v>
      </c>
      <c r="I4356" s="188">
        <v>18.75</v>
      </c>
      <c r="J4356" s="188">
        <v>19.54</v>
      </c>
      <c r="K4356" s="188">
        <v>20</v>
      </c>
      <c r="L4356" s="188">
        <v>38</v>
      </c>
      <c r="M4356" s="188">
        <v>20.5</v>
      </c>
      <c r="N4356" s="188">
        <v>20</v>
      </c>
      <c r="O4356" s="188">
        <v>19.5</v>
      </c>
      <c r="P4356" s="188">
        <v>15.9</v>
      </c>
      <c r="Q4356" s="188">
        <v>20.9</v>
      </c>
      <c r="R4356" s="188">
        <v>23.76</v>
      </c>
      <c r="S4356" s="188">
        <v>17.899999999999999</v>
      </c>
      <c r="T4356" s="188">
        <v>21.6</v>
      </c>
      <c r="U4356" s="188">
        <v>15.95</v>
      </c>
      <c r="V4356" s="188">
        <v>20</v>
      </c>
      <c r="W4356" s="188">
        <v>17.5</v>
      </c>
      <c r="X4356" s="188">
        <v>27</v>
      </c>
      <c r="Y4356" s="188">
        <v>13.5</v>
      </c>
      <c r="Z4356" s="188">
        <v>14.95</v>
      </c>
      <c r="AA4356" s="188">
        <v>14.5</v>
      </c>
      <c r="AB4356" s="188">
        <v>30.99</v>
      </c>
      <c r="AC4356" s="188">
        <v>32.5</v>
      </c>
      <c r="AD4356" s="188">
        <v>16</v>
      </c>
      <c r="AE4356" s="188">
        <v>28.69</v>
      </c>
      <c r="AF4356" s="188">
        <v>19.82</v>
      </c>
    </row>
    <row r="4357" spans="1:32" x14ac:dyDescent="0.3">
      <c r="A4357" s="180" t="s">
        <v>973</v>
      </c>
      <c r="B4357" s="180">
        <v>11823</v>
      </c>
      <c r="C4357" s="182" t="s">
        <v>30623</v>
      </c>
      <c r="D4357" s="180" t="s">
        <v>6</v>
      </c>
      <c r="E4357" s="180" t="s">
        <v>857</v>
      </c>
      <c r="F4357" s="188">
        <v>7.92</v>
      </c>
      <c r="G4357" s="188">
        <v>5.42</v>
      </c>
      <c r="H4357" s="188">
        <v>6.35</v>
      </c>
      <c r="I4357" s="188">
        <v>7.9</v>
      </c>
      <c r="J4357" s="188">
        <v>8.23</v>
      </c>
      <c r="K4357" s="188">
        <v>8.42</v>
      </c>
      <c r="L4357" s="188">
        <v>16.010000000000002</v>
      </c>
      <c r="M4357" s="188">
        <v>8.6300000000000008</v>
      </c>
      <c r="N4357" s="188">
        <v>8.42</v>
      </c>
      <c r="O4357" s="188">
        <v>8.2100000000000009</v>
      </c>
      <c r="P4357" s="188">
        <v>6.69</v>
      </c>
      <c r="Q4357" s="188">
        <v>8.8000000000000007</v>
      </c>
      <c r="R4357" s="188">
        <v>10.01</v>
      </c>
      <c r="S4357" s="188">
        <v>7.54</v>
      </c>
      <c r="T4357" s="188">
        <v>9.1</v>
      </c>
      <c r="U4357" s="188">
        <v>6.72</v>
      </c>
      <c r="V4357" s="188">
        <v>8.42</v>
      </c>
      <c r="W4357" s="188">
        <v>7.37</v>
      </c>
      <c r="X4357" s="188">
        <v>11.37</v>
      </c>
      <c r="Y4357" s="188">
        <v>5.68</v>
      </c>
      <c r="Z4357" s="188">
        <v>6.29</v>
      </c>
      <c r="AA4357" s="188">
        <v>6.1</v>
      </c>
      <c r="AB4357" s="188">
        <v>13.05</v>
      </c>
      <c r="AC4357" s="188">
        <v>13.69</v>
      </c>
      <c r="AD4357" s="188">
        <v>6.74</v>
      </c>
      <c r="AE4357" s="188">
        <v>12.08</v>
      </c>
      <c r="AF4357" s="188">
        <v>8.35</v>
      </c>
    </row>
    <row r="4358" spans="1:32" x14ac:dyDescent="0.3">
      <c r="A4358" s="180" t="s">
        <v>973</v>
      </c>
      <c r="B4358" s="180">
        <v>11822</v>
      </c>
      <c r="C4358" s="182" t="s">
        <v>30624</v>
      </c>
      <c r="D4358" s="180" t="s">
        <v>6</v>
      </c>
      <c r="E4358" s="180" t="s">
        <v>857</v>
      </c>
      <c r="F4358" s="188">
        <v>26.39</v>
      </c>
      <c r="G4358" s="188">
        <v>25.43</v>
      </c>
      <c r="H4358" s="188">
        <v>30.52</v>
      </c>
      <c r="I4358" s="188">
        <v>33.380000000000003</v>
      </c>
      <c r="J4358" s="188">
        <v>25.81</v>
      </c>
      <c r="K4358" s="188">
        <v>31.32</v>
      </c>
      <c r="L4358" s="188">
        <v>26.86</v>
      </c>
      <c r="M4358" s="188">
        <v>25.43</v>
      </c>
      <c r="N4358" s="188">
        <v>26.86</v>
      </c>
      <c r="O4358" s="188">
        <v>30.52</v>
      </c>
      <c r="P4358" s="188">
        <v>34.97</v>
      </c>
      <c r="Q4358" s="188">
        <v>31.73</v>
      </c>
      <c r="R4358" s="188">
        <v>42.89</v>
      </c>
      <c r="S4358" s="188">
        <v>28.61</v>
      </c>
      <c r="T4358" s="188">
        <v>28.58</v>
      </c>
      <c r="U4358" s="188">
        <v>26.39</v>
      </c>
      <c r="V4358" s="188">
        <v>26.16</v>
      </c>
      <c r="W4358" s="188">
        <v>27.02</v>
      </c>
      <c r="X4358" s="188">
        <v>36.880000000000003</v>
      </c>
      <c r="Y4358" s="188">
        <v>24.57</v>
      </c>
      <c r="Z4358" s="188">
        <v>30.2</v>
      </c>
      <c r="AA4358" s="188">
        <v>27.02</v>
      </c>
      <c r="AB4358" s="188">
        <v>34.020000000000003</v>
      </c>
      <c r="AC4358" s="188">
        <v>29.44</v>
      </c>
      <c r="AD4358" s="188">
        <v>28.29</v>
      </c>
      <c r="AE4358" s="188">
        <v>31.79</v>
      </c>
      <c r="AF4358" s="188">
        <v>25.66</v>
      </c>
    </row>
    <row r="4359" spans="1:32" x14ac:dyDescent="0.3">
      <c r="A4359" s="180" t="s">
        <v>973</v>
      </c>
      <c r="B4359" s="180">
        <v>11831</v>
      </c>
      <c r="C4359" s="182" t="s">
        <v>30625</v>
      </c>
      <c r="D4359" s="180" t="s">
        <v>6</v>
      </c>
      <c r="E4359" s="180" t="s">
        <v>857</v>
      </c>
      <c r="F4359" s="188">
        <v>15.88</v>
      </c>
      <c r="G4359" s="188">
        <v>15.3</v>
      </c>
      <c r="H4359" s="188">
        <v>18.36</v>
      </c>
      <c r="I4359" s="188">
        <v>20.09</v>
      </c>
      <c r="J4359" s="188">
        <v>15.53</v>
      </c>
      <c r="K4359" s="188">
        <v>18.84</v>
      </c>
      <c r="L4359" s="188">
        <v>16.16</v>
      </c>
      <c r="M4359" s="188">
        <v>15.3</v>
      </c>
      <c r="N4359" s="188">
        <v>16.16</v>
      </c>
      <c r="O4359" s="188">
        <v>18.36</v>
      </c>
      <c r="P4359" s="188">
        <v>21.04</v>
      </c>
      <c r="Q4359" s="188">
        <v>19.09</v>
      </c>
      <c r="R4359" s="188">
        <v>25.81</v>
      </c>
      <c r="S4359" s="188">
        <v>17.22</v>
      </c>
      <c r="T4359" s="188">
        <v>17.2</v>
      </c>
      <c r="U4359" s="188">
        <v>15.88</v>
      </c>
      <c r="V4359" s="188">
        <v>15.74</v>
      </c>
      <c r="W4359" s="188">
        <v>16.260000000000002</v>
      </c>
      <c r="X4359" s="188">
        <v>22.19</v>
      </c>
      <c r="Y4359" s="188">
        <v>14.79</v>
      </c>
      <c r="Z4359" s="188">
        <v>18.170000000000002</v>
      </c>
      <c r="AA4359" s="188">
        <v>16.260000000000002</v>
      </c>
      <c r="AB4359" s="188">
        <v>20.47</v>
      </c>
      <c r="AC4359" s="188">
        <v>17.71</v>
      </c>
      <c r="AD4359" s="188">
        <v>17.03</v>
      </c>
      <c r="AE4359" s="188">
        <v>19.13</v>
      </c>
      <c r="AF4359" s="188">
        <v>15.44</v>
      </c>
    </row>
    <row r="4360" spans="1:32" x14ac:dyDescent="0.3">
      <c r="A4360" s="180" t="s">
        <v>973</v>
      </c>
      <c r="B4360" s="180">
        <v>45249</v>
      </c>
      <c r="C4360" s="182" t="s">
        <v>31642</v>
      </c>
      <c r="D4360" s="180" t="s">
        <v>6</v>
      </c>
      <c r="E4360" s="180" t="s">
        <v>857</v>
      </c>
      <c r="F4360" s="188">
        <v>184.86</v>
      </c>
      <c r="G4360" s="188">
        <v>136.25</v>
      </c>
      <c r="H4360" s="188"/>
      <c r="I4360" s="188">
        <v>187.25</v>
      </c>
      <c r="J4360" s="188">
        <v>127.49</v>
      </c>
      <c r="K4360" s="188">
        <v>208.96</v>
      </c>
      <c r="L4360" s="188">
        <v>170.84</v>
      </c>
      <c r="M4360" s="188">
        <v>163.59</v>
      </c>
      <c r="N4360" s="188">
        <v>190.36</v>
      </c>
      <c r="O4360" s="188">
        <v>206.23</v>
      </c>
      <c r="P4360" s="188">
        <v>205.39</v>
      </c>
      <c r="Q4360" s="188">
        <v>143.43</v>
      </c>
      <c r="R4360" s="188">
        <v>195.63</v>
      </c>
      <c r="S4360" s="188">
        <v>155.38</v>
      </c>
      <c r="T4360" s="188">
        <v>184.46</v>
      </c>
      <c r="U4360" s="188">
        <v>135.46</v>
      </c>
      <c r="V4360" s="188">
        <v>269.10000000000002</v>
      </c>
      <c r="W4360" s="188">
        <v>119.44</v>
      </c>
      <c r="X4360" s="188"/>
      <c r="Y4360" s="188">
        <v>151.38999999999999</v>
      </c>
      <c r="Z4360" s="188">
        <v>199.2</v>
      </c>
      <c r="AA4360" s="188">
        <v>171.32</v>
      </c>
      <c r="AB4360" s="188">
        <v>161.71</v>
      </c>
      <c r="AC4360" s="188">
        <v>179.96</v>
      </c>
      <c r="AD4360" s="188">
        <v>139.80000000000001</v>
      </c>
      <c r="AE4360" s="188">
        <v>183.63</v>
      </c>
      <c r="AF4360" s="188">
        <v>183.27</v>
      </c>
    </row>
    <row r="4361" spans="1:32" x14ac:dyDescent="0.3">
      <c r="A4361" s="180" t="s">
        <v>973</v>
      </c>
      <c r="B4361" s="180">
        <v>7613</v>
      </c>
      <c r="C4361" s="182" t="s">
        <v>30626</v>
      </c>
      <c r="D4361" s="180" t="s">
        <v>6</v>
      </c>
      <c r="E4361" s="180" t="s">
        <v>857</v>
      </c>
      <c r="F4361" s="188"/>
      <c r="G4361" s="188"/>
      <c r="H4361" s="188"/>
      <c r="I4361" s="188">
        <v>134690.84</v>
      </c>
      <c r="J4361" s="188">
        <v>127007.95</v>
      </c>
      <c r="K4361" s="188"/>
      <c r="L4361" s="188"/>
      <c r="M4361" s="188"/>
      <c r="N4361" s="188"/>
      <c r="O4361" s="188">
        <v>211828.33</v>
      </c>
      <c r="P4361" s="188"/>
      <c r="Q4361" s="188">
        <v>184450.52</v>
      </c>
      <c r="R4361" s="188">
        <v>228058.06</v>
      </c>
      <c r="S4361" s="188"/>
      <c r="T4361" s="188"/>
      <c r="U4361" s="188"/>
      <c r="V4361" s="188">
        <v>208905.42</v>
      </c>
      <c r="W4361" s="188"/>
      <c r="X4361" s="188"/>
      <c r="Y4361" s="188"/>
      <c r="Z4361" s="188">
        <v>124339.23</v>
      </c>
      <c r="AA4361" s="188">
        <v>124339.23</v>
      </c>
      <c r="AB4361" s="188"/>
      <c r="AC4361" s="188"/>
      <c r="AD4361" s="188"/>
      <c r="AE4361" s="188">
        <v>123100.24</v>
      </c>
      <c r="AF4361" s="188"/>
    </row>
    <row r="4362" spans="1:32" x14ac:dyDescent="0.3">
      <c r="A4362" s="180" t="s">
        <v>973</v>
      </c>
      <c r="B4362" s="180">
        <v>7619</v>
      </c>
      <c r="C4362" s="182" t="s">
        <v>30627</v>
      </c>
      <c r="D4362" s="180" t="s">
        <v>6</v>
      </c>
      <c r="E4362" s="180" t="s">
        <v>857</v>
      </c>
      <c r="F4362" s="188"/>
      <c r="G4362" s="188"/>
      <c r="H4362" s="188"/>
      <c r="I4362" s="188">
        <v>20820.32</v>
      </c>
      <c r="J4362" s="188">
        <v>19632.71</v>
      </c>
      <c r="K4362" s="188"/>
      <c r="L4362" s="188"/>
      <c r="M4362" s="188"/>
      <c r="N4362" s="188"/>
      <c r="O4362" s="188">
        <v>32744.12</v>
      </c>
      <c r="P4362" s="188"/>
      <c r="Q4362" s="188">
        <v>28512.1</v>
      </c>
      <c r="R4362" s="188">
        <v>35252.89</v>
      </c>
      <c r="S4362" s="188"/>
      <c r="T4362" s="188"/>
      <c r="U4362" s="188"/>
      <c r="V4362" s="188">
        <v>32292.3</v>
      </c>
      <c r="W4362" s="188"/>
      <c r="X4362" s="188"/>
      <c r="Y4362" s="188"/>
      <c r="Z4362" s="188">
        <v>19220.18</v>
      </c>
      <c r="AA4362" s="188">
        <v>19220.18</v>
      </c>
      <c r="AB4362" s="188"/>
      <c r="AC4362" s="188"/>
      <c r="AD4362" s="188"/>
      <c r="AE4362" s="188">
        <v>19028.66</v>
      </c>
      <c r="AF4362" s="188"/>
    </row>
    <row r="4363" spans="1:32" x14ac:dyDescent="0.3">
      <c r="A4363" s="180" t="s">
        <v>973</v>
      </c>
      <c r="B4363" s="180">
        <v>12076</v>
      </c>
      <c r="C4363" s="182" t="s">
        <v>30628</v>
      </c>
      <c r="D4363" s="180" t="s">
        <v>6</v>
      </c>
      <c r="E4363" s="180" t="s">
        <v>857</v>
      </c>
      <c r="F4363" s="188"/>
      <c r="G4363" s="188"/>
      <c r="H4363" s="188"/>
      <c r="I4363" s="188">
        <v>9550.6</v>
      </c>
      <c r="J4363" s="188">
        <v>9005.83</v>
      </c>
      <c r="K4363" s="188"/>
      <c r="L4363" s="188"/>
      <c r="M4363" s="188"/>
      <c r="N4363" s="188"/>
      <c r="O4363" s="188">
        <v>15020.24</v>
      </c>
      <c r="P4363" s="188"/>
      <c r="Q4363" s="188">
        <v>13078.94</v>
      </c>
      <c r="R4363" s="188">
        <v>16171.05</v>
      </c>
      <c r="S4363" s="188"/>
      <c r="T4363" s="188"/>
      <c r="U4363" s="188"/>
      <c r="V4363" s="188">
        <v>14812.98</v>
      </c>
      <c r="W4363" s="188"/>
      <c r="X4363" s="188"/>
      <c r="Y4363" s="188"/>
      <c r="Z4363" s="188">
        <v>8816.59</v>
      </c>
      <c r="AA4363" s="188">
        <v>8816.59</v>
      </c>
      <c r="AB4363" s="188"/>
      <c r="AC4363" s="188"/>
      <c r="AD4363" s="188"/>
      <c r="AE4363" s="188">
        <v>8728.74</v>
      </c>
      <c r="AF4363" s="188"/>
    </row>
    <row r="4364" spans="1:32" x14ac:dyDescent="0.3">
      <c r="A4364" s="180" t="s">
        <v>973</v>
      </c>
      <c r="B4364" s="180">
        <v>7614</v>
      </c>
      <c r="C4364" s="182" t="s">
        <v>30629</v>
      </c>
      <c r="D4364" s="180" t="s">
        <v>6</v>
      </c>
      <c r="E4364" s="180" t="s">
        <v>857</v>
      </c>
      <c r="F4364" s="188"/>
      <c r="G4364" s="188"/>
      <c r="H4364" s="188"/>
      <c r="I4364" s="188">
        <v>26259.39</v>
      </c>
      <c r="J4364" s="188">
        <v>24761.53</v>
      </c>
      <c r="K4364" s="188"/>
      <c r="L4364" s="188"/>
      <c r="M4364" s="188"/>
      <c r="N4364" s="188"/>
      <c r="O4364" s="188">
        <v>41298.15</v>
      </c>
      <c r="P4364" s="188"/>
      <c r="Q4364" s="188">
        <v>35960.559999999998</v>
      </c>
      <c r="R4364" s="188">
        <v>44462.31</v>
      </c>
      <c r="S4364" s="188"/>
      <c r="T4364" s="188"/>
      <c r="U4364" s="188"/>
      <c r="V4364" s="188">
        <v>40728.300000000003</v>
      </c>
      <c r="W4364" s="188"/>
      <c r="X4364" s="188"/>
      <c r="Y4364" s="188"/>
      <c r="Z4364" s="188">
        <v>24241.23</v>
      </c>
      <c r="AA4364" s="188">
        <v>24241.23</v>
      </c>
      <c r="AB4364" s="188"/>
      <c r="AC4364" s="188"/>
      <c r="AD4364" s="188"/>
      <c r="AE4364" s="188">
        <v>23999.68</v>
      </c>
      <c r="AF4364" s="188"/>
    </row>
    <row r="4365" spans="1:32" x14ac:dyDescent="0.3">
      <c r="A4365" s="180" t="s">
        <v>973</v>
      </c>
      <c r="B4365" s="180">
        <v>7618</v>
      </c>
      <c r="C4365" s="182" t="s">
        <v>30630</v>
      </c>
      <c r="D4365" s="180" t="s">
        <v>6</v>
      </c>
      <c r="E4365" s="180" t="s">
        <v>857</v>
      </c>
      <c r="F4365" s="188"/>
      <c r="G4365" s="188"/>
      <c r="H4365" s="188"/>
      <c r="I4365" s="188">
        <v>170311.88</v>
      </c>
      <c r="J4365" s="188">
        <v>160597.13</v>
      </c>
      <c r="K4365" s="188"/>
      <c r="L4365" s="188"/>
      <c r="M4365" s="188"/>
      <c r="N4365" s="188"/>
      <c r="O4365" s="188">
        <v>267849.55</v>
      </c>
      <c r="P4365" s="188"/>
      <c r="Q4365" s="188">
        <v>233231.26</v>
      </c>
      <c r="R4365" s="188">
        <v>288371.46999999997</v>
      </c>
      <c r="S4365" s="188"/>
      <c r="T4365" s="188"/>
      <c r="U4365" s="188"/>
      <c r="V4365" s="188">
        <v>264153.63</v>
      </c>
      <c r="W4365" s="188"/>
      <c r="X4365" s="188"/>
      <c r="Y4365" s="188"/>
      <c r="Z4365" s="188">
        <v>157222.63</v>
      </c>
      <c r="AA4365" s="188">
        <v>157222.63</v>
      </c>
      <c r="AB4365" s="188"/>
      <c r="AC4365" s="188"/>
      <c r="AD4365" s="188"/>
      <c r="AE4365" s="188">
        <v>155655.96</v>
      </c>
      <c r="AF4365" s="188"/>
    </row>
    <row r="4366" spans="1:32" x14ac:dyDescent="0.3">
      <c r="A4366" s="180" t="s">
        <v>973</v>
      </c>
      <c r="B4366" s="180">
        <v>7620</v>
      </c>
      <c r="C4366" s="182" t="s">
        <v>30631</v>
      </c>
      <c r="D4366" s="180" t="s">
        <v>6</v>
      </c>
      <c r="E4366" s="180" t="s">
        <v>857</v>
      </c>
      <c r="F4366" s="188"/>
      <c r="G4366" s="188"/>
      <c r="H4366" s="188"/>
      <c r="I4366" s="188">
        <v>36838.050000000003</v>
      </c>
      <c r="J4366" s="188">
        <v>34736.769999999997</v>
      </c>
      <c r="K4366" s="188"/>
      <c r="L4366" s="188"/>
      <c r="M4366" s="188"/>
      <c r="N4366" s="188"/>
      <c r="O4366" s="188">
        <v>57935.22</v>
      </c>
      <c r="P4366" s="188"/>
      <c r="Q4366" s="188">
        <v>50447.360000000001</v>
      </c>
      <c r="R4366" s="188">
        <v>62374.06</v>
      </c>
      <c r="S4366" s="188"/>
      <c r="T4366" s="188"/>
      <c r="U4366" s="188"/>
      <c r="V4366" s="188">
        <v>57135.8</v>
      </c>
      <c r="W4366" s="188"/>
      <c r="X4366" s="188"/>
      <c r="Y4366" s="188"/>
      <c r="Z4366" s="188">
        <v>34006.879999999997</v>
      </c>
      <c r="AA4366" s="188">
        <v>34006.879999999997</v>
      </c>
      <c r="AB4366" s="188"/>
      <c r="AC4366" s="188"/>
      <c r="AD4366" s="188"/>
      <c r="AE4366" s="188">
        <v>33668.01</v>
      </c>
      <c r="AF4366" s="188"/>
    </row>
    <row r="4367" spans="1:32" x14ac:dyDescent="0.3">
      <c r="A4367" s="180" t="s">
        <v>973</v>
      </c>
      <c r="B4367" s="180">
        <v>7610</v>
      </c>
      <c r="C4367" s="182" t="s">
        <v>30632</v>
      </c>
      <c r="D4367" s="180" t="s">
        <v>6</v>
      </c>
      <c r="E4367" s="180" t="s">
        <v>857</v>
      </c>
      <c r="F4367" s="188"/>
      <c r="G4367" s="188"/>
      <c r="H4367" s="188"/>
      <c r="I4367" s="188">
        <v>11665.38</v>
      </c>
      <c r="J4367" s="188">
        <v>10999.97</v>
      </c>
      <c r="K4367" s="188"/>
      <c r="L4367" s="188"/>
      <c r="M4367" s="188"/>
      <c r="N4367" s="188"/>
      <c r="O4367" s="188">
        <v>18346.150000000001</v>
      </c>
      <c r="P4367" s="188"/>
      <c r="Q4367" s="188">
        <v>15974.99</v>
      </c>
      <c r="R4367" s="188">
        <v>19751.78</v>
      </c>
      <c r="S4367" s="188"/>
      <c r="T4367" s="188"/>
      <c r="U4367" s="188"/>
      <c r="V4367" s="188">
        <v>18093</v>
      </c>
      <c r="W4367" s="188"/>
      <c r="X4367" s="188"/>
      <c r="Y4367" s="188"/>
      <c r="Z4367" s="188">
        <v>10768.84</v>
      </c>
      <c r="AA4367" s="188">
        <v>10768.84</v>
      </c>
      <c r="AB4367" s="188"/>
      <c r="AC4367" s="188"/>
      <c r="AD4367" s="188"/>
      <c r="AE4367" s="188">
        <v>10661.53</v>
      </c>
      <c r="AF4367" s="188"/>
    </row>
    <row r="4368" spans="1:32" x14ac:dyDescent="0.3">
      <c r="A4368" s="180" t="s">
        <v>973</v>
      </c>
      <c r="B4368" s="180">
        <v>7615</v>
      </c>
      <c r="C4368" s="182" t="s">
        <v>30633</v>
      </c>
      <c r="D4368" s="180" t="s">
        <v>6</v>
      </c>
      <c r="E4368" s="180" t="s">
        <v>857</v>
      </c>
      <c r="F4368" s="188"/>
      <c r="G4368" s="188"/>
      <c r="H4368" s="188"/>
      <c r="I4368" s="188">
        <v>42977.73</v>
      </c>
      <c r="J4368" s="188">
        <v>40526.239999999998</v>
      </c>
      <c r="K4368" s="188"/>
      <c r="L4368" s="188"/>
      <c r="M4368" s="188"/>
      <c r="N4368" s="188"/>
      <c r="O4368" s="188">
        <v>67591.09</v>
      </c>
      <c r="P4368" s="188"/>
      <c r="Q4368" s="188">
        <v>58855.26</v>
      </c>
      <c r="R4368" s="188">
        <v>72769.740000000005</v>
      </c>
      <c r="S4368" s="188"/>
      <c r="T4368" s="188"/>
      <c r="U4368" s="188"/>
      <c r="V4368" s="188">
        <v>66658.429999999993</v>
      </c>
      <c r="W4368" s="188"/>
      <c r="X4368" s="188"/>
      <c r="Y4368" s="188"/>
      <c r="Z4368" s="188">
        <v>39674.69</v>
      </c>
      <c r="AA4368" s="188">
        <v>39674.69</v>
      </c>
      <c r="AB4368" s="188"/>
      <c r="AC4368" s="188"/>
      <c r="AD4368" s="188"/>
      <c r="AE4368" s="188">
        <v>39279.35</v>
      </c>
      <c r="AF4368" s="188"/>
    </row>
    <row r="4369" spans="1:32" x14ac:dyDescent="0.3">
      <c r="A4369" s="180" t="s">
        <v>973</v>
      </c>
      <c r="B4369" s="180">
        <v>7617</v>
      </c>
      <c r="C4369" s="182" t="s">
        <v>30634</v>
      </c>
      <c r="D4369" s="180" t="s">
        <v>6</v>
      </c>
      <c r="E4369" s="180" t="s">
        <v>857</v>
      </c>
      <c r="F4369" s="188"/>
      <c r="G4369" s="188"/>
      <c r="H4369" s="188"/>
      <c r="I4369" s="188">
        <v>13029.75</v>
      </c>
      <c r="J4369" s="188">
        <v>12286.52</v>
      </c>
      <c r="K4369" s="188"/>
      <c r="L4369" s="188"/>
      <c r="M4369" s="188"/>
      <c r="N4369" s="188"/>
      <c r="O4369" s="188">
        <v>20491.900000000001</v>
      </c>
      <c r="P4369" s="188"/>
      <c r="Q4369" s="188">
        <v>17843.41</v>
      </c>
      <c r="R4369" s="188">
        <v>22061.93</v>
      </c>
      <c r="S4369" s="188"/>
      <c r="T4369" s="188"/>
      <c r="U4369" s="188"/>
      <c r="V4369" s="188">
        <v>20209.14</v>
      </c>
      <c r="W4369" s="188"/>
      <c r="X4369" s="188"/>
      <c r="Y4369" s="188"/>
      <c r="Z4369" s="188">
        <v>12028.35</v>
      </c>
      <c r="AA4369" s="188">
        <v>12028.35</v>
      </c>
      <c r="AB4369" s="188"/>
      <c r="AC4369" s="188"/>
      <c r="AD4369" s="188"/>
      <c r="AE4369" s="188">
        <v>11908.5</v>
      </c>
      <c r="AF4369" s="188"/>
    </row>
    <row r="4370" spans="1:32" x14ac:dyDescent="0.3">
      <c r="A4370" s="180" t="s">
        <v>973</v>
      </c>
      <c r="B4370" s="180">
        <v>7616</v>
      </c>
      <c r="C4370" s="182" t="s">
        <v>30635</v>
      </c>
      <c r="D4370" s="180" t="s">
        <v>6</v>
      </c>
      <c r="E4370" s="180" t="s">
        <v>857</v>
      </c>
      <c r="F4370" s="188"/>
      <c r="G4370" s="188"/>
      <c r="H4370" s="188"/>
      <c r="I4370" s="188">
        <v>70132.83</v>
      </c>
      <c r="J4370" s="188">
        <v>66132.39</v>
      </c>
      <c r="K4370" s="188"/>
      <c r="L4370" s="188"/>
      <c r="M4370" s="188"/>
      <c r="N4370" s="188"/>
      <c r="O4370" s="188">
        <v>110297.93</v>
      </c>
      <c r="P4370" s="188"/>
      <c r="Q4370" s="188">
        <v>96042.44</v>
      </c>
      <c r="R4370" s="188">
        <v>118748.67</v>
      </c>
      <c r="S4370" s="188"/>
      <c r="T4370" s="188"/>
      <c r="U4370" s="188"/>
      <c r="V4370" s="188">
        <v>108775.98</v>
      </c>
      <c r="W4370" s="188"/>
      <c r="X4370" s="188"/>
      <c r="Y4370" s="188"/>
      <c r="Z4370" s="188">
        <v>64742.8</v>
      </c>
      <c r="AA4370" s="188">
        <v>64742.8</v>
      </c>
      <c r="AB4370" s="188"/>
      <c r="AC4370" s="188"/>
      <c r="AD4370" s="188"/>
      <c r="AE4370" s="188">
        <v>64097.66</v>
      </c>
      <c r="AF4370" s="188"/>
    </row>
    <row r="4371" spans="1:32" x14ac:dyDescent="0.3">
      <c r="A4371" s="180" t="s">
        <v>973</v>
      </c>
      <c r="B4371" s="180">
        <v>7611</v>
      </c>
      <c r="C4371" s="182" t="s">
        <v>30636</v>
      </c>
      <c r="D4371" s="180" t="s">
        <v>6</v>
      </c>
      <c r="E4371" s="180" t="s">
        <v>26586</v>
      </c>
      <c r="F4371" s="188"/>
      <c r="G4371" s="188"/>
      <c r="H4371" s="188"/>
      <c r="I4371" s="188">
        <v>16850</v>
      </c>
      <c r="J4371" s="188">
        <v>15888.86</v>
      </c>
      <c r="K4371" s="188"/>
      <c r="L4371" s="188"/>
      <c r="M4371" s="188"/>
      <c r="N4371" s="188"/>
      <c r="O4371" s="188">
        <v>26500</v>
      </c>
      <c r="P4371" s="188"/>
      <c r="Q4371" s="188">
        <v>23075</v>
      </c>
      <c r="R4371" s="188">
        <v>28530.36</v>
      </c>
      <c r="S4371" s="188"/>
      <c r="T4371" s="188"/>
      <c r="U4371" s="188"/>
      <c r="V4371" s="188">
        <v>26134.34</v>
      </c>
      <c r="W4371" s="188"/>
      <c r="X4371" s="188"/>
      <c r="Y4371" s="188"/>
      <c r="Z4371" s="188">
        <v>15555</v>
      </c>
      <c r="AA4371" s="188">
        <v>15555</v>
      </c>
      <c r="AB4371" s="188"/>
      <c r="AC4371" s="188"/>
      <c r="AD4371" s="188"/>
      <c r="AE4371" s="188">
        <v>15400</v>
      </c>
      <c r="AF4371" s="188"/>
    </row>
    <row r="4372" spans="1:32" x14ac:dyDescent="0.3">
      <c r="A4372" s="180" t="s">
        <v>973</v>
      </c>
      <c r="B4372" s="180">
        <v>7612</v>
      </c>
      <c r="C4372" s="182" t="s">
        <v>30637</v>
      </c>
      <c r="D4372" s="180" t="s">
        <v>6</v>
      </c>
      <c r="E4372" s="180" t="s">
        <v>857</v>
      </c>
      <c r="F4372" s="188"/>
      <c r="G4372" s="188"/>
      <c r="H4372" s="188"/>
      <c r="I4372" s="188">
        <v>96199.17</v>
      </c>
      <c r="J4372" s="188">
        <v>90711.88</v>
      </c>
      <c r="K4372" s="188"/>
      <c r="L4372" s="188"/>
      <c r="M4372" s="188"/>
      <c r="N4372" s="188"/>
      <c r="O4372" s="188">
        <v>151292.46</v>
      </c>
      <c r="P4372" s="188"/>
      <c r="Q4372" s="188">
        <v>131738.62</v>
      </c>
      <c r="R4372" s="188">
        <v>162884.09</v>
      </c>
      <c r="S4372" s="188"/>
      <c r="T4372" s="188"/>
      <c r="U4372" s="188"/>
      <c r="V4372" s="188">
        <v>149204.85</v>
      </c>
      <c r="W4372" s="188"/>
      <c r="X4372" s="188"/>
      <c r="Y4372" s="188"/>
      <c r="Z4372" s="188">
        <v>88805.82</v>
      </c>
      <c r="AA4372" s="188">
        <v>88805.82</v>
      </c>
      <c r="AB4372" s="188"/>
      <c r="AC4372" s="188"/>
      <c r="AD4372" s="188"/>
      <c r="AE4372" s="188">
        <v>87920.9</v>
      </c>
      <c r="AF4372" s="188"/>
    </row>
    <row r="4373" spans="1:32" x14ac:dyDescent="0.3">
      <c r="A4373" s="180" t="s">
        <v>31339</v>
      </c>
      <c r="B4373" s="180">
        <v>37371</v>
      </c>
      <c r="C4373" s="182" t="s">
        <v>30638</v>
      </c>
      <c r="D4373" s="180" t="s">
        <v>40</v>
      </c>
      <c r="E4373" s="180" t="s">
        <v>26586</v>
      </c>
      <c r="F4373" s="188">
        <v>0.27</v>
      </c>
      <c r="G4373" s="188">
        <v>0.48</v>
      </c>
      <c r="H4373" s="188">
        <v>1.67</v>
      </c>
      <c r="I4373" s="188">
        <v>0.38</v>
      </c>
      <c r="J4373" s="188">
        <v>0.88</v>
      </c>
      <c r="K4373" s="188">
        <v>1.0900000000000001</v>
      </c>
      <c r="L4373" s="188">
        <v>1.52</v>
      </c>
      <c r="M4373" s="188">
        <v>0.66</v>
      </c>
      <c r="N4373" s="188">
        <v>0.55000000000000004</v>
      </c>
      <c r="O4373" s="188">
        <v>0.51</v>
      </c>
      <c r="P4373" s="188">
        <v>0.9</v>
      </c>
      <c r="Q4373" s="188">
        <v>1.04</v>
      </c>
      <c r="R4373" s="188">
        <v>0.7</v>
      </c>
      <c r="S4373" s="188">
        <v>1.19</v>
      </c>
      <c r="T4373" s="188">
        <v>0.78</v>
      </c>
      <c r="U4373" s="188">
        <v>0.5</v>
      </c>
      <c r="V4373" s="188">
        <v>0.48</v>
      </c>
      <c r="W4373" s="188">
        <v>0.79</v>
      </c>
      <c r="X4373" s="188">
        <v>1.72</v>
      </c>
      <c r="Y4373" s="188">
        <v>0.73</v>
      </c>
      <c r="Z4373" s="188">
        <v>0.08</v>
      </c>
      <c r="AA4373" s="188">
        <v>0.85</v>
      </c>
      <c r="AB4373" s="188">
        <v>1.02</v>
      </c>
      <c r="AC4373" s="188">
        <v>0.98</v>
      </c>
      <c r="AD4373" s="188">
        <v>0.63</v>
      </c>
      <c r="AE4373" s="188">
        <v>1.07</v>
      </c>
      <c r="AF4373" s="188">
        <v>0.7</v>
      </c>
    </row>
    <row r="4374" spans="1:32" x14ac:dyDescent="0.3">
      <c r="A4374" s="180" t="s">
        <v>31339</v>
      </c>
      <c r="B4374" s="180">
        <v>40861</v>
      </c>
      <c r="C4374" s="182" t="s">
        <v>30639</v>
      </c>
      <c r="D4374" s="180" t="s">
        <v>63</v>
      </c>
      <c r="E4374" s="180" t="s">
        <v>26586</v>
      </c>
      <c r="F4374" s="188">
        <v>45.3</v>
      </c>
      <c r="G4374" s="188">
        <v>79.650000000000006</v>
      </c>
      <c r="H4374" s="188">
        <v>279.33999999999997</v>
      </c>
      <c r="I4374" s="188">
        <v>63.67</v>
      </c>
      <c r="J4374" s="188">
        <v>144.97999999999999</v>
      </c>
      <c r="K4374" s="188">
        <v>181.17</v>
      </c>
      <c r="L4374" s="188">
        <v>259.55</v>
      </c>
      <c r="M4374" s="188">
        <v>108.77</v>
      </c>
      <c r="N4374" s="188">
        <v>97.91</v>
      </c>
      <c r="O4374" s="188">
        <v>86.09</v>
      </c>
      <c r="P4374" s="188">
        <v>149.26</v>
      </c>
      <c r="Q4374" s="188">
        <v>170.49</v>
      </c>
      <c r="R4374" s="188">
        <v>125.17</v>
      </c>
      <c r="S4374" s="188">
        <v>194.75</v>
      </c>
      <c r="T4374" s="188">
        <v>128.53</v>
      </c>
      <c r="U4374" s="188">
        <v>82.88</v>
      </c>
      <c r="V4374" s="188">
        <v>80.28</v>
      </c>
      <c r="W4374" s="188">
        <v>131.19</v>
      </c>
      <c r="X4374" s="188">
        <v>289.5</v>
      </c>
      <c r="Y4374" s="188">
        <v>120.67</v>
      </c>
      <c r="Z4374" s="188">
        <v>12.7</v>
      </c>
      <c r="AA4374" s="188">
        <v>140.35</v>
      </c>
      <c r="AB4374" s="188">
        <v>170.05</v>
      </c>
      <c r="AC4374" s="188">
        <v>162.22</v>
      </c>
      <c r="AD4374" s="188">
        <v>105.69</v>
      </c>
      <c r="AE4374" s="188">
        <v>176.94</v>
      </c>
      <c r="AF4374" s="188">
        <v>115.28</v>
      </c>
    </row>
    <row r="4375" spans="1:32" x14ac:dyDescent="0.3">
      <c r="A4375" s="180" t="s">
        <v>26752</v>
      </c>
      <c r="B4375" s="180">
        <v>36509</v>
      </c>
      <c r="C4375" s="182" t="s">
        <v>30640</v>
      </c>
      <c r="D4375" s="180" t="s">
        <v>6</v>
      </c>
      <c r="E4375" s="180" t="s">
        <v>857</v>
      </c>
      <c r="F4375" s="188"/>
      <c r="G4375" s="188"/>
      <c r="H4375" s="188">
        <v>1122201.76</v>
      </c>
      <c r="I4375" s="188"/>
      <c r="J4375" s="188"/>
      <c r="K4375" s="188"/>
      <c r="L4375" s="188"/>
      <c r="M4375" s="188">
        <v>1190825.6100000001</v>
      </c>
      <c r="N4375" s="188"/>
      <c r="O4375" s="188"/>
      <c r="P4375" s="188">
        <v>1089908.19</v>
      </c>
      <c r="Q4375" s="188"/>
      <c r="R4375" s="188"/>
      <c r="S4375" s="188">
        <v>1154495.3400000001</v>
      </c>
      <c r="T4375" s="188"/>
      <c r="U4375" s="188"/>
      <c r="V4375" s="188"/>
      <c r="W4375" s="188">
        <v>1069724.7</v>
      </c>
      <c r="X4375" s="188">
        <v>1033394.43</v>
      </c>
      <c r="Y4375" s="188"/>
      <c r="Z4375" s="188"/>
      <c r="AA4375" s="188"/>
      <c r="AB4375" s="188">
        <v>1075376.08</v>
      </c>
      <c r="AC4375" s="188"/>
      <c r="AD4375" s="188"/>
      <c r="AE4375" s="188">
        <v>1170642.1299999999</v>
      </c>
      <c r="AF4375" s="188"/>
    </row>
    <row r="4376" spans="1:32" x14ac:dyDescent="0.3">
      <c r="A4376" s="180" t="s">
        <v>26752</v>
      </c>
      <c r="B4376" s="180">
        <v>7622</v>
      </c>
      <c r="C4376" s="182" t="s">
        <v>30641</v>
      </c>
      <c r="D4376" s="180" t="s">
        <v>6</v>
      </c>
      <c r="E4376" s="180" t="s">
        <v>857</v>
      </c>
      <c r="F4376" s="188"/>
      <c r="G4376" s="188"/>
      <c r="H4376" s="188">
        <v>1072204.3</v>
      </c>
      <c r="I4376" s="188"/>
      <c r="J4376" s="188"/>
      <c r="K4376" s="188"/>
      <c r="L4376" s="188"/>
      <c r="M4376" s="188">
        <v>1137770.75</v>
      </c>
      <c r="N4376" s="188"/>
      <c r="O4376" s="188"/>
      <c r="P4376" s="188">
        <v>1041349.5</v>
      </c>
      <c r="Q4376" s="188"/>
      <c r="R4376" s="188"/>
      <c r="S4376" s="188">
        <v>1103059.1000000001</v>
      </c>
      <c r="T4376" s="188"/>
      <c r="U4376" s="188"/>
      <c r="V4376" s="188"/>
      <c r="W4376" s="188">
        <v>1022065.25</v>
      </c>
      <c r="X4376" s="188">
        <v>987353.59999999998</v>
      </c>
      <c r="Y4376" s="188"/>
      <c r="Z4376" s="188"/>
      <c r="AA4376" s="188"/>
      <c r="AB4376" s="188">
        <v>1027464.84</v>
      </c>
      <c r="AC4376" s="188"/>
      <c r="AD4376" s="188"/>
      <c r="AE4376" s="188">
        <v>1118486.5</v>
      </c>
      <c r="AF4376" s="188"/>
    </row>
    <row r="4377" spans="1:32" x14ac:dyDescent="0.3">
      <c r="A4377" s="180" t="s">
        <v>26752</v>
      </c>
      <c r="B4377" s="180">
        <v>7624</v>
      </c>
      <c r="C4377" s="182" t="s">
        <v>30642</v>
      </c>
      <c r="D4377" s="180" t="s">
        <v>6</v>
      </c>
      <c r="E4377" s="180" t="s">
        <v>26586</v>
      </c>
      <c r="F4377" s="188"/>
      <c r="G4377" s="188"/>
      <c r="H4377" s="188">
        <v>1390000</v>
      </c>
      <c r="I4377" s="188"/>
      <c r="J4377" s="188"/>
      <c r="K4377" s="188"/>
      <c r="L4377" s="188"/>
      <c r="M4377" s="188">
        <v>1475000</v>
      </c>
      <c r="N4377" s="188"/>
      <c r="O4377" s="188"/>
      <c r="P4377" s="188">
        <v>1350000</v>
      </c>
      <c r="Q4377" s="188"/>
      <c r="R4377" s="188"/>
      <c r="S4377" s="188">
        <v>1430000</v>
      </c>
      <c r="T4377" s="188"/>
      <c r="U4377" s="188"/>
      <c r="V4377" s="188"/>
      <c r="W4377" s="188">
        <v>1325000</v>
      </c>
      <c r="X4377" s="188">
        <v>1280000</v>
      </c>
      <c r="Y4377" s="188"/>
      <c r="Z4377" s="188"/>
      <c r="AA4377" s="188"/>
      <c r="AB4377" s="188">
        <v>1332000</v>
      </c>
      <c r="AC4377" s="188"/>
      <c r="AD4377" s="188"/>
      <c r="AE4377" s="188">
        <v>1450000</v>
      </c>
      <c r="AF4377" s="188"/>
    </row>
    <row r="4378" spans="1:32" x14ac:dyDescent="0.3">
      <c r="A4378" s="180" t="s">
        <v>26752</v>
      </c>
      <c r="B4378" s="180">
        <v>7625</v>
      </c>
      <c r="C4378" s="182" t="s">
        <v>30643</v>
      </c>
      <c r="D4378" s="180" t="s">
        <v>6</v>
      </c>
      <c r="E4378" s="180" t="s">
        <v>857</v>
      </c>
      <c r="F4378" s="188"/>
      <c r="G4378" s="188"/>
      <c r="H4378" s="188">
        <v>1381498.34</v>
      </c>
      <c r="I4378" s="188"/>
      <c r="J4378" s="188"/>
      <c r="K4378" s="188"/>
      <c r="L4378" s="188"/>
      <c r="M4378" s="188">
        <v>1465978.45</v>
      </c>
      <c r="N4378" s="188"/>
      <c r="O4378" s="188"/>
      <c r="P4378" s="188">
        <v>1341742.99</v>
      </c>
      <c r="Q4378" s="188"/>
      <c r="R4378" s="188"/>
      <c r="S4378" s="188">
        <v>1421253.69</v>
      </c>
      <c r="T4378" s="188"/>
      <c r="U4378" s="188"/>
      <c r="V4378" s="188"/>
      <c r="W4378" s="188">
        <v>1316895.8999999999</v>
      </c>
      <c r="X4378" s="188">
        <v>1272171.1299999999</v>
      </c>
      <c r="Y4378" s="188"/>
      <c r="Z4378" s="188"/>
      <c r="AA4378" s="188"/>
      <c r="AB4378" s="188">
        <v>1323853.08</v>
      </c>
      <c r="AC4378" s="188"/>
      <c r="AD4378" s="188"/>
      <c r="AE4378" s="188">
        <v>1441131.36</v>
      </c>
      <c r="AF4378" s="188"/>
    </row>
    <row r="4379" spans="1:32" x14ac:dyDescent="0.3">
      <c r="A4379" s="180" t="s">
        <v>26752</v>
      </c>
      <c r="B4379" s="180">
        <v>7623</v>
      </c>
      <c r="C4379" s="182" t="s">
        <v>30644</v>
      </c>
      <c r="D4379" s="180" t="s">
        <v>6</v>
      </c>
      <c r="E4379" s="180" t="s">
        <v>857</v>
      </c>
      <c r="F4379" s="188"/>
      <c r="G4379" s="188"/>
      <c r="H4379" s="188">
        <v>4553029.92</v>
      </c>
      <c r="I4379" s="188"/>
      <c r="J4379" s="188"/>
      <c r="K4379" s="188"/>
      <c r="L4379" s="188"/>
      <c r="M4379" s="188">
        <v>4831452.62</v>
      </c>
      <c r="N4379" s="188"/>
      <c r="O4379" s="188"/>
      <c r="P4379" s="188">
        <v>4422007.4800000004</v>
      </c>
      <c r="Q4379" s="188"/>
      <c r="R4379" s="188"/>
      <c r="S4379" s="188">
        <v>4684052.37</v>
      </c>
      <c r="T4379" s="188"/>
      <c r="U4379" s="188"/>
      <c r="V4379" s="188"/>
      <c r="W4379" s="188">
        <v>4340118.45</v>
      </c>
      <c r="X4379" s="188">
        <v>4192718.2</v>
      </c>
      <c r="Y4379" s="188"/>
      <c r="Z4379" s="188"/>
      <c r="AA4379" s="188"/>
      <c r="AB4379" s="188">
        <v>4363047.38</v>
      </c>
      <c r="AC4379" s="188"/>
      <c r="AD4379" s="188"/>
      <c r="AE4379" s="188">
        <v>4749563.59</v>
      </c>
      <c r="AF4379" s="188"/>
    </row>
    <row r="4380" spans="1:32" x14ac:dyDescent="0.3">
      <c r="A4380" s="180" t="s">
        <v>26752</v>
      </c>
      <c r="B4380" s="180">
        <v>36511</v>
      </c>
      <c r="C4380" s="182" t="s">
        <v>30645</v>
      </c>
      <c r="D4380" s="180" t="s">
        <v>6</v>
      </c>
      <c r="E4380" s="180" t="s">
        <v>857</v>
      </c>
      <c r="F4380" s="188"/>
      <c r="G4380" s="188"/>
      <c r="H4380" s="188"/>
      <c r="I4380" s="188"/>
      <c r="J4380" s="188">
        <v>346330.39</v>
      </c>
      <c r="K4380" s="188"/>
      <c r="L4380" s="188"/>
      <c r="M4380" s="188"/>
      <c r="N4380" s="188"/>
      <c r="O4380" s="188"/>
      <c r="P4380" s="188">
        <v>409345.77</v>
      </c>
      <c r="Q4380" s="188"/>
      <c r="R4380" s="188"/>
      <c r="S4380" s="188"/>
      <c r="T4380" s="188"/>
      <c r="U4380" s="188"/>
      <c r="V4380" s="188"/>
      <c r="W4380" s="188"/>
      <c r="X4380" s="188"/>
      <c r="Y4380" s="188"/>
      <c r="Z4380" s="188">
        <v>467336.42</v>
      </c>
      <c r="AA4380" s="188"/>
      <c r="AB4380" s="188">
        <v>361588.76</v>
      </c>
      <c r="AC4380" s="188"/>
      <c r="AD4380" s="188"/>
      <c r="AE4380" s="188">
        <v>354766.33</v>
      </c>
      <c r="AF4380" s="188"/>
    </row>
    <row r="4381" spans="1:32" x14ac:dyDescent="0.3">
      <c r="A4381" s="180" t="s">
        <v>26752</v>
      </c>
      <c r="B4381" s="180">
        <v>7640</v>
      </c>
      <c r="C4381" s="182" t="s">
        <v>30646</v>
      </c>
      <c r="D4381" s="180" t="s">
        <v>6</v>
      </c>
      <c r="E4381" s="180" t="s">
        <v>26586</v>
      </c>
      <c r="F4381" s="188"/>
      <c r="G4381" s="188"/>
      <c r="H4381" s="188"/>
      <c r="I4381" s="188"/>
      <c r="J4381" s="188">
        <v>253817.5</v>
      </c>
      <c r="K4381" s="188"/>
      <c r="L4381" s="188"/>
      <c r="M4381" s="188"/>
      <c r="N4381" s="188"/>
      <c r="O4381" s="188"/>
      <c r="P4381" s="188">
        <v>300000</v>
      </c>
      <c r="Q4381" s="188"/>
      <c r="R4381" s="188"/>
      <c r="S4381" s="188"/>
      <c r="T4381" s="188"/>
      <c r="U4381" s="188"/>
      <c r="V4381" s="188"/>
      <c r="W4381" s="188"/>
      <c r="X4381" s="188"/>
      <c r="Y4381" s="188"/>
      <c r="Z4381" s="188">
        <v>342500</v>
      </c>
      <c r="AA4381" s="188"/>
      <c r="AB4381" s="188">
        <v>265000</v>
      </c>
      <c r="AC4381" s="188"/>
      <c r="AD4381" s="188"/>
      <c r="AE4381" s="188">
        <v>260000</v>
      </c>
      <c r="AF4381" s="188"/>
    </row>
    <row r="4382" spans="1:32" x14ac:dyDescent="0.3">
      <c r="A4382" s="180" t="s">
        <v>973</v>
      </c>
      <c r="B4382" s="180">
        <v>11572</v>
      </c>
      <c r="C4382" s="182" t="s">
        <v>30647</v>
      </c>
      <c r="D4382" s="180" t="s">
        <v>6</v>
      </c>
      <c r="E4382" s="180" t="s">
        <v>857</v>
      </c>
      <c r="F4382" s="188">
        <v>35.799999999999997</v>
      </c>
      <c r="G4382" s="188">
        <v>34.08</v>
      </c>
      <c r="H4382" s="188">
        <v>35.020000000000003</v>
      </c>
      <c r="I4382" s="188">
        <v>30.35</v>
      </c>
      <c r="J4382" s="188">
        <v>33.56</v>
      </c>
      <c r="K4382" s="188">
        <v>37.200000000000003</v>
      </c>
      <c r="L4382" s="188">
        <v>33.42</v>
      </c>
      <c r="M4382" s="188">
        <v>32.67</v>
      </c>
      <c r="N4382" s="188">
        <v>37.880000000000003</v>
      </c>
      <c r="O4382" s="188">
        <v>31.13</v>
      </c>
      <c r="P4382" s="188">
        <v>33.85</v>
      </c>
      <c r="Q4382" s="188">
        <v>36.96</v>
      </c>
      <c r="R4382" s="188">
        <v>42.12</v>
      </c>
      <c r="S4382" s="188">
        <v>35.33</v>
      </c>
      <c r="T4382" s="188">
        <v>35.020000000000003</v>
      </c>
      <c r="U4382" s="188">
        <v>37.200000000000003</v>
      </c>
      <c r="V4382" s="188">
        <v>34.24</v>
      </c>
      <c r="W4382" s="188">
        <v>32.68</v>
      </c>
      <c r="X4382" s="188">
        <v>34.159999999999997</v>
      </c>
      <c r="Y4382" s="188">
        <v>32.68</v>
      </c>
      <c r="Z4382" s="188">
        <v>39.69</v>
      </c>
      <c r="AA4382" s="188">
        <v>31.13</v>
      </c>
      <c r="AB4382" s="188">
        <v>35.130000000000003</v>
      </c>
      <c r="AC4382" s="188">
        <v>38.380000000000003</v>
      </c>
      <c r="AD4382" s="188">
        <v>35.020000000000003</v>
      </c>
      <c r="AE4382" s="188">
        <v>31.13</v>
      </c>
      <c r="AF4382" s="188">
        <v>37.35</v>
      </c>
    </row>
    <row r="4383" spans="1:32" x14ac:dyDescent="0.3">
      <c r="A4383" s="180" t="s">
        <v>973</v>
      </c>
      <c r="B4383" s="180">
        <v>36149</v>
      </c>
      <c r="C4383" s="182" t="s">
        <v>30648</v>
      </c>
      <c r="D4383" s="180" t="s">
        <v>6</v>
      </c>
      <c r="E4383" s="180" t="s">
        <v>857</v>
      </c>
      <c r="F4383" s="188">
        <v>200.61</v>
      </c>
      <c r="G4383" s="188">
        <v>185.98</v>
      </c>
      <c r="H4383" s="188">
        <v>189.08</v>
      </c>
      <c r="I4383" s="188">
        <v>223.18</v>
      </c>
      <c r="J4383" s="188">
        <v>176.8</v>
      </c>
      <c r="K4383" s="188">
        <v>193.79</v>
      </c>
      <c r="L4383" s="188">
        <v>159.57</v>
      </c>
      <c r="M4383" s="188">
        <v>182.88</v>
      </c>
      <c r="N4383" s="188">
        <v>161.18</v>
      </c>
      <c r="O4383" s="188">
        <v>176.8</v>
      </c>
      <c r="P4383" s="188">
        <v>174.94</v>
      </c>
      <c r="Q4383" s="188">
        <v>189.33</v>
      </c>
      <c r="R4383" s="188">
        <v>243.26</v>
      </c>
      <c r="S4383" s="188">
        <v>210.78</v>
      </c>
      <c r="T4383" s="188">
        <v>228.14</v>
      </c>
      <c r="U4383" s="188">
        <v>190.94</v>
      </c>
      <c r="V4383" s="188">
        <v>234.09</v>
      </c>
      <c r="W4383" s="188">
        <v>185.98</v>
      </c>
      <c r="X4383" s="188">
        <v>223.18</v>
      </c>
      <c r="Y4383" s="188">
        <v>161.18</v>
      </c>
      <c r="Z4383" s="188">
        <v>204.58</v>
      </c>
      <c r="AA4383" s="188">
        <v>237.93</v>
      </c>
      <c r="AB4383" s="188">
        <v>209.54</v>
      </c>
      <c r="AC4383" s="188">
        <v>184.74</v>
      </c>
      <c r="AD4383" s="188">
        <v>167.38</v>
      </c>
      <c r="AE4383" s="188">
        <v>185.98</v>
      </c>
      <c r="AF4383" s="188">
        <v>221.69</v>
      </c>
    </row>
    <row r="4384" spans="1:32" x14ac:dyDescent="0.3">
      <c r="A4384" s="180" t="s">
        <v>973</v>
      </c>
      <c r="B4384" s="180">
        <v>42407</v>
      </c>
      <c r="C4384" s="182" t="s">
        <v>30649</v>
      </c>
      <c r="D4384" s="180" t="s">
        <v>37</v>
      </c>
      <c r="E4384" s="180" t="s">
        <v>857</v>
      </c>
      <c r="F4384" s="188"/>
      <c r="G4384" s="188">
        <v>6.66</v>
      </c>
      <c r="H4384" s="188">
        <v>6.69</v>
      </c>
      <c r="I4384" s="188"/>
      <c r="J4384" s="188">
        <v>5.0999999999999996</v>
      </c>
      <c r="K4384" s="188">
        <v>5.68</v>
      </c>
      <c r="L4384" s="188">
        <v>5.52</v>
      </c>
      <c r="M4384" s="188">
        <v>5.81</v>
      </c>
      <c r="N4384" s="188">
        <v>4.99</v>
      </c>
      <c r="O4384" s="188"/>
      <c r="P4384" s="188">
        <v>6.31</v>
      </c>
      <c r="Q4384" s="188">
        <v>5.52</v>
      </c>
      <c r="R4384" s="188">
        <v>7.14</v>
      </c>
      <c r="S4384" s="188">
        <v>6.32</v>
      </c>
      <c r="T4384" s="188"/>
      <c r="U4384" s="188"/>
      <c r="V4384" s="188">
        <v>5.98</v>
      </c>
      <c r="W4384" s="188">
        <v>5.39</v>
      </c>
      <c r="X4384" s="188">
        <v>5.0999999999999996</v>
      </c>
      <c r="Y4384" s="188"/>
      <c r="Z4384" s="188">
        <v>7.11</v>
      </c>
      <c r="AA4384" s="188"/>
      <c r="AB4384" s="188">
        <v>6.25</v>
      </c>
      <c r="AC4384" s="188">
        <v>5.51</v>
      </c>
      <c r="AD4384" s="188"/>
      <c r="AE4384" s="188">
        <v>5.28</v>
      </c>
      <c r="AF4384" s="188"/>
    </row>
    <row r="4385" spans="1:32" x14ac:dyDescent="0.3">
      <c r="A4385" s="180" t="s">
        <v>973</v>
      </c>
      <c r="B4385" s="180">
        <v>45200</v>
      </c>
      <c r="C4385" s="182" t="s">
        <v>31643</v>
      </c>
      <c r="D4385" s="180" t="s">
        <v>6</v>
      </c>
      <c r="E4385" s="180" t="s">
        <v>857</v>
      </c>
      <c r="F4385" s="188">
        <v>29.61</v>
      </c>
      <c r="G4385" s="188">
        <v>21.82</v>
      </c>
      <c r="H4385" s="188"/>
      <c r="I4385" s="188">
        <v>29.99</v>
      </c>
      <c r="J4385" s="188">
        <v>20.420000000000002</v>
      </c>
      <c r="K4385" s="188">
        <v>33.47</v>
      </c>
      <c r="L4385" s="188">
        <v>27.36</v>
      </c>
      <c r="M4385" s="188">
        <v>26.2</v>
      </c>
      <c r="N4385" s="188">
        <v>30.49</v>
      </c>
      <c r="O4385" s="188">
        <v>33.03</v>
      </c>
      <c r="P4385" s="188">
        <v>32.89</v>
      </c>
      <c r="Q4385" s="188">
        <v>22.97</v>
      </c>
      <c r="R4385" s="188">
        <v>31.33</v>
      </c>
      <c r="S4385" s="188">
        <v>24.88</v>
      </c>
      <c r="T4385" s="188">
        <v>29.54</v>
      </c>
      <c r="U4385" s="188">
        <v>21.69</v>
      </c>
      <c r="V4385" s="188">
        <v>43.1</v>
      </c>
      <c r="W4385" s="188">
        <v>19.13</v>
      </c>
      <c r="X4385" s="188"/>
      <c r="Y4385" s="188">
        <v>24.25</v>
      </c>
      <c r="Z4385" s="188">
        <v>31.9</v>
      </c>
      <c r="AA4385" s="188">
        <v>27.44</v>
      </c>
      <c r="AB4385" s="188">
        <v>25.9</v>
      </c>
      <c r="AC4385" s="188">
        <v>28.82</v>
      </c>
      <c r="AD4385" s="188">
        <v>22.39</v>
      </c>
      <c r="AE4385" s="188">
        <v>29.41</v>
      </c>
      <c r="AF4385" s="188">
        <v>29.35</v>
      </c>
    </row>
    <row r="4386" spans="1:32" x14ac:dyDescent="0.3">
      <c r="A4386" s="180" t="s">
        <v>973</v>
      </c>
      <c r="B4386" s="180">
        <v>11581</v>
      </c>
      <c r="C4386" s="182" t="s">
        <v>30650</v>
      </c>
      <c r="D4386" s="180" t="s">
        <v>37</v>
      </c>
      <c r="E4386" s="180" t="s">
        <v>857</v>
      </c>
      <c r="F4386" s="188">
        <v>23.63</v>
      </c>
      <c r="G4386" s="188">
        <v>22.5</v>
      </c>
      <c r="H4386" s="188">
        <v>23.11</v>
      </c>
      <c r="I4386" s="188">
        <v>20.03</v>
      </c>
      <c r="J4386" s="188">
        <v>22.15</v>
      </c>
      <c r="K4386" s="188">
        <v>24.55</v>
      </c>
      <c r="L4386" s="188">
        <v>22.06</v>
      </c>
      <c r="M4386" s="188">
        <v>21.56</v>
      </c>
      <c r="N4386" s="188">
        <v>25</v>
      </c>
      <c r="O4386" s="188">
        <v>20.54</v>
      </c>
      <c r="P4386" s="188">
        <v>22.34</v>
      </c>
      <c r="Q4386" s="188">
        <v>24.4</v>
      </c>
      <c r="R4386" s="188">
        <v>27.8</v>
      </c>
      <c r="S4386" s="188">
        <v>23.32</v>
      </c>
      <c r="T4386" s="188">
        <v>23.11</v>
      </c>
      <c r="U4386" s="188">
        <v>24.55</v>
      </c>
      <c r="V4386" s="188">
        <v>22.6</v>
      </c>
      <c r="W4386" s="188">
        <v>21.57</v>
      </c>
      <c r="X4386" s="188">
        <v>22.55</v>
      </c>
      <c r="Y4386" s="188">
        <v>21.57</v>
      </c>
      <c r="Z4386" s="188">
        <v>26.2</v>
      </c>
      <c r="AA4386" s="188">
        <v>20.54</v>
      </c>
      <c r="AB4386" s="188">
        <v>23.19</v>
      </c>
      <c r="AC4386" s="188">
        <v>25.33</v>
      </c>
      <c r="AD4386" s="188">
        <v>23.11</v>
      </c>
      <c r="AE4386" s="188">
        <v>20.54</v>
      </c>
      <c r="AF4386" s="188">
        <v>24.65</v>
      </c>
    </row>
    <row r="4387" spans="1:32" x14ac:dyDescent="0.3">
      <c r="A4387" s="180" t="s">
        <v>973</v>
      </c>
      <c r="B4387" s="180">
        <v>43605</v>
      </c>
      <c r="C4387" s="182" t="s">
        <v>30651</v>
      </c>
      <c r="D4387" s="180" t="s">
        <v>37</v>
      </c>
      <c r="E4387" s="180" t="s">
        <v>857</v>
      </c>
      <c r="F4387" s="188">
        <v>48.34</v>
      </c>
      <c r="G4387" s="188">
        <v>46.03</v>
      </c>
      <c r="H4387" s="188">
        <v>47.29</v>
      </c>
      <c r="I4387" s="188">
        <v>40.99</v>
      </c>
      <c r="J4387" s="188">
        <v>45.32</v>
      </c>
      <c r="K4387" s="188">
        <v>50.24</v>
      </c>
      <c r="L4387" s="188">
        <v>45.13</v>
      </c>
      <c r="M4387" s="188">
        <v>44.12</v>
      </c>
      <c r="N4387" s="188">
        <v>51.16</v>
      </c>
      <c r="O4387" s="188">
        <v>42.04</v>
      </c>
      <c r="P4387" s="188">
        <v>45.72</v>
      </c>
      <c r="Q4387" s="188">
        <v>49.92</v>
      </c>
      <c r="R4387" s="188">
        <v>56.88</v>
      </c>
      <c r="S4387" s="188">
        <v>47.71</v>
      </c>
      <c r="T4387" s="188">
        <v>47.29</v>
      </c>
      <c r="U4387" s="188">
        <v>50.24</v>
      </c>
      <c r="V4387" s="188">
        <v>46.24</v>
      </c>
      <c r="W4387" s="188">
        <v>44.14</v>
      </c>
      <c r="X4387" s="188">
        <v>46.14</v>
      </c>
      <c r="Y4387" s="188">
        <v>44.14</v>
      </c>
      <c r="Z4387" s="188">
        <v>53.6</v>
      </c>
      <c r="AA4387" s="188">
        <v>42.04</v>
      </c>
      <c r="AB4387" s="188">
        <v>47.44</v>
      </c>
      <c r="AC4387" s="188">
        <v>51.83</v>
      </c>
      <c r="AD4387" s="188">
        <v>47.29</v>
      </c>
      <c r="AE4387" s="188">
        <v>42.04</v>
      </c>
      <c r="AF4387" s="188">
        <v>50.45</v>
      </c>
    </row>
    <row r="4388" spans="1:32" x14ac:dyDescent="0.3">
      <c r="A4388" s="180" t="s">
        <v>973</v>
      </c>
      <c r="B4388" s="180">
        <v>11580</v>
      </c>
      <c r="C4388" s="182" t="s">
        <v>30652</v>
      </c>
      <c r="D4388" s="180" t="s">
        <v>37</v>
      </c>
      <c r="E4388" s="180" t="s">
        <v>857</v>
      </c>
      <c r="F4388" s="188">
        <v>9.48</v>
      </c>
      <c r="G4388" s="188">
        <v>9.02</v>
      </c>
      <c r="H4388" s="188">
        <v>9.27</v>
      </c>
      <c r="I4388" s="188">
        <v>8.0299999999999994</v>
      </c>
      <c r="J4388" s="188">
        <v>8.8800000000000008</v>
      </c>
      <c r="K4388" s="188">
        <v>9.85</v>
      </c>
      <c r="L4388" s="188">
        <v>8.85</v>
      </c>
      <c r="M4388" s="188">
        <v>8.65</v>
      </c>
      <c r="N4388" s="188">
        <v>10.029999999999999</v>
      </c>
      <c r="O4388" s="188">
        <v>8.24</v>
      </c>
      <c r="P4388" s="188">
        <v>8.9600000000000009</v>
      </c>
      <c r="Q4388" s="188">
        <v>9.7899999999999991</v>
      </c>
      <c r="R4388" s="188">
        <v>11.15</v>
      </c>
      <c r="S4388" s="188">
        <v>9.35</v>
      </c>
      <c r="T4388" s="188">
        <v>9.27</v>
      </c>
      <c r="U4388" s="188">
        <v>9.85</v>
      </c>
      <c r="V4388" s="188">
        <v>9.07</v>
      </c>
      <c r="W4388" s="188">
        <v>8.65</v>
      </c>
      <c r="X4388" s="188">
        <v>9.0500000000000007</v>
      </c>
      <c r="Y4388" s="188">
        <v>8.65</v>
      </c>
      <c r="Z4388" s="188">
        <v>10.51</v>
      </c>
      <c r="AA4388" s="188">
        <v>8.24</v>
      </c>
      <c r="AB4388" s="188">
        <v>9.3000000000000007</v>
      </c>
      <c r="AC4388" s="188">
        <v>10.16</v>
      </c>
      <c r="AD4388" s="188">
        <v>9.27</v>
      </c>
      <c r="AE4388" s="188">
        <v>8.24</v>
      </c>
      <c r="AF4388" s="188">
        <v>9.89</v>
      </c>
    </row>
    <row r="4389" spans="1:32" x14ac:dyDescent="0.3">
      <c r="A4389" s="180" t="s">
        <v>973</v>
      </c>
      <c r="B4389" s="180">
        <v>38386</v>
      </c>
      <c r="C4389" s="182" t="s">
        <v>30653</v>
      </c>
      <c r="D4389" s="180" t="s">
        <v>6</v>
      </c>
      <c r="E4389" s="180" t="s">
        <v>857</v>
      </c>
      <c r="F4389" s="188">
        <v>6.09</v>
      </c>
      <c r="G4389" s="188">
        <v>5.17</v>
      </c>
      <c r="H4389" s="188">
        <v>4.2</v>
      </c>
      <c r="I4389" s="188">
        <v>4.87</v>
      </c>
      <c r="J4389" s="188">
        <v>5.45</v>
      </c>
      <c r="K4389" s="188">
        <v>4.34</v>
      </c>
      <c r="L4389" s="188">
        <v>6.14</v>
      </c>
      <c r="M4389" s="188">
        <v>5.45</v>
      </c>
      <c r="N4389" s="188">
        <v>5.17</v>
      </c>
      <c r="O4389" s="188">
        <v>6.24</v>
      </c>
      <c r="P4389" s="188">
        <v>7.51</v>
      </c>
      <c r="Q4389" s="188">
        <v>7.31</v>
      </c>
      <c r="R4389" s="188">
        <v>6.8</v>
      </c>
      <c r="S4389" s="188">
        <v>5.09</v>
      </c>
      <c r="T4389" s="188">
        <v>4.72</v>
      </c>
      <c r="U4389" s="188">
        <v>5.78</v>
      </c>
      <c r="V4389" s="188">
        <v>5.31</v>
      </c>
      <c r="W4389" s="188">
        <v>5.78</v>
      </c>
      <c r="X4389" s="188">
        <v>5.48</v>
      </c>
      <c r="Y4389" s="188">
        <v>4.84</v>
      </c>
      <c r="Z4389" s="188">
        <v>6.09</v>
      </c>
      <c r="AA4389" s="188">
        <v>4.57</v>
      </c>
      <c r="AB4389" s="188">
        <v>5.99</v>
      </c>
      <c r="AC4389" s="188">
        <v>6.06</v>
      </c>
      <c r="AD4389" s="188">
        <v>5.48</v>
      </c>
      <c r="AE4389" s="188">
        <v>6.39</v>
      </c>
      <c r="AF4389" s="188">
        <v>6.06</v>
      </c>
    </row>
    <row r="4390" spans="1:32" x14ac:dyDescent="0.3">
      <c r="A4390" s="180" t="s">
        <v>973</v>
      </c>
      <c r="B4390" s="180">
        <v>45231</v>
      </c>
      <c r="C4390" s="182" t="s">
        <v>31644</v>
      </c>
      <c r="D4390" s="180" t="s">
        <v>6</v>
      </c>
      <c r="E4390" s="180" t="s">
        <v>857</v>
      </c>
      <c r="F4390" s="188">
        <v>5.56</v>
      </c>
      <c r="G4390" s="188">
        <v>4.7300000000000004</v>
      </c>
      <c r="H4390" s="188">
        <v>3.84</v>
      </c>
      <c r="I4390" s="188">
        <v>4.4400000000000004</v>
      </c>
      <c r="J4390" s="188">
        <v>4.9800000000000004</v>
      </c>
      <c r="K4390" s="188">
        <v>3.96</v>
      </c>
      <c r="L4390" s="188">
        <v>5.61</v>
      </c>
      <c r="M4390" s="188">
        <v>4.9800000000000004</v>
      </c>
      <c r="N4390" s="188">
        <v>4.7300000000000004</v>
      </c>
      <c r="O4390" s="188">
        <v>5.7</v>
      </c>
      <c r="P4390" s="188">
        <v>6.85</v>
      </c>
      <c r="Q4390" s="188">
        <v>6.67</v>
      </c>
      <c r="R4390" s="188">
        <v>6.21</v>
      </c>
      <c r="S4390" s="188">
        <v>4.6500000000000004</v>
      </c>
      <c r="T4390" s="188">
        <v>4.3099999999999996</v>
      </c>
      <c r="U4390" s="188">
        <v>5.28</v>
      </c>
      <c r="V4390" s="188">
        <v>4.8499999999999996</v>
      </c>
      <c r="W4390" s="188">
        <v>5.28</v>
      </c>
      <c r="X4390" s="188">
        <v>5</v>
      </c>
      <c r="Y4390" s="188">
        <v>4.42</v>
      </c>
      <c r="Z4390" s="188">
        <v>5.56</v>
      </c>
      <c r="AA4390" s="188">
        <v>4.17</v>
      </c>
      <c r="AB4390" s="188">
        <v>5.47</v>
      </c>
      <c r="AC4390" s="188">
        <v>5.53</v>
      </c>
      <c r="AD4390" s="188">
        <v>5</v>
      </c>
      <c r="AE4390" s="188">
        <v>5.84</v>
      </c>
      <c r="AF4390" s="188">
        <v>5.53</v>
      </c>
    </row>
    <row r="4391" spans="1:32" x14ac:dyDescent="0.3">
      <c r="A4391" s="180" t="s">
        <v>973</v>
      </c>
      <c r="B4391" s="180">
        <v>45232</v>
      </c>
      <c r="C4391" s="182" t="s">
        <v>31645</v>
      </c>
      <c r="D4391" s="180" t="s">
        <v>6</v>
      </c>
      <c r="E4391" s="180" t="s">
        <v>857</v>
      </c>
      <c r="F4391" s="188">
        <v>9.7899999999999991</v>
      </c>
      <c r="G4391" s="188">
        <v>8.32</v>
      </c>
      <c r="H4391" s="188">
        <v>6.75</v>
      </c>
      <c r="I4391" s="188">
        <v>7.83</v>
      </c>
      <c r="J4391" s="188">
        <v>8.76</v>
      </c>
      <c r="K4391" s="188">
        <v>6.98</v>
      </c>
      <c r="L4391" s="188">
        <v>9.8699999999999992</v>
      </c>
      <c r="M4391" s="188">
        <v>8.77</v>
      </c>
      <c r="N4391" s="188">
        <v>8.32</v>
      </c>
      <c r="O4391" s="188">
        <v>10.039999999999999</v>
      </c>
      <c r="P4391" s="188">
        <v>12.07</v>
      </c>
      <c r="Q4391" s="188">
        <v>11.75</v>
      </c>
      <c r="R4391" s="188">
        <v>10.94</v>
      </c>
      <c r="S4391" s="188">
        <v>8.19</v>
      </c>
      <c r="T4391" s="188">
        <v>7.59</v>
      </c>
      <c r="U4391" s="188">
        <v>9.3000000000000007</v>
      </c>
      <c r="V4391" s="188">
        <v>8.5299999999999994</v>
      </c>
      <c r="W4391" s="188">
        <v>9.3000000000000007</v>
      </c>
      <c r="X4391" s="188">
        <v>8.81</v>
      </c>
      <c r="Y4391" s="188">
        <v>7.78</v>
      </c>
      <c r="Z4391" s="188">
        <v>9.7899999999999991</v>
      </c>
      <c r="AA4391" s="188">
        <v>7.34</v>
      </c>
      <c r="AB4391" s="188">
        <v>9.6300000000000008</v>
      </c>
      <c r="AC4391" s="188">
        <v>9.74</v>
      </c>
      <c r="AD4391" s="188">
        <v>8.81</v>
      </c>
      <c r="AE4391" s="188">
        <v>10.28</v>
      </c>
      <c r="AF4391" s="188">
        <v>9.74</v>
      </c>
    </row>
    <row r="4392" spans="1:32" x14ac:dyDescent="0.3">
      <c r="A4392" s="180" t="s">
        <v>973</v>
      </c>
      <c r="B4392" s="180">
        <v>39848</v>
      </c>
      <c r="C4392" s="182" t="s">
        <v>30654</v>
      </c>
      <c r="D4392" s="180" t="s">
        <v>37</v>
      </c>
      <c r="E4392" s="180" t="s">
        <v>857</v>
      </c>
      <c r="F4392" s="188">
        <v>2.08</v>
      </c>
      <c r="G4392" s="188"/>
      <c r="H4392" s="188"/>
      <c r="I4392" s="188"/>
      <c r="J4392" s="188"/>
      <c r="K4392" s="188"/>
      <c r="L4392" s="188"/>
      <c r="M4392" s="188"/>
      <c r="N4392" s="188"/>
      <c r="O4392" s="188"/>
      <c r="P4392" s="188"/>
      <c r="Q4392" s="188"/>
      <c r="R4392" s="188"/>
      <c r="S4392" s="188"/>
      <c r="T4392" s="188"/>
      <c r="U4392" s="188"/>
      <c r="V4392" s="188"/>
      <c r="W4392" s="188"/>
      <c r="X4392" s="188"/>
      <c r="Y4392" s="188"/>
      <c r="Z4392" s="188"/>
      <c r="AA4392" s="188"/>
      <c r="AB4392" s="188">
        <v>2.14</v>
      </c>
      <c r="AC4392" s="188"/>
      <c r="AD4392" s="188"/>
      <c r="AE4392" s="188">
        <v>1.95</v>
      </c>
      <c r="AF4392" s="188"/>
    </row>
    <row r="4393" spans="1:32" x14ac:dyDescent="0.3">
      <c r="A4393" s="180" t="s">
        <v>973</v>
      </c>
      <c r="B4393" s="180">
        <v>7667</v>
      </c>
      <c r="C4393" s="182" t="s">
        <v>30655</v>
      </c>
      <c r="D4393" s="180" t="s">
        <v>37</v>
      </c>
      <c r="E4393" s="180" t="s">
        <v>857</v>
      </c>
      <c r="F4393" s="188"/>
      <c r="G4393" s="188"/>
      <c r="H4393" s="188"/>
      <c r="I4393" s="188"/>
      <c r="J4393" s="188">
        <v>4322.82</v>
      </c>
      <c r="K4393" s="188"/>
      <c r="L4393" s="188"/>
      <c r="M4393" s="188">
        <v>3123.82</v>
      </c>
      <c r="N4393" s="188"/>
      <c r="O4393" s="188"/>
      <c r="P4393" s="188"/>
      <c r="Q4393" s="188"/>
      <c r="R4393" s="188"/>
      <c r="S4393" s="188"/>
      <c r="T4393" s="188"/>
      <c r="U4393" s="188">
        <v>3938.21</v>
      </c>
      <c r="V4393" s="188"/>
      <c r="W4393" s="188"/>
      <c r="X4393" s="188"/>
      <c r="Y4393" s="188"/>
      <c r="Z4393" s="188"/>
      <c r="AA4393" s="188"/>
      <c r="AB4393" s="188">
        <v>2772.86</v>
      </c>
      <c r="AC4393" s="188">
        <v>4167.2700000000004</v>
      </c>
      <c r="AD4393" s="188"/>
      <c r="AE4393" s="188">
        <v>3309.78</v>
      </c>
      <c r="AF4393" s="188"/>
    </row>
    <row r="4394" spans="1:32" x14ac:dyDescent="0.3">
      <c r="A4394" s="180" t="s">
        <v>973</v>
      </c>
      <c r="B4394" s="180">
        <v>7660</v>
      </c>
      <c r="C4394" s="182" t="s">
        <v>30656</v>
      </c>
      <c r="D4394" s="180" t="s">
        <v>37</v>
      </c>
      <c r="E4394" s="180" t="s">
        <v>857</v>
      </c>
      <c r="F4394" s="188"/>
      <c r="G4394" s="188"/>
      <c r="H4394" s="188"/>
      <c r="I4394" s="188"/>
      <c r="J4394" s="188">
        <v>5510.57</v>
      </c>
      <c r="K4394" s="188"/>
      <c r="L4394" s="188"/>
      <c r="M4394" s="188">
        <v>3982.13</v>
      </c>
      <c r="N4394" s="188"/>
      <c r="O4394" s="188"/>
      <c r="P4394" s="188"/>
      <c r="Q4394" s="188"/>
      <c r="R4394" s="188"/>
      <c r="S4394" s="188"/>
      <c r="T4394" s="188"/>
      <c r="U4394" s="188">
        <v>5020.28</v>
      </c>
      <c r="V4394" s="188"/>
      <c r="W4394" s="188"/>
      <c r="X4394" s="188"/>
      <c r="Y4394" s="188"/>
      <c r="Z4394" s="188"/>
      <c r="AA4394" s="188"/>
      <c r="AB4394" s="188">
        <v>3534.74</v>
      </c>
      <c r="AC4394" s="188">
        <v>5312.27</v>
      </c>
      <c r="AD4394" s="188"/>
      <c r="AE4394" s="188">
        <v>4219.1899999999996</v>
      </c>
      <c r="AF4394" s="188"/>
    </row>
    <row r="4395" spans="1:32" x14ac:dyDescent="0.3">
      <c r="A4395" s="180" t="s">
        <v>973</v>
      </c>
      <c r="B4395" s="180">
        <v>7676</v>
      </c>
      <c r="C4395" s="182" t="s">
        <v>30657</v>
      </c>
      <c r="D4395" s="180" t="s">
        <v>37</v>
      </c>
      <c r="E4395" s="180" t="s">
        <v>857</v>
      </c>
      <c r="F4395" s="188"/>
      <c r="G4395" s="188"/>
      <c r="H4395" s="188"/>
      <c r="I4395" s="188"/>
      <c r="J4395" s="188">
        <v>5573.54</v>
      </c>
      <c r="K4395" s="188"/>
      <c r="L4395" s="188"/>
      <c r="M4395" s="188">
        <v>4027.64</v>
      </c>
      <c r="N4395" s="188"/>
      <c r="O4395" s="188"/>
      <c r="P4395" s="188"/>
      <c r="Q4395" s="188"/>
      <c r="R4395" s="188"/>
      <c r="S4395" s="188"/>
      <c r="T4395" s="188"/>
      <c r="U4395" s="188">
        <v>5077.6499999999996</v>
      </c>
      <c r="V4395" s="188"/>
      <c r="W4395" s="188"/>
      <c r="X4395" s="188"/>
      <c r="Y4395" s="188"/>
      <c r="Z4395" s="188"/>
      <c r="AA4395" s="188"/>
      <c r="AB4395" s="188">
        <v>3575.13</v>
      </c>
      <c r="AC4395" s="188">
        <v>5372.98</v>
      </c>
      <c r="AD4395" s="188"/>
      <c r="AE4395" s="188">
        <v>4267.3999999999996</v>
      </c>
      <c r="AF4395" s="188"/>
    </row>
    <row r="4396" spans="1:32" x14ac:dyDescent="0.3">
      <c r="A4396" s="180" t="s">
        <v>973</v>
      </c>
      <c r="B4396" s="180">
        <v>20999</v>
      </c>
      <c r="C4396" s="182" t="s">
        <v>30658</v>
      </c>
      <c r="D4396" s="180" t="s">
        <v>37</v>
      </c>
      <c r="E4396" s="180" t="s">
        <v>857</v>
      </c>
      <c r="F4396" s="188"/>
      <c r="G4396" s="188"/>
      <c r="H4396" s="188"/>
      <c r="I4396" s="188"/>
      <c r="J4396" s="188">
        <v>10.56</v>
      </c>
      <c r="K4396" s="188"/>
      <c r="L4396" s="188"/>
      <c r="M4396" s="188">
        <v>14.8</v>
      </c>
      <c r="N4396" s="188"/>
      <c r="O4396" s="188"/>
      <c r="P4396" s="188">
        <v>13.99</v>
      </c>
      <c r="Q4396" s="188"/>
      <c r="R4396" s="188"/>
      <c r="S4396" s="188"/>
      <c r="T4396" s="188"/>
      <c r="U4396" s="188">
        <v>11.42</v>
      </c>
      <c r="V4396" s="188"/>
      <c r="W4396" s="188"/>
      <c r="X4396" s="188"/>
      <c r="Y4396" s="188"/>
      <c r="Z4396" s="188">
        <v>15.7</v>
      </c>
      <c r="AA4396" s="188"/>
      <c r="AB4396" s="188">
        <v>11.2</v>
      </c>
      <c r="AC4396" s="188">
        <v>14.08</v>
      </c>
      <c r="AD4396" s="188"/>
      <c r="AE4396" s="188">
        <v>11.03</v>
      </c>
      <c r="AF4396" s="188"/>
    </row>
    <row r="4397" spans="1:32" x14ac:dyDescent="0.3">
      <c r="A4397" s="180" t="s">
        <v>973</v>
      </c>
      <c r="B4397" s="180">
        <v>21001</v>
      </c>
      <c r="C4397" s="182" t="s">
        <v>30659</v>
      </c>
      <c r="D4397" s="180" t="s">
        <v>37</v>
      </c>
      <c r="E4397" s="180" t="s">
        <v>26586</v>
      </c>
      <c r="F4397" s="188"/>
      <c r="G4397" s="188"/>
      <c r="H4397" s="188"/>
      <c r="I4397" s="188"/>
      <c r="J4397" s="188">
        <v>19.7</v>
      </c>
      <c r="K4397" s="188"/>
      <c r="L4397" s="188"/>
      <c r="M4397" s="188">
        <v>27.62</v>
      </c>
      <c r="N4397" s="188"/>
      <c r="O4397" s="188"/>
      <c r="P4397" s="188">
        <v>26.11</v>
      </c>
      <c r="Q4397" s="188"/>
      <c r="R4397" s="188"/>
      <c r="S4397" s="188"/>
      <c r="T4397" s="188"/>
      <c r="U4397" s="188">
        <v>21.32</v>
      </c>
      <c r="V4397" s="188"/>
      <c r="W4397" s="188"/>
      <c r="X4397" s="188"/>
      <c r="Y4397" s="188"/>
      <c r="Z4397" s="188">
        <v>29.3</v>
      </c>
      <c r="AA4397" s="188"/>
      <c r="AB4397" s="188">
        <v>20.9</v>
      </c>
      <c r="AC4397" s="188">
        <v>26.27</v>
      </c>
      <c r="AD4397" s="188"/>
      <c r="AE4397" s="188">
        <v>20.59</v>
      </c>
      <c r="AF4397" s="188"/>
    </row>
    <row r="4398" spans="1:32" x14ac:dyDescent="0.3">
      <c r="A4398" s="180" t="s">
        <v>973</v>
      </c>
      <c r="B4398" s="180">
        <v>21003</v>
      </c>
      <c r="C4398" s="182" t="s">
        <v>30660</v>
      </c>
      <c r="D4398" s="180" t="s">
        <v>37</v>
      </c>
      <c r="E4398" s="180" t="s">
        <v>857</v>
      </c>
      <c r="F4398" s="188"/>
      <c r="G4398" s="188"/>
      <c r="H4398" s="188"/>
      <c r="I4398" s="188"/>
      <c r="J4398" s="188">
        <v>32.369999999999997</v>
      </c>
      <c r="K4398" s="188"/>
      <c r="L4398" s="188"/>
      <c r="M4398" s="188">
        <v>45.39</v>
      </c>
      <c r="N4398" s="188"/>
      <c r="O4398" s="188"/>
      <c r="P4398" s="188">
        <v>42.91</v>
      </c>
      <c r="Q4398" s="188"/>
      <c r="R4398" s="188"/>
      <c r="S4398" s="188"/>
      <c r="T4398" s="188"/>
      <c r="U4398" s="188">
        <v>35.03</v>
      </c>
      <c r="V4398" s="188"/>
      <c r="W4398" s="188"/>
      <c r="X4398" s="188"/>
      <c r="Y4398" s="188"/>
      <c r="Z4398" s="188">
        <v>48.15</v>
      </c>
      <c r="AA4398" s="188"/>
      <c r="AB4398" s="188">
        <v>34.340000000000003</v>
      </c>
      <c r="AC4398" s="188">
        <v>43.17</v>
      </c>
      <c r="AD4398" s="188"/>
      <c r="AE4398" s="188">
        <v>33.83</v>
      </c>
      <c r="AF4398" s="188"/>
    </row>
    <row r="4399" spans="1:32" x14ac:dyDescent="0.3">
      <c r="A4399" s="180" t="s">
        <v>973</v>
      </c>
      <c r="B4399" s="180">
        <v>21006</v>
      </c>
      <c r="C4399" s="182" t="s">
        <v>30661</v>
      </c>
      <c r="D4399" s="180" t="s">
        <v>37</v>
      </c>
      <c r="E4399" s="180" t="s">
        <v>857</v>
      </c>
      <c r="F4399" s="188"/>
      <c r="G4399" s="188"/>
      <c r="H4399" s="188"/>
      <c r="I4399" s="188"/>
      <c r="J4399" s="188">
        <v>68.7</v>
      </c>
      <c r="K4399" s="188"/>
      <c r="L4399" s="188"/>
      <c r="M4399" s="188">
        <v>96.32</v>
      </c>
      <c r="N4399" s="188"/>
      <c r="O4399" s="188"/>
      <c r="P4399" s="188">
        <v>91.05</v>
      </c>
      <c r="Q4399" s="188"/>
      <c r="R4399" s="188"/>
      <c r="S4399" s="188"/>
      <c r="T4399" s="188"/>
      <c r="U4399" s="188">
        <v>74.349999999999994</v>
      </c>
      <c r="V4399" s="188"/>
      <c r="W4399" s="188"/>
      <c r="X4399" s="188"/>
      <c r="Y4399" s="188"/>
      <c r="Z4399" s="188">
        <v>102.18</v>
      </c>
      <c r="AA4399" s="188"/>
      <c r="AB4399" s="188">
        <v>72.88</v>
      </c>
      <c r="AC4399" s="188">
        <v>91.61</v>
      </c>
      <c r="AD4399" s="188"/>
      <c r="AE4399" s="188">
        <v>71.8</v>
      </c>
      <c r="AF4399" s="188"/>
    </row>
    <row r="4400" spans="1:32" x14ac:dyDescent="0.3">
      <c r="A4400" s="180" t="s">
        <v>973</v>
      </c>
      <c r="B4400" s="180">
        <v>21019</v>
      </c>
      <c r="C4400" s="182" t="s">
        <v>30662</v>
      </c>
      <c r="D4400" s="180" t="s">
        <v>37</v>
      </c>
      <c r="E4400" s="180" t="s">
        <v>857</v>
      </c>
      <c r="F4400" s="188"/>
      <c r="G4400" s="188"/>
      <c r="H4400" s="188"/>
      <c r="I4400" s="188"/>
      <c r="J4400" s="188">
        <v>23.88</v>
      </c>
      <c r="K4400" s="188"/>
      <c r="L4400" s="188"/>
      <c r="M4400" s="188">
        <v>33.479999999999997</v>
      </c>
      <c r="N4400" s="188"/>
      <c r="O4400" s="188"/>
      <c r="P4400" s="188">
        <v>31.65</v>
      </c>
      <c r="Q4400" s="188"/>
      <c r="R4400" s="188"/>
      <c r="S4400" s="188"/>
      <c r="T4400" s="188"/>
      <c r="U4400" s="188">
        <v>25.84</v>
      </c>
      <c r="V4400" s="188"/>
      <c r="W4400" s="188"/>
      <c r="X4400" s="188"/>
      <c r="Y4400" s="188"/>
      <c r="Z4400" s="188">
        <v>35.520000000000003</v>
      </c>
      <c r="AA4400" s="188"/>
      <c r="AB4400" s="188">
        <v>25.33</v>
      </c>
      <c r="AC4400" s="188">
        <v>31.84</v>
      </c>
      <c r="AD4400" s="188"/>
      <c r="AE4400" s="188">
        <v>24.96</v>
      </c>
      <c r="AF4400" s="188"/>
    </row>
    <row r="4401" spans="1:32" x14ac:dyDescent="0.3">
      <c r="A4401" s="180" t="s">
        <v>973</v>
      </c>
      <c r="B4401" s="180">
        <v>21021</v>
      </c>
      <c r="C4401" s="182" t="s">
        <v>30663</v>
      </c>
      <c r="D4401" s="180" t="s">
        <v>37</v>
      </c>
      <c r="E4401" s="180" t="s">
        <v>857</v>
      </c>
      <c r="F4401" s="188"/>
      <c r="G4401" s="188"/>
      <c r="H4401" s="188"/>
      <c r="I4401" s="188"/>
      <c r="J4401" s="188">
        <v>37.75</v>
      </c>
      <c r="K4401" s="188"/>
      <c r="L4401" s="188"/>
      <c r="M4401" s="188">
        <v>52.93</v>
      </c>
      <c r="N4401" s="188"/>
      <c r="O4401" s="188"/>
      <c r="P4401" s="188">
        <v>50.03</v>
      </c>
      <c r="Q4401" s="188"/>
      <c r="R4401" s="188"/>
      <c r="S4401" s="188"/>
      <c r="T4401" s="188"/>
      <c r="U4401" s="188">
        <v>40.85</v>
      </c>
      <c r="V4401" s="188"/>
      <c r="W4401" s="188"/>
      <c r="X4401" s="188"/>
      <c r="Y4401" s="188"/>
      <c r="Z4401" s="188">
        <v>56.15</v>
      </c>
      <c r="AA4401" s="188"/>
      <c r="AB4401" s="188">
        <v>40.049999999999997</v>
      </c>
      <c r="AC4401" s="188">
        <v>50.34</v>
      </c>
      <c r="AD4401" s="188"/>
      <c r="AE4401" s="188">
        <v>39.46</v>
      </c>
      <c r="AF4401" s="188"/>
    </row>
    <row r="4402" spans="1:32" x14ac:dyDescent="0.3">
      <c r="A4402" s="180" t="s">
        <v>973</v>
      </c>
      <c r="B4402" s="180">
        <v>21024</v>
      </c>
      <c r="C4402" s="182" t="s">
        <v>30664</v>
      </c>
      <c r="D4402" s="180" t="s">
        <v>37</v>
      </c>
      <c r="E4402" s="180" t="s">
        <v>857</v>
      </c>
      <c r="F4402" s="188"/>
      <c r="G4402" s="188"/>
      <c r="H4402" s="188"/>
      <c r="I4402" s="188"/>
      <c r="J4402" s="188">
        <v>80.88</v>
      </c>
      <c r="K4402" s="188"/>
      <c r="L4402" s="188"/>
      <c r="M4402" s="188">
        <v>113.4</v>
      </c>
      <c r="N4402" s="188"/>
      <c r="O4402" s="188"/>
      <c r="P4402" s="188">
        <v>107.2</v>
      </c>
      <c r="Q4402" s="188"/>
      <c r="R4402" s="188"/>
      <c r="S4402" s="188"/>
      <c r="T4402" s="188"/>
      <c r="U4402" s="188">
        <v>87.54</v>
      </c>
      <c r="V4402" s="188"/>
      <c r="W4402" s="188"/>
      <c r="X4402" s="188"/>
      <c r="Y4402" s="188"/>
      <c r="Z4402" s="188">
        <v>120.3</v>
      </c>
      <c r="AA4402" s="188"/>
      <c r="AB4402" s="188">
        <v>85.81</v>
      </c>
      <c r="AC4402" s="188">
        <v>107.86</v>
      </c>
      <c r="AD4402" s="188"/>
      <c r="AE4402" s="188">
        <v>84.54</v>
      </c>
      <c r="AF4402" s="188"/>
    </row>
    <row r="4403" spans="1:32" x14ac:dyDescent="0.3">
      <c r="A4403" s="180" t="s">
        <v>973</v>
      </c>
      <c r="B4403" s="180">
        <v>40624</v>
      </c>
      <c r="C4403" s="182" t="s">
        <v>30665</v>
      </c>
      <c r="D4403" s="180" t="s">
        <v>37</v>
      </c>
      <c r="E4403" s="180" t="s">
        <v>857</v>
      </c>
      <c r="F4403" s="188"/>
      <c r="G4403" s="188"/>
      <c r="H4403" s="188"/>
      <c r="I4403" s="188"/>
      <c r="J4403" s="188">
        <v>119.34</v>
      </c>
      <c r="K4403" s="188"/>
      <c r="L4403" s="188"/>
      <c r="M4403" s="188">
        <v>86.24</v>
      </c>
      <c r="N4403" s="188"/>
      <c r="O4403" s="188"/>
      <c r="P4403" s="188"/>
      <c r="Q4403" s="188"/>
      <c r="R4403" s="188"/>
      <c r="S4403" s="188"/>
      <c r="T4403" s="188"/>
      <c r="U4403" s="188">
        <v>108.73</v>
      </c>
      <c r="V4403" s="188"/>
      <c r="W4403" s="188"/>
      <c r="X4403" s="188"/>
      <c r="Y4403" s="188"/>
      <c r="Z4403" s="188"/>
      <c r="AA4403" s="188"/>
      <c r="AB4403" s="188">
        <v>76.55</v>
      </c>
      <c r="AC4403" s="188">
        <v>115.05</v>
      </c>
      <c r="AD4403" s="188"/>
      <c r="AE4403" s="188">
        <v>91.38</v>
      </c>
      <c r="AF4403" s="188"/>
    </row>
    <row r="4404" spans="1:32" x14ac:dyDescent="0.3">
      <c r="A4404" s="180" t="s">
        <v>973</v>
      </c>
      <c r="B4404" s="180">
        <v>42575</v>
      </c>
      <c r="C4404" s="182" t="s">
        <v>30666</v>
      </c>
      <c r="D4404" s="180" t="s">
        <v>37</v>
      </c>
      <c r="E4404" s="180" t="s">
        <v>857</v>
      </c>
      <c r="F4404" s="188"/>
      <c r="G4404" s="188"/>
      <c r="H4404" s="188"/>
      <c r="I4404" s="188"/>
      <c r="J4404" s="188">
        <v>109.52</v>
      </c>
      <c r="K4404" s="188"/>
      <c r="L4404" s="188"/>
      <c r="M4404" s="188">
        <v>79.14</v>
      </c>
      <c r="N4404" s="188"/>
      <c r="O4404" s="188"/>
      <c r="P4404" s="188"/>
      <c r="Q4404" s="188"/>
      <c r="R4404" s="188"/>
      <c r="S4404" s="188"/>
      <c r="T4404" s="188"/>
      <c r="U4404" s="188">
        <v>99.77</v>
      </c>
      <c r="V4404" s="188"/>
      <c r="W4404" s="188"/>
      <c r="X4404" s="188"/>
      <c r="Y4404" s="188"/>
      <c r="Z4404" s="188"/>
      <c r="AA4404" s="188"/>
      <c r="AB4404" s="188">
        <v>70.25</v>
      </c>
      <c r="AC4404" s="188">
        <v>105.58</v>
      </c>
      <c r="AD4404" s="188"/>
      <c r="AE4404" s="188">
        <v>83.85</v>
      </c>
      <c r="AF4404" s="188"/>
    </row>
    <row r="4405" spans="1:32" x14ac:dyDescent="0.3">
      <c r="A4405" s="180" t="s">
        <v>973</v>
      </c>
      <c r="B4405" s="180">
        <v>42574</v>
      </c>
      <c r="C4405" s="182" t="s">
        <v>30667</v>
      </c>
      <c r="D4405" s="180" t="s">
        <v>37</v>
      </c>
      <c r="E4405" s="180" t="s">
        <v>857</v>
      </c>
      <c r="F4405" s="188"/>
      <c r="G4405" s="188"/>
      <c r="H4405" s="188"/>
      <c r="I4405" s="188"/>
      <c r="J4405" s="188">
        <v>81.73</v>
      </c>
      <c r="K4405" s="188"/>
      <c r="L4405" s="188"/>
      <c r="M4405" s="188">
        <v>59.06</v>
      </c>
      <c r="N4405" s="188"/>
      <c r="O4405" s="188"/>
      <c r="P4405" s="188"/>
      <c r="Q4405" s="188"/>
      <c r="R4405" s="188"/>
      <c r="S4405" s="188"/>
      <c r="T4405" s="188"/>
      <c r="U4405" s="188">
        <v>74.45</v>
      </c>
      <c r="V4405" s="188"/>
      <c r="W4405" s="188"/>
      <c r="X4405" s="188"/>
      <c r="Y4405" s="188"/>
      <c r="Z4405" s="188"/>
      <c r="AA4405" s="188"/>
      <c r="AB4405" s="188">
        <v>52.42</v>
      </c>
      <c r="AC4405" s="188">
        <v>78.78</v>
      </c>
      <c r="AD4405" s="188"/>
      <c r="AE4405" s="188">
        <v>62.57</v>
      </c>
      <c r="AF4405" s="188"/>
    </row>
    <row r="4406" spans="1:32" x14ac:dyDescent="0.3">
      <c r="A4406" s="180" t="s">
        <v>973</v>
      </c>
      <c r="B4406" s="180">
        <v>13127</v>
      </c>
      <c r="C4406" s="182" t="s">
        <v>30668</v>
      </c>
      <c r="D4406" s="180" t="s">
        <v>37</v>
      </c>
      <c r="E4406" s="180" t="s">
        <v>857</v>
      </c>
      <c r="F4406" s="188"/>
      <c r="G4406" s="188"/>
      <c r="H4406" s="188"/>
      <c r="I4406" s="188"/>
      <c r="J4406" s="188">
        <v>53.23</v>
      </c>
      <c r="K4406" s="188"/>
      <c r="L4406" s="188"/>
      <c r="M4406" s="188">
        <v>38.47</v>
      </c>
      <c r="N4406" s="188"/>
      <c r="O4406" s="188"/>
      <c r="P4406" s="188"/>
      <c r="Q4406" s="188"/>
      <c r="R4406" s="188"/>
      <c r="S4406" s="188"/>
      <c r="T4406" s="188"/>
      <c r="U4406" s="188">
        <v>48.49</v>
      </c>
      <c r="V4406" s="188"/>
      <c r="W4406" s="188"/>
      <c r="X4406" s="188"/>
      <c r="Y4406" s="188"/>
      <c r="Z4406" s="188"/>
      <c r="AA4406" s="188"/>
      <c r="AB4406" s="188">
        <v>34.14</v>
      </c>
      <c r="AC4406" s="188">
        <v>51.32</v>
      </c>
      <c r="AD4406" s="188"/>
      <c r="AE4406" s="188">
        <v>40.76</v>
      </c>
      <c r="AF4406" s="188"/>
    </row>
    <row r="4407" spans="1:32" x14ac:dyDescent="0.3">
      <c r="A4407" s="180" t="s">
        <v>973</v>
      </c>
      <c r="B4407" s="180">
        <v>13137</v>
      </c>
      <c r="C4407" s="182" t="s">
        <v>30669</v>
      </c>
      <c r="D4407" s="180" t="s">
        <v>37</v>
      </c>
      <c r="E4407" s="180" t="s">
        <v>857</v>
      </c>
      <c r="F4407" s="188"/>
      <c r="G4407" s="188"/>
      <c r="H4407" s="188"/>
      <c r="I4407" s="188"/>
      <c r="J4407" s="188">
        <v>70.64</v>
      </c>
      <c r="K4407" s="188"/>
      <c r="L4407" s="188"/>
      <c r="M4407" s="188">
        <v>51.04</v>
      </c>
      <c r="N4407" s="188"/>
      <c r="O4407" s="188"/>
      <c r="P4407" s="188"/>
      <c r="Q4407" s="188"/>
      <c r="R4407" s="188"/>
      <c r="S4407" s="188"/>
      <c r="T4407" s="188"/>
      <c r="U4407" s="188">
        <v>64.349999999999994</v>
      </c>
      <c r="V4407" s="188"/>
      <c r="W4407" s="188"/>
      <c r="X4407" s="188"/>
      <c r="Y4407" s="188"/>
      <c r="Z4407" s="188"/>
      <c r="AA4407" s="188"/>
      <c r="AB4407" s="188">
        <v>45.31</v>
      </c>
      <c r="AC4407" s="188">
        <v>68.099999999999994</v>
      </c>
      <c r="AD4407" s="188"/>
      <c r="AE4407" s="188">
        <v>54.08</v>
      </c>
      <c r="AF4407" s="188"/>
    </row>
    <row r="4408" spans="1:32" x14ac:dyDescent="0.3">
      <c r="A4408" s="180" t="s">
        <v>973</v>
      </c>
      <c r="B4408" s="180">
        <v>20989</v>
      </c>
      <c r="C4408" s="182" t="s">
        <v>30670</v>
      </c>
      <c r="D4408" s="180" t="s">
        <v>37</v>
      </c>
      <c r="E4408" s="180" t="s">
        <v>857</v>
      </c>
      <c r="F4408" s="188"/>
      <c r="G4408" s="188"/>
      <c r="H4408" s="188"/>
      <c r="I4408" s="188"/>
      <c r="J4408" s="188">
        <v>2530.69</v>
      </c>
      <c r="K4408" s="188"/>
      <c r="L4408" s="188"/>
      <c r="M4408" s="188">
        <v>1828.77</v>
      </c>
      <c r="N4408" s="188"/>
      <c r="O4408" s="188"/>
      <c r="P4408" s="188"/>
      <c r="Q4408" s="188"/>
      <c r="R4408" s="188"/>
      <c r="S4408" s="188"/>
      <c r="T4408" s="188"/>
      <c r="U4408" s="188">
        <v>2305.5300000000002</v>
      </c>
      <c r="V4408" s="188"/>
      <c r="W4408" s="188"/>
      <c r="X4408" s="188"/>
      <c r="Y4408" s="188"/>
      <c r="Z4408" s="188"/>
      <c r="AA4408" s="188"/>
      <c r="AB4408" s="188">
        <v>1623.3</v>
      </c>
      <c r="AC4408" s="188">
        <v>2439.63</v>
      </c>
      <c r="AD4408" s="188"/>
      <c r="AE4408" s="188">
        <v>1937.63</v>
      </c>
      <c r="AF4408" s="188"/>
    </row>
    <row r="4409" spans="1:32" x14ac:dyDescent="0.3">
      <c r="A4409" s="180" t="s">
        <v>973</v>
      </c>
      <c r="B4409" s="180">
        <v>21147</v>
      </c>
      <c r="C4409" s="182" t="s">
        <v>30671</v>
      </c>
      <c r="D4409" s="180" t="s">
        <v>37</v>
      </c>
      <c r="E4409" s="180" t="s">
        <v>857</v>
      </c>
      <c r="F4409" s="188"/>
      <c r="G4409" s="188"/>
      <c r="H4409" s="188"/>
      <c r="I4409" s="188"/>
      <c r="J4409" s="188">
        <v>237.28</v>
      </c>
      <c r="K4409" s="188"/>
      <c r="L4409" s="188"/>
      <c r="M4409" s="188">
        <v>171.47</v>
      </c>
      <c r="N4409" s="188"/>
      <c r="O4409" s="188"/>
      <c r="P4409" s="188"/>
      <c r="Q4409" s="188"/>
      <c r="R4409" s="188"/>
      <c r="S4409" s="188"/>
      <c r="T4409" s="188"/>
      <c r="U4409" s="188">
        <v>216.17</v>
      </c>
      <c r="V4409" s="188"/>
      <c r="W4409" s="188"/>
      <c r="X4409" s="188"/>
      <c r="Y4409" s="188"/>
      <c r="Z4409" s="188"/>
      <c r="AA4409" s="188"/>
      <c r="AB4409" s="188">
        <v>152.19999999999999</v>
      </c>
      <c r="AC4409" s="188">
        <v>228.74</v>
      </c>
      <c r="AD4409" s="188"/>
      <c r="AE4409" s="188">
        <v>181.67</v>
      </c>
      <c r="AF4409" s="188"/>
    </row>
    <row r="4410" spans="1:32" x14ac:dyDescent="0.3">
      <c r="A4410" s="180" t="s">
        <v>973</v>
      </c>
      <c r="B4410" s="180">
        <v>21148</v>
      </c>
      <c r="C4410" s="182" t="s">
        <v>30672</v>
      </c>
      <c r="D4410" s="180" t="s">
        <v>37</v>
      </c>
      <c r="E4410" s="180" t="s">
        <v>26586</v>
      </c>
      <c r="F4410" s="188"/>
      <c r="G4410" s="188"/>
      <c r="H4410" s="188"/>
      <c r="I4410" s="188"/>
      <c r="J4410" s="188">
        <v>146.44999999999999</v>
      </c>
      <c r="K4410" s="188"/>
      <c r="L4410" s="188"/>
      <c r="M4410" s="188">
        <v>105.83</v>
      </c>
      <c r="N4410" s="188"/>
      <c r="O4410" s="188"/>
      <c r="P4410" s="188"/>
      <c r="Q4410" s="188"/>
      <c r="R4410" s="188"/>
      <c r="S4410" s="188"/>
      <c r="T4410" s="188"/>
      <c r="U4410" s="188">
        <v>133.41999999999999</v>
      </c>
      <c r="V4410" s="188"/>
      <c r="W4410" s="188"/>
      <c r="X4410" s="188"/>
      <c r="Y4410" s="188"/>
      <c r="Z4410" s="188"/>
      <c r="AA4410" s="188"/>
      <c r="AB4410" s="188">
        <v>93.94</v>
      </c>
      <c r="AC4410" s="188">
        <v>141.18</v>
      </c>
      <c r="AD4410" s="188"/>
      <c r="AE4410" s="188">
        <v>112.13</v>
      </c>
      <c r="AF4410" s="188"/>
    </row>
    <row r="4411" spans="1:32" x14ac:dyDescent="0.3">
      <c r="A4411" s="180" t="s">
        <v>973</v>
      </c>
      <c r="B4411" s="180">
        <v>20984</v>
      </c>
      <c r="C4411" s="182" t="s">
        <v>30673</v>
      </c>
      <c r="D4411" s="180" t="s">
        <v>37</v>
      </c>
      <c r="E4411" s="180" t="s">
        <v>857</v>
      </c>
      <c r="F4411" s="188"/>
      <c r="G4411" s="188"/>
      <c r="H4411" s="188"/>
      <c r="I4411" s="188"/>
      <c r="J4411" s="188">
        <v>4855.8999999999996</v>
      </c>
      <c r="K4411" s="188"/>
      <c r="L4411" s="188"/>
      <c r="M4411" s="188">
        <v>3509.05</v>
      </c>
      <c r="N4411" s="188"/>
      <c r="O4411" s="188"/>
      <c r="P4411" s="188"/>
      <c r="Q4411" s="188"/>
      <c r="R4411" s="188"/>
      <c r="S4411" s="188"/>
      <c r="T4411" s="188"/>
      <c r="U4411" s="188">
        <v>4423.8599999999997</v>
      </c>
      <c r="V4411" s="188"/>
      <c r="W4411" s="188"/>
      <c r="X4411" s="188"/>
      <c r="Y4411" s="188"/>
      <c r="Z4411" s="188"/>
      <c r="AA4411" s="188"/>
      <c r="AB4411" s="188">
        <v>3114.81</v>
      </c>
      <c r="AC4411" s="188">
        <v>4681.16</v>
      </c>
      <c r="AD4411" s="188"/>
      <c r="AE4411" s="188">
        <v>3717.94</v>
      </c>
      <c r="AF4411" s="188"/>
    </row>
    <row r="4412" spans="1:32" x14ac:dyDescent="0.3">
      <c r="A4412" s="180" t="s">
        <v>973</v>
      </c>
      <c r="B4412" s="180">
        <v>13042</v>
      </c>
      <c r="C4412" s="182" t="s">
        <v>30674</v>
      </c>
      <c r="D4412" s="180" t="s">
        <v>37</v>
      </c>
      <c r="E4412" s="180" t="s">
        <v>857</v>
      </c>
      <c r="F4412" s="188"/>
      <c r="G4412" s="188"/>
      <c r="H4412" s="188"/>
      <c r="I4412" s="188"/>
      <c r="J4412" s="188">
        <v>2690.89</v>
      </c>
      <c r="K4412" s="188"/>
      <c r="L4412" s="188"/>
      <c r="M4412" s="188">
        <v>1944.53</v>
      </c>
      <c r="N4412" s="188"/>
      <c r="O4412" s="188"/>
      <c r="P4412" s="188"/>
      <c r="Q4412" s="188"/>
      <c r="R4412" s="188"/>
      <c r="S4412" s="188"/>
      <c r="T4412" s="188"/>
      <c r="U4412" s="188">
        <v>2451.4699999999998</v>
      </c>
      <c r="V4412" s="188"/>
      <c r="W4412" s="188"/>
      <c r="X4412" s="188"/>
      <c r="Y4412" s="188"/>
      <c r="Z4412" s="188"/>
      <c r="AA4412" s="188"/>
      <c r="AB4412" s="188">
        <v>1726.06</v>
      </c>
      <c r="AC4412" s="188">
        <v>2594.06</v>
      </c>
      <c r="AD4412" s="188"/>
      <c r="AE4412" s="188">
        <v>2060.29</v>
      </c>
      <c r="AF4412" s="188"/>
    </row>
    <row r="4413" spans="1:32" x14ac:dyDescent="0.3">
      <c r="A4413" s="180" t="s">
        <v>973</v>
      </c>
      <c r="B4413" s="180">
        <v>42576</v>
      </c>
      <c r="C4413" s="182" t="s">
        <v>30675</v>
      </c>
      <c r="D4413" s="180" t="s">
        <v>37</v>
      </c>
      <c r="E4413" s="180" t="s">
        <v>857</v>
      </c>
      <c r="F4413" s="188"/>
      <c r="G4413" s="188"/>
      <c r="H4413" s="188"/>
      <c r="I4413" s="188"/>
      <c r="J4413" s="188">
        <v>298.73</v>
      </c>
      <c r="K4413" s="188"/>
      <c r="L4413" s="188"/>
      <c r="M4413" s="188">
        <v>215.88</v>
      </c>
      <c r="N4413" s="188"/>
      <c r="O4413" s="188"/>
      <c r="P4413" s="188"/>
      <c r="Q4413" s="188"/>
      <c r="R4413" s="188"/>
      <c r="S4413" s="188"/>
      <c r="T4413" s="188"/>
      <c r="U4413" s="188">
        <v>272.16000000000003</v>
      </c>
      <c r="V4413" s="188"/>
      <c r="W4413" s="188"/>
      <c r="X4413" s="188"/>
      <c r="Y4413" s="188"/>
      <c r="Z4413" s="188"/>
      <c r="AA4413" s="188"/>
      <c r="AB4413" s="188">
        <v>191.62</v>
      </c>
      <c r="AC4413" s="188">
        <v>287.98</v>
      </c>
      <c r="AD4413" s="188"/>
      <c r="AE4413" s="188">
        <v>228.73</v>
      </c>
      <c r="AF4413" s="188"/>
    </row>
    <row r="4414" spans="1:32" x14ac:dyDescent="0.3">
      <c r="A4414" s="180" t="s">
        <v>973</v>
      </c>
      <c r="B4414" s="180">
        <v>21150</v>
      </c>
      <c r="C4414" s="182" t="s">
        <v>30676</v>
      </c>
      <c r="D4414" s="180" t="s">
        <v>37</v>
      </c>
      <c r="E4414" s="180" t="s">
        <v>857</v>
      </c>
      <c r="F4414" s="188"/>
      <c r="G4414" s="188"/>
      <c r="H4414" s="188"/>
      <c r="I4414" s="188"/>
      <c r="J4414" s="188">
        <v>72.62</v>
      </c>
      <c r="K4414" s="188"/>
      <c r="L4414" s="188"/>
      <c r="M4414" s="188">
        <v>52.47</v>
      </c>
      <c r="N4414" s="188"/>
      <c r="O4414" s="188"/>
      <c r="P4414" s="188"/>
      <c r="Q4414" s="188"/>
      <c r="R4414" s="188"/>
      <c r="S4414" s="188"/>
      <c r="T4414" s="188"/>
      <c r="U4414" s="188">
        <v>66.16</v>
      </c>
      <c r="V4414" s="188"/>
      <c r="W4414" s="188"/>
      <c r="X4414" s="188"/>
      <c r="Y4414" s="188"/>
      <c r="Z4414" s="188"/>
      <c r="AA4414" s="188"/>
      <c r="AB4414" s="188">
        <v>46.58</v>
      </c>
      <c r="AC4414" s="188">
        <v>70</v>
      </c>
      <c r="AD4414" s="188"/>
      <c r="AE4414" s="188">
        <v>55.6</v>
      </c>
      <c r="AF4414" s="188"/>
    </row>
    <row r="4415" spans="1:32" x14ac:dyDescent="0.3">
      <c r="A4415" s="180" t="s">
        <v>973</v>
      </c>
      <c r="B4415" s="180">
        <v>13141</v>
      </c>
      <c r="C4415" s="182" t="s">
        <v>30677</v>
      </c>
      <c r="D4415" s="180" t="s">
        <v>37</v>
      </c>
      <c r="E4415" s="180" t="s">
        <v>857</v>
      </c>
      <c r="F4415" s="188"/>
      <c r="G4415" s="188"/>
      <c r="H4415" s="188"/>
      <c r="I4415" s="188"/>
      <c r="J4415" s="188">
        <v>91.49</v>
      </c>
      <c r="K4415" s="188"/>
      <c r="L4415" s="188"/>
      <c r="M4415" s="188">
        <v>66.12</v>
      </c>
      <c r="N4415" s="188"/>
      <c r="O4415" s="188"/>
      <c r="P4415" s="188"/>
      <c r="Q4415" s="188"/>
      <c r="R4415" s="188"/>
      <c r="S4415" s="188"/>
      <c r="T4415" s="188"/>
      <c r="U4415" s="188">
        <v>83.35</v>
      </c>
      <c r="V4415" s="188"/>
      <c r="W4415" s="188"/>
      <c r="X4415" s="188"/>
      <c r="Y4415" s="188"/>
      <c r="Z4415" s="188"/>
      <c r="AA4415" s="188"/>
      <c r="AB4415" s="188">
        <v>58.69</v>
      </c>
      <c r="AC4415" s="188">
        <v>88.2</v>
      </c>
      <c r="AD4415" s="188"/>
      <c r="AE4415" s="188">
        <v>70.05</v>
      </c>
      <c r="AF4415" s="188"/>
    </row>
    <row r="4416" spans="1:32" x14ac:dyDescent="0.3">
      <c r="A4416" s="180" t="s">
        <v>973</v>
      </c>
      <c r="B4416" s="180">
        <v>21151</v>
      </c>
      <c r="C4416" s="182" t="s">
        <v>30678</v>
      </c>
      <c r="D4416" s="180" t="s">
        <v>37</v>
      </c>
      <c r="E4416" s="180" t="s">
        <v>857</v>
      </c>
      <c r="F4416" s="188"/>
      <c r="G4416" s="188"/>
      <c r="H4416" s="188"/>
      <c r="I4416" s="188"/>
      <c r="J4416" s="188">
        <v>434.66</v>
      </c>
      <c r="K4416" s="188"/>
      <c r="L4416" s="188"/>
      <c r="M4416" s="188">
        <v>314.10000000000002</v>
      </c>
      <c r="N4416" s="188"/>
      <c r="O4416" s="188"/>
      <c r="P4416" s="188"/>
      <c r="Q4416" s="188"/>
      <c r="R4416" s="188"/>
      <c r="S4416" s="188"/>
      <c r="T4416" s="188"/>
      <c r="U4416" s="188">
        <v>395.99</v>
      </c>
      <c r="V4416" s="188"/>
      <c r="W4416" s="188"/>
      <c r="X4416" s="188"/>
      <c r="Y4416" s="188"/>
      <c r="Z4416" s="188"/>
      <c r="AA4416" s="188"/>
      <c r="AB4416" s="188">
        <v>278.81</v>
      </c>
      <c r="AC4416" s="188">
        <v>419.02</v>
      </c>
      <c r="AD4416" s="188"/>
      <c r="AE4416" s="188">
        <v>332.8</v>
      </c>
      <c r="AF4416" s="188"/>
    </row>
    <row r="4417" spans="1:32" x14ac:dyDescent="0.3">
      <c r="A4417" s="180" t="s">
        <v>973</v>
      </c>
      <c r="B4417" s="180">
        <v>13142</v>
      </c>
      <c r="C4417" s="182" t="s">
        <v>30679</v>
      </c>
      <c r="D4417" s="180" t="s">
        <v>37</v>
      </c>
      <c r="E4417" s="180" t="s">
        <v>857</v>
      </c>
      <c r="F4417" s="188"/>
      <c r="G4417" s="188"/>
      <c r="H4417" s="188"/>
      <c r="I4417" s="188"/>
      <c r="J4417" s="188">
        <v>621.38</v>
      </c>
      <c r="K4417" s="188"/>
      <c r="L4417" s="188"/>
      <c r="M4417" s="188">
        <v>449.03</v>
      </c>
      <c r="N4417" s="188"/>
      <c r="O4417" s="188"/>
      <c r="P4417" s="188"/>
      <c r="Q4417" s="188"/>
      <c r="R4417" s="188"/>
      <c r="S4417" s="188"/>
      <c r="T4417" s="188"/>
      <c r="U4417" s="188">
        <v>566.1</v>
      </c>
      <c r="V4417" s="188"/>
      <c r="W4417" s="188"/>
      <c r="X4417" s="188"/>
      <c r="Y4417" s="188"/>
      <c r="Z4417" s="188"/>
      <c r="AA4417" s="188"/>
      <c r="AB4417" s="188">
        <v>398.58</v>
      </c>
      <c r="AC4417" s="188">
        <v>599.02</v>
      </c>
      <c r="AD4417" s="188"/>
      <c r="AE4417" s="188">
        <v>475.76</v>
      </c>
      <c r="AF4417" s="188"/>
    </row>
    <row r="4418" spans="1:32" x14ac:dyDescent="0.3">
      <c r="A4418" s="180" t="s">
        <v>973</v>
      </c>
      <c r="B4418" s="180">
        <v>42577</v>
      </c>
      <c r="C4418" s="182" t="s">
        <v>30680</v>
      </c>
      <c r="D4418" s="180" t="s">
        <v>37</v>
      </c>
      <c r="E4418" s="180" t="s">
        <v>857</v>
      </c>
      <c r="F4418" s="188"/>
      <c r="G4418" s="188"/>
      <c r="H4418" s="188"/>
      <c r="I4418" s="188"/>
      <c r="J4418" s="188">
        <v>681.83</v>
      </c>
      <c r="K4418" s="188"/>
      <c r="L4418" s="188"/>
      <c r="M4418" s="188">
        <v>492.71</v>
      </c>
      <c r="N4418" s="188"/>
      <c r="O4418" s="188"/>
      <c r="P4418" s="188"/>
      <c r="Q4418" s="188"/>
      <c r="R4418" s="188"/>
      <c r="S4418" s="188"/>
      <c r="T4418" s="188"/>
      <c r="U4418" s="188">
        <v>621.16</v>
      </c>
      <c r="V4418" s="188"/>
      <c r="W4418" s="188"/>
      <c r="X4418" s="188"/>
      <c r="Y4418" s="188"/>
      <c r="Z4418" s="188"/>
      <c r="AA4418" s="188"/>
      <c r="AB4418" s="188">
        <v>437.35</v>
      </c>
      <c r="AC4418" s="188">
        <v>657.29</v>
      </c>
      <c r="AD4418" s="188"/>
      <c r="AE4418" s="188">
        <v>522.04</v>
      </c>
      <c r="AF4418" s="188"/>
    </row>
    <row r="4419" spans="1:32" x14ac:dyDescent="0.3">
      <c r="A4419" s="180" t="s">
        <v>973</v>
      </c>
      <c r="B4419" s="180">
        <v>20994</v>
      </c>
      <c r="C4419" s="182" t="s">
        <v>30681</v>
      </c>
      <c r="D4419" s="180" t="s">
        <v>37</v>
      </c>
      <c r="E4419" s="180" t="s">
        <v>857</v>
      </c>
      <c r="F4419" s="188"/>
      <c r="G4419" s="188"/>
      <c r="H4419" s="188"/>
      <c r="I4419" s="188"/>
      <c r="J4419" s="188">
        <v>1171.58</v>
      </c>
      <c r="K4419" s="188"/>
      <c r="L4419" s="188"/>
      <c r="M4419" s="188">
        <v>846.63</v>
      </c>
      <c r="N4419" s="188"/>
      <c r="O4419" s="188"/>
      <c r="P4419" s="188"/>
      <c r="Q4419" s="188"/>
      <c r="R4419" s="188"/>
      <c r="S4419" s="188"/>
      <c r="T4419" s="188"/>
      <c r="U4419" s="188">
        <v>1067.3399999999999</v>
      </c>
      <c r="V4419" s="188"/>
      <c r="W4419" s="188"/>
      <c r="X4419" s="188"/>
      <c r="Y4419" s="188"/>
      <c r="Z4419" s="188"/>
      <c r="AA4419" s="188"/>
      <c r="AB4419" s="188">
        <v>751.51</v>
      </c>
      <c r="AC4419" s="188">
        <v>1129.42</v>
      </c>
      <c r="AD4419" s="188"/>
      <c r="AE4419" s="188">
        <v>897.02</v>
      </c>
      <c r="AF4419" s="188"/>
    </row>
    <row r="4420" spans="1:32" x14ac:dyDescent="0.3">
      <c r="A4420" s="180" t="s">
        <v>973</v>
      </c>
      <c r="B4420" s="180">
        <v>7672</v>
      </c>
      <c r="C4420" s="182" t="s">
        <v>30682</v>
      </c>
      <c r="D4420" s="180" t="s">
        <v>37</v>
      </c>
      <c r="E4420" s="180" t="s">
        <v>857</v>
      </c>
      <c r="F4420" s="188"/>
      <c r="G4420" s="188"/>
      <c r="H4420" s="188"/>
      <c r="I4420" s="188"/>
      <c r="J4420" s="188">
        <v>767.51</v>
      </c>
      <c r="K4420" s="188"/>
      <c r="L4420" s="188"/>
      <c r="M4420" s="188">
        <v>554.63</v>
      </c>
      <c r="N4420" s="188"/>
      <c r="O4420" s="188"/>
      <c r="P4420" s="188"/>
      <c r="Q4420" s="188"/>
      <c r="R4420" s="188"/>
      <c r="S4420" s="188"/>
      <c r="T4420" s="188"/>
      <c r="U4420" s="188">
        <v>699.22</v>
      </c>
      <c r="V4420" s="188"/>
      <c r="W4420" s="188"/>
      <c r="X4420" s="188"/>
      <c r="Y4420" s="188"/>
      <c r="Z4420" s="188"/>
      <c r="AA4420" s="188"/>
      <c r="AB4420" s="188">
        <v>492.32</v>
      </c>
      <c r="AC4420" s="188">
        <v>739.89</v>
      </c>
      <c r="AD4420" s="188"/>
      <c r="AE4420" s="188">
        <v>587.65</v>
      </c>
      <c r="AF4420" s="188"/>
    </row>
    <row r="4421" spans="1:32" x14ac:dyDescent="0.3">
      <c r="A4421" s="180" t="s">
        <v>973</v>
      </c>
      <c r="B4421" s="180">
        <v>20995</v>
      </c>
      <c r="C4421" s="182" t="s">
        <v>30683</v>
      </c>
      <c r="D4421" s="180" t="s">
        <v>37</v>
      </c>
      <c r="E4421" s="180" t="s">
        <v>857</v>
      </c>
      <c r="F4421" s="188"/>
      <c r="G4421" s="188"/>
      <c r="H4421" s="188"/>
      <c r="I4421" s="188"/>
      <c r="J4421" s="188">
        <v>1539.67</v>
      </c>
      <c r="K4421" s="188"/>
      <c r="L4421" s="188"/>
      <c r="M4421" s="188">
        <v>1112.6199999999999</v>
      </c>
      <c r="N4421" s="188"/>
      <c r="O4421" s="188"/>
      <c r="P4421" s="188"/>
      <c r="Q4421" s="188"/>
      <c r="R4421" s="188"/>
      <c r="S4421" s="188"/>
      <c r="T4421" s="188"/>
      <c r="U4421" s="188">
        <v>1402.69</v>
      </c>
      <c r="V4421" s="188"/>
      <c r="W4421" s="188"/>
      <c r="X4421" s="188"/>
      <c r="Y4421" s="188"/>
      <c r="Z4421" s="188"/>
      <c r="AA4421" s="188"/>
      <c r="AB4421" s="188">
        <v>987.62</v>
      </c>
      <c r="AC4421" s="188">
        <v>1484.27</v>
      </c>
      <c r="AD4421" s="188"/>
      <c r="AE4421" s="188">
        <v>1178.8599999999999</v>
      </c>
      <c r="AF4421" s="188"/>
    </row>
    <row r="4422" spans="1:32" x14ac:dyDescent="0.3">
      <c r="A4422" s="180" t="s">
        <v>973</v>
      </c>
      <c r="B4422" s="180">
        <v>7690</v>
      </c>
      <c r="C4422" s="182" t="s">
        <v>30684</v>
      </c>
      <c r="D4422" s="180" t="s">
        <v>37</v>
      </c>
      <c r="E4422" s="180" t="s">
        <v>857</v>
      </c>
      <c r="F4422" s="188"/>
      <c r="G4422" s="188"/>
      <c r="H4422" s="188"/>
      <c r="I4422" s="188"/>
      <c r="J4422" s="188">
        <v>890.5</v>
      </c>
      <c r="K4422" s="188"/>
      <c r="L4422" s="188"/>
      <c r="M4422" s="188">
        <v>643.5</v>
      </c>
      <c r="N4422" s="188"/>
      <c r="O4422" s="188"/>
      <c r="P4422" s="188"/>
      <c r="Q4422" s="188"/>
      <c r="R4422" s="188"/>
      <c r="S4422" s="188"/>
      <c r="T4422" s="188"/>
      <c r="U4422" s="188">
        <v>811.27</v>
      </c>
      <c r="V4422" s="188"/>
      <c r="W4422" s="188"/>
      <c r="X4422" s="188"/>
      <c r="Y4422" s="188"/>
      <c r="Z4422" s="188"/>
      <c r="AA4422" s="188"/>
      <c r="AB4422" s="188">
        <v>571.21</v>
      </c>
      <c r="AC4422" s="188">
        <v>858.45</v>
      </c>
      <c r="AD4422" s="188"/>
      <c r="AE4422" s="188">
        <v>681.81</v>
      </c>
      <c r="AF4422" s="188"/>
    </row>
    <row r="4423" spans="1:32" x14ac:dyDescent="0.3">
      <c r="A4423" s="180" t="s">
        <v>973</v>
      </c>
      <c r="B4423" s="180">
        <v>20980</v>
      </c>
      <c r="C4423" s="182" t="s">
        <v>30685</v>
      </c>
      <c r="D4423" s="180" t="s">
        <v>37</v>
      </c>
      <c r="E4423" s="180" t="s">
        <v>857</v>
      </c>
      <c r="F4423" s="188"/>
      <c r="G4423" s="188"/>
      <c r="H4423" s="188"/>
      <c r="I4423" s="188"/>
      <c r="J4423" s="188">
        <v>971.45</v>
      </c>
      <c r="K4423" s="188"/>
      <c r="L4423" s="188"/>
      <c r="M4423" s="188">
        <v>702</v>
      </c>
      <c r="N4423" s="188"/>
      <c r="O4423" s="188"/>
      <c r="P4423" s="188"/>
      <c r="Q4423" s="188"/>
      <c r="R4423" s="188"/>
      <c r="S4423" s="188"/>
      <c r="T4423" s="188"/>
      <c r="U4423" s="188">
        <v>885.02</v>
      </c>
      <c r="V4423" s="188"/>
      <c r="W4423" s="188"/>
      <c r="X4423" s="188"/>
      <c r="Y4423" s="188"/>
      <c r="Z4423" s="188"/>
      <c r="AA4423" s="188"/>
      <c r="AB4423" s="188">
        <v>623.13</v>
      </c>
      <c r="AC4423" s="188">
        <v>936.49</v>
      </c>
      <c r="AD4423" s="188"/>
      <c r="AE4423" s="188">
        <v>743.79</v>
      </c>
      <c r="AF4423" s="188"/>
    </row>
    <row r="4424" spans="1:32" x14ac:dyDescent="0.3">
      <c r="A4424" s="180" t="s">
        <v>973</v>
      </c>
      <c r="B4424" s="180">
        <v>7661</v>
      </c>
      <c r="C4424" s="182" t="s">
        <v>30686</v>
      </c>
      <c r="D4424" s="180" t="s">
        <v>37</v>
      </c>
      <c r="E4424" s="180" t="s">
        <v>857</v>
      </c>
      <c r="F4424" s="188"/>
      <c r="G4424" s="188"/>
      <c r="H4424" s="188"/>
      <c r="I4424" s="188"/>
      <c r="J4424" s="188">
        <v>1155.6199999999999</v>
      </c>
      <c r="K4424" s="188"/>
      <c r="L4424" s="188"/>
      <c r="M4424" s="188">
        <v>835.09</v>
      </c>
      <c r="N4424" s="188"/>
      <c r="O4424" s="188"/>
      <c r="P4424" s="188"/>
      <c r="Q4424" s="188"/>
      <c r="R4424" s="188"/>
      <c r="S4424" s="188"/>
      <c r="T4424" s="188"/>
      <c r="U4424" s="188">
        <v>1052.8</v>
      </c>
      <c r="V4424" s="188"/>
      <c r="W4424" s="188"/>
      <c r="X4424" s="188"/>
      <c r="Y4424" s="188"/>
      <c r="Z4424" s="188"/>
      <c r="AA4424" s="188"/>
      <c r="AB4424" s="188">
        <v>741.27</v>
      </c>
      <c r="AC4424" s="188">
        <v>1114.04</v>
      </c>
      <c r="AD4424" s="188"/>
      <c r="AE4424" s="188">
        <v>884.8</v>
      </c>
      <c r="AF4424" s="188"/>
    </row>
    <row r="4425" spans="1:32" x14ac:dyDescent="0.3">
      <c r="A4425" s="180" t="s">
        <v>973</v>
      </c>
      <c r="B4425" s="180">
        <v>21016</v>
      </c>
      <c r="C4425" s="182" t="s">
        <v>30687</v>
      </c>
      <c r="D4425" s="180" t="s">
        <v>37</v>
      </c>
      <c r="E4425" s="180" t="s">
        <v>857</v>
      </c>
      <c r="F4425" s="188"/>
      <c r="G4425" s="188"/>
      <c r="H4425" s="188"/>
      <c r="I4425" s="188"/>
      <c r="J4425" s="188">
        <v>183.67</v>
      </c>
      <c r="K4425" s="188"/>
      <c r="L4425" s="188"/>
      <c r="M4425" s="188">
        <v>207.32</v>
      </c>
      <c r="N4425" s="188"/>
      <c r="O4425" s="188"/>
      <c r="P4425" s="188">
        <v>192.97</v>
      </c>
      <c r="Q4425" s="188"/>
      <c r="R4425" s="188"/>
      <c r="S4425" s="188">
        <v>155.81</v>
      </c>
      <c r="T4425" s="188"/>
      <c r="U4425" s="188">
        <v>130</v>
      </c>
      <c r="V4425" s="188"/>
      <c r="W4425" s="188"/>
      <c r="X4425" s="188"/>
      <c r="Y4425" s="188">
        <v>131.62</v>
      </c>
      <c r="Z4425" s="188">
        <v>197.14</v>
      </c>
      <c r="AA4425" s="188"/>
      <c r="AB4425" s="188">
        <v>160.26</v>
      </c>
      <c r="AC4425" s="188">
        <v>156.63999999999999</v>
      </c>
      <c r="AD4425" s="188"/>
      <c r="AE4425" s="188">
        <v>155.91</v>
      </c>
      <c r="AF4425" s="188">
        <v>177.3</v>
      </c>
    </row>
    <row r="4426" spans="1:32" x14ac:dyDescent="0.3">
      <c r="A4426" s="180" t="s">
        <v>973</v>
      </c>
      <c r="B4426" s="180">
        <v>21008</v>
      </c>
      <c r="C4426" s="182" t="s">
        <v>30688</v>
      </c>
      <c r="D4426" s="180" t="s">
        <v>37</v>
      </c>
      <c r="E4426" s="180" t="s">
        <v>857</v>
      </c>
      <c r="F4426" s="188"/>
      <c r="G4426" s="188"/>
      <c r="H4426" s="188"/>
      <c r="I4426" s="188"/>
      <c r="J4426" s="188">
        <v>21.46</v>
      </c>
      <c r="K4426" s="188"/>
      <c r="L4426" s="188"/>
      <c r="M4426" s="188">
        <v>24.22</v>
      </c>
      <c r="N4426" s="188"/>
      <c r="O4426" s="188"/>
      <c r="P4426" s="188">
        <v>22.54</v>
      </c>
      <c r="Q4426" s="188"/>
      <c r="R4426" s="188"/>
      <c r="S4426" s="188">
        <v>18.2</v>
      </c>
      <c r="T4426" s="188"/>
      <c r="U4426" s="188">
        <v>15.19</v>
      </c>
      <c r="V4426" s="188"/>
      <c r="W4426" s="188"/>
      <c r="X4426" s="188"/>
      <c r="Y4426" s="188">
        <v>15.37</v>
      </c>
      <c r="Z4426" s="188">
        <v>23.03</v>
      </c>
      <c r="AA4426" s="188"/>
      <c r="AB4426" s="188">
        <v>18.72</v>
      </c>
      <c r="AC4426" s="188">
        <v>18.3</v>
      </c>
      <c r="AD4426" s="188"/>
      <c r="AE4426" s="188">
        <v>18.21</v>
      </c>
      <c r="AF4426" s="188">
        <v>20.71</v>
      </c>
    </row>
    <row r="4427" spans="1:32" x14ac:dyDescent="0.3">
      <c r="A4427" s="180" t="s">
        <v>973</v>
      </c>
      <c r="B4427" s="180">
        <v>21009</v>
      </c>
      <c r="C4427" s="182" t="s">
        <v>30689</v>
      </c>
      <c r="D4427" s="180" t="s">
        <v>37</v>
      </c>
      <c r="E4427" s="180" t="s">
        <v>857</v>
      </c>
      <c r="F4427" s="188"/>
      <c r="G4427" s="188"/>
      <c r="H4427" s="188"/>
      <c r="I4427" s="188"/>
      <c r="J4427" s="188">
        <v>27.94</v>
      </c>
      <c r="K4427" s="188"/>
      <c r="L4427" s="188"/>
      <c r="M4427" s="188">
        <v>31.53</v>
      </c>
      <c r="N4427" s="188"/>
      <c r="O4427" s="188"/>
      <c r="P4427" s="188">
        <v>29.35</v>
      </c>
      <c r="Q4427" s="188"/>
      <c r="R4427" s="188"/>
      <c r="S4427" s="188">
        <v>23.7</v>
      </c>
      <c r="T4427" s="188"/>
      <c r="U4427" s="188">
        <v>19.77</v>
      </c>
      <c r="V4427" s="188"/>
      <c r="W4427" s="188"/>
      <c r="X4427" s="188"/>
      <c r="Y4427" s="188">
        <v>20.02</v>
      </c>
      <c r="Z4427" s="188">
        <v>29.98</v>
      </c>
      <c r="AA4427" s="188"/>
      <c r="AB4427" s="188">
        <v>24.38</v>
      </c>
      <c r="AC4427" s="188">
        <v>23.82</v>
      </c>
      <c r="AD4427" s="188"/>
      <c r="AE4427" s="188">
        <v>23.71</v>
      </c>
      <c r="AF4427" s="188">
        <v>26.97</v>
      </c>
    </row>
    <row r="4428" spans="1:32" x14ac:dyDescent="0.3">
      <c r="A4428" s="180" t="s">
        <v>973</v>
      </c>
      <c r="B4428" s="180">
        <v>21010</v>
      </c>
      <c r="C4428" s="182" t="s">
        <v>30690</v>
      </c>
      <c r="D4428" s="180" t="s">
        <v>37</v>
      </c>
      <c r="E4428" s="180" t="s">
        <v>26586</v>
      </c>
      <c r="F4428" s="188"/>
      <c r="G4428" s="188"/>
      <c r="H4428" s="188"/>
      <c r="I4428" s="188"/>
      <c r="J4428" s="188">
        <v>37.51</v>
      </c>
      <c r="K4428" s="188"/>
      <c r="L4428" s="188"/>
      <c r="M4428" s="188">
        <v>42.34</v>
      </c>
      <c r="N4428" s="188"/>
      <c r="O4428" s="188"/>
      <c r="P4428" s="188">
        <v>39.409999999999997</v>
      </c>
      <c r="Q4428" s="188"/>
      <c r="R4428" s="188"/>
      <c r="S4428" s="188">
        <v>31.82</v>
      </c>
      <c r="T4428" s="188"/>
      <c r="U4428" s="188">
        <v>26.55</v>
      </c>
      <c r="V4428" s="188"/>
      <c r="W4428" s="188"/>
      <c r="X4428" s="188"/>
      <c r="Y4428" s="188">
        <v>26.88</v>
      </c>
      <c r="Z4428" s="188">
        <v>40.26</v>
      </c>
      <c r="AA4428" s="188"/>
      <c r="AB4428" s="188">
        <v>32.729999999999997</v>
      </c>
      <c r="AC4428" s="188">
        <v>31.99</v>
      </c>
      <c r="AD4428" s="188"/>
      <c r="AE4428" s="188">
        <v>31.84</v>
      </c>
      <c r="AF4428" s="188">
        <v>36.21</v>
      </c>
    </row>
    <row r="4429" spans="1:32" x14ac:dyDescent="0.3">
      <c r="A4429" s="180" t="s">
        <v>973</v>
      </c>
      <c r="B4429" s="180">
        <v>21011</v>
      </c>
      <c r="C4429" s="182" t="s">
        <v>30691</v>
      </c>
      <c r="D4429" s="180" t="s">
        <v>37</v>
      </c>
      <c r="E4429" s="180" t="s">
        <v>857</v>
      </c>
      <c r="F4429" s="188"/>
      <c r="G4429" s="188"/>
      <c r="H4429" s="188"/>
      <c r="I4429" s="188"/>
      <c r="J4429" s="188">
        <v>54.67</v>
      </c>
      <c r="K4429" s="188"/>
      <c r="L4429" s="188"/>
      <c r="M4429" s="188">
        <v>61.71</v>
      </c>
      <c r="N4429" s="188"/>
      <c r="O4429" s="188"/>
      <c r="P4429" s="188">
        <v>57.44</v>
      </c>
      <c r="Q4429" s="188"/>
      <c r="R4429" s="188"/>
      <c r="S4429" s="188">
        <v>46.38</v>
      </c>
      <c r="T4429" s="188"/>
      <c r="U4429" s="188">
        <v>38.69</v>
      </c>
      <c r="V4429" s="188"/>
      <c r="W4429" s="188"/>
      <c r="X4429" s="188"/>
      <c r="Y4429" s="188">
        <v>39.18</v>
      </c>
      <c r="Z4429" s="188">
        <v>58.68</v>
      </c>
      <c r="AA4429" s="188"/>
      <c r="AB4429" s="188">
        <v>47.7</v>
      </c>
      <c r="AC4429" s="188">
        <v>46.62</v>
      </c>
      <c r="AD4429" s="188"/>
      <c r="AE4429" s="188">
        <v>46.41</v>
      </c>
      <c r="AF4429" s="188">
        <v>52.77</v>
      </c>
    </row>
    <row r="4430" spans="1:32" x14ac:dyDescent="0.3">
      <c r="A4430" s="180" t="s">
        <v>973</v>
      </c>
      <c r="B4430" s="180">
        <v>21012</v>
      </c>
      <c r="C4430" s="182" t="s">
        <v>30692</v>
      </c>
      <c r="D4430" s="180" t="s">
        <v>37</v>
      </c>
      <c r="E4430" s="180" t="s">
        <v>857</v>
      </c>
      <c r="F4430" s="188"/>
      <c r="G4430" s="188"/>
      <c r="H4430" s="188"/>
      <c r="I4430" s="188"/>
      <c r="J4430" s="188">
        <v>60.41</v>
      </c>
      <c r="K4430" s="188"/>
      <c r="L4430" s="188"/>
      <c r="M4430" s="188">
        <v>68.19</v>
      </c>
      <c r="N4430" s="188"/>
      <c r="O4430" s="188"/>
      <c r="P4430" s="188">
        <v>63.47</v>
      </c>
      <c r="Q4430" s="188"/>
      <c r="R4430" s="188"/>
      <c r="S4430" s="188">
        <v>51.25</v>
      </c>
      <c r="T4430" s="188"/>
      <c r="U4430" s="188">
        <v>42.76</v>
      </c>
      <c r="V4430" s="188"/>
      <c r="W4430" s="188"/>
      <c r="X4430" s="188"/>
      <c r="Y4430" s="188">
        <v>43.29</v>
      </c>
      <c r="Z4430" s="188">
        <v>64.84</v>
      </c>
      <c r="AA4430" s="188"/>
      <c r="AB4430" s="188">
        <v>52.71</v>
      </c>
      <c r="AC4430" s="188">
        <v>51.52</v>
      </c>
      <c r="AD4430" s="188"/>
      <c r="AE4430" s="188">
        <v>51.28</v>
      </c>
      <c r="AF4430" s="188">
        <v>58.32</v>
      </c>
    </row>
    <row r="4431" spans="1:32" x14ac:dyDescent="0.3">
      <c r="A4431" s="180" t="s">
        <v>973</v>
      </c>
      <c r="B4431" s="180">
        <v>21013</v>
      </c>
      <c r="C4431" s="182" t="s">
        <v>30693</v>
      </c>
      <c r="D4431" s="180" t="s">
        <v>37</v>
      </c>
      <c r="E4431" s="180" t="s">
        <v>857</v>
      </c>
      <c r="F4431" s="188"/>
      <c r="G4431" s="188"/>
      <c r="H4431" s="188"/>
      <c r="I4431" s="188"/>
      <c r="J4431" s="188">
        <v>78.84</v>
      </c>
      <c r="K4431" s="188"/>
      <c r="L4431" s="188"/>
      <c r="M4431" s="188">
        <v>88.99</v>
      </c>
      <c r="N4431" s="188"/>
      <c r="O4431" s="188"/>
      <c r="P4431" s="188">
        <v>82.83</v>
      </c>
      <c r="Q4431" s="188"/>
      <c r="R4431" s="188"/>
      <c r="S4431" s="188">
        <v>66.88</v>
      </c>
      <c r="T4431" s="188"/>
      <c r="U4431" s="188">
        <v>55.8</v>
      </c>
      <c r="V4431" s="188"/>
      <c r="W4431" s="188"/>
      <c r="X4431" s="188"/>
      <c r="Y4431" s="188">
        <v>56.49</v>
      </c>
      <c r="Z4431" s="188">
        <v>84.62</v>
      </c>
      <c r="AA4431" s="188"/>
      <c r="AB4431" s="188">
        <v>68.790000000000006</v>
      </c>
      <c r="AC4431" s="188">
        <v>67.23</v>
      </c>
      <c r="AD4431" s="188"/>
      <c r="AE4431" s="188">
        <v>66.92</v>
      </c>
      <c r="AF4431" s="188">
        <v>76.099999999999994</v>
      </c>
    </row>
    <row r="4432" spans="1:32" x14ac:dyDescent="0.3">
      <c r="A4432" s="180" t="s">
        <v>973</v>
      </c>
      <c r="B4432" s="180">
        <v>21014</v>
      </c>
      <c r="C4432" s="182" t="s">
        <v>30694</v>
      </c>
      <c r="D4432" s="180" t="s">
        <v>37</v>
      </c>
      <c r="E4432" s="180" t="s">
        <v>857</v>
      </c>
      <c r="F4432" s="188"/>
      <c r="G4432" s="188"/>
      <c r="H4432" s="188"/>
      <c r="I4432" s="188"/>
      <c r="J4432" s="188">
        <v>110.31</v>
      </c>
      <c r="K4432" s="188"/>
      <c r="L4432" s="188"/>
      <c r="M4432" s="188">
        <v>124.52</v>
      </c>
      <c r="N4432" s="188"/>
      <c r="O4432" s="188"/>
      <c r="P4432" s="188">
        <v>115.9</v>
      </c>
      <c r="Q4432" s="188"/>
      <c r="R4432" s="188"/>
      <c r="S4432" s="188">
        <v>93.58</v>
      </c>
      <c r="T4432" s="188"/>
      <c r="U4432" s="188">
        <v>78.08</v>
      </c>
      <c r="V4432" s="188"/>
      <c r="W4432" s="188"/>
      <c r="X4432" s="188"/>
      <c r="Y4432" s="188">
        <v>79.05</v>
      </c>
      <c r="Z4432" s="188">
        <v>118.4</v>
      </c>
      <c r="AA4432" s="188"/>
      <c r="AB4432" s="188">
        <v>96.25</v>
      </c>
      <c r="AC4432" s="188">
        <v>94.08</v>
      </c>
      <c r="AD4432" s="188"/>
      <c r="AE4432" s="188">
        <v>93.64</v>
      </c>
      <c r="AF4432" s="188">
        <v>106.49</v>
      </c>
    </row>
    <row r="4433" spans="1:32" x14ac:dyDescent="0.3">
      <c r="A4433" s="180" t="s">
        <v>973</v>
      </c>
      <c r="B4433" s="180">
        <v>21015</v>
      </c>
      <c r="C4433" s="182" t="s">
        <v>30695</v>
      </c>
      <c r="D4433" s="180" t="s">
        <v>37</v>
      </c>
      <c r="E4433" s="180" t="s">
        <v>857</v>
      </c>
      <c r="F4433" s="188"/>
      <c r="G4433" s="188"/>
      <c r="H4433" s="188"/>
      <c r="I4433" s="188"/>
      <c r="J4433" s="188">
        <v>126.73</v>
      </c>
      <c r="K4433" s="188"/>
      <c r="L4433" s="188"/>
      <c r="M4433" s="188">
        <v>143.05000000000001</v>
      </c>
      <c r="N4433" s="188"/>
      <c r="O4433" s="188"/>
      <c r="P4433" s="188">
        <v>133.15</v>
      </c>
      <c r="Q4433" s="188"/>
      <c r="R4433" s="188"/>
      <c r="S4433" s="188">
        <v>107.51</v>
      </c>
      <c r="T4433" s="188"/>
      <c r="U4433" s="188">
        <v>89.7</v>
      </c>
      <c r="V4433" s="188"/>
      <c r="W4433" s="188"/>
      <c r="X4433" s="188"/>
      <c r="Y4433" s="188">
        <v>90.82</v>
      </c>
      <c r="Z4433" s="188">
        <v>136.02000000000001</v>
      </c>
      <c r="AA4433" s="188"/>
      <c r="AB4433" s="188">
        <v>110.58</v>
      </c>
      <c r="AC4433" s="188">
        <v>108.08</v>
      </c>
      <c r="AD4433" s="188"/>
      <c r="AE4433" s="188">
        <v>107.58</v>
      </c>
      <c r="AF4433" s="188">
        <v>122.34</v>
      </c>
    </row>
    <row r="4434" spans="1:32" x14ac:dyDescent="0.3">
      <c r="A4434" s="180" t="s">
        <v>973</v>
      </c>
      <c r="B4434" s="180">
        <v>40626</v>
      </c>
      <c r="C4434" s="182" t="s">
        <v>30696</v>
      </c>
      <c r="D4434" s="180" t="s">
        <v>37</v>
      </c>
      <c r="E4434" s="180" t="s">
        <v>857</v>
      </c>
      <c r="F4434" s="188"/>
      <c r="G4434" s="188"/>
      <c r="H4434" s="188"/>
      <c r="I4434" s="188"/>
      <c r="J4434" s="188">
        <v>41.28</v>
      </c>
      <c r="K4434" s="188"/>
      <c r="L4434" s="188"/>
      <c r="M4434" s="188">
        <v>46.59</v>
      </c>
      <c r="N4434" s="188"/>
      <c r="O4434" s="188"/>
      <c r="P4434" s="188">
        <v>43.37</v>
      </c>
      <c r="Q4434" s="188"/>
      <c r="R4434" s="188"/>
      <c r="S4434" s="188">
        <v>35.020000000000003</v>
      </c>
      <c r="T4434" s="188"/>
      <c r="U4434" s="188">
        <v>29.22</v>
      </c>
      <c r="V4434" s="188"/>
      <c r="W4434" s="188"/>
      <c r="X4434" s="188"/>
      <c r="Y4434" s="188">
        <v>29.58</v>
      </c>
      <c r="Z4434" s="188">
        <v>44.31</v>
      </c>
      <c r="AA4434" s="188"/>
      <c r="AB4434" s="188">
        <v>36.020000000000003</v>
      </c>
      <c r="AC4434" s="188">
        <v>35.200000000000003</v>
      </c>
      <c r="AD4434" s="188"/>
      <c r="AE4434" s="188">
        <v>35.04</v>
      </c>
      <c r="AF4434" s="188">
        <v>39.85</v>
      </c>
    </row>
    <row r="4435" spans="1:32" x14ac:dyDescent="0.3">
      <c r="A4435" s="180" t="s">
        <v>973</v>
      </c>
      <c r="B4435" s="180">
        <v>7697</v>
      </c>
      <c r="C4435" s="182" t="s">
        <v>30697</v>
      </c>
      <c r="D4435" s="180" t="s">
        <v>37</v>
      </c>
      <c r="E4435" s="180" t="s">
        <v>857</v>
      </c>
      <c r="F4435" s="188"/>
      <c r="G4435" s="188"/>
      <c r="H4435" s="188"/>
      <c r="I4435" s="188"/>
      <c r="J4435" s="188">
        <v>60.47</v>
      </c>
      <c r="K4435" s="188"/>
      <c r="L4435" s="188"/>
      <c r="M4435" s="188">
        <v>68.260000000000005</v>
      </c>
      <c r="N4435" s="188"/>
      <c r="O4435" s="188"/>
      <c r="P4435" s="188">
        <v>63.54</v>
      </c>
      <c r="Q4435" s="188"/>
      <c r="R4435" s="188"/>
      <c r="S4435" s="188">
        <v>51.3</v>
      </c>
      <c r="T4435" s="188"/>
      <c r="U4435" s="188">
        <v>42.8</v>
      </c>
      <c r="V4435" s="188"/>
      <c r="W4435" s="188"/>
      <c r="X4435" s="188"/>
      <c r="Y4435" s="188">
        <v>43.33</v>
      </c>
      <c r="Z4435" s="188">
        <v>64.91</v>
      </c>
      <c r="AA4435" s="188"/>
      <c r="AB4435" s="188">
        <v>52.77</v>
      </c>
      <c r="AC4435" s="188">
        <v>51.57</v>
      </c>
      <c r="AD4435" s="188"/>
      <c r="AE4435" s="188">
        <v>51.33</v>
      </c>
      <c r="AF4435" s="188">
        <v>58.38</v>
      </c>
    </row>
    <row r="4436" spans="1:32" x14ac:dyDescent="0.3">
      <c r="A4436" s="180" t="s">
        <v>973</v>
      </c>
      <c r="B4436" s="180">
        <v>7698</v>
      </c>
      <c r="C4436" s="182" t="s">
        <v>30698</v>
      </c>
      <c r="D4436" s="180" t="s">
        <v>37</v>
      </c>
      <c r="E4436" s="180" t="s">
        <v>857</v>
      </c>
      <c r="F4436" s="188"/>
      <c r="G4436" s="188"/>
      <c r="H4436" s="188"/>
      <c r="I4436" s="188"/>
      <c r="J4436" s="188">
        <v>52.06</v>
      </c>
      <c r="K4436" s="188"/>
      <c r="L4436" s="188"/>
      <c r="M4436" s="188">
        <v>58.76</v>
      </c>
      <c r="N4436" s="188"/>
      <c r="O4436" s="188"/>
      <c r="P4436" s="188">
        <v>54.69</v>
      </c>
      <c r="Q4436" s="188"/>
      <c r="R4436" s="188"/>
      <c r="S4436" s="188">
        <v>44.16</v>
      </c>
      <c r="T4436" s="188"/>
      <c r="U4436" s="188">
        <v>36.840000000000003</v>
      </c>
      <c r="V4436" s="188"/>
      <c r="W4436" s="188"/>
      <c r="X4436" s="188"/>
      <c r="Y4436" s="188">
        <v>37.299999999999997</v>
      </c>
      <c r="Z4436" s="188">
        <v>55.87</v>
      </c>
      <c r="AA4436" s="188"/>
      <c r="AB4436" s="188">
        <v>45.42</v>
      </c>
      <c r="AC4436" s="188">
        <v>44.39</v>
      </c>
      <c r="AD4436" s="188"/>
      <c r="AE4436" s="188">
        <v>44.19</v>
      </c>
      <c r="AF4436" s="188">
        <v>50.25</v>
      </c>
    </row>
    <row r="4437" spans="1:32" x14ac:dyDescent="0.3">
      <c r="A4437" s="180" t="s">
        <v>973</v>
      </c>
      <c r="B4437" s="180">
        <v>7691</v>
      </c>
      <c r="C4437" s="182" t="s">
        <v>30699</v>
      </c>
      <c r="D4437" s="180" t="s">
        <v>37</v>
      </c>
      <c r="E4437" s="180" t="s">
        <v>857</v>
      </c>
      <c r="F4437" s="188"/>
      <c r="G4437" s="188"/>
      <c r="H4437" s="188"/>
      <c r="I4437" s="188"/>
      <c r="J4437" s="188">
        <v>21.99</v>
      </c>
      <c r="K4437" s="188"/>
      <c r="L4437" s="188"/>
      <c r="M4437" s="188">
        <v>24.83</v>
      </c>
      <c r="N4437" s="188"/>
      <c r="O4437" s="188"/>
      <c r="P4437" s="188">
        <v>23.11</v>
      </c>
      <c r="Q4437" s="188"/>
      <c r="R4437" s="188"/>
      <c r="S4437" s="188">
        <v>18.66</v>
      </c>
      <c r="T4437" s="188"/>
      <c r="U4437" s="188">
        <v>15.57</v>
      </c>
      <c r="V4437" s="188"/>
      <c r="W4437" s="188"/>
      <c r="X4437" s="188"/>
      <c r="Y4437" s="188">
        <v>15.76</v>
      </c>
      <c r="Z4437" s="188">
        <v>23.61</v>
      </c>
      <c r="AA4437" s="188"/>
      <c r="AB4437" s="188">
        <v>19.190000000000001</v>
      </c>
      <c r="AC4437" s="188">
        <v>18.760000000000002</v>
      </c>
      <c r="AD4437" s="188"/>
      <c r="AE4437" s="188">
        <v>18.670000000000002</v>
      </c>
      <c r="AF4437" s="188">
        <v>21.23</v>
      </c>
    </row>
    <row r="4438" spans="1:32" x14ac:dyDescent="0.3">
      <c r="A4438" s="180" t="s">
        <v>973</v>
      </c>
      <c r="B4438" s="180">
        <v>7696</v>
      </c>
      <c r="C4438" s="182" t="s">
        <v>30700</v>
      </c>
      <c r="D4438" s="180" t="s">
        <v>37</v>
      </c>
      <c r="E4438" s="180" t="s">
        <v>857</v>
      </c>
      <c r="F4438" s="188"/>
      <c r="G4438" s="188"/>
      <c r="H4438" s="188"/>
      <c r="I4438" s="188"/>
      <c r="J4438" s="188">
        <v>87.21</v>
      </c>
      <c r="K4438" s="188"/>
      <c r="L4438" s="188"/>
      <c r="M4438" s="188">
        <v>98.44</v>
      </c>
      <c r="N4438" s="188"/>
      <c r="O4438" s="188"/>
      <c r="P4438" s="188">
        <v>91.62</v>
      </c>
      <c r="Q4438" s="188"/>
      <c r="R4438" s="188"/>
      <c r="S4438" s="188">
        <v>73.98</v>
      </c>
      <c r="T4438" s="188"/>
      <c r="U4438" s="188">
        <v>61.72</v>
      </c>
      <c r="V4438" s="188"/>
      <c r="W4438" s="188"/>
      <c r="X4438" s="188"/>
      <c r="Y4438" s="188">
        <v>62.49</v>
      </c>
      <c r="Z4438" s="188">
        <v>93.6</v>
      </c>
      <c r="AA4438" s="188"/>
      <c r="AB4438" s="188">
        <v>76.09</v>
      </c>
      <c r="AC4438" s="188">
        <v>74.37</v>
      </c>
      <c r="AD4438" s="188"/>
      <c r="AE4438" s="188">
        <v>74.02</v>
      </c>
      <c r="AF4438" s="188">
        <v>84.18</v>
      </c>
    </row>
    <row r="4439" spans="1:32" x14ac:dyDescent="0.3">
      <c r="A4439" s="180" t="s">
        <v>973</v>
      </c>
      <c r="B4439" s="180">
        <v>7701</v>
      </c>
      <c r="C4439" s="182" t="s">
        <v>30701</v>
      </c>
      <c r="D4439" s="180" t="s">
        <v>37</v>
      </c>
      <c r="E4439" s="180" t="s">
        <v>857</v>
      </c>
      <c r="F4439" s="188"/>
      <c r="G4439" s="188"/>
      <c r="H4439" s="188"/>
      <c r="I4439" s="188"/>
      <c r="J4439" s="188">
        <v>108.22</v>
      </c>
      <c r="K4439" s="188"/>
      <c r="L4439" s="188"/>
      <c r="M4439" s="188">
        <v>122.16</v>
      </c>
      <c r="N4439" s="188"/>
      <c r="O4439" s="188"/>
      <c r="P4439" s="188">
        <v>113.7</v>
      </c>
      <c r="Q4439" s="188"/>
      <c r="R4439" s="188"/>
      <c r="S4439" s="188">
        <v>91.8</v>
      </c>
      <c r="T4439" s="188"/>
      <c r="U4439" s="188">
        <v>76.599999999999994</v>
      </c>
      <c r="V4439" s="188"/>
      <c r="W4439" s="188"/>
      <c r="X4439" s="188"/>
      <c r="Y4439" s="188">
        <v>77.55</v>
      </c>
      <c r="Z4439" s="188">
        <v>116.16</v>
      </c>
      <c r="AA4439" s="188"/>
      <c r="AB4439" s="188">
        <v>94.43</v>
      </c>
      <c r="AC4439" s="188">
        <v>92.3</v>
      </c>
      <c r="AD4439" s="188"/>
      <c r="AE4439" s="188">
        <v>91.86</v>
      </c>
      <c r="AF4439" s="188">
        <v>104.47</v>
      </c>
    </row>
    <row r="4440" spans="1:32" x14ac:dyDescent="0.3">
      <c r="A4440" s="180" t="s">
        <v>973</v>
      </c>
      <c r="B4440" s="180">
        <v>7694</v>
      </c>
      <c r="C4440" s="182" t="s">
        <v>30702</v>
      </c>
      <c r="D4440" s="180" t="s">
        <v>37</v>
      </c>
      <c r="E4440" s="180" t="s">
        <v>857</v>
      </c>
      <c r="F4440" s="188"/>
      <c r="G4440" s="188"/>
      <c r="H4440" s="188"/>
      <c r="I4440" s="188"/>
      <c r="J4440" s="188">
        <v>145.63</v>
      </c>
      <c r="K4440" s="188"/>
      <c r="L4440" s="188"/>
      <c r="M4440" s="188">
        <v>164.39</v>
      </c>
      <c r="N4440" s="188"/>
      <c r="O4440" s="188"/>
      <c r="P4440" s="188">
        <v>153.01</v>
      </c>
      <c r="Q4440" s="188"/>
      <c r="R4440" s="188"/>
      <c r="S4440" s="188">
        <v>123.54</v>
      </c>
      <c r="T4440" s="188"/>
      <c r="U4440" s="188">
        <v>103.08</v>
      </c>
      <c r="V4440" s="188"/>
      <c r="W4440" s="188"/>
      <c r="X4440" s="188"/>
      <c r="Y4440" s="188">
        <v>104.36</v>
      </c>
      <c r="Z4440" s="188">
        <v>156.31</v>
      </c>
      <c r="AA4440" s="188"/>
      <c r="AB4440" s="188">
        <v>127.07</v>
      </c>
      <c r="AC4440" s="188">
        <v>124.2</v>
      </c>
      <c r="AD4440" s="188"/>
      <c r="AE4440" s="188">
        <v>123.62</v>
      </c>
      <c r="AF4440" s="188">
        <v>140.59</v>
      </c>
    </row>
    <row r="4441" spans="1:32" x14ac:dyDescent="0.3">
      <c r="A4441" s="180" t="s">
        <v>973</v>
      </c>
      <c r="B4441" s="180">
        <v>7700</v>
      </c>
      <c r="C4441" s="182" t="s">
        <v>30703</v>
      </c>
      <c r="D4441" s="180" t="s">
        <v>37</v>
      </c>
      <c r="E4441" s="180" t="s">
        <v>857</v>
      </c>
      <c r="F4441" s="188"/>
      <c r="G4441" s="188"/>
      <c r="H4441" s="188"/>
      <c r="I4441" s="188"/>
      <c r="J4441" s="188">
        <v>27.82</v>
      </c>
      <c r="K4441" s="188"/>
      <c r="L4441" s="188"/>
      <c r="M4441" s="188">
        <v>31.4</v>
      </c>
      <c r="N4441" s="188"/>
      <c r="O4441" s="188"/>
      <c r="P4441" s="188">
        <v>29.23</v>
      </c>
      <c r="Q4441" s="188"/>
      <c r="R4441" s="188"/>
      <c r="S4441" s="188">
        <v>23.6</v>
      </c>
      <c r="T4441" s="188"/>
      <c r="U4441" s="188">
        <v>19.690000000000001</v>
      </c>
      <c r="V4441" s="188"/>
      <c r="W4441" s="188"/>
      <c r="X4441" s="188"/>
      <c r="Y4441" s="188">
        <v>19.93</v>
      </c>
      <c r="Z4441" s="188">
        <v>29.86</v>
      </c>
      <c r="AA4441" s="188"/>
      <c r="AB4441" s="188">
        <v>24.27</v>
      </c>
      <c r="AC4441" s="188">
        <v>23.72</v>
      </c>
      <c r="AD4441" s="188"/>
      <c r="AE4441" s="188">
        <v>23.61</v>
      </c>
      <c r="AF4441" s="188">
        <v>26.85</v>
      </c>
    </row>
    <row r="4442" spans="1:32" x14ac:dyDescent="0.3">
      <c r="A4442" s="180" t="s">
        <v>973</v>
      </c>
      <c r="B4442" s="180">
        <v>7693</v>
      </c>
      <c r="C4442" s="182" t="s">
        <v>30704</v>
      </c>
      <c r="D4442" s="180" t="s">
        <v>37</v>
      </c>
      <c r="E4442" s="180" t="s">
        <v>857</v>
      </c>
      <c r="F4442" s="188"/>
      <c r="G4442" s="188"/>
      <c r="H4442" s="188"/>
      <c r="I4442" s="188"/>
      <c r="J4442" s="188">
        <v>200.57</v>
      </c>
      <c r="K4442" s="188"/>
      <c r="L4442" s="188"/>
      <c r="M4442" s="188">
        <v>226.39</v>
      </c>
      <c r="N4442" s="188"/>
      <c r="O4442" s="188"/>
      <c r="P4442" s="188">
        <v>210.73</v>
      </c>
      <c r="Q4442" s="188"/>
      <c r="R4442" s="188"/>
      <c r="S4442" s="188">
        <v>170.14</v>
      </c>
      <c r="T4442" s="188"/>
      <c r="U4442" s="188">
        <v>141.96</v>
      </c>
      <c r="V4442" s="188"/>
      <c r="W4442" s="188"/>
      <c r="X4442" s="188"/>
      <c r="Y4442" s="188">
        <v>143.72999999999999</v>
      </c>
      <c r="Z4442" s="188">
        <v>215.27</v>
      </c>
      <c r="AA4442" s="188"/>
      <c r="AB4442" s="188">
        <v>175.01</v>
      </c>
      <c r="AC4442" s="188">
        <v>171.05</v>
      </c>
      <c r="AD4442" s="188"/>
      <c r="AE4442" s="188">
        <v>170.25</v>
      </c>
      <c r="AF4442" s="188">
        <v>193.62</v>
      </c>
    </row>
    <row r="4443" spans="1:32" x14ac:dyDescent="0.3">
      <c r="A4443" s="180" t="s">
        <v>973</v>
      </c>
      <c r="B4443" s="180">
        <v>7692</v>
      </c>
      <c r="C4443" s="182" t="s">
        <v>30705</v>
      </c>
      <c r="D4443" s="180" t="s">
        <v>37</v>
      </c>
      <c r="E4443" s="180" t="s">
        <v>857</v>
      </c>
      <c r="F4443" s="188"/>
      <c r="G4443" s="188"/>
      <c r="H4443" s="188"/>
      <c r="I4443" s="188"/>
      <c r="J4443" s="188">
        <v>300.29000000000002</v>
      </c>
      <c r="K4443" s="188"/>
      <c r="L4443" s="188"/>
      <c r="M4443" s="188">
        <v>338.95</v>
      </c>
      <c r="N4443" s="188"/>
      <c r="O4443" s="188"/>
      <c r="P4443" s="188">
        <v>315.5</v>
      </c>
      <c r="Q4443" s="188"/>
      <c r="R4443" s="188"/>
      <c r="S4443" s="188">
        <v>254.73</v>
      </c>
      <c r="T4443" s="188"/>
      <c r="U4443" s="188">
        <v>212.54</v>
      </c>
      <c r="V4443" s="188"/>
      <c r="W4443" s="188"/>
      <c r="X4443" s="188"/>
      <c r="Y4443" s="188">
        <v>215.19</v>
      </c>
      <c r="Z4443" s="188">
        <v>322.3</v>
      </c>
      <c r="AA4443" s="188"/>
      <c r="AB4443" s="188">
        <v>262.02</v>
      </c>
      <c r="AC4443" s="188">
        <v>256.08999999999997</v>
      </c>
      <c r="AD4443" s="188"/>
      <c r="AE4443" s="188">
        <v>254.89</v>
      </c>
      <c r="AF4443" s="188">
        <v>289.88</v>
      </c>
    </row>
    <row r="4444" spans="1:32" x14ac:dyDescent="0.3">
      <c r="A4444" s="180" t="s">
        <v>973</v>
      </c>
      <c r="B4444" s="180">
        <v>7695</v>
      </c>
      <c r="C4444" s="182" t="s">
        <v>30706</v>
      </c>
      <c r="D4444" s="180" t="s">
        <v>37</v>
      </c>
      <c r="E4444" s="180" t="s">
        <v>857</v>
      </c>
      <c r="F4444" s="188"/>
      <c r="G4444" s="188"/>
      <c r="H4444" s="188"/>
      <c r="I4444" s="188"/>
      <c r="J4444" s="188">
        <v>325.67</v>
      </c>
      <c r="K4444" s="188"/>
      <c r="L4444" s="188"/>
      <c r="M4444" s="188">
        <v>367.6</v>
      </c>
      <c r="N4444" s="188"/>
      <c r="O4444" s="188"/>
      <c r="P4444" s="188">
        <v>342.16</v>
      </c>
      <c r="Q4444" s="188"/>
      <c r="R4444" s="188"/>
      <c r="S4444" s="188">
        <v>276.26</v>
      </c>
      <c r="T4444" s="188"/>
      <c r="U4444" s="188">
        <v>230.51</v>
      </c>
      <c r="V4444" s="188"/>
      <c r="W4444" s="188"/>
      <c r="X4444" s="188"/>
      <c r="Y4444" s="188">
        <v>233.37</v>
      </c>
      <c r="Z4444" s="188">
        <v>349.54</v>
      </c>
      <c r="AA4444" s="188"/>
      <c r="AB4444" s="188">
        <v>284.16000000000003</v>
      </c>
      <c r="AC4444" s="188">
        <v>277.74</v>
      </c>
      <c r="AD4444" s="188"/>
      <c r="AE4444" s="188">
        <v>276.44</v>
      </c>
      <c r="AF4444" s="188">
        <v>314.38</v>
      </c>
    </row>
    <row r="4445" spans="1:32" x14ac:dyDescent="0.3">
      <c r="A4445" s="180" t="s">
        <v>973</v>
      </c>
      <c r="B4445" s="180">
        <v>13356</v>
      </c>
      <c r="C4445" s="182" t="s">
        <v>30707</v>
      </c>
      <c r="D4445" s="180" t="s">
        <v>37</v>
      </c>
      <c r="E4445" s="180" t="s">
        <v>857</v>
      </c>
      <c r="F4445" s="188"/>
      <c r="G4445" s="188"/>
      <c r="H4445" s="188"/>
      <c r="I4445" s="188"/>
      <c r="J4445" s="188">
        <v>23.61</v>
      </c>
      <c r="K4445" s="188"/>
      <c r="L4445" s="188"/>
      <c r="M4445" s="188">
        <v>26.65</v>
      </c>
      <c r="N4445" s="188"/>
      <c r="O4445" s="188"/>
      <c r="P4445" s="188">
        <v>24.81</v>
      </c>
      <c r="Q4445" s="188"/>
      <c r="R4445" s="188"/>
      <c r="S4445" s="188">
        <v>20.03</v>
      </c>
      <c r="T4445" s="188"/>
      <c r="U4445" s="188">
        <v>16.71</v>
      </c>
      <c r="V4445" s="188"/>
      <c r="W4445" s="188"/>
      <c r="X4445" s="188"/>
      <c r="Y4445" s="188">
        <v>16.920000000000002</v>
      </c>
      <c r="Z4445" s="188">
        <v>25.34</v>
      </c>
      <c r="AA4445" s="188"/>
      <c r="AB4445" s="188">
        <v>20.6</v>
      </c>
      <c r="AC4445" s="188">
        <v>20.14</v>
      </c>
      <c r="AD4445" s="188"/>
      <c r="AE4445" s="188">
        <v>20.04</v>
      </c>
      <c r="AF4445" s="188">
        <v>22.79</v>
      </c>
    </row>
    <row r="4446" spans="1:32" x14ac:dyDescent="0.3">
      <c r="A4446" s="180" t="s">
        <v>973</v>
      </c>
      <c r="B4446" s="180">
        <v>36365</v>
      </c>
      <c r="C4446" s="182" t="s">
        <v>31646</v>
      </c>
      <c r="D4446" s="180" t="s">
        <v>37</v>
      </c>
      <c r="E4446" s="180" t="s">
        <v>857</v>
      </c>
      <c r="F4446" s="188">
        <v>47.1</v>
      </c>
      <c r="G4446" s="188">
        <v>38.619999999999997</v>
      </c>
      <c r="H4446" s="188">
        <v>29.62</v>
      </c>
      <c r="I4446" s="188">
        <v>31.43</v>
      </c>
      <c r="J4446" s="188">
        <v>36.33</v>
      </c>
      <c r="K4446" s="188">
        <v>40.799999999999997</v>
      </c>
      <c r="L4446" s="188">
        <v>38.159999999999997</v>
      </c>
      <c r="M4446" s="188">
        <v>60.3</v>
      </c>
      <c r="N4446" s="188">
        <v>47.59</v>
      </c>
      <c r="O4446" s="188">
        <v>36.090000000000003</v>
      </c>
      <c r="P4446" s="188">
        <v>43.74</v>
      </c>
      <c r="Q4446" s="188">
        <v>43.74</v>
      </c>
      <c r="R4446" s="188">
        <v>44.49</v>
      </c>
      <c r="S4446" s="188">
        <v>43.55</v>
      </c>
      <c r="T4446" s="188">
        <v>38.11</v>
      </c>
      <c r="U4446" s="188">
        <v>34.9</v>
      </c>
      <c r="V4446" s="188">
        <v>38.89</v>
      </c>
      <c r="W4446" s="188">
        <v>35.76</v>
      </c>
      <c r="X4446" s="188">
        <v>42.79</v>
      </c>
      <c r="Y4446" s="188">
        <v>42.85</v>
      </c>
      <c r="Z4446" s="188">
        <v>45</v>
      </c>
      <c r="AA4446" s="188">
        <v>38.590000000000003</v>
      </c>
      <c r="AB4446" s="188">
        <v>49.34</v>
      </c>
      <c r="AC4446" s="188">
        <v>40.799999999999997</v>
      </c>
      <c r="AD4446" s="188">
        <v>38.159999999999997</v>
      </c>
      <c r="AE4446" s="188">
        <v>48.26</v>
      </c>
      <c r="AF4446" s="188">
        <v>40.4</v>
      </c>
    </row>
    <row r="4447" spans="1:32" x14ac:dyDescent="0.3">
      <c r="A4447" s="180" t="s">
        <v>973</v>
      </c>
      <c r="B4447" s="180">
        <v>41930</v>
      </c>
      <c r="C4447" s="182" t="s">
        <v>30708</v>
      </c>
      <c r="D4447" s="180" t="s">
        <v>37</v>
      </c>
      <c r="E4447" s="180" t="s">
        <v>857</v>
      </c>
      <c r="F4447" s="188">
        <v>156.88999999999999</v>
      </c>
      <c r="G4447" s="188">
        <v>128.63</v>
      </c>
      <c r="H4447" s="188">
        <v>98.67</v>
      </c>
      <c r="I4447" s="188">
        <v>104.68</v>
      </c>
      <c r="J4447" s="188">
        <v>121.01</v>
      </c>
      <c r="K4447" s="188">
        <v>135.9</v>
      </c>
      <c r="L4447" s="188">
        <v>127.11</v>
      </c>
      <c r="M4447" s="188">
        <v>200.84</v>
      </c>
      <c r="N4447" s="188">
        <v>158.5</v>
      </c>
      <c r="O4447" s="188">
        <v>120.2</v>
      </c>
      <c r="P4447" s="188">
        <v>145.66999999999999</v>
      </c>
      <c r="Q4447" s="188">
        <v>145.66999999999999</v>
      </c>
      <c r="R4447" s="188">
        <v>148.19</v>
      </c>
      <c r="S4447" s="188">
        <v>145.05000000000001</v>
      </c>
      <c r="T4447" s="188">
        <v>126.93</v>
      </c>
      <c r="U4447" s="188">
        <v>116.25</v>
      </c>
      <c r="V4447" s="188">
        <v>129.53</v>
      </c>
      <c r="W4447" s="188">
        <v>119.12</v>
      </c>
      <c r="X4447" s="188">
        <v>142.54</v>
      </c>
      <c r="Y4447" s="188">
        <v>142.71</v>
      </c>
      <c r="Z4447" s="188">
        <v>149.88999999999999</v>
      </c>
      <c r="AA4447" s="188">
        <v>128.54</v>
      </c>
      <c r="AB4447" s="188">
        <v>164.33</v>
      </c>
      <c r="AC4447" s="188">
        <v>135.9</v>
      </c>
      <c r="AD4447" s="188">
        <v>127.11</v>
      </c>
      <c r="AE4447" s="188">
        <v>160.75</v>
      </c>
      <c r="AF4447" s="188">
        <v>134.55000000000001</v>
      </c>
    </row>
    <row r="4448" spans="1:32" x14ac:dyDescent="0.3">
      <c r="A4448" s="180" t="s">
        <v>973</v>
      </c>
      <c r="B4448" s="180">
        <v>41931</v>
      </c>
      <c r="C4448" s="182" t="s">
        <v>30709</v>
      </c>
      <c r="D4448" s="180" t="s">
        <v>37</v>
      </c>
      <c r="E4448" s="180" t="s">
        <v>857</v>
      </c>
      <c r="F4448" s="188">
        <v>245.72</v>
      </c>
      <c r="G4448" s="188">
        <v>201.47</v>
      </c>
      <c r="H4448" s="188">
        <v>154.54</v>
      </c>
      <c r="I4448" s="188">
        <v>163.95</v>
      </c>
      <c r="J4448" s="188">
        <v>189.53</v>
      </c>
      <c r="K4448" s="188">
        <v>212.85</v>
      </c>
      <c r="L4448" s="188">
        <v>199.08</v>
      </c>
      <c r="M4448" s="188">
        <v>314.57</v>
      </c>
      <c r="N4448" s="188">
        <v>248.25</v>
      </c>
      <c r="O4448" s="188">
        <v>188.26</v>
      </c>
      <c r="P4448" s="188">
        <v>228.16</v>
      </c>
      <c r="Q4448" s="188">
        <v>228.16</v>
      </c>
      <c r="R4448" s="188">
        <v>232.1</v>
      </c>
      <c r="S4448" s="188">
        <v>227.18</v>
      </c>
      <c r="T4448" s="188">
        <v>198.8</v>
      </c>
      <c r="U4448" s="188">
        <v>182.08</v>
      </c>
      <c r="V4448" s="188">
        <v>202.87</v>
      </c>
      <c r="W4448" s="188">
        <v>186.57</v>
      </c>
      <c r="X4448" s="188">
        <v>223.24</v>
      </c>
      <c r="Y4448" s="188">
        <v>223.53</v>
      </c>
      <c r="Z4448" s="188">
        <v>234.76</v>
      </c>
      <c r="AA4448" s="188">
        <v>201.33</v>
      </c>
      <c r="AB4448" s="188">
        <v>257.38</v>
      </c>
      <c r="AC4448" s="188">
        <v>212.85</v>
      </c>
      <c r="AD4448" s="188">
        <v>199.08</v>
      </c>
      <c r="AE4448" s="188">
        <v>251.77</v>
      </c>
      <c r="AF4448" s="188">
        <v>210.74</v>
      </c>
    </row>
    <row r="4449" spans="1:32" x14ac:dyDescent="0.3">
      <c r="A4449" s="180" t="s">
        <v>973</v>
      </c>
      <c r="B4449" s="180">
        <v>41932</v>
      </c>
      <c r="C4449" s="182" t="s">
        <v>30710</v>
      </c>
      <c r="D4449" s="180" t="s">
        <v>37</v>
      </c>
      <c r="E4449" s="180" t="s">
        <v>857</v>
      </c>
      <c r="F4449" s="188">
        <v>378.21</v>
      </c>
      <c r="G4449" s="188">
        <v>310.10000000000002</v>
      </c>
      <c r="H4449" s="188">
        <v>237.87</v>
      </c>
      <c r="I4449" s="188">
        <v>252.36</v>
      </c>
      <c r="J4449" s="188">
        <v>291.70999999999998</v>
      </c>
      <c r="K4449" s="188">
        <v>327.61</v>
      </c>
      <c r="L4449" s="188">
        <v>306.42</v>
      </c>
      <c r="M4449" s="188">
        <v>484.18</v>
      </c>
      <c r="N4449" s="188">
        <v>382.11</v>
      </c>
      <c r="O4449" s="188">
        <v>289.77</v>
      </c>
      <c r="P4449" s="188">
        <v>351.18</v>
      </c>
      <c r="Q4449" s="188">
        <v>351.18</v>
      </c>
      <c r="R4449" s="188">
        <v>357.24</v>
      </c>
      <c r="S4449" s="188">
        <v>349.67</v>
      </c>
      <c r="T4449" s="188">
        <v>305.99</v>
      </c>
      <c r="U4449" s="188">
        <v>280.25</v>
      </c>
      <c r="V4449" s="188">
        <v>312.26</v>
      </c>
      <c r="W4449" s="188">
        <v>287.17</v>
      </c>
      <c r="X4449" s="188">
        <v>343.61</v>
      </c>
      <c r="Y4449" s="188">
        <v>344.05</v>
      </c>
      <c r="Z4449" s="188">
        <v>361.35</v>
      </c>
      <c r="AA4449" s="188">
        <v>309.88</v>
      </c>
      <c r="AB4449" s="188">
        <v>396.16</v>
      </c>
      <c r="AC4449" s="188">
        <v>327.61</v>
      </c>
      <c r="AD4449" s="188">
        <v>306.42</v>
      </c>
      <c r="AE4449" s="188">
        <v>387.51</v>
      </c>
      <c r="AF4449" s="188">
        <v>324.37</v>
      </c>
    </row>
    <row r="4450" spans="1:32" x14ac:dyDescent="0.3">
      <c r="A4450" s="180" t="s">
        <v>973</v>
      </c>
      <c r="B4450" s="180">
        <v>41933</v>
      </c>
      <c r="C4450" s="182" t="s">
        <v>30711</v>
      </c>
      <c r="D4450" s="180" t="s">
        <v>37</v>
      </c>
      <c r="E4450" s="180" t="s">
        <v>857</v>
      </c>
      <c r="F4450" s="188">
        <v>534.5</v>
      </c>
      <c r="G4450" s="188">
        <v>438.24</v>
      </c>
      <c r="H4450" s="188">
        <v>336.16</v>
      </c>
      <c r="I4450" s="188">
        <v>356.64</v>
      </c>
      <c r="J4450" s="188">
        <v>412.26</v>
      </c>
      <c r="K4450" s="188">
        <v>462.99</v>
      </c>
      <c r="L4450" s="188">
        <v>433.04</v>
      </c>
      <c r="M4450" s="188">
        <v>684.25</v>
      </c>
      <c r="N4450" s="188">
        <v>540.01</v>
      </c>
      <c r="O4450" s="188">
        <v>409.51</v>
      </c>
      <c r="P4450" s="188">
        <v>496.3</v>
      </c>
      <c r="Q4450" s="188">
        <v>496.3</v>
      </c>
      <c r="R4450" s="188">
        <v>504.86</v>
      </c>
      <c r="S4450" s="188">
        <v>494.16</v>
      </c>
      <c r="T4450" s="188">
        <v>432.43</v>
      </c>
      <c r="U4450" s="188">
        <v>396.06</v>
      </c>
      <c r="V4450" s="188">
        <v>441.29</v>
      </c>
      <c r="W4450" s="188">
        <v>405.84</v>
      </c>
      <c r="X4450" s="188">
        <v>485.61</v>
      </c>
      <c r="Y4450" s="188">
        <v>486.22</v>
      </c>
      <c r="Z4450" s="188">
        <v>510.67</v>
      </c>
      <c r="AA4450" s="188">
        <v>437.93</v>
      </c>
      <c r="AB4450" s="188">
        <v>559.87</v>
      </c>
      <c r="AC4450" s="188">
        <v>462.99</v>
      </c>
      <c r="AD4450" s="188">
        <v>433.04</v>
      </c>
      <c r="AE4450" s="188">
        <v>547.65</v>
      </c>
      <c r="AF4450" s="188">
        <v>458.41</v>
      </c>
    </row>
    <row r="4451" spans="1:32" x14ac:dyDescent="0.3">
      <c r="A4451" s="180" t="s">
        <v>973</v>
      </c>
      <c r="B4451" s="180">
        <v>41934</v>
      </c>
      <c r="C4451" s="182" t="s">
        <v>30712</v>
      </c>
      <c r="D4451" s="180" t="s">
        <v>37</v>
      </c>
      <c r="E4451" s="180" t="s">
        <v>857</v>
      </c>
      <c r="F4451" s="188">
        <v>622.49</v>
      </c>
      <c r="G4451" s="188">
        <v>510.38</v>
      </c>
      <c r="H4451" s="188">
        <v>391.5</v>
      </c>
      <c r="I4451" s="188">
        <v>415.35</v>
      </c>
      <c r="J4451" s="188">
        <v>480.13</v>
      </c>
      <c r="K4451" s="188">
        <v>539.21</v>
      </c>
      <c r="L4451" s="188">
        <v>504.33</v>
      </c>
      <c r="M4451" s="188">
        <v>796.89</v>
      </c>
      <c r="N4451" s="188">
        <v>628.9</v>
      </c>
      <c r="O4451" s="188">
        <v>476.92</v>
      </c>
      <c r="P4451" s="188">
        <v>578</v>
      </c>
      <c r="Q4451" s="188">
        <v>578</v>
      </c>
      <c r="R4451" s="188">
        <v>587.97</v>
      </c>
      <c r="S4451" s="188">
        <v>575.51</v>
      </c>
      <c r="T4451" s="188">
        <v>503.62</v>
      </c>
      <c r="U4451" s="188">
        <v>461.26</v>
      </c>
      <c r="V4451" s="188">
        <v>513.94000000000005</v>
      </c>
      <c r="W4451" s="188">
        <v>472.65</v>
      </c>
      <c r="X4451" s="188">
        <v>565.54999999999995</v>
      </c>
      <c r="Y4451" s="188">
        <v>566.26</v>
      </c>
      <c r="Z4451" s="188">
        <v>594.73</v>
      </c>
      <c r="AA4451" s="188">
        <v>510.02</v>
      </c>
      <c r="AB4451" s="188">
        <v>652.04</v>
      </c>
      <c r="AC4451" s="188">
        <v>539.21</v>
      </c>
      <c r="AD4451" s="188">
        <v>504.33</v>
      </c>
      <c r="AE4451" s="188">
        <v>637.79999999999995</v>
      </c>
      <c r="AF4451" s="188">
        <v>533.87</v>
      </c>
    </row>
    <row r="4452" spans="1:32" x14ac:dyDescent="0.3">
      <c r="A4452" s="180" t="s">
        <v>973</v>
      </c>
      <c r="B4452" s="180">
        <v>41936</v>
      </c>
      <c r="C4452" s="182" t="s">
        <v>30713</v>
      </c>
      <c r="D4452" s="180" t="s">
        <v>37</v>
      </c>
      <c r="E4452" s="180" t="s">
        <v>857</v>
      </c>
      <c r="F4452" s="188">
        <v>92.38</v>
      </c>
      <c r="G4452" s="188">
        <v>75.739999999999995</v>
      </c>
      <c r="H4452" s="188">
        <v>58.1</v>
      </c>
      <c r="I4452" s="188">
        <v>61.64</v>
      </c>
      <c r="J4452" s="188">
        <v>71.25</v>
      </c>
      <c r="K4452" s="188">
        <v>80.02</v>
      </c>
      <c r="L4452" s="188">
        <v>74.84</v>
      </c>
      <c r="M4452" s="188">
        <v>118.26</v>
      </c>
      <c r="N4452" s="188">
        <v>93.33</v>
      </c>
      <c r="O4452" s="188">
        <v>70.78</v>
      </c>
      <c r="P4452" s="188">
        <v>85.78</v>
      </c>
      <c r="Q4452" s="188">
        <v>85.78</v>
      </c>
      <c r="R4452" s="188">
        <v>87.26</v>
      </c>
      <c r="S4452" s="188">
        <v>85.41</v>
      </c>
      <c r="T4452" s="188">
        <v>74.739999999999995</v>
      </c>
      <c r="U4452" s="188">
        <v>68.45</v>
      </c>
      <c r="V4452" s="188">
        <v>76.27</v>
      </c>
      <c r="W4452" s="188">
        <v>70.14</v>
      </c>
      <c r="X4452" s="188">
        <v>83.93</v>
      </c>
      <c r="Y4452" s="188">
        <v>84.03</v>
      </c>
      <c r="Z4452" s="188">
        <v>88.26</v>
      </c>
      <c r="AA4452" s="188">
        <v>75.69</v>
      </c>
      <c r="AB4452" s="188">
        <v>96.77</v>
      </c>
      <c r="AC4452" s="188">
        <v>80.02</v>
      </c>
      <c r="AD4452" s="188">
        <v>74.84</v>
      </c>
      <c r="AE4452" s="188">
        <v>94.65</v>
      </c>
      <c r="AF4452" s="188">
        <v>79.23</v>
      </c>
    </row>
    <row r="4453" spans="1:32" x14ac:dyDescent="0.3">
      <c r="A4453" s="180" t="s">
        <v>973</v>
      </c>
      <c r="B4453" s="180">
        <v>44812</v>
      </c>
      <c r="C4453" s="182" t="s">
        <v>30714</v>
      </c>
      <c r="D4453" s="180" t="s">
        <v>37</v>
      </c>
      <c r="E4453" s="180" t="s">
        <v>857</v>
      </c>
      <c r="F4453" s="188"/>
      <c r="G4453" s="188">
        <v>579.4</v>
      </c>
      <c r="H4453" s="188"/>
      <c r="I4453" s="188">
        <v>468.54</v>
      </c>
      <c r="J4453" s="188">
        <v>488.06</v>
      </c>
      <c r="K4453" s="188">
        <v>490.85</v>
      </c>
      <c r="L4453" s="188">
        <v>434.37</v>
      </c>
      <c r="M4453" s="188">
        <v>547.33000000000004</v>
      </c>
      <c r="N4453" s="188">
        <v>357.68</v>
      </c>
      <c r="O4453" s="188">
        <v>508.98</v>
      </c>
      <c r="P4453" s="188">
        <v>449.02</v>
      </c>
      <c r="Q4453" s="188">
        <v>477.6</v>
      </c>
      <c r="R4453" s="188">
        <v>412.76</v>
      </c>
      <c r="S4453" s="188">
        <v>536.87</v>
      </c>
      <c r="T4453" s="188">
        <v>571.73</v>
      </c>
      <c r="U4453" s="188">
        <v>490.85</v>
      </c>
      <c r="V4453" s="188">
        <v>715.36</v>
      </c>
      <c r="W4453" s="188">
        <v>545.23</v>
      </c>
      <c r="X4453" s="188">
        <v>463.66</v>
      </c>
      <c r="Y4453" s="188">
        <v>1094.6600000000001</v>
      </c>
      <c r="Z4453" s="188">
        <v>638.66</v>
      </c>
      <c r="AA4453" s="188"/>
      <c r="AB4453" s="188">
        <v>693.75</v>
      </c>
      <c r="AC4453" s="188">
        <v>341.64</v>
      </c>
      <c r="AD4453" s="188">
        <v>451.8</v>
      </c>
      <c r="AE4453" s="188">
        <v>487.36</v>
      </c>
      <c r="AF4453" s="188">
        <v>455.29</v>
      </c>
    </row>
    <row r="4454" spans="1:32" x14ac:dyDescent="0.3">
      <c r="A4454" s="180" t="s">
        <v>973</v>
      </c>
      <c r="B4454" s="180">
        <v>41785</v>
      </c>
      <c r="C4454" s="182" t="s">
        <v>30715</v>
      </c>
      <c r="D4454" s="180" t="s">
        <v>37</v>
      </c>
      <c r="E4454" s="180" t="s">
        <v>857</v>
      </c>
      <c r="F4454" s="188"/>
      <c r="G4454" s="188">
        <v>2147.1999999999998</v>
      </c>
      <c r="H4454" s="188"/>
      <c r="I4454" s="188">
        <v>1736.37</v>
      </c>
      <c r="J4454" s="188">
        <v>1808.72</v>
      </c>
      <c r="K4454" s="188">
        <v>1819.05</v>
      </c>
      <c r="L4454" s="188">
        <v>1609.76</v>
      </c>
      <c r="M4454" s="188">
        <v>2028.35</v>
      </c>
      <c r="N4454" s="188">
        <v>1325.53</v>
      </c>
      <c r="O4454" s="188">
        <v>1886.23</v>
      </c>
      <c r="P4454" s="188">
        <v>1664.02</v>
      </c>
      <c r="Q4454" s="188">
        <v>1769.96</v>
      </c>
      <c r="R4454" s="188">
        <v>1529.66</v>
      </c>
      <c r="S4454" s="188">
        <v>1989.59</v>
      </c>
      <c r="T4454" s="188">
        <v>2118.7800000000002</v>
      </c>
      <c r="U4454" s="188">
        <v>1819.05</v>
      </c>
      <c r="V4454" s="188">
        <v>2651.06</v>
      </c>
      <c r="W4454" s="188">
        <v>2020.59</v>
      </c>
      <c r="X4454" s="188">
        <v>1718.28</v>
      </c>
      <c r="Y4454" s="188">
        <v>4056.7</v>
      </c>
      <c r="Z4454" s="188">
        <v>2366.83</v>
      </c>
      <c r="AA4454" s="188"/>
      <c r="AB4454" s="188">
        <v>2570.96</v>
      </c>
      <c r="AC4454" s="188">
        <v>1266.0999999999999</v>
      </c>
      <c r="AD4454" s="188">
        <v>1674.35</v>
      </c>
      <c r="AE4454" s="188">
        <v>1806.13</v>
      </c>
      <c r="AF4454" s="188">
        <v>1687.27</v>
      </c>
    </row>
    <row r="4455" spans="1:32" x14ac:dyDescent="0.3">
      <c r="A4455" s="180" t="s">
        <v>973</v>
      </c>
      <c r="B4455" s="180">
        <v>41781</v>
      </c>
      <c r="C4455" s="182" t="s">
        <v>30716</v>
      </c>
      <c r="D4455" s="180" t="s">
        <v>37</v>
      </c>
      <c r="E4455" s="180" t="s">
        <v>857</v>
      </c>
      <c r="F4455" s="188"/>
      <c r="G4455" s="188">
        <v>387.71</v>
      </c>
      <c r="H4455" s="188"/>
      <c r="I4455" s="188">
        <v>313.52999999999997</v>
      </c>
      <c r="J4455" s="188">
        <v>326.58999999999997</v>
      </c>
      <c r="K4455" s="188">
        <v>328.46</v>
      </c>
      <c r="L4455" s="188">
        <v>290.67</v>
      </c>
      <c r="M4455" s="188">
        <v>366.25</v>
      </c>
      <c r="N4455" s="188">
        <v>239.34</v>
      </c>
      <c r="O4455" s="188">
        <v>340.59</v>
      </c>
      <c r="P4455" s="188">
        <v>300.45999999999998</v>
      </c>
      <c r="Q4455" s="188">
        <v>319.58999999999997</v>
      </c>
      <c r="R4455" s="188">
        <v>276.2</v>
      </c>
      <c r="S4455" s="188">
        <v>359.25</v>
      </c>
      <c r="T4455" s="188">
        <v>382.58</v>
      </c>
      <c r="U4455" s="188">
        <v>328.46</v>
      </c>
      <c r="V4455" s="188">
        <v>478.69</v>
      </c>
      <c r="W4455" s="188">
        <v>364.85</v>
      </c>
      <c r="X4455" s="188">
        <v>310.26</v>
      </c>
      <c r="Y4455" s="188">
        <v>732.5</v>
      </c>
      <c r="Z4455" s="188">
        <v>427.37</v>
      </c>
      <c r="AA4455" s="188"/>
      <c r="AB4455" s="188">
        <v>464.23</v>
      </c>
      <c r="AC4455" s="188">
        <v>228.61</v>
      </c>
      <c r="AD4455" s="188">
        <v>302.33</v>
      </c>
      <c r="AE4455" s="188">
        <v>326.12</v>
      </c>
      <c r="AF4455" s="188">
        <v>304.66000000000003</v>
      </c>
    </row>
    <row r="4456" spans="1:32" x14ac:dyDescent="0.3">
      <c r="A4456" s="180" t="s">
        <v>973</v>
      </c>
      <c r="B4456" s="180">
        <v>41783</v>
      </c>
      <c r="C4456" s="182" t="s">
        <v>30717</v>
      </c>
      <c r="D4456" s="180" t="s">
        <v>37</v>
      </c>
      <c r="E4456" s="180" t="s">
        <v>857</v>
      </c>
      <c r="F4456" s="188"/>
      <c r="G4456" s="188">
        <v>1393.85</v>
      </c>
      <c r="H4456" s="188"/>
      <c r="I4456" s="188">
        <v>1127.1600000000001</v>
      </c>
      <c r="J4456" s="188">
        <v>1174.1199999999999</v>
      </c>
      <c r="K4456" s="188">
        <v>1180.83</v>
      </c>
      <c r="L4456" s="188">
        <v>1044.97</v>
      </c>
      <c r="M4456" s="188">
        <v>1316.7</v>
      </c>
      <c r="N4456" s="188">
        <v>860.46</v>
      </c>
      <c r="O4456" s="188">
        <v>1224.44</v>
      </c>
      <c r="P4456" s="188">
        <v>1080.19</v>
      </c>
      <c r="Q4456" s="188">
        <v>1148.96</v>
      </c>
      <c r="R4456" s="188">
        <v>992.97</v>
      </c>
      <c r="S4456" s="188">
        <v>1291.54</v>
      </c>
      <c r="T4456" s="188">
        <v>1375.4</v>
      </c>
      <c r="U4456" s="188">
        <v>1180.83</v>
      </c>
      <c r="V4456" s="188">
        <v>1720.93</v>
      </c>
      <c r="W4456" s="188">
        <v>1311.67</v>
      </c>
      <c r="X4456" s="188">
        <v>1115.42</v>
      </c>
      <c r="Y4456" s="188">
        <v>2633.4</v>
      </c>
      <c r="Z4456" s="188">
        <v>1536.43</v>
      </c>
      <c r="AA4456" s="188"/>
      <c r="AB4456" s="188">
        <v>1668.94</v>
      </c>
      <c r="AC4456" s="188">
        <v>821.89</v>
      </c>
      <c r="AD4456" s="188">
        <v>1086.9000000000001</v>
      </c>
      <c r="AE4456" s="188">
        <v>1172.45</v>
      </c>
      <c r="AF4456" s="188">
        <v>1095.29</v>
      </c>
    </row>
    <row r="4457" spans="1:32" x14ac:dyDescent="0.3">
      <c r="A4457" s="180" t="s">
        <v>973</v>
      </c>
      <c r="B4457" s="180">
        <v>41786</v>
      </c>
      <c r="C4457" s="182" t="s">
        <v>30718</v>
      </c>
      <c r="D4457" s="180" t="s">
        <v>37</v>
      </c>
      <c r="E4457" s="180" t="s">
        <v>857</v>
      </c>
      <c r="F4457" s="188"/>
      <c r="G4457" s="188">
        <v>2967.57</v>
      </c>
      <c r="H4457" s="188"/>
      <c r="I4457" s="188">
        <v>2399.77</v>
      </c>
      <c r="J4457" s="188">
        <v>2499.7600000000002</v>
      </c>
      <c r="K4457" s="188">
        <v>2514.04</v>
      </c>
      <c r="L4457" s="188">
        <v>2224.7800000000002</v>
      </c>
      <c r="M4457" s="188">
        <v>2803.3</v>
      </c>
      <c r="N4457" s="188">
        <v>1831.96</v>
      </c>
      <c r="O4457" s="188">
        <v>2606.89</v>
      </c>
      <c r="P4457" s="188">
        <v>2299.7800000000002</v>
      </c>
      <c r="Q4457" s="188">
        <v>2446.19</v>
      </c>
      <c r="R4457" s="188">
        <v>2114.08</v>
      </c>
      <c r="S4457" s="188">
        <v>2749.73</v>
      </c>
      <c r="T4457" s="188">
        <v>2928.29</v>
      </c>
      <c r="U4457" s="188">
        <v>2514.04</v>
      </c>
      <c r="V4457" s="188">
        <v>3663.93</v>
      </c>
      <c r="W4457" s="188">
        <v>2792.59</v>
      </c>
      <c r="X4457" s="188">
        <v>2374.77</v>
      </c>
      <c r="Y4457" s="188">
        <v>5606.6</v>
      </c>
      <c r="Z4457" s="188">
        <v>3271.11</v>
      </c>
      <c r="AA4457" s="188"/>
      <c r="AB4457" s="188">
        <v>3553.23</v>
      </c>
      <c r="AC4457" s="188">
        <v>1749.83</v>
      </c>
      <c r="AD4457" s="188">
        <v>2314.06</v>
      </c>
      <c r="AE4457" s="188">
        <v>2496.19</v>
      </c>
      <c r="AF4457" s="188">
        <v>2331.92</v>
      </c>
    </row>
    <row r="4458" spans="1:32" x14ac:dyDescent="0.3">
      <c r="A4458" s="180" t="s">
        <v>973</v>
      </c>
      <c r="B4458" s="180">
        <v>41779</v>
      </c>
      <c r="C4458" s="182" t="s">
        <v>30719</v>
      </c>
      <c r="D4458" s="180" t="s">
        <v>37</v>
      </c>
      <c r="E4458" s="180" t="s">
        <v>857</v>
      </c>
      <c r="F4458" s="188"/>
      <c r="G4458" s="188">
        <v>152.69</v>
      </c>
      <c r="H4458" s="188"/>
      <c r="I4458" s="188">
        <v>123.48</v>
      </c>
      <c r="J4458" s="188">
        <v>128.62</v>
      </c>
      <c r="K4458" s="188">
        <v>129.36000000000001</v>
      </c>
      <c r="L4458" s="188">
        <v>114.47</v>
      </c>
      <c r="M4458" s="188">
        <v>144.24</v>
      </c>
      <c r="N4458" s="188">
        <v>94.26</v>
      </c>
      <c r="O4458" s="188">
        <v>134.13</v>
      </c>
      <c r="P4458" s="188">
        <v>118.33</v>
      </c>
      <c r="Q4458" s="188">
        <v>125.87</v>
      </c>
      <c r="R4458" s="188">
        <v>108.78</v>
      </c>
      <c r="S4458" s="188">
        <v>141.47999999999999</v>
      </c>
      <c r="T4458" s="188">
        <v>150.66999999999999</v>
      </c>
      <c r="U4458" s="188">
        <v>129.36000000000001</v>
      </c>
      <c r="V4458" s="188">
        <v>188.52</v>
      </c>
      <c r="W4458" s="188">
        <v>143.69</v>
      </c>
      <c r="X4458" s="188">
        <v>122.19</v>
      </c>
      <c r="Y4458" s="188">
        <v>288.49</v>
      </c>
      <c r="Z4458" s="188">
        <v>168.31</v>
      </c>
      <c r="AA4458" s="188"/>
      <c r="AB4458" s="188">
        <v>182.83</v>
      </c>
      <c r="AC4458" s="188">
        <v>90.03</v>
      </c>
      <c r="AD4458" s="188">
        <v>119.07</v>
      </c>
      <c r="AE4458" s="188">
        <v>128.44</v>
      </c>
      <c r="AF4458" s="188">
        <v>119.99</v>
      </c>
    </row>
    <row r="4459" spans="1:32" x14ac:dyDescent="0.3">
      <c r="A4459" s="180" t="s">
        <v>973</v>
      </c>
      <c r="B4459" s="180">
        <v>41780</v>
      </c>
      <c r="C4459" s="182" t="s">
        <v>30720</v>
      </c>
      <c r="D4459" s="180" t="s">
        <v>37</v>
      </c>
      <c r="E4459" s="180" t="s">
        <v>857</v>
      </c>
      <c r="F4459" s="188"/>
      <c r="G4459" s="188">
        <v>239.22</v>
      </c>
      <c r="H4459" s="188"/>
      <c r="I4459" s="188">
        <v>193.45</v>
      </c>
      <c r="J4459" s="188">
        <v>201.51</v>
      </c>
      <c r="K4459" s="188">
        <v>202.66</v>
      </c>
      <c r="L4459" s="188">
        <v>179.34</v>
      </c>
      <c r="M4459" s="188">
        <v>225.98</v>
      </c>
      <c r="N4459" s="188">
        <v>147.68</v>
      </c>
      <c r="O4459" s="188">
        <v>210.15</v>
      </c>
      <c r="P4459" s="188">
        <v>185.39</v>
      </c>
      <c r="Q4459" s="188">
        <v>197.19</v>
      </c>
      <c r="R4459" s="188">
        <v>170.42</v>
      </c>
      <c r="S4459" s="188">
        <v>221.66</v>
      </c>
      <c r="T4459" s="188">
        <v>236.06</v>
      </c>
      <c r="U4459" s="188">
        <v>202.66</v>
      </c>
      <c r="V4459" s="188">
        <v>295.36</v>
      </c>
      <c r="W4459" s="188">
        <v>225.12</v>
      </c>
      <c r="X4459" s="188">
        <v>191.44</v>
      </c>
      <c r="Y4459" s="188">
        <v>451.97</v>
      </c>
      <c r="Z4459" s="188">
        <v>263.69</v>
      </c>
      <c r="AA4459" s="188"/>
      <c r="AB4459" s="188">
        <v>286.44</v>
      </c>
      <c r="AC4459" s="188">
        <v>141.06</v>
      </c>
      <c r="AD4459" s="188">
        <v>186.54</v>
      </c>
      <c r="AE4459" s="188">
        <v>201.22</v>
      </c>
      <c r="AF4459" s="188">
        <v>187.98</v>
      </c>
    </row>
    <row r="4460" spans="1:32" x14ac:dyDescent="0.3">
      <c r="A4460" s="180" t="s">
        <v>973</v>
      </c>
      <c r="B4460" s="180">
        <v>41782</v>
      </c>
      <c r="C4460" s="182" t="s">
        <v>30721</v>
      </c>
      <c r="D4460" s="180" t="s">
        <v>37</v>
      </c>
      <c r="E4460" s="180" t="s">
        <v>857</v>
      </c>
      <c r="F4460" s="188"/>
      <c r="G4460" s="188">
        <v>856.95</v>
      </c>
      <c r="H4460" s="188"/>
      <c r="I4460" s="188">
        <v>692.98</v>
      </c>
      <c r="J4460" s="188">
        <v>721.86</v>
      </c>
      <c r="K4460" s="188">
        <v>725.98</v>
      </c>
      <c r="L4460" s="188">
        <v>642.45000000000005</v>
      </c>
      <c r="M4460" s="188">
        <v>809.51</v>
      </c>
      <c r="N4460" s="188">
        <v>529.02</v>
      </c>
      <c r="O4460" s="188">
        <v>752.79</v>
      </c>
      <c r="P4460" s="188">
        <v>664.11</v>
      </c>
      <c r="Q4460" s="188">
        <v>706.39</v>
      </c>
      <c r="R4460" s="188">
        <v>610.48</v>
      </c>
      <c r="S4460" s="188">
        <v>794.04</v>
      </c>
      <c r="T4460" s="188">
        <v>845.6</v>
      </c>
      <c r="U4460" s="188">
        <v>725.98</v>
      </c>
      <c r="V4460" s="188">
        <v>1058.04</v>
      </c>
      <c r="W4460" s="188">
        <v>806.42</v>
      </c>
      <c r="X4460" s="188">
        <v>685.76</v>
      </c>
      <c r="Y4460" s="188">
        <v>1619.03</v>
      </c>
      <c r="Z4460" s="188">
        <v>944.6</v>
      </c>
      <c r="AA4460" s="188"/>
      <c r="AB4460" s="188">
        <v>1026.07</v>
      </c>
      <c r="AC4460" s="188">
        <v>505.3</v>
      </c>
      <c r="AD4460" s="188">
        <v>668.23</v>
      </c>
      <c r="AE4460" s="188">
        <v>720.83</v>
      </c>
      <c r="AF4460" s="188">
        <v>673.39</v>
      </c>
    </row>
    <row r="4461" spans="1:32" x14ac:dyDescent="0.3">
      <c r="A4461" s="180" t="s">
        <v>973</v>
      </c>
      <c r="B4461" s="180">
        <v>38130</v>
      </c>
      <c r="C4461" s="182" t="s">
        <v>30722</v>
      </c>
      <c r="D4461" s="180" t="s">
        <v>37</v>
      </c>
      <c r="E4461" s="180" t="s">
        <v>857</v>
      </c>
      <c r="F4461" s="188">
        <v>48.76</v>
      </c>
      <c r="G4461" s="188"/>
      <c r="H4461" s="188">
        <v>43.12</v>
      </c>
      <c r="I4461" s="188"/>
      <c r="J4461" s="188">
        <v>42.01</v>
      </c>
      <c r="K4461" s="188">
        <v>40.46</v>
      </c>
      <c r="L4461" s="188">
        <v>43.77</v>
      </c>
      <c r="M4461" s="188">
        <v>49.66</v>
      </c>
      <c r="N4461" s="188">
        <v>57.24</v>
      </c>
      <c r="O4461" s="188"/>
      <c r="P4461" s="188">
        <v>44.81</v>
      </c>
      <c r="Q4461" s="188">
        <v>48.37</v>
      </c>
      <c r="R4461" s="188">
        <v>47.29</v>
      </c>
      <c r="S4461" s="188">
        <v>44.05</v>
      </c>
      <c r="T4461" s="188"/>
      <c r="U4461" s="188">
        <v>53.79</v>
      </c>
      <c r="V4461" s="188"/>
      <c r="W4461" s="188">
        <v>51.1</v>
      </c>
      <c r="X4461" s="188">
        <v>47.43</v>
      </c>
      <c r="Y4461" s="188">
        <v>39.6</v>
      </c>
      <c r="Z4461" s="188">
        <v>50.74</v>
      </c>
      <c r="AA4461" s="188"/>
      <c r="AB4461" s="188">
        <v>53.79</v>
      </c>
      <c r="AC4461" s="188">
        <v>47.11</v>
      </c>
      <c r="AD4461" s="188"/>
      <c r="AE4461" s="188">
        <v>44.45</v>
      </c>
      <c r="AF4461" s="188"/>
    </row>
    <row r="4462" spans="1:32" x14ac:dyDescent="0.3">
      <c r="A4462" s="180" t="s">
        <v>973</v>
      </c>
      <c r="B4462" s="180">
        <v>44260</v>
      </c>
      <c r="C4462" s="182" t="s">
        <v>30723</v>
      </c>
      <c r="D4462" s="180" t="s">
        <v>37</v>
      </c>
      <c r="E4462" s="180" t="s">
        <v>857</v>
      </c>
      <c r="F4462" s="188">
        <v>461.52</v>
      </c>
      <c r="G4462" s="188"/>
      <c r="H4462" s="188">
        <v>408.13</v>
      </c>
      <c r="I4462" s="188"/>
      <c r="J4462" s="188">
        <v>397.58</v>
      </c>
      <c r="K4462" s="188">
        <v>382.96</v>
      </c>
      <c r="L4462" s="188">
        <v>414.25</v>
      </c>
      <c r="M4462" s="188">
        <v>470.02</v>
      </c>
      <c r="N4462" s="188">
        <v>541.79</v>
      </c>
      <c r="O4462" s="188"/>
      <c r="P4462" s="188">
        <v>424.11</v>
      </c>
      <c r="Q4462" s="188">
        <v>457.78</v>
      </c>
      <c r="R4462" s="188">
        <v>447.58</v>
      </c>
      <c r="S4462" s="188">
        <v>416.97</v>
      </c>
      <c r="T4462" s="188"/>
      <c r="U4462" s="188">
        <v>509.14</v>
      </c>
      <c r="V4462" s="188"/>
      <c r="W4462" s="188">
        <v>483.63</v>
      </c>
      <c r="X4462" s="188">
        <v>448.94</v>
      </c>
      <c r="Y4462" s="188">
        <v>374.79</v>
      </c>
      <c r="Z4462" s="188">
        <v>480.23</v>
      </c>
      <c r="AA4462" s="188"/>
      <c r="AB4462" s="188">
        <v>509.14</v>
      </c>
      <c r="AC4462" s="188">
        <v>445.88</v>
      </c>
      <c r="AD4462" s="188"/>
      <c r="AE4462" s="188">
        <v>420.71</v>
      </c>
      <c r="AF4462" s="188"/>
    </row>
    <row r="4463" spans="1:32" x14ac:dyDescent="0.3">
      <c r="A4463" s="180" t="s">
        <v>973</v>
      </c>
      <c r="B4463" s="180">
        <v>21123</v>
      </c>
      <c r="C4463" s="182" t="s">
        <v>30724</v>
      </c>
      <c r="D4463" s="180" t="s">
        <v>37</v>
      </c>
      <c r="E4463" s="180" t="s">
        <v>26586</v>
      </c>
      <c r="F4463" s="188">
        <v>13.57</v>
      </c>
      <c r="G4463" s="188"/>
      <c r="H4463" s="188">
        <v>12</v>
      </c>
      <c r="I4463" s="188"/>
      <c r="J4463" s="188">
        <v>11.69</v>
      </c>
      <c r="K4463" s="188">
        <v>11.26</v>
      </c>
      <c r="L4463" s="188">
        <v>12.18</v>
      </c>
      <c r="M4463" s="188">
        <v>13.82</v>
      </c>
      <c r="N4463" s="188">
        <v>15.93</v>
      </c>
      <c r="O4463" s="188"/>
      <c r="P4463" s="188">
        <v>12.47</v>
      </c>
      <c r="Q4463" s="188">
        <v>13.46</v>
      </c>
      <c r="R4463" s="188">
        <v>13.16</v>
      </c>
      <c r="S4463" s="188">
        <v>12.26</v>
      </c>
      <c r="T4463" s="188"/>
      <c r="U4463" s="188">
        <v>14.97</v>
      </c>
      <c r="V4463" s="188"/>
      <c r="W4463" s="188">
        <v>14.22</v>
      </c>
      <c r="X4463" s="188">
        <v>13.2</v>
      </c>
      <c r="Y4463" s="188">
        <v>11.02</v>
      </c>
      <c r="Z4463" s="188">
        <v>14.12</v>
      </c>
      <c r="AA4463" s="188"/>
      <c r="AB4463" s="188">
        <v>14.97</v>
      </c>
      <c r="AC4463" s="188">
        <v>13.11</v>
      </c>
      <c r="AD4463" s="188"/>
      <c r="AE4463" s="188">
        <v>12.37</v>
      </c>
      <c r="AF4463" s="188"/>
    </row>
    <row r="4464" spans="1:32" x14ac:dyDescent="0.3">
      <c r="A4464" s="180" t="s">
        <v>973</v>
      </c>
      <c r="B4464" s="180">
        <v>21124</v>
      </c>
      <c r="C4464" s="182" t="s">
        <v>30725</v>
      </c>
      <c r="D4464" s="180" t="s">
        <v>37</v>
      </c>
      <c r="E4464" s="180" t="s">
        <v>857</v>
      </c>
      <c r="F4464" s="188">
        <v>21.68</v>
      </c>
      <c r="G4464" s="188"/>
      <c r="H4464" s="188">
        <v>19.170000000000002</v>
      </c>
      <c r="I4464" s="188"/>
      <c r="J4464" s="188">
        <v>18.670000000000002</v>
      </c>
      <c r="K4464" s="188">
        <v>17.989999999999998</v>
      </c>
      <c r="L4464" s="188">
        <v>19.46</v>
      </c>
      <c r="M4464" s="188">
        <v>22.08</v>
      </c>
      <c r="N4464" s="188">
        <v>25.45</v>
      </c>
      <c r="O4464" s="188"/>
      <c r="P4464" s="188">
        <v>19.920000000000002</v>
      </c>
      <c r="Q4464" s="188">
        <v>21.5</v>
      </c>
      <c r="R4464" s="188">
        <v>21.02</v>
      </c>
      <c r="S4464" s="188">
        <v>19.579999999999998</v>
      </c>
      <c r="T4464" s="188"/>
      <c r="U4464" s="188">
        <v>23.91</v>
      </c>
      <c r="V4464" s="188"/>
      <c r="W4464" s="188">
        <v>22.72</v>
      </c>
      <c r="X4464" s="188">
        <v>21.09</v>
      </c>
      <c r="Y4464" s="188">
        <v>17.600000000000001</v>
      </c>
      <c r="Z4464" s="188">
        <v>22.56</v>
      </c>
      <c r="AA4464" s="188"/>
      <c r="AB4464" s="188">
        <v>23.91</v>
      </c>
      <c r="AC4464" s="188">
        <v>20.94</v>
      </c>
      <c r="AD4464" s="188"/>
      <c r="AE4464" s="188">
        <v>19.760000000000002</v>
      </c>
      <c r="AF4464" s="188"/>
    </row>
    <row r="4465" spans="1:32" x14ac:dyDescent="0.3">
      <c r="A4465" s="180" t="s">
        <v>973</v>
      </c>
      <c r="B4465" s="180">
        <v>21125</v>
      </c>
      <c r="C4465" s="182" t="s">
        <v>30726</v>
      </c>
      <c r="D4465" s="180" t="s">
        <v>37</v>
      </c>
      <c r="E4465" s="180" t="s">
        <v>857</v>
      </c>
      <c r="F4465" s="188">
        <v>37.340000000000003</v>
      </c>
      <c r="G4465" s="188"/>
      <c r="H4465" s="188">
        <v>33.020000000000003</v>
      </c>
      <c r="I4465" s="188"/>
      <c r="J4465" s="188">
        <v>32.159999999999997</v>
      </c>
      <c r="K4465" s="188">
        <v>30.98</v>
      </c>
      <c r="L4465" s="188">
        <v>33.51</v>
      </c>
      <c r="M4465" s="188">
        <v>38.020000000000003</v>
      </c>
      <c r="N4465" s="188">
        <v>43.83</v>
      </c>
      <c r="O4465" s="188"/>
      <c r="P4465" s="188">
        <v>34.31</v>
      </c>
      <c r="Q4465" s="188">
        <v>37.03</v>
      </c>
      <c r="R4465" s="188">
        <v>36.21</v>
      </c>
      <c r="S4465" s="188">
        <v>33.729999999999997</v>
      </c>
      <c r="T4465" s="188"/>
      <c r="U4465" s="188">
        <v>41.19</v>
      </c>
      <c r="V4465" s="188"/>
      <c r="W4465" s="188">
        <v>39.119999999999997</v>
      </c>
      <c r="X4465" s="188">
        <v>36.32</v>
      </c>
      <c r="Y4465" s="188">
        <v>30.32</v>
      </c>
      <c r="Z4465" s="188">
        <v>38.85</v>
      </c>
      <c r="AA4465" s="188"/>
      <c r="AB4465" s="188">
        <v>41.19</v>
      </c>
      <c r="AC4465" s="188">
        <v>36.07</v>
      </c>
      <c r="AD4465" s="188"/>
      <c r="AE4465" s="188">
        <v>34.03</v>
      </c>
      <c r="AF4465" s="188"/>
    </row>
    <row r="4466" spans="1:32" x14ac:dyDescent="0.3">
      <c r="A4466" s="180" t="s">
        <v>973</v>
      </c>
      <c r="B4466" s="180">
        <v>38028</v>
      </c>
      <c r="C4466" s="182" t="s">
        <v>30727</v>
      </c>
      <c r="D4466" s="180" t="s">
        <v>37</v>
      </c>
      <c r="E4466" s="180" t="s">
        <v>857</v>
      </c>
      <c r="F4466" s="188">
        <v>65.28</v>
      </c>
      <c r="G4466" s="188"/>
      <c r="H4466" s="188">
        <v>57.73</v>
      </c>
      <c r="I4466" s="188"/>
      <c r="J4466" s="188">
        <v>56.23</v>
      </c>
      <c r="K4466" s="188">
        <v>54.17</v>
      </c>
      <c r="L4466" s="188">
        <v>58.59</v>
      </c>
      <c r="M4466" s="188">
        <v>66.48</v>
      </c>
      <c r="N4466" s="188">
        <v>76.63</v>
      </c>
      <c r="O4466" s="188"/>
      <c r="P4466" s="188">
        <v>59.99</v>
      </c>
      <c r="Q4466" s="188">
        <v>64.75</v>
      </c>
      <c r="R4466" s="188">
        <v>63.31</v>
      </c>
      <c r="S4466" s="188">
        <v>58.98</v>
      </c>
      <c r="T4466" s="188"/>
      <c r="U4466" s="188">
        <v>72.010000000000005</v>
      </c>
      <c r="V4466" s="188"/>
      <c r="W4466" s="188">
        <v>68.41</v>
      </c>
      <c r="X4466" s="188">
        <v>63.5</v>
      </c>
      <c r="Y4466" s="188">
        <v>53.01</v>
      </c>
      <c r="Z4466" s="188">
        <v>67.930000000000007</v>
      </c>
      <c r="AA4466" s="188"/>
      <c r="AB4466" s="188">
        <v>72.010000000000005</v>
      </c>
      <c r="AC4466" s="188">
        <v>63.07</v>
      </c>
      <c r="AD4466" s="188"/>
      <c r="AE4466" s="188">
        <v>59.51</v>
      </c>
      <c r="AF4466" s="188"/>
    </row>
    <row r="4467" spans="1:32" x14ac:dyDescent="0.3">
      <c r="A4467" s="180" t="s">
        <v>973</v>
      </c>
      <c r="B4467" s="180">
        <v>38029</v>
      </c>
      <c r="C4467" s="182" t="s">
        <v>30728</v>
      </c>
      <c r="D4467" s="180" t="s">
        <v>37</v>
      </c>
      <c r="E4467" s="180" t="s">
        <v>857</v>
      </c>
      <c r="F4467" s="188">
        <v>95.55</v>
      </c>
      <c r="G4467" s="188"/>
      <c r="H4467" s="188">
        <v>84.49</v>
      </c>
      <c r="I4467" s="188"/>
      <c r="J4467" s="188">
        <v>82.31</v>
      </c>
      <c r="K4467" s="188">
        <v>79.28</v>
      </c>
      <c r="L4467" s="188">
        <v>85.76</v>
      </c>
      <c r="M4467" s="188">
        <v>97.31</v>
      </c>
      <c r="N4467" s="188">
        <v>112.17</v>
      </c>
      <c r="O4467" s="188"/>
      <c r="P4467" s="188">
        <v>87.8</v>
      </c>
      <c r="Q4467" s="188">
        <v>94.77</v>
      </c>
      <c r="R4467" s="188">
        <v>92.66</v>
      </c>
      <c r="S4467" s="188">
        <v>86.32</v>
      </c>
      <c r="T4467" s="188"/>
      <c r="U4467" s="188">
        <v>105.41</v>
      </c>
      <c r="V4467" s="188"/>
      <c r="W4467" s="188">
        <v>100.12</v>
      </c>
      <c r="X4467" s="188">
        <v>92.94</v>
      </c>
      <c r="Y4467" s="188">
        <v>77.59</v>
      </c>
      <c r="Z4467" s="188">
        <v>99.42</v>
      </c>
      <c r="AA4467" s="188"/>
      <c r="AB4467" s="188">
        <v>105.41</v>
      </c>
      <c r="AC4467" s="188">
        <v>92.31</v>
      </c>
      <c r="AD4467" s="188"/>
      <c r="AE4467" s="188">
        <v>87.1</v>
      </c>
      <c r="AF4467" s="188"/>
    </row>
    <row r="4468" spans="1:32" x14ac:dyDescent="0.3">
      <c r="A4468" s="180" t="s">
        <v>973</v>
      </c>
      <c r="B4468" s="180">
        <v>38030</v>
      </c>
      <c r="C4468" s="182" t="s">
        <v>30729</v>
      </c>
      <c r="D4468" s="180" t="s">
        <v>37</v>
      </c>
      <c r="E4468" s="180" t="s">
        <v>857</v>
      </c>
      <c r="F4468" s="188">
        <v>154.5</v>
      </c>
      <c r="G4468" s="188"/>
      <c r="H4468" s="188">
        <v>136.63</v>
      </c>
      <c r="I4468" s="188"/>
      <c r="J4468" s="188">
        <v>133.1</v>
      </c>
      <c r="K4468" s="188">
        <v>128.19999999999999</v>
      </c>
      <c r="L4468" s="188">
        <v>138.68</v>
      </c>
      <c r="M4468" s="188">
        <v>157.35</v>
      </c>
      <c r="N4468" s="188">
        <v>181.37</v>
      </c>
      <c r="O4468" s="188"/>
      <c r="P4468" s="188">
        <v>141.97999999999999</v>
      </c>
      <c r="Q4468" s="188">
        <v>153.25</v>
      </c>
      <c r="R4468" s="188">
        <v>149.83000000000001</v>
      </c>
      <c r="S4468" s="188">
        <v>139.59</v>
      </c>
      <c r="T4468" s="188"/>
      <c r="U4468" s="188">
        <v>170.44</v>
      </c>
      <c r="V4468" s="188"/>
      <c r="W4468" s="188">
        <v>161.9</v>
      </c>
      <c r="X4468" s="188">
        <v>150.29</v>
      </c>
      <c r="Y4468" s="188">
        <v>125.47</v>
      </c>
      <c r="Z4468" s="188">
        <v>160.76</v>
      </c>
      <c r="AA4468" s="188"/>
      <c r="AB4468" s="188">
        <v>170.44</v>
      </c>
      <c r="AC4468" s="188">
        <v>149.26</v>
      </c>
      <c r="AD4468" s="188"/>
      <c r="AE4468" s="188">
        <v>140.84</v>
      </c>
      <c r="AF4468" s="188"/>
    </row>
    <row r="4469" spans="1:32" x14ac:dyDescent="0.3">
      <c r="A4469" s="180" t="s">
        <v>973</v>
      </c>
      <c r="B4469" s="180">
        <v>38031</v>
      </c>
      <c r="C4469" s="182" t="s">
        <v>30730</v>
      </c>
      <c r="D4469" s="180" t="s">
        <v>37</v>
      </c>
      <c r="E4469" s="180" t="s">
        <v>857</v>
      </c>
      <c r="F4469" s="188">
        <v>242.5</v>
      </c>
      <c r="G4469" s="188"/>
      <c r="H4469" s="188">
        <v>214.45</v>
      </c>
      <c r="I4469" s="188"/>
      <c r="J4469" s="188">
        <v>208.91</v>
      </c>
      <c r="K4469" s="188">
        <v>201.22</v>
      </c>
      <c r="L4469" s="188">
        <v>217.66</v>
      </c>
      <c r="M4469" s="188">
        <v>246.97</v>
      </c>
      <c r="N4469" s="188">
        <v>284.68</v>
      </c>
      <c r="O4469" s="188"/>
      <c r="P4469" s="188">
        <v>222.85</v>
      </c>
      <c r="Q4469" s="188">
        <v>240.54</v>
      </c>
      <c r="R4469" s="188">
        <v>235.18</v>
      </c>
      <c r="S4469" s="188">
        <v>219.09</v>
      </c>
      <c r="T4469" s="188"/>
      <c r="U4469" s="188">
        <v>267.52</v>
      </c>
      <c r="V4469" s="188"/>
      <c r="W4469" s="188">
        <v>254.12</v>
      </c>
      <c r="X4469" s="188">
        <v>235.89</v>
      </c>
      <c r="Y4469" s="188">
        <v>196.93</v>
      </c>
      <c r="Z4469" s="188">
        <v>252.33</v>
      </c>
      <c r="AA4469" s="188"/>
      <c r="AB4469" s="188">
        <v>267.52</v>
      </c>
      <c r="AC4469" s="188">
        <v>234.28</v>
      </c>
      <c r="AD4469" s="188"/>
      <c r="AE4469" s="188">
        <v>221.06</v>
      </c>
      <c r="AF4469" s="188"/>
    </row>
    <row r="4470" spans="1:32" x14ac:dyDescent="0.3">
      <c r="A4470" s="180" t="s">
        <v>973</v>
      </c>
      <c r="B4470" s="180">
        <v>39735</v>
      </c>
      <c r="C4470" s="182" t="s">
        <v>30731</v>
      </c>
      <c r="D4470" s="180" t="s">
        <v>37</v>
      </c>
      <c r="E4470" s="180" t="s">
        <v>857</v>
      </c>
      <c r="F4470" s="188">
        <v>105.85</v>
      </c>
      <c r="G4470" s="188"/>
      <c r="H4470" s="188"/>
      <c r="I4470" s="188">
        <v>126.01</v>
      </c>
      <c r="J4470" s="188">
        <v>89.05</v>
      </c>
      <c r="K4470" s="188"/>
      <c r="L4470" s="188"/>
      <c r="M4470" s="188">
        <v>63.17</v>
      </c>
      <c r="N4470" s="188">
        <v>55.44</v>
      </c>
      <c r="O4470" s="188">
        <v>134.41</v>
      </c>
      <c r="P4470" s="188">
        <v>68.55</v>
      </c>
      <c r="Q4470" s="188"/>
      <c r="R4470" s="188"/>
      <c r="S4470" s="188">
        <v>117.95</v>
      </c>
      <c r="T4470" s="188"/>
      <c r="U4470" s="188"/>
      <c r="V4470" s="188"/>
      <c r="W4470" s="188">
        <v>46.03</v>
      </c>
      <c r="X4470" s="188">
        <v>67.2</v>
      </c>
      <c r="Y4470" s="188">
        <v>55.44</v>
      </c>
      <c r="Z4470" s="188">
        <v>184.48</v>
      </c>
      <c r="AA4470" s="188">
        <v>100.81</v>
      </c>
      <c r="AB4470" s="188">
        <v>67.88</v>
      </c>
      <c r="AC4470" s="188"/>
      <c r="AD4470" s="188">
        <v>81.650000000000006</v>
      </c>
      <c r="AE4470" s="188">
        <v>55.44</v>
      </c>
      <c r="AF4470" s="188">
        <v>92.41</v>
      </c>
    </row>
    <row r="4471" spans="1:32" x14ac:dyDescent="0.3">
      <c r="A4471" s="180" t="s">
        <v>973</v>
      </c>
      <c r="B4471" s="180">
        <v>39734</v>
      </c>
      <c r="C4471" s="182" t="s">
        <v>30732</v>
      </c>
      <c r="D4471" s="180" t="s">
        <v>37</v>
      </c>
      <c r="E4471" s="180" t="s">
        <v>857</v>
      </c>
      <c r="F4471" s="188">
        <v>125.55</v>
      </c>
      <c r="G4471" s="188"/>
      <c r="H4471" s="188"/>
      <c r="I4471" s="188">
        <v>149.47</v>
      </c>
      <c r="J4471" s="188">
        <v>105.62</v>
      </c>
      <c r="K4471" s="188"/>
      <c r="L4471" s="188"/>
      <c r="M4471" s="188">
        <v>74.930000000000007</v>
      </c>
      <c r="N4471" s="188">
        <v>65.760000000000005</v>
      </c>
      <c r="O4471" s="188">
        <v>159.43</v>
      </c>
      <c r="P4471" s="188">
        <v>81.31</v>
      </c>
      <c r="Q4471" s="188"/>
      <c r="R4471" s="188"/>
      <c r="S4471" s="188">
        <v>139.9</v>
      </c>
      <c r="T4471" s="188"/>
      <c r="U4471" s="188"/>
      <c r="V4471" s="188"/>
      <c r="W4471" s="188">
        <v>54.6</v>
      </c>
      <c r="X4471" s="188">
        <v>79.709999999999994</v>
      </c>
      <c r="Y4471" s="188">
        <v>65.760000000000005</v>
      </c>
      <c r="Z4471" s="188">
        <v>218.82</v>
      </c>
      <c r="AA4471" s="188">
        <v>119.57</v>
      </c>
      <c r="AB4471" s="188">
        <v>80.510000000000005</v>
      </c>
      <c r="AC4471" s="188"/>
      <c r="AD4471" s="188">
        <v>96.85</v>
      </c>
      <c r="AE4471" s="188">
        <v>65.760000000000005</v>
      </c>
      <c r="AF4471" s="188">
        <v>109.61</v>
      </c>
    </row>
    <row r="4472" spans="1:32" x14ac:dyDescent="0.3">
      <c r="A4472" s="180" t="s">
        <v>973</v>
      </c>
      <c r="B4472" s="180">
        <v>39736</v>
      </c>
      <c r="C4472" s="182" t="s">
        <v>30733</v>
      </c>
      <c r="D4472" s="180" t="s">
        <v>37</v>
      </c>
      <c r="E4472" s="180" t="s">
        <v>857</v>
      </c>
      <c r="F4472" s="188">
        <v>143.29</v>
      </c>
      <c r="G4472" s="188"/>
      <c r="H4472" s="188"/>
      <c r="I4472" s="188">
        <v>170.58</v>
      </c>
      <c r="J4472" s="188">
        <v>120.54</v>
      </c>
      <c r="K4472" s="188"/>
      <c r="L4472" s="188"/>
      <c r="M4472" s="188">
        <v>85.52</v>
      </c>
      <c r="N4472" s="188">
        <v>75.05</v>
      </c>
      <c r="O4472" s="188">
        <v>181.95</v>
      </c>
      <c r="P4472" s="188">
        <v>92.79</v>
      </c>
      <c r="Q4472" s="188"/>
      <c r="R4472" s="188"/>
      <c r="S4472" s="188">
        <v>159.66</v>
      </c>
      <c r="T4472" s="188"/>
      <c r="U4472" s="188"/>
      <c r="V4472" s="188"/>
      <c r="W4472" s="188">
        <v>62.32</v>
      </c>
      <c r="X4472" s="188">
        <v>90.97</v>
      </c>
      <c r="Y4472" s="188">
        <v>75.05</v>
      </c>
      <c r="Z4472" s="188">
        <v>249.73</v>
      </c>
      <c r="AA4472" s="188">
        <v>136.46</v>
      </c>
      <c r="AB4472" s="188">
        <v>91.88</v>
      </c>
      <c r="AC4472" s="188"/>
      <c r="AD4472" s="188">
        <v>110.53</v>
      </c>
      <c r="AE4472" s="188">
        <v>75.05</v>
      </c>
      <c r="AF4472" s="188">
        <v>125.09</v>
      </c>
    </row>
    <row r="4473" spans="1:32" x14ac:dyDescent="0.3">
      <c r="A4473" s="180" t="s">
        <v>973</v>
      </c>
      <c r="B4473" s="180">
        <v>39739</v>
      </c>
      <c r="C4473" s="182" t="s">
        <v>30734</v>
      </c>
      <c r="D4473" s="180" t="s">
        <v>37</v>
      </c>
      <c r="E4473" s="180" t="s">
        <v>857</v>
      </c>
      <c r="F4473" s="188">
        <v>99.09</v>
      </c>
      <c r="G4473" s="188"/>
      <c r="H4473" s="188"/>
      <c r="I4473" s="188">
        <v>117.96</v>
      </c>
      <c r="J4473" s="188">
        <v>83.36</v>
      </c>
      <c r="K4473" s="188"/>
      <c r="L4473" s="188"/>
      <c r="M4473" s="188">
        <v>59.14</v>
      </c>
      <c r="N4473" s="188">
        <v>51.9</v>
      </c>
      <c r="O4473" s="188">
        <v>125.83</v>
      </c>
      <c r="P4473" s="188">
        <v>64.17</v>
      </c>
      <c r="Q4473" s="188"/>
      <c r="R4473" s="188"/>
      <c r="S4473" s="188">
        <v>110.41</v>
      </c>
      <c r="T4473" s="188"/>
      <c r="U4473" s="188"/>
      <c r="V4473" s="188"/>
      <c r="W4473" s="188">
        <v>43.09</v>
      </c>
      <c r="X4473" s="188">
        <v>62.91</v>
      </c>
      <c r="Y4473" s="188">
        <v>51.9</v>
      </c>
      <c r="Z4473" s="188">
        <v>172.7</v>
      </c>
      <c r="AA4473" s="188">
        <v>94.37</v>
      </c>
      <c r="AB4473" s="188">
        <v>63.54</v>
      </c>
      <c r="AC4473" s="188"/>
      <c r="AD4473" s="188">
        <v>76.44</v>
      </c>
      <c r="AE4473" s="188">
        <v>51.9</v>
      </c>
      <c r="AF4473" s="188">
        <v>86.51</v>
      </c>
    </row>
    <row r="4474" spans="1:32" x14ac:dyDescent="0.3">
      <c r="A4474" s="180" t="s">
        <v>973</v>
      </c>
      <c r="B4474" s="180">
        <v>39737</v>
      </c>
      <c r="C4474" s="182" t="s">
        <v>30735</v>
      </c>
      <c r="D4474" s="180" t="s">
        <v>37</v>
      </c>
      <c r="E4474" s="180" t="s">
        <v>857</v>
      </c>
      <c r="F4474" s="188">
        <v>19.27</v>
      </c>
      <c r="G4474" s="188"/>
      <c r="H4474" s="188"/>
      <c r="I4474" s="188">
        <v>22.94</v>
      </c>
      <c r="J4474" s="188">
        <v>16.21</v>
      </c>
      <c r="K4474" s="188"/>
      <c r="L4474" s="188"/>
      <c r="M4474" s="188">
        <v>11.5</v>
      </c>
      <c r="N4474" s="188">
        <v>10.09</v>
      </c>
      <c r="O4474" s="188">
        <v>24.47</v>
      </c>
      <c r="P4474" s="188">
        <v>12.48</v>
      </c>
      <c r="Q4474" s="188"/>
      <c r="R4474" s="188"/>
      <c r="S4474" s="188">
        <v>21.48</v>
      </c>
      <c r="T4474" s="188"/>
      <c r="U4474" s="188"/>
      <c r="V4474" s="188"/>
      <c r="W4474" s="188">
        <v>8.3800000000000008</v>
      </c>
      <c r="X4474" s="188">
        <v>12.23</v>
      </c>
      <c r="Y4474" s="188">
        <v>10.09</v>
      </c>
      <c r="Z4474" s="188">
        <v>33.590000000000003</v>
      </c>
      <c r="AA4474" s="188">
        <v>18.350000000000001</v>
      </c>
      <c r="AB4474" s="188">
        <v>12.36</v>
      </c>
      <c r="AC4474" s="188"/>
      <c r="AD4474" s="188">
        <v>14.87</v>
      </c>
      <c r="AE4474" s="188">
        <v>10.09</v>
      </c>
      <c r="AF4474" s="188">
        <v>16.82</v>
      </c>
    </row>
    <row r="4475" spans="1:32" x14ac:dyDescent="0.3">
      <c r="A4475" s="180" t="s">
        <v>973</v>
      </c>
      <c r="B4475" s="180">
        <v>39738</v>
      </c>
      <c r="C4475" s="182" t="s">
        <v>30736</v>
      </c>
      <c r="D4475" s="180" t="s">
        <v>37</v>
      </c>
      <c r="E4475" s="180" t="s">
        <v>857</v>
      </c>
      <c r="F4475" s="188">
        <v>6.97</v>
      </c>
      <c r="G4475" s="188"/>
      <c r="H4475" s="188"/>
      <c r="I4475" s="188">
        <v>8.3000000000000007</v>
      </c>
      <c r="J4475" s="188">
        <v>5.86</v>
      </c>
      <c r="K4475" s="188"/>
      <c r="L4475" s="188"/>
      <c r="M4475" s="188">
        <v>4.16</v>
      </c>
      <c r="N4475" s="188">
        <v>3.65</v>
      </c>
      <c r="O4475" s="188">
        <v>8.85</v>
      </c>
      <c r="P4475" s="188">
        <v>4.51</v>
      </c>
      <c r="Q4475" s="188"/>
      <c r="R4475" s="188"/>
      <c r="S4475" s="188">
        <v>7.76</v>
      </c>
      <c r="T4475" s="188"/>
      <c r="U4475" s="188"/>
      <c r="V4475" s="188"/>
      <c r="W4475" s="188">
        <v>3.03</v>
      </c>
      <c r="X4475" s="188">
        <v>4.42</v>
      </c>
      <c r="Y4475" s="188">
        <v>3.65</v>
      </c>
      <c r="Z4475" s="188">
        <v>12.15</v>
      </c>
      <c r="AA4475" s="188">
        <v>6.64</v>
      </c>
      <c r="AB4475" s="188">
        <v>4.47</v>
      </c>
      <c r="AC4475" s="188"/>
      <c r="AD4475" s="188">
        <v>5.37</v>
      </c>
      <c r="AE4475" s="188">
        <v>3.65</v>
      </c>
      <c r="AF4475" s="188">
        <v>6.08</v>
      </c>
    </row>
    <row r="4476" spans="1:32" x14ac:dyDescent="0.3">
      <c r="A4476" s="180" t="s">
        <v>973</v>
      </c>
      <c r="B4476" s="180">
        <v>39733</v>
      </c>
      <c r="C4476" s="182" t="s">
        <v>30737</v>
      </c>
      <c r="D4476" s="180" t="s">
        <v>37</v>
      </c>
      <c r="E4476" s="180" t="s">
        <v>857</v>
      </c>
      <c r="F4476" s="188">
        <v>171.47</v>
      </c>
      <c r="G4476" s="188"/>
      <c r="H4476" s="188"/>
      <c r="I4476" s="188">
        <v>204.14</v>
      </c>
      <c r="J4476" s="188">
        <v>144.25</v>
      </c>
      <c r="K4476" s="188"/>
      <c r="L4476" s="188"/>
      <c r="M4476" s="188">
        <v>102.34</v>
      </c>
      <c r="N4476" s="188">
        <v>89.82</v>
      </c>
      <c r="O4476" s="188">
        <v>217.75</v>
      </c>
      <c r="P4476" s="188">
        <v>111.05</v>
      </c>
      <c r="Q4476" s="188"/>
      <c r="R4476" s="188"/>
      <c r="S4476" s="188">
        <v>191.07</v>
      </c>
      <c r="T4476" s="188"/>
      <c r="U4476" s="188"/>
      <c r="V4476" s="188"/>
      <c r="W4476" s="188">
        <v>74.569999999999993</v>
      </c>
      <c r="X4476" s="188">
        <v>108.87</v>
      </c>
      <c r="Y4476" s="188">
        <v>89.82</v>
      </c>
      <c r="Z4476" s="188">
        <v>298.86</v>
      </c>
      <c r="AA4476" s="188">
        <v>163.31</v>
      </c>
      <c r="AB4476" s="188">
        <v>109.96</v>
      </c>
      <c r="AC4476" s="188"/>
      <c r="AD4476" s="188">
        <v>132.28</v>
      </c>
      <c r="AE4476" s="188">
        <v>89.82</v>
      </c>
      <c r="AF4476" s="188">
        <v>149.69999999999999</v>
      </c>
    </row>
    <row r="4477" spans="1:32" x14ac:dyDescent="0.3">
      <c r="A4477" s="180" t="s">
        <v>973</v>
      </c>
      <c r="B4477" s="180">
        <v>39854</v>
      </c>
      <c r="C4477" s="182" t="s">
        <v>30738</v>
      </c>
      <c r="D4477" s="180" t="s">
        <v>37</v>
      </c>
      <c r="E4477" s="180" t="s">
        <v>857</v>
      </c>
      <c r="F4477" s="188">
        <v>173.9</v>
      </c>
      <c r="G4477" s="188"/>
      <c r="H4477" s="188"/>
      <c r="I4477" s="188">
        <v>207.03</v>
      </c>
      <c r="J4477" s="188">
        <v>146.30000000000001</v>
      </c>
      <c r="K4477" s="188"/>
      <c r="L4477" s="188"/>
      <c r="M4477" s="188">
        <v>103.79</v>
      </c>
      <c r="N4477" s="188">
        <v>91.09</v>
      </c>
      <c r="O4477" s="188">
        <v>220.83</v>
      </c>
      <c r="P4477" s="188">
        <v>112.62</v>
      </c>
      <c r="Q4477" s="188"/>
      <c r="R4477" s="188"/>
      <c r="S4477" s="188">
        <v>193.78</v>
      </c>
      <c r="T4477" s="188"/>
      <c r="U4477" s="188"/>
      <c r="V4477" s="188"/>
      <c r="W4477" s="188">
        <v>75.63</v>
      </c>
      <c r="X4477" s="188">
        <v>110.41</v>
      </c>
      <c r="Y4477" s="188">
        <v>91.09</v>
      </c>
      <c r="Z4477" s="188">
        <v>303.08999999999997</v>
      </c>
      <c r="AA4477" s="188">
        <v>165.62</v>
      </c>
      <c r="AB4477" s="188">
        <v>111.52</v>
      </c>
      <c r="AC4477" s="188"/>
      <c r="AD4477" s="188">
        <v>134.15</v>
      </c>
      <c r="AE4477" s="188">
        <v>91.09</v>
      </c>
      <c r="AF4477" s="188">
        <v>151.82</v>
      </c>
    </row>
    <row r="4478" spans="1:32" x14ac:dyDescent="0.3">
      <c r="A4478" s="180" t="s">
        <v>973</v>
      </c>
      <c r="B4478" s="180">
        <v>39740</v>
      </c>
      <c r="C4478" s="182" t="s">
        <v>30739</v>
      </c>
      <c r="D4478" s="180" t="s">
        <v>37</v>
      </c>
      <c r="E4478" s="180" t="s">
        <v>857</v>
      </c>
      <c r="F4478" s="188">
        <v>95.15</v>
      </c>
      <c r="G4478" s="188"/>
      <c r="H4478" s="188"/>
      <c r="I4478" s="188">
        <v>113.28</v>
      </c>
      <c r="J4478" s="188">
        <v>80.05</v>
      </c>
      <c r="K4478" s="188"/>
      <c r="L4478" s="188"/>
      <c r="M4478" s="188">
        <v>56.79</v>
      </c>
      <c r="N4478" s="188">
        <v>49.84</v>
      </c>
      <c r="O4478" s="188">
        <v>120.83</v>
      </c>
      <c r="P4478" s="188">
        <v>61.62</v>
      </c>
      <c r="Q4478" s="188"/>
      <c r="R4478" s="188"/>
      <c r="S4478" s="188">
        <v>106.03</v>
      </c>
      <c r="T4478" s="188"/>
      <c r="U4478" s="188"/>
      <c r="V4478" s="188"/>
      <c r="W4478" s="188">
        <v>41.38</v>
      </c>
      <c r="X4478" s="188">
        <v>60.41</v>
      </c>
      <c r="Y4478" s="188">
        <v>49.84</v>
      </c>
      <c r="Z4478" s="188">
        <v>165.84</v>
      </c>
      <c r="AA4478" s="188">
        <v>90.62</v>
      </c>
      <c r="AB4478" s="188">
        <v>61.02</v>
      </c>
      <c r="AC4478" s="188"/>
      <c r="AD4478" s="188">
        <v>73.400000000000006</v>
      </c>
      <c r="AE4478" s="188">
        <v>49.84</v>
      </c>
      <c r="AF4478" s="188">
        <v>83.07</v>
      </c>
    </row>
    <row r="4479" spans="1:32" x14ac:dyDescent="0.3">
      <c r="A4479" s="180" t="s">
        <v>973</v>
      </c>
      <c r="B4479" s="180">
        <v>39741</v>
      </c>
      <c r="C4479" s="182" t="s">
        <v>30740</v>
      </c>
      <c r="D4479" s="180" t="s">
        <v>37</v>
      </c>
      <c r="E4479" s="180" t="s">
        <v>857</v>
      </c>
      <c r="F4479" s="188">
        <v>17.53</v>
      </c>
      <c r="G4479" s="188"/>
      <c r="H4479" s="188"/>
      <c r="I4479" s="188">
        <v>20.87</v>
      </c>
      <c r="J4479" s="188">
        <v>14.75</v>
      </c>
      <c r="K4479" s="188"/>
      <c r="L4479" s="188"/>
      <c r="M4479" s="188">
        <v>10.46</v>
      </c>
      <c r="N4479" s="188">
        <v>9.18</v>
      </c>
      <c r="O4479" s="188">
        <v>22.27</v>
      </c>
      <c r="P4479" s="188">
        <v>11.35</v>
      </c>
      <c r="Q4479" s="188"/>
      <c r="R4479" s="188"/>
      <c r="S4479" s="188">
        <v>19.54</v>
      </c>
      <c r="T4479" s="188"/>
      <c r="U4479" s="188"/>
      <c r="V4479" s="188"/>
      <c r="W4479" s="188">
        <v>7.62</v>
      </c>
      <c r="X4479" s="188">
        <v>11.13</v>
      </c>
      <c r="Y4479" s="188">
        <v>9.18</v>
      </c>
      <c r="Z4479" s="188">
        <v>30.56</v>
      </c>
      <c r="AA4479" s="188">
        <v>16.7</v>
      </c>
      <c r="AB4479" s="188">
        <v>11.24</v>
      </c>
      <c r="AC4479" s="188"/>
      <c r="AD4479" s="188">
        <v>13.52</v>
      </c>
      <c r="AE4479" s="188">
        <v>9.18</v>
      </c>
      <c r="AF4479" s="188">
        <v>15.31</v>
      </c>
    </row>
    <row r="4480" spans="1:32" x14ac:dyDescent="0.3">
      <c r="A4480" s="180" t="s">
        <v>973</v>
      </c>
      <c r="B4480" s="180">
        <v>39853</v>
      </c>
      <c r="C4480" s="182" t="s">
        <v>30741</v>
      </c>
      <c r="D4480" s="180" t="s">
        <v>37</v>
      </c>
      <c r="E4480" s="180" t="s">
        <v>857</v>
      </c>
      <c r="F4480" s="188">
        <v>23.03</v>
      </c>
      <c r="G4480" s="188"/>
      <c r="H4480" s="188"/>
      <c r="I4480" s="188">
        <v>27.42</v>
      </c>
      <c r="J4480" s="188">
        <v>19.37</v>
      </c>
      <c r="K4480" s="188"/>
      <c r="L4480" s="188"/>
      <c r="M4480" s="188">
        <v>13.74</v>
      </c>
      <c r="N4480" s="188">
        <v>12.06</v>
      </c>
      <c r="O4480" s="188">
        <v>29.25</v>
      </c>
      <c r="P4480" s="188">
        <v>14.91</v>
      </c>
      <c r="Q4480" s="188"/>
      <c r="R4480" s="188"/>
      <c r="S4480" s="188">
        <v>25.66</v>
      </c>
      <c r="T4480" s="188"/>
      <c r="U4480" s="188"/>
      <c r="V4480" s="188"/>
      <c r="W4480" s="188">
        <v>10.01</v>
      </c>
      <c r="X4480" s="188">
        <v>14.62</v>
      </c>
      <c r="Y4480" s="188">
        <v>12.06</v>
      </c>
      <c r="Z4480" s="188">
        <v>40.14</v>
      </c>
      <c r="AA4480" s="188">
        <v>21.93</v>
      </c>
      <c r="AB4480" s="188">
        <v>14.77</v>
      </c>
      <c r="AC4480" s="188"/>
      <c r="AD4480" s="188">
        <v>17.760000000000002</v>
      </c>
      <c r="AE4480" s="188">
        <v>12.06</v>
      </c>
      <c r="AF4480" s="188">
        <v>20.100000000000001</v>
      </c>
    </row>
    <row r="4481" spans="1:32" x14ac:dyDescent="0.3">
      <c r="A4481" s="180" t="s">
        <v>973</v>
      </c>
      <c r="B4481" s="180">
        <v>39742</v>
      </c>
      <c r="C4481" s="182" t="s">
        <v>30742</v>
      </c>
      <c r="D4481" s="180" t="s">
        <v>37</v>
      </c>
      <c r="E4481" s="180" t="s">
        <v>857</v>
      </c>
      <c r="F4481" s="188">
        <v>76.48</v>
      </c>
      <c r="G4481" s="188"/>
      <c r="H4481" s="188"/>
      <c r="I4481" s="188">
        <v>91.05</v>
      </c>
      <c r="J4481" s="188">
        <v>64.34</v>
      </c>
      <c r="K4481" s="188"/>
      <c r="L4481" s="188"/>
      <c r="M4481" s="188">
        <v>45.64</v>
      </c>
      <c r="N4481" s="188">
        <v>40.06</v>
      </c>
      <c r="O4481" s="188">
        <v>97.12</v>
      </c>
      <c r="P4481" s="188">
        <v>49.53</v>
      </c>
      <c r="Q4481" s="188"/>
      <c r="R4481" s="188"/>
      <c r="S4481" s="188">
        <v>85.22</v>
      </c>
      <c r="T4481" s="188"/>
      <c r="U4481" s="188"/>
      <c r="V4481" s="188"/>
      <c r="W4481" s="188">
        <v>33.26</v>
      </c>
      <c r="X4481" s="188">
        <v>48.56</v>
      </c>
      <c r="Y4481" s="188">
        <v>40.06</v>
      </c>
      <c r="Z4481" s="188">
        <v>133.30000000000001</v>
      </c>
      <c r="AA4481" s="188">
        <v>72.84</v>
      </c>
      <c r="AB4481" s="188">
        <v>49.04</v>
      </c>
      <c r="AC4481" s="188"/>
      <c r="AD4481" s="188">
        <v>59</v>
      </c>
      <c r="AE4481" s="188">
        <v>40.06</v>
      </c>
      <c r="AF4481" s="188">
        <v>66.77</v>
      </c>
    </row>
    <row r="4482" spans="1:32" x14ac:dyDescent="0.3">
      <c r="A4482" s="180" t="s">
        <v>973</v>
      </c>
      <c r="B4482" s="180">
        <v>39751</v>
      </c>
      <c r="C4482" s="182" t="s">
        <v>30743</v>
      </c>
      <c r="D4482" s="180" t="s">
        <v>37</v>
      </c>
      <c r="E4482" s="180" t="s">
        <v>857</v>
      </c>
      <c r="F4482" s="188"/>
      <c r="G4482" s="188"/>
      <c r="H4482" s="188"/>
      <c r="I4482" s="188"/>
      <c r="J4482" s="188">
        <v>266.74</v>
      </c>
      <c r="K4482" s="188"/>
      <c r="L4482" s="188">
        <v>367.56</v>
      </c>
      <c r="M4482" s="188">
        <v>295.63</v>
      </c>
      <c r="N4482" s="188"/>
      <c r="O4482" s="188"/>
      <c r="P4482" s="188">
        <v>308.08</v>
      </c>
      <c r="Q4482" s="188"/>
      <c r="R4482" s="188"/>
      <c r="S4482" s="188"/>
      <c r="T4482" s="188"/>
      <c r="U4482" s="188"/>
      <c r="V4482" s="188"/>
      <c r="W4482" s="188"/>
      <c r="X4482" s="188"/>
      <c r="Y4482" s="188"/>
      <c r="Z4482" s="188"/>
      <c r="AA4482" s="188"/>
      <c r="AB4482" s="188"/>
      <c r="AC4482" s="188">
        <v>310.29000000000002</v>
      </c>
      <c r="AD4482" s="188"/>
      <c r="AE4482" s="188">
        <v>189.02</v>
      </c>
      <c r="AF4482" s="188"/>
    </row>
    <row r="4483" spans="1:32" x14ac:dyDescent="0.3">
      <c r="A4483" s="180" t="s">
        <v>973</v>
      </c>
      <c r="B4483" s="180">
        <v>39750</v>
      </c>
      <c r="C4483" s="182" t="s">
        <v>30744</v>
      </c>
      <c r="D4483" s="180" t="s">
        <v>37</v>
      </c>
      <c r="E4483" s="180" t="s">
        <v>857</v>
      </c>
      <c r="F4483" s="188"/>
      <c r="G4483" s="188"/>
      <c r="H4483" s="188"/>
      <c r="I4483" s="188"/>
      <c r="J4483" s="188">
        <v>221.7</v>
      </c>
      <c r="K4483" s="188"/>
      <c r="L4483" s="188">
        <v>305.5</v>
      </c>
      <c r="M4483" s="188">
        <v>245.72</v>
      </c>
      <c r="N4483" s="188"/>
      <c r="O4483" s="188"/>
      <c r="P4483" s="188">
        <v>256.07</v>
      </c>
      <c r="Q4483" s="188"/>
      <c r="R4483" s="188"/>
      <c r="S4483" s="188"/>
      <c r="T4483" s="188"/>
      <c r="U4483" s="188"/>
      <c r="V4483" s="188"/>
      <c r="W4483" s="188"/>
      <c r="X4483" s="188"/>
      <c r="Y4483" s="188"/>
      <c r="Z4483" s="188"/>
      <c r="AA4483" s="188"/>
      <c r="AB4483" s="188"/>
      <c r="AC4483" s="188">
        <v>257.89999999999998</v>
      </c>
      <c r="AD4483" s="188"/>
      <c r="AE4483" s="188">
        <v>157.11000000000001</v>
      </c>
      <c r="AF4483" s="188"/>
    </row>
    <row r="4484" spans="1:32" x14ac:dyDescent="0.3">
      <c r="A4484" s="180" t="s">
        <v>973</v>
      </c>
      <c r="B4484" s="180">
        <v>39749</v>
      </c>
      <c r="C4484" s="182" t="s">
        <v>30745</v>
      </c>
      <c r="D4484" s="180" t="s">
        <v>37</v>
      </c>
      <c r="E4484" s="180" t="s">
        <v>857</v>
      </c>
      <c r="F4484" s="188"/>
      <c r="G4484" s="188"/>
      <c r="H4484" s="188"/>
      <c r="I4484" s="188"/>
      <c r="J4484" s="188">
        <v>146.79</v>
      </c>
      <c r="K4484" s="188"/>
      <c r="L4484" s="188">
        <v>202.27</v>
      </c>
      <c r="M4484" s="188">
        <v>162.69</v>
      </c>
      <c r="N4484" s="188"/>
      <c r="O4484" s="188"/>
      <c r="P4484" s="188">
        <v>169.54</v>
      </c>
      <c r="Q4484" s="188"/>
      <c r="R4484" s="188"/>
      <c r="S4484" s="188"/>
      <c r="T4484" s="188"/>
      <c r="U4484" s="188"/>
      <c r="V4484" s="188"/>
      <c r="W4484" s="188"/>
      <c r="X4484" s="188"/>
      <c r="Y4484" s="188"/>
      <c r="Z4484" s="188"/>
      <c r="AA4484" s="188"/>
      <c r="AB4484" s="188"/>
      <c r="AC4484" s="188">
        <v>170.75</v>
      </c>
      <c r="AD4484" s="188"/>
      <c r="AE4484" s="188">
        <v>104.02</v>
      </c>
      <c r="AF4484" s="188"/>
    </row>
    <row r="4485" spans="1:32" x14ac:dyDescent="0.3">
      <c r="A4485" s="180" t="s">
        <v>973</v>
      </c>
      <c r="B4485" s="180">
        <v>39747</v>
      </c>
      <c r="C4485" s="182" t="s">
        <v>30746</v>
      </c>
      <c r="D4485" s="180" t="s">
        <v>37</v>
      </c>
      <c r="E4485" s="180" t="s">
        <v>857</v>
      </c>
      <c r="F4485" s="188"/>
      <c r="G4485" s="188"/>
      <c r="H4485" s="188"/>
      <c r="I4485" s="188"/>
      <c r="J4485" s="188">
        <v>71.31</v>
      </c>
      <c r="K4485" s="188"/>
      <c r="L4485" s="188">
        <v>98.27</v>
      </c>
      <c r="M4485" s="188">
        <v>79.040000000000006</v>
      </c>
      <c r="N4485" s="188"/>
      <c r="O4485" s="188"/>
      <c r="P4485" s="188">
        <v>82.37</v>
      </c>
      <c r="Q4485" s="188"/>
      <c r="R4485" s="188"/>
      <c r="S4485" s="188"/>
      <c r="T4485" s="188"/>
      <c r="U4485" s="188"/>
      <c r="V4485" s="188"/>
      <c r="W4485" s="188"/>
      <c r="X4485" s="188"/>
      <c r="Y4485" s="188"/>
      <c r="Z4485" s="188"/>
      <c r="AA4485" s="188"/>
      <c r="AB4485" s="188"/>
      <c r="AC4485" s="188">
        <v>82.96</v>
      </c>
      <c r="AD4485" s="188"/>
      <c r="AE4485" s="188">
        <v>50.53</v>
      </c>
      <c r="AF4485" s="188"/>
    </row>
    <row r="4486" spans="1:32" x14ac:dyDescent="0.3">
      <c r="A4486" s="180" t="s">
        <v>973</v>
      </c>
      <c r="B4486" s="180">
        <v>39753</v>
      </c>
      <c r="C4486" s="182" t="s">
        <v>30747</v>
      </c>
      <c r="D4486" s="180" t="s">
        <v>37</v>
      </c>
      <c r="E4486" s="180" t="s">
        <v>857</v>
      </c>
      <c r="F4486" s="188"/>
      <c r="G4486" s="188"/>
      <c r="H4486" s="188"/>
      <c r="I4486" s="188"/>
      <c r="J4486" s="188">
        <v>490.99</v>
      </c>
      <c r="K4486" s="188"/>
      <c r="L4486" s="188">
        <v>676.58</v>
      </c>
      <c r="M4486" s="188">
        <v>544.19000000000005</v>
      </c>
      <c r="N4486" s="188"/>
      <c r="O4486" s="188"/>
      <c r="P4486" s="188">
        <v>567.1</v>
      </c>
      <c r="Q4486" s="188"/>
      <c r="R4486" s="188"/>
      <c r="S4486" s="188"/>
      <c r="T4486" s="188"/>
      <c r="U4486" s="188"/>
      <c r="V4486" s="188"/>
      <c r="W4486" s="188"/>
      <c r="X4486" s="188"/>
      <c r="Y4486" s="188"/>
      <c r="Z4486" s="188"/>
      <c r="AA4486" s="188"/>
      <c r="AB4486" s="188"/>
      <c r="AC4486" s="188">
        <v>571.15</v>
      </c>
      <c r="AD4486" s="188"/>
      <c r="AE4486" s="188">
        <v>347.94</v>
      </c>
      <c r="AF4486" s="188"/>
    </row>
    <row r="4487" spans="1:32" x14ac:dyDescent="0.3">
      <c r="A4487" s="180" t="s">
        <v>973</v>
      </c>
      <c r="B4487" s="180">
        <v>39752</v>
      </c>
      <c r="C4487" s="182" t="s">
        <v>30748</v>
      </c>
      <c r="D4487" s="180" t="s">
        <v>37</v>
      </c>
      <c r="E4487" s="180" t="s">
        <v>857</v>
      </c>
      <c r="F4487" s="188"/>
      <c r="G4487" s="188"/>
      <c r="H4487" s="188"/>
      <c r="I4487" s="188"/>
      <c r="J4487" s="188">
        <v>379.54</v>
      </c>
      <c r="K4487" s="188"/>
      <c r="L4487" s="188">
        <v>523</v>
      </c>
      <c r="M4487" s="188">
        <v>420.65</v>
      </c>
      <c r="N4487" s="188"/>
      <c r="O4487" s="188"/>
      <c r="P4487" s="188">
        <v>438.37</v>
      </c>
      <c r="Q4487" s="188"/>
      <c r="R4487" s="188"/>
      <c r="S4487" s="188"/>
      <c r="T4487" s="188"/>
      <c r="U4487" s="188"/>
      <c r="V4487" s="188"/>
      <c r="W4487" s="188"/>
      <c r="X4487" s="188"/>
      <c r="Y4487" s="188"/>
      <c r="Z4487" s="188"/>
      <c r="AA4487" s="188"/>
      <c r="AB4487" s="188"/>
      <c r="AC4487" s="188">
        <v>441.5</v>
      </c>
      <c r="AD4487" s="188"/>
      <c r="AE4487" s="188">
        <v>268.95</v>
      </c>
      <c r="AF4487" s="188"/>
    </row>
    <row r="4488" spans="1:32" x14ac:dyDescent="0.3">
      <c r="A4488" s="180" t="s">
        <v>973</v>
      </c>
      <c r="B4488" s="180">
        <v>39754</v>
      </c>
      <c r="C4488" s="182" t="s">
        <v>30749</v>
      </c>
      <c r="D4488" s="180" t="s">
        <v>37</v>
      </c>
      <c r="E4488" s="180" t="s">
        <v>857</v>
      </c>
      <c r="F4488" s="188"/>
      <c r="G4488" s="188"/>
      <c r="H4488" s="188"/>
      <c r="I4488" s="188"/>
      <c r="J4488" s="188">
        <v>723.36</v>
      </c>
      <c r="K4488" s="188"/>
      <c r="L4488" s="188">
        <v>996.79</v>
      </c>
      <c r="M4488" s="188">
        <v>801.73</v>
      </c>
      <c r="N4488" s="188"/>
      <c r="O4488" s="188"/>
      <c r="P4488" s="188">
        <v>835.5</v>
      </c>
      <c r="Q4488" s="188"/>
      <c r="R4488" s="188"/>
      <c r="S4488" s="188"/>
      <c r="T4488" s="188"/>
      <c r="U4488" s="188"/>
      <c r="V4488" s="188"/>
      <c r="W4488" s="188"/>
      <c r="X4488" s="188"/>
      <c r="Y4488" s="188"/>
      <c r="Z4488" s="188"/>
      <c r="AA4488" s="188"/>
      <c r="AB4488" s="188"/>
      <c r="AC4488" s="188">
        <v>841.46</v>
      </c>
      <c r="AD4488" s="188"/>
      <c r="AE4488" s="188">
        <v>512.6</v>
      </c>
      <c r="AF4488" s="188"/>
    </row>
    <row r="4489" spans="1:32" x14ac:dyDescent="0.3">
      <c r="A4489" s="180" t="s">
        <v>973</v>
      </c>
      <c r="B4489" s="180">
        <v>39748</v>
      </c>
      <c r="C4489" s="182" t="s">
        <v>30750</v>
      </c>
      <c r="D4489" s="180" t="s">
        <v>37</v>
      </c>
      <c r="E4489" s="180" t="s">
        <v>857</v>
      </c>
      <c r="F4489" s="188"/>
      <c r="G4489" s="188"/>
      <c r="H4489" s="188"/>
      <c r="I4489" s="188"/>
      <c r="J4489" s="188">
        <v>115.39</v>
      </c>
      <c r="K4489" s="188"/>
      <c r="L4489" s="188">
        <v>159.01</v>
      </c>
      <c r="M4489" s="188">
        <v>127.89</v>
      </c>
      <c r="N4489" s="188"/>
      <c r="O4489" s="188"/>
      <c r="P4489" s="188">
        <v>133.28</v>
      </c>
      <c r="Q4489" s="188"/>
      <c r="R4489" s="188"/>
      <c r="S4489" s="188"/>
      <c r="T4489" s="188"/>
      <c r="U4489" s="188"/>
      <c r="V4489" s="188"/>
      <c r="W4489" s="188"/>
      <c r="X4489" s="188"/>
      <c r="Y4489" s="188"/>
      <c r="Z4489" s="188"/>
      <c r="AA4489" s="188"/>
      <c r="AB4489" s="188"/>
      <c r="AC4489" s="188">
        <v>134.22999999999999</v>
      </c>
      <c r="AD4489" s="188"/>
      <c r="AE4489" s="188">
        <v>81.77</v>
      </c>
      <c r="AF4489" s="188"/>
    </row>
    <row r="4490" spans="1:32" x14ac:dyDescent="0.3">
      <c r="A4490" s="180" t="s">
        <v>973</v>
      </c>
      <c r="B4490" s="180">
        <v>39755</v>
      </c>
      <c r="C4490" s="182" t="s">
        <v>30751</v>
      </c>
      <c r="D4490" s="180" t="s">
        <v>37</v>
      </c>
      <c r="E4490" s="180" t="s">
        <v>857</v>
      </c>
      <c r="F4490" s="188"/>
      <c r="G4490" s="188"/>
      <c r="H4490" s="188"/>
      <c r="I4490" s="188"/>
      <c r="J4490" s="188">
        <v>1096.78</v>
      </c>
      <c r="K4490" s="188"/>
      <c r="L4490" s="188">
        <v>1511.35</v>
      </c>
      <c r="M4490" s="188">
        <v>1215.6099999999999</v>
      </c>
      <c r="N4490" s="188"/>
      <c r="O4490" s="188"/>
      <c r="P4490" s="188">
        <v>1266.8</v>
      </c>
      <c r="Q4490" s="188"/>
      <c r="R4490" s="188"/>
      <c r="S4490" s="188"/>
      <c r="T4490" s="188"/>
      <c r="U4490" s="188"/>
      <c r="V4490" s="188"/>
      <c r="W4490" s="188"/>
      <c r="X4490" s="188"/>
      <c r="Y4490" s="188"/>
      <c r="Z4490" s="188"/>
      <c r="AA4490" s="188"/>
      <c r="AB4490" s="188"/>
      <c r="AC4490" s="188">
        <v>1275.8499999999999</v>
      </c>
      <c r="AD4490" s="188"/>
      <c r="AE4490" s="188">
        <v>777.22</v>
      </c>
      <c r="AF4490" s="188"/>
    </row>
    <row r="4491" spans="1:32" x14ac:dyDescent="0.3">
      <c r="A4491" s="180" t="s">
        <v>973</v>
      </c>
      <c r="B4491" s="180">
        <v>12742</v>
      </c>
      <c r="C4491" s="182" t="s">
        <v>30752</v>
      </c>
      <c r="D4491" s="180" t="s">
        <v>37</v>
      </c>
      <c r="E4491" s="180" t="s">
        <v>857</v>
      </c>
      <c r="F4491" s="188"/>
      <c r="G4491" s="188"/>
      <c r="H4491" s="188"/>
      <c r="I4491" s="188"/>
      <c r="J4491" s="188">
        <v>868.46</v>
      </c>
      <c r="K4491" s="188"/>
      <c r="L4491" s="188">
        <v>1196.73</v>
      </c>
      <c r="M4491" s="188">
        <v>962.55</v>
      </c>
      <c r="N4491" s="188"/>
      <c r="O4491" s="188"/>
      <c r="P4491" s="188">
        <v>1003.09</v>
      </c>
      <c r="Q4491" s="188"/>
      <c r="R4491" s="188"/>
      <c r="S4491" s="188"/>
      <c r="T4491" s="188"/>
      <c r="U4491" s="188"/>
      <c r="V4491" s="188"/>
      <c r="W4491" s="188"/>
      <c r="X4491" s="188"/>
      <c r="Y4491" s="188"/>
      <c r="Z4491" s="188"/>
      <c r="AA4491" s="188"/>
      <c r="AB4491" s="188"/>
      <c r="AC4491" s="188">
        <v>1010.25</v>
      </c>
      <c r="AD4491" s="188"/>
      <c r="AE4491" s="188">
        <v>615.42999999999995</v>
      </c>
      <c r="AF4491" s="188"/>
    </row>
    <row r="4492" spans="1:32" x14ac:dyDescent="0.3">
      <c r="A4492" s="180" t="s">
        <v>973</v>
      </c>
      <c r="B4492" s="180">
        <v>12713</v>
      </c>
      <c r="C4492" s="182" t="s">
        <v>30753</v>
      </c>
      <c r="D4492" s="180" t="s">
        <v>37</v>
      </c>
      <c r="E4492" s="180" t="s">
        <v>26586</v>
      </c>
      <c r="F4492" s="188"/>
      <c r="G4492" s="188"/>
      <c r="H4492" s="188"/>
      <c r="I4492" s="188"/>
      <c r="J4492" s="188">
        <v>46.06</v>
      </c>
      <c r="K4492" s="188"/>
      <c r="L4492" s="188">
        <v>63.47</v>
      </c>
      <c r="M4492" s="188">
        <v>51.05</v>
      </c>
      <c r="N4492" s="188"/>
      <c r="O4492" s="188"/>
      <c r="P4492" s="188">
        <v>53.2</v>
      </c>
      <c r="Q4492" s="188"/>
      <c r="R4492" s="188"/>
      <c r="S4492" s="188"/>
      <c r="T4492" s="188"/>
      <c r="U4492" s="188"/>
      <c r="V4492" s="188"/>
      <c r="W4492" s="188"/>
      <c r="X4492" s="188"/>
      <c r="Y4492" s="188"/>
      <c r="Z4492" s="188"/>
      <c r="AA4492" s="188"/>
      <c r="AB4492" s="188"/>
      <c r="AC4492" s="188">
        <v>53.58</v>
      </c>
      <c r="AD4492" s="188"/>
      <c r="AE4492" s="188">
        <v>32.64</v>
      </c>
      <c r="AF4492" s="188"/>
    </row>
    <row r="4493" spans="1:32" x14ac:dyDescent="0.3">
      <c r="A4493" s="180" t="s">
        <v>973</v>
      </c>
      <c r="B4493" s="180">
        <v>12743</v>
      </c>
      <c r="C4493" s="182" t="s">
        <v>30754</v>
      </c>
      <c r="D4493" s="180" t="s">
        <v>37</v>
      </c>
      <c r="E4493" s="180" t="s">
        <v>857</v>
      </c>
      <c r="F4493" s="188"/>
      <c r="G4493" s="188"/>
      <c r="H4493" s="188"/>
      <c r="I4493" s="188"/>
      <c r="J4493" s="188">
        <v>79.23</v>
      </c>
      <c r="K4493" s="188"/>
      <c r="L4493" s="188">
        <v>109.19</v>
      </c>
      <c r="M4493" s="188">
        <v>87.82</v>
      </c>
      <c r="N4493" s="188"/>
      <c r="O4493" s="188"/>
      <c r="P4493" s="188">
        <v>91.52</v>
      </c>
      <c r="Q4493" s="188"/>
      <c r="R4493" s="188"/>
      <c r="S4493" s="188"/>
      <c r="T4493" s="188"/>
      <c r="U4493" s="188"/>
      <c r="V4493" s="188"/>
      <c r="W4493" s="188"/>
      <c r="X4493" s="188"/>
      <c r="Y4493" s="188"/>
      <c r="Z4493" s="188"/>
      <c r="AA4493" s="188"/>
      <c r="AB4493" s="188"/>
      <c r="AC4493" s="188">
        <v>92.17</v>
      </c>
      <c r="AD4493" s="188"/>
      <c r="AE4493" s="188">
        <v>56.15</v>
      </c>
      <c r="AF4493" s="188"/>
    </row>
    <row r="4494" spans="1:32" x14ac:dyDescent="0.3">
      <c r="A4494" s="180" t="s">
        <v>973</v>
      </c>
      <c r="B4494" s="180">
        <v>12744</v>
      </c>
      <c r="C4494" s="182" t="s">
        <v>30755</v>
      </c>
      <c r="D4494" s="180" t="s">
        <v>37</v>
      </c>
      <c r="E4494" s="180" t="s">
        <v>857</v>
      </c>
      <c r="F4494" s="188"/>
      <c r="G4494" s="188"/>
      <c r="H4494" s="188"/>
      <c r="I4494" s="188"/>
      <c r="J4494" s="188">
        <v>100.56</v>
      </c>
      <c r="K4494" s="188"/>
      <c r="L4494" s="188">
        <v>138.57</v>
      </c>
      <c r="M4494" s="188">
        <v>111.45</v>
      </c>
      <c r="N4494" s="188"/>
      <c r="O4494" s="188"/>
      <c r="P4494" s="188">
        <v>116.15</v>
      </c>
      <c r="Q4494" s="188"/>
      <c r="R4494" s="188"/>
      <c r="S4494" s="188"/>
      <c r="T4494" s="188"/>
      <c r="U4494" s="188"/>
      <c r="V4494" s="188"/>
      <c r="W4494" s="188"/>
      <c r="X4494" s="188"/>
      <c r="Y4494" s="188"/>
      <c r="Z4494" s="188"/>
      <c r="AA4494" s="188"/>
      <c r="AB4494" s="188"/>
      <c r="AC4494" s="188">
        <v>116.98</v>
      </c>
      <c r="AD4494" s="188"/>
      <c r="AE4494" s="188">
        <v>71.260000000000005</v>
      </c>
      <c r="AF4494" s="188"/>
    </row>
    <row r="4495" spans="1:32" x14ac:dyDescent="0.3">
      <c r="A4495" s="180" t="s">
        <v>973</v>
      </c>
      <c r="B4495" s="180">
        <v>12745</v>
      </c>
      <c r="C4495" s="182" t="s">
        <v>30756</v>
      </c>
      <c r="D4495" s="180" t="s">
        <v>37</v>
      </c>
      <c r="E4495" s="180" t="s">
        <v>857</v>
      </c>
      <c r="F4495" s="188"/>
      <c r="G4495" s="188"/>
      <c r="H4495" s="188"/>
      <c r="I4495" s="188"/>
      <c r="J4495" s="188">
        <v>146.03</v>
      </c>
      <c r="K4495" s="188"/>
      <c r="L4495" s="188">
        <v>201.23</v>
      </c>
      <c r="M4495" s="188">
        <v>161.85</v>
      </c>
      <c r="N4495" s="188"/>
      <c r="O4495" s="188"/>
      <c r="P4495" s="188">
        <v>168.67</v>
      </c>
      <c r="Q4495" s="188"/>
      <c r="R4495" s="188"/>
      <c r="S4495" s="188"/>
      <c r="T4495" s="188"/>
      <c r="U4495" s="188"/>
      <c r="V4495" s="188"/>
      <c r="W4495" s="188"/>
      <c r="X4495" s="188"/>
      <c r="Y4495" s="188"/>
      <c r="Z4495" s="188"/>
      <c r="AA4495" s="188"/>
      <c r="AB4495" s="188"/>
      <c r="AC4495" s="188">
        <v>169.88</v>
      </c>
      <c r="AD4495" s="188"/>
      <c r="AE4495" s="188">
        <v>103.48</v>
      </c>
      <c r="AF4495" s="188"/>
    </row>
    <row r="4496" spans="1:32" x14ac:dyDescent="0.3">
      <c r="A4496" s="180" t="s">
        <v>973</v>
      </c>
      <c r="B4496" s="180">
        <v>12746</v>
      </c>
      <c r="C4496" s="182" t="s">
        <v>30757</v>
      </c>
      <c r="D4496" s="180" t="s">
        <v>37</v>
      </c>
      <c r="E4496" s="180" t="s">
        <v>857</v>
      </c>
      <c r="F4496" s="188"/>
      <c r="G4496" s="188"/>
      <c r="H4496" s="188"/>
      <c r="I4496" s="188"/>
      <c r="J4496" s="188">
        <v>197.2</v>
      </c>
      <c r="K4496" s="188"/>
      <c r="L4496" s="188">
        <v>271.74</v>
      </c>
      <c r="M4496" s="188">
        <v>218.56</v>
      </c>
      <c r="N4496" s="188"/>
      <c r="O4496" s="188"/>
      <c r="P4496" s="188">
        <v>227.77</v>
      </c>
      <c r="Q4496" s="188"/>
      <c r="R4496" s="188"/>
      <c r="S4496" s="188"/>
      <c r="T4496" s="188"/>
      <c r="U4496" s="188"/>
      <c r="V4496" s="188"/>
      <c r="W4496" s="188"/>
      <c r="X4496" s="188"/>
      <c r="Y4496" s="188"/>
      <c r="Z4496" s="188"/>
      <c r="AA4496" s="188"/>
      <c r="AB4496" s="188"/>
      <c r="AC4496" s="188">
        <v>229.39</v>
      </c>
      <c r="AD4496" s="188"/>
      <c r="AE4496" s="188">
        <v>139.74</v>
      </c>
      <c r="AF4496" s="188"/>
    </row>
    <row r="4497" spans="1:32" x14ac:dyDescent="0.3">
      <c r="A4497" s="180" t="s">
        <v>973</v>
      </c>
      <c r="B4497" s="180">
        <v>12747</v>
      </c>
      <c r="C4497" s="182" t="s">
        <v>30758</v>
      </c>
      <c r="D4497" s="180" t="s">
        <v>37</v>
      </c>
      <c r="E4497" s="180" t="s">
        <v>857</v>
      </c>
      <c r="F4497" s="188"/>
      <c r="G4497" s="188"/>
      <c r="H4497" s="188"/>
      <c r="I4497" s="188"/>
      <c r="J4497" s="188">
        <v>285.98</v>
      </c>
      <c r="K4497" s="188"/>
      <c r="L4497" s="188">
        <v>394.08</v>
      </c>
      <c r="M4497" s="188">
        <v>316.95999999999998</v>
      </c>
      <c r="N4497" s="188"/>
      <c r="O4497" s="188"/>
      <c r="P4497" s="188">
        <v>330.31</v>
      </c>
      <c r="Q4497" s="188"/>
      <c r="R4497" s="188"/>
      <c r="S4497" s="188"/>
      <c r="T4497" s="188"/>
      <c r="U4497" s="188"/>
      <c r="V4497" s="188"/>
      <c r="W4497" s="188"/>
      <c r="X4497" s="188"/>
      <c r="Y4497" s="188"/>
      <c r="Z4497" s="188"/>
      <c r="AA4497" s="188"/>
      <c r="AB4497" s="188"/>
      <c r="AC4497" s="188">
        <v>332.67</v>
      </c>
      <c r="AD4497" s="188"/>
      <c r="AE4497" s="188">
        <v>202.66</v>
      </c>
      <c r="AF4497" s="188"/>
    </row>
    <row r="4498" spans="1:32" x14ac:dyDescent="0.3">
      <c r="A4498" s="180" t="s">
        <v>973</v>
      </c>
      <c r="B4498" s="180">
        <v>12748</v>
      </c>
      <c r="C4498" s="182" t="s">
        <v>30759</v>
      </c>
      <c r="D4498" s="180" t="s">
        <v>37</v>
      </c>
      <c r="E4498" s="180" t="s">
        <v>857</v>
      </c>
      <c r="F4498" s="188"/>
      <c r="G4498" s="188"/>
      <c r="H4498" s="188"/>
      <c r="I4498" s="188"/>
      <c r="J4498" s="188">
        <v>402.89</v>
      </c>
      <c r="K4498" s="188"/>
      <c r="L4498" s="188">
        <v>555.17999999999995</v>
      </c>
      <c r="M4498" s="188">
        <v>446.54</v>
      </c>
      <c r="N4498" s="188"/>
      <c r="O4498" s="188"/>
      <c r="P4498" s="188">
        <v>465.35</v>
      </c>
      <c r="Q4498" s="188"/>
      <c r="R4498" s="188"/>
      <c r="S4498" s="188"/>
      <c r="T4498" s="188"/>
      <c r="U4498" s="188"/>
      <c r="V4498" s="188"/>
      <c r="W4498" s="188"/>
      <c r="X4498" s="188"/>
      <c r="Y4498" s="188"/>
      <c r="Z4498" s="188"/>
      <c r="AA4498" s="188"/>
      <c r="AB4498" s="188"/>
      <c r="AC4498" s="188">
        <v>468.67</v>
      </c>
      <c r="AD4498" s="188"/>
      <c r="AE4498" s="188">
        <v>285.5</v>
      </c>
      <c r="AF4498" s="188"/>
    </row>
    <row r="4499" spans="1:32" x14ac:dyDescent="0.3">
      <c r="A4499" s="180" t="s">
        <v>973</v>
      </c>
      <c r="B4499" s="180">
        <v>12749</v>
      </c>
      <c r="C4499" s="182" t="s">
        <v>30760</v>
      </c>
      <c r="D4499" s="180" t="s">
        <v>37</v>
      </c>
      <c r="E4499" s="180" t="s">
        <v>857</v>
      </c>
      <c r="F4499" s="188"/>
      <c r="G4499" s="188"/>
      <c r="H4499" s="188"/>
      <c r="I4499" s="188"/>
      <c r="J4499" s="188">
        <v>588.97</v>
      </c>
      <c r="K4499" s="188"/>
      <c r="L4499" s="188">
        <v>811.59</v>
      </c>
      <c r="M4499" s="188">
        <v>652.77</v>
      </c>
      <c r="N4499" s="188"/>
      <c r="O4499" s="188"/>
      <c r="P4499" s="188">
        <v>680.27</v>
      </c>
      <c r="Q4499" s="188"/>
      <c r="R4499" s="188"/>
      <c r="S4499" s="188"/>
      <c r="T4499" s="188"/>
      <c r="U4499" s="188"/>
      <c r="V4499" s="188"/>
      <c r="W4499" s="188"/>
      <c r="X4499" s="188"/>
      <c r="Y4499" s="188"/>
      <c r="Z4499" s="188"/>
      <c r="AA4499" s="188"/>
      <c r="AB4499" s="188"/>
      <c r="AC4499" s="188">
        <v>685.13</v>
      </c>
      <c r="AD4499" s="188"/>
      <c r="AE4499" s="188">
        <v>417.36</v>
      </c>
      <c r="AF4499" s="188"/>
    </row>
    <row r="4500" spans="1:32" x14ac:dyDescent="0.3">
      <c r="A4500" s="180" t="s">
        <v>973</v>
      </c>
      <c r="B4500" s="180">
        <v>39660</v>
      </c>
      <c r="C4500" s="182" t="s">
        <v>31647</v>
      </c>
      <c r="D4500" s="180" t="s">
        <v>37</v>
      </c>
      <c r="E4500" s="180" t="s">
        <v>857</v>
      </c>
      <c r="F4500" s="188"/>
      <c r="G4500" s="188"/>
      <c r="H4500" s="188"/>
      <c r="I4500" s="188"/>
      <c r="J4500" s="188">
        <v>60.69</v>
      </c>
      <c r="K4500" s="188"/>
      <c r="L4500" s="188">
        <v>83.63</v>
      </c>
      <c r="M4500" s="188">
        <v>67.260000000000005</v>
      </c>
      <c r="N4500" s="188"/>
      <c r="O4500" s="188"/>
      <c r="P4500" s="188">
        <v>70.09</v>
      </c>
      <c r="Q4500" s="188"/>
      <c r="R4500" s="188"/>
      <c r="S4500" s="188"/>
      <c r="T4500" s="188"/>
      <c r="U4500" s="188"/>
      <c r="V4500" s="188"/>
      <c r="W4500" s="188"/>
      <c r="X4500" s="188"/>
      <c r="Y4500" s="188"/>
      <c r="Z4500" s="188"/>
      <c r="AA4500" s="188"/>
      <c r="AB4500" s="188"/>
      <c r="AC4500" s="188">
        <v>70.59</v>
      </c>
      <c r="AD4500" s="188"/>
      <c r="AE4500" s="188">
        <v>43</v>
      </c>
      <c r="AF4500" s="188"/>
    </row>
    <row r="4501" spans="1:32" x14ac:dyDescent="0.3">
      <c r="A4501" s="180" t="s">
        <v>973</v>
      </c>
      <c r="B4501" s="180">
        <v>39662</v>
      </c>
      <c r="C4501" s="182" t="s">
        <v>31648</v>
      </c>
      <c r="D4501" s="180" t="s">
        <v>37</v>
      </c>
      <c r="E4501" s="180" t="s">
        <v>857</v>
      </c>
      <c r="F4501" s="188"/>
      <c r="G4501" s="188"/>
      <c r="H4501" s="188"/>
      <c r="I4501" s="188"/>
      <c r="J4501" s="188">
        <v>29.09</v>
      </c>
      <c r="K4501" s="188"/>
      <c r="L4501" s="188">
        <v>40.08</v>
      </c>
      <c r="M4501" s="188">
        <v>32.24</v>
      </c>
      <c r="N4501" s="188"/>
      <c r="O4501" s="188"/>
      <c r="P4501" s="188">
        <v>33.6</v>
      </c>
      <c r="Q4501" s="188"/>
      <c r="R4501" s="188"/>
      <c r="S4501" s="188"/>
      <c r="T4501" s="188"/>
      <c r="U4501" s="188"/>
      <c r="V4501" s="188"/>
      <c r="W4501" s="188"/>
      <c r="X4501" s="188"/>
      <c r="Y4501" s="188"/>
      <c r="Z4501" s="188"/>
      <c r="AA4501" s="188"/>
      <c r="AB4501" s="188"/>
      <c r="AC4501" s="188">
        <v>33.840000000000003</v>
      </c>
      <c r="AD4501" s="188"/>
      <c r="AE4501" s="188">
        <v>20.61</v>
      </c>
      <c r="AF4501" s="188"/>
    </row>
    <row r="4502" spans="1:32" x14ac:dyDescent="0.3">
      <c r="A4502" s="180" t="s">
        <v>973</v>
      </c>
      <c r="B4502" s="180">
        <v>39661</v>
      </c>
      <c r="C4502" s="182" t="s">
        <v>31649</v>
      </c>
      <c r="D4502" s="180" t="s">
        <v>37</v>
      </c>
      <c r="E4502" s="180" t="s">
        <v>857</v>
      </c>
      <c r="F4502" s="188"/>
      <c r="G4502" s="188"/>
      <c r="H4502" s="188"/>
      <c r="I4502" s="188"/>
      <c r="J4502" s="188">
        <v>19.829999999999998</v>
      </c>
      <c r="K4502" s="188"/>
      <c r="L4502" s="188">
        <v>27.33</v>
      </c>
      <c r="M4502" s="188">
        <v>21.98</v>
      </c>
      <c r="N4502" s="188"/>
      <c r="O4502" s="188"/>
      <c r="P4502" s="188">
        <v>22.91</v>
      </c>
      <c r="Q4502" s="188"/>
      <c r="R4502" s="188"/>
      <c r="S4502" s="188"/>
      <c r="T4502" s="188"/>
      <c r="U4502" s="188"/>
      <c r="V4502" s="188"/>
      <c r="W4502" s="188"/>
      <c r="X4502" s="188"/>
      <c r="Y4502" s="188"/>
      <c r="Z4502" s="188"/>
      <c r="AA4502" s="188"/>
      <c r="AB4502" s="188"/>
      <c r="AC4502" s="188">
        <v>23.07</v>
      </c>
      <c r="AD4502" s="188"/>
      <c r="AE4502" s="188">
        <v>14.05</v>
      </c>
      <c r="AF4502" s="188"/>
    </row>
    <row r="4503" spans="1:32" x14ac:dyDescent="0.3">
      <c r="A4503" s="180" t="s">
        <v>973</v>
      </c>
      <c r="B4503" s="180">
        <v>39666</v>
      </c>
      <c r="C4503" s="182" t="s">
        <v>31650</v>
      </c>
      <c r="D4503" s="180" t="s">
        <v>37</v>
      </c>
      <c r="E4503" s="180" t="s">
        <v>857</v>
      </c>
      <c r="F4503" s="188"/>
      <c r="G4503" s="188"/>
      <c r="H4503" s="188"/>
      <c r="I4503" s="188"/>
      <c r="J4503" s="188">
        <v>91.29</v>
      </c>
      <c r="K4503" s="188"/>
      <c r="L4503" s="188">
        <v>125.8</v>
      </c>
      <c r="M4503" s="188">
        <v>101.18</v>
      </c>
      <c r="N4503" s="188"/>
      <c r="O4503" s="188"/>
      <c r="P4503" s="188">
        <v>105.44</v>
      </c>
      <c r="Q4503" s="188"/>
      <c r="R4503" s="188"/>
      <c r="S4503" s="188"/>
      <c r="T4503" s="188"/>
      <c r="U4503" s="188"/>
      <c r="V4503" s="188"/>
      <c r="W4503" s="188"/>
      <c r="X4503" s="188"/>
      <c r="Y4503" s="188"/>
      <c r="Z4503" s="188"/>
      <c r="AA4503" s="188"/>
      <c r="AB4503" s="188"/>
      <c r="AC4503" s="188">
        <v>106.2</v>
      </c>
      <c r="AD4503" s="188"/>
      <c r="AE4503" s="188">
        <v>64.69</v>
      </c>
      <c r="AF4503" s="188"/>
    </row>
    <row r="4504" spans="1:32" x14ac:dyDescent="0.3">
      <c r="A4504" s="180" t="s">
        <v>973</v>
      </c>
      <c r="B4504" s="180">
        <v>39664</v>
      </c>
      <c r="C4504" s="182" t="s">
        <v>31651</v>
      </c>
      <c r="D4504" s="180" t="s">
        <v>37</v>
      </c>
      <c r="E4504" s="180" t="s">
        <v>857</v>
      </c>
      <c r="F4504" s="188"/>
      <c r="G4504" s="188"/>
      <c r="H4504" s="188"/>
      <c r="I4504" s="188"/>
      <c r="J4504" s="188">
        <v>44.74</v>
      </c>
      <c r="K4504" s="188"/>
      <c r="L4504" s="188">
        <v>61.65</v>
      </c>
      <c r="M4504" s="188">
        <v>49.59</v>
      </c>
      <c r="N4504" s="188"/>
      <c r="O4504" s="188"/>
      <c r="P4504" s="188">
        <v>51.68</v>
      </c>
      <c r="Q4504" s="188"/>
      <c r="R4504" s="188"/>
      <c r="S4504" s="188"/>
      <c r="T4504" s="188"/>
      <c r="U4504" s="188"/>
      <c r="V4504" s="188"/>
      <c r="W4504" s="188"/>
      <c r="X4504" s="188"/>
      <c r="Y4504" s="188"/>
      <c r="Z4504" s="188"/>
      <c r="AA4504" s="188"/>
      <c r="AB4504" s="188"/>
      <c r="AC4504" s="188">
        <v>52.05</v>
      </c>
      <c r="AD4504" s="188"/>
      <c r="AE4504" s="188">
        <v>31.7</v>
      </c>
      <c r="AF4504" s="188"/>
    </row>
    <row r="4505" spans="1:32" x14ac:dyDescent="0.3">
      <c r="A4505" s="180" t="s">
        <v>973</v>
      </c>
      <c r="B4505" s="180">
        <v>39663</v>
      </c>
      <c r="C4505" s="182" t="s">
        <v>31652</v>
      </c>
      <c r="D4505" s="180" t="s">
        <v>37</v>
      </c>
      <c r="E4505" s="180" t="s">
        <v>857</v>
      </c>
      <c r="F4505" s="188"/>
      <c r="G4505" s="188"/>
      <c r="H4505" s="188"/>
      <c r="I4505" s="188"/>
      <c r="J4505" s="188">
        <v>35.770000000000003</v>
      </c>
      <c r="K4505" s="188"/>
      <c r="L4505" s="188">
        <v>49.29</v>
      </c>
      <c r="M4505" s="188">
        <v>39.65</v>
      </c>
      <c r="N4505" s="188"/>
      <c r="O4505" s="188"/>
      <c r="P4505" s="188">
        <v>41.32</v>
      </c>
      <c r="Q4505" s="188"/>
      <c r="R4505" s="188"/>
      <c r="S4505" s="188"/>
      <c r="T4505" s="188"/>
      <c r="U4505" s="188"/>
      <c r="V4505" s="188"/>
      <c r="W4505" s="188"/>
      <c r="X4505" s="188"/>
      <c r="Y4505" s="188"/>
      <c r="Z4505" s="188"/>
      <c r="AA4505" s="188"/>
      <c r="AB4505" s="188"/>
      <c r="AC4505" s="188">
        <v>41.61</v>
      </c>
      <c r="AD4505" s="188"/>
      <c r="AE4505" s="188">
        <v>25.35</v>
      </c>
      <c r="AF4505" s="188"/>
    </row>
    <row r="4506" spans="1:32" x14ac:dyDescent="0.3">
      <c r="A4506" s="180" t="s">
        <v>973</v>
      </c>
      <c r="B4506" s="180">
        <v>39665</v>
      </c>
      <c r="C4506" s="182" t="s">
        <v>31653</v>
      </c>
      <c r="D4506" s="180" t="s">
        <v>37</v>
      </c>
      <c r="E4506" s="180" t="s">
        <v>857</v>
      </c>
      <c r="F4506" s="188"/>
      <c r="G4506" s="188"/>
      <c r="H4506" s="188"/>
      <c r="I4506" s="188"/>
      <c r="J4506" s="188">
        <v>75.48</v>
      </c>
      <c r="K4506" s="188"/>
      <c r="L4506" s="188">
        <v>104.02</v>
      </c>
      <c r="M4506" s="188">
        <v>83.66</v>
      </c>
      <c r="N4506" s="188"/>
      <c r="O4506" s="188"/>
      <c r="P4506" s="188">
        <v>87.18</v>
      </c>
      <c r="Q4506" s="188"/>
      <c r="R4506" s="188"/>
      <c r="S4506" s="188"/>
      <c r="T4506" s="188"/>
      <c r="U4506" s="188"/>
      <c r="V4506" s="188"/>
      <c r="W4506" s="188"/>
      <c r="X4506" s="188"/>
      <c r="Y4506" s="188"/>
      <c r="Z4506" s="188"/>
      <c r="AA4506" s="188"/>
      <c r="AB4506" s="188"/>
      <c r="AC4506" s="188">
        <v>87.81</v>
      </c>
      <c r="AD4506" s="188"/>
      <c r="AE4506" s="188">
        <v>53.49</v>
      </c>
      <c r="AF4506" s="188"/>
    </row>
    <row r="4507" spans="1:32" x14ac:dyDescent="0.3">
      <c r="A4507" s="180" t="s">
        <v>973</v>
      </c>
      <c r="B4507" s="180">
        <v>7753</v>
      </c>
      <c r="C4507" s="182" t="s">
        <v>30761</v>
      </c>
      <c r="D4507" s="180" t="s">
        <v>37</v>
      </c>
      <c r="E4507" s="180" t="s">
        <v>857</v>
      </c>
      <c r="F4507" s="188"/>
      <c r="G4507" s="188">
        <v>329.47</v>
      </c>
      <c r="H4507" s="188"/>
      <c r="I4507" s="188"/>
      <c r="J4507" s="188">
        <v>506.89</v>
      </c>
      <c r="K4507" s="188"/>
      <c r="L4507" s="188">
        <v>493.53</v>
      </c>
      <c r="M4507" s="188">
        <v>491.29</v>
      </c>
      <c r="N4507" s="188"/>
      <c r="O4507" s="188">
        <v>499.81</v>
      </c>
      <c r="P4507" s="188">
        <v>420.93</v>
      </c>
      <c r="Q4507" s="188">
        <v>465.94</v>
      </c>
      <c r="R4507" s="188"/>
      <c r="S4507" s="188">
        <v>448.4</v>
      </c>
      <c r="T4507" s="188"/>
      <c r="U4507" s="188">
        <v>366.52</v>
      </c>
      <c r="V4507" s="188">
        <v>471.79</v>
      </c>
      <c r="W4507" s="188"/>
      <c r="X4507" s="188">
        <v>559.52</v>
      </c>
      <c r="Y4507" s="188">
        <v>450.07</v>
      </c>
      <c r="Z4507" s="188">
        <v>436.9</v>
      </c>
      <c r="AA4507" s="188"/>
      <c r="AB4507" s="188">
        <v>504.41</v>
      </c>
      <c r="AC4507" s="188"/>
      <c r="AD4507" s="188"/>
      <c r="AE4507" s="188">
        <v>524.42999999999995</v>
      </c>
      <c r="AF4507" s="188">
        <v>389.91</v>
      </c>
    </row>
    <row r="4508" spans="1:32" x14ac:dyDescent="0.3">
      <c r="A4508" s="180" t="s">
        <v>973</v>
      </c>
      <c r="B4508" s="180">
        <v>13256</v>
      </c>
      <c r="C4508" s="182" t="s">
        <v>30762</v>
      </c>
      <c r="D4508" s="180" t="s">
        <v>37</v>
      </c>
      <c r="E4508" s="180" t="s">
        <v>857</v>
      </c>
      <c r="F4508" s="188"/>
      <c r="G4508" s="188">
        <v>461.55</v>
      </c>
      <c r="H4508" s="188"/>
      <c r="I4508" s="188"/>
      <c r="J4508" s="188">
        <v>710.08</v>
      </c>
      <c r="K4508" s="188"/>
      <c r="L4508" s="188">
        <v>691.37</v>
      </c>
      <c r="M4508" s="188">
        <v>688.23</v>
      </c>
      <c r="N4508" s="188"/>
      <c r="O4508" s="188">
        <v>700.17</v>
      </c>
      <c r="P4508" s="188">
        <v>589.66999999999996</v>
      </c>
      <c r="Q4508" s="188">
        <v>652.73</v>
      </c>
      <c r="R4508" s="188"/>
      <c r="S4508" s="188">
        <v>628.15</v>
      </c>
      <c r="T4508" s="188"/>
      <c r="U4508" s="188">
        <v>513.44000000000005</v>
      </c>
      <c r="V4508" s="188">
        <v>660.92</v>
      </c>
      <c r="W4508" s="188"/>
      <c r="X4508" s="188">
        <v>783.82</v>
      </c>
      <c r="Y4508" s="188">
        <v>630.49</v>
      </c>
      <c r="Z4508" s="188">
        <v>612.03</v>
      </c>
      <c r="AA4508" s="188"/>
      <c r="AB4508" s="188">
        <v>706.61</v>
      </c>
      <c r="AC4508" s="188"/>
      <c r="AD4508" s="188"/>
      <c r="AE4508" s="188">
        <v>734.66</v>
      </c>
      <c r="AF4508" s="188">
        <v>546.21</v>
      </c>
    </row>
    <row r="4509" spans="1:32" x14ac:dyDescent="0.3">
      <c r="A4509" s="180" t="s">
        <v>973</v>
      </c>
      <c r="B4509" s="180">
        <v>7757</v>
      </c>
      <c r="C4509" s="182" t="s">
        <v>30763</v>
      </c>
      <c r="D4509" s="180" t="s">
        <v>37</v>
      </c>
      <c r="E4509" s="180" t="s">
        <v>857</v>
      </c>
      <c r="F4509" s="188"/>
      <c r="G4509" s="188">
        <v>492.08</v>
      </c>
      <c r="H4509" s="188"/>
      <c r="I4509" s="188"/>
      <c r="J4509" s="188">
        <v>757.05</v>
      </c>
      <c r="K4509" s="188"/>
      <c r="L4509" s="188">
        <v>737.11</v>
      </c>
      <c r="M4509" s="188">
        <v>733.76</v>
      </c>
      <c r="N4509" s="188"/>
      <c r="O4509" s="188">
        <v>746.48</v>
      </c>
      <c r="P4509" s="188">
        <v>628.66999999999996</v>
      </c>
      <c r="Q4509" s="188">
        <v>695.91</v>
      </c>
      <c r="R4509" s="188"/>
      <c r="S4509" s="188">
        <v>669.7</v>
      </c>
      <c r="T4509" s="188"/>
      <c r="U4509" s="188">
        <v>547.41</v>
      </c>
      <c r="V4509" s="188">
        <v>704.64</v>
      </c>
      <c r="W4509" s="188"/>
      <c r="X4509" s="188">
        <v>835.67</v>
      </c>
      <c r="Y4509" s="188">
        <v>672.2</v>
      </c>
      <c r="Z4509" s="188">
        <v>652.52</v>
      </c>
      <c r="AA4509" s="188"/>
      <c r="AB4509" s="188">
        <v>753.36</v>
      </c>
      <c r="AC4509" s="188"/>
      <c r="AD4509" s="188"/>
      <c r="AE4509" s="188">
        <v>783.26</v>
      </c>
      <c r="AF4509" s="188">
        <v>582.35</v>
      </c>
    </row>
    <row r="4510" spans="1:32" x14ac:dyDescent="0.3">
      <c r="A4510" s="180" t="s">
        <v>973</v>
      </c>
      <c r="B4510" s="180">
        <v>7758</v>
      </c>
      <c r="C4510" s="182" t="s">
        <v>30764</v>
      </c>
      <c r="D4510" s="180" t="s">
        <v>37</v>
      </c>
      <c r="E4510" s="180" t="s">
        <v>857</v>
      </c>
      <c r="F4510" s="188"/>
      <c r="G4510" s="188">
        <v>712.92</v>
      </c>
      <c r="H4510" s="188"/>
      <c r="I4510" s="188"/>
      <c r="J4510" s="188">
        <v>1096.8</v>
      </c>
      <c r="K4510" s="188"/>
      <c r="L4510" s="188">
        <v>1067.9100000000001</v>
      </c>
      <c r="M4510" s="188">
        <v>1063.05</v>
      </c>
      <c r="N4510" s="188"/>
      <c r="O4510" s="188">
        <v>1081.49</v>
      </c>
      <c r="P4510" s="188">
        <v>910.81</v>
      </c>
      <c r="Q4510" s="188">
        <v>1008.21</v>
      </c>
      <c r="R4510" s="188"/>
      <c r="S4510" s="188">
        <v>970.25</v>
      </c>
      <c r="T4510" s="188"/>
      <c r="U4510" s="188">
        <v>793.07</v>
      </c>
      <c r="V4510" s="188">
        <v>1020.87</v>
      </c>
      <c r="W4510" s="188"/>
      <c r="X4510" s="188">
        <v>1210.7</v>
      </c>
      <c r="Y4510" s="188">
        <v>973.88</v>
      </c>
      <c r="Z4510" s="188">
        <v>945.36</v>
      </c>
      <c r="AA4510" s="188"/>
      <c r="AB4510" s="188">
        <v>1091.44</v>
      </c>
      <c r="AC4510" s="188"/>
      <c r="AD4510" s="188"/>
      <c r="AE4510" s="188">
        <v>1134.77</v>
      </c>
      <c r="AF4510" s="188">
        <v>843.69</v>
      </c>
    </row>
    <row r="4511" spans="1:32" x14ac:dyDescent="0.3">
      <c r="A4511" s="180" t="s">
        <v>973</v>
      </c>
      <c r="B4511" s="180">
        <v>7759</v>
      </c>
      <c r="C4511" s="182" t="s">
        <v>30765</v>
      </c>
      <c r="D4511" s="180" t="s">
        <v>37</v>
      </c>
      <c r="E4511" s="180" t="s">
        <v>857</v>
      </c>
      <c r="F4511" s="188"/>
      <c r="G4511" s="188">
        <v>1975.51</v>
      </c>
      <c r="H4511" s="188"/>
      <c r="I4511" s="188"/>
      <c r="J4511" s="188">
        <v>3039.24</v>
      </c>
      <c r="K4511" s="188"/>
      <c r="L4511" s="188">
        <v>2959.17</v>
      </c>
      <c r="M4511" s="188">
        <v>2945.73</v>
      </c>
      <c r="N4511" s="188"/>
      <c r="O4511" s="188">
        <v>2996.81</v>
      </c>
      <c r="P4511" s="188">
        <v>2523.86</v>
      </c>
      <c r="Q4511" s="188">
        <v>2793.76</v>
      </c>
      <c r="R4511" s="188"/>
      <c r="S4511" s="188">
        <v>2688.56</v>
      </c>
      <c r="T4511" s="188"/>
      <c r="U4511" s="188">
        <v>2197.6</v>
      </c>
      <c r="V4511" s="188">
        <v>2828.83</v>
      </c>
      <c r="W4511" s="188"/>
      <c r="X4511" s="188">
        <v>3354.86</v>
      </c>
      <c r="Y4511" s="188">
        <v>2698.61</v>
      </c>
      <c r="Z4511" s="188">
        <v>2619.59</v>
      </c>
      <c r="AA4511" s="188"/>
      <c r="AB4511" s="188">
        <v>3024.4</v>
      </c>
      <c r="AC4511" s="188"/>
      <c r="AD4511" s="188"/>
      <c r="AE4511" s="188">
        <v>3144.45</v>
      </c>
      <c r="AF4511" s="188">
        <v>2337.88</v>
      </c>
    </row>
    <row r="4512" spans="1:32" x14ac:dyDescent="0.3">
      <c r="A4512" s="180" t="s">
        <v>973</v>
      </c>
      <c r="B4512" s="180">
        <v>40334</v>
      </c>
      <c r="C4512" s="182" t="s">
        <v>30766</v>
      </c>
      <c r="D4512" s="180" t="s">
        <v>37</v>
      </c>
      <c r="E4512" s="180" t="s">
        <v>857</v>
      </c>
      <c r="F4512" s="188"/>
      <c r="G4512" s="188">
        <v>77.39</v>
      </c>
      <c r="H4512" s="188"/>
      <c r="I4512" s="188"/>
      <c r="J4512" s="188">
        <v>119.07</v>
      </c>
      <c r="K4512" s="188"/>
      <c r="L4512" s="188">
        <v>115.93</v>
      </c>
      <c r="M4512" s="188">
        <v>115.41</v>
      </c>
      <c r="N4512" s="188"/>
      <c r="O4512" s="188">
        <v>117.41</v>
      </c>
      <c r="P4512" s="188">
        <v>98.88</v>
      </c>
      <c r="Q4512" s="188">
        <v>109.45</v>
      </c>
      <c r="R4512" s="188"/>
      <c r="S4512" s="188">
        <v>105.33</v>
      </c>
      <c r="T4512" s="188"/>
      <c r="U4512" s="188">
        <v>86.1</v>
      </c>
      <c r="V4512" s="188">
        <v>110.83</v>
      </c>
      <c r="W4512" s="188"/>
      <c r="X4512" s="188">
        <v>131.44</v>
      </c>
      <c r="Y4512" s="188">
        <v>105.73</v>
      </c>
      <c r="Z4512" s="188">
        <v>102.63</v>
      </c>
      <c r="AA4512" s="188"/>
      <c r="AB4512" s="188">
        <v>118.49</v>
      </c>
      <c r="AC4512" s="188"/>
      <c r="AD4512" s="188"/>
      <c r="AE4512" s="188">
        <v>123.19</v>
      </c>
      <c r="AF4512" s="188">
        <v>91.59</v>
      </c>
    </row>
    <row r="4513" spans="1:32" x14ac:dyDescent="0.3">
      <c r="A4513" s="180" t="s">
        <v>973</v>
      </c>
      <c r="B4513" s="180">
        <v>7745</v>
      </c>
      <c r="C4513" s="182" t="s">
        <v>30767</v>
      </c>
      <c r="D4513" s="180" t="s">
        <v>37</v>
      </c>
      <c r="E4513" s="180" t="s">
        <v>857</v>
      </c>
      <c r="F4513" s="188"/>
      <c r="G4513" s="188">
        <v>87.34</v>
      </c>
      <c r="H4513" s="188"/>
      <c r="I4513" s="188"/>
      <c r="J4513" s="188">
        <v>134.36000000000001</v>
      </c>
      <c r="K4513" s="188"/>
      <c r="L4513" s="188">
        <v>130.82</v>
      </c>
      <c r="M4513" s="188">
        <v>130.22999999999999</v>
      </c>
      <c r="N4513" s="188"/>
      <c r="O4513" s="188">
        <v>132.49</v>
      </c>
      <c r="P4513" s="188">
        <v>111.58</v>
      </c>
      <c r="Q4513" s="188">
        <v>123.51</v>
      </c>
      <c r="R4513" s="188"/>
      <c r="S4513" s="188">
        <v>118.86</v>
      </c>
      <c r="T4513" s="188"/>
      <c r="U4513" s="188">
        <v>97.15</v>
      </c>
      <c r="V4513" s="188">
        <v>125.06</v>
      </c>
      <c r="W4513" s="188"/>
      <c r="X4513" s="188">
        <v>148.32</v>
      </c>
      <c r="Y4513" s="188">
        <v>119.3</v>
      </c>
      <c r="Z4513" s="188">
        <v>115.81</v>
      </c>
      <c r="AA4513" s="188"/>
      <c r="AB4513" s="188">
        <v>133.71</v>
      </c>
      <c r="AC4513" s="188"/>
      <c r="AD4513" s="188"/>
      <c r="AE4513" s="188">
        <v>139.02000000000001</v>
      </c>
      <c r="AF4513" s="188">
        <v>103.36</v>
      </c>
    </row>
    <row r="4514" spans="1:32" x14ac:dyDescent="0.3">
      <c r="A4514" s="180" t="s">
        <v>973</v>
      </c>
      <c r="B4514" s="180">
        <v>7742</v>
      </c>
      <c r="C4514" s="182" t="s">
        <v>30768</v>
      </c>
      <c r="D4514" s="180" t="s">
        <v>37</v>
      </c>
      <c r="E4514" s="180" t="s">
        <v>857</v>
      </c>
      <c r="F4514" s="188"/>
      <c r="G4514" s="188">
        <v>230.35</v>
      </c>
      <c r="H4514" s="188"/>
      <c r="I4514" s="188"/>
      <c r="J4514" s="188">
        <v>354.38</v>
      </c>
      <c r="K4514" s="188"/>
      <c r="L4514" s="188">
        <v>345.04</v>
      </c>
      <c r="M4514" s="188">
        <v>343.48</v>
      </c>
      <c r="N4514" s="188"/>
      <c r="O4514" s="188">
        <v>349.43</v>
      </c>
      <c r="P4514" s="188">
        <v>294.29000000000002</v>
      </c>
      <c r="Q4514" s="188">
        <v>325.76</v>
      </c>
      <c r="R4514" s="188"/>
      <c r="S4514" s="188">
        <v>313.49</v>
      </c>
      <c r="T4514" s="188"/>
      <c r="U4514" s="188">
        <v>256.24</v>
      </c>
      <c r="V4514" s="188">
        <v>329.85</v>
      </c>
      <c r="W4514" s="188"/>
      <c r="X4514" s="188">
        <v>391.18</v>
      </c>
      <c r="Y4514" s="188">
        <v>314.66000000000003</v>
      </c>
      <c r="Z4514" s="188">
        <v>305.45</v>
      </c>
      <c r="AA4514" s="188"/>
      <c r="AB4514" s="188">
        <v>352.65</v>
      </c>
      <c r="AC4514" s="188"/>
      <c r="AD4514" s="188"/>
      <c r="AE4514" s="188">
        <v>366.65</v>
      </c>
      <c r="AF4514" s="188">
        <v>272.60000000000002</v>
      </c>
    </row>
    <row r="4515" spans="1:32" x14ac:dyDescent="0.3">
      <c r="A4515" s="180" t="s">
        <v>973</v>
      </c>
      <c r="B4515" s="180">
        <v>7750</v>
      </c>
      <c r="C4515" s="182" t="s">
        <v>30769</v>
      </c>
      <c r="D4515" s="180" t="s">
        <v>37</v>
      </c>
      <c r="E4515" s="180" t="s">
        <v>857</v>
      </c>
      <c r="F4515" s="188"/>
      <c r="G4515" s="188">
        <v>281.19</v>
      </c>
      <c r="H4515" s="188"/>
      <c r="I4515" s="188"/>
      <c r="J4515" s="188">
        <v>432.6</v>
      </c>
      <c r="K4515" s="188"/>
      <c r="L4515" s="188">
        <v>421.2</v>
      </c>
      <c r="M4515" s="188">
        <v>419.29</v>
      </c>
      <c r="N4515" s="188"/>
      <c r="O4515" s="188">
        <v>426.56</v>
      </c>
      <c r="P4515" s="188">
        <v>359.24</v>
      </c>
      <c r="Q4515" s="188">
        <v>397.66</v>
      </c>
      <c r="R4515" s="188"/>
      <c r="S4515" s="188">
        <v>382.68</v>
      </c>
      <c r="T4515" s="188"/>
      <c r="U4515" s="188">
        <v>312.8</v>
      </c>
      <c r="V4515" s="188">
        <v>402.65</v>
      </c>
      <c r="W4515" s="188"/>
      <c r="X4515" s="188">
        <v>477.52</v>
      </c>
      <c r="Y4515" s="188">
        <v>384.11</v>
      </c>
      <c r="Z4515" s="188">
        <v>372.87</v>
      </c>
      <c r="AA4515" s="188"/>
      <c r="AB4515" s="188">
        <v>430.49</v>
      </c>
      <c r="AC4515" s="188"/>
      <c r="AD4515" s="188"/>
      <c r="AE4515" s="188">
        <v>447.57</v>
      </c>
      <c r="AF4515" s="188">
        <v>332.77</v>
      </c>
    </row>
    <row r="4516" spans="1:32" x14ac:dyDescent="0.3">
      <c r="A4516" s="180" t="s">
        <v>973</v>
      </c>
      <c r="B4516" s="180">
        <v>7756</v>
      </c>
      <c r="C4516" s="182" t="s">
        <v>30770</v>
      </c>
      <c r="D4516" s="180" t="s">
        <v>37</v>
      </c>
      <c r="E4516" s="180" t="s">
        <v>857</v>
      </c>
      <c r="F4516" s="188"/>
      <c r="G4516" s="188">
        <v>323.08</v>
      </c>
      <c r="H4516" s="188"/>
      <c r="I4516" s="188"/>
      <c r="J4516" s="188">
        <v>497.05</v>
      </c>
      <c r="K4516" s="188"/>
      <c r="L4516" s="188">
        <v>483.96</v>
      </c>
      <c r="M4516" s="188">
        <v>481.76</v>
      </c>
      <c r="N4516" s="188"/>
      <c r="O4516" s="188">
        <v>490.11</v>
      </c>
      <c r="P4516" s="188">
        <v>412.76</v>
      </c>
      <c r="Q4516" s="188">
        <v>456.91</v>
      </c>
      <c r="R4516" s="188"/>
      <c r="S4516" s="188">
        <v>439.7</v>
      </c>
      <c r="T4516" s="188"/>
      <c r="U4516" s="188">
        <v>359.41</v>
      </c>
      <c r="V4516" s="188">
        <v>462.64</v>
      </c>
      <c r="W4516" s="188"/>
      <c r="X4516" s="188">
        <v>548.66999999999996</v>
      </c>
      <c r="Y4516" s="188">
        <v>441.34</v>
      </c>
      <c r="Z4516" s="188">
        <v>428.42</v>
      </c>
      <c r="AA4516" s="188"/>
      <c r="AB4516" s="188">
        <v>494.63</v>
      </c>
      <c r="AC4516" s="188"/>
      <c r="AD4516" s="188"/>
      <c r="AE4516" s="188">
        <v>514.26</v>
      </c>
      <c r="AF4516" s="188">
        <v>382.35</v>
      </c>
    </row>
    <row r="4517" spans="1:32" x14ac:dyDescent="0.3">
      <c r="A4517" s="180" t="s">
        <v>973</v>
      </c>
      <c r="B4517" s="180">
        <v>7725</v>
      </c>
      <c r="C4517" s="182" t="s">
        <v>30771</v>
      </c>
      <c r="D4517" s="180" t="s">
        <v>37</v>
      </c>
      <c r="E4517" s="180" t="s">
        <v>26586</v>
      </c>
      <c r="F4517" s="188"/>
      <c r="G4517" s="188">
        <v>169</v>
      </c>
      <c r="H4517" s="188"/>
      <c r="I4517" s="188"/>
      <c r="J4517" s="188">
        <v>260</v>
      </c>
      <c r="K4517" s="188"/>
      <c r="L4517" s="188">
        <v>253.15</v>
      </c>
      <c r="M4517" s="188">
        <v>252</v>
      </c>
      <c r="N4517" s="188"/>
      <c r="O4517" s="188">
        <v>256.37</v>
      </c>
      <c r="P4517" s="188">
        <v>215.91</v>
      </c>
      <c r="Q4517" s="188">
        <v>239</v>
      </c>
      <c r="R4517" s="188"/>
      <c r="S4517" s="188">
        <v>230</v>
      </c>
      <c r="T4517" s="188"/>
      <c r="U4517" s="188">
        <v>188</v>
      </c>
      <c r="V4517" s="188">
        <v>242</v>
      </c>
      <c r="W4517" s="188"/>
      <c r="X4517" s="188">
        <v>287</v>
      </c>
      <c r="Y4517" s="188">
        <v>230.86</v>
      </c>
      <c r="Z4517" s="188">
        <v>224.1</v>
      </c>
      <c r="AA4517" s="188"/>
      <c r="AB4517" s="188">
        <v>258.73</v>
      </c>
      <c r="AC4517" s="188"/>
      <c r="AD4517" s="188"/>
      <c r="AE4517" s="188">
        <v>269</v>
      </c>
      <c r="AF4517" s="188">
        <v>200</v>
      </c>
    </row>
    <row r="4518" spans="1:32" x14ac:dyDescent="0.3">
      <c r="A4518" s="180" t="s">
        <v>973</v>
      </c>
      <c r="B4518" s="180">
        <v>7765</v>
      </c>
      <c r="C4518" s="182" t="s">
        <v>30772</v>
      </c>
      <c r="D4518" s="180" t="s">
        <v>37</v>
      </c>
      <c r="E4518" s="180" t="s">
        <v>857</v>
      </c>
      <c r="F4518" s="188"/>
      <c r="G4518" s="188">
        <v>362.14</v>
      </c>
      <c r="H4518" s="188"/>
      <c r="I4518" s="188"/>
      <c r="J4518" s="188">
        <v>557.14</v>
      </c>
      <c r="K4518" s="188"/>
      <c r="L4518" s="188">
        <v>542.46</v>
      </c>
      <c r="M4518" s="188">
        <v>539.99</v>
      </c>
      <c r="N4518" s="188"/>
      <c r="O4518" s="188">
        <v>549.36</v>
      </c>
      <c r="P4518" s="188">
        <v>462.66</v>
      </c>
      <c r="Q4518" s="188">
        <v>512.14</v>
      </c>
      <c r="R4518" s="188"/>
      <c r="S4518" s="188">
        <v>492.85</v>
      </c>
      <c r="T4518" s="188"/>
      <c r="U4518" s="188">
        <v>402.85</v>
      </c>
      <c r="V4518" s="188">
        <v>518.57000000000005</v>
      </c>
      <c r="W4518" s="188"/>
      <c r="X4518" s="188">
        <v>614.99</v>
      </c>
      <c r="Y4518" s="188">
        <v>494.69</v>
      </c>
      <c r="Z4518" s="188">
        <v>480.21</v>
      </c>
      <c r="AA4518" s="188"/>
      <c r="AB4518" s="188">
        <v>554.41999999999996</v>
      </c>
      <c r="AC4518" s="188"/>
      <c r="AD4518" s="188"/>
      <c r="AE4518" s="188">
        <v>576.41999999999996</v>
      </c>
      <c r="AF4518" s="188">
        <v>428.57</v>
      </c>
    </row>
    <row r="4519" spans="1:32" x14ac:dyDescent="0.3">
      <c r="A4519" s="180" t="s">
        <v>973</v>
      </c>
      <c r="B4519" s="180">
        <v>12569</v>
      </c>
      <c r="C4519" s="182" t="s">
        <v>30773</v>
      </c>
      <c r="D4519" s="180" t="s">
        <v>37</v>
      </c>
      <c r="E4519" s="180" t="s">
        <v>857</v>
      </c>
      <c r="F4519" s="188"/>
      <c r="G4519" s="188">
        <v>499.89</v>
      </c>
      <c r="H4519" s="188"/>
      <c r="I4519" s="188"/>
      <c r="J4519" s="188">
        <v>769.07</v>
      </c>
      <c r="K4519" s="188"/>
      <c r="L4519" s="188">
        <v>748.81</v>
      </c>
      <c r="M4519" s="188">
        <v>745.41</v>
      </c>
      <c r="N4519" s="188"/>
      <c r="O4519" s="188">
        <v>758.33</v>
      </c>
      <c r="P4519" s="188">
        <v>638.65</v>
      </c>
      <c r="Q4519" s="188">
        <v>706.95</v>
      </c>
      <c r="R4519" s="188"/>
      <c r="S4519" s="188">
        <v>680.33</v>
      </c>
      <c r="T4519" s="188"/>
      <c r="U4519" s="188">
        <v>556.1</v>
      </c>
      <c r="V4519" s="188">
        <v>715.83</v>
      </c>
      <c r="W4519" s="188"/>
      <c r="X4519" s="188">
        <v>848.94</v>
      </c>
      <c r="Y4519" s="188">
        <v>682.88</v>
      </c>
      <c r="Z4519" s="188">
        <v>662.88</v>
      </c>
      <c r="AA4519" s="188"/>
      <c r="AB4519" s="188">
        <v>765.31</v>
      </c>
      <c r="AC4519" s="188"/>
      <c r="AD4519" s="188"/>
      <c r="AE4519" s="188">
        <v>795.69</v>
      </c>
      <c r="AF4519" s="188">
        <v>591.59</v>
      </c>
    </row>
    <row r="4520" spans="1:32" x14ac:dyDescent="0.3">
      <c r="A4520" s="180" t="s">
        <v>973</v>
      </c>
      <c r="B4520" s="180">
        <v>7766</v>
      </c>
      <c r="C4520" s="182" t="s">
        <v>30774</v>
      </c>
      <c r="D4520" s="180" t="s">
        <v>37</v>
      </c>
      <c r="E4520" s="180" t="s">
        <v>857</v>
      </c>
      <c r="F4520" s="188"/>
      <c r="G4520" s="188">
        <v>531.14</v>
      </c>
      <c r="H4520" s="188"/>
      <c r="I4520" s="188"/>
      <c r="J4520" s="188">
        <v>817.14</v>
      </c>
      <c r="K4520" s="188"/>
      <c r="L4520" s="188">
        <v>795.61</v>
      </c>
      <c r="M4520" s="188">
        <v>791.99</v>
      </c>
      <c r="N4520" s="188"/>
      <c r="O4520" s="188">
        <v>805.73</v>
      </c>
      <c r="P4520" s="188">
        <v>678.57</v>
      </c>
      <c r="Q4520" s="188">
        <v>751.14</v>
      </c>
      <c r="R4520" s="188"/>
      <c r="S4520" s="188">
        <v>722.85</v>
      </c>
      <c r="T4520" s="188"/>
      <c r="U4520" s="188">
        <v>590.85</v>
      </c>
      <c r="V4520" s="188">
        <v>760.57</v>
      </c>
      <c r="W4520" s="188"/>
      <c r="X4520" s="188">
        <v>901.99</v>
      </c>
      <c r="Y4520" s="188">
        <v>725.55</v>
      </c>
      <c r="Z4520" s="188">
        <v>704.31</v>
      </c>
      <c r="AA4520" s="188"/>
      <c r="AB4520" s="188">
        <v>813.15</v>
      </c>
      <c r="AC4520" s="188"/>
      <c r="AD4520" s="188"/>
      <c r="AE4520" s="188">
        <v>845.42</v>
      </c>
      <c r="AF4520" s="188">
        <v>628.57000000000005</v>
      </c>
    </row>
    <row r="4521" spans="1:32" x14ac:dyDescent="0.3">
      <c r="A4521" s="180" t="s">
        <v>973</v>
      </c>
      <c r="B4521" s="180">
        <v>7767</v>
      </c>
      <c r="C4521" s="182" t="s">
        <v>30775</v>
      </c>
      <c r="D4521" s="180" t="s">
        <v>37</v>
      </c>
      <c r="E4521" s="180" t="s">
        <v>857</v>
      </c>
      <c r="F4521" s="188"/>
      <c r="G4521" s="188">
        <v>762.63</v>
      </c>
      <c r="H4521" s="188"/>
      <c r="I4521" s="188"/>
      <c r="J4521" s="188">
        <v>1173.27</v>
      </c>
      <c r="K4521" s="188"/>
      <c r="L4521" s="188">
        <v>1142.3599999999999</v>
      </c>
      <c r="M4521" s="188">
        <v>1137.17</v>
      </c>
      <c r="N4521" s="188"/>
      <c r="O4521" s="188">
        <v>1156.8900000000001</v>
      </c>
      <c r="P4521" s="188">
        <v>974.31</v>
      </c>
      <c r="Q4521" s="188">
        <v>1078.51</v>
      </c>
      <c r="R4521" s="188"/>
      <c r="S4521" s="188">
        <v>1037.8900000000001</v>
      </c>
      <c r="T4521" s="188"/>
      <c r="U4521" s="188">
        <v>848.36</v>
      </c>
      <c r="V4521" s="188">
        <v>1092.05</v>
      </c>
      <c r="W4521" s="188"/>
      <c r="X4521" s="188">
        <v>1295.1099999999999</v>
      </c>
      <c r="Y4521" s="188">
        <v>1041.77</v>
      </c>
      <c r="Z4521" s="188">
        <v>1011.27</v>
      </c>
      <c r="AA4521" s="188"/>
      <c r="AB4521" s="188">
        <v>1167.54</v>
      </c>
      <c r="AC4521" s="188"/>
      <c r="AD4521" s="188"/>
      <c r="AE4521" s="188">
        <v>1213.8900000000001</v>
      </c>
      <c r="AF4521" s="188">
        <v>902.52</v>
      </c>
    </row>
    <row r="4522" spans="1:32" x14ac:dyDescent="0.3">
      <c r="A4522" s="180" t="s">
        <v>973</v>
      </c>
      <c r="B4522" s="180">
        <v>7727</v>
      </c>
      <c r="C4522" s="182" t="s">
        <v>30776</v>
      </c>
      <c r="D4522" s="180" t="s">
        <v>37</v>
      </c>
      <c r="E4522" s="180" t="s">
        <v>857</v>
      </c>
      <c r="F4522" s="188"/>
      <c r="G4522" s="188">
        <v>2215.46</v>
      </c>
      <c r="H4522" s="188"/>
      <c r="I4522" s="188"/>
      <c r="J4522" s="188">
        <v>3408.4</v>
      </c>
      <c r="K4522" s="188"/>
      <c r="L4522" s="188">
        <v>3318.6</v>
      </c>
      <c r="M4522" s="188">
        <v>3303.52</v>
      </c>
      <c r="N4522" s="188"/>
      <c r="O4522" s="188">
        <v>3360.81</v>
      </c>
      <c r="P4522" s="188">
        <v>2830.41</v>
      </c>
      <c r="Q4522" s="188">
        <v>3133.1</v>
      </c>
      <c r="R4522" s="188"/>
      <c r="S4522" s="188">
        <v>3015.12</v>
      </c>
      <c r="T4522" s="188"/>
      <c r="U4522" s="188">
        <v>2464.5300000000002</v>
      </c>
      <c r="V4522" s="188">
        <v>3172.43</v>
      </c>
      <c r="W4522" s="188"/>
      <c r="X4522" s="188">
        <v>3762.35</v>
      </c>
      <c r="Y4522" s="188">
        <v>3026.4</v>
      </c>
      <c r="Z4522" s="188">
        <v>2937.78</v>
      </c>
      <c r="AA4522" s="188"/>
      <c r="AB4522" s="188">
        <v>3391.75</v>
      </c>
      <c r="AC4522" s="188"/>
      <c r="AD4522" s="188"/>
      <c r="AE4522" s="188">
        <v>3526.38</v>
      </c>
      <c r="AF4522" s="188">
        <v>2621.84</v>
      </c>
    </row>
    <row r="4523" spans="1:32" x14ac:dyDescent="0.3">
      <c r="A4523" s="180" t="s">
        <v>973</v>
      </c>
      <c r="B4523" s="180">
        <v>7760</v>
      </c>
      <c r="C4523" s="182" t="s">
        <v>30777</v>
      </c>
      <c r="D4523" s="180" t="s">
        <v>37</v>
      </c>
      <c r="E4523" s="180" t="s">
        <v>857</v>
      </c>
      <c r="F4523" s="188"/>
      <c r="G4523" s="188">
        <v>88.05</v>
      </c>
      <c r="H4523" s="188"/>
      <c r="I4523" s="188"/>
      <c r="J4523" s="188">
        <v>135.46</v>
      </c>
      <c r="K4523" s="188"/>
      <c r="L4523" s="188">
        <v>131.88999999999999</v>
      </c>
      <c r="M4523" s="188">
        <v>131.29</v>
      </c>
      <c r="N4523" s="188"/>
      <c r="O4523" s="188">
        <v>133.57</v>
      </c>
      <c r="P4523" s="188">
        <v>112.49</v>
      </c>
      <c r="Q4523" s="188">
        <v>124.52</v>
      </c>
      <c r="R4523" s="188"/>
      <c r="S4523" s="188">
        <v>119.83</v>
      </c>
      <c r="T4523" s="188"/>
      <c r="U4523" s="188">
        <v>97.94</v>
      </c>
      <c r="V4523" s="188">
        <v>126.08</v>
      </c>
      <c r="W4523" s="188"/>
      <c r="X4523" s="188">
        <v>149.52000000000001</v>
      </c>
      <c r="Y4523" s="188">
        <v>120.27</v>
      </c>
      <c r="Z4523" s="188">
        <v>116.75</v>
      </c>
      <c r="AA4523" s="188"/>
      <c r="AB4523" s="188">
        <v>134.80000000000001</v>
      </c>
      <c r="AC4523" s="188"/>
      <c r="AD4523" s="188"/>
      <c r="AE4523" s="188">
        <v>140.15</v>
      </c>
      <c r="AF4523" s="188">
        <v>104.2</v>
      </c>
    </row>
    <row r="4524" spans="1:32" x14ac:dyDescent="0.3">
      <c r="A4524" s="180" t="s">
        <v>973</v>
      </c>
      <c r="B4524" s="180">
        <v>7761</v>
      </c>
      <c r="C4524" s="182" t="s">
        <v>30778</v>
      </c>
      <c r="D4524" s="180" t="s">
        <v>37</v>
      </c>
      <c r="E4524" s="180" t="s">
        <v>857</v>
      </c>
      <c r="F4524" s="188"/>
      <c r="G4524" s="188">
        <v>92.31</v>
      </c>
      <c r="H4524" s="188"/>
      <c r="I4524" s="188"/>
      <c r="J4524" s="188">
        <v>142.01</v>
      </c>
      <c r="K4524" s="188"/>
      <c r="L4524" s="188">
        <v>138.27000000000001</v>
      </c>
      <c r="M4524" s="188">
        <v>137.63999999999999</v>
      </c>
      <c r="N4524" s="188"/>
      <c r="O4524" s="188">
        <v>140.03</v>
      </c>
      <c r="P4524" s="188">
        <v>117.93</v>
      </c>
      <c r="Q4524" s="188">
        <v>130.54</v>
      </c>
      <c r="R4524" s="188"/>
      <c r="S4524" s="188">
        <v>125.63</v>
      </c>
      <c r="T4524" s="188"/>
      <c r="U4524" s="188">
        <v>102.68</v>
      </c>
      <c r="V4524" s="188">
        <v>132.18</v>
      </c>
      <c r="W4524" s="188"/>
      <c r="X4524" s="188">
        <v>156.76</v>
      </c>
      <c r="Y4524" s="188">
        <v>126.1</v>
      </c>
      <c r="Z4524" s="188">
        <v>122.4</v>
      </c>
      <c r="AA4524" s="188"/>
      <c r="AB4524" s="188">
        <v>141.32</v>
      </c>
      <c r="AC4524" s="188"/>
      <c r="AD4524" s="188"/>
      <c r="AE4524" s="188">
        <v>146.93</v>
      </c>
      <c r="AF4524" s="188">
        <v>109.24</v>
      </c>
    </row>
    <row r="4525" spans="1:32" x14ac:dyDescent="0.3">
      <c r="A4525" s="180" t="s">
        <v>973</v>
      </c>
      <c r="B4525" s="180">
        <v>7752</v>
      </c>
      <c r="C4525" s="182" t="s">
        <v>30779</v>
      </c>
      <c r="D4525" s="180" t="s">
        <v>37</v>
      </c>
      <c r="E4525" s="180" t="s">
        <v>857</v>
      </c>
      <c r="F4525" s="188"/>
      <c r="G4525" s="188">
        <v>112.19</v>
      </c>
      <c r="H4525" s="188"/>
      <c r="I4525" s="188"/>
      <c r="J4525" s="188">
        <v>172.6</v>
      </c>
      <c r="K4525" s="188"/>
      <c r="L4525" s="188">
        <v>168.05</v>
      </c>
      <c r="M4525" s="188">
        <v>167.29</v>
      </c>
      <c r="N4525" s="188"/>
      <c r="O4525" s="188">
        <v>170.19</v>
      </c>
      <c r="P4525" s="188">
        <v>143.33000000000001</v>
      </c>
      <c r="Q4525" s="188">
        <v>158.66</v>
      </c>
      <c r="R4525" s="188"/>
      <c r="S4525" s="188">
        <v>152.68</v>
      </c>
      <c r="T4525" s="188"/>
      <c r="U4525" s="188">
        <v>124.8</v>
      </c>
      <c r="V4525" s="188">
        <v>160.65</v>
      </c>
      <c r="W4525" s="188"/>
      <c r="X4525" s="188">
        <v>190.52</v>
      </c>
      <c r="Y4525" s="188">
        <v>153.25</v>
      </c>
      <c r="Z4525" s="188">
        <v>148.77000000000001</v>
      </c>
      <c r="AA4525" s="188"/>
      <c r="AB4525" s="188">
        <v>171.76</v>
      </c>
      <c r="AC4525" s="188"/>
      <c r="AD4525" s="188"/>
      <c r="AE4525" s="188">
        <v>178.57</v>
      </c>
      <c r="AF4525" s="188">
        <v>132.77000000000001</v>
      </c>
    </row>
    <row r="4526" spans="1:32" x14ac:dyDescent="0.3">
      <c r="A4526" s="180" t="s">
        <v>973</v>
      </c>
      <c r="B4526" s="180">
        <v>7762</v>
      </c>
      <c r="C4526" s="182" t="s">
        <v>30780</v>
      </c>
      <c r="D4526" s="180" t="s">
        <v>37</v>
      </c>
      <c r="E4526" s="180" t="s">
        <v>857</v>
      </c>
      <c r="F4526" s="188"/>
      <c r="G4526" s="188">
        <v>146.63</v>
      </c>
      <c r="H4526" s="188"/>
      <c r="I4526" s="188"/>
      <c r="J4526" s="188">
        <v>225.58</v>
      </c>
      <c r="K4526" s="188"/>
      <c r="L4526" s="188">
        <v>219.64</v>
      </c>
      <c r="M4526" s="188">
        <v>218.64</v>
      </c>
      <c r="N4526" s="188"/>
      <c r="O4526" s="188">
        <v>222.43</v>
      </c>
      <c r="P4526" s="188">
        <v>187.33</v>
      </c>
      <c r="Q4526" s="188">
        <v>207.36</v>
      </c>
      <c r="R4526" s="188"/>
      <c r="S4526" s="188">
        <v>199.55</v>
      </c>
      <c r="T4526" s="188"/>
      <c r="U4526" s="188">
        <v>163.11000000000001</v>
      </c>
      <c r="V4526" s="188">
        <v>209.97</v>
      </c>
      <c r="W4526" s="188"/>
      <c r="X4526" s="188">
        <v>249.01</v>
      </c>
      <c r="Y4526" s="188">
        <v>200.3</v>
      </c>
      <c r="Z4526" s="188">
        <v>194.43</v>
      </c>
      <c r="AA4526" s="188"/>
      <c r="AB4526" s="188">
        <v>224.48</v>
      </c>
      <c r="AC4526" s="188"/>
      <c r="AD4526" s="188"/>
      <c r="AE4526" s="188">
        <v>233.39</v>
      </c>
      <c r="AF4526" s="188">
        <v>173.52</v>
      </c>
    </row>
    <row r="4527" spans="1:32" x14ac:dyDescent="0.3">
      <c r="A4527" s="180" t="s">
        <v>973</v>
      </c>
      <c r="B4527" s="180">
        <v>7722</v>
      </c>
      <c r="C4527" s="182" t="s">
        <v>30781</v>
      </c>
      <c r="D4527" s="180" t="s">
        <v>37</v>
      </c>
      <c r="E4527" s="180" t="s">
        <v>857</v>
      </c>
      <c r="F4527" s="188"/>
      <c r="G4527" s="188">
        <v>224.38</v>
      </c>
      <c r="H4527" s="188"/>
      <c r="I4527" s="188"/>
      <c r="J4527" s="188">
        <v>345.21</v>
      </c>
      <c r="K4527" s="188"/>
      <c r="L4527" s="188">
        <v>336.11</v>
      </c>
      <c r="M4527" s="188">
        <v>334.58</v>
      </c>
      <c r="N4527" s="188"/>
      <c r="O4527" s="188">
        <v>340.39</v>
      </c>
      <c r="P4527" s="188">
        <v>286.67</v>
      </c>
      <c r="Q4527" s="188">
        <v>317.32</v>
      </c>
      <c r="R4527" s="188"/>
      <c r="S4527" s="188">
        <v>305.37</v>
      </c>
      <c r="T4527" s="188"/>
      <c r="U4527" s="188">
        <v>249.61</v>
      </c>
      <c r="V4527" s="188">
        <v>321.31</v>
      </c>
      <c r="W4527" s="188"/>
      <c r="X4527" s="188">
        <v>381.05</v>
      </c>
      <c r="Y4527" s="188">
        <v>306.52</v>
      </c>
      <c r="Z4527" s="188">
        <v>297.54000000000002</v>
      </c>
      <c r="AA4527" s="188"/>
      <c r="AB4527" s="188">
        <v>343.52</v>
      </c>
      <c r="AC4527" s="188"/>
      <c r="AD4527" s="188"/>
      <c r="AE4527" s="188">
        <v>357.15</v>
      </c>
      <c r="AF4527" s="188">
        <v>265.54000000000002</v>
      </c>
    </row>
    <row r="4528" spans="1:32" x14ac:dyDescent="0.3">
      <c r="A4528" s="180" t="s">
        <v>973</v>
      </c>
      <c r="B4528" s="180">
        <v>7763</v>
      </c>
      <c r="C4528" s="182" t="s">
        <v>30782</v>
      </c>
      <c r="D4528" s="180" t="s">
        <v>37</v>
      </c>
      <c r="E4528" s="180" t="s">
        <v>857</v>
      </c>
      <c r="F4528" s="188"/>
      <c r="G4528" s="188">
        <v>273.38</v>
      </c>
      <c r="H4528" s="188"/>
      <c r="I4528" s="188"/>
      <c r="J4528" s="188">
        <v>420.58</v>
      </c>
      <c r="K4528" s="188"/>
      <c r="L4528" s="188">
        <v>409.5</v>
      </c>
      <c r="M4528" s="188">
        <v>407.64</v>
      </c>
      <c r="N4528" s="188"/>
      <c r="O4528" s="188">
        <v>414.71</v>
      </c>
      <c r="P4528" s="188">
        <v>349.26</v>
      </c>
      <c r="Q4528" s="188">
        <v>386.61</v>
      </c>
      <c r="R4528" s="188"/>
      <c r="S4528" s="188">
        <v>372.05</v>
      </c>
      <c r="T4528" s="188"/>
      <c r="U4528" s="188">
        <v>304.11</v>
      </c>
      <c r="V4528" s="188">
        <v>391.47</v>
      </c>
      <c r="W4528" s="188"/>
      <c r="X4528" s="188">
        <v>464.26</v>
      </c>
      <c r="Y4528" s="188">
        <v>373.45</v>
      </c>
      <c r="Z4528" s="188">
        <v>362.51</v>
      </c>
      <c r="AA4528" s="188"/>
      <c r="AB4528" s="188">
        <v>418.53</v>
      </c>
      <c r="AC4528" s="188"/>
      <c r="AD4528" s="188"/>
      <c r="AE4528" s="188">
        <v>435.14</v>
      </c>
      <c r="AF4528" s="188">
        <v>323.52</v>
      </c>
    </row>
    <row r="4529" spans="1:32" x14ac:dyDescent="0.3">
      <c r="A4529" s="180" t="s">
        <v>973</v>
      </c>
      <c r="B4529" s="180">
        <v>7764</v>
      </c>
      <c r="C4529" s="182" t="s">
        <v>30783</v>
      </c>
      <c r="D4529" s="180" t="s">
        <v>37</v>
      </c>
      <c r="E4529" s="180" t="s">
        <v>857</v>
      </c>
      <c r="F4529" s="188"/>
      <c r="G4529" s="188">
        <v>326.63</v>
      </c>
      <c r="H4529" s="188"/>
      <c r="I4529" s="188"/>
      <c r="J4529" s="188">
        <v>502.52</v>
      </c>
      <c r="K4529" s="188"/>
      <c r="L4529" s="188">
        <v>489.28</v>
      </c>
      <c r="M4529" s="188">
        <v>487.05</v>
      </c>
      <c r="N4529" s="188"/>
      <c r="O4529" s="188">
        <v>495.5</v>
      </c>
      <c r="P4529" s="188">
        <v>417.3</v>
      </c>
      <c r="Q4529" s="188">
        <v>461.93</v>
      </c>
      <c r="R4529" s="188"/>
      <c r="S4529" s="188">
        <v>444.53</v>
      </c>
      <c r="T4529" s="188"/>
      <c r="U4529" s="188">
        <v>363.36</v>
      </c>
      <c r="V4529" s="188">
        <v>467.73</v>
      </c>
      <c r="W4529" s="188"/>
      <c r="X4529" s="188">
        <v>554.70000000000005</v>
      </c>
      <c r="Y4529" s="188">
        <v>446.19</v>
      </c>
      <c r="Z4529" s="188">
        <v>433.13</v>
      </c>
      <c r="AA4529" s="188"/>
      <c r="AB4529" s="188">
        <v>500.06</v>
      </c>
      <c r="AC4529" s="188"/>
      <c r="AD4529" s="188"/>
      <c r="AE4529" s="188">
        <v>519.91</v>
      </c>
      <c r="AF4529" s="188">
        <v>386.55</v>
      </c>
    </row>
    <row r="4530" spans="1:32" x14ac:dyDescent="0.3">
      <c r="A4530" s="180" t="s">
        <v>973</v>
      </c>
      <c r="B4530" s="180">
        <v>12572</v>
      </c>
      <c r="C4530" s="182" t="s">
        <v>30784</v>
      </c>
      <c r="D4530" s="180" t="s">
        <v>37</v>
      </c>
      <c r="E4530" s="180" t="s">
        <v>857</v>
      </c>
      <c r="F4530" s="188"/>
      <c r="G4530" s="188">
        <v>461.55</v>
      </c>
      <c r="H4530" s="188"/>
      <c r="I4530" s="188"/>
      <c r="J4530" s="188">
        <v>710.08</v>
      </c>
      <c r="K4530" s="188"/>
      <c r="L4530" s="188">
        <v>691.37</v>
      </c>
      <c r="M4530" s="188">
        <v>688.23</v>
      </c>
      <c r="N4530" s="188"/>
      <c r="O4530" s="188">
        <v>700.17</v>
      </c>
      <c r="P4530" s="188">
        <v>589.66999999999996</v>
      </c>
      <c r="Q4530" s="188">
        <v>652.73</v>
      </c>
      <c r="R4530" s="188"/>
      <c r="S4530" s="188">
        <v>628.15</v>
      </c>
      <c r="T4530" s="188"/>
      <c r="U4530" s="188">
        <v>513.44000000000005</v>
      </c>
      <c r="V4530" s="188">
        <v>660.92</v>
      </c>
      <c r="W4530" s="188"/>
      <c r="X4530" s="188">
        <v>783.82</v>
      </c>
      <c r="Y4530" s="188">
        <v>630.49</v>
      </c>
      <c r="Z4530" s="188">
        <v>612.03</v>
      </c>
      <c r="AA4530" s="188"/>
      <c r="AB4530" s="188">
        <v>706.61</v>
      </c>
      <c r="AC4530" s="188"/>
      <c r="AD4530" s="188"/>
      <c r="AE4530" s="188">
        <v>734.66</v>
      </c>
      <c r="AF4530" s="188">
        <v>546.21</v>
      </c>
    </row>
    <row r="4531" spans="1:32" x14ac:dyDescent="0.3">
      <c r="A4531" s="180" t="s">
        <v>973</v>
      </c>
      <c r="B4531" s="180">
        <v>12573</v>
      </c>
      <c r="C4531" s="182" t="s">
        <v>30785</v>
      </c>
      <c r="D4531" s="180" t="s">
        <v>37</v>
      </c>
      <c r="E4531" s="180" t="s">
        <v>857</v>
      </c>
      <c r="F4531" s="188"/>
      <c r="G4531" s="188">
        <v>607.12</v>
      </c>
      <c r="H4531" s="188"/>
      <c r="I4531" s="188"/>
      <c r="J4531" s="188">
        <v>934.03</v>
      </c>
      <c r="K4531" s="188"/>
      <c r="L4531" s="188">
        <v>909.42</v>
      </c>
      <c r="M4531" s="188">
        <v>905.29</v>
      </c>
      <c r="N4531" s="188"/>
      <c r="O4531" s="188">
        <v>920.99</v>
      </c>
      <c r="P4531" s="188">
        <v>775.64</v>
      </c>
      <c r="Q4531" s="188">
        <v>858.59</v>
      </c>
      <c r="R4531" s="188"/>
      <c r="S4531" s="188">
        <v>826.26</v>
      </c>
      <c r="T4531" s="188"/>
      <c r="U4531" s="188">
        <v>675.37</v>
      </c>
      <c r="V4531" s="188">
        <v>869.36</v>
      </c>
      <c r="W4531" s="188"/>
      <c r="X4531" s="188">
        <v>1031.02</v>
      </c>
      <c r="Y4531" s="188">
        <v>829.35</v>
      </c>
      <c r="Z4531" s="188">
        <v>805.06</v>
      </c>
      <c r="AA4531" s="188"/>
      <c r="AB4531" s="188">
        <v>929.47</v>
      </c>
      <c r="AC4531" s="188"/>
      <c r="AD4531" s="188"/>
      <c r="AE4531" s="188">
        <v>966.36</v>
      </c>
      <c r="AF4531" s="188">
        <v>718.48</v>
      </c>
    </row>
    <row r="4532" spans="1:32" x14ac:dyDescent="0.3">
      <c r="A4532" s="180" t="s">
        <v>973</v>
      </c>
      <c r="B4532" s="180">
        <v>12574</v>
      </c>
      <c r="C4532" s="182" t="s">
        <v>30786</v>
      </c>
      <c r="D4532" s="180" t="s">
        <v>37</v>
      </c>
      <c r="E4532" s="180" t="s">
        <v>857</v>
      </c>
      <c r="F4532" s="188"/>
      <c r="G4532" s="188">
        <v>734.08</v>
      </c>
      <c r="H4532" s="188"/>
      <c r="I4532" s="188"/>
      <c r="J4532" s="188">
        <v>1129.3599999999999</v>
      </c>
      <c r="K4532" s="188"/>
      <c r="L4532" s="188">
        <v>1099.5999999999999</v>
      </c>
      <c r="M4532" s="188">
        <v>1094.6099999999999</v>
      </c>
      <c r="N4532" s="188"/>
      <c r="O4532" s="188">
        <v>1113.5899999999999</v>
      </c>
      <c r="P4532" s="188">
        <v>937.84</v>
      </c>
      <c r="Q4532" s="188">
        <v>1038.1400000000001</v>
      </c>
      <c r="R4532" s="188"/>
      <c r="S4532" s="188">
        <v>999.05</v>
      </c>
      <c r="T4532" s="188"/>
      <c r="U4532" s="188">
        <v>816.61</v>
      </c>
      <c r="V4532" s="188">
        <v>1051.17</v>
      </c>
      <c r="W4532" s="188"/>
      <c r="X4532" s="188">
        <v>1246.6400000000001</v>
      </c>
      <c r="Y4532" s="188">
        <v>1002.78</v>
      </c>
      <c r="Z4532" s="188">
        <v>973.42</v>
      </c>
      <c r="AA4532" s="188"/>
      <c r="AB4532" s="188">
        <v>1123.8399999999999</v>
      </c>
      <c r="AC4532" s="188"/>
      <c r="AD4532" s="188"/>
      <c r="AE4532" s="188">
        <v>1168.45</v>
      </c>
      <c r="AF4532" s="188">
        <v>868.73</v>
      </c>
    </row>
    <row r="4533" spans="1:32" x14ac:dyDescent="0.3">
      <c r="A4533" s="180" t="s">
        <v>973</v>
      </c>
      <c r="B4533" s="180">
        <v>12575</v>
      </c>
      <c r="C4533" s="182" t="s">
        <v>30787</v>
      </c>
      <c r="D4533" s="180" t="s">
        <v>37</v>
      </c>
      <c r="E4533" s="180" t="s">
        <v>857</v>
      </c>
      <c r="F4533" s="188"/>
      <c r="G4533" s="188">
        <v>1114.83</v>
      </c>
      <c r="H4533" s="188"/>
      <c r="I4533" s="188"/>
      <c r="J4533" s="188">
        <v>1715.12</v>
      </c>
      <c r="K4533" s="188"/>
      <c r="L4533" s="188">
        <v>1669.93</v>
      </c>
      <c r="M4533" s="188">
        <v>1662.35</v>
      </c>
      <c r="N4533" s="188"/>
      <c r="O4533" s="188">
        <v>1691.18</v>
      </c>
      <c r="P4533" s="188">
        <v>1424.28</v>
      </c>
      <c r="Q4533" s="188">
        <v>1576.59</v>
      </c>
      <c r="R4533" s="188"/>
      <c r="S4533" s="188">
        <v>1517.22</v>
      </c>
      <c r="T4533" s="188"/>
      <c r="U4533" s="188">
        <v>1240.1600000000001</v>
      </c>
      <c r="V4533" s="188">
        <v>1596.38</v>
      </c>
      <c r="W4533" s="188"/>
      <c r="X4533" s="188">
        <v>1893.23</v>
      </c>
      <c r="Y4533" s="188">
        <v>1522.9</v>
      </c>
      <c r="Z4533" s="188">
        <v>1478.3</v>
      </c>
      <c r="AA4533" s="188"/>
      <c r="AB4533" s="188">
        <v>1706.74</v>
      </c>
      <c r="AC4533" s="188"/>
      <c r="AD4533" s="188"/>
      <c r="AE4533" s="188">
        <v>1774.49</v>
      </c>
      <c r="AF4533" s="188">
        <v>1319.32</v>
      </c>
    </row>
    <row r="4534" spans="1:32" x14ac:dyDescent="0.3">
      <c r="A4534" s="180" t="s">
        <v>973</v>
      </c>
      <c r="B4534" s="180">
        <v>12576</v>
      </c>
      <c r="C4534" s="182" t="s">
        <v>30788</v>
      </c>
      <c r="D4534" s="180" t="s">
        <v>37</v>
      </c>
      <c r="E4534" s="180" t="s">
        <v>857</v>
      </c>
      <c r="F4534" s="188"/>
      <c r="G4534" s="188">
        <v>134.91</v>
      </c>
      <c r="H4534" s="188"/>
      <c r="I4534" s="188"/>
      <c r="J4534" s="188">
        <v>207.56</v>
      </c>
      <c r="K4534" s="188"/>
      <c r="L4534" s="188">
        <v>202.09</v>
      </c>
      <c r="M4534" s="188">
        <v>201.17</v>
      </c>
      <c r="N4534" s="188"/>
      <c r="O4534" s="188">
        <v>204.66</v>
      </c>
      <c r="P4534" s="188">
        <v>172.36</v>
      </c>
      <c r="Q4534" s="188">
        <v>190.79</v>
      </c>
      <c r="R4534" s="188"/>
      <c r="S4534" s="188">
        <v>183.61</v>
      </c>
      <c r="T4534" s="188"/>
      <c r="U4534" s="188">
        <v>150.08000000000001</v>
      </c>
      <c r="V4534" s="188">
        <v>193.19</v>
      </c>
      <c r="W4534" s="188"/>
      <c r="X4534" s="188">
        <v>229.11</v>
      </c>
      <c r="Y4534" s="188">
        <v>184.29</v>
      </c>
      <c r="Z4534" s="188">
        <v>178.9</v>
      </c>
      <c r="AA4534" s="188"/>
      <c r="AB4534" s="188">
        <v>206.54</v>
      </c>
      <c r="AC4534" s="188"/>
      <c r="AD4534" s="188"/>
      <c r="AE4534" s="188">
        <v>214.74</v>
      </c>
      <c r="AF4534" s="188">
        <v>159.66</v>
      </c>
    </row>
    <row r="4535" spans="1:32" x14ac:dyDescent="0.3">
      <c r="A4535" s="180" t="s">
        <v>973</v>
      </c>
      <c r="B4535" s="180">
        <v>12577</v>
      </c>
      <c r="C4535" s="182" t="s">
        <v>30789</v>
      </c>
      <c r="D4535" s="180" t="s">
        <v>37</v>
      </c>
      <c r="E4535" s="180" t="s">
        <v>857</v>
      </c>
      <c r="F4535" s="188"/>
      <c r="G4535" s="188">
        <v>181.78</v>
      </c>
      <c r="H4535" s="188"/>
      <c r="I4535" s="188"/>
      <c r="J4535" s="188">
        <v>279.66000000000003</v>
      </c>
      <c r="K4535" s="188"/>
      <c r="L4535" s="188">
        <v>272.29000000000002</v>
      </c>
      <c r="M4535" s="188">
        <v>271.05</v>
      </c>
      <c r="N4535" s="188"/>
      <c r="O4535" s="188">
        <v>275.75</v>
      </c>
      <c r="P4535" s="188">
        <v>232.23</v>
      </c>
      <c r="Q4535" s="188">
        <v>257.07</v>
      </c>
      <c r="R4535" s="188"/>
      <c r="S4535" s="188">
        <v>247.39</v>
      </c>
      <c r="T4535" s="188"/>
      <c r="U4535" s="188">
        <v>202.21</v>
      </c>
      <c r="V4535" s="188">
        <v>260.3</v>
      </c>
      <c r="W4535" s="188"/>
      <c r="X4535" s="188">
        <v>308.7</v>
      </c>
      <c r="Y4535" s="188">
        <v>248.32</v>
      </c>
      <c r="Z4535" s="188">
        <v>241.04</v>
      </c>
      <c r="AA4535" s="188"/>
      <c r="AB4535" s="188">
        <v>278.29000000000002</v>
      </c>
      <c r="AC4535" s="188"/>
      <c r="AD4535" s="188"/>
      <c r="AE4535" s="188">
        <v>289.33999999999997</v>
      </c>
      <c r="AF4535" s="188">
        <v>215.12</v>
      </c>
    </row>
    <row r="4536" spans="1:32" x14ac:dyDescent="0.3">
      <c r="A4536" s="180" t="s">
        <v>973</v>
      </c>
      <c r="B4536" s="180">
        <v>12578</v>
      </c>
      <c r="C4536" s="182" t="s">
        <v>30790</v>
      </c>
      <c r="D4536" s="180" t="s">
        <v>37</v>
      </c>
      <c r="E4536" s="180" t="s">
        <v>857</v>
      </c>
      <c r="F4536" s="188"/>
      <c r="G4536" s="188">
        <v>220.12</v>
      </c>
      <c r="H4536" s="188"/>
      <c r="I4536" s="188"/>
      <c r="J4536" s="188">
        <v>338.65</v>
      </c>
      <c r="K4536" s="188"/>
      <c r="L4536" s="188">
        <v>329.73</v>
      </c>
      <c r="M4536" s="188">
        <v>328.23</v>
      </c>
      <c r="N4536" s="188"/>
      <c r="O4536" s="188">
        <v>333.92</v>
      </c>
      <c r="P4536" s="188">
        <v>281.22000000000003</v>
      </c>
      <c r="Q4536" s="188">
        <v>311.3</v>
      </c>
      <c r="R4536" s="188"/>
      <c r="S4536" s="188">
        <v>299.57</v>
      </c>
      <c r="T4536" s="188"/>
      <c r="U4536" s="188">
        <v>244.87</v>
      </c>
      <c r="V4536" s="188">
        <v>315.20999999999998</v>
      </c>
      <c r="W4536" s="188"/>
      <c r="X4536" s="188">
        <v>373.82</v>
      </c>
      <c r="Y4536" s="188">
        <v>300.69</v>
      </c>
      <c r="Z4536" s="188">
        <v>291.89</v>
      </c>
      <c r="AA4536" s="188"/>
      <c r="AB4536" s="188">
        <v>337</v>
      </c>
      <c r="AC4536" s="188"/>
      <c r="AD4536" s="188"/>
      <c r="AE4536" s="188">
        <v>350.37</v>
      </c>
      <c r="AF4536" s="188">
        <v>260.5</v>
      </c>
    </row>
    <row r="4537" spans="1:32" x14ac:dyDescent="0.3">
      <c r="A4537" s="180" t="s">
        <v>973</v>
      </c>
      <c r="B4537" s="180">
        <v>12579</v>
      </c>
      <c r="C4537" s="182" t="s">
        <v>30791</v>
      </c>
      <c r="D4537" s="180" t="s">
        <v>37</v>
      </c>
      <c r="E4537" s="180" t="s">
        <v>857</v>
      </c>
      <c r="F4537" s="188"/>
      <c r="G4537" s="188">
        <v>379.18</v>
      </c>
      <c r="H4537" s="188"/>
      <c r="I4537" s="188"/>
      <c r="J4537" s="188">
        <v>583.36</v>
      </c>
      <c r="K4537" s="188"/>
      <c r="L4537" s="188">
        <v>567.99</v>
      </c>
      <c r="M4537" s="188">
        <v>565.41</v>
      </c>
      <c r="N4537" s="188"/>
      <c r="O4537" s="188">
        <v>575.21</v>
      </c>
      <c r="P4537" s="188">
        <v>484.43</v>
      </c>
      <c r="Q4537" s="188">
        <v>536.24</v>
      </c>
      <c r="R4537" s="188"/>
      <c r="S4537" s="188">
        <v>516.04999999999995</v>
      </c>
      <c r="T4537" s="188"/>
      <c r="U4537" s="188">
        <v>421.81</v>
      </c>
      <c r="V4537" s="188">
        <v>542.97</v>
      </c>
      <c r="W4537" s="188"/>
      <c r="X4537" s="188">
        <v>643.94000000000005</v>
      </c>
      <c r="Y4537" s="188">
        <v>517.98</v>
      </c>
      <c r="Z4537" s="188">
        <v>502.81</v>
      </c>
      <c r="AA4537" s="188"/>
      <c r="AB4537" s="188">
        <v>580.51</v>
      </c>
      <c r="AC4537" s="188"/>
      <c r="AD4537" s="188"/>
      <c r="AE4537" s="188">
        <v>603.54999999999995</v>
      </c>
      <c r="AF4537" s="188">
        <v>448.73</v>
      </c>
    </row>
    <row r="4538" spans="1:32" x14ac:dyDescent="0.3">
      <c r="A4538" s="180" t="s">
        <v>973</v>
      </c>
      <c r="B4538" s="180">
        <v>12580</v>
      </c>
      <c r="C4538" s="182" t="s">
        <v>30792</v>
      </c>
      <c r="D4538" s="180" t="s">
        <v>37</v>
      </c>
      <c r="E4538" s="180" t="s">
        <v>857</v>
      </c>
      <c r="F4538" s="188"/>
      <c r="G4538" s="188">
        <v>395.09</v>
      </c>
      <c r="H4538" s="188"/>
      <c r="I4538" s="188"/>
      <c r="J4538" s="188">
        <v>607.83000000000004</v>
      </c>
      <c r="K4538" s="188"/>
      <c r="L4538" s="188">
        <v>591.80999999999995</v>
      </c>
      <c r="M4538" s="188">
        <v>589.12</v>
      </c>
      <c r="N4538" s="188"/>
      <c r="O4538" s="188">
        <v>599.34</v>
      </c>
      <c r="P4538" s="188">
        <v>504.75</v>
      </c>
      <c r="Q4538" s="188">
        <v>558.73</v>
      </c>
      <c r="R4538" s="188"/>
      <c r="S4538" s="188">
        <v>537.69000000000005</v>
      </c>
      <c r="T4538" s="188"/>
      <c r="U4538" s="188">
        <v>439.5</v>
      </c>
      <c r="V4538" s="188">
        <v>565.75</v>
      </c>
      <c r="W4538" s="188"/>
      <c r="X4538" s="188">
        <v>670.95</v>
      </c>
      <c r="Y4538" s="188">
        <v>539.70000000000005</v>
      </c>
      <c r="Z4538" s="188">
        <v>523.9</v>
      </c>
      <c r="AA4538" s="188"/>
      <c r="AB4538" s="188">
        <v>604.86</v>
      </c>
      <c r="AC4538" s="188"/>
      <c r="AD4538" s="188"/>
      <c r="AE4538" s="188">
        <v>628.87</v>
      </c>
      <c r="AF4538" s="188">
        <v>467.56</v>
      </c>
    </row>
    <row r="4539" spans="1:32" x14ac:dyDescent="0.3">
      <c r="A4539" s="180" t="s">
        <v>973</v>
      </c>
      <c r="B4539" s="180">
        <v>12581</v>
      </c>
      <c r="C4539" s="182" t="s">
        <v>30793</v>
      </c>
      <c r="D4539" s="180" t="s">
        <v>37</v>
      </c>
      <c r="E4539" s="180" t="s">
        <v>857</v>
      </c>
      <c r="F4539" s="188"/>
      <c r="G4539" s="188">
        <v>423.21</v>
      </c>
      <c r="H4539" s="188"/>
      <c r="I4539" s="188"/>
      <c r="J4539" s="188">
        <v>651.09</v>
      </c>
      <c r="K4539" s="188"/>
      <c r="L4539" s="188">
        <v>633.92999999999995</v>
      </c>
      <c r="M4539" s="188">
        <v>631.04999999999995</v>
      </c>
      <c r="N4539" s="188"/>
      <c r="O4539" s="188">
        <v>642</v>
      </c>
      <c r="P4539" s="188">
        <v>540.67999999999995</v>
      </c>
      <c r="Q4539" s="188">
        <v>598.5</v>
      </c>
      <c r="R4539" s="188"/>
      <c r="S4539" s="188">
        <v>575.96</v>
      </c>
      <c r="T4539" s="188"/>
      <c r="U4539" s="188">
        <v>470.78</v>
      </c>
      <c r="V4539" s="188">
        <v>606.01</v>
      </c>
      <c r="W4539" s="188"/>
      <c r="X4539" s="188">
        <v>718.7</v>
      </c>
      <c r="Y4539" s="188">
        <v>578.12</v>
      </c>
      <c r="Z4539" s="188">
        <v>561.19000000000005</v>
      </c>
      <c r="AA4539" s="188"/>
      <c r="AB4539" s="188">
        <v>647.91</v>
      </c>
      <c r="AC4539" s="188"/>
      <c r="AD4539" s="188"/>
      <c r="AE4539" s="188">
        <v>673.63</v>
      </c>
      <c r="AF4539" s="188">
        <v>500.84</v>
      </c>
    </row>
    <row r="4540" spans="1:32" x14ac:dyDescent="0.3">
      <c r="A4540" s="180" t="s">
        <v>973</v>
      </c>
      <c r="B4540" s="180">
        <v>7720</v>
      </c>
      <c r="C4540" s="182" t="s">
        <v>30794</v>
      </c>
      <c r="D4540" s="180" t="s">
        <v>37</v>
      </c>
      <c r="E4540" s="180" t="s">
        <v>857</v>
      </c>
      <c r="F4540" s="188"/>
      <c r="G4540" s="188">
        <v>661.79</v>
      </c>
      <c r="H4540" s="188"/>
      <c r="I4540" s="188"/>
      <c r="J4540" s="188">
        <v>1018.15</v>
      </c>
      <c r="K4540" s="188"/>
      <c r="L4540" s="188">
        <v>991.32</v>
      </c>
      <c r="M4540" s="188">
        <v>986.82</v>
      </c>
      <c r="N4540" s="188"/>
      <c r="O4540" s="188">
        <v>1003.93</v>
      </c>
      <c r="P4540" s="188">
        <v>845.49</v>
      </c>
      <c r="Q4540" s="188">
        <v>935.91</v>
      </c>
      <c r="R4540" s="188"/>
      <c r="S4540" s="188">
        <v>900.67</v>
      </c>
      <c r="T4540" s="188"/>
      <c r="U4540" s="188">
        <v>736.2</v>
      </c>
      <c r="V4540" s="188">
        <v>947.66</v>
      </c>
      <c r="W4540" s="188"/>
      <c r="X4540" s="188">
        <v>1123.8800000000001</v>
      </c>
      <c r="Y4540" s="188">
        <v>904.04</v>
      </c>
      <c r="Z4540" s="188">
        <v>877.56</v>
      </c>
      <c r="AA4540" s="188"/>
      <c r="AB4540" s="188">
        <v>1013.17</v>
      </c>
      <c r="AC4540" s="188"/>
      <c r="AD4540" s="188"/>
      <c r="AE4540" s="188">
        <v>1053.3900000000001</v>
      </c>
      <c r="AF4540" s="188">
        <v>783.19</v>
      </c>
    </row>
    <row r="4541" spans="1:32" x14ac:dyDescent="0.3">
      <c r="A4541" s="180" t="s">
        <v>973</v>
      </c>
      <c r="B4541" s="180">
        <v>40335</v>
      </c>
      <c r="C4541" s="182" t="s">
        <v>30795</v>
      </c>
      <c r="D4541" s="180" t="s">
        <v>37</v>
      </c>
      <c r="E4541" s="180" t="s">
        <v>857</v>
      </c>
      <c r="F4541" s="188"/>
      <c r="G4541" s="188">
        <v>138.46</v>
      </c>
      <c r="H4541" s="188"/>
      <c r="I4541" s="188"/>
      <c r="J4541" s="188">
        <v>213.02</v>
      </c>
      <c r="K4541" s="188"/>
      <c r="L4541" s="188">
        <v>207.41</v>
      </c>
      <c r="M4541" s="188">
        <v>206.47</v>
      </c>
      <c r="N4541" s="188"/>
      <c r="O4541" s="188">
        <v>210.05</v>
      </c>
      <c r="P4541" s="188">
        <v>176.9</v>
      </c>
      <c r="Q4541" s="188">
        <v>195.81</v>
      </c>
      <c r="R4541" s="188"/>
      <c r="S4541" s="188">
        <v>188.44</v>
      </c>
      <c r="T4541" s="188"/>
      <c r="U4541" s="188">
        <v>154.03</v>
      </c>
      <c r="V4541" s="188">
        <v>198.27</v>
      </c>
      <c r="W4541" s="188"/>
      <c r="X4541" s="188">
        <v>235.14</v>
      </c>
      <c r="Y4541" s="188">
        <v>189.14</v>
      </c>
      <c r="Z4541" s="188">
        <v>183.61</v>
      </c>
      <c r="AA4541" s="188"/>
      <c r="AB4541" s="188">
        <v>211.98</v>
      </c>
      <c r="AC4541" s="188"/>
      <c r="AD4541" s="188"/>
      <c r="AE4541" s="188">
        <v>220.39</v>
      </c>
      <c r="AF4541" s="188">
        <v>163.86</v>
      </c>
    </row>
    <row r="4542" spans="1:32" x14ac:dyDescent="0.3">
      <c r="A4542" s="180" t="s">
        <v>973</v>
      </c>
      <c r="B4542" s="180">
        <v>7740</v>
      </c>
      <c r="C4542" s="182" t="s">
        <v>30796</v>
      </c>
      <c r="D4542" s="180" t="s">
        <v>37</v>
      </c>
      <c r="E4542" s="180" t="s">
        <v>857</v>
      </c>
      <c r="F4542" s="188"/>
      <c r="G4542" s="188">
        <v>142.01</v>
      </c>
      <c r="H4542" s="188"/>
      <c r="I4542" s="188"/>
      <c r="J4542" s="188">
        <v>218.48</v>
      </c>
      <c r="K4542" s="188"/>
      <c r="L4542" s="188">
        <v>212.73</v>
      </c>
      <c r="M4542" s="188">
        <v>211.76</v>
      </c>
      <c r="N4542" s="188"/>
      <c r="O4542" s="188">
        <v>215.43</v>
      </c>
      <c r="P4542" s="188">
        <v>181.43</v>
      </c>
      <c r="Q4542" s="188">
        <v>200.84</v>
      </c>
      <c r="R4542" s="188"/>
      <c r="S4542" s="188">
        <v>193.27</v>
      </c>
      <c r="T4542" s="188"/>
      <c r="U4542" s="188">
        <v>157.97999999999999</v>
      </c>
      <c r="V4542" s="188">
        <v>203.36</v>
      </c>
      <c r="W4542" s="188"/>
      <c r="X4542" s="188">
        <v>241.17</v>
      </c>
      <c r="Y4542" s="188">
        <v>193.99</v>
      </c>
      <c r="Z4542" s="188">
        <v>188.31</v>
      </c>
      <c r="AA4542" s="188"/>
      <c r="AB4542" s="188">
        <v>217.42</v>
      </c>
      <c r="AC4542" s="188"/>
      <c r="AD4542" s="188"/>
      <c r="AE4542" s="188">
        <v>226.05</v>
      </c>
      <c r="AF4542" s="188">
        <v>168.06</v>
      </c>
    </row>
    <row r="4543" spans="1:32" x14ac:dyDescent="0.3">
      <c r="A4543" s="180" t="s">
        <v>973</v>
      </c>
      <c r="B4543" s="180">
        <v>7741</v>
      </c>
      <c r="C4543" s="182" t="s">
        <v>30797</v>
      </c>
      <c r="D4543" s="180" t="s">
        <v>37</v>
      </c>
      <c r="E4543" s="180" t="s">
        <v>857</v>
      </c>
      <c r="F4543" s="188"/>
      <c r="G4543" s="188">
        <v>262.73</v>
      </c>
      <c r="H4543" s="188"/>
      <c r="I4543" s="188"/>
      <c r="J4543" s="188">
        <v>404.2</v>
      </c>
      <c r="K4543" s="188"/>
      <c r="L4543" s="188">
        <v>393.55</v>
      </c>
      <c r="M4543" s="188">
        <v>391.76</v>
      </c>
      <c r="N4543" s="188"/>
      <c r="O4543" s="188">
        <v>398.55</v>
      </c>
      <c r="P4543" s="188">
        <v>335.65</v>
      </c>
      <c r="Q4543" s="188">
        <v>371.55</v>
      </c>
      <c r="R4543" s="188"/>
      <c r="S4543" s="188">
        <v>357.56</v>
      </c>
      <c r="T4543" s="188"/>
      <c r="U4543" s="188">
        <v>292.26</v>
      </c>
      <c r="V4543" s="188">
        <v>376.21</v>
      </c>
      <c r="W4543" s="188"/>
      <c r="X4543" s="188">
        <v>446.17</v>
      </c>
      <c r="Y4543" s="188">
        <v>358.89</v>
      </c>
      <c r="Z4543" s="188">
        <v>348.39</v>
      </c>
      <c r="AA4543" s="188"/>
      <c r="AB4543" s="188">
        <v>402.22</v>
      </c>
      <c r="AC4543" s="188"/>
      <c r="AD4543" s="188"/>
      <c r="AE4543" s="188">
        <v>418.19</v>
      </c>
      <c r="AF4543" s="188">
        <v>310.92</v>
      </c>
    </row>
    <row r="4544" spans="1:32" x14ac:dyDescent="0.3">
      <c r="A4544" s="180" t="s">
        <v>973</v>
      </c>
      <c r="B4544" s="180">
        <v>7774</v>
      </c>
      <c r="C4544" s="182" t="s">
        <v>30798</v>
      </c>
      <c r="D4544" s="180" t="s">
        <v>37</v>
      </c>
      <c r="E4544" s="180" t="s">
        <v>857</v>
      </c>
      <c r="F4544" s="188"/>
      <c r="G4544" s="188">
        <v>322.37</v>
      </c>
      <c r="H4544" s="188"/>
      <c r="I4544" s="188"/>
      <c r="J4544" s="188">
        <v>495.96</v>
      </c>
      <c r="K4544" s="188"/>
      <c r="L4544" s="188">
        <v>482.89</v>
      </c>
      <c r="M4544" s="188">
        <v>480.7</v>
      </c>
      <c r="N4544" s="188"/>
      <c r="O4544" s="188">
        <v>489.04</v>
      </c>
      <c r="P4544" s="188">
        <v>411.86</v>
      </c>
      <c r="Q4544" s="188">
        <v>455.9</v>
      </c>
      <c r="R4544" s="188"/>
      <c r="S4544" s="188">
        <v>438.73</v>
      </c>
      <c r="T4544" s="188"/>
      <c r="U4544" s="188">
        <v>358.62</v>
      </c>
      <c r="V4544" s="188">
        <v>461.63</v>
      </c>
      <c r="W4544" s="188"/>
      <c r="X4544" s="188">
        <v>547.47</v>
      </c>
      <c r="Y4544" s="188">
        <v>440.37</v>
      </c>
      <c r="Z4544" s="188">
        <v>427.48</v>
      </c>
      <c r="AA4544" s="188"/>
      <c r="AB4544" s="188">
        <v>493.54</v>
      </c>
      <c r="AC4544" s="188"/>
      <c r="AD4544" s="188"/>
      <c r="AE4544" s="188">
        <v>513.13</v>
      </c>
      <c r="AF4544" s="188">
        <v>381.51</v>
      </c>
    </row>
    <row r="4545" spans="1:32" x14ac:dyDescent="0.3">
      <c r="A4545" s="180" t="s">
        <v>973</v>
      </c>
      <c r="B4545" s="180">
        <v>7744</v>
      </c>
      <c r="C4545" s="182" t="s">
        <v>30799</v>
      </c>
      <c r="D4545" s="180" t="s">
        <v>37</v>
      </c>
      <c r="E4545" s="180" t="s">
        <v>857</v>
      </c>
      <c r="F4545" s="188"/>
      <c r="G4545" s="188">
        <v>421.07</v>
      </c>
      <c r="H4545" s="188"/>
      <c r="I4545" s="188"/>
      <c r="J4545" s="188">
        <v>647.80999999999995</v>
      </c>
      <c r="K4545" s="188"/>
      <c r="L4545" s="188">
        <v>630.74</v>
      </c>
      <c r="M4545" s="188">
        <v>627.88</v>
      </c>
      <c r="N4545" s="188"/>
      <c r="O4545" s="188">
        <v>638.77</v>
      </c>
      <c r="P4545" s="188">
        <v>537.96</v>
      </c>
      <c r="Q4545" s="188">
        <v>595.49</v>
      </c>
      <c r="R4545" s="188"/>
      <c r="S4545" s="188">
        <v>573.05999999999995</v>
      </c>
      <c r="T4545" s="188"/>
      <c r="U4545" s="188">
        <v>468.42</v>
      </c>
      <c r="V4545" s="188">
        <v>602.96</v>
      </c>
      <c r="W4545" s="188"/>
      <c r="X4545" s="188">
        <v>715.08</v>
      </c>
      <c r="Y4545" s="188">
        <v>575.20000000000005</v>
      </c>
      <c r="Z4545" s="188">
        <v>558.36</v>
      </c>
      <c r="AA4545" s="188"/>
      <c r="AB4545" s="188">
        <v>644.65</v>
      </c>
      <c r="AC4545" s="188"/>
      <c r="AD4545" s="188"/>
      <c r="AE4545" s="188">
        <v>670.23</v>
      </c>
      <c r="AF4545" s="188">
        <v>498.31</v>
      </c>
    </row>
    <row r="4546" spans="1:32" x14ac:dyDescent="0.3">
      <c r="A4546" s="180" t="s">
        <v>973</v>
      </c>
      <c r="B4546" s="180">
        <v>7773</v>
      </c>
      <c r="C4546" s="182" t="s">
        <v>30800</v>
      </c>
      <c r="D4546" s="180" t="s">
        <v>37</v>
      </c>
      <c r="E4546" s="180" t="s">
        <v>857</v>
      </c>
      <c r="F4546" s="188"/>
      <c r="G4546" s="188">
        <v>430.38</v>
      </c>
      <c r="H4546" s="188"/>
      <c r="I4546" s="188"/>
      <c r="J4546" s="188">
        <v>662.12</v>
      </c>
      <c r="K4546" s="188"/>
      <c r="L4546" s="188">
        <v>644.67999999999995</v>
      </c>
      <c r="M4546" s="188">
        <v>641.75</v>
      </c>
      <c r="N4546" s="188"/>
      <c r="O4546" s="188">
        <v>652.88</v>
      </c>
      <c r="P4546" s="188">
        <v>549.84</v>
      </c>
      <c r="Q4546" s="188">
        <v>608.64</v>
      </c>
      <c r="R4546" s="188"/>
      <c r="S4546" s="188">
        <v>585.72</v>
      </c>
      <c r="T4546" s="188"/>
      <c r="U4546" s="188">
        <v>478.76</v>
      </c>
      <c r="V4546" s="188">
        <v>616.28</v>
      </c>
      <c r="W4546" s="188"/>
      <c r="X4546" s="188">
        <v>730.88</v>
      </c>
      <c r="Y4546" s="188">
        <v>587.91</v>
      </c>
      <c r="Z4546" s="188">
        <v>570.70000000000005</v>
      </c>
      <c r="AA4546" s="188"/>
      <c r="AB4546" s="188">
        <v>658.89</v>
      </c>
      <c r="AC4546" s="188"/>
      <c r="AD4546" s="188"/>
      <c r="AE4546" s="188">
        <v>685.04</v>
      </c>
      <c r="AF4546" s="188">
        <v>509.32</v>
      </c>
    </row>
    <row r="4547" spans="1:32" x14ac:dyDescent="0.3">
      <c r="A4547" s="180" t="s">
        <v>973</v>
      </c>
      <c r="B4547" s="180">
        <v>7754</v>
      </c>
      <c r="C4547" s="182" t="s">
        <v>30801</v>
      </c>
      <c r="D4547" s="180" t="s">
        <v>37</v>
      </c>
      <c r="E4547" s="180" t="s">
        <v>857</v>
      </c>
      <c r="F4547" s="188"/>
      <c r="G4547" s="188">
        <v>652.55999999999995</v>
      </c>
      <c r="H4547" s="188"/>
      <c r="I4547" s="188"/>
      <c r="J4547" s="188">
        <v>1003.94</v>
      </c>
      <c r="K4547" s="188"/>
      <c r="L4547" s="188">
        <v>977.49</v>
      </c>
      <c r="M4547" s="188">
        <v>973.05</v>
      </c>
      <c r="N4547" s="188"/>
      <c r="O4547" s="188">
        <v>989.93</v>
      </c>
      <c r="P4547" s="188">
        <v>833.7</v>
      </c>
      <c r="Q4547" s="188">
        <v>922.86</v>
      </c>
      <c r="R4547" s="188"/>
      <c r="S4547" s="188">
        <v>888.1</v>
      </c>
      <c r="T4547" s="188"/>
      <c r="U4547" s="188">
        <v>725.93</v>
      </c>
      <c r="V4547" s="188">
        <v>934.44</v>
      </c>
      <c r="W4547" s="188"/>
      <c r="X4547" s="188">
        <v>1108.2</v>
      </c>
      <c r="Y4547" s="188">
        <v>891.42</v>
      </c>
      <c r="Z4547" s="188">
        <v>865.32</v>
      </c>
      <c r="AA4547" s="188"/>
      <c r="AB4547" s="188">
        <v>999.04</v>
      </c>
      <c r="AC4547" s="188"/>
      <c r="AD4547" s="188"/>
      <c r="AE4547" s="188">
        <v>1038.7</v>
      </c>
      <c r="AF4547" s="188">
        <v>772.26</v>
      </c>
    </row>
    <row r="4548" spans="1:32" x14ac:dyDescent="0.3">
      <c r="A4548" s="180" t="s">
        <v>973</v>
      </c>
      <c r="B4548" s="180">
        <v>7735</v>
      </c>
      <c r="C4548" s="182" t="s">
        <v>30802</v>
      </c>
      <c r="D4548" s="180" t="s">
        <v>37</v>
      </c>
      <c r="E4548" s="180" t="s">
        <v>857</v>
      </c>
      <c r="F4548" s="188"/>
      <c r="G4548" s="188">
        <v>845</v>
      </c>
      <c r="H4548" s="188"/>
      <c r="I4548" s="188"/>
      <c r="J4548" s="188">
        <v>1300</v>
      </c>
      <c r="K4548" s="188"/>
      <c r="L4548" s="188">
        <v>1265.75</v>
      </c>
      <c r="M4548" s="188">
        <v>1260</v>
      </c>
      <c r="N4548" s="188"/>
      <c r="O4548" s="188">
        <v>1281.8499999999999</v>
      </c>
      <c r="P4548" s="188">
        <v>1079.55</v>
      </c>
      <c r="Q4548" s="188">
        <v>1195</v>
      </c>
      <c r="R4548" s="188"/>
      <c r="S4548" s="188">
        <v>1150</v>
      </c>
      <c r="T4548" s="188"/>
      <c r="U4548" s="188">
        <v>940</v>
      </c>
      <c r="V4548" s="188">
        <v>1210</v>
      </c>
      <c r="W4548" s="188"/>
      <c r="X4548" s="188">
        <v>1435</v>
      </c>
      <c r="Y4548" s="188">
        <v>1154.3</v>
      </c>
      <c r="Z4548" s="188">
        <v>1120.5</v>
      </c>
      <c r="AA4548" s="188"/>
      <c r="AB4548" s="188">
        <v>1293.6500000000001</v>
      </c>
      <c r="AC4548" s="188"/>
      <c r="AD4548" s="188"/>
      <c r="AE4548" s="188">
        <v>1345</v>
      </c>
      <c r="AF4548" s="188">
        <v>1000</v>
      </c>
    </row>
    <row r="4549" spans="1:32" x14ac:dyDescent="0.3">
      <c r="A4549" s="180" t="s">
        <v>973</v>
      </c>
      <c r="B4549" s="180">
        <v>7755</v>
      </c>
      <c r="C4549" s="182" t="s">
        <v>30803</v>
      </c>
      <c r="D4549" s="180" t="s">
        <v>37</v>
      </c>
      <c r="E4549" s="180" t="s">
        <v>857</v>
      </c>
      <c r="F4549" s="188"/>
      <c r="G4549" s="188">
        <v>167.57</v>
      </c>
      <c r="H4549" s="188"/>
      <c r="I4549" s="188"/>
      <c r="J4549" s="188">
        <v>257.81</v>
      </c>
      <c r="K4549" s="188"/>
      <c r="L4549" s="188">
        <v>251.02</v>
      </c>
      <c r="M4549" s="188">
        <v>249.88</v>
      </c>
      <c r="N4549" s="188"/>
      <c r="O4549" s="188">
        <v>254.21</v>
      </c>
      <c r="P4549" s="188">
        <v>214.09</v>
      </c>
      <c r="Q4549" s="188">
        <v>236.99</v>
      </c>
      <c r="R4549" s="188"/>
      <c r="S4549" s="188">
        <v>228.06</v>
      </c>
      <c r="T4549" s="188"/>
      <c r="U4549" s="188">
        <v>186.42</v>
      </c>
      <c r="V4549" s="188">
        <v>239.96</v>
      </c>
      <c r="W4549" s="188"/>
      <c r="X4549" s="188">
        <v>284.58</v>
      </c>
      <c r="Y4549" s="188">
        <v>228.91</v>
      </c>
      <c r="Z4549" s="188">
        <v>222.21</v>
      </c>
      <c r="AA4549" s="188"/>
      <c r="AB4549" s="188">
        <v>256.55</v>
      </c>
      <c r="AC4549" s="188"/>
      <c r="AD4549" s="188"/>
      <c r="AE4549" s="188">
        <v>266.73</v>
      </c>
      <c r="AF4549" s="188">
        <v>198.31</v>
      </c>
    </row>
    <row r="4550" spans="1:32" x14ac:dyDescent="0.3">
      <c r="A4550" s="180" t="s">
        <v>973</v>
      </c>
      <c r="B4550" s="180">
        <v>7776</v>
      </c>
      <c r="C4550" s="182" t="s">
        <v>30804</v>
      </c>
      <c r="D4550" s="180" t="s">
        <v>37</v>
      </c>
      <c r="E4550" s="180" t="s">
        <v>857</v>
      </c>
      <c r="F4550" s="188"/>
      <c r="G4550" s="188">
        <v>349.36</v>
      </c>
      <c r="H4550" s="188"/>
      <c r="I4550" s="188"/>
      <c r="J4550" s="188">
        <v>537.47</v>
      </c>
      <c r="K4550" s="188"/>
      <c r="L4550" s="188">
        <v>523.30999999999995</v>
      </c>
      <c r="M4550" s="188">
        <v>520.94000000000005</v>
      </c>
      <c r="N4550" s="188"/>
      <c r="O4550" s="188">
        <v>529.97</v>
      </c>
      <c r="P4550" s="188">
        <v>446.33</v>
      </c>
      <c r="Q4550" s="188">
        <v>494.06</v>
      </c>
      <c r="R4550" s="188"/>
      <c r="S4550" s="188">
        <v>475.46</v>
      </c>
      <c r="T4550" s="188"/>
      <c r="U4550" s="188">
        <v>388.63</v>
      </c>
      <c r="V4550" s="188">
        <v>500.26</v>
      </c>
      <c r="W4550" s="188"/>
      <c r="X4550" s="188">
        <v>593.29</v>
      </c>
      <c r="Y4550" s="188">
        <v>477.24</v>
      </c>
      <c r="Z4550" s="188">
        <v>463.26</v>
      </c>
      <c r="AA4550" s="188"/>
      <c r="AB4550" s="188">
        <v>534.85</v>
      </c>
      <c r="AC4550" s="188"/>
      <c r="AD4550" s="188"/>
      <c r="AE4550" s="188">
        <v>556.08000000000004</v>
      </c>
      <c r="AF4550" s="188">
        <v>413.44</v>
      </c>
    </row>
    <row r="4551" spans="1:32" x14ac:dyDescent="0.3">
      <c r="A4551" s="180" t="s">
        <v>973</v>
      </c>
      <c r="B4551" s="180">
        <v>7743</v>
      </c>
      <c r="C4551" s="182" t="s">
        <v>30805</v>
      </c>
      <c r="D4551" s="180" t="s">
        <v>37</v>
      </c>
      <c r="E4551" s="180" t="s">
        <v>857</v>
      </c>
      <c r="F4551" s="188"/>
      <c r="G4551" s="188">
        <v>369.95</v>
      </c>
      <c r="H4551" s="188"/>
      <c r="I4551" s="188"/>
      <c r="J4551" s="188">
        <v>569.15</v>
      </c>
      <c r="K4551" s="188"/>
      <c r="L4551" s="188">
        <v>554.16</v>
      </c>
      <c r="M4551" s="188">
        <v>551.64</v>
      </c>
      <c r="N4551" s="188"/>
      <c r="O4551" s="188">
        <v>561.21</v>
      </c>
      <c r="P4551" s="188">
        <v>472.64</v>
      </c>
      <c r="Q4551" s="188">
        <v>523.17999999999995</v>
      </c>
      <c r="R4551" s="188"/>
      <c r="S4551" s="188">
        <v>503.48</v>
      </c>
      <c r="T4551" s="188"/>
      <c r="U4551" s="188">
        <v>411.54</v>
      </c>
      <c r="V4551" s="188">
        <v>529.75</v>
      </c>
      <c r="W4551" s="188"/>
      <c r="X4551" s="188">
        <v>628.26</v>
      </c>
      <c r="Y4551" s="188">
        <v>505.36</v>
      </c>
      <c r="Z4551" s="188">
        <v>490.57</v>
      </c>
      <c r="AA4551" s="188"/>
      <c r="AB4551" s="188">
        <v>566.37</v>
      </c>
      <c r="AC4551" s="188"/>
      <c r="AD4551" s="188"/>
      <c r="AE4551" s="188">
        <v>588.86</v>
      </c>
      <c r="AF4551" s="188">
        <v>437.81</v>
      </c>
    </row>
    <row r="4552" spans="1:32" x14ac:dyDescent="0.3">
      <c r="A4552" s="180" t="s">
        <v>973</v>
      </c>
      <c r="B4552" s="180">
        <v>7733</v>
      </c>
      <c r="C4552" s="182" t="s">
        <v>30806</v>
      </c>
      <c r="D4552" s="180" t="s">
        <v>37</v>
      </c>
      <c r="E4552" s="180" t="s">
        <v>857</v>
      </c>
      <c r="F4552" s="188"/>
      <c r="G4552" s="188">
        <v>482.85</v>
      </c>
      <c r="H4552" s="188"/>
      <c r="I4552" s="188"/>
      <c r="J4552" s="188">
        <v>742.85</v>
      </c>
      <c r="K4552" s="188"/>
      <c r="L4552" s="188">
        <v>723.28</v>
      </c>
      <c r="M4552" s="188">
        <v>720</v>
      </c>
      <c r="N4552" s="188"/>
      <c r="O4552" s="188">
        <v>732.48</v>
      </c>
      <c r="P4552" s="188">
        <v>616.88</v>
      </c>
      <c r="Q4552" s="188">
        <v>682.85</v>
      </c>
      <c r="R4552" s="188"/>
      <c r="S4552" s="188">
        <v>657.14</v>
      </c>
      <c r="T4552" s="188"/>
      <c r="U4552" s="188">
        <v>537.14</v>
      </c>
      <c r="V4552" s="188">
        <v>691.42</v>
      </c>
      <c r="W4552" s="188"/>
      <c r="X4552" s="188">
        <v>820</v>
      </c>
      <c r="Y4552" s="188">
        <v>659.6</v>
      </c>
      <c r="Z4552" s="188">
        <v>640.28</v>
      </c>
      <c r="AA4552" s="188"/>
      <c r="AB4552" s="188">
        <v>739.22</v>
      </c>
      <c r="AC4552" s="188"/>
      <c r="AD4552" s="188"/>
      <c r="AE4552" s="188">
        <v>768.57</v>
      </c>
      <c r="AF4552" s="188">
        <v>571.41999999999996</v>
      </c>
    </row>
    <row r="4553" spans="1:32" x14ac:dyDescent="0.3">
      <c r="A4553" s="180" t="s">
        <v>973</v>
      </c>
      <c r="B4553" s="180">
        <v>7775</v>
      </c>
      <c r="C4553" s="182" t="s">
        <v>30807</v>
      </c>
      <c r="D4553" s="180" t="s">
        <v>37</v>
      </c>
      <c r="E4553" s="180" t="s">
        <v>857</v>
      </c>
      <c r="F4553" s="188"/>
      <c r="G4553" s="188">
        <v>529.01</v>
      </c>
      <c r="H4553" s="188"/>
      <c r="I4553" s="188"/>
      <c r="J4553" s="188">
        <v>813.86</v>
      </c>
      <c r="K4553" s="188"/>
      <c r="L4553" s="188">
        <v>792.42</v>
      </c>
      <c r="M4553" s="188">
        <v>788.82</v>
      </c>
      <c r="N4553" s="188"/>
      <c r="O4553" s="188">
        <v>802.5</v>
      </c>
      <c r="P4553" s="188">
        <v>675.85</v>
      </c>
      <c r="Q4553" s="188">
        <v>748.13</v>
      </c>
      <c r="R4553" s="188"/>
      <c r="S4553" s="188">
        <v>719.95</v>
      </c>
      <c r="T4553" s="188"/>
      <c r="U4553" s="188">
        <v>588.48</v>
      </c>
      <c r="V4553" s="188">
        <v>757.52</v>
      </c>
      <c r="W4553" s="188"/>
      <c r="X4553" s="188">
        <v>898.38</v>
      </c>
      <c r="Y4553" s="188">
        <v>722.64</v>
      </c>
      <c r="Z4553" s="188">
        <v>701.48</v>
      </c>
      <c r="AA4553" s="188"/>
      <c r="AB4553" s="188">
        <v>809.89</v>
      </c>
      <c r="AC4553" s="188"/>
      <c r="AD4553" s="188"/>
      <c r="AE4553" s="188">
        <v>842.03</v>
      </c>
      <c r="AF4553" s="188">
        <v>626.04999999999995</v>
      </c>
    </row>
    <row r="4554" spans="1:32" x14ac:dyDescent="0.3">
      <c r="A4554" s="180" t="s">
        <v>973</v>
      </c>
      <c r="B4554" s="180">
        <v>7734</v>
      </c>
      <c r="C4554" s="182" t="s">
        <v>30808</v>
      </c>
      <c r="D4554" s="180" t="s">
        <v>37</v>
      </c>
      <c r="E4554" s="180" t="s">
        <v>857</v>
      </c>
      <c r="F4554" s="188"/>
      <c r="G4554" s="188">
        <v>749.13</v>
      </c>
      <c r="H4554" s="188"/>
      <c r="I4554" s="188"/>
      <c r="J4554" s="188">
        <v>1152.52</v>
      </c>
      <c r="K4554" s="188"/>
      <c r="L4554" s="188">
        <v>1122.1500000000001</v>
      </c>
      <c r="M4554" s="188">
        <v>1117.05</v>
      </c>
      <c r="N4554" s="188"/>
      <c r="O4554" s="188">
        <v>1136.43</v>
      </c>
      <c r="P4554" s="188">
        <v>957.08</v>
      </c>
      <c r="Q4554" s="188">
        <v>1059.43</v>
      </c>
      <c r="R4554" s="188"/>
      <c r="S4554" s="188">
        <v>1019.53</v>
      </c>
      <c r="T4554" s="188"/>
      <c r="U4554" s="188">
        <v>833.36</v>
      </c>
      <c r="V4554" s="188">
        <v>1072.73</v>
      </c>
      <c r="W4554" s="188"/>
      <c r="X4554" s="188">
        <v>1272.2</v>
      </c>
      <c r="Y4554" s="188">
        <v>1023.34</v>
      </c>
      <c r="Z4554" s="188">
        <v>993.38</v>
      </c>
      <c r="AA4554" s="188"/>
      <c r="AB4554" s="188">
        <v>1146.8900000000001</v>
      </c>
      <c r="AC4554" s="188"/>
      <c r="AD4554" s="188"/>
      <c r="AE4554" s="188">
        <v>1192.4100000000001</v>
      </c>
      <c r="AF4554" s="188">
        <v>886.55</v>
      </c>
    </row>
    <row r="4555" spans="1:32" x14ac:dyDescent="0.3">
      <c r="A4555" s="180" t="s">
        <v>973</v>
      </c>
      <c r="B4555" s="180">
        <v>7714</v>
      </c>
      <c r="C4555" s="182" t="s">
        <v>30809</v>
      </c>
      <c r="D4555" s="180" t="s">
        <v>37</v>
      </c>
      <c r="E4555" s="180" t="s">
        <v>857</v>
      </c>
      <c r="F4555" s="188"/>
      <c r="G4555" s="188">
        <v>104.38</v>
      </c>
      <c r="H4555" s="188"/>
      <c r="I4555" s="188"/>
      <c r="J4555" s="188">
        <v>160.58000000000001</v>
      </c>
      <c r="K4555" s="188"/>
      <c r="L4555" s="188">
        <v>156.35</v>
      </c>
      <c r="M4555" s="188">
        <v>155.63999999999999</v>
      </c>
      <c r="N4555" s="188"/>
      <c r="O4555" s="188">
        <v>158.34</v>
      </c>
      <c r="P4555" s="188">
        <v>133.35</v>
      </c>
      <c r="Q4555" s="188">
        <v>147.61000000000001</v>
      </c>
      <c r="R4555" s="188"/>
      <c r="S4555" s="188">
        <v>142.05000000000001</v>
      </c>
      <c r="T4555" s="188"/>
      <c r="U4555" s="188">
        <v>116.11</v>
      </c>
      <c r="V4555" s="188">
        <v>149.47</v>
      </c>
      <c r="W4555" s="188"/>
      <c r="X4555" s="188">
        <v>177.26</v>
      </c>
      <c r="Y4555" s="188">
        <v>142.59</v>
      </c>
      <c r="Z4555" s="188">
        <v>138.41</v>
      </c>
      <c r="AA4555" s="188"/>
      <c r="AB4555" s="188">
        <v>159.80000000000001</v>
      </c>
      <c r="AC4555" s="188"/>
      <c r="AD4555" s="188"/>
      <c r="AE4555" s="188">
        <v>166.14</v>
      </c>
      <c r="AF4555" s="188">
        <v>123.52</v>
      </c>
    </row>
    <row r="4556" spans="1:32" x14ac:dyDescent="0.3">
      <c r="A4556" s="180" t="s">
        <v>973</v>
      </c>
      <c r="B4556" s="180">
        <v>37449</v>
      </c>
      <c r="C4556" s="182" t="s">
        <v>30810</v>
      </c>
      <c r="D4556" s="180" t="s">
        <v>37</v>
      </c>
      <c r="E4556" s="180" t="s">
        <v>857</v>
      </c>
      <c r="F4556" s="188">
        <v>47.56</v>
      </c>
      <c r="G4556" s="188">
        <v>28.89</v>
      </c>
      <c r="H4556" s="188"/>
      <c r="I4556" s="188"/>
      <c r="J4556" s="188">
        <v>37.450000000000003</v>
      </c>
      <c r="K4556" s="188"/>
      <c r="L4556" s="188">
        <v>34.78</v>
      </c>
      <c r="M4556" s="188">
        <v>62.43</v>
      </c>
      <c r="N4556" s="188"/>
      <c r="O4556" s="188">
        <v>59.45</v>
      </c>
      <c r="P4556" s="188">
        <v>59.45</v>
      </c>
      <c r="Q4556" s="188"/>
      <c r="R4556" s="188"/>
      <c r="S4556" s="188"/>
      <c r="T4556" s="188"/>
      <c r="U4556" s="188"/>
      <c r="V4556" s="188">
        <v>84.72</v>
      </c>
      <c r="W4556" s="188">
        <v>22</v>
      </c>
      <c r="X4556" s="188">
        <v>57.97</v>
      </c>
      <c r="Y4556" s="188">
        <v>47.61</v>
      </c>
      <c r="Z4556" s="188">
        <v>59.75</v>
      </c>
      <c r="AA4556" s="188"/>
      <c r="AB4556" s="188">
        <v>35.67</v>
      </c>
      <c r="AC4556" s="188">
        <v>26.75</v>
      </c>
      <c r="AD4556" s="188">
        <v>33.17</v>
      </c>
      <c r="AE4556" s="188">
        <v>42.89</v>
      </c>
      <c r="AF4556" s="188"/>
    </row>
    <row r="4557" spans="1:32" x14ac:dyDescent="0.3">
      <c r="A4557" s="180" t="s">
        <v>973</v>
      </c>
      <c r="B4557" s="180">
        <v>37450</v>
      </c>
      <c r="C4557" s="182" t="s">
        <v>30811</v>
      </c>
      <c r="D4557" s="180" t="s">
        <v>37</v>
      </c>
      <c r="E4557" s="180" t="s">
        <v>857</v>
      </c>
      <c r="F4557" s="188">
        <v>66.59</v>
      </c>
      <c r="G4557" s="188">
        <v>40.450000000000003</v>
      </c>
      <c r="H4557" s="188"/>
      <c r="I4557" s="188"/>
      <c r="J4557" s="188">
        <v>52.44</v>
      </c>
      <c r="K4557" s="188"/>
      <c r="L4557" s="188">
        <v>48.7</v>
      </c>
      <c r="M4557" s="188">
        <v>87.4</v>
      </c>
      <c r="N4557" s="188"/>
      <c r="O4557" s="188">
        <v>83.24</v>
      </c>
      <c r="P4557" s="188">
        <v>83.24</v>
      </c>
      <c r="Q4557" s="188"/>
      <c r="R4557" s="188"/>
      <c r="S4557" s="188"/>
      <c r="T4557" s="188"/>
      <c r="U4557" s="188"/>
      <c r="V4557" s="188">
        <v>118.62</v>
      </c>
      <c r="W4557" s="188">
        <v>30.79</v>
      </c>
      <c r="X4557" s="188">
        <v>81.16</v>
      </c>
      <c r="Y4557" s="188">
        <v>66.66</v>
      </c>
      <c r="Z4557" s="188">
        <v>83.65</v>
      </c>
      <c r="AA4557" s="188"/>
      <c r="AB4557" s="188">
        <v>49.94</v>
      </c>
      <c r="AC4557" s="188">
        <v>37.450000000000003</v>
      </c>
      <c r="AD4557" s="188">
        <v>46.44</v>
      </c>
      <c r="AE4557" s="188">
        <v>60.05</v>
      </c>
      <c r="AF4557" s="188"/>
    </row>
    <row r="4558" spans="1:32" x14ac:dyDescent="0.3">
      <c r="A4558" s="180" t="s">
        <v>973</v>
      </c>
      <c r="B4558" s="180">
        <v>37451</v>
      </c>
      <c r="C4558" s="182" t="s">
        <v>30812</v>
      </c>
      <c r="D4558" s="180" t="s">
        <v>37</v>
      </c>
      <c r="E4558" s="180" t="s">
        <v>857</v>
      </c>
      <c r="F4558" s="188">
        <v>92.97</v>
      </c>
      <c r="G4558" s="188">
        <v>56.48</v>
      </c>
      <c r="H4558" s="188"/>
      <c r="I4558" s="188"/>
      <c r="J4558" s="188">
        <v>73.209999999999994</v>
      </c>
      <c r="K4558" s="188"/>
      <c r="L4558" s="188">
        <v>67.989999999999995</v>
      </c>
      <c r="M4558" s="188">
        <v>122.02</v>
      </c>
      <c r="N4558" s="188"/>
      <c r="O4558" s="188">
        <v>116.21</v>
      </c>
      <c r="P4558" s="188">
        <v>116.21</v>
      </c>
      <c r="Q4558" s="188"/>
      <c r="R4558" s="188"/>
      <c r="S4558" s="188"/>
      <c r="T4558" s="188"/>
      <c r="U4558" s="188"/>
      <c r="V4558" s="188">
        <v>165.6</v>
      </c>
      <c r="W4558" s="188">
        <v>43</v>
      </c>
      <c r="X4558" s="188">
        <v>113.31</v>
      </c>
      <c r="Y4558" s="188">
        <v>93.06</v>
      </c>
      <c r="Z4558" s="188">
        <v>116.79</v>
      </c>
      <c r="AA4558" s="188"/>
      <c r="AB4558" s="188">
        <v>69.72</v>
      </c>
      <c r="AC4558" s="188">
        <v>52.29</v>
      </c>
      <c r="AD4558" s="188">
        <v>64.84</v>
      </c>
      <c r="AE4558" s="188">
        <v>83.83</v>
      </c>
      <c r="AF4558" s="188"/>
    </row>
    <row r="4559" spans="1:32" x14ac:dyDescent="0.3">
      <c r="A4559" s="180" t="s">
        <v>973</v>
      </c>
      <c r="B4559" s="180">
        <v>37452</v>
      </c>
      <c r="C4559" s="182" t="s">
        <v>30813</v>
      </c>
      <c r="D4559" s="180" t="s">
        <v>37</v>
      </c>
      <c r="E4559" s="180" t="s">
        <v>857</v>
      </c>
      <c r="F4559" s="188">
        <v>135.13</v>
      </c>
      <c r="G4559" s="188">
        <v>82.09</v>
      </c>
      <c r="H4559" s="188"/>
      <c r="I4559" s="188"/>
      <c r="J4559" s="188">
        <v>106.41</v>
      </c>
      <c r="K4559" s="188"/>
      <c r="L4559" s="188">
        <v>98.83</v>
      </c>
      <c r="M4559" s="188">
        <v>177.36</v>
      </c>
      <c r="N4559" s="188"/>
      <c r="O4559" s="188">
        <v>168.91</v>
      </c>
      <c r="P4559" s="188">
        <v>168.91</v>
      </c>
      <c r="Q4559" s="188"/>
      <c r="R4559" s="188"/>
      <c r="S4559" s="188"/>
      <c r="T4559" s="188"/>
      <c r="U4559" s="188"/>
      <c r="V4559" s="188">
        <v>240.7</v>
      </c>
      <c r="W4559" s="188">
        <v>62.5</v>
      </c>
      <c r="X4559" s="188">
        <v>164.69</v>
      </c>
      <c r="Y4559" s="188">
        <v>135.27000000000001</v>
      </c>
      <c r="Z4559" s="188">
        <v>169.76</v>
      </c>
      <c r="AA4559" s="188"/>
      <c r="AB4559" s="188">
        <v>101.35</v>
      </c>
      <c r="AC4559" s="188">
        <v>76.010000000000005</v>
      </c>
      <c r="AD4559" s="188">
        <v>94.25</v>
      </c>
      <c r="AE4559" s="188">
        <v>121.85</v>
      </c>
      <c r="AF4559" s="188"/>
    </row>
    <row r="4560" spans="1:32" x14ac:dyDescent="0.3">
      <c r="A4560" s="180" t="s">
        <v>973</v>
      </c>
      <c r="B4560" s="180">
        <v>37453</v>
      </c>
      <c r="C4560" s="182" t="s">
        <v>30814</v>
      </c>
      <c r="D4560" s="180" t="s">
        <v>37</v>
      </c>
      <c r="E4560" s="180" t="s">
        <v>857</v>
      </c>
      <c r="F4560" s="188">
        <v>155.62</v>
      </c>
      <c r="G4560" s="188">
        <v>94.54</v>
      </c>
      <c r="H4560" s="188"/>
      <c r="I4560" s="188"/>
      <c r="J4560" s="188">
        <v>122.55</v>
      </c>
      <c r="K4560" s="188"/>
      <c r="L4560" s="188">
        <v>113.81</v>
      </c>
      <c r="M4560" s="188">
        <v>204.25</v>
      </c>
      <c r="N4560" s="188"/>
      <c r="O4560" s="188">
        <v>194.52</v>
      </c>
      <c r="P4560" s="188">
        <v>194.52</v>
      </c>
      <c r="Q4560" s="188"/>
      <c r="R4560" s="188"/>
      <c r="S4560" s="188"/>
      <c r="T4560" s="188"/>
      <c r="U4560" s="188"/>
      <c r="V4560" s="188">
        <v>277.2</v>
      </c>
      <c r="W4560" s="188">
        <v>71.97</v>
      </c>
      <c r="X4560" s="188">
        <v>189.66</v>
      </c>
      <c r="Y4560" s="188">
        <v>155.77000000000001</v>
      </c>
      <c r="Z4560" s="188">
        <v>195.49</v>
      </c>
      <c r="AA4560" s="188"/>
      <c r="AB4560" s="188">
        <v>116.71</v>
      </c>
      <c r="AC4560" s="188">
        <v>87.53</v>
      </c>
      <c r="AD4560" s="188">
        <v>108.54</v>
      </c>
      <c r="AE4560" s="188">
        <v>140.33000000000001</v>
      </c>
      <c r="AF4560" s="188"/>
    </row>
    <row r="4561" spans="1:32" x14ac:dyDescent="0.3">
      <c r="A4561" s="180" t="s">
        <v>973</v>
      </c>
      <c r="B4561" s="180">
        <v>7778</v>
      </c>
      <c r="C4561" s="182" t="s">
        <v>30815</v>
      </c>
      <c r="D4561" s="180" t="s">
        <v>37</v>
      </c>
      <c r="E4561" s="180" t="s">
        <v>857</v>
      </c>
      <c r="F4561" s="188">
        <v>58.37</v>
      </c>
      <c r="G4561" s="188">
        <v>35.46</v>
      </c>
      <c r="H4561" s="188"/>
      <c r="I4561" s="188"/>
      <c r="J4561" s="188">
        <v>45.97</v>
      </c>
      <c r="K4561" s="188"/>
      <c r="L4561" s="188">
        <v>42.69</v>
      </c>
      <c r="M4561" s="188">
        <v>76.62</v>
      </c>
      <c r="N4561" s="188"/>
      <c r="O4561" s="188">
        <v>72.97</v>
      </c>
      <c r="P4561" s="188">
        <v>72.97</v>
      </c>
      <c r="Q4561" s="188"/>
      <c r="R4561" s="188"/>
      <c r="S4561" s="188"/>
      <c r="T4561" s="188"/>
      <c r="U4561" s="188"/>
      <c r="V4561" s="188">
        <v>103.98</v>
      </c>
      <c r="W4561" s="188">
        <v>26.99</v>
      </c>
      <c r="X4561" s="188">
        <v>71.14</v>
      </c>
      <c r="Y4561" s="188">
        <v>58.43</v>
      </c>
      <c r="Z4561" s="188">
        <v>73.33</v>
      </c>
      <c r="AA4561" s="188"/>
      <c r="AB4561" s="188">
        <v>43.78</v>
      </c>
      <c r="AC4561" s="188">
        <v>32.83</v>
      </c>
      <c r="AD4561" s="188">
        <v>40.71</v>
      </c>
      <c r="AE4561" s="188">
        <v>52.64</v>
      </c>
      <c r="AF4561" s="188"/>
    </row>
    <row r="4562" spans="1:32" x14ac:dyDescent="0.3">
      <c r="A4562" s="180" t="s">
        <v>973</v>
      </c>
      <c r="B4562" s="180">
        <v>7796</v>
      </c>
      <c r="C4562" s="182" t="s">
        <v>30816</v>
      </c>
      <c r="D4562" s="180" t="s">
        <v>37</v>
      </c>
      <c r="E4562" s="180" t="s">
        <v>26586</v>
      </c>
      <c r="F4562" s="188">
        <v>80</v>
      </c>
      <c r="G4562" s="188">
        <v>48.6</v>
      </c>
      <c r="H4562" s="188"/>
      <c r="I4562" s="188"/>
      <c r="J4562" s="188">
        <v>63</v>
      </c>
      <c r="K4562" s="188"/>
      <c r="L4562" s="188">
        <v>58.51</v>
      </c>
      <c r="M4562" s="188">
        <v>105</v>
      </c>
      <c r="N4562" s="188"/>
      <c r="O4562" s="188">
        <v>100</v>
      </c>
      <c r="P4562" s="188">
        <v>100</v>
      </c>
      <c r="Q4562" s="188"/>
      <c r="R4562" s="188"/>
      <c r="S4562" s="188"/>
      <c r="T4562" s="188"/>
      <c r="U4562" s="188"/>
      <c r="V4562" s="188">
        <v>142.5</v>
      </c>
      <c r="W4562" s="188">
        <v>37</v>
      </c>
      <c r="X4562" s="188">
        <v>97.5</v>
      </c>
      <c r="Y4562" s="188">
        <v>80.08</v>
      </c>
      <c r="Z4562" s="188">
        <v>100.5</v>
      </c>
      <c r="AA4562" s="188"/>
      <c r="AB4562" s="188">
        <v>60</v>
      </c>
      <c r="AC4562" s="188">
        <v>45</v>
      </c>
      <c r="AD4562" s="188">
        <v>55.8</v>
      </c>
      <c r="AE4562" s="188">
        <v>72.14</v>
      </c>
      <c r="AF4562" s="188"/>
    </row>
    <row r="4563" spans="1:32" x14ac:dyDescent="0.3">
      <c r="A4563" s="180" t="s">
        <v>973</v>
      </c>
      <c r="B4563" s="180">
        <v>7781</v>
      </c>
      <c r="C4563" s="182" t="s">
        <v>30817</v>
      </c>
      <c r="D4563" s="180" t="s">
        <v>37</v>
      </c>
      <c r="E4563" s="180" t="s">
        <v>857</v>
      </c>
      <c r="F4563" s="188">
        <v>94.54</v>
      </c>
      <c r="G4563" s="188">
        <v>57.43</v>
      </c>
      <c r="H4563" s="188"/>
      <c r="I4563" s="188"/>
      <c r="J4563" s="188">
        <v>74.45</v>
      </c>
      <c r="K4563" s="188"/>
      <c r="L4563" s="188">
        <v>69.14</v>
      </c>
      <c r="M4563" s="188">
        <v>124.08</v>
      </c>
      <c r="N4563" s="188"/>
      <c r="O4563" s="188">
        <v>118.17</v>
      </c>
      <c r="P4563" s="188">
        <v>118.17</v>
      </c>
      <c r="Q4563" s="188"/>
      <c r="R4563" s="188"/>
      <c r="S4563" s="188"/>
      <c r="T4563" s="188"/>
      <c r="U4563" s="188"/>
      <c r="V4563" s="188">
        <v>168.4</v>
      </c>
      <c r="W4563" s="188">
        <v>43.72</v>
      </c>
      <c r="X4563" s="188">
        <v>115.22</v>
      </c>
      <c r="Y4563" s="188">
        <v>94.63</v>
      </c>
      <c r="Z4563" s="188">
        <v>118.76</v>
      </c>
      <c r="AA4563" s="188"/>
      <c r="AB4563" s="188">
        <v>70.900000000000006</v>
      </c>
      <c r="AC4563" s="188">
        <v>53.17</v>
      </c>
      <c r="AD4563" s="188">
        <v>65.94</v>
      </c>
      <c r="AE4563" s="188">
        <v>85.25</v>
      </c>
      <c r="AF4563" s="188"/>
    </row>
    <row r="4564" spans="1:32" x14ac:dyDescent="0.3">
      <c r="A4564" s="180" t="s">
        <v>973</v>
      </c>
      <c r="B4564" s="180">
        <v>7795</v>
      </c>
      <c r="C4564" s="182" t="s">
        <v>30818</v>
      </c>
      <c r="D4564" s="180" t="s">
        <v>37</v>
      </c>
      <c r="E4564" s="180" t="s">
        <v>857</v>
      </c>
      <c r="F4564" s="188">
        <v>140.69999999999999</v>
      </c>
      <c r="G4564" s="188">
        <v>85.47</v>
      </c>
      <c r="H4564" s="188"/>
      <c r="I4564" s="188"/>
      <c r="J4564" s="188">
        <v>110.8</v>
      </c>
      <c r="K4564" s="188"/>
      <c r="L4564" s="188">
        <v>102.9</v>
      </c>
      <c r="M4564" s="188">
        <v>184.67</v>
      </c>
      <c r="N4564" s="188"/>
      <c r="O4564" s="188">
        <v>175.87</v>
      </c>
      <c r="P4564" s="188">
        <v>175.87</v>
      </c>
      <c r="Q4564" s="188"/>
      <c r="R4564" s="188"/>
      <c r="S4564" s="188"/>
      <c r="T4564" s="188"/>
      <c r="U4564" s="188"/>
      <c r="V4564" s="188">
        <v>250.62</v>
      </c>
      <c r="W4564" s="188">
        <v>65.069999999999993</v>
      </c>
      <c r="X4564" s="188">
        <v>171.48</v>
      </c>
      <c r="Y4564" s="188">
        <v>140.84</v>
      </c>
      <c r="Z4564" s="188">
        <v>176.75</v>
      </c>
      <c r="AA4564" s="188"/>
      <c r="AB4564" s="188">
        <v>105.52</v>
      </c>
      <c r="AC4564" s="188">
        <v>79.14</v>
      </c>
      <c r="AD4564" s="188">
        <v>98.14</v>
      </c>
      <c r="AE4564" s="188">
        <v>126.87</v>
      </c>
      <c r="AF4564" s="188"/>
    </row>
    <row r="4565" spans="1:32" x14ac:dyDescent="0.3">
      <c r="A4565" s="180" t="s">
        <v>973</v>
      </c>
      <c r="B4565" s="180">
        <v>7791</v>
      </c>
      <c r="C4565" s="182" t="s">
        <v>30819</v>
      </c>
      <c r="D4565" s="180" t="s">
        <v>37</v>
      </c>
      <c r="E4565" s="180" t="s">
        <v>857</v>
      </c>
      <c r="F4565" s="188">
        <v>168.43</v>
      </c>
      <c r="G4565" s="188">
        <v>102.32</v>
      </c>
      <c r="H4565" s="188"/>
      <c r="I4565" s="188"/>
      <c r="J4565" s="188">
        <v>132.63999999999999</v>
      </c>
      <c r="K4565" s="188"/>
      <c r="L4565" s="188">
        <v>123.18</v>
      </c>
      <c r="M4565" s="188">
        <v>221.06</v>
      </c>
      <c r="N4565" s="188"/>
      <c r="O4565" s="188">
        <v>210.54</v>
      </c>
      <c r="P4565" s="188">
        <v>210.54</v>
      </c>
      <c r="Q4565" s="188"/>
      <c r="R4565" s="188"/>
      <c r="S4565" s="188"/>
      <c r="T4565" s="188"/>
      <c r="U4565" s="188"/>
      <c r="V4565" s="188">
        <v>300.02</v>
      </c>
      <c r="W4565" s="188">
        <v>77.89</v>
      </c>
      <c r="X4565" s="188">
        <v>205.27</v>
      </c>
      <c r="Y4565" s="188">
        <v>168.6</v>
      </c>
      <c r="Z4565" s="188">
        <v>211.59</v>
      </c>
      <c r="AA4565" s="188"/>
      <c r="AB4565" s="188">
        <v>126.32</v>
      </c>
      <c r="AC4565" s="188">
        <v>94.74</v>
      </c>
      <c r="AD4565" s="188">
        <v>117.48</v>
      </c>
      <c r="AE4565" s="188">
        <v>151.88</v>
      </c>
      <c r="AF4565" s="188"/>
    </row>
    <row r="4566" spans="1:32" x14ac:dyDescent="0.3">
      <c r="A4566" s="180" t="s">
        <v>973</v>
      </c>
      <c r="B4566" s="180">
        <v>7783</v>
      </c>
      <c r="C4566" s="182" t="s">
        <v>30820</v>
      </c>
      <c r="D4566" s="180" t="s">
        <v>37</v>
      </c>
      <c r="E4566" s="180" t="s">
        <v>857</v>
      </c>
      <c r="F4566" s="188">
        <v>59.68</v>
      </c>
      <c r="G4566" s="188">
        <v>36.25</v>
      </c>
      <c r="H4566" s="188"/>
      <c r="I4566" s="188"/>
      <c r="J4566" s="188">
        <v>47</v>
      </c>
      <c r="K4566" s="188"/>
      <c r="L4566" s="188">
        <v>43.65</v>
      </c>
      <c r="M4566" s="188">
        <v>78.33</v>
      </c>
      <c r="N4566" s="188"/>
      <c r="O4566" s="188">
        <v>74.599999999999994</v>
      </c>
      <c r="P4566" s="188">
        <v>74.599999999999994</v>
      </c>
      <c r="Q4566" s="188"/>
      <c r="R4566" s="188"/>
      <c r="S4566" s="188"/>
      <c r="T4566" s="188"/>
      <c r="U4566" s="188"/>
      <c r="V4566" s="188">
        <v>106.31</v>
      </c>
      <c r="W4566" s="188">
        <v>27.6</v>
      </c>
      <c r="X4566" s="188">
        <v>72.739999999999995</v>
      </c>
      <c r="Y4566" s="188">
        <v>59.74</v>
      </c>
      <c r="Z4566" s="188">
        <v>74.98</v>
      </c>
      <c r="AA4566" s="188"/>
      <c r="AB4566" s="188">
        <v>44.76</v>
      </c>
      <c r="AC4566" s="188">
        <v>33.57</v>
      </c>
      <c r="AD4566" s="188">
        <v>41.63</v>
      </c>
      <c r="AE4566" s="188">
        <v>53.82</v>
      </c>
      <c r="AF4566" s="188"/>
    </row>
    <row r="4567" spans="1:32" x14ac:dyDescent="0.3">
      <c r="A4567" s="180" t="s">
        <v>973</v>
      </c>
      <c r="B4567" s="180">
        <v>7790</v>
      </c>
      <c r="C4567" s="182" t="s">
        <v>30821</v>
      </c>
      <c r="D4567" s="180" t="s">
        <v>37</v>
      </c>
      <c r="E4567" s="180" t="s">
        <v>857</v>
      </c>
      <c r="F4567" s="188">
        <v>94.05</v>
      </c>
      <c r="G4567" s="188">
        <v>57.13</v>
      </c>
      <c r="H4567" s="188"/>
      <c r="I4567" s="188"/>
      <c r="J4567" s="188">
        <v>74.06</v>
      </c>
      <c r="K4567" s="188"/>
      <c r="L4567" s="188">
        <v>68.78</v>
      </c>
      <c r="M4567" s="188">
        <v>123.44</v>
      </c>
      <c r="N4567" s="188"/>
      <c r="O4567" s="188">
        <v>117.56</v>
      </c>
      <c r="P4567" s="188">
        <v>117.56</v>
      </c>
      <c r="Q4567" s="188"/>
      <c r="R4567" s="188"/>
      <c r="S4567" s="188"/>
      <c r="T4567" s="188"/>
      <c r="U4567" s="188"/>
      <c r="V4567" s="188">
        <v>167.53</v>
      </c>
      <c r="W4567" s="188">
        <v>43.5</v>
      </c>
      <c r="X4567" s="188">
        <v>114.62</v>
      </c>
      <c r="Y4567" s="188">
        <v>94.14</v>
      </c>
      <c r="Z4567" s="188">
        <v>118.15</v>
      </c>
      <c r="AA4567" s="188"/>
      <c r="AB4567" s="188">
        <v>70.540000000000006</v>
      </c>
      <c r="AC4567" s="188">
        <v>52.9</v>
      </c>
      <c r="AD4567" s="188">
        <v>65.599999999999994</v>
      </c>
      <c r="AE4567" s="188">
        <v>84.81</v>
      </c>
      <c r="AF4567" s="188"/>
    </row>
    <row r="4568" spans="1:32" x14ac:dyDescent="0.3">
      <c r="A4568" s="180" t="s">
        <v>973</v>
      </c>
      <c r="B4568" s="180">
        <v>7785</v>
      </c>
      <c r="C4568" s="182" t="s">
        <v>30822</v>
      </c>
      <c r="D4568" s="180" t="s">
        <v>37</v>
      </c>
      <c r="E4568" s="180" t="s">
        <v>857</v>
      </c>
      <c r="F4568" s="188">
        <v>103.78</v>
      </c>
      <c r="G4568" s="188">
        <v>63.04</v>
      </c>
      <c r="H4568" s="188"/>
      <c r="I4568" s="188"/>
      <c r="J4568" s="188">
        <v>81.72</v>
      </c>
      <c r="K4568" s="188"/>
      <c r="L4568" s="188">
        <v>75.900000000000006</v>
      </c>
      <c r="M4568" s="188">
        <v>136.21</v>
      </c>
      <c r="N4568" s="188"/>
      <c r="O4568" s="188">
        <v>129.72</v>
      </c>
      <c r="P4568" s="188">
        <v>129.72</v>
      </c>
      <c r="Q4568" s="188"/>
      <c r="R4568" s="188"/>
      <c r="S4568" s="188"/>
      <c r="T4568" s="188"/>
      <c r="U4568" s="188"/>
      <c r="V4568" s="188">
        <v>184.86</v>
      </c>
      <c r="W4568" s="188">
        <v>48</v>
      </c>
      <c r="X4568" s="188">
        <v>126.48</v>
      </c>
      <c r="Y4568" s="188">
        <v>103.88</v>
      </c>
      <c r="Z4568" s="188">
        <v>130.37</v>
      </c>
      <c r="AA4568" s="188"/>
      <c r="AB4568" s="188">
        <v>77.83</v>
      </c>
      <c r="AC4568" s="188">
        <v>58.37</v>
      </c>
      <c r="AD4568" s="188">
        <v>72.38</v>
      </c>
      <c r="AE4568" s="188">
        <v>93.58</v>
      </c>
      <c r="AF4568" s="188"/>
    </row>
    <row r="4569" spans="1:32" x14ac:dyDescent="0.3">
      <c r="A4569" s="180" t="s">
        <v>973</v>
      </c>
      <c r="B4569" s="180">
        <v>7792</v>
      </c>
      <c r="C4569" s="182" t="s">
        <v>30823</v>
      </c>
      <c r="D4569" s="180" t="s">
        <v>37</v>
      </c>
      <c r="E4569" s="180" t="s">
        <v>857</v>
      </c>
      <c r="F4569" s="188">
        <v>147.18</v>
      </c>
      <c r="G4569" s="188">
        <v>89.41</v>
      </c>
      <c r="H4569" s="188"/>
      <c r="I4569" s="188"/>
      <c r="J4569" s="188">
        <v>115.91</v>
      </c>
      <c r="K4569" s="188"/>
      <c r="L4569" s="188">
        <v>107.65</v>
      </c>
      <c r="M4569" s="188">
        <v>193.18</v>
      </c>
      <c r="N4569" s="188"/>
      <c r="O4569" s="188">
        <v>183.98</v>
      </c>
      <c r="P4569" s="188">
        <v>183.98</v>
      </c>
      <c r="Q4569" s="188"/>
      <c r="R4569" s="188"/>
      <c r="S4569" s="188"/>
      <c r="T4569" s="188"/>
      <c r="U4569" s="188"/>
      <c r="V4569" s="188">
        <v>262.18</v>
      </c>
      <c r="W4569" s="188">
        <v>68.069999999999993</v>
      </c>
      <c r="X4569" s="188">
        <v>179.38</v>
      </c>
      <c r="Y4569" s="188">
        <v>147.33000000000001</v>
      </c>
      <c r="Z4569" s="188">
        <v>184.9</v>
      </c>
      <c r="AA4569" s="188"/>
      <c r="AB4569" s="188">
        <v>110.39</v>
      </c>
      <c r="AC4569" s="188">
        <v>82.79</v>
      </c>
      <c r="AD4569" s="188">
        <v>102.66</v>
      </c>
      <c r="AE4569" s="188">
        <v>132.72</v>
      </c>
      <c r="AF4569" s="188"/>
    </row>
    <row r="4570" spans="1:32" x14ac:dyDescent="0.3">
      <c r="A4570" s="180" t="s">
        <v>973</v>
      </c>
      <c r="B4570" s="180">
        <v>7793</v>
      </c>
      <c r="C4570" s="182" t="s">
        <v>30824</v>
      </c>
      <c r="D4570" s="180" t="s">
        <v>37</v>
      </c>
      <c r="E4570" s="180" t="s">
        <v>857</v>
      </c>
      <c r="F4570" s="188">
        <v>173.83</v>
      </c>
      <c r="G4570" s="188">
        <v>105.6</v>
      </c>
      <c r="H4570" s="188"/>
      <c r="I4570" s="188"/>
      <c r="J4570" s="188">
        <v>136.88999999999999</v>
      </c>
      <c r="K4570" s="188"/>
      <c r="L4570" s="188">
        <v>127.14</v>
      </c>
      <c r="M4570" s="188">
        <v>228.16</v>
      </c>
      <c r="N4570" s="188"/>
      <c r="O4570" s="188">
        <v>217.29</v>
      </c>
      <c r="P4570" s="188">
        <v>217.29</v>
      </c>
      <c r="Q4570" s="188"/>
      <c r="R4570" s="188"/>
      <c r="S4570" s="188"/>
      <c r="T4570" s="188"/>
      <c r="U4570" s="188"/>
      <c r="V4570" s="188">
        <v>309.64</v>
      </c>
      <c r="W4570" s="188">
        <v>80.400000000000006</v>
      </c>
      <c r="X4570" s="188">
        <v>211.86</v>
      </c>
      <c r="Y4570" s="188">
        <v>174.01</v>
      </c>
      <c r="Z4570" s="188">
        <v>218.38</v>
      </c>
      <c r="AA4570" s="188"/>
      <c r="AB4570" s="188">
        <v>130.37</v>
      </c>
      <c r="AC4570" s="188">
        <v>97.78</v>
      </c>
      <c r="AD4570" s="188">
        <v>121.25</v>
      </c>
      <c r="AE4570" s="188">
        <v>156.75</v>
      </c>
      <c r="AF4570" s="188"/>
    </row>
    <row r="4571" spans="1:32" x14ac:dyDescent="0.3">
      <c r="A4571" s="180" t="s">
        <v>973</v>
      </c>
      <c r="B4571" s="180">
        <v>13159</v>
      </c>
      <c r="C4571" s="182" t="s">
        <v>30825</v>
      </c>
      <c r="D4571" s="180" t="s">
        <v>37</v>
      </c>
      <c r="E4571" s="180" t="s">
        <v>857</v>
      </c>
      <c r="F4571" s="188">
        <v>151.35</v>
      </c>
      <c r="G4571" s="188">
        <v>91.94</v>
      </c>
      <c r="H4571" s="188"/>
      <c r="I4571" s="188"/>
      <c r="J4571" s="188">
        <v>119.18</v>
      </c>
      <c r="K4571" s="188"/>
      <c r="L4571" s="188">
        <v>110.69</v>
      </c>
      <c r="M4571" s="188">
        <v>198.64</v>
      </c>
      <c r="N4571" s="188"/>
      <c r="O4571" s="188">
        <v>189.18</v>
      </c>
      <c r="P4571" s="188">
        <v>189.18</v>
      </c>
      <c r="Q4571" s="188"/>
      <c r="R4571" s="188"/>
      <c r="S4571" s="188"/>
      <c r="T4571" s="188"/>
      <c r="U4571" s="188"/>
      <c r="V4571" s="188">
        <v>269.58999999999997</v>
      </c>
      <c r="W4571" s="188">
        <v>70</v>
      </c>
      <c r="X4571" s="188">
        <v>184.45</v>
      </c>
      <c r="Y4571" s="188">
        <v>151.5</v>
      </c>
      <c r="Z4571" s="188">
        <v>190.13</v>
      </c>
      <c r="AA4571" s="188"/>
      <c r="AB4571" s="188">
        <v>113.51</v>
      </c>
      <c r="AC4571" s="188">
        <v>85.13</v>
      </c>
      <c r="AD4571" s="188">
        <v>105.56</v>
      </c>
      <c r="AE4571" s="188">
        <v>136.47999999999999</v>
      </c>
      <c r="AF4571" s="188"/>
    </row>
    <row r="4572" spans="1:32" x14ac:dyDescent="0.3">
      <c r="A4572" s="180" t="s">
        <v>973</v>
      </c>
      <c r="B4572" s="180">
        <v>13168</v>
      </c>
      <c r="C4572" s="182" t="s">
        <v>30826</v>
      </c>
      <c r="D4572" s="180" t="s">
        <v>37</v>
      </c>
      <c r="E4572" s="180" t="s">
        <v>857</v>
      </c>
      <c r="F4572" s="188">
        <v>183.78</v>
      </c>
      <c r="G4572" s="188">
        <v>111.64</v>
      </c>
      <c r="H4572" s="188"/>
      <c r="I4572" s="188"/>
      <c r="J4572" s="188">
        <v>144.72</v>
      </c>
      <c r="K4572" s="188"/>
      <c r="L4572" s="188">
        <v>134.41</v>
      </c>
      <c r="M4572" s="188">
        <v>241.21</v>
      </c>
      <c r="N4572" s="188"/>
      <c r="O4572" s="188">
        <v>229.72</v>
      </c>
      <c r="P4572" s="188">
        <v>229.72</v>
      </c>
      <c r="Q4572" s="188"/>
      <c r="R4572" s="188"/>
      <c r="S4572" s="188"/>
      <c r="T4572" s="188"/>
      <c r="U4572" s="188"/>
      <c r="V4572" s="188">
        <v>327.36</v>
      </c>
      <c r="W4572" s="188">
        <v>85</v>
      </c>
      <c r="X4572" s="188">
        <v>223.98</v>
      </c>
      <c r="Y4572" s="188">
        <v>183.96</v>
      </c>
      <c r="Z4572" s="188">
        <v>230.87</v>
      </c>
      <c r="AA4572" s="188"/>
      <c r="AB4572" s="188">
        <v>137.83000000000001</v>
      </c>
      <c r="AC4572" s="188">
        <v>103.37</v>
      </c>
      <c r="AD4572" s="188">
        <v>128.18</v>
      </c>
      <c r="AE4572" s="188">
        <v>165.72</v>
      </c>
      <c r="AF4572" s="188"/>
    </row>
    <row r="4573" spans="1:32" x14ac:dyDescent="0.3">
      <c r="A4573" s="180" t="s">
        <v>973</v>
      </c>
      <c r="B4573" s="180">
        <v>13173</v>
      </c>
      <c r="C4573" s="182" t="s">
        <v>30827</v>
      </c>
      <c r="D4573" s="180" t="s">
        <v>37</v>
      </c>
      <c r="E4573" s="180" t="s">
        <v>857</v>
      </c>
      <c r="F4573" s="188">
        <v>248.64</v>
      </c>
      <c r="G4573" s="188">
        <v>151.05000000000001</v>
      </c>
      <c r="H4573" s="188"/>
      <c r="I4573" s="188"/>
      <c r="J4573" s="188">
        <v>195.81</v>
      </c>
      <c r="K4573" s="188"/>
      <c r="L4573" s="188">
        <v>181.85</v>
      </c>
      <c r="M4573" s="188">
        <v>326.35000000000002</v>
      </c>
      <c r="N4573" s="188"/>
      <c r="O4573" s="188">
        <v>310.81</v>
      </c>
      <c r="P4573" s="188">
        <v>310.81</v>
      </c>
      <c r="Q4573" s="188"/>
      <c r="R4573" s="188"/>
      <c r="S4573" s="188"/>
      <c r="T4573" s="188"/>
      <c r="U4573" s="188"/>
      <c r="V4573" s="188">
        <v>442.9</v>
      </c>
      <c r="W4573" s="188">
        <v>114.99</v>
      </c>
      <c r="X4573" s="188">
        <v>303.04000000000002</v>
      </c>
      <c r="Y4573" s="188">
        <v>248.89</v>
      </c>
      <c r="Z4573" s="188">
        <v>312.36</v>
      </c>
      <c r="AA4573" s="188"/>
      <c r="AB4573" s="188">
        <v>186.48</v>
      </c>
      <c r="AC4573" s="188">
        <v>139.86000000000001</v>
      </c>
      <c r="AD4573" s="188">
        <v>173.43</v>
      </c>
      <c r="AE4573" s="188">
        <v>224.21</v>
      </c>
      <c r="AF4573" s="188"/>
    </row>
    <row r="4574" spans="1:32" x14ac:dyDescent="0.3">
      <c r="A4574" s="180" t="s">
        <v>973</v>
      </c>
      <c r="B4574" s="180">
        <v>12583</v>
      </c>
      <c r="C4574" s="182" t="s">
        <v>30828</v>
      </c>
      <c r="D4574" s="180" t="s">
        <v>37</v>
      </c>
      <c r="E4574" s="180" t="s">
        <v>857</v>
      </c>
      <c r="F4574" s="188">
        <v>49.72</v>
      </c>
      <c r="G4574" s="188">
        <v>30.21</v>
      </c>
      <c r="H4574" s="188"/>
      <c r="I4574" s="188"/>
      <c r="J4574" s="188">
        <v>39.159999999999997</v>
      </c>
      <c r="K4574" s="188"/>
      <c r="L4574" s="188">
        <v>36.369999999999997</v>
      </c>
      <c r="M4574" s="188">
        <v>65.27</v>
      </c>
      <c r="N4574" s="188"/>
      <c r="O4574" s="188">
        <v>62.16</v>
      </c>
      <c r="P4574" s="188">
        <v>62.16</v>
      </c>
      <c r="Q4574" s="188"/>
      <c r="R4574" s="188"/>
      <c r="S4574" s="188"/>
      <c r="T4574" s="188"/>
      <c r="U4574" s="188"/>
      <c r="V4574" s="188">
        <v>88.58</v>
      </c>
      <c r="W4574" s="188">
        <v>22.99</v>
      </c>
      <c r="X4574" s="188">
        <v>60.6</v>
      </c>
      <c r="Y4574" s="188">
        <v>49.77</v>
      </c>
      <c r="Z4574" s="188">
        <v>62.47</v>
      </c>
      <c r="AA4574" s="188"/>
      <c r="AB4574" s="188">
        <v>37.29</v>
      </c>
      <c r="AC4574" s="188">
        <v>27.97</v>
      </c>
      <c r="AD4574" s="188">
        <v>34.68</v>
      </c>
      <c r="AE4574" s="188">
        <v>44.84</v>
      </c>
      <c r="AF4574" s="188"/>
    </row>
    <row r="4575" spans="1:32" x14ac:dyDescent="0.3">
      <c r="A4575" s="180" t="s">
        <v>973</v>
      </c>
      <c r="B4575" s="180">
        <v>12584</v>
      </c>
      <c r="C4575" s="182" t="s">
        <v>30829</v>
      </c>
      <c r="D4575" s="180" t="s">
        <v>37</v>
      </c>
      <c r="E4575" s="180" t="s">
        <v>857</v>
      </c>
      <c r="F4575" s="188">
        <v>64.86</v>
      </c>
      <c r="G4575" s="188">
        <v>39.4</v>
      </c>
      <c r="H4575" s="188"/>
      <c r="I4575" s="188"/>
      <c r="J4575" s="188">
        <v>51.08</v>
      </c>
      <c r="K4575" s="188"/>
      <c r="L4575" s="188">
        <v>47.44</v>
      </c>
      <c r="M4575" s="188">
        <v>85.13</v>
      </c>
      <c r="N4575" s="188"/>
      <c r="O4575" s="188">
        <v>81.08</v>
      </c>
      <c r="P4575" s="188">
        <v>81.08</v>
      </c>
      <c r="Q4575" s="188"/>
      <c r="R4575" s="188"/>
      <c r="S4575" s="188"/>
      <c r="T4575" s="188"/>
      <c r="U4575" s="188"/>
      <c r="V4575" s="188">
        <v>115.54</v>
      </c>
      <c r="W4575" s="188">
        <v>29.99</v>
      </c>
      <c r="X4575" s="188">
        <v>79.05</v>
      </c>
      <c r="Y4575" s="188">
        <v>64.92</v>
      </c>
      <c r="Z4575" s="188">
        <v>81.48</v>
      </c>
      <c r="AA4575" s="188"/>
      <c r="AB4575" s="188">
        <v>48.64</v>
      </c>
      <c r="AC4575" s="188">
        <v>36.479999999999997</v>
      </c>
      <c r="AD4575" s="188">
        <v>45.24</v>
      </c>
      <c r="AE4575" s="188">
        <v>58.49</v>
      </c>
      <c r="AF4575" s="188"/>
    </row>
    <row r="4576" spans="1:32" x14ac:dyDescent="0.3">
      <c r="A4576" s="180" t="s">
        <v>973</v>
      </c>
      <c r="B4576" s="180">
        <v>12613</v>
      </c>
      <c r="C4576" s="182" t="s">
        <v>30830</v>
      </c>
      <c r="D4576" s="180" t="s">
        <v>6</v>
      </c>
      <c r="E4576" s="180" t="s">
        <v>857</v>
      </c>
      <c r="F4576" s="188">
        <v>21.48</v>
      </c>
      <c r="G4576" s="188">
        <v>18.87</v>
      </c>
      <c r="H4576" s="188">
        <v>18.940000000000001</v>
      </c>
      <c r="I4576" s="188">
        <v>25.97</v>
      </c>
      <c r="J4576" s="188">
        <v>18.43</v>
      </c>
      <c r="K4576" s="188">
        <v>24.87</v>
      </c>
      <c r="L4576" s="188">
        <v>28.74</v>
      </c>
      <c r="M4576" s="188">
        <v>25.11</v>
      </c>
      <c r="N4576" s="188">
        <v>22.9</v>
      </c>
      <c r="O4576" s="188">
        <v>21.7</v>
      </c>
      <c r="P4576" s="188">
        <v>22.08</v>
      </c>
      <c r="Q4576" s="188">
        <v>22.24</v>
      </c>
      <c r="R4576" s="188">
        <v>22.46</v>
      </c>
      <c r="S4576" s="188">
        <v>22.85</v>
      </c>
      <c r="T4576" s="188">
        <v>17.75</v>
      </c>
      <c r="U4576" s="188">
        <v>21.52</v>
      </c>
      <c r="V4576" s="188">
        <v>17.88</v>
      </c>
      <c r="W4576" s="188">
        <v>20.12</v>
      </c>
      <c r="X4576" s="188">
        <v>27.32</v>
      </c>
      <c r="Y4576" s="188">
        <v>25.75</v>
      </c>
      <c r="Z4576" s="188">
        <v>19.77</v>
      </c>
      <c r="AA4576" s="188">
        <v>17.87</v>
      </c>
      <c r="AB4576" s="188">
        <v>25.73</v>
      </c>
      <c r="AC4576" s="188">
        <v>21.52</v>
      </c>
      <c r="AD4576" s="188">
        <v>15.73</v>
      </c>
      <c r="AE4576" s="188">
        <v>21.3</v>
      </c>
      <c r="AF4576" s="188">
        <v>20.67</v>
      </c>
    </row>
    <row r="4577" spans="1:32" x14ac:dyDescent="0.3">
      <c r="A4577" s="180" t="s">
        <v>973</v>
      </c>
      <c r="B4577" s="180">
        <v>1031</v>
      </c>
      <c r="C4577" s="182" t="s">
        <v>30831</v>
      </c>
      <c r="D4577" s="180" t="s">
        <v>6</v>
      </c>
      <c r="E4577" s="180" t="s">
        <v>857</v>
      </c>
      <c r="F4577" s="188">
        <v>14.7</v>
      </c>
      <c r="G4577" s="188">
        <v>14.55</v>
      </c>
      <c r="H4577" s="188">
        <v>14.7</v>
      </c>
      <c r="I4577" s="188">
        <v>13.8</v>
      </c>
      <c r="J4577" s="188">
        <v>14.38</v>
      </c>
      <c r="K4577" s="188">
        <v>13.64</v>
      </c>
      <c r="L4577" s="188">
        <v>14.82</v>
      </c>
      <c r="M4577" s="188">
        <v>15.27</v>
      </c>
      <c r="N4577" s="188">
        <v>15.32</v>
      </c>
      <c r="O4577" s="188">
        <v>14.18</v>
      </c>
      <c r="P4577" s="188">
        <v>15.15</v>
      </c>
      <c r="Q4577" s="188">
        <v>15.53</v>
      </c>
      <c r="R4577" s="188">
        <v>12.42</v>
      </c>
      <c r="S4577" s="188">
        <v>15.28</v>
      </c>
      <c r="T4577" s="188">
        <v>15.52</v>
      </c>
      <c r="U4577" s="188">
        <v>16.36</v>
      </c>
      <c r="V4577" s="188">
        <v>13.61</v>
      </c>
      <c r="W4577" s="188">
        <v>15.97</v>
      </c>
      <c r="X4577" s="188">
        <v>16.37</v>
      </c>
      <c r="Y4577" s="188">
        <v>12.35</v>
      </c>
      <c r="Z4577" s="188">
        <v>15.71</v>
      </c>
      <c r="AA4577" s="188">
        <v>14.55</v>
      </c>
      <c r="AB4577" s="188">
        <v>16.170000000000002</v>
      </c>
      <c r="AC4577" s="188">
        <v>15.34</v>
      </c>
      <c r="AD4577" s="188">
        <v>14.09</v>
      </c>
      <c r="AE4577" s="188">
        <v>15.15</v>
      </c>
      <c r="AF4577" s="188">
        <v>15.15</v>
      </c>
    </row>
    <row r="4578" spans="1:32" x14ac:dyDescent="0.3">
      <c r="A4578" s="180" t="s">
        <v>973</v>
      </c>
      <c r="B4578" s="180">
        <v>39707</v>
      </c>
      <c r="C4578" s="182" t="s">
        <v>30832</v>
      </c>
      <c r="D4578" s="180" t="s">
        <v>37</v>
      </c>
      <c r="E4578" s="180" t="s">
        <v>857</v>
      </c>
      <c r="F4578" s="188">
        <v>8.4600000000000009</v>
      </c>
      <c r="G4578" s="188"/>
      <c r="H4578" s="188"/>
      <c r="I4578" s="188">
        <v>10.07</v>
      </c>
      <c r="J4578" s="188">
        <v>7.12</v>
      </c>
      <c r="K4578" s="188"/>
      <c r="L4578" s="188"/>
      <c r="M4578" s="188">
        <v>5.05</v>
      </c>
      <c r="N4578" s="188">
        <v>4.43</v>
      </c>
      <c r="O4578" s="188">
        <v>10.75</v>
      </c>
      <c r="P4578" s="188">
        <v>5.48</v>
      </c>
      <c r="Q4578" s="188"/>
      <c r="R4578" s="188"/>
      <c r="S4578" s="188">
        <v>9.43</v>
      </c>
      <c r="T4578" s="188"/>
      <c r="U4578" s="188"/>
      <c r="V4578" s="188"/>
      <c r="W4578" s="188">
        <v>3.68</v>
      </c>
      <c r="X4578" s="188">
        <v>5.37</v>
      </c>
      <c r="Y4578" s="188">
        <v>4.43</v>
      </c>
      <c r="Z4578" s="188">
        <v>14.75</v>
      </c>
      <c r="AA4578" s="188">
        <v>8.06</v>
      </c>
      <c r="AB4578" s="188">
        <v>5.42</v>
      </c>
      <c r="AC4578" s="188"/>
      <c r="AD4578" s="188">
        <v>6.53</v>
      </c>
      <c r="AE4578" s="188">
        <v>4.43</v>
      </c>
      <c r="AF4578" s="188">
        <v>7.39</v>
      </c>
    </row>
    <row r="4579" spans="1:32" x14ac:dyDescent="0.3">
      <c r="A4579" s="180" t="s">
        <v>973</v>
      </c>
      <c r="B4579" s="180">
        <v>39708</v>
      </c>
      <c r="C4579" s="182" t="s">
        <v>30833</v>
      </c>
      <c r="D4579" s="180" t="s">
        <v>37</v>
      </c>
      <c r="E4579" s="180" t="s">
        <v>857</v>
      </c>
      <c r="F4579" s="188">
        <v>8.1999999999999993</v>
      </c>
      <c r="G4579" s="188"/>
      <c r="H4579" s="188"/>
      <c r="I4579" s="188">
        <v>9.76</v>
      </c>
      <c r="J4579" s="188">
        <v>6.9</v>
      </c>
      <c r="K4579" s="188"/>
      <c r="L4579" s="188"/>
      <c r="M4579" s="188">
        <v>4.8899999999999997</v>
      </c>
      <c r="N4579" s="188">
        <v>4.29</v>
      </c>
      <c r="O4579" s="188">
        <v>10.41</v>
      </c>
      <c r="P4579" s="188">
        <v>5.31</v>
      </c>
      <c r="Q4579" s="188"/>
      <c r="R4579" s="188"/>
      <c r="S4579" s="188">
        <v>9.14</v>
      </c>
      <c r="T4579" s="188"/>
      <c r="U4579" s="188"/>
      <c r="V4579" s="188"/>
      <c r="W4579" s="188">
        <v>3.56</v>
      </c>
      <c r="X4579" s="188">
        <v>5.2</v>
      </c>
      <c r="Y4579" s="188">
        <v>4.29</v>
      </c>
      <c r="Z4579" s="188">
        <v>14.29</v>
      </c>
      <c r="AA4579" s="188">
        <v>7.81</v>
      </c>
      <c r="AB4579" s="188">
        <v>5.26</v>
      </c>
      <c r="AC4579" s="188"/>
      <c r="AD4579" s="188">
        <v>6.32</v>
      </c>
      <c r="AE4579" s="188">
        <v>4.29</v>
      </c>
      <c r="AF4579" s="188">
        <v>7.16</v>
      </c>
    </row>
    <row r="4580" spans="1:32" x14ac:dyDescent="0.3">
      <c r="A4580" s="180" t="s">
        <v>973</v>
      </c>
      <c r="B4580" s="180">
        <v>39710</v>
      </c>
      <c r="C4580" s="182" t="s">
        <v>30834</v>
      </c>
      <c r="D4580" s="180" t="s">
        <v>37</v>
      </c>
      <c r="E4580" s="180" t="s">
        <v>857</v>
      </c>
      <c r="F4580" s="188">
        <v>5.77</v>
      </c>
      <c r="G4580" s="188"/>
      <c r="H4580" s="188"/>
      <c r="I4580" s="188">
        <v>6.87</v>
      </c>
      <c r="J4580" s="188">
        <v>4.8499999999999996</v>
      </c>
      <c r="K4580" s="188"/>
      <c r="L4580" s="188"/>
      <c r="M4580" s="188">
        <v>3.44</v>
      </c>
      <c r="N4580" s="188">
        <v>3.02</v>
      </c>
      <c r="O4580" s="188">
        <v>7.33</v>
      </c>
      <c r="P4580" s="188">
        <v>3.73</v>
      </c>
      <c r="Q4580" s="188"/>
      <c r="R4580" s="188"/>
      <c r="S4580" s="188">
        <v>6.43</v>
      </c>
      <c r="T4580" s="188"/>
      <c r="U4580" s="188"/>
      <c r="V4580" s="188"/>
      <c r="W4580" s="188">
        <v>2.5099999999999998</v>
      </c>
      <c r="X4580" s="188">
        <v>3.66</v>
      </c>
      <c r="Y4580" s="188">
        <v>3.02</v>
      </c>
      <c r="Z4580" s="188">
        <v>10.06</v>
      </c>
      <c r="AA4580" s="188">
        <v>5.49</v>
      </c>
      <c r="AB4580" s="188">
        <v>3.7</v>
      </c>
      <c r="AC4580" s="188"/>
      <c r="AD4580" s="188">
        <v>4.45</v>
      </c>
      <c r="AE4580" s="188">
        <v>3.02</v>
      </c>
      <c r="AF4580" s="188">
        <v>5.04</v>
      </c>
    </row>
    <row r="4581" spans="1:32" x14ac:dyDescent="0.3">
      <c r="A4581" s="180" t="s">
        <v>973</v>
      </c>
      <c r="B4581" s="180">
        <v>39709</v>
      </c>
      <c r="C4581" s="182" t="s">
        <v>30835</v>
      </c>
      <c r="D4581" s="180" t="s">
        <v>37</v>
      </c>
      <c r="E4581" s="180" t="s">
        <v>857</v>
      </c>
      <c r="F4581" s="188">
        <v>8</v>
      </c>
      <c r="G4581" s="188"/>
      <c r="H4581" s="188"/>
      <c r="I4581" s="188">
        <v>9.5299999999999994</v>
      </c>
      <c r="J4581" s="188">
        <v>6.73</v>
      </c>
      <c r="K4581" s="188"/>
      <c r="L4581" s="188"/>
      <c r="M4581" s="188">
        <v>4.7699999999999996</v>
      </c>
      <c r="N4581" s="188">
        <v>4.1900000000000004</v>
      </c>
      <c r="O4581" s="188">
        <v>10.16</v>
      </c>
      <c r="P4581" s="188">
        <v>5.18</v>
      </c>
      <c r="Q4581" s="188"/>
      <c r="R4581" s="188"/>
      <c r="S4581" s="188">
        <v>8.92</v>
      </c>
      <c r="T4581" s="188"/>
      <c r="U4581" s="188"/>
      <c r="V4581" s="188"/>
      <c r="W4581" s="188">
        <v>3.48</v>
      </c>
      <c r="X4581" s="188">
        <v>5.08</v>
      </c>
      <c r="Y4581" s="188">
        <v>4.1900000000000004</v>
      </c>
      <c r="Z4581" s="188">
        <v>13.95</v>
      </c>
      <c r="AA4581" s="188">
        <v>7.62</v>
      </c>
      <c r="AB4581" s="188">
        <v>5.13</v>
      </c>
      <c r="AC4581" s="188"/>
      <c r="AD4581" s="188">
        <v>6.17</v>
      </c>
      <c r="AE4581" s="188">
        <v>4.1900000000000004</v>
      </c>
      <c r="AF4581" s="188">
        <v>6.98</v>
      </c>
    </row>
    <row r="4582" spans="1:32" x14ac:dyDescent="0.3">
      <c r="A4582" s="180" t="s">
        <v>973</v>
      </c>
      <c r="B4582" s="180">
        <v>39711</v>
      </c>
      <c r="C4582" s="182" t="s">
        <v>30836</v>
      </c>
      <c r="D4582" s="180" t="s">
        <v>37</v>
      </c>
      <c r="E4582" s="180" t="s">
        <v>857</v>
      </c>
      <c r="F4582" s="188">
        <v>8.99</v>
      </c>
      <c r="G4582" s="188"/>
      <c r="H4582" s="188"/>
      <c r="I4582" s="188">
        <v>10.7</v>
      </c>
      <c r="J4582" s="188">
        <v>7.56</v>
      </c>
      <c r="K4582" s="188"/>
      <c r="L4582" s="188"/>
      <c r="M4582" s="188">
        <v>5.36</v>
      </c>
      <c r="N4582" s="188">
        <v>4.7</v>
      </c>
      <c r="O4582" s="188">
        <v>11.41</v>
      </c>
      <c r="P4582" s="188">
        <v>5.82</v>
      </c>
      <c r="Q4582" s="188"/>
      <c r="R4582" s="188"/>
      <c r="S4582" s="188">
        <v>10.01</v>
      </c>
      <c r="T4582" s="188"/>
      <c r="U4582" s="188"/>
      <c r="V4582" s="188"/>
      <c r="W4582" s="188">
        <v>3.91</v>
      </c>
      <c r="X4582" s="188">
        <v>5.7</v>
      </c>
      <c r="Y4582" s="188">
        <v>4.7</v>
      </c>
      <c r="Z4582" s="188">
        <v>15.66</v>
      </c>
      <c r="AA4582" s="188">
        <v>8.56</v>
      </c>
      <c r="AB4582" s="188">
        <v>5.76</v>
      </c>
      <c r="AC4582" s="188"/>
      <c r="AD4582" s="188">
        <v>6.93</v>
      </c>
      <c r="AE4582" s="188">
        <v>4.7</v>
      </c>
      <c r="AF4582" s="188">
        <v>7.84</v>
      </c>
    </row>
    <row r="4583" spans="1:32" x14ac:dyDescent="0.3">
      <c r="A4583" s="180" t="s">
        <v>973</v>
      </c>
      <c r="B4583" s="180">
        <v>39714</v>
      </c>
      <c r="C4583" s="182" t="s">
        <v>30837</v>
      </c>
      <c r="D4583" s="180" t="s">
        <v>37</v>
      </c>
      <c r="E4583" s="180" t="s">
        <v>857</v>
      </c>
      <c r="F4583" s="188">
        <v>5.7</v>
      </c>
      <c r="G4583" s="188"/>
      <c r="H4583" s="188"/>
      <c r="I4583" s="188">
        <v>6.79</v>
      </c>
      <c r="J4583" s="188">
        <v>4.8</v>
      </c>
      <c r="K4583" s="188"/>
      <c r="L4583" s="188"/>
      <c r="M4583" s="188">
        <v>3.4</v>
      </c>
      <c r="N4583" s="188">
        <v>2.99</v>
      </c>
      <c r="O4583" s="188">
        <v>7.25</v>
      </c>
      <c r="P4583" s="188">
        <v>3.69</v>
      </c>
      <c r="Q4583" s="188"/>
      <c r="R4583" s="188"/>
      <c r="S4583" s="188">
        <v>6.36</v>
      </c>
      <c r="T4583" s="188"/>
      <c r="U4583" s="188"/>
      <c r="V4583" s="188"/>
      <c r="W4583" s="188">
        <v>2.48</v>
      </c>
      <c r="X4583" s="188">
        <v>3.62</v>
      </c>
      <c r="Y4583" s="188">
        <v>2.99</v>
      </c>
      <c r="Z4583" s="188">
        <v>9.9499999999999993</v>
      </c>
      <c r="AA4583" s="188">
        <v>5.43</v>
      </c>
      <c r="AB4583" s="188">
        <v>3.66</v>
      </c>
      <c r="AC4583" s="188"/>
      <c r="AD4583" s="188">
        <v>4.4000000000000004</v>
      </c>
      <c r="AE4583" s="188">
        <v>2.99</v>
      </c>
      <c r="AF4583" s="188">
        <v>4.9800000000000004</v>
      </c>
    </row>
    <row r="4584" spans="1:32" x14ac:dyDescent="0.3">
      <c r="A4584" s="180" t="s">
        <v>973</v>
      </c>
      <c r="B4584" s="180">
        <v>39712</v>
      </c>
      <c r="C4584" s="182" t="s">
        <v>30838</v>
      </c>
      <c r="D4584" s="180" t="s">
        <v>37</v>
      </c>
      <c r="E4584" s="180" t="s">
        <v>26586</v>
      </c>
      <c r="F4584" s="188">
        <v>3.15</v>
      </c>
      <c r="G4584" s="188"/>
      <c r="H4584" s="188"/>
      <c r="I4584" s="188">
        <v>3.75</v>
      </c>
      <c r="J4584" s="188">
        <v>2.65</v>
      </c>
      <c r="K4584" s="188"/>
      <c r="L4584" s="188"/>
      <c r="M4584" s="188">
        <v>1.88</v>
      </c>
      <c r="N4584" s="188">
        <v>1.65</v>
      </c>
      <c r="O4584" s="188">
        <v>4</v>
      </c>
      <c r="P4584" s="188">
        <v>2.04</v>
      </c>
      <c r="Q4584" s="188"/>
      <c r="R4584" s="188"/>
      <c r="S4584" s="188">
        <v>3.51</v>
      </c>
      <c r="T4584" s="188"/>
      <c r="U4584" s="188"/>
      <c r="V4584" s="188"/>
      <c r="W4584" s="188">
        <v>1.37</v>
      </c>
      <c r="X4584" s="188">
        <v>2</v>
      </c>
      <c r="Y4584" s="188">
        <v>1.65</v>
      </c>
      <c r="Z4584" s="188">
        <v>5.49</v>
      </c>
      <c r="AA4584" s="188">
        <v>3</v>
      </c>
      <c r="AB4584" s="188">
        <v>2.02</v>
      </c>
      <c r="AC4584" s="188"/>
      <c r="AD4584" s="188">
        <v>2.4300000000000002</v>
      </c>
      <c r="AE4584" s="188">
        <v>1.65</v>
      </c>
      <c r="AF4584" s="188">
        <v>2.75</v>
      </c>
    </row>
    <row r="4585" spans="1:32" x14ac:dyDescent="0.3">
      <c r="A4585" s="180" t="s">
        <v>973</v>
      </c>
      <c r="B4585" s="180">
        <v>39713</v>
      </c>
      <c r="C4585" s="182" t="s">
        <v>30839</v>
      </c>
      <c r="D4585" s="180" t="s">
        <v>37</v>
      </c>
      <c r="E4585" s="180" t="s">
        <v>857</v>
      </c>
      <c r="F4585" s="188">
        <v>2.4900000000000002</v>
      </c>
      <c r="G4585" s="188"/>
      <c r="H4585" s="188"/>
      <c r="I4585" s="188">
        <v>2.96</v>
      </c>
      <c r="J4585" s="188">
        <v>2.09</v>
      </c>
      <c r="K4585" s="188"/>
      <c r="L4585" s="188"/>
      <c r="M4585" s="188">
        <v>1.48</v>
      </c>
      <c r="N4585" s="188">
        <v>1.3</v>
      </c>
      <c r="O4585" s="188">
        <v>3.16</v>
      </c>
      <c r="P4585" s="188">
        <v>1.61</v>
      </c>
      <c r="Q4585" s="188"/>
      <c r="R4585" s="188"/>
      <c r="S4585" s="188">
        <v>2.77</v>
      </c>
      <c r="T4585" s="188"/>
      <c r="U4585" s="188"/>
      <c r="V4585" s="188"/>
      <c r="W4585" s="188">
        <v>1.08</v>
      </c>
      <c r="X4585" s="188">
        <v>1.58</v>
      </c>
      <c r="Y4585" s="188">
        <v>1.3</v>
      </c>
      <c r="Z4585" s="188">
        <v>4.34</v>
      </c>
      <c r="AA4585" s="188">
        <v>2.37</v>
      </c>
      <c r="AB4585" s="188">
        <v>1.59</v>
      </c>
      <c r="AC4585" s="188"/>
      <c r="AD4585" s="188">
        <v>1.92</v>
      </c>
      <c r="AE4585" s="188">
        <v>1.3</v>
      </c>
      <c r="AF4585" s="188">
        <v>2.17</v>
      </c>
    </row>
    <row r="4586" spans="1:32" x14ac:dyDescent="0.3">
      <c r="A4586" s="180" t="s">
        <v>973</v>
      </c>
      <c r="B4586" s="180">
        <v>39715</v>
      </c>
      <c r="C4586" s="182" t="s">
        <v>30840</v>
      </c>
      <c r="D4586" s="180" t="s">
        <v>37</v>
      </c>
      <c r="E4586" s="180" t="s">
        <v>857</v>
      </c>
      <c r="F4586" s="188">
        <v>4.0599999999999996</v>
      </c>
      <c r="G4586" s="188"/>
      <c r="H4586" s="188"/>
      <c r="I4586" s="188">
        <v>4.84</v>
      </c>
      <c r="J4586" s="188">
        <v>3.42</v>
      </c>
      <c r="K4586" s="188"/>
      <c r="L4586" s="188"/>
      <c r="M4586" s="188">
        <v>2.42</v>
      </c>
      <c r="N4586" s="188">
        <v>2.13</v>
      </c>
      <c r="O4586" s="188">
        <v>5.16</v>
      </c>
      <c r="P4586" s="188">
        <v>2.63</v>
      </c>
      <c r="Q4586" s="188"/>
      <c r="R4586" s="188"/>
      <c r="S4586" s="188">
        <v>4.53</v>
      </c>
      <c r="T4586" s="188"/>
      <c r="U4586" s="188"/>
      <c r="V4586" s="188"/>
      <c r="W4586" s="188">
        <v>1.76</v>
      </c>
      <c r="X4586" s="188">
        <v>2.58</v>
      </c>
      <c r="Y4586" s="188">
        <v>2.13</v>
      </c>
      <c r="Z4586" s="188">
        <v>7.09</v>
      </c>
      <c r="AA4586" s="188">
        <v>3.87</v>
      </c>
      <c r="AB4586" s="188">
        <v>2.6</v>
      </c>
      <c r="AC4586" s="188"/>
      <c r="AD4586" s="188">
        <v>3.13</v>
      </c>
      <c r="AE4586" s="188">
        <v>2.13</v>
      </c>
      <c r="AF4586" s="188">
        <v>3.55</v>
      </c>
    </row>
    <row r="4587" spans="1:32" x14ac:dyDescent="0.3">
      <c r="A4587" s="180" t="s">
        <v>973</v>
      </c>
      <c r="B4587" s="180">
        <v>39716</v>
      </c>
      <c r="C4587" s="182" t="s">
        <v>30841</v>
      </c>
      <c r="D4587" s="180" t="s">
        <v>37</v>
      </c>
      <c r="E4587" s="180" t="s">
        <v>857</v>
      </c>
      <c r="F4587" s="188">
        <v>3.08</v>
      </c>
      <c r="G4587" s="188"/>
      <c r="H4587" s="188"/>
      <c r="I4587" s="188">
        <v>3.67</v>
      </c>
      <c r="J4587" s="188">
        <v>2.59</v>
      </c>
      <c r="K4587" s="188"/>
      <c r="L4587" s="188"/>
      <c r="M4587" s="188">
        <v>1.84</v>
      </c>
      <c r="N4587" s="188">
        <v>1.61</v>
      </c>
      <c r="O4587" s="188">
        <v>3.91</v>
      </c>
      <c r="P4587" s="188">
        <v>1.99</v>
      </c>
      <c r="Q4587" s="188"/>
      <c r="R4587" s="188"/>
      <c r="S4587" s="188">
        <v>3.43</v>
      </c>
      <c r="T4587" s="188"/>
      <c r="U4587" s="188"/>
      <c r="V4587" s="188"/>
      <c r="W4587" s="188">
        <v>1.34</v>
      </c>
      <c r="X4587" s="188">
        <v>1.95</v>
      </c>
      <c r="Y4587" s="188">
        <v>1.61</v>
      </c>
      <c r="Z4587" s="188">
        <v>5.37</v>
      </c>
      <c r="AA4587" s="188">
        <v>2.93</v>
      </c>
      <c r="AB4587" s="188">
        <v>1.97</v>
      </c>
      <c r="AC4587" s="188"/>
      <c r="AD4587" s="188">
        <v>2.37</v>
      </c>
      <c r="AE4587" s="188">
        <v>1.61</v>
      </c>
      <c r="AF4587" s="188">
        <v>2.69</v>
      </c>
    </row>
    <row r="4588" spans="1:32" x14ac:dyDescent="0.3">
      <c r="A4588" s="180" t="s">
        <v>973</v>
      </c>
      <c r="B4588" s="180">
        <v>39718</v>
      </c>
      <c r="C4588" s="182" t="s">
        <v>30842</v>
      </c>
      <c r="D4588" s="180" t="s">
        <v>37</v>
      </c>
      <c r="E4588" s="180" t="s">
        <v>857</v>
      </c>
      <c r="F4588" s="188">
        <v>5.25</v>
      </c>
      <c r="G4588" s="188"/>
      <c r="H4588" s="188"/>
      <c r="I4588" s="188">
        <v>6.25</v>
      </c>
      <c r="J4588" s="188">
        <v>4.41</v>
      </c>
      <c r="K4588" s="188"/>
      <c r="L4588" s="188"/>
      <c r="M4588" s="188">
        <v>3.13</v>
      </c>
      <c r="N4588" s="188">
        <v>2.75</v>
      </c>
      <c r="O4588" s="188">
        <v>6.66</v>
      </c>
      <c r="P4588" s="188">
        <v>3.4</v>
      </c>
      <c r="Q4588" s="188"/>
      <c r="R4588" s="188"/>
      <c r="S4588" s="188">
        <v>5.85</v>
      </c>
      <c r="T4588" s="188"/>
      <c r="U4588" s="188"/>
      <c r="V4588" s="188"/>
      <c r="W4588" s="188">
        <v>2.2799999999999998</v>
      </c>
      <c r="X4588" s="188">
        <v>3.33</v>
      </c>
      <c r="Y4588" s="188">
        <v>2.75</v>
      </c>
      <c r="Z4588" s="188">
        <v>9.15</v>
      </c>
      <c r="AA4588" s="188">
        <v>5</v>
      </c>
      <c r="AB4588" s="188">
        <v>3.36</v>
      </c>
      <c r="AC4588" s="188"/>
      <c r="AD4588" s="188">
        <v>4.05</v>
      </c>
      <c r="AE4588" s="188">
        <v>2.75</v>
      </c>
      <c r="AF4588" s="188">
        <v>4.58</v>
      </c>
    </row>
    <row r="4589" spans="1:32" x14ac:dyDescent="0.3">
      <c r="A4589" s="180" t="s">
        <v>973</v>
      </c>
      <c r="B4589" s="180">
        <v>9813</v>
      </c>
      <c r="C4589" s="182" t="s">
        <v>30843</v>
      </c>
      <c r="D4589" s="180" t="s">
        <v>37</v>
      </c>
      <c r="E4589" s="180" t="s">
        <v>26586</v>
      </c>
      <c r="F4589" s="188">
        <v>5.95</v>
      </c>
      <c r="G4589" s="188"/>
      <c r="H4589" s="188"/>
      <c r="I4589" s="188"/>
      <c r="J4589" s="188"/>
      <c r="K4589" s="188"/>
      <c r="L4589" s="188"/>
      <c r="M4589" s="188"/>
      <c r="N4589" s="188"/>
      <c r="O4589" s="188"/>
      <c r="P4589" s="188"/>
      <c r="Q4589" s="188"/>
      <c r="R4589" s="188"/>
      <c r="S4589" s="188"/>
      <c r="T4589" s="188"/>
      <c r="U4589" s="188"/>
      <c r="V4589" s="188"/>
      <c r="W4589" s="188"/>
      <c r="X4589" s="188"/>
      <c r="Y4589" s="188"/>
      <c r="Z4589" s="188"/>
      <c r="AA4589" s="188"/>
      <c r="AB4589" s="188">
        <v>6.11</v>
      </c>
      <c r="AC4589" s="188"/>
      <c r="AD4589" s="188"/>
      <c r="AE4589" s="188">
        <v>5.59</v>
      </c>
      <c r="AF4589" s="188"/>
    </row>
    <row r="4590" spans="1:32" x14ac:dyDescent="0.3">
      <c r="A4590" s="180" t="s">
        <v>973</v>
      </c>
      <c r="B4590" s="180">
        <v>9815</v>
      </c>
      <c r="C4590" s="182" t="s">
        <v>30844</v>
      </c>
      <c r="D4590" s="180" t="s">
        <v>37</v>
      </c>
      <c r="E4590" s="180" t="s">
        <v>857</v>
      </c>
      <c r="F4590" s="188">
        <v>11.75</v>
      </c>
      <c r="G4590" s="188"/>
      <c r="H4590" s="188"/>
      <c r="I4590" s="188"/>
      <c r="J4590" s="188"/>
      <c r="K4590" s="188"/>
      <c r="L4590" s="188"/>
      <c r="M4590" s="188"/>
      <c r="N4590" s="188"/>
      <c r="O4590" s="188"/>
      <c r="P4590" s="188"/>
      <c r="Q4590" s="188"/>
      <c r="R4590" s="188"/>
      <c r="S4590" s="188"/>
      <c r="T4590" s="188"/>
      <c r="U4590" s="188"/>
      <c r="V4590" s="188"/>
      <c r="W4590" s="188"/>
      <c r="X4590" s="188"/>
      <c r="Y4590" s="188"/>
      <c r="Z4590" s="188"/>
      <c r="AA4590" s="188"/>
      <c r="AB4590" s="188">
        <v>12.06</v>
      </c>
      <c r="AC4590" s="188"/>
      <c r="AD4590" s="188"/>
      <c r="AE4590" s="188">
        <v>11.04</v>
      </c>
      <c r="AF4590" s="188"/>
    </row>
    <row r="4591" spans="1:32" x14ac:dyDescent="0.3">
      <c r="A4591" s="180" t="s">
        <v>973</v>
      </c>
      <c r="B4591" s="180">
        <v>44543</v>
      </c>
      <c r="C4591" s="182" t="s">
        <v>30845</v>
      </c>
      <c r="D4591" s="180" t="s">
        <v>37</v>
      </c>
      <c r="E4591" s="180" t="s">
        <v>857</v>
      </c>
      <c r="F4591" s="188">
        <v>5846.86</v>
      </c>
      <c r="G4591" s="188"/>
      <c r="H4591" s="188"/>
      <c r="I4591" s="188"/>
      <c r="J4591" s="188"/>
      <c r="K4591" s="188"/>
      <c r="L4591" s="188"/>
      <c r="M4591" s="188"/>
      <c r="N4591" s="188"/>
      <c r="O4591" s="188"/>
      <c r="P4591" s="188"/>
      <c r="Q4591" s="188"/>
      <c r="R4591" s="188"/>
      <c r="S4591" s="188"/>
      <c r="T4591" s="188"/>
      <c r="U4591" s="188"/>
      <c r="V4591" s="188"/>
      <c r="W4591" s="188"/>
      <c r="X4591" s="188"/>
      <c r="Y4591" s="188"/>
      <c r="Z4591" s="188"/>
      <c r="AA4591" s="188"/>
      <c r="AB4591" s="188">
        <v>6004.09</v>
      </c>
      <c r="AC4591" s="188"/>
      <c r="AD4591" s="188"/>
      <c r="AE4591" s="188">
        <v>5493.1</v>
      </c>
      <c r="AF4591" s="188"/>
    </row>
    <row r="4592" spans="1:32" x14ac:dyDescent="0.3">
      <c r="A4592" s="180" t="s">
        <v>973</v>
      </c>
      <c r="B4592" s="180">
        <v>44526</v>
      </c>
      <c r="C4592" s="182" t="s">
        <v>30846</v>
      </c>
      <c r="D4592" s="180" t="s">
        <v>37</v>
      </c>
      <c r="E4592" s="180" t="s">
        <v>857</v>
      </c>
      <c r="F4592" s="188">
        <v>143.30000000000001</v>
      </c>
      <c r="G4592" s="188"/>
      <c r="H4592" s="188"/>
      <c r="I4592" s="188"/>
      <c r="J4592" s="188"/>
      <c r="K4592" s="188"/>
      <c r="L4592" s="188"/>
      <c r="M4592" s="188"/>
      <c r="N4592" s="188"/>
      <c r="O4592" s="188"/>
      <c r="P4592" s="188"/>
      <c r="Q4592" s="188"/>
      <c r="R4592" s="188"/>
      <c r="S4592" s="188"/>
      <c r="T4592" s="188"/>
      <c r="U4592" s="188"/>
      <c r="V4592" s="188"/>
      <c r="W4592" s="188"/>
      <c r="X4592" s="188"/>
      <c r="Y4592" s="188"/>
      <c r="Z4592" s="188"/>
      <c r="AA4592" s="188"/>
      <c r="AB4592" s="188">
        <v>147.15</v>
      </c>
      <c r="AC4592" s="188"/>
      <c r="AD4592" s="188"/>
      <c r="AE4592" s="188">
        <v>134.63</v>
      </c>
      <c r="AF4592" s="188"/>
    </row>
    <row r="4593" spans="1:32" x14ac:dyDescent="0.3">
      <c r="A4593" s="180" t="s">
        <v>973</v>
      </c>
      <c r="B4593" s="180">
        <v>44545</v>
      </c>
      <c r="C4593" s="182" t="s">
        <v>30847</v>
      </c>
      <c r="D4593" s="180" t="s">
        <v>37</v>
      </c>
      <c r="E4593" s="180" t="s">
        <v>857</v>
      </c>
      <c r="F4593" s="188">
        <v>307.58999999999997</v>
      </c>
      <c r="G4593" s="188"/>
      <c r="H4593" s="188"/>
      <c r="I4593" s="188"/>
      <c r="J4593" s="188"/>
      <c r="K4593" s="188"/>
      <c r="L4593" s="188"/>
      <c r="M4593" s="188"/>
      <c r="N4593" s="188"/>
      <c r="O4593" s="188"/>
      <c r="P4593" s="188"/>
      <c r="Q4593" s="188"/>
      <c r="R4593" s="188"/>
      <c r="S4593" s="188"/>
      <c r="T4593" s="188"/>
      <c r="U4593" s="188"/>
      <c r="V4593" s="188"/>
      <c r="W4593" s="188"/>
      <c r="X4593" s="188"/>
      <c r="Y4593" s="188"/>
      <c r="Z4593" s="188"/>
      <c r="AA4593" s="188"/>
      <c r="AB4593" s="188">
        <v>315.86</v>
      </c>
      <c r="AC4593" s="188"/>
      <c r="AD4593" s="188"/>
      <c r="AE4593" s="188">
        <v>288.98</v>
      </c>
      <c r="AF4593" s="188"/>
    </row>
    <row r="4594" spans="1:32" x14ac:dyDescent="0.3">
      <c r="A4594" s="180" t="s">
        <v>973</v>
      </c>
      <c r="B4594" s="180">
        <v>44525</v>
      </c>
      <c r="C4594" s="182" t="s">
        <v>30848</v>
      </c>
      <c r="D4594" s="180" t="s">
        <v>37</v>
      </c>
      <c r="E4594" s="180" t="s">
        <v>857</v>
      </c>
      <c r="F4594" s="188">
        <v>5303.07</v>
      </c>
      <c r="G4594" s="188"/>
      <c r="H4594" s="188"/>
      <c r="I4594" s="188"/>
      <c r="J4594" s="188"/>
      <c r="K4594" s="188"/>
      <c r="L4594" s="188"/>
      <c r="M4594" s="188"/>
      <c r="N4594" s="188"/>
      <c r="O4594" s="188"/>
      <c r="P4594" s="188"/>
      <c r="Q4594" s="188"/>
      <c r="R4594" s="188"/>
      <c r="S4594" s="188"/>
      <c r="T4594" s="188"/>
      <c r="U4594" s="188"/>
      <c r="V4594" s="188"/>
      <c r="W4594" s="188"/>
      <c r="X4594" s="188"/>
      <c r="Y4594" s="188"/>
      <c r="Z4594" s="188"/>
      <c r="AA4594" s="188"/>
      <c r="AB4594" s="188">
        <v>5445.67</v>
      </c>
      <c r="AC4594" s="188"/>
      <c r="AD4594" s="188"/>
      <c r="AE4594" s="188">
        <v>4982.21</v>
      </c>
      <c r="AF4594" s="188"/>
    </row>
    <row r="4595" spans="1:32" x14ac:dyDescent="0.3">
      <c r="A4595" s="180" t="s">
        <v>973</v>
      </c>
      <c r="B4595" s="180">
        <v>44547</v>
      </c>
      <c r="C4595" s="182" t="s">
        <v>30849</v>
      </c>
      <c r="D4595" s="180" t="s">
        <v>37</v>
      </c>
      <c r="E4595" s="180" t="s">
        <v>857</v>
      </c>
      <c r="F4595" s="188">
        <v>479.5</v>
      </c>
      <c r="G4595" s="188"/>
      <c r="H4595" s="188"/>
      <c r="I4595" s="188"/>
      <c r="J4595" s="188"/>
      <c r="K4595" s="188"/>
      <c r="L4595" s="188"/>
      <c r="M4595" s="188"/>
      <c r="N4595" s="188"/>
      <c r="O4595" s="188"/>
      <c r="P4595" s="188"/>
      <c r="Q4595" s="188"/>
      <c r="R4595" s="188"/>
      <c r="S4595" s="188"/>
      <c r="T4595" s="188"/>
      <c r="U4595" s="188"/>
      <c r="V4595" s="188"/>
      <c r="W4595" s="188"/>
      <c r="X4595" s="188"/>
      <c r="Y4595" s="188"/>
      <c r="Z4595" s="188"/>
      <c r="AA4595" s="188"/>
      <c r="AB4595" s="188">
        <v>492.39</v>
      </c>
      <c r="AC4595" s="188"/>
      <c r="AD4595" s="188"/>
      <c r="AE4595" s="188">
        <v>450.48</v>
      </c>
      <c r="AF4595" s="188"/>
    </row>
    <row r="4596" spans="1:32" x14ac:dyDescent="0.3">
      <c r="A4596" s="180" t="s">
        <v>973</v>
      </c>
      <c r="B4596" s="180">
        <v>44519</v>
      </c>
      <c r="C4596" s="182" t="s">
        <v>30850</v>
      </c>
      <c r="D4596" s="180" t="s">
        <v>37</v>
      </c>
      <c r="E4596" s="180" t="s">
        <v>857</v>
      </c>
      <c r="F4596" s="188">
        <v>1174.8900000000001</v>
      </c>
      <c r="G4596" s="188"/>
      <c r="H4596" s="188"/>
      <c r="I4596" s="188"/>
      <c r="J4596" s="188"/>
      <c r="K4596" s="188"/>
      <c r="L4596" s="188"/>
      <c r="M4596" s="188"/>
      <c r="N4596" s="188"/>
      <c r="O4596" s="188"/>
      <c r="P4596" s="188"/>
      <c r="Q4596" s="188"/>
      <c r="R4596" s="188"/>
      <c r="S4596" s="188"/>
      <c r="T4596" s="188"/>
      <c r="U4596" s="188"/>
      <c r="V4596" s="188"/>
      <c r="W4596" s="188"/>
      <c r="X4596" s="188"/>
      <c r="Y4596" s="188"/>
      <c r="Z4596" s="188"/>
      <c r="AA4596" s="188"/>
      <c r="AB4596" s="188">
        <v>1206.49</v>
      </c>
      <c r="AC4596" s="188"/>
      <c r="AD4596" s="188"/>
      <c r="AE4596" s="188">
        <v>1103.81</v>
      </c>
      <c r="AF4596" s="188"/>
    </row>
    <row r="4597" spans="1:32" x14ac:dyDescent="0.3">
      <c r="A4597" s="180" t="s">
        <v>973</v>
      </c>
      <c r="B4597" s="180">
        <v>44520</v>
      </c>
      <c r="C4597" s="182" t="s">
        <v>30851</v>
      </c>
      <c r="D4597" s="180" t="s">
        <v>37</v>
      </c>
      <c r="E4597" s="180" t="s">
        <v>857</v>
      </c>
      <c r="F4597" s="188">
        <v>1892.33</v>
      </c>
      <c r="G4597" s="188"/>
      <c r="H4597" s="188"/>
      <c r="I4597" s="188"/>
      <c r="J4597" s="188"/>
      <c r="K4597" s="188"/>
      <c r="L4597" s="188"/>
      <c r="M4597" s="188"/>
      <c r="N4597" s="188"/>
      <c r="O4597" s="188"/>
      <c r="P4597" s="188"/>
      <c r="Q4597" s="188"/>
      <c r="R4597" s="188"/>
      <c r="S4597" s="188"/>
      <c r="T4597" s="188"/>
      <c r="U4597" s="188"/>
      <c r="V4597" s="188"/>
      <c r="W4597" s="188"/>
      <c r="X4597" s="188"/>
      <c r="Y4597" s="188"/>
      <c r="Z4597" s="188"/>
      <c r="AA4597" s="188"/>
      <c r="AB4597" s="188">
        <v>1943.21</v>
      </c>
      <c r="AC4597" s="188"/>
      <c r="AD4597" s="188"/>
      <c r="AE4597" s="188">
        <v>1777.83</v>
      </c>
      <c r="AF4597" s="188"/>
    </row>
    <row r="4598" spans="1:32" x14ac:dyDescent="0.3">
      <c r="A4598" s="180" t="s">
        <v>973</v>
      </c>
      <c r="B4598" s="180">
        <v>44521</v>
      </c>
      <c r="C4598" s="182" t="s">
        <v>31654</v>
      </c>
      <c r="D4598" s="180" t="s">
        <v>37</v>
      </c>
      <c r="E4598" s="180" t="s">
        <v>857</v>
      </c>
      <c r="F4598" s="188">
        <v>30.53</v>
      </c>
      <c r="G4598" s="188"/>
      <c r="H4598" s="188"/>
      <c r="I4598" s="188"/>
      <c r="J4598" s="188"/>
      <c r="K4598" s="188"/>
      <c r="L4598" s="188"/>
      <c r="M4598" s="188"/>
      <c r="N4598" s="188"/>
      <c r="O4598" s="188"/>
      <c r="P4598" s="188"/>
      <c r="Q4598" s="188"/>
      <c r="R4598" s="188"/>
      <c r="S4598" s="188"/>
      <c r="T4598" s="188"/>
      <c r="U4598" s="188"/>
      <c r="V4598" s="188"/>
      <c r="W4598" s="188"/>
      <c r="X4598" s="188"/>
      <c r="Y4598" s="188"/>
      <c r="Z4598" s="188"/>
      <c r="AA4598" s="188"/>
      <c r="AB4598" s="188">
        <v>31.35</v>
      </c>
      <c r="AC4598" s="188"/>
      <c r="AD4598" s="188"/>
      <c r="AE4598" s="188">
        <v>28.68</v>
      </c>
      <c r="AF4598" s="188"/>
    </row>
    <row r="4599" spans="1:32" x14ac:dyDescent="0.3">
      <c r="A4599" s="180" t="s">
        <v>973</v>
      </c>
      <c r="B4599" s="180">
        <v>44522</v>
      </c>
      <c r="C4599" s="182" t="s">
        <v>30852</v>
      </c>
      <c r="D4599" s="180" t="s">
        <v>37</v>
      </c>
      <c r="E4599" s="180" t="s">
        <v>857</v>
      </c>
      <c r="F4599" s="188">
        <v>3322.23</v>
      </c>
      <c r="G4599" s="188"/>
      <c r="H4599" s="188"/>
      <c r="I4599" s="188"/>
      <c r="J4599" s="188"/>
      <c r="K4599" s="188"/>
      <c r="L4599" s="188"/>
      <c r="M4599" s="188"/>
      <c r="N4599" s="188"/>
      <c r="O4599" s="188"/>
      <c r="P4599" s="188"/>
      <c r="Q4599" s="188"/>
      <c r="R4599" s="188"/>
      <c r="S4599" s="188"/>
      <c r="T4599" s="188"/>
      <c r="U4599" s="188"/>
      <c r="V4599" s="188"/>
      <c r="W4599" s="188"/>
      <c r="X4599" s="188"/>
      <c r="Y4599" s="188"/>
      <c r="Z4599" s="188"/>
      <c r="AA4599" s="188"/>
      <c r="AB4599" s="188">
        <v>3411.57</v>
      </c>
      <c r="AC4599" s="188"/>
      <c r="AD4599" s="188"/>
      <c r="AE4599" s="188">
        <v>3121.22</v>
      </c>
      <c r="AF4599" s="188"/>
    </row>
    <row r="4600" spans="1:32" x14ac:dyDescent="0.3">
      <c r="A4600" s="180" t="s">
        <v>973</v>
      </c>
      <c r="B4600" s="180">
        <v>44523</v>
      </c>
      <c r="C4600" s="182" t="s">
        <v>30853</v>
      </c>
      <c r="D4600" s="180" t="s">
        <v>37</v>
      </c>
      <c r="E4600" s="180" t="s">
        <v>857</v>
      </c>
      <c r="F4600" s="188">
        <v>4941.09</v>
      </c>
      <c r="G4600" s="188"/>
      <c r="H4600" s="188"/>
      <c r="I4600" s="188"/>
      <c r="J4600" s="188"/>
      <c r="K4600" s="188"/>
      <c r="L4600" s="188"/>
      <c r="M4600" s="188"/>
      <c r="N4600" s="188"/>
      <c r="O4600" s="188"/>
      <c r="P4600" s="188"/>
      <c r="Q4600" s="188"/>
      <c r="R4600" s="188"/>
      <c r="S4600" s="188"/>
      <c r="T4600" s="188"/>
      <c r="U4600" s="188"/>
      <c r="V4600" s="188"/>
      <c r="W4600" s="188"/>
      <c r="X4600" s="188"/>
      <c r="Y4600" s="188"/>
      <c r="Z4600" s="188"/>
      <c r="AA4600" s="188"/>
      <c r="AB4600" s="188">
        <v>5073.96</v>
      </c>
      <c r="AC4600" s="188"/>
      <c r="AD4600" s="188"/>
      <c r="AE4600" s="188">
        <v>4642.13</v>
      </c>
      <c r="AF4600" s="188"/>
    </row>
    <row r="4601" spans="1:32" x14ac:dyDescent="0.3">
      <c r="A4601" s="180" t="s">
        <v>973</v>
      </c>
      <c r="B4601" s="180">
        <v>44527</v>
      </c>
      <c r="C4601" s="182" t="s">
        <v>30854</v>
      </c>
      <c r="D4601" s="180" t="s">
        <v>37</v>
      </c>
      <c r="E4601" s="180" t="s">
        <v>857</v>
      </c>
      <c r="F4601" s="188">
        <v>2477.83</v>
      </c>
      <c r="G4601" s="188"/>
      <c r="H4601" s="188"/>
      <c r="I4601" s="188"/>
      <c r="J4601" s="188"/>
      <c r="K4601" s="188"/>
      <c r="L4601" s="188"/>
      <c r="M4601" s="188"/>
      <c r="N4601" s="188"/>
      <c r="O4601" s="188"/>
      <c r="P4601" s="188"/>
      <c r="Q4601" s="188"/>
      <c r="R4601" s="188"/>
      <c r="S4601" s="188"/>
      <c r="T4601" s="188"/>
      <c r="U4601" s="188"/>
      <c r="V4601" s="188"/>
      <c r="W4601" s="188"/>
      <c r="X4601" s="188"/>
      <c r="Y4601" s="188"/>
      <c r="Z4601" s="188"/>
      <c r="AA4601" s="188"/>
      <c r="AB4601" s="188">
        <v>2544.46</v>
      </c>
      <c r="AC4601" s="188"/>
      <c r="AD4601" s="188"/>
      <c r="AE4601" s="188">
        <v>2327.91</v>
      </c>
      <c r="AF4601" s="188"/>
    </row>
    <row r="4602" spans="1:32" x14ac:dyDescent="0.3">
      <c r="A4602" s="180" t="s">
        <v>973</v>
      </c>
      <c r="B4602" s="180">
        <v>44524</v>
      </c>
      <c r="C4602" s="182" t="s">
        <v>30855</v>
      </c>
      <c r="D4602" s="180" t="s">
        <v>37</v>
      </c>
      <c r="E4602" s="180" t="s">
        <v>857</v>
      </c>
      <c r="F4602" s="188">
        <v>68.27</v>
      </c>
      <c r="G4602" s="188"/>
      <c r="H4602" s="188"/>
      <c r="I4602" s="188"/>
      <c r="J4602" s="188"/>
      <c r="K4602" s="188"/>
      <c r="L4602" s="188"/>
      <c r="M4602" s="188"/>
      <c r="N4602" s="188"/>
      <c r="O4602" s="188"/>
      <c r="P4602" s="188"/>
      <c r="Q4602" s="188"/>
      <c r="R4602" s="188"/>
      <c r="S4602" s="188"/>
      <c r="T4602" s="188"/>
      <c r="U4602" s="188"/>
      <c r="V4602" s="188"/>
      <c r="W4602" s="188"/>
      <c r="X4602" s="188"/>
      <c r="Y4602" s="188"/>
      <c r="Z4602" s="188"/>
      <c r="AA4602" s="188"/>
      <c r="AB4602" s="188">
        <v>70.11</v>
      </c>
      <c r="AC4602" s="188"/>
      <c r="AD4602" s="188"/>
      <c r="AE4602" s="188">
        <v>64.14</v>
      </c>
      <c r="AF4602" s="188"/>
    </row>
    <row r="4603" spans="1:32" x14ac:dyDescent="0.3">
      <c r="A4603" s="180" t="s">
        <v>973</v>
      </c>
      <c r="B4603" s="180">
        <v>44542</v>
      </c>
      <c r="C4603" s="182" t="s">
        <v>30856</v>
      </c>
      <c r="D4603" s="180" t="s">
        <v>37</v>
      </c>
      <c r="E4603" s="180" t="s">
        <v>857</v>
      </c>
      <c r="F4603" s="188">
        <v>3232.74</v>
      </c>
      <c r="G4603" s="188"/>
      <c r="H4603" s="188"/>
      <c r="I4603" s="188"/>
      <c r="J4603" s="188"/>
      <c r="K4603" s="188"/>
      <c r="L4603" s="188"/>
      <c r="M4603" s="188"/>
      <c r="N4603" s="188"/>
      <c r="O4603" s="188"/>
      <c r="P4603" s="188"/>
      <c r="Q4603" s="188"/>
      <c r="R4603" s="188"/>
      <c r="S4603" s="188"/>
      <c r="T4603" s="188"/>
      <c r="U4603" s="188"/>
      <c r="V4603" s="188"/>
      <c r="W4603" s="188"/>
      <c r="X4603" s="188"/>
      <c r="Y4603" s="188"/>
      <c r="Z4603" s="188"/>
      <c r="AA4603" s="188"/>
      <c r="AB4603" s="188">
        <v>3319.67</v>
      </c>
      <c r="AC4603" s="188"/>
      <c r="AD4603" s="188"/>
      <c r="AE4603" s="188">
        <v>3037.14</v>
      </c>
      <c r="AF4603" s="188"/>
    </row>
    <row r="4604" spans="1:32" x14ac:dyDescent="0.3">
      <c r="A4604" s="180" t="s">
        <v>973</v>
      </c>
      <c r="B4604" s="180">
        <v>9877</v>
      </c>
      <c r="C4604" s="182" t="s">
        <v>30857</v>
      </c>
      <c r="D4604" s="180" t="s">
        <v>37</v>
      </c>
      <c r="E4604" s="180" t="s">
        <v>857</v>
      </c>
      <c r="F4604" s="188">
        <v>145.13</v>
      </c>
      <c r="G4604" s="188">
        <v>118.99</v>
      </c>
      <c r="H4604" s="188">
        <v>91.27</v>
      </c>
      <c r="I4604" s="188">
        <v>96.83</v>
      </c>
      <c r="J4604" s="188">
        <v>111.93</v>
      </c>
      <c r="K4604" s="188">
        <v>125.71</v>
      </c>
      <c r="L4604" s="188">
        <v>117.58</v>
      </c>
      <c r="M4604" s="188">
        <v>185.79</v>
      </c>
      <c r="N4604" s="188">
        <v>146.62</v>
      </c>
      <c r="O4604" s="188">
        <v>111.19</v>
      </c>
      <c r="P4604" s="188">
        <v>134.75</v>
      </c>
      <c r="Q4604" s="188">
        <v>134.75</v>
      </c>
      <c r="R4604" s="188">
        <v>137.08000000000001</v>
      </c>
      <c r="S4604" s="188">
        <v>134.16999999999999</v>
      </c>
      <c r="T4604" s="188">
        <v>117.41</v>
      </c>
      <c r="U4604" s="188">
        <v>107.54</v>
      </c>
      <c r="V4604" s="188">
        <v>119.82</v>
      </c>
      <c r="W4604" s="188">
        <v>110.19</v>
      </c>
      <c r="X4604" s="188">
        <v>131.85</v>
      </c>
      <c r="Y4604" s="188">
        <v>132.02000000000001</v>
      </c>
      <c r="Z4604" s="188">
        <v>138.65</v>
      </c>
      <c r="AA4604" s="188">
        <v>118.9</v>
      </c>
      <c r="AB4604" s="188">
        <v>152.01</v>
      </c>
      <c r="AC4604" s="188">
        <v>125.71</v>
      </c>
      <c r="AD4604" s="188">
        <v>117.58</v>
      </c>
      <c r="AE4604" s="188">
        <v>148.69</v>
      </c>
      <c r="AF4604" s="188">
        <v>124.46</v>
      </c>
    </row>
    <row r="4605" spans="1:32" x14ac:dyDescent="0.3">
      <c r="A4605" s="180" t="s">
        <v>973</v>
      </c>
      <c r="B4605" s="180">
        <v>9878</v>
      </c>
      <c r="C4605" s="182" t="s">
        <v>30858</v>
      </c>
      <c r="D4605" s="180" t="s">
        <v>37</v>
      </c>
      <c r="E4605" s="180" t="s">
        <v>857</v>
      </c>
      <c r="F4605" s="188">
        <v>178.66</v>
      </c>
      <c r="G4605" s="188">
        <v>146.47999999999999</v>
      </c>
      <c r="H4605" s="188">
        <v>112.36</v>
      </c>
      <c r="I4605" s="188">
        <v>119.21</v>
      </c>
      <c r="J4605" s="188">
        <v>137.80000000000001</v>
      </c>
      <c r="K4605" s="188">
        <v>154.76</v>
      </c>
      <c r="L4605" s="188">
        <v>144.75</v>
      </c>
      <c r="M4605" s="188">
        <v>228.71</v>
      </c>
      <c r="N4605" s="188">
        <v>180.5</v>
      </c>
      <c r="O4605" s="188">
        <v>136.88</v>
      </c>
      <c r="P4605" s="188">
        <v>165.89</v>
      </c>
      <c r="Q4605" s="188">
        <v>165.89</v>
      </c>
      <c r="R4605" s="188">
        <v>168.75</v>
      </c>
      <c r="S4605" s="188">
        <v>165.18</v>
      </c>
      <c r="T4605" s="188">
        <v>144.54</v>
      </c>
      <c r="U4605" s="188">
        <v>132.38</v>
      </c>
      <c r="V4605" s="188">
        <v>147.5</v>
      </c>
      <c r="W4605" s="188">
        <v>135.65</v>
      </c>
      <c r="X4605" s="188">
        <v>162.32</v>
      </c>
      <c r="Y4605" s="188">
        <v>162.52000000000001</v>
      </c>
      <c r="Z4605" s="188">
        <v>170.69</v>
      </c>
      <c r="AA4605" s="188">
        <v>146.38</v>
      </c>
      <c r="AB4605" s="188">
        <v>187.14</v>
      </c>
      <c r="AC4605" s="188">
        <v>154.76</v>
      </c>
      <c r="AD4605" s="188">
        <v>144.75</v>
      </c>
      <c r="AE4605" s="188">
        <v>183.05</v>
      </c>
      <c r="AF4605" s="188">
        <v>153.22</v>
      </c>
    </row>
    <row r="4606" spans="1:32" x14ac:dyDescent="0.3">
      <c r="A4606" s="180" t="s">
        <v>973</v>
      </c>
      <c r="B4606" s="180">
        <v>41986</v>
      </c>
      <c r="C4606" s="182" t="s">
        <v>30859</v>
      </c>
      <c r="D4606" s="180" t="s">
        <v>37</v>
      </c>
      <c r="E4606" s="180" t="s">
        <v>857</v>
      </c>
      <c r="F4606" s="188"/>
      <c r="G4606" s="188"/>
      <c r="H4606" s="188"/>
      <c r="I4606" s="188"/>
      <c r="J4606" s="188">
        <v>4580.18</v>
      </c>
      <c r="K4606" s="188"/>
      <c r="L4606" s="188"/>
      <c r="M4606" s="188">
        <v>3309.8</v>
      </c>
      <c r="N4606" s="188"/>
      <c r="O4606" s="188"/>
      <c r="P4606" s="188"/>
      <c r="Q4606" s="188"/>
      <c r="R4606" s="188"/>
      <c r="S4606" s="188"/>
      <c r="T4606" s="188"/>
      <c r="U4606" s="188">
        <v>4172.67</v>
      </c>
      <c r="V4606" s="188"/>
      <c r="W4606" s="188"/>
      <c r="X4606" s="188"/>
      <c r="Y4606" s="188"/>
      <c r="Z4606" s="188"/>
      <c r="AA4606" s="188"/>
      <c r="AB4606" s="188">
        <v>2937.95</v>
      </c>
      <c r="AC4606" s="188">
        <v>4415.3599999999997</v>
      </c>
      <c r="AD4606" s="188"/>
      <c r="AE4606" s="188">
        <v>3506.83</v>
      </c>
      <c r="AF4606" s="188"/>
    </row>
    <row r="4607" spans="1:32" x14ac:dyDescent="0.3">
      <c r="A4607" s="180" t="s">
        <v>973</v>
      </c>
      <c r="B4607" s="180">
        <v>43422</v>
      </c>
      <c r="C4607" s="182" t="s">
        <v>30860</v>
      </c>
      <c r="D4607" s="180" t="s">
        <v>37</v>
      </c>
      <c r="E4607" s="180" t="s">
        <v>857</v>
      </c>
      <c r="F4607" s="188"/>
      <c r="G4607" s="188"/>
      <c r="H4607" s="188"/>
      <c r="I4607" s="188"/>
      <c r="J4607" s="188">
        <v>5617.14</v>
      </c>
      <c r="K4607" s="188"/>
      <c r="L4607" s="188"/>
      <c r="M4607" s="188">
        <v>4059.15</v>
      </c>
      <c r="N4607" s="188"/>
      <c r="O4607" s="188"/>
      <c r="P4607" s="188"/>
      <c r="Q4607" s="188"/>
      <c r="R4607" s="188"/>
      <c r="S4607" s="188"/>
      <c r="T4607" s="188"/>
      <c r="U4607" s="188">
        <v>5117.37</v>
      </c>
      <c r="V4607" s="188"/>
      <c r="W4607" s="188"/>
      <c r="X4607" s="188"/>
      <c r="Y4607" s="188"/>
      <c r="Z4607" s="188"/>
      <c r="AA4607" s="188"/>
      <c r="AB4607" s="188">
        <v>3603.1</v>
      </c>
      <c r="AC4607" s="188">
        <v>5415.01</v>
      </c>
      <c r="AD4607" s="188"/>
      <c r="AE4607" s="188">
        <v>4300.79</v>
      </c>
      <c r="AF4607" s="188"/>
    </row>
    <row r="4608" spans="1:32" x14ac:dyDescent="0.3">
      <c r="A4608" s="180" t="s">
        <v>973</v>
      </c>
      <c r="B4608" s="180">
        <v>41987</v>
      </c>
      <c r="C4608" s="182" t="s">
        <v>30861</v>
      </c>
      <c r="D4608" s="180" t="s">
        <v>37</v>
      </c>
      <c r="E4608" s="180" t="s">
        <v>857</v>
      </c>
      <c r="F4608" s="188"/>
      <c r="G4608" s="188"/>
      <c r="H4608" s="188"/>
      <c r="I4608" s="188"/>
      <c r="J4608" s="188">
        <v>6510.73</v>
      </c>
      <c r="K4608" s="188"/>
      <c r="L4608" s="188"/>
      <c r="M4608" s="188">
        <v>4704.8900000000003</v>
      </c>
      <c r="N4608" s="188"/>
      <c r="O4608" s="188"/>
      <c r="P4608" s="188"/>
      <c r="Q4608" s="188"/>
      <c r="R4608" s="188"/>
      <c r="S4608" s="188"/>
      <c r="T4608" s="188"/>
      <c r="U4608" s="188">
        <v>5931.46</v>
      </c>
      <c r="V4608" s="188"/>
      <c r="W4608" s="188"/>
      <c r="X4608" s="188"/>
      <c r="Y4608" s="188"/>
      <c r="Z4608" s="188"/>
      <c r="AA4608" s="188"/>
      <c r="AB4608" s="188">
        <v>4176.29</v>
      </c>
      <c r="AC4608" s="188">
        <v>6276.45</v>
      </c>
      <c r="AD4608" s="188"/>
      <c r="AE4608" s="188">
        <v>4984.97</v>
      </c>
      <c r="AF4608" s="188"/>
    </row>
    <row r="4609" spans="1:32" x14ac:dyDescent="0.3">
      <c r="A4609" s="180" t="s">
        <v>973</v>
      </c>
      <c r="B4609" s="180">
        <v>41988</v>
      </c>
      <c r="C4609" s="182" t="s">
        <v>30862</v>
      </c>
      <c r="D4609" s="180" t="s">
        <v>37</v>
      </c>
      <c r="E4609" s="180" t="s">
        <v>857</v>
      </c>
      <c r="F4609" s="188"/>
      <c r="G4609" s="188"/>
      <c r="H4609" s="188"/>
      <c r="I4609" s="188"/>
      <c r="J4609" s="188">
        <v>8599.76</v>
      </c>
      <c r="K4609" s="188"/>
      <c r="L4609" s="188"/>
      <c r="M4609" s="188">
        <v>6214.49</v>
      </c>
      <c r="N4609" s="188"/>
      <c r="O4609" s="188"/>
      <c r="P4609" s="188"/>
      <c r="Q4609" s="188"/>
      <c r="R4609" s="188"/>
      <c r="S4609" s="188"/>
      <c r="T4609" s="188"/>
      <c r="U4609" s="188">
        <v>7834.61</v>
      </c>
      <c r="V4609" s="188"/>
      <c r="W4609" s="188"/>
      <c r="X4609" s="188"/>
      <c r="Y4609" s="188"/>
      <c r="Z4609" s="188"/>
      <c r="AA4609" s="188"/>
      <c r="AB4609" s="188">
        <v>5516.29</v>
      </c>
      <c r="AC4609" s="188">
        <v>8290.2900000000009</v>
      </c>
      <c r="AD4609" s="188"/>
      <c r="AE4609" s="188">
        <v>6584.43</v>
      </c>
      <c r="AF4609" s="188"/>
    </row>
    <row r="4610" spans="1:32" x14ac:dyDescent="0.3">
      <c r="A4610" s="180" t="s">
        <v>973</v>
      </c>
      <c r="B4610" s="180">
        <v>41697</v>
      </c>
      <c r="C4610" s="182" t="s">
        <v>30863</v>
      </c>
      <c r="D4610" s="180" t="s">
        <v>37</v>
      </c>
      <c r="E4610" s="180" t="s">
        <v>857</v>
      </c>
      <c r="F4610" s="188"/>
      <c r="G4610" s="188"/>
      <c r="H4610" s="188"/>
      <c r="I4610" s="188"/>
      <c r="J4610" s="188">
        <v>1524.28</v>
      </c>
      <c r="K4610" s="188"/>
      <c r="L4610" s="188"/>
      <c r="M4610" s="188">
        <v>1101.5</v>
      </c>
      <c r="N4610" s="188"/>
      <c r="O4610" s="188"/>
      <c r="P4610" s="188"/>
      <c r="Q4610" s="188"/>
      <c r="R4610" s="188"/>
      <c r="S4610" s="188"/>
      <c r="T4610" s="188"/>
      <c r="U4610" s="188">
        <v>1388.66</v>
      </c>
      <c r="V4610" s="188"/>
      <c r="W4610" s="188"/>
      <c r="X4610" s="188"/>
      <c r="Y4610" s="188"/>
      <c r="Z4610" s="188"/>
      <c r="AA4610" s="188"/>
      <c r="AB4610" s="188">
        <v>977.74</v>
      </c>
      <c r="AC4610" s="188">
        <v>1469.43</v>
      </c>
      <c r="AD4610" s="188"/>
      <c r="AE4610" s="188">
        <v>1167.07</v>
      </c>
      <c r="AF4610" s="188"/>
    </row>
    <row r="4611" spans="1:32" x14ac:dyDescent="0.3">
      <c r="A4611" s="180" t="s">
        <v>973</v>
      </c>
      <c r="B4611" s="180">
        <v>41985</v>
      </c>
      <c r="C4611" s="182" t="s">
        <v>30864</v>
      </c>
      <c r="D4611" s="180" t="s">
        <v>37</v>
      </c>
      <c r="E4611" s="180" t="s">
        <v>857</v>
      </c>
      <c r="F4611" s="188"/>
      <c r="G4611" s="188"/>
      <c r="H4611" s="188"/>
      <c r="I4611" s="188"/>
      <c r="J4611" s="188">
        <v>2122.91</v>
      </c>
      <c r="K4611" s="188"/>
      <c r="L4611" s="188"/>
      <c r="M4611" s="188">
        <v>1534.09</v>
      </c>
      <c r="N4611" s="188"/>
      <c r="O4611" s="188"/>
      <c r="P4611" s="188"/>
      <c r="Q4611" s="188"/>
      <c r="R4611" s="188"/>
      <c r="S4611" s="188"/>
      <c r="T4611" s="188"/>
      <c r="U4611" s="188">
        <v>1934.03</v>
      </c>
      <c r="V4611" s="188"/>
      <c r="W4611" s="188"/>
      <c r="X4611" s="188"/>
      <c r="Y4611" s="188"/>
      <c r="Z4611" s="188"/>
      <c r="AA4611" s="188"/>
      <c r="AB4611" s="188">
        <v>1361.74</v>
      </c>
      <c r="AC4611" s="188">
        <v>2046.52</v>
      </c>
      <c r="AD4611" s="188"/>
      <c r="AE4611" s="188">
        <v>1625.42</v>
      </c>
      <c r="AF4611" s="188"/>
    </row>
    <row r="4612" spans="1:32" x14ac:dyDescent="0.3">
      <c r="A4612" s="180" t="s">
        <v>973</v>
      </c>
      <c r="B4612" s="180">
        <v>41699</v>
      </c>
      <c r="C4612" s="182" t="s">
        <v>30865</v>
      </c>
      <c r="D4612" s="180" t="s">
        <v>37</v>
      </c>
      <c r="E4612" s="180" t="s">
        <v>857</v>
      </c>
      <c r="F4612" s="188"/>
      <c r="G4612" s="188"/>
      <c r="H4612" s="188"/>
      <c r="I4612" s="188"/>
      <c r="J4612" s="188">
        <v>3022.92</v>
      </c>
      <c r="K4612" s="188"/>
      <c r="L4612" s="188"/>
      <c r="M4612" s="188">
        <v>2184.4699999999998</v>
      </c>
      <c r="N4612" s="188"/>
      <c r="O4612" s="188"/>
      <c r="P4612" s="188"/>
      <c r="Q4612" s="188"/>
      <c r="R4612" s="188"/>
      <c r="S4612" s="188"/>
      <c r="T4612" s="188"/>
      <c r="U4612" s="188">
        <v>2753.97</v>
      </c>
      <c r="V4612" s="188"/>
      <c r="W4612" s="188"/>
      <c r="X4612" s="188"/>
      <c r="Y4612" s="188"/>
      <c r="Z4612" s="188"/>
      <c r="AA4612" s="188"/>
      <c r="AB4612" s="188">
        <v>1939.04</v>
      </c>
      <c r="AC4612" s="188">
        <v>2914.14</v>
      </c>
      <c r="AD4612" s="188"/>
      <c r="AE4612" s="188">
        <v>2314.5100000000002</v>
      </c>
      <c r="AF4612" s="188"/>
    </row>
    <row r="4613" spans="1:32" x14ac:dyDescent="0.3">
      <c r="A4613" s="180" t="s">
        <v>973</v>
      </c>
      <c r="B4613" s="180">
        <v>38053</v>
      </c>
      <c r="C4613" s="182" t="s">
        <v>30866</v>
      </c>
      <c r="D4613" s="180" t="s">
        <v>37</v>
      </c>
      <c r="E4613" s="180" t="s">
        <v>857</v>
      </c>
      <c r="F4613" s="188"/>
      <c r="G4613" s="188"/>
      <c r="H4613" s="188"/>
      <c r="I4613" s="188">
        <v>23.69</v>
      </c>
      <c r="J4613" s="188"/>
      <c r="K4613" s="188"/>
      <c r="L4613" s="188"/>
      <c r="M4613" s="188"/>
      <c r="N4613" s="188"/>
      <c r="O4613" s="188"/>
      <c r="P4613" s="188"/>
      <c r="Q4613" s="188"/>
      <c r="R4613" s="188"/>
      <c r="S4613" s="188"/>
      <c r="T4613" s="188"/>
      <c r="U4613" s="188"/>
      <c r="V4613" s="188"/>
      <c r="W4613" s="188"/>
      <c r="X4613" s="188"/>
      <c r="Y4613" s="188"/>
      <c r="Z4613" s="188">
        <v>32.01</v>
      </c>
      <c r="AA4613" s="188"/>
      <c r="AB4613" s="188"/>
      <c r="AC4613" s="188"/>
      <c r="AD4613" s="188"/>
      <c r="AE4613" s="188">
        <v>23.9</v>
      </c>
      <c r="AF4613" s="188"/>
    </row>
    <row r="4614" spans="1:32" x14ac:dyDescent="0.3">
      <c r="A4614" s="180" t="s">
        <v>973</v>
      </c>
      <c r="B4614" s="180">
        <v>38054</v>
      </c>
      <c r="C4614" s="182" t="s">
        <v>30867</v>
      </c>
      <c r="D4614" s="180" t="s">
        <v>37</v>
      </c>
      <c r="E4614" s="180" t="s">
        <v>857</v>
      </c>
      <c r="F4614" s="188"/>
      <c r="G4614" s="188"/>
      <c r="H4614" s="188"/>
      <c r="I4614" s="188">
        <v>40.72</v>
      </c>
      <c r="J4614" s="188"/>
      <c r="K4614" s="188"/>
      <c r="L4614" s="188"/>
      <c r="M4614" s="188"/>
      <c r="N4614" s="188"/>
      <c r="O4614" s="188"/>
      <c r="P4614" s="188"/>
      <c r="Q4614" s="188"/>
      <c r="R4614" s="188"/>
      <c r="S4614" s="188"/>
      <c r="T4614" s="188"/>
      <c r="U4614" s="188"/>
      <c r="V4614" s="188"/>
      <c r="W4614" s="188"/>
      <c r="X4614" s="188"/>
      <c r="Y4614" s="188"/>
      <c r="Z4614" s="188">
        <v>55.03</v>
      </c>
      <c r="AA4614" s="188"/>
      <c r="AB4614" s="188"/>
      <c r="AC4614" s="188"/>
      <c r="AD4614" s="188"/>
      <c r="AE4614" s="188">
        <v>41.08</v>
      </c>
      <c r="AF4614" s="188"/>
    </row>
    <row r="4615" spans="1:32" x14ac:dyDescent="0.3">
      <c r="A4615" s="180" t="s">
        <v>973</v>
      </c>
      <c r="B4615" s="180">
        <v>38052</v>
      </c>
      <c r="C4615" s="182" t="s">
        <v>30868</v>
      </c>
      <c r="D4615" s="180" t="s">
        <v>37</v>
      </c>
      <c r="E4615" s="180" t="s">
        <v>26586</v>
      </c>
      <c r="F4615" s="188"/>
      <c r="G4615" s="188"/>
      <c r="H4615" s="188"/>
      <c r="I4615" s="188">
        <v>11.47</v>
      </c>
      <c r="J4615" s="188"/>
      <c r="K4615" s="188"/>
      <c r="L4615" s="188"/>
      <c r="M4615" s="188"/>
      <c r="N4615" s="188"/>
      <c r="O4615" s="188"/>
      <c r="P4615" s="188"/>
      <c r="Q4615" s="188"/>
      <c r="R4615" s="188"/>
      <c r="S4615" s="188"/>
      <c r="T4615" s="188"/>
      <c r="U4615" s="188"/>
      <c r="V4615" s="188"/>
      <c r="W4615" s="188"/>
      <c r="X4615" s="188"/>
      <c r="Y4615" s="188"/>
      <c r="Z4615" s="188">
        <v>15.5</v>
      </c>
      <c r="AA4615" s="188"/>
      <c r="AB4615" s="188"/>
      <c r="AC4615" s="188"/>
      <c r="AD4615" s="188"/>
      <c r="AE4615" s="188">
        <v>11.57</v>
      </c>
      <c r="AF4615" s="188"/>
    </row>
    <row r="4616" spans="1:32" x14ac:dyDescent="0.3">
      <c r="A4616" s="180" t="s">
        <v>973</v>
      </c>
      <c r="B4616" s="180">
        <v>38051</v>
      </c>
      <c r="C4616" s="182" t="s">
        <v>30869</v>
      </c>
      <c r="D4616" s="180" t="s">
        <v>37</v>
      </c>
      <c r="E4616" s="180" t="s">
        <v>857</v>
      </c>
      <c r="F4616" s="188"/>
      <c r="G4616" s="188"/>
      <c r="H4616" s="188"/>
      <c r="I4616" s="188">
        <v>7.15</v>
      </c>
      <c r="J4616" s="188"/>
      <c r="K4616" s="188"/>
      <c r="L4616" s="188"/>
      <c r="M4616" s="188"/>
      <c r="N4616" s="188"/>
      <c r="O4616" s="188"/>
      <c r="P4616" s="188"/>
      <c r="Q4616" s="188"/>
      <c r="R4616" s="188"/>
      <c r="S4616" s="188"/>
      <c r="T4616" s="188"/>
      <c r="U4616" s="188"/>
      <c r="V4616" s="188"/>
      <c r="W4616" s="188"/>
      <c r="X4616" s="188"/>
      <c r="Y4616" s="188"/>
      <c r="Z4616" s="188">
        <v>9.66</v>
      </c>
      <c r="AA4616" s="188"/>
      <c r="AB4616" s="188"/>
      <c r="AC4616" s="188"/>
      <c r="AD4616" s="188"/>
      <c r="AE4616" s="188">
        <v>7.21</v>
      </c>
      <c r="AF4616" s="188"/>
    </row>
    <row r="4617" spans="1:32" x14ac:dyDescent="0.3">
      <c r="A4617" s="180" t="s">
        <v>973</v>
      </c>
      <c r="B4617" s="180">
        <v>38787</v>
      </c>
      <c r="C4617" s="182" t="s">
        <v>30870</v>
      </c>
      <c r="D4617" s="180" t="s">
        <v>37</v>
      </c>
      <c r="E4617" s="180" t="s">
        <v>26586</v>
      </c>
      <c r="F4617" s="188"/>
      <c r="G4617" s="188"/>
      <c r="H4617" s="188"/>
      <c r="I4617" s="188"/>
      <c r="J4617" s="188"/>
      <c r="K4617" s="188"/>
      <c r="L4617" s="188"/>
      <c r="M4617" s="188"/>
      <c r="N4617" s="188"/>
      <c r="O4617" s="188"/>
      <c r="P4617" s="188"/>
      <c r="Q4617" s="188"/>
      <c r="R4617" s="188"/>
      <c r="S4617" s="188"/>
      <c r="T4617" s="188"/>
      <c r="U4617" s="188"/>
      <c r="V4617" s="188"/>
      <c r="W4617" s="188"/>
      <c r="X4617" s="188"/>
      <c r="Y4617" s="188"/>
      <c r="Z4617" s="188"/>
      <c r="AA4617" s="188"/>
      <c r="AB4617" s="188">
        <v>7.49</v>
      </c>
      <c r="AC4617" s="188"/>
      <c r="AD4617" s="188"/>
      <c r="AE4617" s="188">
        <v>5.2</v>
      </c>
      <c r="AF4617" s="188"/>
    </row>
    <row r="4618" spans="1:32" x14ac:dyDescent="0.3">
      <c r="A4618" s="180" t="s">
        <v>973</v>
      </c>
      <c r="B4618" s="180">
        <v>38825</v>
      </c>
      <c r="C4618" s="182" t="s">
        <v>30871</v>
      </c>
      <c r="D4618" s="180" t="s">
        <v>37</v>
      </c>
      <c r="E4618" s="180" t="s">
        <v>857</v>
      </c>
      <c r="F4618" s="188"/>
      <c r="G4618" s="188"/>
      <c r="H4618" s="188"/>
      <c r="I4618" s="188"/>
      <c r="J4618" s="188"/>
      <c r="K4618" s="188"/>
      <c r="L4618" s="188"/>
      <c r="M4618" s="188"/>
      <c r="N4618" s="188"/>
      <c r="O4618" s="188"/>
      <c r="P4618" s="188"/>
      <c r="Q4618" s="188"/>
      <c r="R4618" s="188"/>
      <c r="S4618" s="188"/>
      <c r="T4618" s="188"/>
      <c r="U4618" s="188"/>
      <c r="V4618" s="188"/>
      <c r="W4618" s="188"/>
      <c r="X4618" s="188"/>
      <c r="Y4618" s="188"/>
      <c r="Z4618" s="188"/>
      <c r="AA4618" s="188"/>
      <c r="AB4618" s="188">
        <v>9.68</v>
      </c>
      <c r="AC4618" s="188"/>
      <c r="AD4618" s="188"/>
      <c r="AE4618" s="188">
        <v>6.72</v>
      </c>
      <c r="AF4618" s="188"/>
    </row>
    <row r="4619" spans="1:32" x14ac:dyDescent="0.3">
      <c r="A4619" s="180" t="s">
        <v>973</v>
      </c>
      <c r="B4619" s="180">
        <v>38826</v>
      </c>
      <c r="C4619" s="182" t="s">
        <v>30872</v>
      </c>
      <c r="D4619" s="180" t="s">
        <v>37</v>
      </c>
      <c r="E4619" s="180" t="s">
        <v>857</v>
      </c>
      <c r="F4619" s="188"/>
      <c r="G4619" s="188"/>
      <c r="H4619" s="188"/>
      <c r="I4619" s="188"/>
      <c r="J4619" s="188"/>
      <c r="K4619" s="188"/>
      <c r="L4619" s="188"/>
      <c r="M4619" s="188"/>
      <c r="N4619" s="188"/>
      <c r="O4619" s="188"/>
      <c r="P4619" s="188"/>
      <c r="Q4619" s="188"/>
      <c r="R4619" s="188"/>
      <c r="S4619" s="188"/>
      <c r="T4619" s="188"/>
      <c r="U4619" s="188"/>
      <c r="V4619" s="188"/>
      <c r="W4619" s="188"/>
      <c r="X4619" s="188"/>
      <c r="Y4619" s="188"/>
      <c r="Z4619" s="188"/>
      <c r="AA4619" s="188"/>
      <c r="AB4619" s="188">
        <v>13.77</v>
      </c>
      <c r="AC4619" s="188"/>
      <c r="AD4619" s="188"/>
      <c r="AE4619" s="188">
        <v>9.56</v>
      </c>
      <c r="AF4619" s="188"/>
    </row>
    <row r="4620" spans="1:32" x14ac:dyDescent="0.3">
      <c r="A4620" s="180" t="s">
        <v>973</v>
      </c>
      <c r="B4620" s="180">
        <v>38827</v>
      </c>
      <c r="C4620" s="182" t="s">
        <v>30873</v>
      </c>
      <c r="D4620" s="180" t="s">
        <v>37</v>
      </c>
      <c r="E4620" s="180" t="s">
        <v>857</v>
      </c>
      <c r="F4620" s="188"/>
      <c r="G4620" s="188"/>
      <c r="H4620" s="188"/>
      <c r="I4620" s="188"/>
      <c r="J4620" s="188"/>
      <c r="K4620" s="188"/>
      <c r="L4620" s="188"/>
      <c r="M4620" s="188"/>
      <c r="N4620" s="188"/>
      <c r="O4620" s="188"/>
      <c r="P4620" s="188"/>
      <c r="Q4620" s="188"/>
      <c r="R4620" s="188"/>
      <c r="S4620" s="188"/>
      <c r="T4620" s="188"/>
      <c r="U4620" s="188"/>
      <c r="V4620" s="188"/>
      <c r="W4620" s="188"/>
      <c r="X4620" s="188"/>
      <c r="Y4620" s="188"/>
      <c r="Z4620" s="188"/>
      <c r="AA4620" s="188"/>
      <c r="AB4620" s="188">
        <v>22.52</v>
      </c>
      <c r="AC4620" s="188"/>
      <c r="AD4620" s="188"/>
      <c r="AE4620" s="188">
        <v>15.63</v>
      </c>
      <c r="AF4620" s="188"/>
    </row>
    <row r="4621" spans="1:32" x14ac:dyDescent="0.3">
      <c r="A4621" s="180" t="s">
        <v>973</v>
      </c>
      <c r="B4621" s="180">
        <v>38828</v>
      </c>
      <c r="C4621" s="182" t="s">
        <v>30874</v>
      </c>
      <c r="D4621" s="180" t="s">
        <v>37</v>
      </c>
      <c r="E4621" s="180" t="s">
        <v>857</v>
      </c>
      <c r="F4621" s="188"/>
      <c r="G4621" s="188"/>
      <c r="H4621" s="188"/>
      <c r="I4621" s="188"/>
      <c r="J4621" s="188"/>
      <c r="K4621" s="188"/>
      <c r="L4621" s="188"/>
      <c r="M4621" s="188"/>
      <c r="N4621" s="188"/>
      <c r="O4621" s="188"/>
      <c r="P4621" s="188"/>
      <c r="Q4621" s="188"/>
      <c r="R4621" s="188"/>
      <c r="S4621" s="188"/>
      <c r="T4621" s="188"/>
      <c r="U4621" s="188"/>
      <c r="V4621" s="188"/>
      <c r="W4621" s="188"/>
      <c r="X4621" s="188"/>
      <c r="Y4621" s="188"/>
      <c r="Z4621" s="188"/>
      <c r="AA4621" s="188"/>
      <c r="AB4621" s="188">
        <v>14.43</v>
      </c>
      <c r="AC4621" s="188"/>
      <c r="AD4621" s="188"/>
      <c r="AE4621" s="188">
        <v>10.01</v>
      </c>
      <c r="AF4621" s="188"/>
    </row>
    <row r="4622" spans="1:32" x14ac:dyDescent="0.3">
      <c r="A4622" s="180" t="s">
        <v>973</v>
      </c>
      <c r="B4622" s="180">
        <v>38829</v>
      </c>
      <c r="C4622" s="182" t="s">
        <v>30875</v>
      </c>
      <c r="D4622" s="180" t="s">
        <v>37</v>
      </c>
      <c r="E4622" s="180" t="s">
        <v>857</v>
      </c>
      <c r="F4622" s="188"/>
      <c r="G4622" s="188"/>
      <c r="H4622" s="188"/>
      <c r="I4622" s="188"/>
      <c r="J4622" s="188"/>
      <c r="K4622" s="188"/>
      <c r="L4622" s="188"/>
      <c r="M4622" s="188"/>
      <c r="N4622" s="188"/>
      <c r="O4622" s="188"/>
      <c r="P4622" s="188"/>
      <c r="Q4622" s="188"/>
      <c r="R4622" s="188"/>
      <c r="S4622" s="188"/>
      <c r="T4622" s="188"/>
      <c r="U4622" s="188"/>
      <c r="V4622" s="188"/>
      <c r="W4622" s="188"/>
      <c r="X4622" s="188"/>
      <c r="Y4622" s="188"/>
      <c r="Z4622" s="188"/>
      <c r="AA4622" s="188"/>
      <c r="AB4622" s="188">
        <v>23.63</v>
      </c>
      <c r="AC4622" s="188"/>
      <c r="AD4622" s="188"/>
      <c r="AE4622" s="188">
        <v>16.399999999999999</v>
      </c>
      <c r="AF4622" s="188"/>
    </row>
    <row r="4623" spans="1:32" x14ac:dyDescent="0.3">
      <c r="A4623" s="180" t="s">
        <v>973</v>
      </c>
      <c r="B4623" s="180">
        <v>38830</v>
      </c>
      <c r="C4623" s="182" t="s">
        <v>30876</v>
      </c>
      <c r="D4623" s="180" t="s">
        <v>37</v>
      </c>
      <c r="E4623" s="180" t="s">
        <v>857</v>
      </c>
      <c r="F4623" s="188"/>
      <c r="G4623" s="188"/>
      <c r="H4623" s="188"/>
      <c r="I4623" s="188"/>
      <c r="J4623" s="188"/>
      <c r="K4623" s="188"/>
      <c r="L4623" s="188"/>
      <c r="M4623" s="188"/>
      <c r="N4623" s="188"/>
      <c r="O4623" s="188"/>
      <c r="P4623" s="188"/>
      <c r="Q4623" s="188"/>
      <c r="R4623" s="188"/>
      <c r="S4623" s="188"/>
      <c r="T4623" s="188"/>
      <c r="U4623" s="188"/>
      <c r="V4623" s="188"/>
      <c r="W4623" s="188"/>
      <c r="X4623" s="188"/>
      <c r="Y4623" s="188"/>
      <c r="Z4623" s="188"/>
      <c r="AA4623" s="188"/>
      <c r="AB4623" s="188">
        <v>32.72</v>
      </c>
      <c r="AC4623" s="188"/>
      <c r="AD4623" s="188"/>
      <c r="AE4623" s="188">
        <v>22.71</v>
      </c>
      <c r="AF4623" s="188"/>
    </row>
    <row r="4624" spans="1:32" x14ac:dyDescent="0.3">
      <c r="A4624" s="180" t="s">
        <v>973</v>
      </c>
      <c r="B4624" s="180">
        <v>38831</v>
      </c>
      <c r="C4624" s="182" t="s">
        <v>30877</v>
      </c>
      <c r="D4624" s="180" t="s">
        <v>37</v>
      </c>
      <c r="E4624" s="180" t="s">
        <v>857</v>
      </c>
      <c r="F4624" s="188"/>
      <c r="G4624" s="188"/>
      <c r="H4624" s="188"/>
      <c r="I4624" s="188"/>
      <c r="J4624" s="188"/>
      <c r="K4624" s="188"/>
      <c r="L4624" s="188"/>
      <c r="M4624" s="188"/>
      <c r="N4624" s="188"/>
      <c r="O4624" s="188"/>
      <c r="P4624" s="188"/>
      <c r="Q4624" s="188"/>
      <c r="R4624" s="188"/>
      <c r="S4624" s="188"/>
      <c r="T4624" s="188"/>
      <c r="U4624" s="188"/>
      <c r="V4624" s="188"/>
      <c r="W4624" s="188"/>
      <c r="X4624" s="188"/>
      <c r="Y4624" s="188"/>
      <c r="Z4624" s="188"/>
      <c r="AA4624" s="188"/>
      <c r="AB4624" s="188">
        <v>45.63</v>
      </c>
      <c r="AC4624" s="188"/>
      <c r="AD4624" s="188"/>
      <c r="AE4624" s="188">
        <v>31.67</v>
      </c>
      <c r="AF4624" s="188"/>
    </row>
    <row r="4625" spans="1:32" x14ac:dyDescent="0.3">
      <c r="A4625" s="180" t="s">
        <v>973</v>
      </c>
      <c r="B4625" s="180">
        <v>36274</v>
      </c>
      <c r="C4625" s="182" t="s">
        <v>30878</v>
      </c>
      <c r="D4625" s="180" t="s">
        <v>37</v>
      </c>
      <c r="E4625" s="180" t="s">
        <v>26586</v>
      </c>
      <c r="F4625" s="188"/>
      <c r="G4625" s="188"/>
      <c r="H4625" s="188"/>
      <c r="I4625" s="188"/>
      <c r="J4625" s="188"/>
      <c r="K4625" s="188">
        <v>10</v>
      </c>
      <c r="L4625" s="188">
        <v>11.28</v>
      </c>
      <c r="M4625" s="188"/>
      <c r="N4625" s="188">
        <v>13.89</v>
      </c>
      <c r="O4625" s="188"/>
      <c r="P4625" s="188"/>
      <c r="Q4625" s="188"/>
      <c r="R4625" s="188"/>
      <c r="S4625" s="188">
        <v>13.93</v>
      </c>
      <c r="T4625" s="188"/>
      <c r="U4625" s="188"/>
      <c r="V4625" s="188"/>
      <c r="W4625" s="188">
        <v>11.76</v>
      </c>
      <c r="X4625" s="188"/>
      <c r="Y4625" s="188"/>
      <c r="Z4625" s="188"/>
      <c r="AA4625" s="188"/>
      <c r="AB4625" s="188">
        <v>10.1</v>
      </c>
      <c r="AC4625" s="188">
        <v>11.3</v>
      </c>
      <c r="AD4625" s="188"/>
      <c r="AE4625" s="188">
        <v>10.9</v>
      </c>
      <c r="AF4625" s="188"/>
    </row>
    <row r="4626" spans="1:32" x14ac:dyDescent="0.3">
      <c r="A4626" s="180" t="s">
        <v>973</v>
      </c>
      <c r="B4626" s="180">
        <v>36278</v>
      </c>
      <c r="C4626" s="182" t="s">
        <v>30879</v>
      </c>
      <c r="D4626" s="180" t="s">
        <v>37</v>
      </c>
      <c r="E4626" s="180" t="s">
        <v>857</v>
      </c>
      <c r="F4626" s="188"/>
      <c r="G4626" s="188"/>
      <c r="H4626" s="188"/>
      <c r="I4626" s="188"/>
      <c r="J4626" s="188"/>
      <c r="K4626" s="188">
        <v>13.56</v>
      </c>
      <c r="L4626" s="188">
        <v>15.3</v>
      </c>
      <c r="M4626" s="188"/>
      <c r="N4626" s="188">
        <v>18.84</v>
      </c>
      <c r="O4626" s="188"/>
      <c r="P4626" s="188"/>
      <c r="Q4626" s="188"/>
      <c r="R4626" s="188"/>
      <c r="S4626" s="188">
        <v>18.89</v>
      </c>
      <c r="T4626" s="188"/>
      <c r="U4626" s="188"/>
      <c r="V4626" s="188"/>
      <c r="W4626" s="188">
        <v>15.95</v>
      </c>
      <c r="X4626" s="188"/>
      <c r="Y4626" s="188"/>
      <c r="Z4626" s="188"/>
      <c r="AA4626" s="188"/>
      <c r="AB4626" s="188">
        <v>13.7</v>
      </c>
      <c r="AC4626" s="188">
        <v>15.32</v>
      </c>
      <c r="AD4626" s="188"/>
      <c r="AE4626" s="188">
        <v>14.78</v>
      </c>
      <c r="AF4626" s="188"/>
    </row>
    <row r="4627" spans="1:32" x14ac:dyDescent="0.3">
      <c r="A4627" s="180" t="s">
        <v>973</v>
      </c>
      <c r="B4627" s="180">
        <v>38977</v>
      </c>
      <c r="C4627" s="182" t="s">
        <v>30880</v>
      </c>
      <c r="D4627" s="180" t="s">
        <v>37</v>
      </c>
      <c r="E4627" s="180" t="s">
        <v>857</v>
      </c>
      <c r="F4627" s="188"/>
      <c r="G4627" s="188"/>
      <c r="H4627" s="188"/>
      <c r="I4627" s="188"/>
      <c r="J4627" s="188"/>
      <c r="K4627" s="188">
        <v>132.66</v>
      </c>
      <c r="L4627" s="188">
        <v>149.65</v>
      </c>
      <c r="M4627" s="188"/>
      <c r="N4627" s="188">
        <v>184.27</v>
      </c>
      <c r="O4627" s="188"/>
      <c r="P4627" s="188"/>
      <c r="Q4627" s="188"/>
      <c r="R4627" s="188"/>
      <c r="S4627" s="188">
        <v>184.8</v>
      </c>
      <c r="T4627" s="188"/>
      <c r="U4627" s="188"/>
      <c r="V4627" s="188"/>
      <c r="W4627" s="188">
        <v>156.01</v>
      </c>
      <c r="X4627" s="188"/>
      <c r="Y4627" s="188"/>
      <c r="Z4627" s="188"/>
      <c r="AA4627" s="188"/>
      <c r="AB4627" s="188">
        <v>133.99</v>
      </c>
      <c r="AC4627" s="188">
        <v>149.91</v>
      </c>
      <c r="AD4627" s="188"/>
      <c r="AE4627" s="188">
        <v>144.6</v>
      </c>
      <c r="AF4627" s="188"/>
    </row>
    <row r="4628" spans="1:32" x14ac:dyDescent="0.3">
      <c r="A4628" s="180" t="s">
        <v>973</v>
      </c>
      <c r="B4628" s="180">
        <v>38971</v>
      </c>
      <c r="C4628" s="182" t="s">
        <v>30881</v>
      </c>
      <c r="D4628" s="180" t="s">
        <v>37</v>
      </c>
      <c r="E4628" s="180" t="s">
        <v>857</v>
      </c>
      <c r="F4628" s="188"/>
      <c r="G4628" s="188"/>
      <c r="H4628" s="188"/>
      <c r="I4628" s="188"/>
      <c r="J4628" s="188"/>
      <c r="K4628" s="188">
        <v>11.13</v>
      </c>
      <c r="L4628" s="188">
        <v>12.56</v>
      </c>
      <c r="M4628" s="188"/>
      <c r="N4628" s="188">
        <v>15.46</v>
      </c>
      <c r="O4628" s="188"/>
      <c r="P4628" s="188"/>
      <c r="Q4628" s="188"/>
      <c r="R4628" s="188"/>
      <c r="S4628" s="188">
        <v>15.51</v>
      </c>
      <c r="T4628" s="188"/>
      <c r="U4628" s="188"/>
      <c r="V4628" s="188"/>
      <c r="W4628" s="188">
        <v>13.09</v>
      </c>
      <c r="X4628" s="188"/>
      <c r="Y4628" s="188"/>
      <c r="Z4628" s="188"/>
      <c r="AA4628" s="188"/>
      <c r="AB4628" s="188">
        <v>11.24</v>
      </c>
      <c r="AC4628" s="188">
        <v>12.58</v>
      </c>
      <c r="AD4628" s="188"/>
      <c r="AE4628" s="188">
        <v>12.13</v>
      </c>
      <c r="AF4628" s="188"/>
    </row>
    <row r="4629" spans="1:32" x14ac:dyDescent="0.3">
      <c r="A4629" s="180" t="s">
        <v>973</v>
      </c>
      <c r="B4629" s="180">
        <v>38972</v>
      </c>
      <c r="C4629" s="182" t="s">
        <v>30882</v>
      </c>
      <c r="D4629" s="180" t="s">
        <v>37</v>
      </c>
      <c r="E4629" s="180" t="s">
        <v>857</v>
      </c>
      <c r="F4629" s="188"/>
      <c r="G4629" s="188"/>
      <c r="H4629" s="188"/>
      <c r="I4629" s="188"/>
      <c r="J4629" s="188"/>
      <c r="K4629" s="188">
        <v>15.01</v>
      </c>
      <c r="L4629" s="188">
        <v>16.93</v>
      </c>
      <c r="M4629" s="188"/>
      <c r="N4629" s="188">
        <v>20.85</v>
      </c>
      <c r="O4629" s="188"/>
      <c r="P4629" s="188"/>
      <c r="Q4629" s="188"/>
      <c r="R4629" s="188"/>
      <c r="S4629" s="188">
        <v>20.91</v>
      </c>
      <c r="T4629" s="188"/>
      <c r="U4629" s="188"/>
      <c r="V4629" s="188"/>
      <c r="W4629" s="188">
        <v>17.649999999999999</v>
      </c>
      <c r="X4629" s="188"/>
      <c r="Y4629" s="188"/>
      <c r="Z4629" s="188"/>
      <c r="AA4629" s="188"/>
      <c r="AB4629" s="188">
        <v>15.16</v>
      </c>
      <c r="AC4629" s="188">
        <v>16.96</v>
      </c>
      <c r="AD4629" s="188"/>
      <c r="AE4629" s="188">
        <v>16.36</v>
      </c>
      <c r="AF4629" s="188"/>
    </row>
    <row r="4630" spans="1:32" x14ac:dyDescent="0.3">
      <c r="A4630" s="180" t="s">
        <v>973</v>
      </c>
      <c r="B4630" s="180">
        <v>38973</v>
      </c>
      <c r="C4630" s="182" t="s">
        <v>30883</v>
      </c>
      <c r="D4630" s="180" t="s">
        <v>37</v>
      </c>
      <c r="E4630" s="180" t="s">
        <v>857</v>
      </c>
      <c r="F4630" s="188"/>
      <c r="G4630" s="188"/>
      <c r="H4630" s="188"/>
      <c r="I4630" s="188"/>
      <c r="J4630" s="188"/>
      <c r="K4630" s="188">
        <v>24.8</v>
      </c>
      <c r="L4630" s="188">
        <v>27.98</v>
      </c>
      <c r="M4630" s="188"/>
      <c r="N4630" s="188">
        <v>34.450000000000003</v>
      </c>
      <c r="O4630" s="188"/>
      <c r="P4630" s="188"/>
      <c r="Q4630" s="188"/>
      <c r="R4630" s="188"/>
      <c r="S4630" s="188">
        <v>34.549999999999997</v>
      </c>
      <c r="T4630" s="188"/>
      <c r="U4630" s="188"/>
      <c r="V4630" s="188"/>
      <c r="W4630" s="188">
        <v>29.17</v>
      </c>
      <c r="X4630" s="188"/>
      <c r="Y4630" s="188"/>
      <c r="Z4630" s="188"/>
      <c r="AA4630" s="188"/>
      <c r="AB4630" s="188">
        <v>25.05</v>
      </c>
      <c r="AC4630" s="188">
        <v>28.03</v>
      </c>
      <c r="AD4630" s="188"/>
      <c r="AE4630" s="188">
        <v>27.04</v>
      </c>
      <c r="AF4630" s="188"/>
    </row>
    <row r="4631" spans="1:32" x14ac:dyDescent="0.3">
      <c r="A4631" s="180" t="s">
        <v>973</v>
      </c>
      <c r="B4631" s="180">
        <v>38974</v>
      </c>
      <c r="C4631" s="182" t="s">
        <v>30884</v>
      </c>
      <c r="D4631" s="180" t="s">
        <v>37</v>
      </c>
      <c r="E4631" s="180" t="s">
        <v>857</v>
      </c>
      <c r="F4631" s="188"/>
      <c r="G4631" s="188"/>
      <c r="H4631" s="188"/>
      <c r="I4631" s="188"/>
      <c r="J4631" s="188"/>
      <c r="K4631" s="188">
        <v>40.28</v>
      </c>
      <c r="L4631" s="188">
        <v>45.44</v>
      </c>
      <c r="M4631" s="188"/>
      <c r="N4631" s="188">
        <v>55.95</v>
      </c>
      <c r="O4631" s="188"/>
      <c r="P4631" s="188"/>
      <c r="Q4631" s="188"/>
      <c r="R4631" s="188"/>
      <c r="S4631" s="188">
        <v>56.11</v>
      </c>
      <c r="T4631" s="188"/>
      <c r="U4631" s="188"/>
      <c r="V4631" s="188"/>
      <c r="W4631" s="188">
        <v>47.37</v>
      </c>
      <c r="X4631" s="188"/>
      <c r="Y4631" s="188"/>
      <c r="Z4631" s="188"/>
      <c r="AA4631" s="188"/>
      <c r="AB4631" s="188">
        <v>40.68</v>
      </c>
      <c r="AC4631" s="188">
        <v>45.52</v>
      </c>
      <c r="AD4631" s="188"/>
      <c r="AE4631" s="188">
        <v>43.9</v>
      </c>
      <c r="AF4631" s="188"/>
    </row>
    <row r="4632" spans="1:32" x14ac:dyDescent="0.3">
      <c r="A4632" s="180" t="s">
        <v>973</v>
      </c>
      <c r="B4632" s="180">
        <v>38975</v>
      </c>
      <c r="C4632" s="182" t="s">
        <v>30885</v>
      </c>
      <c r="D4632" s="180" t="s">
        <v>37</v>
      </c>
      <c r="E4632" s="180" t="s">
        <v>857</v>
      </c>
      <c r="F4632" s="188"/>
      <c r="G4632" s="188"/>
      <c r="H4632" s="188"/>
      <c r="I4632" s="188"/>
      <c r="J4632" s="188"/>
      <c r="K4632" s="188">
        <v>51.65</v>
      </c>
      <c r="L4632" s="188">
        <v>58.26</v>
      </c>
      <c r="M4632" s="188"/>
      <c r="N4632" s="188">
        <v>71.739999999999995</v>
      </c>
      <c r="O4632" s="188"/>
      <c r="P4632" s="188"/>
      <c r="Q4632" s="188"/>
      <c r="R4632" s="188"/>
      <c r="S4632" s="188">
        <v>71.95</v>
      </c>
      <c r="T4632" s="188"/>
      <c r="U4632" s="188"/>
      <c r="V4632" s="188"/>
      <c r="W4632" s="188">
        <v>60.74</v>
      </c>
      <c r="X4632" s="188"/>
      <c r="Y4632" s="188"/>
      <c r="Z4632" s="188"/>
      <c r="AA4632" s="188"/>
      <c r="AB4632" s="188">
        <v>52.17</v>
      </c>
      <c r="AC4632" s="188">
        <v>58.37</v>
      </c>
      <c r="AD4632" s="188"/>
      <c r="AE4632" s="188">
        <v>56.3</v>
      </c>
      <c r="AF4632" s="188"/>
    </row>
    <row r="4633" spans="1:32" x14ac:dyDescent="0.3">
      <c r="A4633" s="180" t="s">
        <v>973</v>
      </c>
      <c r="B4633" s="180">
        <v>38976</v>
      </c>
      <c r="C4633" s="182" t="s">
        <v>30886</v>
      </c>
      <c r="D4633" s="180" t="s">
        <v>37</v>
      </c>
      <c r="E4633" s="180" t="s">
        <v>857</v>
      </c>
      <c r="F4633" s="188"/>
      <c r="G4633" s="188"/>
      <c r="H4633" s="188"/>
      <c r="I4633" s="188"/>
      <c r="J4633" s="188"/>
      <c r="K4633" s="188">
        <v>88.79</v>
      </c>
      <c r="L4633" s="188">
        <v>100.16</v>
      </c>
      <c r="M4633" s="188"/>
      <c r="N4633" s="188">
        <v>123.33</v>
      </c>
      <c r="O4633" s="188"/>
      <c r="P4633" s="188"/>
      <c r="Q4633" s="188"/>
      <c r="R4633" s="188"/>
      <c r="S4633" s="188">
        <v>123.69</v>
      </c>
      <c r="T4633" s="188"/>
      <c r="U4633" s="188"/>
      <c r="V4633" s="188"/>
      <c r="W4633" s="188">
        <v>104.42</v>
      </c>
      <c r="X4633" s="188"/>
      <c r="Y4633" s="188"/>
      <c r="Z4633" s="188"/>
      <c r="AA4633" s="188"/>
      <c r="AB4633" s="188">
        <v>89.68</v>
      </c>
      <c r="AC4633" s="188">
        <v>100.33</v>
      </c>
      <c r="AD4633" s="188"/>
      <c r="AE4633" s="188">
        <v>96.78</v>
      </c>
      <c r="AF4633" s="188"/>
    </row>
    <row r="4634" spans="1:32" x14ac:dyDescent="0.3">
      <c r="A4634" s="180" t="s">
        <v>973</v>
      </c>
      <c r="B4634" s="180">
        <v>44176</v>
      </c>
      <c r="C4634" s="182" t="s">
        <v>30887</v>
      </c>
      <c r="D4634" s="180" t="s">
        <v>37</v>
      </c>
      <c r="E4634" s="180" t="s">
        <v>857</v>
      </c>
      <c r="F4634" s="188"/>
      <c r="G4634" s="188"/>
      <c r="H4634" s="188"/>
      <c r="I4634" s="188"/>
      <c r="J4634" s="188"/>
      <c r="K4634" s="188">
        <v>20.41</v>
      </c>
      <c r="L4634" s="188">
        <v>23.02</v>
      </c>
      <c r="M4634" s="188"/>
      <c r="N4634" s="188">
        <v>28.35</v>
      </c>
      <c r="O4634" s="188"/>
      <c r="P4634" s="188"/>
      <c r="Q4634" s="188"/>
      <c r="R4634" s="188"/>
      <c r="S4634" s="188">
        <v>28.43</v>
      </c>
      <c r="T4634" s="188"/>
      <c r="U4634" s="188"/>
      <c r="V4634" s="188"/>
      <c r="W4634" s="188">
        <v>24</v>
      </c>
      <c r="X4634" s="188"/>
      <c r="Y4634" s="188"/>
      <c r="Z4634" s="188"/>
      <c r="AA4634" s="188"/>
      <c r="AB4634" s="188">
        <v>20.61</v>
      </c>
      <c r="AC4634" s="188">
        <v>23.06</v>
      </c>
      <c r="AD4634" s="188"/>
      <c r="AE4634" s="188">
        <v>22.24</v>
      </c>
      <c r="AF4634" s="188"/>
    </row>
    <row r="4635" spans="1:32" x14ac:dyDescent="0.3">
      <c r="A4635" s="180" t="s">
        <v>973</v>
      </c>
      <c r="B4635" s="180">
        <v>38986</v>
      </c>
      <c r="C4635" s="182" t="s">
        <v>30888</v>
      </c>
      <c r="D4635" s="180" t="s">
        <v>37</v>
      </c>
      <c r="E4635" s="180" t="s">
        <v>857</v>
      </c>
      <c r="F4635" s="188"/>
      <c r="G4635" s="188"/>
      <c r="H4635" s="188"/>
      <c r="I4635" s="188"/>
      <c r="J4635" s="188"/>
      <c r="K4635" s="188">
        <v>268.02999999999997</v>
      </c>
      <c r="L4635" s="188">
        <v>302.33999999999997</v>
      </c>
      <c r="M4635" s="188"/>
      <c r="N4635" s="188">
        <v>372.3</v>
      </c>
      <c r="O4635" s="188"/>
      <c r="P4635" s="188"/>
      <c r="Q4635" s="188"/>
      <c r="R4635" s="188"/>
      <c r="S4635" s="188">
        <v>373.37</v>
      </c>
      <c r="T4635" s="188"/>
      <c r="U4635" s="188"/>
      <c r="V4635" s="188"/>
      <c r="W4635" s="188">
        <v>315.20999999999998</v>
      </c>
      <c r="X4635" s="188"/>
      <c r="Y4635" s="188"/>
      <c r="Z4635" s="188"/>
      <c r="AA4635" s="188"/>
      <c r="AB4635" s="188">
        <v>270.70999999999998</v>
      </c>
      <c r="AC4635" s="188">
        <v>302.88</v>
      </c>
      <c r="AD4635" s="188"/>
      <c r="AE4635" s="188">
        <v>292.14999999999998</v>
      </c>
      <c r="AF4635" s="188"/>
    </row>
    <row r="4636" spans="1:32" x14ac:dyDescent="0.3">
      <c r="A4636" s="180" t="s">
        <v>973</v>
      </c>
      <c r="B4636" s="180">
        <v>38978</v>
      </c>
      <c r="C4636" s="182" t="s">
        <v>30889</v>
      </c>
      <c r="D4636" s="180" t="s">
        <v>37</v>
      </c>
      <c r="E4636" s="180" t="s">
        <v>857</v>
      </c>
      <c r="F4636" s="188"/>
      <c r="G4636" s="188"/>
      <c r="H4636" s="188"/>
      <c r="I4636" s="188"/>
      <c r="J4636" s="188"/>
      <c r="K4636" s="188">
        <v>10.99</v>
      </c>
      <c r="L4636" s="188">
        <v>12.4</v>
      </c>
      <c r="M4636" s="188"/>
      <c r="N4636" s="188">
        <v>15.27</v>
      </c>
      <c r="O4636" s="188"/>
      <c r="P4636" s="188"/>
      <c r="Q4636" s="188"/>
      <c r="R4636" s="188"/>
      <c r="S4636" s="188">
        <v>15.32</v>
      </c>
      <c r="T4636" s="188"/>
      <c r="U4636" s="188"/>
      <c r="V4636" s="188"/>
      <c r="W4636" s="188">
        <v>12.93</v>
      </c>
      <c r="X4636" s="188"/>
      <c r="Y4636" s="188"/>
      <c r="Z4636" s="188"/>
      <c r="AA4636" s="188"/>
      <c r="AB4636" s="188">
        <v>11.1</v>
      </c>
      <c r="AC4636" s="188">
        <v>12.42</v>
      </c>
      <c r="AD4636" s="188"/>
      <c r="AE4636" s="188">
        <v>11.98</v>
      </c>
      <c r="AF4636" s="188"/>
    </row>
    <row r="4637" spans="1:32" x14ac:dyDescent="0.3">
      <c r="A4637" s="180" t="s">
        <v>973</v>
      </c>
      <c r="B4637" s="180">
        <v>38979</v>
      </c>
      <c r="C4637" s="182" t="s">
        <v>30890</v>
      </c>
      <c r="D4637" s="180" t="s">
        <v>37</v>
      </c>
      <c r="E4637" s="180" t="s">
        <v>857</v>
      </c>
      <c r="F4637" s="188"/>
      <c r="G4637" s="188"/>
      <c r="H4637" s="188"/>
      <c r="I4637" s="188"/>
      <c r="J4637" s="188"/>
      <c r="K4637" s="188">
        <v>15.2</v>
      </c>
      <c r="L4637" s="188">
        <v>17.149999999999999</v>
      </c>
      <c r="M4637" s="188"/>
      <c r="N4637" s="188">
        <v>21.12</v>
      </c>
      <c r="O4637" s="188"/>
      <c r="P4637" s="188"/>
      <c r="Q4637" s="188"/>
      <c r="R4637" s="188"/>
      <c r="S4637" s="188">
        <v>21.18</v>
      </c>
      <c r="T4637" s="188"/>
      <c r="U4637" s="188"/>
      <c r="V4637" s="188"/>
      <c r="W4637" s="188">
        <v>17.88</v>
      </c>
      <c r="X4637" s="188"/>
      <c r="Y4637" s="188"/>
      <c r="Z4637" s="188"/>
      <c r="AA4637" s="188"/>
      <c r="AB4637" s="188">
        <v>15.35</v>
      </c>
      <c r="AC4637" s="188">
        <v>17.18</v>
      </c>
      <c r="AD4637" s="188"/>
      <c r="AE4637" s="188">
        <v>16.57</v>
      </c>
      <c r="AF4637" s="188"/>
    </row>
    <row r="4638" spans="1:32" x14ac:dyDescent="0.3">
      <c r="A4638" s="180" t="s">
        <v>973</v>
      </c>
      <c r="B4638" s="180">
        <v>38980</v>
      </c>
      <c r="C4638" s="182" t="s">
        <v>30891</v>
      </c>
      <c r="D4638" s="180" t="s">
        <v>37</v>
      </c>
      <c r="E4638" s="180" t="s">
        <v>857</v>
      </c>
      <c r="F4638" s="188"/>
      <c r="G4638" s="188"/>
      <c r="H4638" s="188"/>
      <c r="I4638" s="188"/>
      <c r="J4638" s="188"/>
      <c r="K4638" s="188">
        <v>20.34</v>
      </c>
      <c r="L4638" s="188">
        <v>22.95</v>
      </c>
      <c r="M4638" s="188"/>
      <c r="N4638" s="188">
        <v>28.26</v>
      </c>
      <c r="O4638" s="188"/>
      <c r="P4638" s="188"/>
      <c r="Q4638" s="188"/>
      <c r="R4638" s="188"/>
      <c r="S4638" s="188">
        <v>28.34</v>
      </c>
      <c r="T4638" s="188"/>
      <c r="U4638" s="188"/>
      <c r="V4638" s="188"/>
      <c r="W4638" s="188">
        <v>23.92</v>
      </c>
      <c r="X4638" s="188"/>
      <c r="Y4638" s="188"/>
      <c r="Z4638" s="188"/>
      <c r="AA4638" s="188"/>
      <c r="AB4638" s="188">
        <v>20.55</v>
      </c>
      <c r="AC4638" s="188">
        <v>22.99</v>
      </c>
      <c r="AD4638" s="188"/>
      <c r="AE4638" s="188">
        <v>22.17</v>
      </c>
      <c r="AF4638" s="188"/>
    </row>
    <row r="4639" spans="1:32" x14ac:dyDescent="0.3">
      <c r="A4639" s="180" t="s">
        <v>973</v>
      </c>
      <c r="B4639" s="180">
        <v>38981</v>
      </c>
      <c r="C4639" s="182" t="s">
        <v>30892</v>
      </c>
      <c r="D4639" s="180" t="s">
        <v>37</v>
      </c>
      <c r="E4639" s="180" t="s">
        <v>857</v>
      </c>
      <c r="F4639" s="188"/>
      <c r="G4639" s="188"/>
      <c r="H4639" s="188"/>
      <c r="I4639" s="188"/>
      <c r="J4639" s="188"/>
      <c r="K4639" s="188">
        <v>29.35</v>
      </c>
      <c r="L4639" s="188">
        <v>33.11</v>
      </c>
      <c r="M4639" s="188"/>
      <c r="N4639" s="188">
        <v>40.770000000000003</v>
      </c>
      <c r="O4639" s="188"/>
      <c r="P4639" s="188"/>
      <c r="Q4639" s="188"/>
      <c r="R4639" s="188"/>
      <c r="S4639" s="188">
        <v>40.89</v>
      </c>
      <c r="T4639" s="188"/>
      <c r="U4639" s="188"/>
      <c r="V4639" s="188"/>
      <c r="W4639" s="188">
        <v>34.520000000000003</v>
      </c>
      <c r="X4639" s="188"/>
      <c r="Y4639" s="188"/>
      <c r="Z4639" s="188"/>
      <c r="AA4639" s="188"/>
      <c r="AB4639" s="188">
        <v>29.65</v>
      </c>
      <c r="AC4639" s="188">
        <v>33.17</v>
      </c>
      <c r="AD4639" s="188"/>
      <c r="AE4639" s="188">
        <v>32</v>
      </c>
      <c r="AF4639" s="188"/>
    </row>
    <row r="4640" spans="1:32" x14ac:dyDescent="0.3">
      <c r="A4640" s="180" t="s">
        <v>973</v>
      </c>
      <c r="B4640" s="180">
        <v>38982</v>
      </c>
      <c r="C4640" s="182" t="s">
        <v>30893</v>
      </c>
      <c r="D4640" s="180" t="s">
        <v>37</v>
      </c>
      <c r="E4640" s="180" t="s">
        <v>857</v>
      </c>
      <c r="F4640" s="188"/>
      <c r="G4640" s="188"/>
      <c r="H4640" s="188"/>
      <c r="I4640" s="188"/>
      <c r="J4640" s="188"/>
      <c r="K4640" s="188">
        <v>46.38</v>
      </c>
      <c r="L4640" s="188">
        <v>52.32</v>
      </c>
      <c r="M4640" s="188"/>
      <c r="N4640" s="188">
        <v>64.430000000000007</v>
      </c>
      <c r="O4640" s="188"/>
      <c r="P4640" s="188"/>
      <c r="Q4640" s="188"/>
      <c r="R4640" s="188"/>
      <c r="S4640" s="188">
        <v>64.61</v>
      </c>
      <c r="T4640" s="188"/>
      <c r="U4640" s="188"/>
      <c r="V4640" s="188"/>
      <c r="W4640" s="188">
        <v>54.54</v>
      </c>
      <c r="X4640" s="188"/>
      <c r="Y4640" s="188"/>
      <c r="Z4640" s="188"/>
      <c r="AA4640" s="188"/>
      <c r="AB4640" s="188">
        <v>46.84</v>
      </c>
      <c r="AC4640" s="188">
        <v>52.41</v>
      </c>
      <c r="AD4640" s="188"/>
      <c r="AE4640" s="188">
        <v>50.56</v>
      </c>
      <c r="AF4640" s="188"/>
    </row>
    <row r="4641" spans="1:32" x14ac:dyDescent="0.3">
      <c r="A4641" s="180" t="s">
        <v>973</v>
      </c>
      <c r="B4641" s="180">
        <v>38983</v>
      </c>
      <c r="C4641" s="182" t="s">
        <v>30894</v>
      </c>
      <c r="D4641" s="180" t="s">
        <v>37</v>
      </c>
      <c r="E4641" s="180" t="s">
        <v>857</v>
      </c>
      <c r="F4641" s="188"/>
      <c r="G4641" s="188"/>
      <c r="H4641" s="188"/>
      <c r="I4641" s="188"/>
      <c r="J4641" s="188"/>
      <c r="K4641" s="188">
        <v>81.61</v>
      </c>
      <c r="L4641" s="188">
        <v>92.06</v>
      </c>
      <c r="M4641" s="188"/>
      <c r="N4641" s="188">
        <v>113.36</v>
      </c>
      <c r="O4641" s="188"/>
      <c r="P4641" s="188"/>
      <c r="Q4641" s="188"/>
      <c r="R4641" s="188"/>
      <c r="S4641" s="188">
        <v>113.69</v>
      </c>
      <c r="T4641" s="188"/>
      <c r="U4641" s="188"/>
      <c r="V4641" s="188"/>
      <c r="W4641" s="188">
        <v>95.98</v>
      </c>
      <c r="X4641" s="188"/>
      <c r="Y4641" s="188"/>
      <c r="Z4641" s="188"/>
      <c r="AA4641" s="188"/>
      <c r="AB4641" s="188">
        <v>82.43</v>
      </c>
      <c r="AC4641" s="188">
        <v>92.22</v>
      </c>
      <c r="AD4641" s="188"/>
      <c r="AE4641" s="188">
        <v>88.96</v>
      </c>
      <c r="AF4641" s="188"/>
    </row>
    <row r="4642" spans="1:32" x14ac:dyDescent="0.3">
      <c r="A4642" s="180" t="s">
        <v>973</v>
      </c>
      <c r="B4642" s="180">
        <v>38984</v>
      </c>
      <c r="C4642" s="182" t="s">
        <v>30895</v>
      </c>
      <c r="D4642" s="180" t="s">
        <v>37</v>
      </c>
      <c r="E4642" s="180" t="s">
        <v>857</v>
      </c>
      <c r="F4642" s="188"/>
      <c r="G4642" s="188"/>
      <c r="H4642" s="188"/>
      <c r="I4642" s="188"/>
      <c r="J4642" s="188"/>
      <c r="K4642" s="188">
        <v>112.19</v>
      </c>
      <c r="L4642" s="188">
        <v>126.55</v>
      </c>
      <c r="M4642" s="188"/>
      <c r="N4642" s="188">
        <v>155.83000000000001</v>
      </c>
      <c r="O4642" s="188"/>
      <c r="P4642" s="188"/>
      <c r="Q4642" s="188"/>
      <c r="R4642" s="188"/>
      <c r="S4642" s="188">
        <v>156.28</v>
      </c>
      <c r="T4642" s="188"/>
      <c r="U4642" s="188"/>
      <c r="V4642" s="188"/>
      <c r="W4642" s="188">
        <v>131.94</v>
      </c>
      <c r="X4642" s="188"/>
      <c r="Y4642" s="188"/>
      <c r="Z4642" s="188"/>
      <c r="AA4642" s="188"/>
      <c r="AB4642" s="188">
        <v>113.31</v>
      </c>
      <c r="AC4642" s="188">
        <v>126.77</v>
      </c>
      <c r="AD4642" s="188"/>
      <c r="AE4642" s="188">
        <v>122.29</v>
      </c>
      <c r="AF4642" s="188"/>
    </row>
    <row r="4643" spans="1:32" x14ac:dyDescent="0.3">
      <c r="A4643" s="180" t="s">
        <v>973</v>
      </c>
      <c r="B4643" s="180">
        <v>38985</v>
      </c>
      <c r="C4643" s="182" t="s">
        <v>30896</v>
      </c>
      <c r="D4643" s="180" t="s">
        <v>37</v>
      </c>
      <c r="E4643" s="180" t="s">
        <v>857</v>
      </c>
      <c r="F4643" s="188"/>
      <c r="G4643" s="188"/>
      <c r="H4643" s="188"/>
      <c r="I4643" s="188"/>
      <c r="J4643" s="188"/>
      <c r="K4643" s="188">
        <v>192.88</v>
      </c>
      <c r="L4643" s="188">
        <v>217.57</v>
      </c>
      <c r="M4643" s="188"/>
      <c r="N4643" s="188">
        <v>267.92</v>
      </c>
      <c r="O4643" s="188"/>
      <c r="P4643" s="188"/>
      <c r="Q4643" s="188"/>
      <c r="R4643" s="188"/>
      <c r="S4643" s="188">
        <v>268.69</v>
      </c>
      <c r="T4643" s="188"/>
      <c r="U4643" s="188"/>
      <c r="V4643" s="188"/>
      <c r="W4643" s="188">
        <v>226.83</v>
      </c>
      <c r="X4643" s="188"/>
      <c r="Y4643" s="188"/>
      <c r="Z4643" s="188"/>
      <c r="AA4643" s="188"/>
      <c r="AB4643" s="188">
        <v>194.81</v>
      </c>
      <c r="AC4643" s="188">
        <v>217.96</v>
      </c>
      <c r="AD4643" s="188"/>
      <c r="AE4643" s="188">
        <v>210.24</v>
      </c>
      <c r="AF4643" s="188"/>
    </row>
    <row r="4644" spans="1:32" x14ac:dyDescent="0.3">
      <c r="A4644" s="180" t="s">
        <v>973</v>
      </c>
      <c r="B4644" s="180">
        <v>38032</v>
      </c>
      <c r="C4644" s="182" t="s">
        <v>30897</v>
      </c>
      <c r="D4644" s="180" t="s">
        <v>37</v>
      </c>
      <c r="E4644" s="180" t="s">
        <v>857</v>
      </c>
      <c r="F4644" s="188">
        <v>69.11</v>
      </c>
      <c r="G4644" s="188">
        <v>56.66</v>
      </c>
      <c r="H4644" s="188">
        <v>43.46</v>
      </c>
      <c r="I4644" s="188">
        <v>46.11</v>
      </c>
      <c r="J4644" s="188">
        <v>53.3</v>
      </c>
      <c r="K4644" s="188">
        <v>59.86</v>
      </c>
      <c r="L4644" s="188">
        <v>55.99</v>
      </c>
      <c r="M4644" s="188">
        <v>88.47</v>
      </c>
      <c r="N4644" s="188">
        <v>69.819999999999993</v>
      </c>
      <c r="O4644" s="188">
        <v>52.95</v>
      </c>
      <c r="P4644" s="188">
        <v>64.17</v>
      </c>
      <c r="Q4644" s="188">
        <v>64.17</v>
      </c>
      <c r="R4644" s="188">
        <v>65.28</v>
      </c>
      <c r="S4644" s="188">
        <v>63.89</v>
      </c>
      <c r="T4644" s="188">
        <v>55.91</v>
      </c>
      <c r="U4644" s="188">
        <v>51.21</v>
      </c>
      <c r="V4644" s="188">
        <v>57.06</v>
      </c>
      <c r="W4644" s="188">
        <v>52.47</v>
      </c>
      <c r="X4644" s="188">
        <v>62.79</v>
      </c>
      <c r="Y4644" s="188">
        <v>62.87</v>
      </c>
      <c r="Z4644" s="188">
        <v>66.03</v>
      </c>
      <c r="AA4644" s="188">
        <v>56.62</v>
      </c>
      <c r="AB4644" s="188">
        <v>72.39</v>
      </c>
      <c r="AC4644" s="188">
        <v>59.86</v>
      </c>
      <c r="AD4644" s="188">
        <v>55.99</v>
      </c>
      <c r="AE4644" s="188">
        <v>70.81</v>
      </c>
      <c r="AF4644" s="188">
        <v>59.27</v>
      </c>
    </row>
    <row r="4645" spans="1:32" x14ac:dyDescent="0.3">
      <c r="A4645" s="180" t="s">
        <v>973</v>
      </c>
      <c r="B4645" s="180">
        <v>38033</v>
      </c>
      <c r="C4645" s="182" t="s">
        <v>30898</v>
      </c>
      <c r="D4645" s="180" t="s">
        <v>37</v>
      </c>
      <c r="E4645" s="180" t="s">
        <v>857</v>
      </c>
      <c r="F4645" s="188">
        <v>117.48</v>
      </c>
      <c r="G4645" s="188">
        <v>96.32</v>
      </c>
      <c r="H4645" s="188">
        <v>73.88</v>
      </c>
      <c r="I4645" s="188">
        <v>78.38</v>
      </c>
      <c r="J4645" s="188">
        <v>90.61</v>
      </c>
      <c r="K4645" s="188">
        <v>101.76</v>
      </c>
      <c r="L4645" s="188">
        <v>95.18</v>
      </c>
      <c r="M4645" s="188">
        <v>150.38999999999999</v>
      </c>
      <c r="N4645" s="188">
        <v>118.69</v>
      </c>
      <c r="O4645" s="188">
        <v>90</v>
      </c>
      <c r="P4645" s="188">
        <v>109.08</v>
      </c>
      <c r="Q4645" s="188">
        <v>109.08</v>
      </c>
      <c r="R4645" s="188">
        <v>110.96</v>
      </c>
      <c r="S4645" s="188">
        <v>108.61</v>
      </c>
      <c r="T4645" s="188">
        <v>95.04</v>
      </c>
      <c r="U4645" s="188">
        <v>87.05</v>
      </c>
      <c r="V4645" s="188">
        <v>96.99</v>
      </c>
      <c r="W4645" s="188">
        <v>89.2</v>
      </c>
      <c r="X4645" s="188">
        <v>106.73</v>
      </c>
      <c r="Y4645" s="188">
        <v>106.86</v>
      </c>
      <c r="Z4645" s="188">
        <v>112.24</v>
      </c>
      <c r="AA4645" s="188">
        <v>96.25</v>
      </c>
      <c r="AB4645" s="188">
        <v>123.05</v>
      </c>
      <c r="AC4645" s="188">
        <v>101.76</v>
      </c>
      <c r="AD4645" s="188">
        <v>95.18</v>
      </c>
      <c r="AE4645" s="188">
        <v>120.37</v>
      </c>
      <c r="AF4645" s="188">
        <v>100.75</v>
      </c>
    </row>
    <row r="4646" spans="1:32" x14ac:dyDescent="0.3">
      <c r="A4646" s="180" t="s">
        <v>973</v>
      </c>
      <c r="B4646" s="180">
        <v>38034</v>
      </c>
      <c r="C4646" s="182" t="s">
        <v>30899</v>
      </c>
      <c r="D4646" s="180" t="s">
        <v>37</v>
      </c>
      <c r="E4646" s="180" t="s">
        <v>857</v>
      </c>
      <c r="F4646" s="188">
        <v>184.03</v>
      </c>
      <c r="G4646" s="188">
        <v>150.88</v>
      </c>
      <c r="H4646" s="188">
        <v>115.74</v>
      </c>
      <c r="I4646" s="188">
        <v>122.79</v>
      </c>
      <c r="J4646" s="188">
        <v>141.94</v>
      </c>
      <c r="K4646" s="188">
        <v>159.41</v>
      </c>
      <c r="L4646" s="188">
        <v>149.1</v>
      </c>
      <c r="M4646" s="188">
        <v>235.59</v>
      </c>
      <c r="N4646" s="188">
        <v>185.92</v>
      </c>
      <c r="O4646" s="188">
        <v>140.99</v>
      </c>
      <c r="P4646" s="188">
        <v>170.88</v>
      </c>
      <c r="Q4646" s="188">
        <v>170.88</v>
      </c>
      <c r="R4646" s="188">
        <v>173.82</v>
      </c>
      <c r="S4646" s="188">
        <v>170.14</v>
      </c>
      <c r="T4646" s="188">
        <v>148.88</v>
      </c>
      <c r="U4646" s="188">
        <v>136.36000000000001</v>
      </c>
      <c r="V4646" s="188">
        <v>151.94</v>
      </c>
      <c r="W4646" s="188">
        <v>139.72999999999999</v>
      </c>
      <c r="X4646" s="188">
        <v>167.19</v>
      </c>
      <c r="Y4646" s="188">
        <v>167.4</v>
      </c>
      <c r="Z4646" s="188">
        <v>175.82</v>
      </c>
      <c r="AA4646" s="188">
        <v>150.78</v>
      </c>
      <c r="AB4646" s="188">
        <v>192.76</v>
      </c>
      <c r="AC4646" s="188">
        <v>159.41</v>
      </c>
      <c r="AD4646" s="188">
        <v>149.1</v>
      </c>
      <c r="AE4646" s="188">
        <v>188.55</v>
      </c>
      <c r="AF4646" s="188">
        <v>157.83000000000001</v>
      </c>
    </row>
    <row r="4647" spans="1:32" x14ac:dyDescent="0.3">
      <c r="A4647" s="180" t="s">
        <v>973</v>
      </c>
      <c r="B4647" s="180">
        <v>38035</v>
      </c>
      <c r="C4647" s="182" t="s">
        <v>30900</v>
      </c>
      <c r="D4647" s="180" t="s">
        <v>37</v>
      </c>
      <c r="E4647" s="180" t="s">
        <v>857</v>
      </c>
      <c r="F4647" s="188">
        <v>270.73</v>
      </c>
      <c r="G4647" s="188">
        <v>221.97</v>
      </c>
      <c r="H4647" s="188">
        <v>170.27</v>
      </c>
      <c r="I4647" s="188">
        <v>180.64</v>
      </c>
      <c r="J4647" s="188">
        <v>208.81</v>
      </c>
      <c r="K4647" s="188">
        <v>234.51</v>
      </c>
      <c r="L4647" s="188">
        <v>219.34</v>
      </c>
      <c r="M4647" s="188">
        <v>346.58</v>
      </c>
      <c r="N4647" s="188">
        <v>273.52</v>
      </c>
      <c r="O4647" s="188">
        <v>207.42</v>
      </c>
      <c r="P4647" s="188">
        <v>251.38</v>
      </c>
      <c r="Q4647" s="188">
        <v>251.38</v>
      </c>
      <c r="R4647" s="188">
        <v>255.72</v>
      </c>
      <c r="S4647" s="188">
        <v>250.3</v>
      </c>
      <c r="T4647" s="188">
        <v>219.03</v>
      </c>
      <c r="U4647" s="188">
        <v>200.61</v>
      </c>
      <c r="V4647" s="188">
        <v>223.52</v>
      </c>
      <c r="W4647" s="188">
        <v>205.56</v>
      </c>
      <c r="X4647" s="188">
        <v>245.96</v>
      </c>
      <c r="Y4647" s="188">
        <v>246.27</v>
      </c>
      <c r="Z4647" s="188">
        <v>258.66000000000003</v>
      </c>
      <c r="AA4647" s="188">
        <v>221.82</v>
      </c>
      <c r="AB4647" s="188">
        <v>283.58</v>
      </c>
      <c r="AC4647" s="188">
        <v>234.51</v>
      </c>
      <c r="AD4647" s="188">
        <v>219.34</v>
      </c>
      <c r="AE4647" s="188">
        <v>277.39</v>
      </c>
      <c r="AF4647" s="188">
        <v>232.19</v>
      </c>
    </row>
    <row r="4648" spans="1:32" x14ac:dyDescent="0.3">
      <c r="A4648" s="180" t="s">
        <v>973</v>
      </c>
      <c r="B4648" s="180">
        <v>38036</v>
      </c>
      <c r="C4648" s="182" t="s">
        <v>30901</v>
      </c>
      <c r="D4648" s="180" t="s">
        <v>37</v>
      </c>
      <c r="E4648" s="180" t="s">
        <v>857</v>
      </c>
      <c r="F4648" s="188">
        <v>364.71</v>
      </c>
      <c r="G4648" s="188">
        <v>299.02</v>
      </c>
      <c r="H4648" s="188">
        <v>229.38</v>
      </c>
      <c r="I4648" s="188">
        <v>243.35</v>
      </c>
      <c r="J4648" s="188">
        <v>281.3</v>
      </c>
      <c r="K4648" s="188">
        <v>315.91000000000003</v>
      </c>
      <c r="L4648" s="188">
        <v>295.48</v>
      </c>
      <c r="M4648" s="188">
        <v>466.89</v>
      </c>
      <c r="N4648" s="188">
        <v>368.46</v>
      </c>
      <c r="O4648" s="188">
        <v>279.42</v>
      </c>
      <c r="P4648" s="188">
        <v>338.64</v>
      </c>
      <c r="Q4648" s="188">
        <v>338.64</v>
      </c>
      <c r="R4648" s="188">
        <v>344.48</v>
      </c>
      <c r="S4648" s="188">
        <v>337.18</v>
      </c>
      <c r="T4648" s="188">
        <v>295.06</v>
      </c>
      <c r="U4648" s="188">
        <v>270.25</v>
      </c>
      <c r="V4648" s="188">
        <v>301.11</v>
      </c>
      <c r="W4648" s="188">
        <v>276.92</v>
      </c>
      <c r="X4648" s="188">
        <v>331.35</v>
      </c>
      <c r="Y4648" s="188">
        <v>331.76</v>
      </c>
      <c r="Z4648" s="188">
        <v>348.45</v>
      </c>
      <c r="AA4648" s="188">
        <v>298.82</v>
      </c>
      <c r="AB4648" s="188">
        <v>382.02</v>
      </c>
      <c r="AC4648" s="188">
        <v>315.91000000000003</v>
      </c>
      <c r="AD4648" s="188">
        <v>295.48</v>
      </c>
      <c r="AE4648" s="188">
        <v>373.68</v>
      </c>
      <c r="AF4648" s="188">
        <v>312.79000000000002</v>
      </c>
    </row>
    <row r="4649" spans="1:32" x14ac:dyDescent="0.3">
      <c r="A4649" s="180" t="s">
        <v>973</v>
      </c>
      <c r="B4649" s="180">
        <v>38037</v>
      </c>
      <c r="C4649" s="182" t="s">
        <v>30902</v>
      </c>
      <c r="D4649" s="180" t="s">
        <v>37</v>
      </c>
      <c r="E4649" s="180" t="s">
        <v>857</v>
      </c>
      <c r="F4649" s="188">
        <v>481.73</v>
      </c>
      <c r="G4649" s="188">
        <v>394.97</v>
      </c>
      <c r="H4649" s="188">
        <v>302.98</v>
      </c>
      <c r="I4649" s="188">
        <v>321.43</v>
      </c>
      <c r="J4649" s="188">
        <v>371.56</v>
      </c>
      <c r="K4649" s="188">
        <v>417.28</v>
      </c>
      <c r="L4649" s="188">
        <v>390.29</v>
      </c>
      <c r="M4649" s="188">
        <v>616.70000000000005</v>
      </c>
      <c r="N4649" s="188">
        <v>486.69</v>
      </c>
      <c r="O4649" s="188">
        <v>369.08</v>
      </c>
      <c r="P4649" s="188">
        <v>447.3</v>
      </c>
      <c r="Q4649" s="188">
        <v>447.3</v>
      </c>
      <c r="R4649" s="188">
        <v>455.02</v>
      </c>
      <c r="S4649" s="188">
        <v>445.38</v>
      </c>
      <c r="T4649" s="188">
        <v>389.74</v>
      </c>
      <c r="U4649" s="188">
        <v>356.96</v>
      </c>
      <c r="V4649" s="188">
        <v>397.73</v>
      </c>
      <c r="W4649" s="188">
        <v>365.78</v>
      </c>
      <c r="X4649" s="188">
        <v>437.66</v>
      </c>
      <c r="Y4649" s="188">
        <v>438.22</v>
      </c>
      <c r="Z4649" s="188">
        <v>460.25</v>
      </c>
      <c r="AA4649" s="188">
        <v>394.7</v>
      </c>
      <c r="AB4649" s="188">
        <v>504.6</v>
      </c>
      <c r="AC4649" s="188">
        <v>417.28</v>
      </c>
      <c r="AD4649" s="188">
        <v>390.29</v>
      </c>
      <c r="AE4649" s="188">
        <v>493.58</v>
      </c>
      <c r="AF4649" s="188">
        <v>413.15</v>
      </c>
    </row>
    <row r="4650" spans="1:32" x14ac:dyDescent="0.3">
      <c r="A4650" s="180" t="s">
        <v>973</v>
      </c>
      <c r="B4650" s="180">
        <v>9850</v>
      </c>
      <c r="C4650" s="182" t="s">
        <v>30903</v>
      </c>
      <c r="D4650" s="180" t="s">
        <v>37</v>
      </c>
      <c r="E4650" s="180" t="s">
        <v>26586</v>
      </c>
      <c r="F4650" s="188"/>
      <c r="G4650" s="188"/>
      <c r="H4650" s="188"/>
      <c r="I4650" s="188"/>
      <c r="J4650" s="188"/>
      <c r="K4650" s="188"/>
      <c r="L4650" s="188"/>
      <c r="M4650" s="188"/>
      <c r="N4650" s="188"/>
      <c r="O4650" s="188"/>
      <c r="P4650" s="188"/>
      <c r="Q4650" s="188"/>
      <c r="R4650" s="188"/>
      <c r="S4650" s="188">
        <v>114.75</v>
      </c>
      <c r="T4650" s="188"/>
      <c r="U4650" s="188"/>
      <c r="V4650" s="188"/>
      <c r="W4650" s="188"/>
      <c r="X4650" s="188"/>
      <c r="Y4650" s="188"/>
      <c r="Z4650" s="188"/>
      <c r="AA4650" s="188"/>
      <c r="AB4650" s="188"/>
      <c r="AC4650" s="188"/>
      <c r="AD4650" s="188"/>
      <c r="AE4650" s="188">
        <v>147.75</v>
      </c>
      <c r="AF4650" s="188"/>
    </row>
    <row r="4651" spans="1:32" x14ac:dyDescent="0.3">
      <c r="A4651" s="180" t="s">
        <v>973</v>
      </c>
      <c r="B4651" s="180">
        <v>9853</v>
      </c>
      <c r="C4651" s="182" t="s">
        <v>30904</v>
      </c>
      <c r="D4651" s="180" t="s">
        <v>37</v>
      </c>
      <c r="E4651" s="180" t="s">
        <v>857</v>
      </c>
      <c r="F4651" s="188"/>
      <c r="G4651" s="188"/>
      <c r="H4651" s="188"/>
      <c r="I4651" s="188"/>
      <c r="J4651" s="188"/>
      <c r="K4651" s="188"/>
      <c r="L4651" s="188"/>
      <c r="M4651" s="188"/>
      <c r="N4651" s="188"/>
      <c r="O4651" s="188"/>
      <c r="P4651" s="188"/>
      <c r="Q4651" s="188"/>
      <c r="R4651" s="188"/>
      <c r="S4651" s="188">
        <v>204.06</v>
      </c>
      <c r="T4651" s="188"/>
      <c r="U4651" s="188"/>
      <c r="V4651" s="188"/>
      <c r="W4651" s="188"/>
      <c r="X4651" s="188"/>
      <c r="Y4651" s="188"/>
      <c r="Z4651" s="188"/>
      <c r="AA4651" s="188"/>
      <c r="AB4651" s="188"/>
      <c r="AC4651" s="188"/>
      <c r="AD4651" s="188"/>
      <c r="AE4651" s="188">
        <v>262.74</v>
      </c>
      <c r="AF4651" s="188"/>
    </row>
    <row r="4652" spans="1:32" x14ac:dyDescent="0.3">
      <c r="A4652" s="180" t="s">
        <v>973</v>
      </c>
      <c r="B4652" s="180">
        <v>9854</v>
      </c>
      <c r="C4652" s="182" t="s">
        <v>30905</v>
      </c>
      <c r="D4652" s="180" t="s">
        <v>37</v>
      </c>
      <c r="E4652" s="180" t="s">
        <v>857</v>
      </c>
      <c r="F4652" s="188"/>
      <c r="G4652" s="188"/>
      <c r="H4652" s="188"/>
      <c r="I4652" s="188"/>
      <c r="J4652" s="188"/>
      <c r="K4652" s="188"/>
      <c r="L4652" s="188"/>
      <c r="M4652" s="188"/>
      <c r="N4652" s="188"/>
      <c r="O4652" s="188"/>
      <c r="P4652" s="188"/>
      <c r="Q4652" s="188"/>
      <c r="R4652" s="188"/>
      <c r="S4652" s="188">
        <v>89.41</v>
      </c>
      <c r="T4652" s="188"/>
      <c r="U4652" s="188"/>
      <c r="V4652" s="188"/>
      <c r="W4652" s="188"/>
      <c r="X4652" s="188"/>
      <c r="Y4652" s="188"/>
      <c r="Z4652" s="188"/>
      <c r="AA4652" s="188"/>
      <c r="AB4652" s="188"/>
      <c r="AC4652" s="188"/>
      <c r="AD4652" s="188"/>
      <c r="AE4652" s="188">
        <v>115.12</v>
      </c>
      <c r="AF4652" s="188"/>
    </row>
    <row r="4653" spans="1:32" x14ac:dyDescent="0.3">
      <c r="A4653" s="180" t="s">
        <v>973</v>
      </c>
      <c r="B4653" s="180">
        <v>9851</v>
      </c>
      <c r="C4653" s="182" t="s">
        <v>30906</v>
      </c>
      <c r="D4653" s="180" t="s">
        <v>37</v>
      </c>
      <c r="E4653" s="180" t="s">
        <v>857</v>
      </c>
      <c r="F4653" s="188"/>
      <c r="G4653" s="188"/>
      <c r="H4653" s="188"/>
      <c r="I4653" s="188"/>
      <c r="J4653" s="188"/>
      <c r="K4653" s="188"/>
      <c r="L4653" s="188"/>
      <c r="M4653" s="188"/>
      <c r="N4653" s="188"/>
      <c r="O4653" s="188"/>
      <c r="P4653" s="188"/>
      <c r="Q4653" s="188"/>
      <c r="R4653" s="188"/>
      <c r="S4653" s="188">
        <v>155.03</v>
      </c>
      <c r="T4653" s="188"/>
      <c r="U4653" s="188"/>
      <c r="V4653" s="188"/>
      <c r="W4653" s="188"/>
      <c r="X4653" s="188"/>
      <c r="Y4653" s="188"/>
      <c r="Z4653" s="188"/>
      <c r="AA4653" s="188"/>
      <c r="AB4653" s="188"/>
      <c r="AC4653" s="188"/>
      <c r="AD4653" s="188"/>
      <c r="AE4653" s="188">
        <v>199.62</v>
      </c>
      <c r="AF4653" s="188"/>
    </row>
    <row r="4654" spans="1:32" x14ac:dyDescent="0.3">
      <c r="A4654" s="180" t="s">
        <v>973</v>
      </c>
      <c r="B4654" s="180">
        <v>9825</v>
      </c>
      <c r="C4654" s="182" t="s">
        <v>30907</v>
      </c>
      <c r="D4654" s="180" t="s">
        <v>37</v>
      </c>
      <c r="E4654" s="180" t="s">
        <v>857</v>
      </c>
      <c r="F4654" s="188">
        <v>49.29</v>
      </c>
      <c r="G4654" s="188">
        <v>45.77</v>
      </c>
      <c r="H4654" s="188"/>
      <c r="I4654" s="188"/>
      <c r="J4654" s="188">
        <v>37.99</v>
      </c>
      <c r="K4654" s="188"/>
      <c r="L4654" s="188"/>
      <c r="M4654" s="188">
        <v>44.56</v>
      </c>
      <c r="N4654" s="188">
        <v>45.6</v>
      </c>
      <c r="O4654" s="188"/>
      <c r="P4654" s="188">
        <v>55.77</v>
      </c>
      <c r="Q4654" s="188">
        <v>38.700000000000003</v>
      </c>
      <c r="R4654" s="188">
        <v>46.47</v>
      </c>
      <c r="S4654" s="188">
        <v>51.65</v>
      </c>
      <c r="T4654" s="188"/>
      <c r="U4654" s="188"/>
      <c r="V4654" s="188">
        <v>65.739999999999995</v>
      </c>
      <c r="W4654" s="188"/>
      <c r="X4654" s="188"/>
      <c r="Y4654" s="188">
        <v>45.68</v>
      </c>
      <c r="Z4654" s="188">
        <v>50.7</v>
      </c>
      <c r="AA4654" s="188"/>
      <c r="AB4654" s="188"/>
      <c r="AC4654" s="188"/>
      <c r="AD4654" s="188"/>
      <c r="AE4654" s="188">
        <v>57.74</v>
      </c>
      <c r="AF4654" s="188"/>
    </row>
    <row r="4655" spans="1:32" x14ac:dyDescent="0.3">
      <c r="A4655" s="180" t="s">
        <v>973</v>
      </c>
      <c r="B4655" s="180">
        <v>9828</v>
      </c>
      <c r="C4655" s="182" t="s">
        <v>30908</v>
      </c>
      <c r="D4655" s="180" t="s">
        <v>37</v>
      </c>
      <c r="E4655" s="180" t="s">
        <v>857</v>
      </c>
      <c r="F4655" s="188">
        <v>132.63999999999999</v>
      </c>
      <c r="G4655" s="188">
        <v>123.16</v>
      </c>
      <c r="H4655" s="188"/>
      <c r="I4655" s="188"/>
      <c r="J4655" s="188">
        <v>102.24</v>
      </c>
      <c r="K4655" s="188"/>
      <c r="L4655" s="188"/>
      <c r="M4655" s="188">
        <v>119.9</v>
      </c>
      <c r="N4655" s="188">
        <v>122.71</v>
      </c>
      <c r="O4655" s="188"/>
      <c r="P4655" s="188">
        <v>150.07</v>
      </c>
      <c r="Q4655" s="188">
        <v>104.14</v>
      </c>
      <c r="R4655" s="188">
        <v>125.06</v>
      </c>
      <c r="S4655" s="188">
        <v>139</v>
      </c>
      <c r="T4655" s="188"/>
      <c r="U4655" s="188"/>
      <c r="V4655" s="188">
        <v>176.9</v>
      </c>
      <c r="W4655" s="188"/>
      <c r="X4655" s="188"/>
      <c r="Y4655" s="188">
        <v>122.94</v>
      </c>
      <c r="Z4655" s="188">
        <v>136.43</v>
      </c>
      <c r="AA4655" s="188"/>
      <c r="AB4655" s="188"/>
      <c r="AC4655" s="188"/>
      <c r="AD4655" s="188"/>
      <c r="AE4655" s="188">
        <v>155.38</v>
      </c>
      <c r="AF4655" s="188"/>
    </row>
    <row r="4656" spans="1:32" x14ac:dyDescent="0.3">
      <c r="A4656" s="180" t="s">
        <v>973</v>
      </c>
      <c r="B4656" s="180">
        <v>9829</v>
      </c>
      <c r="C4656" s="182" t="s">
        <v>30909</v>
      </c>
      <c r="D4656" s="180" t="s">
        <v>37</v>
      </c>
      <c r="E4656" s="180" t="s">
        <v>857</v>
      </c>
      <c r="F4656" s="188">
        <v>224.79</v>
      </c>
      <c r="G4656" s="188">
        <v>208.73</v>
      </c>
      <c r="H4656" s="188"/>
      <c r="I4656" s="188"/>
      <c r="J4656" s="188">
        <v>173.28</v>
      </c>
      <c r="K4656" s="188"/>
      <c r="L4656" s="188"/>
      <c r="M4656" s="188">
        <v>203.21</v>
      </c>
      <c r="N4656" s="188">
        <v>207.96</v>
      </c>
      <c r="O4656" s="188"/>
      <c r="P4656" s="188">
        <v>254.33</v>
      </c>
      <c r="Q4656" s="188">
        <v>176.49</v>
      </c>
      <c r="R4656" s="188">
        <v>211.94</v>
      </c>
      <c r="S4656" s="188">
        <v>235.58</v>
      </c>
      <c r="T4656" s="188"/>
      <c r="U4656" s="188"/>
      <c r="V4656" s="188">
        <v>299.8</v>
      </c>
      <c r="W4656" s="188"/>
      <c r="X4656" s="188"/>
      <c r="Y4656" s="188">
        <v>208.35</v>
      </c>
      <c r="Z4656" s="188">
        <v>231.21</v>
      </c>
      <c r="AA4656" s="188"/>
      <c r="AB4656" s="188"/>
      <c r="AC4656" s="188"/>
      <c r="AD4656" s="188"/>
      <c r="AE4656" s="188">
        <v>263.32</v>
      </c>
      <c r="AF4656" s="188"/>
    </row>
    <row r="4657" spans="1:32" x14ac:dyDescent="0.3">
      <c r="A4657" s="180" t="s">
        <v>973</v>
      </c>
      <c r="B4657" s="180">
        <v>9826</v>
      </c>
      <c r="C4657" s="182" t="s">
        <v>30910</v>
      </c>
      <c r="D4657" s="180" t="s">
        <v>37</v>
      </c>
      <c r="E4657" s="180" t="s">
        <v>857</v>
      </c>
      <c r="F4657" s="188">
        <v>342.2</v>
      </c>
      <c r="G4657" s="188">
        <v>317.76</v>
      </c>
      <c r="H4657" s="188"/>
      <c r="I4657" s="188"/>
      <c r="J4657" s="188">
        <v>263.79000000000002</v>
      </c>
      <c r="K4657" s="188"/>
      <c r="L4657" s="188"/>
      <c r="M4657" s="188">
        <v>309.35000000000002</v>
      </c>
      <c r="N4657" s="188">
        <v>316.58999999999997</v>
      </c>
      <c r="O4657" s="188"/>
      <c r="P4657" s="188">
        <v>387.18</v>
      </c>
      <c r="Q4657" s="188">
        <v>268.68</v>
      </c>
      <c r="R4657" s="188">
        <v>322.64999999999998</v>
      </c>
      <c r="S4657" s="188">
        <v>358.63</v>
      </c>
      <c r="T4657" s="188"/>
      <c r="U4657" s="188"/>
      <c r="V4657" s="188">
        <v>456.4</v>
      </c>
      <c r="W4657" s="188"/>
      <c r="X4657" s="188"/>
      <c r="Y4657" s="188">
        <v>317.17</v>
      </c>
      <c r="Z4657" s="188">
        <v>351.98</v>
      </c>
      <c r="AA4657" s="188"/>
      <c r="AB4657" s="188"/>
      <c r="AC4657" s="188"/>
      <c r="AD4657" s="188"/>
      <c r="AE4657" s="188">
        <v>400.87</v>
      </c>
      <c r="AF4657" s="188"/>
    </row>
    <row r="4658" spans="1:32" x14ac:dyDescent="0.3">
      <c r="A4658" s="180" t="s">
        <v>973</v>
      </c>
      <c r="B4658" s="180">
        <v>9827</v>
      </c>
      <c r="C4658" s="182" t="s">
        <v>30911</v>
      </c>
      <c r="D4658" s="180" t="s">
        <v>37</v>
      </c>
      <c r="E4658" s="180" t="s">
        <v>857</v>
      </c>
      <c r="F4658" s="188">
        <v>485.93</v>
      </c>
      <c r="G4658" s="188">
        <v>451.22</v>
      </c>
      <c r="H4658" s="188"/>
      <c r="I4658" s="188"/>
      <c r="J4658" s="188">
        <v>374.58</v>
      </c>
      <c r="K4658" s="188"/>
      <c r="L4658" s="188"/>
      <c r="M4658" s="188">
        <v>439.28</v>
      </c>
      <c r="N4658" s="188">
        <v>449.56</v>
      </c>
      <c r="O4658" s="188"/>
      <c r="P4658" s="188">
        <v>549.79999999999995</v>
      </c>
      <c r="Q4658" s="188">
        <v>381.53</v>
      </c>
      <c r="R4658" s="188">
        <v>458.16</v>
      </c>
      <c r="S4658" s="188">
        <v>509.26</v>
      </c>
      <c r="T4658" s="188"/>
      <c r="U4658" s="188"/>
      <c r="V4658" s="188">
        <v>648.1</v>
      </c>
      <c r="W4658" s="188"/>
      <c r="X4658" s="188"/>
      <c r="Y4658" s="188">
        <v>450.39</v>
      </c>
      <c r="Z4658" s="188">
        <v>499.82</v>
      </c>
      <c r="AA4658" s="188"/>
      <c r="AB4658" s="188"/>
      <c r="AC4658" s="188"/>
      <c r="AD4658" s="188"/>
      <c r="AE4658" s="188">
        <v>569.24</v>
      </c>
      <c r="AF4658" s="188"/>
    </row>
    <row r="4659" spans="1:32" x14ac:dyDescent="0.3">
      <c r="A4659" s="180" t="s">
        <v>973</v>
      </c>
      <c r="B4659" s="180">
        <v>36374</v>
      </c>
      <c r="C4659" s="182" t="s">
        <v>30912</v>
      </c>
      <c r="D4659" s="180" t="s">
        <v>37</v>
      </c>
      <c r="E4659" s="180" t="s">
        <v>857</v>
      </c>
      <c r="F4659" s="188">
        <v>59.07</v>
      </c>
      <c r="G4659" s="188">
        <v>54.85</v>
      </c>
      <c r="H4659" s="188"/>
      <c r="I4659" s="188"/>
      <c r="J4659" s="188">
        <v>45.53</v>
      </c>
      <c r="K4659" s="188"/>
      <c r="L4659" s="188"/>
      <c r="M4659" s="188">
        <v>53.4</v>
      </c>
      <c r="N4659" s="188">
        <v>54.65</v>
      </c>
      <c r="O4659" s="188"/>
      <c r="P4659" s="188">
        <v>66.83</v>
      </c>
      <c r="Q4659" s="188">
        <v>46.38</v>
      </c>
      <c r="R4659" s="188">
        <v>55.69</v>
      </c>
      <c r="S4659" s="188">
        <v>61.91</v>
      </c>
      <c r="T4659" s="188"/>
      <c r="U4659" s="188"/>
      <c r="V4659" s="188">
        <v>78.78</v>
      </c>
      <c r="W4659" s="188"/>
      <c r="X4659" s="188"/>
      <c r="Y4659" s="188">
        <v>54.75</v>
      </c>
      <c r="Z4659" s="188">
        <v>60.76</v>
      </c>
      <c r="AA4659" s="188"/>
      <c r="AB4659" s="188"/>
      <c r="AC4659" s="188"/>
      <c r="AD4659" s="188"/>
      <c r="AE4659" s="188">
        <v>69.2</v>
      </c>
      <c r="AF4659" s="188"/>
    </row>
    <row r="4660" spans="1:32" x14ac:dyDescent="0.3">
      <c r="A4660" s="180" t="s">
        <v>973</v>
      </c>
      <c r="B4660" s="180">
        <v>36084</v>
      </c>
      <c r="C4660" s="182" t="s">
        <v>30913</v>
      </c>
      <c r="D4660" s="180" t="s">
        <v>37</v>
      </c>
      <c r="E4660" s="180" t="s">
        <v>26586</v>
      </c>
      <c r="F4660" s="188">
        <v>17.5</v>
      </c>
      <c r="G4660" s="188">
        <v>16.25</v>
      </c>
      <c r="H4660" s="188"/>
      <c r="I4660" s="188"/>
      <c r="J4660" s="188">
        <v>13.49</v>
      </c>
      <c r="K4660" s="188"/>
      <c r="L4660" s="188"/>
      <c r="M4660" s="188">
        <v>15.82</v>
      </c>
      <c r="N4660" s="188">
        <v>16.190000000000001</v>
      </c>
      <c r="O4660" s="188"/>
      <c r="P4660" s="188">
        <v>19.8</v>
      </c>
      <c r="Q4660" s="188">
        <v>13.74</v>
      </c>
      <c r="R4660" s="188">
        <v>16.5</v>
      </c>
      <c r="S4660" s="188">
        <v>18.34</v>
      </c>
      <c r="T4660" s="188"/>
      <c r="U4660" s="188"/>
      <c r="V4660" s="188">
        <v>23.34</v>
      </c>
      <c r="W4660" s="188"/>
      <c r="X4660" s="188"/>
      <c r="Y4660" s="188">
        <v>16.22</v>
      </c>
      <c r="Z4660" s="188">
        <v>18</v>
      </c>
      <c r="AA4660" s="188"/>
      <c r="AB4660" s="188"/>
      <c r="AC4660" s="188"/>
      <c r="AD4660" s="188"/>
      <c r="AE4660" s="188">
        <v>20.5</v>
      </c>
      <c r="AF4660" s="188"/>
    </row>
    <row r="4661" spans="1:32" x14ac:dyDescent="0.3">
      <c r="A4661" s="180" t="s">
        <v>973</v>
      </c>
      <c r="B4661" s="180">
        <v>36373</v>
      </c>
      <c r="C4661" s="182" t="s">
        <v>30914</v>
      </c>
      <c r="D4661" s="180" t="s">
        <v>37</v>
      </c>
      <c r="E4661" s="180" t="s">
        <v>857</v>
      </c>
      <c r="F4661" s="188">
        <v>36.340000000000003</v>
      </c>
      <c r="G4661" s="188">
        <v>33.74</v>
      </c>
      <c r="H4661" s="188"/>
      <c r="I4661" s="188"/>
      <c r="J4661" s="188">
        <v>28.01</v>
      </c>
      <c r="K4661" s="188"/>
      <c r="L4661" s="188"/>
      <c r="M4661" s="188">
        <v>32.85</v>
      </c>
      <c r="N4661" s="188">
        <v>33.619999999999997</v>
      </c>
      <c r="O4661" s="188"/>
      <c r="P4661" s="188">
        <v>41.12</v>
      </c>
      <c r="Q4661" s="188">
        <v>28.53</v>
      </c>
      <c r="R4661" s="188">
        <v>34.26</v>
      </c>
      <c r="S4661" s="188">
        <v>38.090000000000003</v>
      </c>
      <c r="T4661" s="188"/>
      <c r="U4661" s="188"/>
      <c r="V4661" s="188">
        <v>48.47</v>
      </c>
      <c r="W4661" s="188"/>
      <c r="X4661" s="188"/>
      <c r="Y4661" s="188">
        <v>33.68</v>
      </c>
      <c r="Z4661" s="188">
        <v>37.380000000000003</v>
      </c>
      <c r="AA4661" s="188"/>
      <c r="AB4661" s="188"/>
      <c r="AC4661" s="188"/>
      <c r="AD4661" s="188"/>
      <c r="AE4661" s="188">
        <v>42.57</v>
      </c>
      <c r="AF4661" s="188"/>
    </row>
    <row r="4662" spans="1:32" x14ac:dyDescent="0.3">
      <c r="A4662" s="180" t="s">
        <v>973</v>
      </c>
      <c r="B4662" s="180">
        <v>36377</v>
      </c>
      <c r="C4662" s="182" t="s">
        <v>30915</v>
      </c>
      <c r="D4662" s="180" t="s">
        <v>37</v>
      </c>
      <c r="E4662" s="180" t="s">
        <v>857</v>
      </c>
      <c r="F4662" s="188">
        <v>70.86</v>
      </c>
      <c r="G4662" s="188">
        <v>65.8</v>
      </c>
      <c r="H4662" s="188"/>
      <c r="I4662" s="188"/>
      <c r="J4662" s="188">
        <v>54.62</v>
      </c>
      <c r="K4662" s="188"/>
      <c r="L4662" s="188"/>
      <c r="M4662" s="188">
        <v>64.06</v>
      </c>
      <c r="N4662" s="188">
        <v>65.55</v>
      </c>
      <c r="O4662" s="188"/>
      <c r="P4662" s="188">
        <v>80.17</v>
      </c>
      <c r="Q4662" s="188">
        <v>55.63</v>
      </c>
      <c r="R4662" s="188">
        <v>66.81</v>
      </c>
      <c r="S4662" s="188">
        <v>74.260000000000005</v>
      </c>
      <c r="T4662" s="188"/>
      <c r="U4662" s="188"/>
      <c r="V4662" s="188">
        <v>94.51</v>
      </c>
      <c r="W4662" s="188"/>
      <c r="X4662" s="188"/>
      <c r="Y4662" s="188">
        <v>65.680000000000007</v>
      </c>
      <c r="Z4662" s="188">
        <v>72.88</v>
      </c>
      <c r="AA4662" s="188"/>
      <c r="AB4662" s="188"/>
      <c r="AC4662" s="188"/>
      <c r="AD4662" s="188"/>
      <c r="AE4662" s="188">
        <v>83.01</v>
      </c>
      <c r="AF4662" s="188"/>
    </row>
    <row r="4663" spans="1:32" x14ac:dyDescent="0.3">
      <c r="A4663" s="180" t="s">
        <v>973</v>
      </c>
      <c r="B4663" s="180">
        <v>36375</v>
      </c>
      <c r="C4663" s="182" t="s">
        <v>30916</v>
      </c>
      <c r="D4663" s="180" t="s">
        <v>37</v>
      </c>
      <c r="E4663" s="180" t="s">
        <v>857</v>
      </c>
      <c r="F4663" s="188">
        <v>21.59</v>
      </c>
      <c r="G4663" s="188">
        <v>20.05</v>
      </c>
      <c r="H4663" s="188"/>
      <c r="I4663" s="188"/>
      <c r="J4663" s="188">
        <v>16.64</v>
      </c>
      <c r="K4663" s="188"/>
      <c r="L4663" s="188"/>
      <c r="M4663" s="188">
        <v>19.52</v>
      </c>
      <c r="N4663" s="188">
        <v>19.98</v>
      </c>
      <c r="O4663" s="188"/>
      <c r="P4663" s="188">
        <v>24.43</v>
      </c>
      <c r="Q4663" s="188">
        <v>16.95</v>
      </c>
      <c r="R4663" s="188">
        <v>20.36</v>
      </c>
      <c r="S4663" s="188">
        <v>22.63</v>
      </c>
      <c r="T4663" s="188"/>
      <c r="U4663" s="188"/>
      <c r="V4663" s="188">
        <v>28.8</v>
      </c>
      <c r="W4663" s="188"/>
      <c r="X4663" s="188"/>
      <c r="Y4663" s="188">
        <v>20.010000000000002</v>
      </c>
      <c r="Z4663" s="188">
        <v>22.21</v>
      </c>
      <c r="AA4663" s="188"/>
      <c r="AB4663" s="188"/>
      <c r="AC4663" s="188"/>
      <c r="AD4663" s="188"/>
      <c r="AE4663" s="188">
        <v>25.3</v>
      </c>
      <c r="AF4663" s="188"/>
    </row>
    <row r="4664" spans="1:32" x14ac:dyDescent="0.3">
      <c r="A4664" s="180" t="s">
        <v>973</v>
      </c>
      <c r="B4664" s="180">
        <v>36376</v>
      </c>
      <c r="C4664" s="182" t="s">
        <v>30917</v>
      </c>
      <c r="D4664" s="180" t="s">
        <v>37</v>
      </c>
      <c r="E4664" s="180" t="s">
        <v>857</v>
      </c>
      <c r="F4664" s="188">
        <v>42.41</v>
      </c>
      <c r="G4664" s="188">
        <v>39.380000000000003</v>
      </c>
      <c r="H4664" s="188"/>
      <c r="I4664" s="188"/>
      <c r="J4664" s="188">
        <v>32.69</v>
      </c>
      <c r="K4664" s="188"/>
      <c r="L4664" s="188"/>
      <c r="M4664" s="188">
        <v>38.340000000000003</v>
      </c>
      <c r="N4664" s="188">
        <v>39.229999999999997</v>
      </c>
      <c r="O4664" s="188"/>
      <c r="P4664" s="188">
        <v>47.98</v>
      </c>
      <c r="Q4664" s="188">
        <v>33.299999999999997</v>
      </c>
      <c r="R4664" s="188">
        <v>39.99</v>
      </c>
      <c r="S4664" s="188">
        <v>44.44</v>
      </c>
      <c r="T4664" s="188"/>
      <c r="U4664" s="188"/>
      <c r="V4664" s="188">
        <v>56.56</v>
      </c>
      <c r="W4664" s="188"/>
      <c r="X4664" s="188"/>
      <c r="Y4664" s="188">
        <v>39.31</v>
      </c>
      <c r="Z4664" s="188">
        <v>43.62</v>
      </c>
      <c r="AA4664" s="188"/>
      <c r="AB4664" s="188"/>
      <c r="AC4664" s="188"/>
      <c r="AD4664" s="188"/>
      <c r="AE4664" s="188">
        <v>49.68</v>
      </c>
      <c r="AF4664" s="188"/>
    </row>
    <row r="4665" spans="1:32" x14ac:dyDescent="0.3">
      <c r="A4665" s="180" t="s">
        <v>973</v>
      </c>
      <c r="B4665" s="180">
        <v>36380</v>
      </c>
      <c r="C4665" s="182" t="s">
        <v>30918</v>
      </c>
      <c r="D4665" s="180" t="s">
        <v>37</v>
      </c>
      <c r="E4665" s="180" t="s">
        <v>857</v>
      </c>
      <c r="F4665" s="188">
        <v>88.6</v>
      </c>
      <c r="G4665" s="188">
        <v>82.27</v>
      </c>
      <c r="H4665" s="188"/>
      <c r="I4665" s="188"/>
      <c r="J4665" s="188">
        <v>68.3</v>
      </c>
      <c r="K4665" s="188"/>
      <c r="L4665" s="188"/>
      <c r="M4665" s="188">
        <v>80.09</v>
      </c>
      <c r="N4665" s="188">
        <v>81.97</v>
      </c>
      <c r="O4665" s="188"/>
      <c r="P4665" s="188">
        <v>100.25</v>
      </c>
      <c r="Q4665" s="188">
        <v>69.56</v>
      </c>
      <c r="R4665" s="188">
        <v>83.54</v>
      </c>
      <c r="S4665" s="188">
        <v>92.85</v>
      </c>
      <c r="T4665" s="188"/>
      <c r="U4665" s="188"/>
      <c r="V4665" s="188">
        <v>118.17</v>
      </c>
      <c r="W4665" s="188"/>
      <c r="X4665" s="188"/>
      <c r="Y4665" s="188">
        <v>82.12</v>
      </c>
      <c r="Z4665" s="188">
        <v>91.13</v>
      </c>
      <c r="AA4665" s="188"/>
      <c r="AB4665" s="188"/>
      <c r="AC4665" s="188"/>
      <c r="AD4665" s="188"/>
      <c r="AE4665" s="188">
        <v>103.79</v>
      </c>
      <c r="AF4665" s="188"/>
    </row>
    <row r="4666" spans="1:32" x14ac:dyDescent="0.3">
      <c r="A4666" s="180" t="s">
        <v>973</v>
      </c>
      <c r="B4666" s="180">
        <v>36378</v>
      </c>
      <c r="C4666" s="182" t="s">
        <v>30919</v>
      </c>
      <c r="D4666" s="180" t="s">
        <v>37</v>
      </c>
      <c r="E4666" s="180" t="s">
        <v>857</v>
      </c>
      <c r="F4666" s="188">
        <v>26.55</v>
      </c>
      <c r="G4666" s="188">
        <v>24.65</v>
      </c>
      <c r="H4666" s="188"/>
      <c r="I4666" s="188"/>
      <c r="J4666" s="188">
        <v>20.46</v>
      </c>
      <c r="K4666" s="188"/>
      <c r="L4666" s="188"/>
      <c r="M4666" s="188">
        <v>24</v>
      </c>
      <c r="N4666" s="188">
        <v>24.56</v>
      </c>
      <c r="O4666" s="188"/>
      <c r="P4666" s="188">
        <v>30.04</v>
      </c>
      <c r="Q4666" s="188">
        <v>20.84</v>
      </c>
      <c r="R4666" s="188">
        <v>25.03</v>
      </c>
      <c r="S4666" s="188">
        <v>27.82</v>
      </c>
      <c r="T4666" s="188"/>
      <c r="U4666" s="188"/>
      <c r="V4666" s="188">
        <v>35.409999999999997</v>
      </c>
      <c r="W4666" s="188"/>
      <c r="X4666" s="188"/>
      <c r="Y4666" s="188">
        <v>24.6</v>
      </c>
      <c r="Z4666" s="188">
        <v>27.31</v>
      </c>
      <c r="AA4666" s="188"/>
      <c r="AB4666" s="188"/>
      <c r="AC4666" s="188"/>
      <c r="AD4666" s="188"/>
      <c r="AE4666" s="188">
        <v>31.1</v>
      </c>
      <c r="AF4666" s="188"/>
    </row>
    <row r="4667" spans="1:32" x14ac:dyDescent="0.3">
      <c r="A4667" s="180" t="s">
        <v>973</v>
      </c>
      <c r="B4667" s="180">
        <v>36379</v>
      </c>
      <c r="C4667" s="182" t="s">
        <v>30920</v>
      </c>
      <c r="D4667" s="180" t="s">
        <v>37</v>
      </c>
      <c r="E4667" s="180" t="s">
        <v>857</v>
      </c>
      <c r="F4667" s="188">
        <v>53.52</v>
      </c>
      <c r="G4667" s="188">
        <v>49.69</v>
      </c>
      <c r="H4667" s="188"/>
      <c r="I4667" s="188"/>
      <c r="J4667" s="188">
        <v>41.25</v>
      </c>
      <c r="K4667" s="188"/>
      <c r="L4667" s="188"/>
      <c r="M4667" s="188">
        <v>48.38</v>
      </c>
      <c r="N4667" s="188">
        <v>49.51</v>
      </c>
      <c r="O4667" s="188"/>
      <c r="P4667" s="188">
        <v>60.55</v>
      </c>
      <c r="Q4667" s="188">
        <v>42.02</v>
      </c>
      <c r="R4667" s="188">
        <v>50.46</v>
      </c>
      <c r="S4667" s="188">
        <v>56.09</v>
      </c>
      <c r="T4667" s="188"/>
      <c r="U4667" s="188"/>
      <c r="V4667" s="188">
        <v>71.38</v>
      </c>
      <c r="W4667" s="188"/>
      <c r="X4667" s="188"/>
      <c r="Y4667" s="188">
        <v>49.6</v>
      </c>
      <c r="Z4667" s="188">
        <v>55.05</v>
      </c>
      <c r="AA4667" s="188"/>
      <c r="AB4667" s="188"/>
      <c r="AC4667" s="188"/>
      <c r="AD4667" s="188"/>
      <c r="AE4667" s="188">
        <v>62.69</v>
      </c>
      <c r="AF4667" s="188"/>
    </row>
    <row r="4668" spans="1:32" x14ac:dyDescent="0.3">
      <c r="A4668" s="180" t="s">
        <v>973</v>
      </c>
      <c r="B4668" s="180">
        <v>9859</v>
      </c>
      <c r="C4668" s="182" t="s">
        <v>30921</v>
      </c>
      <c r="D4668" s="180" t="s">
        <v>37</v>
      </c>
      <c r="E4668" s="180" t="s">
        <v>857</v>
      </c>
      <c r="F4668" s="188">
        <v>11.82</v>
      </c>
      <c r="G4668" s="188">
        <v>10.28</v>
      </c>
      <c r="H4668" s="188">
        <v>9.7200000000000006</v>
      </c>
      <c r="I4668" s="188">
        <v>9.99</v>
      </c>
      <c r="J4668" s="188">
        <v>9.57</v>
      </c>
      <c r="K4668" s="188">
        <v>11.21</v>
      </c>
      <c r="L4668" s="188">
        <v>11.72</v>
      </c>
      <c r="M4668" s="188">
        <v>13.76</v>
      </c>
      <c r="N4668" s="188">
        <v>12.61</v>
      </c>
      <c r="O4668" s="188">
        <v>10.38</v>
      </c>
      <c r="P4668" s="188">
        <v>11.48</v>
      </c>
      <c r="Q4668" s="188">
        <v>10.6</v>
      </c>
      <c r="R4668" s="188">
        <v>9.6199999999999992</v>
      </c>
      <c r="S4668" s="188">
        <v>12.29</v>
      </c>
      <c r="T4668" s="188">
        <v>10.029999999999999</v>
      </c>
      <c r="U4668" s="188">
        <v>10.28</v>
      </c>
      <c r="V4668" s="188">
        <v>10.48</v>
      </c>
      <c r="W4668" s="188">
        <v>9.59</v>
      </c>
      <c r="X4668" s="188">
        <v>10.65</v>
      </c>
      <c r="Y4668" s="188">
        <v>9.99</v>
      </c>
      <c r="Z4668" s="188">
        <v>11.7</v>
      </c>
      <c r="AA4668" s="188">
        <v>10.4</v>
      </c>
      <c r="AB4668" s="188">
        <v>12.19</v>
      </c>
      <c r="AC4668" s="188">
        <v>9.99</v>
      </c>
      <c r="AD4668" s="188">
        <v>9.3699999999999992</v>
      </c>
      <c r="AE4668" s="188">
        <v>11.92</v>
      </c>
      <c r="AF4668" s="188">
        <v>10.72</v>
      </c>
    </row>
    <row r="4669" spans="1:32" x14ac:dyDescent="0.3">
      <c r="A4669" s="180" t="s">
        <v>973</v>
      </c>
      <c r="B4669" s="180">
        <v>9836</v>
      </c>
      <c r="C4669" s="182" t="s">
        <v>30922</v>
      </c>
      <c r="D4669" s="180" t="s">
        <v>37</v>
      </c>
      <c r="E4669" s="180" t="s">
        <v>26586</v>
      </c>
      <c r="F4669" s="188">
        <v>17.489999999999998</v>
      </c>
      <c r="G4669" s="188">
        <v>14.34</v>
      </c>
      <c r="H4669" s="188">
        <v>11</v>
      </c>
      <c r="I4669" s="188">
        <v>11.67</v>
      </c>
      <c r="J4669" s="188">
        <v>13.49</v>
      </c>
      <c r="K4669" s="188">
        <v>15.15</v>
      </c>
      <c r="L4669" s="188">
        <v>14.17</v>
      </c>
      <c r="M4669" s="188">
        <v>22.39</v>
      </c>
      <c r="N4669" s="188">
        <v>17.670000000000002</v>
      </c>
      <c r="O4669" s="188">
        <v>13.4</v>
      </c>
      <c r="P4669" s="188">
        <v>16.239999999999998</v>
      </c>
      <c r="Q4669" s="188">
        <v>16.239999999999998</v>
      </c>
      <c r="R4669" s="188">
        <v>16.52</v>
      </c>
      <c r="S4669" s="188">
        <v>16.170000000000002</v>
      </c>
      <c r="T4669" s="188">
        <v>14.15</v>
      </c>
      <c r="U4669" s="188">
        <v>12.96</v>
      </c>
      <c r="V4669" s="188">
        <v>14.44</v>
      </c>
      <c r="W4669" s="188">
        <v>13.28</v>
      </c>
      <c r="X4669" s="188">
        <v>15.89</v>
      </c>
      <c r="Y4669" s="188">
        <v>15.91</v>
      </c>
      <c r="Z4669" s="188">
        <v>16.71</v>
      </c>
      <c r="AA4669" s="188">
        <v>14.33</v>
      </c>
      <c r="AB4669" s="188">
        <v>18.32</v>
      </c>
      <c r="AC4669" s="188">
        <v>15.15</v>
      </c>
      <c r="AD4669" s="188">
        <v>14.17</v>
      </c>
      <c r="AE4669" s="188">
        <v>17.920000000000002</v>
      </c>
      <c r="AF4669" s="188">
        <v>15</v>
      </c>
    </row>
    <row r="4670" spans="1:32" x14ac:dyDescent="0.3">
      <c r="A4670" s="180" t="s">
        <v>973</v>
      </c>
      <c r="B4670" s="180">
        <v>20065</v>
      </c>
      <c r="C4670" s="182" t="s">
        <v>30923</v>
      </c>
      <c r="D4670" s="180" t="s">
        <v>37</v>
      </c>
      <c r="E4670" s="180" t="s">
        <v>857</v>
      </c>
      <c r="F4670" s="188">
        <v>45.72</v>
      </c>
      <c r="G4670" s="188">
        <v>37.479999999999997</v>
      </c>
      <c r="H4670" s="188">
        <v>28.75</v>
      </c>
      <c r="I4670" s="188">
        <v>30.5</v>
      </c>
      <c r="J4670" s="188">
        <v>35.26</v>
      </c>
      <c r="K4670" s="188">
        <v>39.6</v>
      </c>
      <c r="L4670" s="188">
        <v>37.04</v>
      </c>
      <c r="M4670" s="188">
        <v>58.53</v>
      </c>
      <c r="N4670" s="188">
        <v>46.19</v>
      </c>
      <c r="O4670" s="188">
        <v>35.020000000000003</v>
      </c>
      <c r="P4670" s="188">
        <v>42.45</v>
      </c>
      <c r="Q4670" s="188">
        <v>42.45</v>
      </c>
      <c r="R4670" s="188">
        <v>43.18</v>
      </c>
      <c r="S4670" s="188">
        <v>42.27</v>
      </c>
      <c r="T4670" s="188">
        <v>36.99</v>
      </c>
      <c r="U4670" s="188">
        <v>33.869999999999997</v>
      </c>
      <c r="V4670" s="188">
        <v>37.74</v>
      </c>
      <c r="W4670" s="188">
        <v>34.71</v>
      </c>
      <c r="X4670" s="188">
        <v>41.53</v>
      </c>
      <c r="Y4670" s="188">
        <v>41.59</v>
      </c>
      <c r="Z4670" s="188">
        <v>43.68</v>
      </c>
      <c r="AA4670" s="188">
        <v>37.46</v>
      </c>
      <c r="AB4670" s="188">
        <v>47.89</v>
      </c>
      <c r="AC4670" s="188">
        <v>39.6</v>
      </c>
      <c r="AD4670" s="188">
        <v>37.04</v>
      </c>
      <c r="AE4670" s="188">
        <v>46.84</v>
      </c>
      <c r="AF4670" s="188">
        <v>39.21</v>
      </c>
    </row>
    <row r="4671" spans="1:32" x14ac:dyDescent="0.3">
      <c r="A4671" s="180" t="s">
        <v>973</v>
      </c>
      <c r="B4671" s="180">
        <v>9835</v>
      </c>
      <c r="C4671" s="182" t="s">
        <v>30924</v>
      </c>
      <c r="D4671" s="180" t="s">
        <v>37</v>
      </c>
      <c r="E4671" s="180" t="s">
        <v>857</v>
      </c>
      <c r="F4671" s="188">
        <v>7.64</v>
      </c>
      <c r="G4671" s="188">
        <v>6.26</v>
      </c>
      <c r="H4671" s="188">
        <v>4.8</v>
      </c>
      <c r="I4671" s="188">
        <v>5.0999999999999996</v>
      </c>
      <c r="J4671" s="188">
        <v>5.89</v>
      </c>
      <c r="K4671" s="188">
        <v>6.62</v>
      </c>
      <c r="L4671" s="188">
        <v>6.19</v>
      </c>
      <c r="M4671" s="188">
        <v>9.7799999999999994</v>
      </c>
      <c r="N4671" s="188">
        <v>7.72</v>
      </c>
      <c r="O4671" s="188">
        <v>5.85</v>
      </c>
      <c r="P4671" s="188">
        <v>7.09</v>
      </c>
      <c r="Q4671" s="188">
        <v>7.09</v>
      </c>
      <c r="R4671" s="188">
        <v>7.22</v>
      </c>
      <c r="S4671" s="188">
        <v>7.06</v>
      </c>
      <c r="T4671" s="188">
        <v>6.18</v>
      </c>
      <c r="U4671" s="188">
        <v>5.66</v>
      </c>
      <c r="V4671" s="188">
        <v>6.31</v>
      </c>
      <c r="W4671" s="188">
        <v>5.8</v>
      </c>
      <c r="X4671" s="188">
        <v>6.94</v>
      </c>
      <c r="Y4671" s="188">
        <v>6.95</v>
      </c>
      <c r="Z4671" s="188">
        <v>7.3</v>
      </c>
      <c r="AA4671" s="188">
        <v>6.26</v>
      </c>
      <c r="AB4671" s="188">
        <v>8</v>
      </c>
      <c r="AC4671" s="188">
        <v>6.62</v>
      </c>
      <c r="AD4671" s="188">
        <v>6.19</v>
      </c>
      <c r="AE4671" s="188">
        <v>7.83</v>
      </c>
      <c r="AF4671" s="188">
        <v>6.55</v>
      </c>
    </row>
    <row r="4672" spans="1:32" x14ac:dyDescent="0.3">
      <c r="A4672" s="180" t="s">
        <v>973</v>
      </c>
      <c r="B4672" s="180">
        <v>9838</v>
      </c>
      <c r="C4672" s="182" t="s">
        <v>30925</v>
      </c>
      <c r="D4672" s="180" t="s">
        <v>37</v>
      </c>
      <c r="E4672" s="180" t="s">
        <v>857</v>
      </c>
      <c r="F4672" s="188">
        <v>12.62</v>
      </c>
      <c r="G4672" s="188">
        <v>10.35</v>
      </c>
      <c r="H4672" s="188">
        <v>7.93</v>
      </c>
      <c r="I4672" s="188">
        <v>8.42</v>
      </c>
      <c r="J4672" s="188">
        <v>9.73</v>
      </c>
      <c r="K4672" s="188">
        <v>10.93</v>
      </c>
      <c r="L4672" s="188">
        <v>10.220000000000001</v>
      </c>
      <c r="M4672" s="188">
        <v>16.16</v>
      </c>
      <c r="N4672" s="188">
        <v>12.75</v>
      </c>
      <c r="O4672" s="188">
        <v>9.67</v>
      </c>
      <c r="P4672" s="188">
        <v>11.72</v>
      </c>
      <c r="Q4672" s="188">
        <v>11.72</v>
      </c>
      <c r="R4672" s="188">
        <v>11.92</v>
      </c>
      <c r="S4672" s="188">
        <v>11.67</v>
      </c>
      <c r="T4672" s="188">
        <v>10.210000000000001</v>
      </c>
      <c r="U4672" s="188">
        <v>9.35</v>
      </c>
      <c r="V4672" s="188">
        <v>10.42</v>
      </c>
      <c r="W4672" s="188">
        <v>9.58</v>
      </c>
      <c r="X4672" s="188">
        <v>11.46</v>
      </c>
      <c r="Y4672" s="188">
        <v>11.48</v>
      </c>
      <c r="Z4672" s="188">
        <v>12.06</v>
      </c>
      <c r="AA4672" s="188">
        <v>10.34</v>
      </c>
      <c r="AB4672" s="188">
        <v>13.22</v>
      </c>
      <c r="AC4672" s="188">
        <v>10.93</v>
      </c>
      <c r="AD4672" s="188">
        <v>10.220000000000001</v>
      </c>
      <c r="AE4672" s="188">
        <v>12.93</v>
      </c>
      <c r="AF4672" s="188">
        <v>10.82</v>
      </c>
    </row>
    <row r="4673" spans="1:32" x14ac:dyDescent="0.3">
      <c r="A4673" s="180" t="s">
        <v>973</v>
      </c>
      <c r="B4673" s="180">
        <v>9837</v>
      </c>
      <c r="C4673" s="182" t="s">
        <v>30926</v>
      </c>
      <c r="D4673" s="180" t="s">
        <v>37</v>
      </c>
      <c r="E4673" s="180" t="s">
        <v>857</v>
      </c>
      <c r="F4673" s="188">
        <v>16.559999999999999</v>
      </c>
      <c r="G4673" s="188">
        <v>13.57</v>
      </c>
      <c r="H4673" s="188">
        <v>10.41</v>
      </c>
      <c r="I4673" s="188">
        <v>11.05</v>
      </c>
      <c r="J4673" s="188">
        <v>12.77</v>
      </c>
      <c r="K4673" s="188">
        <v>14.34</v>
      </c>
      <c r="L4673" s="188">
        <v>13.41</v>
      </c>
      <c r="M4673" s="188">
        <v>21.2</v>
      </c>
      <c r="N4673" s="188">
        <v>16.73</v>
      </c>
      <c r="O4673" s="188">
        <v>12.68</v>
      </c>
      <c r="P4673" s="188">
        <v>15.37</v>
      </c>
      <c r="Q4673" s="188">
        <v>15.37</v>
      </c>
      <c r="R4673" s="188">
        <v>15.64</v>
      </c>
      <c r="S4673" s="188">
        <v>15.31</v>
      </c>
      <c r="T4673" s="188">
        <v>13.39</v>
      </c>
      <c r="U4673" s="188">
        <v>12.27</v>
      </c>
      <c r="V4673" s="188">
        <v>13.67</v>
      </c>
      <c r="W4673" s="188">
        <v>12.57</v>
      </c>
      <c r="X4673" s="188">
        <v>15.04</v>
      </c>
      <c r="Y4673" s="188">
        <v>15.06</v>
      </c>
      <c r="Z4673" s="188">
        <v>15.82</v>
      </c>
      <c r="AA4673" s="188">
        <v>13.57</v>
      </c>
      <c r="AB4673" s="188">
        <v>17.34</v>
      </c>
      <c r="AC4673" s="188">
        <v>14.34</v>
      </c>
      <c r="AD4673" s="188">
        <v>13.41</v>
      </c>
      <c r="AE4673" s="188">
        <v>16.96</v>
      </c>
      <c r="AF4673" s="188">
        <v>14.2</v>
      </c>
    </row>
    <row r="4674" spans="1:32" x14ac:dyDescent="0.3">
      <c r="A4674" s="180" t="s">
        <v>973</v>
      </c>
      <c r="B4674" s="180">
        <v>44315</v>
      </c>
      <c r="C4674" s="182" t="s">
        <v>30927</v>
      </c>
      <c r="D4674" s="180" t="s">
        <v>37</v>
      </c>
      <c r="E4674" s="180" t="s">
        <v>857</v>
      </c>
      <c r="F4674" s="188">
        <v>68.48</v>
      </c>
      <c r="G4674" s="188">
        <v>56.14</v>
      </c>
      <c r="H4674" s="188">
        <v>43.06</v>
      </c>
      <c r="I4674" s="188">
        <v>45.69</v>
      </c>
      <c r="J4674" s="188">
        <v>52.81</v>
      </c>
      <c r="K4674" s="188">
        <v>59.31</v>
      </c>
      <c r="L4674" s="188">
        <v>55.48</v>
      </c>
      <c r="M4674" s="188">
        <v>87.66</v>
      </c>
      <c r="N4674" s="188">
        <v>69.180000000000007</v>
      </c>
      <c r="O4674" s="188">
        <v>52.46</v>
      </c>
      <c r="P4674" s="188">
        <v>63.58</v>
      </c>
      <c r="Q4674" s="188">
        <v>63.58</v>
      </c>
      <c r="R4674" s="188">
        <v>64.680000000000007</v>
      </c>
      <c r="S4674" s="188">
        <v>63.31</v>
      </c>
      <c r="T4674" s="188">
        <v>55.4</v>
      </c>
      <c r="U4674" s="188">
        <v>50.74</v>
      </c>
      <c r="V4674" s="188">
        <v>56.53</v>
      </c>
      <c r="W4674" s="188">
        <v>51.99</v>
      </c>
      <c r="X4674" s="188">
        <v>62.21</v>
      </c>
      <c r="Y4674" s="188">
        <v>62.29</v>
      </c>
      <c r="Z4674" s="188">
        <v>65.42</v>
      </c>
      <c r="AA4674" s="188">
        <v>56.1</v>
      </c>
      <c r="AB4674" s="188">
        <v>71.73</v>
      </c>
      <c r="AC4674" s="188">
        <v>59.31</v>
      </c>
      <c r="AD4674" s="188">
        <v>55.48</v>
      </c>
      <c r="AE4674" s="188">
        <v>70.16</v>
      </c>
      <c r="AF4674" s="188">
        <v>58.73</v>
      </c>
    </row>
    <row r="4675" spans="1:32" x14ac:dyDescent="0.3">
      <c r="A4675" s="180" t="s">
        <v>973</v>
      </c>
      <c r="B4675" s="180">
        <v>9862</v>
      </c>
      <c r="C4675" s="182" t="s">
        <v>30928</v>
      </c>
      <c r="D4675" s="180" t="s">
        <v>37</v>
      </c>
      <c r="E4675" s="180" t="s">
        <v>857</v>
      </c>
      <c r="F4675" s="188">
        <v>36.44</v>
      </c>
      <c r="G4675" s="188">
        <v>31.69</v>
      </c>
      <c r="H4675" s="188">
        <v>29.95</v>
      </c>
      <c r="I4675" s="188">
        <v>30.78</v>
      </c>
      <c r="J4675" s="188">
        <v>29.5</v>
      </c>
      <c r="K4675" s="188">
        <v>34.56</v>
      </c>
      <c r="L4675" s="188">
        <v>36.14</v>
      </c>
      <c r="M4675" s="188">
        <v>42.4</v>
      </c>
      <c r="N4675" s="188">
        <v>38.86</v>
      </c>
      <c r="O4675" s="188">
        <v>31.99</v>
      </c>
      <c r="P4675" s="188">
        <v>35.39</v>
      </c>
      <c r="Q4675" s="188">
        <v>32.67</v>
      </c>
      <c r="R4675" s="188">
        <v>29.65</v>
      </c>
      <c r="S4675" s="188">
        <v>37.880000000000003</v>
      </c>
      <c r="T4675" s="188">
        <v>30.93</v>
      </c>
      <c r="U4675" s="188">
        <v>31.69</v>
      </c>
      <c r="V4675" s="188">
        <v>32.29</v>
      </c>
      <c r="W4675" s="188">
        <v>29.58</v>
      </c>
      <c r="X4675" s="188">
        <v>32.82</v>
      </c>
      <c r="Y4675" s="188">
        <v>30.78</v>
      </c>
      <c r="Z4675" s="188">
        <v>36.07</v>
      </c>
      <c r="AA4675" s="188">
        <v>32.07</v>
      </c>
      <c r="AB4675" s="188">
        <v>37.57</v>
      </c>
      <c r="AC4675" s="188">
        <v>30.78</v>
      </c>
      <c r="AD4675" s="188">
        <v>28.9</v>
      </c>
      <c r="AE4675" s="188">
        <v>36.74</v>
      </c>
      <c r="AF4675" s="188">
        <v>33.049999999999997</v>
      </c>
    </row>
    <row r="4676" spans="1:32" x14ac:dyDescent="0.3">
      <c r="A4676" s="180" t="s">
        <v>973</v>
      </c>
      <c r="B4676" s="180">
        <v>9861</v>
      </c>
      <c r="C4676" s="182" t="s">
        <v>30929</v>
      </c>
      <c r="D4676" s="180" t="s">
        <v>37</v>
      </c>
      <c r="E4676" s="180" t="s">
        <v>857</v>
      </c>
      <c r="F4676" s="188">
        <v>28.62</v>
      </c>
      <c r="G4676" s="188">
        <v>24.89</v>
      </c>
      <c r="H4676" s="188">
        <v>23.52</v>
      </c>
      <c r="I4676" s="188">
        <v>24.18</v>
      </c>
      <c r="J4676" s="188">
        <v>23.17</v>
      </c>
      <c r="K4676" s="188">
        <v>27.14</v>
      </c>
      <c r="L4676" s="188">
        <v>28.38</v>
      </c>
      <c r="M4676" s="188">
        <v>33.299999999999997</v>
      </c>
      <c r="N4676" s="188">
        <v>30.52</v>
      </c>
      <c r="O4676" s="188">
        <v>25.12</v>
      </c>
      <c r="P4676" s="188">
        <v>27.79</v>
      </c>
      <c r="Q4676" s="188">
        <v>25.66</v>
      </c>
      <c r="R4676" s="188">
        <v>23.29</v>
      </c>
      <c r="S4676" s="188">
        <v>29.75</v>
      </c>
      <c r="T4676" s="188">
        <v>24.29</v>
      </c>
      <c r="U4676" s="188">
        <v>24.89</v>
      </c>
      <c r="V4676" s="188">
        <v>25.36</v>
      </c>
      <c r="W4676" s="188">
        <v>23.23</v>
      </c>
      <c r="X4676" s="188">
        <v>25.78</v>
      </c>
      <c r="Y4676" s="188">
        <v>24.18</v>
      </c>
      <c r="Z4676" s="188">
        <v>28.32</v>
      </c>
      <c r="AA4676" s="188">
        <v>25.18</v>
      </c>
      <c r="AB4676" s="188">
        <v>29.51</v>
      </c>
      <c r="AC4676" s="188">
        <v>24.18</v>
      </c>
      <c r="AD4676" s="188">
        <v>22.69</v>
      </c>
      <c r="AE4676" s="188">
        <v>28.86</v>
      </c>
      <c r="AF4676" s="188">
        <v>25.95</v>
      </c>
    </row>
    <row r="4677" spans="1:32" x14ac:dyDescent="0.3">
      <c r="A4677" s="180" t="s">
        <v>973</v>
      </c>
      <c r="B4677" s="180">
        <v>9866</v>
      </c>
      <c r="C4677" s="182" t="s">
        <v>30930</v>
      </c>
      <c r="D4677" s="180" t="s">
        <v>37</v>
      </c>
      <c r="E4677" s="180" t="s">
        <v>857</v>
      </c>
      <c r="F4677" s="188">
        <v>24.7</v>
      </c>
      <c r="G4677" s="188">
        <v>21.48</v>
      </c>
      <c r="H4677" s="188">
        <v>20.3</v>
      </c>
      <c r="I4677" s="188">
        <v>20.86</v>
      </c>
      <c r="J4677" s="188">
        <v>19.989999999999998</v>
      </c>
      <c r="K4677" s="188">
        <v>23.42</v>
      </c>
      <c r="L4677" s="188">
        <v>24.49</v>
      </c>
      <c r="M4677" s="188">
        <v>28.74</v>
      </c>
      <c r="N4677" s="188">
        <v>26.33</v>
      </c>
      <c r="O4677" s="188">
        <v>21.68</v>
      </c>
      <c r="P4677" s="188">
        <v>23.98</v>
      </c>
      <c r="Q4677" s="188">
        <v>22.14</v>
      </c>
      <c r="R4677" s="188">
        <v>20.100000000000001</v>
      </c>
      <c r="S4677" s="188">
        <v>25.67</v>
      </c>
      <c r="T4677" s="188">
        <v>20.96</v>
      </c>
      <c r="U4677" s="188">
        <v>21.48</v>
      </c>
      <c r="V4677" s="188">
        <v>21.89</v>
      </c>
      <c r="W4677" s="188">
        <v>20.04</v>
      </c>
      <c r="X4677" s="188">
        <v>22.24</v>
      </c>
      <c r="Y4677" s="188">
        <v>20.86</v>
      </c>
      <c r="Z4677" s="188">
        <v>24.44</v>
      </c>
      <c r="AA4677" s="188">
        <v>21.73</v>
      </c>
      <c r="AB4677" s="188">
        <v>25.47</v>
      </c>
      <c r="AC4677" s="188">
        <v>20.86</v>
      </c>
      <c r="AD4677" s="188">
        <v>19.579999999999998</v>
      </c>
      <c r="AE4677" s="188">
        <v>24.9</v>
      </c>
      <c r="AF4677" s="188">
        <v>22.4</v>
      </c>
    </row>
    <row r="4678" spans="1:32" x14ac:dyDescent="0.3">
      <c r="A4678" s="180" t="s">
        <v>973</v>
      </c>
      <c r="B4678" s="180">
        <v>9856</v>
      </c>
      <c r="C4678" s="182" t="s">
        <v>30931</v>
      </c>
      <c r="D4678" s="180" t="s">
        <v>37</v>
      </c>
      <c r="E4678" s="180" t="s">
        <v>857</v>
      </c>
      <c r="F4678" s="188">
        <v>9.23</v>
      </c>
      <c r="G4678" s="188">
        <v>8.0299999999999994</v>
      </c>
      <c r="H4678" s="188">
        <v>7.59</v>
      </c>
      <c r="I4678" s="188">
        <v>7.8</v>
      </c>
      <c r="J4678" s="188">
        <v>7.47</v>
      </c>
      <c r="K4678" s="188">
        <v>8.75</v>
      </c>
      <c r="L4678" s="188">
        <v>9.15</v>
      </c>
      <c r="M4678" s="188">
        <v>10.74</v>
      </c>
      <c r="N4678" s="188">
        <v>9.84</v>
      </c>
      <c r="O4678" s="188">
        <v>8.1</v>
      </c>
      <c r="P4678" s="188">
        <v>8.9600000000000009</v>
      </c>
      <c r="Q4678" s="188">
        <v>8.27</v>
      </c>
      <c r="R4678" s="188">
        <v>7.51</v>
      </c>
      <c r="S4678" s="188">
        <v>9.59</v>
      </c>
      <c r="T4678" s="188">
        <v>7.83</v>
      </c>
      <c r="U4678" s="188">
        <v>8.0299999999999994</v>
      </c>
      <c r="V4678" s="188">
        <v>8.18</v>
      </c>
      <c r="W4678" s="188">
        <v>7.49</v>
      </c>
      <c r="X4678" s="188">
        <v>8.31</v>
      </c>
      <c r="Y4678" s="188">
        <v>7.8</v>
      </c>
      <c r="Z4678" s="188">
        <v>9.1300000000000008</v>
      </c>
      <c r="AA4678" s="188">
        <v>8.1199999999999992</v>
      </c>
      <c r="AB4678" s="188">
        <v>9.52</v>
      </c>
      <c r="AC4678" s="188">
        <v>7.8</v>
      </c>
      <c r="AD4678" s="188">
        <v>7.32</v>
      </c>
      <c r="AE4678" s="188">
        <v>9.31</v>
      </c>
      <c r="AF4678" s="188">
        <v>8.3699999999999992</v>
      </c>
    </row>
    <row r="4679" spans="1:32" x14ac:dyDescent="0.3">
      <c r="A4679" s="180" t="s">
        <v>973</v>
      </c>
      <c r="B4679" s="180">
        <v>9863</v>
      </c>
      <c r="C4679" s="182" t="s">
        <v>30932</v>
      </c>
      <c r="D4679" s="180" t="s">
        <v>37</v>
      </c>
      <c r="E4679" s="180" t="s">
        <v>857</v>
      </c>
      <c r="F4679" s="188">
        <v>71.45</v>
      </c>
      <c r="G4679" s="188">
        <v>62.13</v>
      </c>
      <c r="H4679" s="188">
        <v>58.72</v>
      </c>
      <c r="I4679" s="188">
        <v>60.35</v>
      </c>
      <c r="J4679" s="188">
        <v>57.84</v>
      </c>
      <c r="K4679" s="188">
        <v>67.75</v>
      </c>
      <c r="L4679" s="188">
        <v>70.849999999999994</v>
      </c>
      <c r="M4679" s="188">
        <v>83.13</v>
      </c>
      <c r="N4679" s="188">
        <v>76.180000000000007</v>
      </c>
      <c r="O4679" s="188">
        <v>62.72</v>
      </c>
      <c r="P4679" s="188">
        <v>69.37</v>
      </c>
      <c r="Q4679" s="188">
        <v>64.05</v>
      </c>
      <c r="R4679" s="188">
        <v>58.13</v>
      </c>
      <c r="S4679" s="188">
        <v>74.260000000000005</v>
      </c>
      <c r="T4679" s="188">
        <v>60.65</v>
      </c>
      <c r="U4679" s="188">
        <v>62.13</v>
      </c>
      <c r="V4679" s="188">
        <v>63.31</v>
      </c>
      <c r="W4679" s="188">
        <v>57.98</v>
      </c>
      <c r="X4679" s="188">
        <v>64.349999999999994</v>
      </c>
      <c r="Y4679" s="188">
        <v>60.35</v>
      </c>
      <c r="Z4679" s="188">
        <v>70.709999999999994</v>
      </c>
      <c r="AA4679" s="188">
        <v>62.87</v>
      </c>
      <c r="AB4679" s="188">
        <v>73.66</v>
      </c>
      <c r="AC4679" s="188">
        <v>60.35</v>
      </c>
      <c r="AD4679" s="188">
        <v>56.65</v>
      </c>
      <c r="AE4679" s="188">
        <v>72.040000000000006</v>
      </c>
      <c r="AF4679" s="188">
        <v>64.790000000000006</v>
      </c>
    </row>
    <row r="4680" spans="1:32" x14ac:dyDescent="0.3">
      <c r="A4680" s="180" t="s">
        <v>973</v>
      </c>
      <c r="B4680" s="180">
        <v>9860</v>
      </c>
      <c r="C4680" s="182" t="s">
        <v>30933</v>
      </c>
      <c r="D4680" s="180" t="s">
        <v>37</v>
      </c>
      <c r="E4680" s="180" t="s">
        <v>857</v>
      </c>
      <c r="F4680" s="188">
        <v>52.15</v>
      </c>
      <c r="G4680" s="188">
        <v>45.35</v>
      </c>
      <c r="H4680" s="188">
        <v>42.86</v>
      </c>
      <c r="I4680" s="188">
        <v>44.05</v>
      </c>
      <c r="J4680" s="188">
        <v>42.22</v>
      </c>
      <c r="K4680" s="188">
        <v>49.45</v>
      </c>
      <c r="L4680" s="188">
        <v>51.72</v>
      </c>
      <c r="M4680" s="188">
        <v>60.68</v>
      </c>
      <c r="N4680" s="188">
        <v>55.61</v>
      </c>
      <c r="O4680" s="188">
        <v>45.78</v>
      </c>
      <c r="P4680" s="188">
        <v>50.64</v>
      </c>
      <c r="Q4680" s="188">
        <v>46.75</v>
      </c>
      <c r="R4680" s="188">
        <v>42.43</v>
      </c>
      <c r="S4680" s="188">
        <v>54.2</v>
      </c>
      <c r="T4680" s="188">
        <v>44.27</v>
      </c>
      <c r="U4680" s="188">
        <v>45.35</v>
      </c>
      <c r="V4680" s="188">
        <v>46.21</v>
      </c>
      <c r="W4680" s="188">
        <v>42.32</v>
      </c>
      <c r="X4680" s="188">
        <v>46.97</v>
      </c>
      <c r="Y4680" s="188">
        <v>44.05</v>
      </c>
      <c r="Z4680" s="188">
        <v>51.61</v>
      </c>
      <c r="AA4680" s="188">
        <v>45.89</v>
      </c>
      <c r="AB4680" s="188">
        <v>53.77</v>
      </c>
      <c r="AC4680" s="188">
        <v>44.05</v>
      </c>
      <c r="AD4680" s="188">
        <v>41.35</v>
      </c>
      <c r="AE4680" s="188">
        <v>52.58</v>
      </c>
      <c r="AF4680" s="188">
        <v>47.29</v>
      </c>
    </row>
    <row r="4681" spans="1:32" x14ac:dyDescent="0.3">
      <c r="A4681" s="180" t="s">
        <v>973</v>
      </c>
      <c r="B4681" s="180">
        <v>9841</v>
      </c>
      <c r="C4681" s="182" t="s">
        <v>30934</v>
      </c>
      <c r="D4681" s="180" t="s">
        <v>37</v>
      </c>
      <c r="E4681" s="180" t="s">
        <v>857</v>
      </c>
      <c r="F4681" s="188">
        <v>32.93</v>
      </c>
      <c r="G4681" s="188">
        <v>27</v>
      </c>
      <c r="H4681" s="188">
        <v>20.71</v>
      </c>
      <c r="I4681" s="188">
        <v>21.97</v>
      </c>
      <c r="J4681" s="188">
        <v>25.4</v>
      </c>
      <c r="K4681" s="188">
        <v>28.53</v>
      </c>
      <c r="L4681" s="188">
        <v>26.68</v>
      </c>
      <c r="M4681" s="188">
        <v>42.16</v>
      </c>
      <c r="N4681" s="188">
        <v>33.270000000000003</v>
      </c>
      <c r="O4681" s="188">
        <v>25.23</v>
      </c>
      <c r="P4681" s="188">
        <v>30.58</v>
      </c>
      <c r="Q4681" s="188">
        <v>30.58</v>
      </c>
      <c r="R4681" s="188">
        <v>31.11</v>
      </c>
      <c r="S4681" s="188">
        <v>30.45</v>
      </c>
      <c r="T4681" s="188">
        <v>26.64</v>
      </c>
      <c r="U4681" s="188">
        <v>24.4</v>
      </c>
      <c r="V4681" s="188">
        <v>27.19</v>
      </c>
      <c r="W4681" s="188">
        <v>25.01</v>
      </c>
      <c r="X4681" s="188">
        <v>29.92</v>
      </c>
      <c r="Y4681" s="188">
        <v>29.96</v>
      </c>
      <c r="Z4681" s="188">
        <v>31.47</v>
      </c>
      <c r="AA4681" s="188">
        <v>26.98</v>
      </c>
      <c r="AB4681" s="188">
        <v>34.5</v>
      </c>
      <c r="AC4681" s="188">
        <v>28.53</v>
      </c>
      <c r="AD4681" s="188">
        <v>26.68</v>
      </c>
      <c r="AE4681" s="188">
        <v>33.74</v>
      </c>
      <c r="AF4681" s="188">
        <v>28.25</v>
      </c>
    </row>
    <row r="4682" spans="1:32" x14ac:dyDescent="0.3">
      <c r="A4682" s="180" t="s">
        <v>973</v>
      </c>
      <c r="B4682" s="180">
        <v>9840</v>
      </c>
      <c r="C4682" s="182" t="s">
        <v>30935</v>
      </c>
      <c r="D4682" s="180" t="s">
        <v>37</v>
      </c>
      <c r="E4682" s="180" t="s">
        <v>857</v>
      </c>
      <c r="F4682" s="188">
        <v>69.569999999999993</v>
      </c>
      <c r="G4682" s="188">
        <v>57.04</v>
      </c>
      <c r="H4682" s="188">
        <v>43.76</v>
      </c>
      <c r="I4682" s="188">
        <v>46.42</v>
      </c>
      <c r="J4682" s="188">
        <v>53.66</v>
      </c>
      <c r="K4682" s="188">
        <v>60.26</v>
      </c>
      <c r="L4682" s="188">
        <v>56.37</v>
      </c>
      <c r="M4682" s="188">
        <v>89.07</v>
      </c>
      <c r="N4682" s="188">
        <v>70.290000000000006</v>
      </c>
      <c r="O4682" s="188">
        <v>53.3</v>
      </c>
      <c r="P4682" s="188">
        <v>64.599999999999994</v>
      </c>
      <c r="Q4682" s="188">
        <v>64.599999999999994</v>
      </c>
      <c r="R4682" s="188">
        <v>65.72</v>
      </c>
      <c r="S4682" s="188">
        <v>64.319999999999993</v>
      </c>
      <c r="T4682" s="188">
        <v>56.29</v>
      </c>
      <c r="U4682" s="188">
        <v>51.55</v>
      </c>
      <c r="V4682" s="188">
        <v>57.44</v>
      </c>
      <c r="W4682" s="188">
        <v>52.83</v>
      </c>
      <c r="X4682" s="188">
        <v>63.21</v>
      </c>
      <c r="Y4682" s="188">
        <v>63.29</v>
      </c>
      <c r="Z4682" s="188">
        <v>66.47</v>
      </c>
      <c r="AA4682" s="188">
        <v>57</v>
      </c>
      <c r="AB4682" s="188">
        <v>72.88</v>
      </c>
      <c r="AC4682" s="188">
        <v>60.26</v>
      </c>
      <c r="AD4682" s="188">
        <v>56.37</v>
      </c>
      <c r="AE4682" s="188">
        <v>71.28</v>
      </c>
      <c r="AF4682" s="188">
        <v>59.67</v>
      </c>
    </row>
    <row r="4683" spans="1:32" x14ac:dyDescent="0.3">
      <c r="A4683" s="180" t="s">
        <v>973</v>
      </c>
      <c r="B4683" s="180">
        <v>20067</v>
      </c>
      <c r="C4683" s="182" t="s">
        <v>30936</v>
      </c>
      <c r="D4683" s="180" t="s">
        <v>37</v>
      </c>
      <c r="E4683" s="180" t="s">
        <v>857</v>
      </c>
      <c r="F4683" s="188">
        <v>10.68</v>
      </c>
      <c r="G4683" s="188">
        <v>8.76</v>
      </c>
      <c r="H4683" s="188">
        <v>6.72</v>
      </c>
      <c r="I4683" s="188">
        <v>7.13</v>
      </c>
      <c r="J4683" s="188">
        <v>8.24</v>
      </c>
      <c r="K4683" s="188">
        <v>9.25</v>
      </c>
      <c r="L4683" s="188">
        <v>8.65</v>
      </c>
      <c r="M4683" s="188">
        <v>13.68</v>
      </c>
      <c r="N4683" s="188">
        <v>10.79</v>
      </c>
      <c r="O4683" s="188">
        <v>8.18</v>
      </c>
      <c r="P4683" s="188">
        <v>9.92</v>
      </c>
      <c r="Q4683" s="188">
        <v>9.92</v>
      </c>
      <c r="R4683" s="188">
        <v>10.09</v>
      </c>
      <c r="S4683" s="188">
        <v>9.8699999999999992</v>
      </c>
      <c r="T4683" s="188">
        <v>8.64</v>
      </c>
      <c r="U4683" s="188">
        <v>7.91</v>
      </c>
      <c r="V4683" s="188">
        <v>8.82</v>
      </c>
      <c r="W4683" s="188">
        <v>8.11</v>
      </c>
      <c r="X4683" s="188">
        <v>9.6999999999999993</v>
      </c>
      <c r="Y4683" s="188">
        <v>9.7200000000000006</v>
      </c>
      <c r="Z4683" s="188">
        <v>10.199999999999999</v>
      </c>
      <c r="AA4683" s="188">
        <v>8.75</v>
      </c>
      <c r="AB4683" s="188">
        <v>11.19</v>
      </c>
      <c r="AC4683" s="188">
        <v>9.25</v>
      </c>
      <c r="AD4683" s="188">
        <v>8.65</v>
      </c>
      <c r="AE4683" s="188">
        <v>10.94</v>
      </c>
      <c r="AF4683" s="188">
        <v>9.16</v>
      </c>
    </row>
    <row r="4684" spans="1:32" x14ac:dyDescent="0.3">
      <c r="A4684" s="180" t="s">
        <v>973</v>
      </c>
      <c r="B4684" s="180">
        <v>20068</v>
      </c>
      <c r="C4684" s="182" t="s">
        <v>30937</v>
      </c>
      <c r="D4684" s="180" t="s">
        <v>37</v>
      </c>
      <c r="E4684" s="180" t="s">
        <v>857</v>
      </c>
      <c r="F4684" s="188">
        <v>15.04</v>
      </c>
      <c r="G4684" s="188">
        <v>12.33</v>
      </c>
      <c r="H4684" s="188">
        <v>9.4600000000000009</v>
      </c>
      <c r="I4684" s="188">
        <v>10.039999999999999</v>
      </c>
      <c r="J4684" s="188">
        <v>11.6</v>
      </c>
      <c r="K4684" s="188">
        <v>13.03</v>
      </c>
      <c r="L4684" s="188">
        <v>12.19</v>
      </c>
      <c r="M4684" s="188">
        <v>19.260000000000002</v>
      </c>
      <c r="N4684" s="188">
        <v>15.2</v>
      </c>
      <c r="O4684" s="188">
        <v>11.52</v>
      </c>
      <c r="P4684" s="188">
        <v>13.97</v>
      </c>
      <c r="Q4684" s="188">
        <v>13.97</v>
      </c>
      <c r="R4684" s="188">
        <v>14.21</v>
      </c>
      <c r="S4684" s="188">
        <v>13.91</v>
      </c>
      <c r="T4684" s="188">
        <v>12.17</v>
      </c>
      <c r="U4684" s="188">
        <v>11.15</v>
      </c>
      <c r="V4684" s="188">
        <v>12.42</v>
      </c>
      <c r="W4684" s="188">
        <v>11.42</v>
      </c>
      <c r="X4684" s="188">
        <v>13.67</v>
      </c>
      <c r="Y4684" s="188">
        <v>13.68</v>
      </c>
      <c r="Z4684" s="188">
        <v>14.37</v>
      </c>
      <c r="AA4684" s="188">
        <v>12.32</v>
      </c>
      <c r="AB4684" s="188">
        <v>15.76</v>
      </c>
      <c r="AC4684" s="188">
        <v>13.03</v>
      </c>
      <c r="AD4684" s="188">
        <v>12.19</v>
      </c>
      <c r="AE4684" s="188">
        <v>15.41</v>
      </c>
      <c r="AF4684" s="188">
        <v>12.9</v>
      </c>
    </row>
    <row r="4685" spans="1:32" x14ac:dyDescent="0.3">
      <c r="A4685" s="180" t="s">
        <v>973</v>
      </c>
      <c r="B4685" s="180">
        <v>9839</v>
      </c>
      <c r="C4685" s="182" t="s">
        <v>30938</v>
      </c>
      <c r="D4685" s="180" t="s">
        <v>37</v>
      </c>
      <c r="E4685" s="180" t="s">
        <v>857</v>
      </c>
      <c r="F4685" s="188">
        <v>27.28</v>
      </c>
      <c r="G4685" s="188">
        <v>22.37</v>
      </c>
      <c r="H4685" s="188">
        <v>17.16</v>
      </c>
      <c r="I4685" s="188">
        <v>18.2</v>
      </c>
      <c r="J4685" s="188">
        <v>21.04</v>
      </c>
      <c r="K4685" s="188">
        <v>23.63</v>
      </c>
      <c r="L4685" s="188">
        <v>22.1</v>
      </c>
      <c r="M4685" s="188">
        <v>34.92</v>
      </c>
      <c r="N4685" s="188">
        <v>27.56</v>
      </c>
      <c r="O4685" s="188">
        <v>20.9</v>
      </c>
      <c r="P4685" s="188">
        <v>25.33</v>
      </c>
      <c r="Q4685" s="188">
        <v>25.33</v>
      </c>
      <c r="R4685" s="188">
        <v>25.77</v>
      </c>
      <c r="S4685" s="188">
        <v>25.22</v>
      </c>
      <c r="T4685" s="188">
        <v>22.07</v>
      </c>
      <c r="U4685" s="188">
        <v>20.21</v>
      </c>
      <c r="V4685" s="188">
        <v>22.52</v>
      </c>
      <c r="W4685" s="188">
        <v>20.71</v>
      </c>
      <c r="X4685" s="188">
        <v>24.78</v>
      </c>
      <c r="Y4685" s="188">
        <v>24.82</v>
      </c>
      <c r="Z4685" s="188">
        <v>26.06</v>
      </c>
      <c r="AA4685" s="188">
        <v>22.35</v>
      </c>
      <c r="AB4685" s="188">
        <v>28.58</v>
      </c>
      <c r="AC4685" s="188">
        <v>23.63</v>
      </c>
      <c r="AD4685" s="188">
        <v>22.1</v>
      </c>
      <c r="AE4685" s="188">
        <v>27.95</v>
      </c>
      <c r="AF4685" s="188">
        <v>23.4</v>
      </c>
    </row>
    <row r="4686" spans="1:32" x14ac:dyDescent="0.3">
      <c r="A4686" s="180" t="s">
        <v>973</v>
      </c>
      <c r="B4686" s="180">
        <v>9870</v>
      </c>
      <c r="C4686" s="182" t="s">
        <v>30939</v>
      </c>
      <c r="D4686" s="180" t="s">
        <v>37</v>
      </c>
      <c r="E4686" s="180" t="s">
        <v>857</v>
      </c>
      <c r="F4686" s="188">
        <v>106.55</v>
      </c>
      <c r="G4686" s="188">
        <v>92.65</v>
      </c>
      <c r="H4686" s="188">
        <v>87.58</v>
      </c>
      <c r="I4686" s="188">
        <v>90.01</v>
      </c>
      <c r="J4686" s="188">
        <v>86.26</v>
      </c>
      <c r="K4686" s="188">
        <v>101.04</v>
      </c>
      <c r="L4686" s="188">
        <v>105.67</v>
      </c>
      <c r="M4686" s="188">
        <v>123.98</v>
      </c>
      <c r="N4686" s="188">
        <v>113.61</v>
      </c>
      <c r="O4686" s="188">
        <v>93.54</v>
      </c>
      <c r="P4686" s="188">
        <v>103.46</v>
      </c>
      <c r="Q4686" s="188">
        <v>95.52</v>
      </c>
      <c r="R4686" s="188">
        <v>86.7</v>
      </c>
      <c r="S4686" s="188">
        <v>110.74</v>
      </c>
      <c r="T4686" s="188">
        <v>90.45</v>
      </c>
      <c r="U4686" s="188">
        <v>92.65</v>
      </c>
      <c r="V4686" s="188">
        <v>94.42</v>
      </c>
      <c r="W4686" s="188">
        <v>86.48</v>
      </c>
      <c r="X4686" s="188">
        <v>95.96</v>
      </c>
      <c r="Y4686" s="188">
        <v>90.01</v>
      </c>
      <c r="Z4686" s="188">
        <v>105.45</v>
      </c>
      <c r="AA4686" s="188">
        <v>93.76</v>
      </c>
      <c r="AB4686" s="188">
        <v>109.86</v>
      </c>
      <c r="AC4686" s="188">
        <v>90.01</v>
      </c>
      <c r="AD4686" s="188">
        <v>84.49</v>
      </c>
      <c r="AE4686" s="188">
        <v>107.43</v>
      </c>
      <c r="AF4686" s="188">
        <v>96.62</v>
      </c>
    </row>
    <row r="4687" spans="1:32" x14ac:dyDescent="0.3">
      <c r="A4687" s="180" t="s">
        <v>973</v>
      </c>
      <c r="B4687" s="180">
        <v>9867</v>
      </c>
      <c r="C4687" s="182" t="s">
        <v>30940</v>
      </c>
      <c r="D4687" s="180" t="s">
        <v>37</v>
      </c>
      <c r="E4687" s="180" t="s">
        <v>857</v>
      </c>
      <c r="F4687" s="188">
        <v>4.28</v>
      </c>
      <c r="G4687" s="188">
        <v>3.72</v>
      </c>
      <c r="H4687" s="188">
        <v>3.52</v>
      </c>
      <c r="I4687" s="188">
        <v>3.61</v>
      </c>
      <c r="J4687" s="188">
        <v>3.46</v>
      </c>
      <c r="K4687" s="188">
        <v>4.0599999999999996</v>
      </c>
      <c r="L4687" s="188">
        <v>4.24</v>
      </c>
      <c r="M4687" s="188">
        <v>4.9800000000000004</v>
      </c>
      <c r="N4687" s="188">
        <v>4.5599999999999996</v>
      </c>
      <c r="O4687" s="188">
        <v>3.76</v>
      </c>
      <c r="P4687" s="188">
        <v>4.16</v>
      </c>
      <c r="Q4687" s="188">
        <v>3.84</v>
      </c>
      <c r="R4687" s="188">
        <v>3.48</v>
      </c>
      <c r="S4687" s="188">
        <v>4.45</v>
      </c>
      <c r="T4687" s="188">
        <v>3.63</v>
      </c>
      <c r="U4687" s="188">
        <v>3.72</v>
      </c>
      <c r="V4687" s="188">
        <v>3.79</v>
      </c>
      <c r="W4687" s="188">
        <v>3.47</v>
      </c>
      <c r="X4687" s="188">
        <v>3.85</v>
      </c>
      <c r="Y4687" s="188">
        <v>3.61</v>
      </c>
      <c r="Z4687" s="188">
        <v>4.24</v>
      </c>
      <c r="AA4687" s="188">
        <v>3.77</v>
      </c>
      <c r="AB4687" s="188">
        <v>4.41</v>
      </c>
      <c r="AC4687" s="188">
        <v>3.61</v>
      </c>
      <c r="AD4687" s="188">
        <v>3.39</v>
      </c>
      <c r="AE4687" s="188">
        <v>4.32</v>
      </c>
      <c r="AF4687" s="188">
        <v>3.88</v>
      </c>
    </row>
    <row r="4688" spans="1:32" x14ac:dyDescent="0.3">
      <c r="A4688" s="180" t="s">
        <v>973</v>
      </c>
      <c r="B4688" s="180">
        <v>9868</v>
      </c>
      <c r="C4688" s="182" t="s">
        <v>30941</v>
      </c>
      <c r="D4688" s="180" t="s">
        <v>37</v>
      </c>
      <c r="E4688" s="180" t="s">
        <v>26586</v>
      </c>
      <c r="F4688" s="188">
        <v>4.83</v>
      </c>
      <c r="G4688" s="188">
        <v>4.2</v>
      </c>
      <c r="H4688" s="188">
        <v>3.97</v>
      </c>
      <c r="I4688" s="188">
        <v>4.08</v>
      </c>
      <c r="J4688" s="188">
        <v>3.91</v>
      </c>
      <c r="K4688" s="188">
        <v>4.58</v>
      </c>
      <c r="L4688" s="188">
        <v>4.79</v>
      </c>
      <c r="M4688" s="188">
        <v>5.62</v>
      </c>
      <c r="N4688" s="188">
        <v>5.15</v>
      </c>
      <c r="O4688" s="188">
        <v>4.24</v>
      </c>
      <c r="P4688" s="188">
        <v>4.6900000000000004</v>
      </c>
      <c r="Q4688" s="188">
        <v>4.33</v>
      </c>
      <c r="R4688" s="188">
        <v>3.93</v>
      </c>
      <c r="S4688" s="188">
        <v>5.0199999999999996</v>
      </c>
      <c r="T4688" s="188">
        <v>4.0999999999999996</v>
      </c>
      <c r="U4688" s="188">
        <v>4.2</v>
      </c>
      <c r="V4688" s="188">
        <v>4.28</v>
      </c>
      <c r="W4688" s="188">
        <v>3.92</v>
      </c>
      <c r="X4688" s="188">
        <v>4.3499999999999996</v>
      </c>
      <c r="Y4688" s="188">
        <v>4.08</v>
      </c>
      <c r="Z4688" s="188">
        <v>4.78</v>
      </c>
      <c r="AA4688" s="188">
        <v>4.25</v>
      </c>
      <c r="AB4688" s="188">
        <v>4.9800000000000004</v>
      </c>
      <c r="AC4688" s="188">
        <v>4.08</v>
      </c>
      <c r="AD4688" s="188">
        <v>3.83</v>
      </c>
      <c r="AE4688" s="188">
        <v>4.87</v>
      </c>
      <c r="AF4688" s="188">
        <v>4.38</v>
      </c>
    </row>
    <row r="4689" spans="1:32" x14ac:dyDescent="0.3">
      <c r="A4689" s="180" t="s">
        <v>973</v>
      </c>
      <c r="B4689" s="180">
        <v>9869</v>
      </c>
      <c r="C4689" s="182" t="s">
        <v>30942</v>
      </c>
      <c r="D4689" s="180" t="s">
        <v>37</v>
      </c>
      <c r="E4689" s="180" t="s">
        <v>857</v>
      </c>
      <c r="F4689" s="188">
        <v>10.42</v>
      </c>
      <c r="G4689" s="188">
        <v>9.06</v>
      </c>
      <c r="H4689" s="188">
        <v>8.57</v>
      </c>
      <c r="I4689" s="188">
        <v>8.8000000000000007</v>
      </c>
      <c r="J4689" s="188">
        <v>8.44</v>
      </c>
      <c r="K4689" s="188">
        <v>9.8800000000000008</v>
      </c>
      <c r="L4689" s="188">
        <v>10.34</v>
      </c>
      <c r="M4689" s="188">
        <v>12.13</v>
      </c>
      <c r="N4689" s="188">
        <v>11.11</v>
      </c>
      <c r="O4689" s="188">
        <v>9.15</v>
      </c>
      <c r="P4689" s="188">
        <v>10.119999999999999</v>
      </c>
      <c r="Q4689" s="188">
        <v>9.34</v>
      </c>
      <c r="R4689" s="188">
        <v>8.48</v>
      </c>
      <c r="S4689" s="188">
        <v>10.83</v>
      </c>
      <c r="T4689" s="188">
        <v>8.85</v>
      </c>
      <c r="U4689" s="188">
        <v>9.06</v>
      </c>
      <c r="V4689" s="188">
        <v>9.24</v>
      </c>
      <c r="W4689" s="188">
        <v>8.4600000000000009</v>
      </c>
      <c r="X4689" s="188">
        <v>9.39</v>
      </c>
      <c r="Y4689" s="188">
        <v>8.8000000000000007</v>
      </c>
      <c r="Z4689" s="188">
        <v>10.31</v>
      </c>
      <c r="AA4689" s="188">
        <v>9.17</v>
      </c>
      <c r="AB4689" s="188">
        <v>10.75</v>
      </c>
      <c r="AC4689" s="188">
        <v>8.8000000000000007</v>
      </c>
      <c r="AD4689" s="188">
        <v>8.26</v>
      </c>
      <c r="AE4689" s="188">
        <v>10.51</v>
      </c>
      <c r="AF4689" s="188">
        <v>9.4499999999999993</v>
      </c>
    </row>
    <row r="4690" spans="1:32" x14ac:dyDescent="0.3">
      <c r="A4690" s="180" t="s">
        <v>973</v>
      </c>
      <c r="B4690" s="180">
        <v>9874</v>
      </c>
      <c r="C4690" s="182" t="s">
        <v>30943</v>
      </c>
      <c r="D4690" s="180" t="s">
        <v>37</v>
      </c>
      <c r="E4690" s="180" t="s">
        <v>857</v>
      </c>
      <c r="F4690" s="188">
        <v>16.37</v>
      </c>
      <c r="G4690" s="188">
        <v>14.23</v>
      </c>
      <c r="H4690" s="188">
        <v>13.45</v>
      </c>
      <c r="I4690" s="188">
        <v>13.83</v>
      </c>
      <c r="J4690" s="188">
        <v>13.25</v>
      </c>
      <c r="K4690" s="188">
        <v>15.52</v>
      </c>
      <c r="L4690" s="188">
        <v>16.23</v>
      </c>
      <c r="M4690" s="188">
        <v>19.05</v>
      </c>
      <c r="N4690" s="188">
        <v>17.45</v>
      </c>
      <c r="O4690" s="188">
        <v>14.37</v>
      </c>
      <c r="P4690" s="188">
        <v>15.89</v>
      </c>
      <c r="Q4690" s="188">
        <v>14.67</v>
      </c>
      <c r="R4690" s="188">
        <v>13.32</v>
      </c>
      <c r="S4690" s="188">
        <v>17.010000000000002</v>
      </c>
      <c r="T4690" s="188">
        <v>13.89</v>
      </c>
      <c r="U4690" s="188">
        <v>14.23</v>
      </c>
      <c r="V4690" s="188">
        <v>14.5</v>
      </c>
      <c r="W4690" s="188">
        <v>13.28</v>
      </c>
      <c r="X4690" s="188">
        <v>14.74</v>
      </c>
      <c r="Y4690" s="188">
        <v>13.83</v>
      </c>
      <c r="Z4690" s="188">
        <v>16.2</v>
      </c>
      <c r="AA4690" s="188">
        <v>14.4</v>
      </c>
      <c r="AB4690" s="188">
        <v>16.88</v>
      </c>
      <c r="AC4690" s="188">
        <v>13.83</v>
      </c>
      <c r="AD4690" s="188">
        <v>12.98</v>
      </c>
      <c r="AE4690" s="188">
        <v>16.5</v>
      </c>
      <c r="AF4690" s="188">
        <v>14.84</v>
      </c>
    </row>
    <row r="4691" spans="1:32" x14ac:dyDescent="0.3">
      <c r="A4691" s="180" t="s">
        <v>973</v>
      </c>
      <c r="B4691" s="180">
        <v>9875</v>
      </c>
      <c r="C4691" s="182" t="s">
        <v>30944</v>
      </c>
      <c r="D4691" s="180" t="s">
        <v>37</v>
      </c>
      <c r="E4691" s="180" t="s">
        <v>857</v>
      </c>
      <c r="F4691" s="188">
        <v>17.95</v>
      </c>
      <c r="G4691" s="188">
        <v>15.61</v>
      </c>
      <c r="H4691" s="188">
        <v>14.76</v>
      </c>
      <c r="I4691" s="188">
        <v>15.16</v>
      </c>
      <c r="J4691" s="188">
        <v>14.53</v>
      </c>
      <c r="K4691" s="188">
        <v>17.02</v>
      </c>
      <c r="L4691" s="188">
        <v>17.8</v>
      </c>
      <c r="M4691" s="188">
        <v>20.89</v>
      </c>
      <c r="N4691" s="188">
        <v>19.14</v>
      </c>
      <c r="O4691" s="188">
        <v>15.76</v>
      </c>
      <c r="P4691" s="188">
        <v>17.43</v>
      </c>
      <c r="Q4691" s="188">
        <v>16.09</v>
      </c>
      <c r="R4691" s="188">
        <v>14.61</v>
      </c>
      <c r="S4691" s="188">
        <v>18.66</v>
      </c>
      <c r="T4691" s="188">
        <v>15.24</v>
      </c>
      <c r="U4691" s="188">
        <v>15.61</v>
      </c>
      <c r="V4691" s="188">
        <v>15.91</v>
      </c>
      <c r="W4691" s="188">
        <v>14.57</v>
      </c>
      <c r="X4691" s="188">
        <v>16.170000000000002</v>
      </c>
      <c r="Y4691" s="188">
        <v>15.16</v>
      </c>
      <c r="Z4691" s="188">
        <v>17.77</v>
      </c>
      <c r="AA4691" s="188">
        <v>15.8</v>
      </c>
      <c r="AB4691" s="188">
        <v>18.510000000000002</v>
      </c>
      <c r="AC4691" s="188">
        <v>15.16</v>
      </c>
      <c r="AD4691" s="188">
        <v>14.23</v>
      </c>
      <c r="AE4691" s="188">
        <v>18.100000000000001</v>
      </c>
      <c r="AF4691" s="188">
        <v>16.28</v>
      </c>
    </row>
    <row r="4692" spans="1:32" x14ac:dyDescent="0.3">
      <c r="A4692" s="180" t="s">
        <v>973</v>
      </c>
      <c r="B4692" s="180">
        <v>9873</v>
      </c>
      <c r="C4692" s="182" t="s">
        <v>30945</v>
      </c>
      <c r="D4692" s="180" t="s">
        <v>37</v>
      </c>
      <c r="E4692" s="180" t="s">
        <v>857</v>
      </c>
      <c r="F4692" s="188">
        <v>29.54</v>
      </c>
      <c r="G4692" s="188">
        <v>25.68</v>
      </c>
      <c r="H4692" s="188">
        <v>24.28</v>
      </c>
      <c r="I4692" s="188">
        <v>24.95</v>
      </c>
      <c r="J4692" s="188">
        <v>23.91</v>
      </c>
      <c r="K4692" s="188">
        <v>28.01</v>
      </c>
      <c r="L4692" s="188">
        <v>29.29</v>
      </c>
      <c r="M4692" s="188">
        <v>34.369999999999997</v>
      </c>
      <c r="N4692" s="188">
        <v>31.49</v>
      </c>
      <c r="O4692" s="188">
        <v>25.93</v>
      </c>
      <c r="P4692" s="188">
        <v>28.68</v>
      </c>
      <c r="Q4692" s="188">
        <v>26.48</v>
      </c>
      <c r="R4692" s="188">
        <v>24.03</v>
      </c>
      <c r="S4692" s="188">
        <v>30.7</v>
      </c>
      <c r="T4692" s="188">
        <v>25.07</v>
      </c>
      <c r="U4692" s="188">
        <v>25.68</v>
      </c>
      <c r="V4692" s="188">
        <v>26.17</v>
      </c>
      <c r="W4692" s="188">
        <v>23.97</v>
      </c>
      <c r="X4692" s="188">
        <v>26.6</v>
      </c>
      <c r="Y4692" s="188">
        <v>24.95</v>
      </c>
      <c r="Z4692" s="188">
        <v>29.23</v>
      </c>
      <c r="AA4692" s="188">
        <v>25.99</v>
      </c>
      <c r="AB4692" s="188">
        <v>30.45</v>
      </c>
      <c r="AC4692" s="188">
        <v>24.95</v>
      </c>
      <c r="AD4692" s="188">
        <v>23.42</v>
      </c>
      <c r="AE4692" s="188">
        <v>29.78</v>
      </c>
      <c r="AF4692" s="188">
        <v>26.78</v>
      </c>
    </row>
    <row r="4693" spans="1:32" x14ac:dyDescent="0.3">
      <c r="A4693" s="180" t="s">
        <v>973</v>
      </c>
      <c r="B4693" s="180">
        <v>9871</v>
      </c>
      <c r="C4693" s="182" t="s">
        <v>30946</v>
      </c>
      <c r="D4693" s="180" t="s">
        <v>37</v>
      </c>
      <c r="E4693" s="180" t="s">
        <v>857</v>
      </c>
      <c r="F4693" s="188">
        <v>48.94</v>
      </c>
      <c r="G4693" s="188">
        <v>42.56</v>
      </c>
      <c r="H4693" s="188">
        <v>40.229999999999997</v>
      </c>
      <c r="I4693" s="188">
        <v>41.34</v>
      </c>
      <c r="J4693" s="188">
        <v>39.619999999999997</v>
      </c>
      <c r="K4693" s="188">
        <v>46.41</v>
      </c>
      <c r="L4693" s="188">
        <v>48.54</v>
      </c>
      <c r="M4693" s="188">
        <v>56.95</v>
      </c>
      <c r="N4693" s="188">
        <v>52.19</v>
      </c>
      <c r="O4693" s="188">
        <v>42.96</v>
      </c>
      <c r="P4693" s="188">
        <v>47.52</v>
      </c>
      <c r="Q4693" s="188">
        <v>43.88</v>
      </c>
      <c r="R4693" s="188">
        <v>39.82</v>
      </c>
      <c r="S4693" s="188">
        <v>50.87</v>
      </c>
      <c r="T4693" s="188">
        <v>41.55</v>
      </c>
      <c r="U4693" s="188">
        <v>42.56</v>
      </c>
      <c r="V4693" s="188">
        <v>43.37</v>
      </c>
      <c r="W4693" s="188">
        <v>39.72</v>
      </c>
      <c r="X4693" s="188">
        <v>44.08</v>
      </c>
      <c r="Y4693" s="188">
        <v>41.34</v>
      </c>
      <c r="Z4693" s="188">
        <v>48.44</v>
      </c>
      <c r="AA4693" s="188">
        <v>43.07</v>
      </c>
      <c r="AB4693" s="188">
        <v>50.46</v>
      </c>
      <c r="AC4693" s="188">
        <v>41.34</v>
      </c>
      <c r="AD4693" s="188">
        <v>38.81</v>
      </c>
      <c r="AE4693" s="188">
        <v>49.35</v>
      </c>
      <c r="AF4693" s="188">
        <v>44.38</v>
      </c>
    </row>
    <row r="4694" spans="1:32" x14ac:dyDescent="0.3">
      <c r="A4694" s="180" t="s">
        <v>973</v>
      </c>
      <c r="B4694" s="180">
        <v>9872</v>
      </c>
      <c r="C4694" s="182" t="s">
        <v>30947</v>
      </c>
      <c r="D4694" s="180" t="s">
        <v>37</v>
      </c>
      <c r="E4694" s="180" t="s">
        <v>857</v>
      </c>
      <c r="F4694" s="188">
        <v>68.09</v>
      </c>
      <c r="G4694" s="188">
        <v>59.21</v>
      </c>
      <c r="H4694" s="188">
        <v>55.97</v>
      </c>
      <c r="I4694" s="188">
        <v>57.52</v>
      </c>
      <c r="J4694" s="188">
        <v>55.12</v>
      </c>
      <c r="K4694" s="188">
        <v>64.569999999999993</v>
      </c>
      <c r="L4694" s="188">
        <v>67.53</v>
      </c>
      <c r="M4694" s="188">
        <v>79.23</v>
      </c>
      <c r="N4694" s="188">
        <v>72.599999999999994</v>
      </c>
      <c r="O4694" s="188">
        <v>59.77</v>
      </c>
      <c r="P4694" s="188">
        <v>66.12</v>
      </c>
      <c r="Q4694" s="188">
        <v>61.04</v>
      </c>
      <c r="R4694" s="188">
        <v>55.4</v>
      </c>
      <c r="S4694" s="188">
        <v>70.77</v>
      </c>
      <c r="T4694" s="188">
        <v>57.8</v>
      </c>
      <c r="U4694" s="188">
        <v>59.21</v>
      </c>
      <c r="V4694" s="188">
        <v>60.34</v>
      </c>
      <c r="W4694" s="188">
        <v>55.26</v>
      </c>
      <c r="X4694" s="188">
        <v>61.32</v>
      </c>
      <c r="Y4694" s="188">
        <v>57.52</v>
      </c>
      <c r="Z4694" s="188">
        <v>67.38</v>
      </c>
      <c r="AA4694" s="188">
        <v>59.91</v>
      </c>
      <c r="AB4694" s="188">
        <v>70.2</v>
      </c>
      <c r="AC4694" s="188">
        <v>57.52</v>
      </c>
      <c r="AD4694" s="188">
        <v>53.99</v>
      </c>
      <c r="AE4694" s="188">
        <v>68.650000000000006</v>
      </c>
      <c r="AF4694" s="188">
        <v>61.75</v>
      </c>
    </row>
    <row r="4695" spans="1:32" x14ac:dyDescent="0.3">
      <c r="A4695" s="180" t="s">
        <v>973</v>
      </c>
      <c r="B4695" s="180">
        <v>12425</v>
      </c>
      <c r="C4695" s="182" t="s">
        <v>30948</v>
      </c>
      <c r="D4695" s="180" t="s">
        <v>6</v>
      </c>
      <c r="E4695" s="180" t="s">
        <v>857</v>
      </c>
      <c r="F4695" s="188">
        <v>66.66</v>
      </c>
      <c r="G4695" s="188"/>
      <c r="H4695" s="188"/>
      <c r="I4695" s="188"/>
      <c r="J4695" s="188">
        <v>58.62</v>
      </c>
      <c r="K4695" s="188"/>
      <c r="L4695" s="188"/>
      <c r="M4695" s="188">
        <v>70.459999999999994</v>
      </c>
      <c r="N4695" s="188">
        <v>68.59</v>
      </c>
      <c r="O4695" s="188"/>
      <c r="P4695" s="188">
        <v>69.53</v>
      </c>
      <c r="Q4695" s="188">
        <v>70.09</v>
      </c>
      <c r="R4695" s="188">
        <v>50.63</v>
      </c>
      <c r="S4695" s="188">
        <v>62.36</v>
      </c>
      <c r="T4695" s="188"/>
      <c r="U4695" s="188"/>
      <c r="V4695" s="188">
        <v>59.24</v>
      </c>
      <c r="W4695" s="188"/>
      <c r="X4695" s="188"/>
      <c r="Y4695" s="188">
        <v>51.19</v>
      </c>
      <c r="Z4695" s="188">
        <v>65.790000000000006</v>
      </c>
      <c r="AA4695" s="188"/>
      <c r="AB4695" s="188">
        <v>63.23</v>
      </c>
      <c r="AC4695" s="188">
        <v>71.709999999999994</v>
      </c>
      <c r="AD4695" s="188"/>
      <c r="AE4695" s="188">
        <v>65.040000000000006</v>
      </c>
      <c r="AF4695" s="188">
        <v>58.24</v>
      </c>
    </row>
    <row r="4696" spans="1:32" x14ac:dyDescent="0.3">
      <c r="A4696" s="180" t="s">
        <v>973</v>
      </c>
      <c r="B4696" s="180">
        <v>12426</v>
      </c>
      <c r="C4696" s="182" t="s">
        <v>30949</v>
      </c>
      <c r="D4696" s="180" t="s">
        <v>6</v>
      </c>
      <c r="E4696" s="180" t="s">
        <v>857</v>
      </c>
      <c r="F4696" s="188">
        <v>48.52</v>
      </c>
      <c r="G4696" s="188"/>
      <c r="H4696" s="188"/>
      <c r="I4696" s="188"/>
      <c r="J4696" s="188">
        <v>42.66</v>
      </c>
      <c r="K4696" s="188"/>
      <c r="L4696" s="188"/>
      <c r="M4696" s="188">
        <v>51.29</v>
      </c>
      <c r="N4696" s="188">
        <v>49.93</v>
      </c>
      <c r="O4696" s="188"/>
      <c r="P4696" s="188">
        <v>50.61</v>
      </c>
      <c r="Q4696" s="188">
        <v>51.02</v>
      </c>
      <c r="R4696" s="188">
        <v>36.85</v>
      </c>
      <c r="S4696" s="188">
        <v>45.39</v>
      </c>
      <c r="T4696" s="188"/>
      <c r="U4696" s="188"/>
      <c r="V4696" s="188">
        <v>43.12</v>
      </c>
      <c r="W4696" s="188"/>
      <c r="X4696" s="188"/>
      <c r="Y4696" s="188">
        <v>37.26</v>
      </c>
      <c r="Z4696" s="188">
        <v>47.88</v>
      </c>
      <c r="AA4696" s="188"/>
      <c r="AB4696" s="188">
        <v>46.02</v>
      </c>
      <c r="AC4696" s="188">
        <v>52.2</v>
      </c>
      <c r="AD4696" s="188"/>
      <c r="AE4696" s="188">
        <v>47.34</v>
      </c>
      <c r="AF4696" s="188">
        <v>42.39</v>
      </c>
    </row>
    <row r="4697" spans="1:32" x14ac:dyDescent="0.3">
      <c r="A4697" s="180" t="s">
        <v>973</v>
      </c>
      <c r="B4697" s="180">
        <v>12427</v>
      </c>
      <c r="C4697" s="182" t="s">
        <v>30950</v>
      </c>
      <c r="D4697" s="180" t="s">
        <v>6</v>
      </c>
      <c r="E4697" s="180" t="s">
        <v>857</v>
      </c>
      <c r="F4697" s="188">
        <v>276.69</v>
      </c>
      <c r="G4697" s="188"/>
      <c r="H4697" s="188"/>
      <c r="I4697" s="188"/>
      <c r="J4697" s="188">
        <v>243.3</v>
      </c>
      <c r="K4697" s="188"/>
      <c r="L4697" s="188"/>
      <c r="M4697" s="188">
        <v>292.47000000000003</v>
      </c>
      <c r="N4697" s="188">
        <v>284.70999999999998</v>
      </c>
      <c r="O4697" s="188"/>
      <c r="P4697" s="188">
        <v>288.58999999999997</v>
      </c>
      <c r="Q4697" s="188">
        <v>290.92</v>
      </c>
      <c r="R4697" s="188">
        <v>210.17</v>
      </c>
      <c r="S4697" s="188">
        <v>258.83</v>
      </c>
      <c r="T4697" s="188"/>
      <c r="U4697" s="188"/>
      <c r="V4697" s="188">
        <v>245.89</v>
      </c>
      <c r="W4697" s="188"/>
      <c r="X4697" s="188"/>
      <c r="Y4697" s="188">
        <v>212.5</v>
      </c>
      <c r="Z4697" s="188">
        <v>273.06</v>
      </c>
      <c r="AA4697" s="188"/>
      <c r="AB4697" s="188">
        <v>262.45</v>
      </c>
      <c r="AC4697" s="188">
        <v>297.64999999999998</v>
      </c>
      <c r="AD4697" s="188"/>
      <c r="AE4697" s="188">
        <v>269.95999999999998</v>
      </c>
      <c r="AF4697" s="188">
        <v>241.74</v>
      </c>
    </row>
    <row r="4698" spans="1:32" x14ac:dyDescent="0.3">
      <c r="A4698" s="180" t="s">
        <v>973</v>
      </c>
      <c r="B4698" s="180">
        <v>12428</v>
      </c>
      <c r="C4698" s="182" t="s">
        <v>31270</v>
      </c>
      <c r="D4698" s="180" t="s">
        <v>6</v>
      </c>
      <c r="E4698" s="180" t="s">
        <v>857</v>
      </c>
      <c r="F4698" s="188">
        <v>177.59</v>
      </c>
      <c r="G4698" s="188"/>
      <c r="H4698" s="188"/>
      <c r="I4698" s="188"/>
      <c r="J4698" s="188">
        <v>156.16</v>
      </c>
      <c r="K4698" s="188"/>
      <c r="L4698" s="188"/>
      <c r="M4698" s="188">
        <v>187.73</v>
      </c>
      <c r="N4698" s="188">
        <v>182.74</v>
      </c>
      <c r="O4698" s="188"/>
      <c r="P4698" s="188">
        <v>185.24</v>
      </c>
      <c r="Q4698" s="188">
        <v>186.73</v>
      </c>
      <c r="R4698" s="188">
        <v>134.9</v>
      </c>
      <c r="S4698" s="188">
        <v>166.13</v>
      </c>
      <c r="T4698" s="188"/>
      <c r="U4698" s="188"/>
      <c r="V4698" s="188">
        <v>157.82</v>
      </c>
      <c r="W4698" s="188"/>
      <c r="X4698" s="188"/>
      <c r="Y4698" s="188">
        <v>136.38999999999999</v>
      </c>
      <c r="Z4698" s="188">
        <v>175.27</v>
      </c>
      <c r="AA4698" s="188"/>
      <c r="AB4698" s="188">
        <v>168.46</v>
      </c>
      <c r="AC4698" s="188">
        <v>191.05</v>
      </c>
      <c r="AD4698" s="188"/>
      <c r="AE4698" s="188">
        <v>173.27</v>
      </c>
      <c r="AF4698" s="188">
        <v>155.16999999999999</v>
      </c>
    </row>
    <row r="4699" spans="1:32" x14ac:dyDescent="0.3">
      <c r="A4699" s="180" t="s">
        <v>973</v>
      </c>
      <c r="B4699" s="180">
        <v>12429</v>
      </c>
      <c r="C4699" s="182" t="s">
        <v>30951</v>
      </c>
      <c r="D4699" s="180" t="s">
        <v>6</v>
      </c>
      <c r="E4699" s="180" t="s">
        <v>857</v>
      </c>
      <c r="F4699" s="188">
        <v>447.41</v>
      </c>
      <c r="G4699" s="188"/>
      <c r="H4699" s="188"/>
      <c r="I4699" s="188"/>
      <c r="J4699" s="188">
        <v>393.42</v>
      </c>
      <c r="K4699" s="188"/>
      <c r="L4699" s="188"/>
      <c r="M4699" s="188">
        <v>472.94</v>
      </c>
      <c r="N4699" s="188">
        <v>460.39</v>
      </c>
      <c r="O4699" s="188"/>
      <c r="P4699" s="188">
        <v>466.66</v>
      </c>
      <c r="Q4699" s="188">
        <v>470.43</v>
      </c>
      <c r="R4699" s="188">
        <v>339.85</v>
      </c>
      <c r="S4699" s="188">
        <v>418.53</v>
      </c>
      <c r="T4699" s="188"/>
      <c r="U4699" s="188"/>
      <c r="V4699" s="188">
        <v>397.6</v>
      </c>
      <c r="W4699" s="188"/>
      <c r="X4699" s="188"/>
      <c r="Y4699" s="188">
        <v>343.61</v>
      </c>
      <c r="Z4699" s="188">
        <v>441.55</v>
      </c>
      <c r="AA4699" s="188"/>
      <c r="AB4699" s="188">
        <v>424.39</v>
      </c>
      <c r="AC4699" s="188">
        <v>481.31</v>
      </c>
      <c r="AD4699" s="188"/>
      <c r="AE4699" s="188">
        <v>436.53</v>
      </c>
      <c r="AF4699" s="188">
        <v>390.91</v>
      </c>
    </row>
    <row r="4700" spans="1:32" x14ac:dyDescent="0.3">
      <c r="A4700" s="180" t="s">
        <v>973</v>
      </c>
      <c r="B4700" s="180">
        <v>12430</v>
      </c>
      <c r="C4700" s="182" t="s">
        <v>30952</v>
      </c>
      <c r="D4700" s="180" t="s">
        <v>6</v>
      </c>
      <c r="E4700" s="180" t="s">
        <v>857</v>
      </c>
      <c r="F4700" s="188">
        <v>59.48</v>
      </c>
      <c r="G4700" s="188"/>
      <c r="H4700" s="188"/>
      <c r="I4700" s="188"/>
      <c r="J4700" s="188">
        <v>52.3</v>
      </c>
      <c r="K4700" s="188"/>
      <c r="L4700" s="188"/>
      <c r="M4700" s="188">
        <v>62.88</v>
      </c>
      <c r="N4700" s="188">
        <v>61.21</v>
      </c>
      <c r="O4700" s="188"/>
      <c r="P4700" s="188">
        <v>62.04</v>
      </c>
      <c r="Q4700" s="188">
        <v>62.54</v>
      </c>
      <c r="R4700" s="188">
        <v>45.18</v>
      </c>
      <c r="S4700" s="188">
        <v>55.64</v>
      </c>
      <c r="T4700" s="188"/>
      <c r="U4700" s="188"/>
      <c r="V4700" s="188">
        <v>52.86</v>
      </c>
      <c r="W4700" s="188"/>
      <c r="X4700" s="188"/>
      <c r="Y4700" s="188">
        <v>45.68</v>
      </c>
      <c r="Z4700" s="188">
        <v>58.7</v>
      </c>
      <c r="AA4700" s="188"/>
      <c r="AB4700" s="188">
        <v>56.42</v>
      </c>
      <c r="AC4700" s="188">
        <v>63.99</v>
      </c>
      <c r="AD4700" s="188"/>
      <c r="AE4700" s="188">
        <v>58.04</v>
      </c>
      <c r="AF4700" s="188">
        <v>51.97</v>
      </c>
    </row>
    <row r="4701" spans="1:32" x14ac:dyDescent="0.3">
      <c r="A4701" s="180" t="s">
        <v>973</v>
      </c>
      <c r="B4701" s="180">
        <v>12431</v>
      </c>
      <c r="C4701" s="182" t="s">
        <v>30953</v>
      </c>
      <c r="D4701" s="180" t="s">
        <v>6</v>
      </c>
      <c r="E4701" s="180" t="s">
        <v>857</v>
      </c>
      <c r="F4701" s="188">
        <v>761.41</v>
      </c>
      <c r="G4701" s="188"/>
      <c r="H4701" s="188"/>
      <c r="I4701" s="188"/>
      <c r="J4701" s="188">
        <v>669.53</v>
      </c>
      <c r="K4701" s="188"/>
      <c r="L4701" s="188"/>
      <c r="M4701" s="188">
        <v>804.86</v>
      </c>
      <c r="N4701" s="188">
        <v>783.49</v>
      </c>
      <c r="O4701" s="188"/>
      <c r="P4701" s="188">
        <v>794.18</v>
      </c>
      <c r="Q4701" s="188">
        <v>800.59</v>
      </c>
      <c r="R4701" s="188">
        <v>578.36</v>
      </c>
      <c r="S4701" s="188">
        <v>712.27</v>
      </c>
      <c r="T4701" s="188"/>
      <c r="U4701" s="188"/>
      <c r="V4701" s="188">
        <v>676.65</v>
      </c>
      <c r="W4701" s="188"/>
      <c r="X4701" s="188"/>
      <c r="Y4701" s="188">
        <v>584.77</v>
      </c>
      <c r="Z4701" s="188">
        <v>751.44</v>
      </c>
      <c r="AA4701" s="188"/>
      <c r="AB4701" s="188">
        <v>722.24</v>
      </c>
      <c r="AC4701" s="188">
        <v>819.11</v>
      </c>
      <c r="AD4701" s="188"/>
      <c r="AE4701" s="188">
        <v>742.89</v>
      </c>
      <c r="AF4701" s="188">
        <v>665.26</v>
      </c>
    </row>
    <row r="4702" spans="1:32" x14ac:dyDescent="0.3">
      <c r="A4702" s="180" t="s">
        <v>973</v>
      </c>
      <c r="B4702" s="180">
        <v>12432</v>
      </c>
      <c r="C4702" s="182" t="s">
        <v>30954</v>
      </c>
      <c r="D4702" s="180" t="s">
        <v>6</v>
      </c>
      <c r="E4702" s="180" t="s">
        <v>857</v>
      </c>
      <c r="F4702" s="188">
        <v>156.6</v>
      </c>
      <c r="G4702" s="188"/>
      <c r="H4702" s="188"/>
      <c r="I4702" s="188"/>
      <c r="J4702" s="188">
        <v>137.69999999999999</v>
      </c>
      <c r="K4702" s="188"/>
      <c r="L4702" s="188"/>
      <c r="M4702" s="188">
        <v>165.53</v>
      </c>
      <c r="N4702" s="188">
        <v>161.13999999999999</v>
      </c>
      <c r="O4702" s="188"/>
      <c r="P4702" s="188">
        <v>163.34</v>
      </c>
      <c r="Q4702" s="188">
        <v>164.66</v>
      </c>
      <c r="R4702" s="188">
        <v>118.95</v>
      </c>
      <c r="S4702" s="188">
        <v>146.49</v>
      </c>
      <c r="T4702" s="188"/>
      <c r="U4702" s="188"/>
      <c r="V4702" s="188">
        <v>139.16999999999999</v>
      </c>
      <c r="W4702" s="188"/>
      <c r="X4702" s="188"/>
      <c r="Y4702" s="188">
        <v>120.27</v>
      </c>
      <c r="Z4702" s="188">
        <v>154.55000000000001</v>
      </c>
      <c r="AA4702" s="188"/>
      <c r="AB4702" s="188">
        <v>148.54</v>
      </c>
      <c r="AC4702" s="188">
        <v>168.46</v>
      </c>
      <c r="AD4702" s="188"/>
      <c r="AE4702" s="188">
        <v>152.79</v>
      </c>
      <c r="AF4702" s="188">
        <v>136.82</v>
      </c>
    </row>
    <row r="4703" spans="1:32" x14ac:dyDescent="0.3">
      <c r="A4703" s="180" t="s">
        <v>973</v>
      </c>
      <c r="B4703" s="180">
        <v>12433</v>
      </c>
      <c r="C4703" s="182" t="s">
        <v>30955</v>
      </c>
      <c r="D4703" s="180" t="s">
        <v>6</v>
      </c>
      <c r="E4703" s="180" t="s">
        <v>857</v>
      </c>
      <c r="F4703" s="188">
        <v>99.69</v>
      </c>
      <c r="G4703" s="188"/>
      <c r="H4703" s="188"/>
      <c r="I4703" s="188"/>
      <c r="J4703" s="188">
        <v>87.66</v>
      </c>
      <c r="K4703" s="188"/>
      <c r="L4703" s="188"/>
      <c r="M4703" s="188">
        <v>105.38</v>
      </c>
      <c r="N4703" s="188">
        <v>102.58</v>
      </c>
      <c r="O4703" s="188"/>
      <c r="P4703" s="188">
        <v>103.98</v>
      </c>
      <c r="Q4703" s="188">
        <v>104.82</v>
      </c>
      <c r="R4703" s="188">
        <v>75.72</v>
      </c>
      <c r="S4703" s="188">
        <v>93.26</v>
      </c>
      <c r="T4703" s="188"/>
      <c r="U4703" s="188"/>
      <c r="V4703" s="188">
        <v>88.59</v>
      </c>
      <c r="W4703" s="188"/>
      <c r="X4703" s="188"/>
      <c r="Y4703" s="188">
        <v>76.56</v>
      </c>
      <c r="Z4703" s="188">
        <v>98.38</v>
      </c>
      <c r="AA4703" s="188"/>
      <c r="AB4703" s="188">
        <v>94.56</v>
      </c>
      <c r="AC4703" s="188">
        <v>107.24</v>
      </c>
      <c r="AD4703" s="188"/>
      <c r="AE4703" s="188">
        <v>97.27</v>
      </c>
      <c r="AF4703" s="188">
        <v>87.1</v>
      </c>
    </row>
    <row r="4704" spans="1:32" x14ac:dyDescent="0.3">
      <c r="A4704" s="180" t="s">
        <v>973</v>
      </c>
      <c r="B4704" s="180">
        <v>12434</v>
      </c>
      <c r="C4704" s="182" t="s">
        <v>30956</v>
      </c>
      <c r="D4704" s="180" t="s">
        <v>6</v>
      </c>
      <c r="E4704" s="180" t="s">
        <v>857</v>
      </c>
      <c r="F4704" s="188">
        <v>51.03</v>
      </c>
      <c r="G4704" s="188"/>
      <c r="H4704" s="188"/>
      <c r="I4704" s="188"/>
      <c r="J4704" s="188">
        <v>44.87</v>
      </c>
      <c r="K4704" s="188"/>
      <c r="L4704" s="188"/>
      <c r="M4704" s="188">
        <v>53.94</v>
      </c>
      <c r="N4704" s="188">
        <v>52.51</v>
      </c>
      <c r="O4704" s="188"/>
      <c r="P4704" s="188">
        <v>53.23</v>
      </c>
      <c r="Q4704" s="188">
        <v>53.66</v>
      </c>
      <c r="R4704" s="188">
        <v>38.76</v>
      </c>
      <c r="S4704" s="188">
        <v>47.74</v>
      </c>
      <c r="T4704" s="188"/>
      <c r="U4704" s="188"/>
      <c r="V4704" s="188">
        <v>45.35</v>
      </c>
      <c r="W4704" s="188"/>
      <c r="X4704" s="188"/>
      <c r="Y4704" s="188">
        <v>39.19</v>
      </c>
      <c r="Z4704" s="188">
        <v>50.36</v>
      </c>
      <c r="AA4704" s="188"/>
      <c r="AB4704" s="188">
        <v>48.4</v>
      </c>
      <c r="AC4704" s="188">
        <v>54.9</v>
      </c>
      <c r="AD4704" s="188"/>
      <c r="AE4704" s="188">
        <v>49.79</v>
      </c>
      <c r="AF4704" s="188">
        <v>44.58</v>
      </c>
    </row>
    <row r="4705" spans="1:32" x14ac:dyDescent="0.3">
      <c r="A4705" s="180" t="s">
        <v>973</v>
      </c>
      <c r="B4705" s="180">
        <v>12435</v>
      </c>
      <c r="C4705" s="182" t="s">
        <v>30957</v>
      </c>
      <c r="D4705" s="180" t="s">
        <v>6</v>
      </c>
      <c r="E4705" s="180" t="s">
        <v>857</v>
      </c>
      <c r="F4705" s="188">
        <v>308.52</v>
      </c>
      <c r="G4705" s="188"/>
      <c r="H4705" s="188"/>
      <c r="I4705" s="188"/>
      <c r="J4705" s="188">
        <v>271.29000000000002</v>
      </c>
      <c r="K4705" s="188"/>
      <c r="L4705" s="188"/>
      <c r="M4705" s="188">
        <v>326.13</v>
      </c>
      <c r="N4705" s="188">
        <v>317.47000000000003</v>
      </c>
      <c r="O4705" s="188"/>
      <c r="P4705" s="188">
        <v>321.8</v>
      </c>
      <c r="Q4705" s="188">
        <v>324.39999999999998</v>
      </c>
      <c r="R4705" s="188">
        <v>234.35</v>
      </c>
      <c r="S4705" s="188">
        <v>288.61</v>
      </c>
      <c r="T4705" s="188"/>
      <c r="U4705" s="188"/>
      <c r="V4705" s="188">
        <v>274.18</v>
      </c>
      <c r="W4705" s="188"/>
      <c r="X4705" s="188"/>
      <c r="Y4705" s="188">
        <v>236.95</v>
      </c>
      <c r="Z4705" s="188">
        <v>304.48</v>
      </c>
      <c r="AA4705" s="188"/>
      <c r="AB4705" s="188">
        <v>292.64999999999998</v>
      </c>
      <c r="AC4705" s="188">
        <v>331.9</v>
      </c>
      <c r="AD4705" s="188"/>
      <c r="AE4705" s="188">
        <v>301.02</v>
      </c>
      <c r="AF4705" s="188">
        <v>269.56</v>
      </c>
    </row>
    <row r="4706" spans="1:32" x14ac:dyDescent="0.3">
      <c r="A4706" s="180" t="s">
        <v>973</v>
      </c>
      <c r="B4706" s="180">
        <v>12437</v>
      </c>
      <c r="C4706" s="182" t="s">
        <v>30958</v>
      </c>
      <c r="D4706" s="180" t="s">
        <v>6</v>
      </c>
      <c r="E4706" s="180" t="s">
        <v>857</v>
      </c>
      <c r="F4706" s="188">
        <v>249.17</v>
      </c>
      <c r="G4706" s="188"/>
      <c r="H4706" s="188"/>
      <c r="I4706" s="188"/>
      <c r="J4706" s="188">
        <v>219.1</v>
      </c>
      <c r="K4706" s="188"/>
      <c r="L4706" s="188"/>
      <c r="M4706" s="188">
        <v>263.39</v>
      </c>
      <c r="N4706" s="188">
        <v>256.39999999999998</v>
      </c>
      <c r="O4706" s="188"/>
      <c r="P4706" s="188">
        <v>259.89</v>
      </c>
      <c r="Q4706" s="188">
        <v>261.99</v>
      </c>
      <c r="R4706" s="188">
        <v>189.27</v>
      </c>
      <c r="S4706" s="188">
        <v>233.09</v>
      </c>
      <c r="T4706" s="188"/>
      <c r="U4706" s="188"/>
      <c r="V4706" s="188">
        <v>221.43</v>
      </c>
      <c r="W4706" s="188"/>
      <c r="X4706" s="188"/>
      <c r="Y4706" s="188">
        <v>191.36</v>
      </c>
      <c r="Z4706" s="188">
        <v>245.91</v>
      </c>
      <c r="AA4706" s="188"/>
      <c r="AB4706" s="188">
        <v>236.35</v>
      </c>
      <c r="AC4706" s="188">
        <v>268.05</v>
      </c>
      <c r="AD4706" s="188"/>
      <c r="AE4706" s="188">
        <v>243.11</v>
      </c>
      <c r="AF4706" s="188">
        <v>217.7</v>
      </c>
    </row>
    <row r="4707" spans="1:32" x14ac:dyDescent="0.3">
      <c r="A4707" s="180" t="s">
        <v>973</v>
      </c>
      <c r="B4707" s="180">
        <v>12438</v>
      </c>
      <c r="C4707" s="182" t="s">
        <v>31271</v>
      </c>
      <c r="D4707" s="180" t="s">
        <v>6</v>
      </c>
      <c r="E4707" s="180" t="s">
        <v>857</v>
      </c>
      <c r="F4707" s="188">
        <v>450.92</v>
      </c>
      <c r="G4707" s="188"/>
      <c r="H4707" s="188"/>
      <c r="I4707" s="188"/>
      <c r="J4707" s="188">
        <v>396.51</v>
      </c>
      <c r="K4707" s="188"/>
      <c r="L4707" s="188"/>
      <c r="M4707" s="188">
        <v>476.65</v>
      </c>
      <c r="N4707" s="188">
        <v>464</v>
      </c>
      <c r="O4707" s="188"/>
      <c r="P4707" s="188">
        <v>470.33</v>
      </c>
      <c r="Q4707" s="188">
        <v>474.12</v>
      </c>
      <c r="R4707" s="188">
        <v>342.52</v>
      </c>
      <c r="S4707" s="188">
        <v>421.82</v>
      </c>
      <c r="T4707" s="188"/>
      <c r="U4707" s="188"/>
      <c r="V4707" s="188">
        <v>400.73</v>
      </c>
      <c r="W4707" s="188"/>
      <c r="X4707" s="188"/>
      <c r="Y4707" s="188">
        <v>346.31</v>
      </c>
      <c r="Z4707" s="188">
        <v>445.02</v>
      </c>
      <c r="AA4707" s="188"/>
      <c r="AB4707" s="188">
        <v>427.72</v>
      </c>
      <c r="AC4707" s="188">
        <v>485.09</v>
      </c>
      <c r="AD4707" s="188"/>
      <c r="AE4707" s="188">
        <v>439.96</v>
      </c>
      <c r="AF4707" s="188">
        <v>393.98</v>
      </c>
    </row>
    <row r="4708" spans="1:32" x14ac:dyDescent="0.3">
      <c r="A4708" s="180" t="s">
        <v>973</v>
      </c>
      <c r="B4708" s="180">
        <v>12439</v>
      </c>
      <c r="C4708" s="182" t="s">
        <v>30959</v>
      </c>
      <c r="D4708" s="180" t="s">
        <v>6</v>
      </c>
      <c r="E4708" s="180" t="s">
        <v>857</v>
      </c>
      <c r="F4708" s="188">
        <v>79.97</v>
      </c>
      <c r="G4708" s="188"/>
      <c r="H4708" s="188"/>
      <c r="I4708" s="188"/>
      <c r="J4708" s="188">
        <v>70.319999999999993</v>
      </c>
      <c r="K4708" s="188"/>
      <c r="L4708" s="188"/>
      <c r="M4708" s="188">
        <v>84.53</v>
      </c>
      <c r="N4708" s="188">
        <v>82.29</v>
      </c>
      <c r="O4708" s="188"/>
      <c r="P4708" s="188">
        <v>83.41</v>
      </c>
      <c r="Q4708" s="188">
        <v>84.09</v>
      </c>
      <c r="R4708" s="188">
        <v>60.74</v>
      </c>
      <c r="S4708" s="188">
        <v>74.81</v>
      </c>
      <c r="T4708" s="188"/>
      <c r="U4708" s="188"/>
      <c r="V4708" s="188">
        <v>71.069999999999993</v>
      </c>
      <c r="W4708" s="188"/>
      <c r="X4708" s="188"/>
      <c r="Y4708" s="188">
        <v>61.42</v>
      </c>
      <c r="Z4708" s="188">
        <v>78.92</v>
      </c>
      <c r="AA4708" s="188"/>
      <c r="AB4708" s="188">
        <v>75.86</v>
      </c>
      <c r="AC4708" s="188">
        <v>86.03</v>
      </c>
      <c r="AD4708" s="188"/>
      <c r="AE4708" s="188">
        <v>78.03</v>
      </c>
      <c r="AF4708" s="188">
        <v>69.87</v>
      </c>
    </row>
    <row r="4709" spans="1:32" x14ac:dyDescent="0.3">
      <c r="A4709" s="180" t="s">
        <v>973</v>
      </c>
      <c r="B4709" s="180">
        <v>12436</v>
      </c>
      <c r="C4709" s="182" t="s">
        <v>30960</v>
      </c>
      <c r="D4709" s="180" t="s">
        <v>6</v>
      </c>
      <c r="E4709" s="180" t="s">
        <v>857</v>
      </c>
      <c r="F4709" s="188">
        <v>569.61</v>
      </c>
      <c r="G4709" s="188"/>
      <c r="H4709" s="188"/>
      <c r="I4709" s="188"/>
      <c r="J4709" s="188">
        <v>500.87</v>
      </c>
      <c r="K4709" s="188"/>
      <c r="L4709" s="188"/>
      <c r="M4709" s="188">
        <v>602.12</v>
      </c>
      <c r="N4709" s="188">
        <v>586.13</v>
      </c>
      <c r="O4709" s="188"/>
      <c r="P4709" s="188">
        <v>594.12</v>
      </c>
      <c r="Q4709" s="188">
        <v>598.91999999999996</v>
      </c>
      <c r="R4709" s="188">
        <v>432.67</v>
      </c>
      <c r="S4709" s="188">
        <v>532.84</v>
      </c>
      <c r="T4709" s="188"/>
      <c r="U4709" s="188"/>
      <c r="V4709" s="188">
        <v>506.2</v>
      </c>
      <c r="W4709" s="188"/>
      <c r="X4709" s="188"/>
      <c r="Y4709" s="188">
        <v>437.46</v>
      </c>
      <c r="Z4709" s="188">
        <v>562.15</v>
      </c>
      <c r="AA4709" s="188"/>
      <c r="AB4709" s="188">
        <v>540.29999999999995</v>
      </c>
      <c r="AC4709" s="188">
        <v>612.77</v>
      </c>
      <c r="AD4709" s="188"/>
      <c r="AE4709" s="188">
        <v>555.76</v>
      </c>
      <c r="AF4709" s="188">
        <v>497.68</v>
      </c>
    </row>
    <row r="4710" spans="1:32" x14ac:dyDescent="0.3">
      <c r="A4710" s="180" t="s">
        <v>973</v>
      </c>
      <c r="B4710" s="180">
        <v>36357</v>
      </c>
      <c r="C4710" s="182" t="s">
        <v>30961</v>
      </c>
      <c r="D4710" s="180" t="s">
        <v>6</v>
      </c>
      <c r="E4710" s="180" t="s">
        <v>857</v>
      </c>
      <c r="F4710" s="188"/>
      <c r="G4710" s="188"/>
      <c r="H4710" s="188"/>
      <c r="I4710" s="188"/>
      <c r="J4710" s="188"/>
      <c r="K4710" s="188">
        <v>148.02000000000001</v>
      </c>
      <c r="L4710" s="188">
        <v>166.97</v>
      </c>
      <c r="M4710" s="188"/>
      <c r="N4710" s="188">
        <v>205.6</v>
      </c>
      <c r="O4710" s="188"/>
      <c r="P4710" s="188"/>
      <c r="Q4710" s="188"/>
      <c r="R4710" s="188"/>
      <c r="S4710" s="188">
        <v>206.2</v>
      </c>
      <c r="T4710" s="188"/>
      <c r="U4710" s="188"/>
      <c r="V4710" s="188"/>
      <c r="W4710" s="188">
        <v>174.07</v>
      </c>
      <c r="X4710" s="188"/>
      <c r="Y4710" s="188"/>
      <c r="Z4710" s="188"/>
      <c r="AA4710" s="188"/>
      <c r="AB4710" s="188">
        <v>149.5</v>
      </c>
      <c r="AC4710" s="188">
        <v>167.26</v>
      </c>
      <c r="AD4710" s="188"/>
      <c r="AE4710" s="188">
        <v>161.34</v>
      </c>
      <c r="AF4710" s="188"/>
    </row>
    <row r="4711" spans="1:32" x14ac:dyDescent="0.3">
      <c r="A4711" s="180" t="s">
        <v>973</v>
      </c>
      <c r="B4711" s="180">
        <v>12424</v>
      </c>
      <c r="C4711" s="182" t="s">
        <v>30962</v>
      </c>
      <c r="D4711" s="180" t="s">
        <v>6</v>
      </c>
      <c r="E4711" s="180" t="s">
        <v>857</v>
      </c>
      <c r="F4711" s="188">
        <v>102.64</v>
      </c>
      <c r="G4711" s="188"/>
      <c r="H4711" s="188"/>
      <c r="I4711" s="188"/>
      <c r="J4711" s="188">
        <v>90.25</v>
      </c>
      <c r="K4711" s="188"/>
      <c r="L4711" s="188"/>
      <c r="M4711" s="188">
        <v>108.5</v>
      </c>
      <c r="N4711" s="188">
        <v>105.62</v>
      </c>
      <c r="O4711" s="188"/>
      <c r="P4711" s="188">
        <v>107.06</v>
      </c>
      <c r="Q4711" s="188">
        <v>107.92</v>
      </c>
      <c r="R4711" s="188">
        <v>77.959999999999994</v>
      </c>
      <c r="S4711" s="188">
        <v>96.02</v>
      </c>
      <c r="T4711" s="188"/>
      <c r="U4711" s="188"/>
      <c r="V4711" s="188">
        <v>91.21</v>
      </c>
      <c r="W4711" s="188"/>
      <c r="X4711" s="188"/>
      <c r="Y4711" s="188">
        <v>78.83</v>
      </c>
      <c r="Z4711" s="188">
        <v>101.3</v>
      </c>
      <c r="AA4711" s="188"/>
      <c r="AB4711" s="188">
        <v>97.36</v>
      </c>
      <c r="AC4711" s="188">
        <v>110.42</v>
      </c>
      <c r="AD4711" s="188"/>
      <c r="AE4711" s="188">
        <v>100.14</v>
      </c>
      <c r="AF4711" s="188">
        <v>89.68</v>
      </c>
    </row>
    <row r="4712" spans="1:32" x14ac:dyDescent="0.3">
      <c r="A4712" s="180" t="s">
        <v>973</v>
      </c>
      <c r="B4712" s="180">
        <v>12440</v>
      </c>
      <c r="C4712" s="182" t="s">
        <v>30963</v>
      </c>
      <c r="D4712" s="180" t="s">
        <v>6</v>
      </c>
      <c r="E4712" s="180" t="s">
        <v>857</v>
      </c>
      <c r="F4712" s="188">
        <v>99.21</v>
      </c>
      <c r="G4712" s="188"/>
      <c r="H4712" s="188"/>
      <c r="I4712" s="188"/>
      <c r="J4712" s="188">
        <v>87.24</v>
      </c>
      <c r="K4712" s="188"/>
      <c r="L4712" s="188"/>
      <c r="M4712" s="188">
        <v>104.87</v>
      </c>
      <c r="N4712" s="188">
        <v>102.09</v>
      </c>
      <c r="O4712" s="188"/>
      <c r="P4712" s="188">
        <v>103.48</v>
      </c>
      <c r="Q4712" s="188">
        <v>104.31</v>
      </c>
      <c r="R4712" s="188">
        <v>75.36</v>
      </c>
      <c r="S4712" s="188">
        <v>92.81</v>
      </c>
      <c r="T4712" s="188"/>
      <c r="U4712" s="188"/>
      <c r="V4712" s="188">
        <v>88.17</v>
      </c>
      <c r="W4712" s="188"/>
      <c r="X4712" s="188"/>
      <c r="Y4712" s="188">
        <v>76.19</v>
      </c>
      <c r="Z4712" s="188">
        <v>97.91</v>
      </c>
      <c r="AA4712" s="188"/>
      <c r="AB4712" s="188">
        <v>94.11</v>
      </c>
      <c r="AC4712" s="188">
        <v>106.73</v>
      </c>
      <c r="AD4712" s="188"/>
      <c r="AE4712" s="188">
        <v>96.8</v>
      </c>
      <c r="AF4712" s="188">
        <v>86.68</v>
      </c>
    </row>
    <row r="4713" spans="1:32" x14ac:dyDescent="0.3">
      <c r="A4713" s="180" t="s">
        <v>973</v>
      </c>
      <c r="B4713" s="180">
        <v>9884</v>
      </c>
      <c r="C4713" s="182" t="s">
        <v>30964</v>
      </c>
      <c r="D4713" s="180" t="s">
        <v>6</v>
      </c>
      <c r="E4713" s="180" t="s">
        <v>857</v>
      </c>
      <c r="F4713" s="188">
        <v>74</v>
      </c>
      <c r="G4713" s="188"/>
      <c r="H4713" s="188"/>
      <c r="I4713" s="188"/>
      <c r="J4713" s="188">
        <v>65.069999999999993</v>
      </c>
      <c r="K4713" s="188"/>
      <c r="L4713" s="188"/>
      <c r="M4713" s="188">
        <v>78.22</v>
      </c>
      <c r="N4713" s="188">
        <v>76.150000000000006</v>
      </c>
      <c r="O4713" s="188"/>
      <c r="P4713" s="188">
        <v>77.19</v>
      </c>
      <c r="Q4713" s="188">
        <v>77.81</v>
      </c>
      <c r="R4713" s="188">
        <v>56.21</v>
      </c>
      <c r="S4713" s="188">
        <v>69.22</v>
      </c>
      <c r="T4713" s="188"/>
      <c r="U4713" s="188"/>
      <c r="V4713" s="188">
        <v>65.760000000000005</v>
      </c>
      <c r="W4713" s="188"/>
      <c r="X4713" s="188"/>
      <c r="Y4713" s="188">
        <v>56.83</v>
      </c>
      <c r="Z4713" s="188">
        <v>73.03</v>
      </c>
      <c r="AA4713" s="188"/>
      <c r="AB4713" s="188">
        <v>70.19</v>
      </c>
      <c r="AC4713" s="188">
        <v>79.61</v>
      </c>
      <c r="AD4713" s="188"/>
      <c r="AE4713" s="188">
        <v>72.2</v>
      </c>
      <c r="AF4713" s="188">
        <v>64.66</v>
      </c>
    </row>
    <row r="4714" spans="1:32" x14ac:dyDescent="0.3">
      <c r="A4714" s="180" t="s">
        <v>973</v>
      </c>
      <c r="B4714" s="180">
        <v>9888</v>
      </c>
      <c r="C4714" s="182" t="s">
        <v>30965</v>
      </c>
      <c r="D4714" s="180" t="s">
        <v>6</v>
      </c>
      <c r="E4714" s="180" t="s">
        <v>857</v>
      </c>
      <c r="F4714" s="188">
        <v>59.46</v>
      </c>
      <c r="G4714" s="188"/>
      <c r="H4714" s="188"/>
      <c r="I4714" s="188"/>
      <c r="J4714" s="188">
        <v>52.28</v>
      </c>
      <c r="K4714" s="188"/>
      <c r="L4714" s="188"/>
      <c r="M4714" s="188">
        <v>62.85</v>
      </c>
      <c r="N4714" s="188">
        <v>61.18</v>
      </c>
      <c r="O4714" s="188"/>
      <c r="P4714" s="188">
        <v>62.01</v>
      </c>
      <c r="Q4714" s="188">
        <v>62.51</v>
      </c>
      <c r="R4714" s="188">
        <v>45.16</v>
      </c>
      <c r="S4714" s="188">
        <v>55.62</v>
      </c>
      <c r="T4714" s="188"/>
      <c r="U4714" s="188"/>
      <c r="V4714" s="188">
        <v>52.84</v>
      </c>
      <c r="W4714" s="188"/>
      <c r="X4714" s="188"/>
      <c r="Y4714" s="188">
        <v>45.66</v>
      </c>
      <c r="Z4714" s="188">
        <v>58.68</v>
      </c>
      <c r="AA4714" s="188"/>
      <c r="AB4714" s="188">
        <v>56.4</v>
      </c>
      <c r="AC4714" s="188">
        <v>63.96</v>
      </c>
      <c r="AD4714" s="188"/>
      <c r="AE4714" s="188">
        <v>58.01</v>
      </c>
      <c r="AF4714" s="188">
        <v>51.95</v>
      </c>
    </row>
    <row r="4715" spans="1:32" x14ac:dyDescent="0.3">
      <c r="A4715" s="180" t="s">
        <v>973</v>
      </c>
      <c r="B4715" s="180">
        <v>9886</v>
      </c>
      <c r="C4715" s="182" t="s">
        <v>30966</v>
      </c>
      <c r="D4715" s="180" t="s">
        <v>6</v>
      </c>
      <c r="E4715" s="180" t="s">
        <v>857</v>
      </c>
      <c r="F4715" s="188">
        <v>35.54</v>
      </c>
      <c r="G4715" s="188"/>
      <c r="H4715" s="188"/>
      <c r="I4715" s="188"/>
      <c r="J4715" s="188">
        <v>31.25</v>
      </c>
      <c r="K4715" s="188"/>
      <c r="L4715" s="188"/>
      <c r="M4715" s="188">
        <v>37.56</v>
      </c>
      <c r="N4715" s="188">
        <v>36.57</v>
      </c>
      <c r="O4715" s="188"/>
      <c r="P4715" s="188">
        <v>37.07</v>
      </c>
      <c r="Q4715" s="188">
        <v>37.369999999999997</v>
      </c>
      <c r="R4715" s="188">
        <v>26.99</v>
      </c>
      <c r="S4715" s="188">
        <v>33.24</v>
      </c>
      <c r="T4715" s="188"/>
      <c r="U4715" s="188"/>
      <c r="V4715" s="188">
        <v>31.58</v>
      </c>
      <c r="W4715" s="188"/>
      <c r="X4715" s="188"/>
      <c r="Y4715" s="188">
        <v>27.29</v>
      </c>
      <c r="Z4715" s="188">
        <v>35.07</v>
      </c>
      <c r="AA4715" s="188"/>
      <c r="AB4715" s="188">
        <v>33.71</v>
      </c>
      <c r="AC4715" s="188">
        <v>38.229999999999997</v>
      </c>
      <c r="AD4715" s="188"/>
      <c r="AE4715" s="188">
        <v>34.67</v>
      </c>
      <c r="AF4715" s="188">
        <v>31.05</v>
      </c>
    </row>
    <row r="4716" spans="1:32" x14ac:dyDescent="0.3">
      <c r="A4716" s="180" t="s">
        <v>973</v>
      </c>
      <c r="B4716" s="180">
        <v>9883</v>
      </c>
      <c r="C4716" s="182" t="s">
        <v>30967</v>
      </c>
      <c r="D4716" s="180" t="s">
        <v>6</v>
      </c>
      <c r="E4716" s="180" t="s">
        <v>857</v>
      </c>
      <c r="F4716" s="188">
        <v>25.94</v>
      </c>
      <c r="G4716" s="188"/>
      <c r="H4716" s="188"/>
      <c r="I4716" s="188"/>
      <c r="J4716" s="188">
        <v>22.81</v>
      </c>
      <c r="K4716" s="188"/>
      <c r="L4716" s="188"/>
      <c r="M4716" s="188">
        <v>27.43</v>
      </c>
      <c r="N4716" s="188">
        <v>26.7</v>
      </c>
      <c r="O4716" s="188"/>
      <c r="P4716" s="188">
        <v>27.06</v>
      </c>
      <c r="Q4716" s="188">
        <v>27.28</v>
      </c>
      <c r="R4716" s="188">
        <v>19.71</v>
      </c>
      <c r="S4716" s="188">
        <v>24.27</v>
      </c>
      <c r="T4716" s="188"/>
      <c r="U4716" s="188"/>
      <c r="V4716" s="188">
        <v>23.06</v>
      </c>
      <c r="W4716" s="188"/>
      <c r="X4716" s="188"/>
      <c r="Y4716" s="188">
        <v>19.920000000000002</v>
      </c>
      <c r="Z4716" s="188">
        <v>25.6</v>
      </c>
      <c r="AA4716" s="188"/>
      <c r="AB4716" s="188">
        <v>24.61</v>
      </c>
      <c r="AC4716" s="188">
        <v>27.91</v>
      </c>
      <c r="AD4716" s="188"/>
      <c r="AE4716" s="188">
        <v>25.31</v>
      </c>
      <c r="AF4716" s="188">
        <v>22.67</v>
      </c>
    </row>
    <row r="4717" spans="1:32" x14ac:dyDescent="0.3">
      <c r="A4717" s="180" t="s">
        <v>973</v>
      </c>
      <c r="B4717" s="180">
        <v>9889</v>
      </c>
      <c r="C4717" s="182" t="s">
        <v>30968</v>
      </c>
      <c r="D4717" s="180" t="s">
        <v>6</v>
      </c>
      <c r="E4717" s="180" t="s">
        <v>857</v>
      </c>
      <c r="F4717" s="188">
        <v>180.04</v>
      </c>
      <c r="G4717" s="188"/>
      <c r="H4717" s="188"/>
      <c r="I4717" s="188"/>
      <c r="J4717" s="188">
        <v>158.31</v>
      </c>
      <c r="K4717" s="188"/>
      <c r="L4717" s="188"/>
      <c r="M4717" s="188">
        <v>190.31</v>
      </c>
      <c r="N4717" s="188">
        <v>185.26</v>
      </c>
      <c r="O4717" s="188"/>
      <c r="P4717" s="188">
        <v>187.78</v>
      </c>
      <c r="Q4717" s="188">
        <v>189.3</v>
      </c>
      <c r="R4717" s="188">
        <v>136.75</v>
      </c>
      <c r="S4717" s="188">
        <v>168.42</v>
      </c>
      <c r="T4717" s="188"/>
      <c r="U4717" s="188"/>
      <c r="V4717" s="188">
        <v>160</v>
      </c>
      <c r="W4717" s="188"/>
      <c r="X4717" s="188"/>
      <c r="Y4717" s="188">
        <v>138.27000000000001</v>
      </c>
      <c r="Z4717" s="188">
        <v>177.68</v>
      </c>
      <c r="AA4717" s="188"/>
      <c r="AB4717" s="188">
        <v>170.77</v>
      </c>
      <c r="AC4717" s="188">
        <v>193.68</v>
      </c>
      <c r="AD4717" s="188"/>
      <c r="AE4717" s="188">
        <v>175.66</v>
      </c>
      <c r="AF4717" s="188">
        <v>157.30000000000001</v>
      </c>
    </row>
    <row r="4718" spans="1:32" x14ac:dyDescent="0.3">
      <c r="A4718" s="180" t="s">
        <v>973</v>
      </c>
      <c r="B4718" s="180">
        <v>9887</v>
      </c>
      <c r="C4718" s="182" t="s">
        <v>30969</v>
      </c>
      <c r="D4718" s="180" t="s">
        <v>6</v>
      </c>
      <c r="E4718" s="180" t="s">
        <v>857</v>
      </c>
      <c r="F4718" s="188">
        <v>108.82</v>
      </c>
      <c r="G4718" s="188"/>
      <c r="H4718" s="188"/>
      <c r="I4718" s="188"/>
      <c r="J4718" s="188">
        <v>95.68</v>
      </c>
      <c r="K4718" s="188"/>
      <c r="L4718" s="188"/>
      <c r="M4718" s="188">
        <v>115.03</v>
      </c>
      <c r="N4718" s="188">
        <v>111.97</v>
      </c>
      <c r="O4718" s="188"/>
      <c r="P4718" s="188">
        <v>113.5</v>
      </c>
      <c r="Q4718" s="188">
        <v>114.42</v>
      </c>
      <c r="R4718" s="188">
        <v>82.65</v>
      </c>
      <c r="S4718" s="188">
        <v>101.79</v>
      </c>
      <c r="T4718" s="188"/>
      <c r="U4718" s="188"/>
      <c r="V4718" s="188">
        <v>96.7</v>
      </c>
      <c r="W4718" s="188"/>
      <c r="X4718" s="188"/>
      <c r="Y4718" s="188">
        <v>83.57</v>
      </c>
      <c r="Z4718" s="188">
        <v>107.39</v>
      </c>
      <c r="AA4718" s="188"/>
      <c r="AB4718" s="188">
        <v>103.22</v>
      </c>
      <c r="AC4718" s="188">
        <v>117.06</v>
      </c>
      <c r="AD4718" s="188"/>
      <c r="AE4718" s="188">
        <v>106.17</v>
      </c>
      <c r="AF4718" s="188">
        <v>95.07</v>
      </c>
    </row>
    <row r="4719" spans="1:32" x14ac:dyDescent="0.3">
      <c r="A4719" s="180" t="s">
        <v>973</v>
      </c>
      <c r="B4719" s="180">
        <v>9890</v>
      </c>
      <c r="C4719" s="182" t="s">
        <v>30970</v>
      </c>
      <c r="D4719" s="180" t="s">
        <v>6</v>
      </c>
      <c r="E4719" s="180" t="s">
        <v>857</v>
      </c>
      <c r="F4719" s="188">
        <v>278.92</v>
      </c>
      <c r="G4719" s="188"/>
      <c r="H4719" s="188"/>
      <c r="I4719" s="188"/>
      <c r="J4719" s="188">
        <v>245.26</v>
      </c>
      <c r="K4719" s="188"/>
      <c r="L4719" s="188"/>
      <c r="M4719" s="188">
        <v>294.83999999999997</v>
      </c>
      <c r="N4719" s="188">
        <v>287.01</v>
      </c>
      <c r="O4719" s="188"/>
      <c r="P4719" s="188">
        <v>290.93</v>
      </c>
      <c r="Q4719" s="188">
        <v>293.27</v>
      </c>
      <c r="R4719" s="188">
        <v>211.87</v>
      </c>
      <c r="S4719" s="188">
        <v>260.92</v>
      </c>
      <c r="T4719" s="188"/>
      <c r="U4719" s="188"/>
      <c r="V4719" s="188">
        <v>247.87</v>
      </c>
      <c r="W4719" s="188"/>
      <c r="X4719" s="188"/>
      <c r="Y4719" s="188">
        <v>214.21</v>
      </c>
      <c r="Z4719" s="188">
        <v>275.27</v>
      </c>
      <c r="AA4719" s="188"/>
      <c r="AB4719" s="188">
        <v>264.57</v>
      </c>
      <c r="AC4719" s="188">
        <v>300.06</v>
      </c>
      <c r="AD4719" s="188"/>
      <c r="AE4719" s="188">
        <v>272.14</v>
      </c>
      <c r="AF4719" s="188">
        <v>243.7</v>
      </c>
    </row>
    <row r="4720" spans="1:32" x14ac:dyDescent="0.3">
      <c r="A4720" s="180" t="s">
        <v>973</v>
      </c>
      <c r="B4720" s="180">
        <v>9885</v>
      </c>
      <c r="C4720" s="182" t="s">
        <v>30971</v>
      </c>
      <c r="D4720" s="180" t="s">
        <v>6</v>
      </c>
      <c r="E4720" s="180" t="s">
        <v>857</v>
      </c>
      <c r="F4720" s="188">
        <v>34.36</v>
      </c>
      <c r="G4720" s="188"/>
      <c r="H4720" s="188"/>
      <c r="I4720" s="188"/>
      <c r="J4720" s="188">
        <v>30.21</v>
      </c>
      <c r="K4720" s="188"/>
      <c r="L4720" s="188"/>
      <c r="M4720" s="188">
        <v>36.32</v>
      </c>
      <c r="N4720" s="188">
        <v>35.35</v>
      </c>
      <c r="O4720" s="188"/>
      <c r="P4720" s="188">
        <v>35.840000000000003</v>
      </c>
      <c r="Q4720" s="188">
        <v>36.119999999999997</v>
      </c>
      <c r="R4720" s="188">
        <v>26.1</v>
      </c>
      <c r="S4720" s="188">
        <v>32.14</v>
      </c>
      <c r="T4720" s="188"/>
      <c r="U4720" s="188"/>
      <c r="V4720" s="188">
        <v>30.53</v>
      </c>
      <c r="W4720" s="188"/>
      <c r="X4720" s="188"/>
      <c r="Y4720" s="188">
        <v>26.39</v>
      </c>
      <c r="Z4720" s="188">
        <v>33.909999999999997</v>
      </c>
      <c r="AA4720" s="188"/>
      <c r="AB4720" s="188">
        <v>32.590000000000003</v>
      </c>
      <c r="AC4720" s="188">
        <v>36.96</v>
      </c>
      <c r="AD4720" s="188"/>
      <c r="AE4720" s="188">
        <v>33.520000000000003</v>
      </c>
      <c r="AF4720" s="188">
        <v>30.02</v>
      </c>
    </row>
    <row r="4721" spans="1:32" x14ac:dyDescent="0.3">
      <c r="A4721" s="180" t="s">
        <v>973</v>
      </c>
      <c r="B4721" s="180">
        <v>9891</v>
      </c>
      <c r="C4721" s="182" t="s">
        <v>30972</v>
      </c>
      <c r="D4721" s="180" t="s">
        <v>6</v>
      </c>
      <c r="E4721" s="180" t="s">
        <v>857</v>
      </c>
      <c r="F4721" s="188">
        <v>391.56</v>
      </c>
      <c r="G4721" s="188"/>
      <c r="H4721" s="188"/>
      <c r="I4721" s="188"/>
      <c r="J4721" s="188">
        <v>344.31</v>
      </c>
      <c r="K4721" s="188"/>
      <c r="L4721" s="188"/>
      <c r="M4721" s="188">
        <v>413.9</v>
      </c>
      <c r="N4721" s="188">
        <v>402.91</v>
      </c>
      <c r="O4721" s="188"/>
      <c r="P4721" s="188">
        <v>408.41</v>
      </c>
      <c r="Q4721" s="188">
        <v>411.71</v>
      </c>
      <c r="R4721" s="188">
        <v>297.42</v>
      </c>
      <c r="S4721" s="188">
        <v>366.29</v>
      </c>
      <c r="T4721" s="188"/>
      <c r="U4721" s="188"/>
      <c r="V4721" s="188">
        <v>347.97</v>
      </c>
      <c r="W4721" s="188"/>
      <c r="X4721" s="188"/>
      <c r="Y4721" s="188">
        <v>300.72000000000003</v>
      </c>
      <c r="Z4721" s="188">
        <v>386.43</v>
      </c>
      <c r="AA4721" s="188"/>
      <c r="AB4721" s="188">
        <v>371.41</v>
      </c>
      <c r="AC4721" s="188">
        <v>421.23</v>
      </c>
      <c r="AD4721" s="188"/>
      <c r="AE4721" s="188">
        <v>382.04</v>
      </c>
      <c r="AF4721" s="188">
        <v>342.11</v>
      </c>
    </row>
    <row r="4722" spans="1:32" x14ac:dyDescent="0.3">
      <c r="A4722" s="180" t="s">
        <v>973</v>
      </c>
      <c r="B4722" s="180">
        <v>36316</v>
      </c>
      <c r="C4722" s="182" t="s">
        <v>30973</v>
      </c>
      <c r="D4722" s="180" t="s">
        <v>6</v>
      </c>
      <c r="E4722" s="180" t="s">
        <v>857</v>
      </c>
      <c r="F4722" s="188"/>
      <c r="G4722" s="188"/>
      <c r="H4722" s="188"/>
      <c r="I4722" s="188"/>
      <c r="J4722" s="188"/>
      <c r="K4722" s="188">
        <v>24.12</v>
      </c>
      <c r="L4722" s="188">
        <v>27.21</v>
      </c>
      <c r="M4722" s="188"/>
      <c r="N4722" s="188">
        <v>33.51</v>
      </c>
      <c r="O4722" s="188"/>
      <c r="P4722" s="188"/>
      <c r="Q4722" s="188"/>
      <c r="R4722" s="188"/>
      <c r="S4722" s="188">
        <v>33.61</v>
      </c>
      <c r="T4722" s="188"/>
      <c r="U4722" s="188"/>
      <c r="V4722" s="188"/>
      <c r="W4722" s="188">
        <v>28.37</v>
      </c>
      <c r="X4722" s="188"/>
      <c r="Y4722" s="188"/>
      <c r="Z4722" s="188"/>
      <c r="AA4722" s="188"/>
      <c r="AB4722" s="188">
        <v>24.36</v>
      </c>
      <c r="AC4722" s="188">
        <v>27.26</v>
      </c>
      <c r="AD4722" s="188"/>
      <c r="AE4722" s="188">
        <v>26.29</v>
      </c>
      <c r="AF4722" s="188"/>
    </row>
    <row r="4723" spans="1:32" x14ac:dyDescent="0.3">
      <c r="A4723" s="180" t="s">
        <v>973</v>
      </c>
      <c r="B4723" s="180">
        <v>36313</v>
      </c>
      <c r="C4723" s="182" t="s">
        <v>30974</v>
      </c>
      <c r="D4723" s="180" t="s">
        <v>6</v>
      </c>
      <c r="E4723" s="180" t="s">
        <v>857</v>
      </c>
      <c r="F4723" s="188"/>
      <c r="G4723" s="188"/>
      <c r="H4723" s="188"/>
      <c r="I4723" s="188"/>
      <c r="J4723" s="188"/>
      <c r="K4723" s="188">
        <v>15.49</v>
      </c>
      <c r="L4723" s="188">
        <v>17.47</v>
      </c>
      <c r="M4723" s="188"/>
      <c r="N4723" s="188">
        <v>21.52</v>
      </c>
      <c r="O4723" s="188"/>
      <c r="P4723" s="188"/>
      <c r="Q4723" s="188"/>
      <c r="R4723" s="188"/>
      <c r="S4723" s="188">
        <v>21.58</v>
      </c>
      <c r="T4723" s="188"/>
      <c r="U4723" s="188"/>
      <c r="V4723" s="188"/>
      <c r="W4723" s="188">
        <v>18.22</v>
      </c>
      <c r="X4723" s="188"/>
      <c r="Y4723" s="188"/>
      <c r="Z4723" s="188"/>
      <c r="AA4723" s="188"/>
      <c r="AB4723" s="188">
        <v>15.64</v>
      </c>
      <c r="AC4723" s="188">
        <v>17.5</v>
      </c>
      <c r="AD4723" s="188"/>
      <c r="AE4723" s="188">
        <v>16.88</v>
      </c>
      <c r="AF4723" s="188"/>
    </row>
    <row r="4724" spans="1:32" x14ac:dyDescent="0.3">
      <c r="A4724" s="180" t="s">
        <v>973</v>
      </c>
      <c r="B4724" s="180">
        <v>64</v>
      </c>
      <c r="C4724" s="182" t="s">
        <v>30975</v>
      </c>
      <c r="D4724" s="180" t="s">
        <v>6</v>
      </c>
      <c r="E4724" s="180" t="s">
        <v>857</v>
      </c>
      <c r="F4724" s="188"/>
      <c r="G4724" s="188"/>
      <c r="H4724" s="188"/>
      <c r="I4724" s="188"/>
      <c r="J4724" s="188"/>
      <c r="K4724" s="188"/>
      <c r="L4724" s="188"/>
      <c r="M4724" s="188"/>
      <c r="N4724" s="188"/>
      <c r="O4724" s="188"/>
      <c r="P4724" s="188">
        <v>7.21</v>
      </c>
      <c r="Q4724" s="188"/>
      <c r="R4724" s="188"/>
      <c r="S4724" s="188"/>
      <c r="T4724" s="188"/>
      <c r="U4724" s="188"/>
      <c r="V4724" s="188"/>
      <c r="W4724" s="188"/>
      <c r="X4724" s="188"/>
      <c r="Y4724" s="188"/>
      <c r="Z4724" s="188"/>
      <c r="AA4724" s="188"/>
      <c r="AB4724" s="188">
        <v>7.79</v>
      </c>
      <c r="AC4724" s="188"/>
      <c r="AD4724" s="188"/>
      <c r="AE4724" s="188">
        <v>5.55</v>
      </c>
      <c r="AF4724" s="188"/>
    </row>
    <row r="4725" spans="1:32" x14ac:dyDescent="0.3">
      <c r="A4725" s="180" t="s">
        <v>973</v>
      </c>
      <c r="B4725" s="180">
        <v>37423</v>
      </c>
      <c r="C4725" s="182" t="s">
        <v>30976</v>
      </c>
      <c r="D4725" s="180" t="s">
        <v>6</v>
      </c>
      <c r="E4725" s="180" t="s">
        <v>857</v>
      </c>
      <c r="F4725" s="188"/>
      <c r="G4725" s="188"/>
      <c r="H4725" s="188"/>
      <c r="I4725" s="188"/>
      <c r="J4725" s="188"/>
      <c r="K4725" s="188"/>
      <c r="L4725" s="188"/>
      <c r="M4725" s="188"/>
      <c r="N4725" s="188"/>
      <c r="O4725" s="188"/>
      <c r="P4725" s="188">
        <v>17.8</v>
      </c>
      <c r="Q4725" s="188"/>
      <c r="R4725" s="188"/>
      <c r="S4725" s="188"/>
      <c r="T4725" s="188"/>
      <c r="U4725" s="188"/>
      <c r="V4725" s="188"/>
      <c r="W4725" s="188"/>
      <c r="X4725" s="188"/>
      <c r="Y4725" s="188"/>
      <c r="Z4725" s="188"/>
      <c r="AA4725" s="188"/>
      <c r="AB4725" s="188">
        <v>19.239999999999998</v>
      </c>
      <c r="AC4725" s="188"/>
      <c r="AD4725" s="188"/>
      <c r="AE4725" s="188">
        <v>13.71</v>
      </c>
      <c r="AF4725" s="188"/>
    </row>
    <row r="4726" spans="1:32" x14ac:dyDescent="0.3">
      <c r="A4726" s="180" t="s">
        <v>973</v>
      </c>
      <c r="B4726" s="180">
        <v>9892</v>
      </c>
      <c r="C4726" s="182" t="s">
        <v>30977</v>
      </c>
      <c r="D4726" s="180" t="s">
        <v>6</v>
      </c>
      <c r="E4726" s="180" t="s">
        <v>857</v>
      </c>
      <c r="F4726" s="188">
        <v>7.84</v>
      </c>
      <c r="G4726" s="188">
        <v>6.82</v>
      </c>
      <c r="H4726" s="188">
        <v>6.44</v>
      </c>
      <c r="I4726" s="188">
        <v>6.62</v>
      </c>
      <c r="J4726" s="188">
        <v>6.34</v>
      </c>
      <c r="K4726" s="188">
        <v>7.43</v>
      </c>
      <c r="L4726" s="188">
        <v>7.77</v>
      </c>
      <c r="M4726" s="188">
        <v>9.1199999999999992</v>
      </c>
      <c r="N4726" s="188">
        <v>8.36</v>
      </c>
      <c r="O4726" s="188">
        <v>6.88</v>
      </c>
      <c r="P4726" s="188">
        <v>7.61</v>
      </c>
      <c r="Q4726" s="188">
        <v>7.03</v>
      </c>
      <c r="R4726" s="188">
        <v>6.38</v>
      </c>
      <c r="S4726" s="188">
        <v>8.15</v>
      </c>
      <c r="T4726" s="188">
        <v>6.65</v>
      </c>
      <c r="U4726" s="188">
        <v>6.82</v>
      </c>
      <c r="V4726" s="188">
        <v>6.95</v>
      </c>
      <c r="W4726" s="188">
        <v>6.36</v>
      </c>
      <c r="X4726" s="188">
        <v>7.06</v>
      </c>
      <c r="Y4726" s="188">
        <v>6.62</v>
      </c>
      <c r="Z4726" s="188">
        <v>7.76</v>
      </c>
      <c r="AA4726" s="188">
        <v>6.9</v>
      </c>
      <c r="AB4726" s="188">
        <v>8.08</v>
      </c>
      <c r="AC4726" s="188">
        <v>6.62</v>
      </c>
      <c r="AD4726" s="188">
        <v>6.21</v>
      </c>
      <c r="AE4726" s="188">
        <v>7.9</v>
      </c>
      <c r="AF4726" s="188">
        <v>7.11</v>
      </c>
    </row>
    <row r="4727" spans="1:32" x14ac:dyDescent="0.3">
      <c r="A4727" s="180" t="s">
        <v>973</v>
      </c>
      <c r="B4727" s="180">
        <v>9901</v>
      </c>
      <c r="C4727" s="182" t="s">
        <v>30978</v>
      </c>
      <c r="D4727" s="180" t="s">
        <v>6</v>
      </c>
      <c r="E4727" s="180" t="s">
        <v>857</v>
      </c>
      <c r="F4727" s="188">
        <v>37.92</v>
      </c>
      <c r="G4727" s="188">
        <v>32.979999999999997</v>
      </c>
      <c r="H4727" s="188">
        <v>31.17</v>
      </c>
      <c r="I4727" s="188">
        <v>32.04</v>
      </c>
      <c r="J4727" s="188">
        <v>30.7</v>
      </c>
      <c r="K4727" s="188">
        <v>35.96</v>
      </c>
      <c r="L4727" s="188">
        <v>37.61</v>
      </c>
      <c r="M4727" s="188">
        <v>44.13</v>
      </c>
      <c r="N4727" s="188">
        <v>40.44</v>
      </c>
      <c r="O4727" s="188">
        <v>33.29</v>
      </c>
      <c r="P4727" s="188">
        <v>36.83</v>
      </c>
      <c r="Q4727" s="188">
        <v>34</v>
      </c>
      <c r="R4727" s="188">
        <v>30.86</v>
      </c>
      <c r="S4727" s="188">
        <v>39.42</v>
      </c>
      <c r="T4727" s="188">
        <v>32.19</v>
      </c>
      <c r="U4727" s="188">
        <v>32.979999999999997</v>
      </c>
      <c r="V4727" s="188">
        <v>33.61</v>
      </c>
      <c r="W4727" s="188">
        <v>30.78</v>
      </c>
      <c r="X4727" s="188">
        <v>34.159999999999997</v>
      </c>
      <c r="Y4727" s="188">
        <v>32.04</v>
      </c>
      <c r="Z4727" s="188">
        <v>37.53</v>
      </c>
      <c r="AA4727" s="188">
        <v>33.369999999999997</v>
      </c>
      <c r="AB4727" s="188">
        <v>39.1</v>
      </c>
      <c r="AC4727" s="188">
        <v>32.04</v>
      </c>
      <c r="AD4727" s="188">
        <v>30.07</v>
      </c>
      <c r="AE4727" s="188">
        <v>38.24</v>
      </c>
      <c r="AF4727" s="188">
        <v>34.39</v>
      </c>
    </row>
    <row r="4728" spans="1:32" x14ac:dyDescent="0.3">
      <c r="A4728" s="180" t="s">
        <v>973</v>
      </c>
      <c r="B4728" s="180">
        <v>9900</v>
      </c>
      <c r="C4728" s="182" t="s">
        <v>30979</v>
      </c>
      <c r="D4728" s="180" t="s">
        <v>6</v>
      </c>
      <c r="E4728" s="180" t="s">
        <v>857</v>
      </c>
      <c r="F4728" s="188">
        <v>21.97</v>
      </c>
      <c r="G4728" s="188">
        <v>19.11</v>
      </c>
      <c r="H4728" s="188">
        <v>18.059999999999999</v>
      </c>
      <c r="I4728" s="188">
        <v>18.559999999999999</v>
      </c>
      <c r="J4728" s="188">
        <v>17.79</v>
      </c>
      <c r="K4728" s="188">
        <v>20.84</v>
      </c>
      <c r="L4728" s="188">
        <v>21.79</v>
      </c>
      <c r="M4728" s="188">
        <v>25.57</v>
      </c>
      <c r="N4728" s="188">
        <v>23.43</v>
      </c>
      <c r="O4728" s="188">
        <v>19.29</v>
      </c>
      <c r="P4728" s="188">
        <v>21.34</v>
      </c>
      <c r="Q4728" s="188">
        <v>19.7</v>
      </c>
      <c r="R4728" s="188">
        <v>17.88</v>
      </c>
      <c r="S4728" s="188">
        <v>22.84</v>
      </c>
      <c r="T4728" s="188">
        <v>18.649999999999999</v>
      </c>
      <c r="U4728" s="188">
        <v>19.11</v>
      </c>
      <c r="V4728" s="188">
        <v>19.47</v>
      </c>
      <c r="W4728" s="188">
        <v>17.829999999999998</v>
      </c>
      <c r="X4728" s="188">
        <v>19.79</v>
      </c>
      <c r="Y4728" s="188">
        <v>18.559999999999999</v>
      </c>
      <c r="Z4728" s="188">
        <v>21.75</v>
      </c>
      <c r="AA4728" s="188">
        <v>19.329999999999998</v>
      </c>
      <c r="AB4728" s="188">
        <v>22.66</v>
      </c>
      <c r="AC4728" s="188">
        <v>18.559999999999999</v>
      </c>
      <c r="AD4728" s="188">
        <v>17.420000000000002</v>
      </c>
      <c r="AE4728" s="188">
        <v>22.16</v>
      </c>
      <c r="AF4728" s="188">
        <v>19.93</v>
      </c>
    </row>
    <row r="4729" spans="1:32" x14ac:dyDescent="0.3">
      <c r="A4729" s="180" t="s">
        <v>973</v>
      </c>
      <c r="B4729" s="180">
        <v>9899</v>
      </c>
      <c r="C4729" s="182" t="s">
        <v>30980</v>
      </c>
      <c r="D4729" s="180" t="s">
        <v>6</v>
      </c>
      <c r="E4729" s="180" t="s">
        <v>857</v>
      </c>
      <c r="F4729" s="188">
        <v>9.85</v>
      </c>
      <c r="G4729" s="188">
        <v>8.57</v>
      </c>
      <c r="H4729" s="188">
        <v>8.1</v>
      </c>
      <c r="I4729" s="188">
        <v>8.32</v>
      </c>
      <c r="J4729" s="188">
        <v>7.98</v>
      </c>
      <c r="K4729" s="188">
        <v>9.34</v>
      </c>
      <c r="L4729" s="188">
        <v>9.77</v>
      </c>
      <c r="M4729" s="188">
        <v>11.47</v>
      </c>
      <c r="N4729" s="188">
        <v>10.51</v>
      </c>
      <c r="O4729" s="188">
        <v>8.65</v>
      </c>
      <c r="P4729" s="188">
        <v>9.57</v>
      </c>
      <c r="Q4729" s="188">
        <v>8.83</v>
      </c>
      <c r="R4729" s="188">
        <v>8.02</v>
      </c>
      <c r="S4729" s="188">
        <v>10.24</v>
      </c>
      <c r="T4729" s="188">
        <v>8.36</v>
      </c>
      <c r="U4729" s="188">
        <v>8.57</v>
      </c>
      <c r="V4729" s="188">
        <v>8.73</v>
      </c>
      <c r="W4729" s="188">
        <v>8</v>
      </c>
      <c r="X4729" s="188">
        <v>8.8699999999999992</v>
      </c>
      <c r="Y4729" s="188">
        <v>8.32</v>
      </c>
      <c r="Z4729" s="188">
        <v>9.75</v>
      </c>
      <c r="AA4729" s="188">
        <v>8.67</v>
      </c>
      <c r="AB4729" s="188">
        <v>10.16</v>
      </c>
      <c r="AC4729" s="188">
        <v>8.32</v>
      </c>
      <c r="AD4729" s="188">
        <v>7.81</v>
      </c>
      <c r="AE4729" s="188">
        <v>9.93</v>
      </c>
      <c r="AF4729" s="188">
        <v>8.93</v>
      </c>
    </row>
    <row r="4730" spans="1:32" x14ac:dyDescent="0.3">
      <c r="A4730" s="180" t="s">
        <v>973</v>
      </c>
      <c r="B4730" s="180">
        <v>9908</v>
      </c>
      <c r="C4730" s="182" t="s">
        <v>30981</v>
      </c>
      <c r="D4730" s="180" t="s">
        <v>6</v>
      </c>
      <c r="E4730" s="180" t="s">
        <v>857</v>
      </c>
      <c r="F4730" s="188">
        <v>442.98</v>
      </c>
      <c r="G4730" s="188">
        <v>385.2</v>
      </c>
      <c r="H4730" s="188">
        <v>364.11</v>
      </c>
      <c r="I4730" s="188">
        <v>374.19</v>
      </c>
      <c r="J4730" s="188">
        <v>358.6</v>
      </c>
      <c r="K4730" s="188">
        <v>420.05</v>
      </c>
      <c r="L4730" s="188">
        <v>439.31</v>
      </c>
      <c r="M4730" s="188">
        <v>515.44000000000005</v>
      </c>
      <c r="N4730" s="188">
        <v>472.33</v>
      </c>
      <c r="O4730" s="188">
        <v>388.87</v>
      </c>
      <c r="P4730" s="188">
        <v>430.14</v>
      </c>
      <c r="Q4730" s="188">
        <v>397.12</v>
      </c>
      <c r="R4730" s="188">
        <v>360.44</v>
      </c>
      <c r="S4730" s="188">
        <v>460.41</v>
      </c>
      <c r="T4730" s="188">
        <v>376.03</v>
      </c>
      <c r="U4730" s="188">
        <v>385.2</v>
      </c>
      <c r="V4730" s="188">
        <v>392.54</v>
      </c>
      <c r="W4730" s="188">
        <v>359.52</v>
      </c>
      <c r="X4730" s="188">
        <v>398.96</v>
      </c>
      <c r="Y4730" s="188">
        <v>374.19</v>
      </c>
      <c r="Z4730" s="188">
        <v>438.39</v>
      </c>
      <c r="AA4730" s="188">
        <v>389.79</v>
      </c>
      <c r="AB4730" s="188">
        <v>456.74</v>
      </c>
      <c r="AC4730" s="188">
        <v>374.19</v>
      </c>
      <c r="AD4730" s="188">
        <v>351.26</v>
      </c>
      <c r="AE4730" s="188">
        <v>446.65</v>
      </c>
      <c r="AF4730" s="188">
        <v>401.71</v>
      </c>
    </row>
    <row r="4731" spans="1:32" x14ac:dyDescent="0.3">
      <c r="A4731" s="180" t="s">
        <v>973</v>
      </c>
      <c r="B4731" s="180">
        <v>9905</v>
      </c>
      <c r="C4731" s="182" t="s">
        <v>30982</v>
      </c>
      <c r="D4731" s="180" t="s">
        <v>6</v>
      </c>
      <c r="E4731" s="180" t="s">
        <v>857</v>
      </c>
      <c r="F4731" s="188">
        <v>7.71</v>
      </c>
      <c r="G4731" s="188">
        <v>6.7</v>
      </c>
      <c r="H4731" s="188">
        <v>6.33</v>
      </c>
      <c r="I4731" s="188">
        <v>6.51</v>
      </c>
      <c r="J4731" s="188">
        <v>6.24</v>
      </c>
      <c r="K4731" s="188">
        <v>7.31</v>
      </c>
      <c r="L4731" s="188">
        <v>7.64</v>
      </c>
      <c r="M4731" s="188">
        <v>8.9700000000000006</v>
      </c>
      <c r="N4731" s="188">
        <v>8.2200000000000006</v>
      </c>
      <c r="O4731" s="188">
        <v>6.76</v>
      </c>
      <c r="P4731" s="188">
        <v>7.48</v>
      </c>
      <c r="Q4731" s="188">
        <v>6.91</v>
      </c>
      <c r="R4731" s="188">
        <v>6.27</v>
      </c>
      <c r="S4731" s="188">
        <v>8.01</v>
      </c>
      <c r="T4731" s="188">
        <v>6.54</v>
      </c>
      <c r="U4731" s="188">
        <v>6.7</v>
      </c>
      <c r="V4731" s="188">
        <v>6.83</v>
      </c>
      <c r="W4731" s="188">
        <v>6.25</v>
      </c>
      <c r="X4731" s="188">
        <v>6.94</v>
      </c>
      <c r="Y4731" s="188">
        <v>6.51</v>
      </c>
      <c r="Z4731" s="188">
        <v>7.63</v>
      </c>
      <c r="AA4731" s="188">
        <v>6.78</v>
      </c>
      <c r="AB4731" s="188">
        <v>7.95</v>
      </c>
      <c r="AC4731" s="188">
        <v>6.51</v>
      </c>
      <c r="AD4731" s="188">
        <v>6.11</v>
      </c>
      <c r="AE4731" s="188">
        <v>7.77</v>
      </c>
      <c r="AF4731" s="188">
        <v>6.99</v>
      </c>
    </row>
    <row r="4732" spans="1:32" x14ac:dyDescent="0.3">
      <c r="A4732" s="180" t="s">
        <v>973</v>
      </c>
      <c r="B4732" s="180">
        <v>9906</v>
      </c>
      <c r="C4732" s="182" t="s">
        <v>30983</v>
      </c>
      <c r="D4732" s="180" t="s">
        <v>6</v>
      </c>
      <c r="E4732" s="180" t="s">
        <v>857</v>
      </c>
      <c r="F4732" s="188">
        <v>9.2899999999999991</v>
      </c>
      <c r="G4732" s="188">
        <v>8.08</v>
      </c>
      <c r="H4732" s="188">
        <v>7.64</v>
      </c>
      <c r="I4732" s="188">
        <v>7.85</v>
      </c>
      <c r="J4732" s="188">
        <v>7.52</v>
      </c>
      <c r="K4732" s="188">
        <v>8.81</v>
      </c>
      <c r="L4732" s="188">
        <v>9.2100000000000009</v>
      </c>
      <c r="M4732" s="188">
        <v>10.81</v>
      </c>
      <c r="N4732" s="188">
        <v>9.91</v>
      </c>
      <c r="O4732" s="188">
        <v>8.16</v>
      </c>
      <c r="P4732" s="188">
        <v>9.02</v>
      </c>
      <c r="Q4732" s="188">
        <v>8.33</v>
      </c>
      <c r="R4732" s="188">
        <v>7.56</v>
      </c>
      <c r="S4732" s="188">
        <v>9.66</v>
      </c>
      <c r="T4732" s="188">
        <v>7.89</v>
      </c>
      <c r="U4732" s="188">
        <v>8.08</v>
      </c>
      <c r="V4732" s="188">
        <v>8.23</v>
      </c>
      <c r="W4732" s="188">
        <v>7.54</v>
      </c>
      <c r="X4732" s="188">
        <v>8.3699999999999992</v>
      </c>
      <c r="Y4732" s="188">
        <v>7.85</v>
      </c>
      <c r="Z4732" s="188">
        <v>9.1999999999999993</v>
      </c>
      <c r="AA4732" s="188">
        <v>8.18</v>
      </c>
      <c r="AB4732" s="188">
        <v>9.58</v>
      </c>
      <c r="AC4732" s="188">
        <v>7.85</v>
      </c>
      <c r="AD4732" s="188">
        <v>7.37</v>
      </c>
      <c r="AE4732" s="188">
        <v>9.3699999999999992</v>
      </c>
      <c r="AF4732" s="188">
        <v>8.43</v>
      </c>
    </row>
    <row r="4733" spans="1:32" x14ac:dyDescent="0.3">
      <c r="A4733" s="180" t="s">
        <v>973</v>
      </c>
      <c r="B4733" s="180">
        <v>9895</v>
      </c>
      <c r="C4733" s="182" t="s">
        <v>30984</v>
      </c>
      <c r="D4733" s="180" t="s">
        <v>6</v>
      </c>
      <c r="E4733" s="180" t="s">
        <v>857</v>
      </c>
      <c r="F4733" s="188">
        <v>15.65</v>
      </c>
      <c r="G4733" s="188">
        <v>13.61</v>
      </c>
      <c r="H4733" s="188">
        <v>12.86</v>
      </c>
      <c r="I4733" s="188">
        <v>13.22</v>
      </c>
      <c r="J4733" s="188">
        <v>12.67</v>
      </c>
      <c r="K4733" s="188">
        <v>14.84</v>
      </c>
      <c r="L4733" s="188">
        <v>15.52</v>
      </c>
      <c r="M4733" s="188">
        <v>18.21</v>
      </c>
      <c r="N4733" s="188">
        <v>16.690000000000001</v>
      </c>
      <c r="O4733" s="188">
        <v>13.74</v>
      </c>
      <c r="P4733" s="188">
        <v>15.2</v>
      </c>
      <c r="Q4733" s="188">
        <v>14.03</v>
      </c>
      <c r="R4733" s="188">
        <v>12.73</v>
      </c>
      <c r="S4733" s="188">
        <v>16.260000000000002</v>
      </c>
      <c r="T4733" s="188">
        <v>13.28</v>
      </c>
      <c r="U4733" s="188">
        <v>13.61</v>
      </c>
      <c r="V4733" s="188">
        <v>13.87</v>
      </c>
      <c r="W4733" s="188">
        <v>12.7</v>
      </c>
      <c r="X4733" s="188">
        <v>14.09</v>
      </c>
      <c r="Y4733" s="188">
        <v>13.22</v>
      </c>
      <c r="Z4733" s="188">
        <v>15.49</v>
      </c>
      <c r="AA4733" s="188">
        <v>13.77</v>
      </c>
      <c r="AB4733" s="188">
        <v>16.14</v>
      </c>
      <c r="AC4733" s="188">
        <v>13.22</v>
      </c>
      <c r="AD4733" s="188">
        <v>12.41</v>
      </c>
      <c r="AE4733" s="188">
        <v>15.78</v>
      </c>
      <c r="AF4733" s="188">
        <v>14.19</v>
      </c>
    </row>
    <row r="4734" spans="1:32" x14ac:dyDescent="0.3">
      <c r="A4734" s="180" t="s">
        <v>973</v>
      </c>
      <c r="B4734" s="180">
        <v>9894</v>
      </c>
      <c r="C4734" s="182" t="s">
        <v>30985</v>
      </c>
      <c r="D4734" s="180" t="s">
        <v>6</v>
      </c>
      <c r="E4734" s="180" t="s">
        <v>857</v>
      </c>
      <c r="F4734" s="188">
        <v>30.1</v>
      </c>
      <c r="G4734" s="188">
        <v>26.17</v>
      </c>
      <c r="H4734" s="188">
        <v>24.74</v>
      </c>
      <c r="I4734" s="188">
        <v>25.42</v>
      </c>
      <c r="J4734" s="188">
        <v>24.36</v>
      </c>
      <c r="K4734" s="188">
        <v>28.54</v>
      </c>
      <c r="L4734" s="188">
        <v>29.85</v>
      </c>
      <c r="M4734" s="188">
        <v>35.020000000000003</v>
      </c>
      <c r="N4734" s="188">
        <v>32.090000000000003</v>
      </c>
      <c r="O4734" s="188">
        <v>26.42</v>
      </c>
      <c r="P4734" s="188">
        <v>29.23</v>
      </c>
      <c r="Q4734" s="188">
        <v>26.98</v>
      </c>
      <c r="R4734" s="188">
        <v>24.49</v>
      </c>
      <c r="S4734" s="188">
        <v>31.28</v>
      </c>
      <c r="T4734" s="188">
        <v>25.55</v>
      </c>
      <c r="U4734" s="188">
        <v>26.17</v>
      </c>
      <c r="V4734" s="188">
        <v>26.67</v>
      </c>
      <c r="W4734" s="188">
        <v>24.43</v>
      </c>
      <c r="X4734" s="188">
        <v>27.11</v>
      </c>
      <c r="Y4734" s="188">
        <v>25.42</v>
      </c>
      <c r="Z4734" s="188">
        <v>29.79</v>
      </c>
      <c r="AA4734" s="188">
        <v>26.48</v>
      </c>
      <c r="AB4734" s="188">
        <v>31.03</v>
      </c>
      <c r="AC4734" s="188">
        <v>25.42</v>
      </c>
      <c r="AD4734" s="188">
        <v>23.87</v>
      </c>
      <c r="AE4734" s="188">
        <v>30.35</v>
      </c>
      <c r="AF4734" s="188">
        <v>27.29</v>
      </c>
    </row>
    <row r="4735" spans="1:32" x14ac:dyDescent="0.3">
      <c r="A4735" s="180" t="s">
        <v>973</v>
      </c>
      <c r="B4735" s="180">
        <v>9897</v>
      </c>
      <c r="C4735" s="182" t="s">
        <v>30986</v>
      </c>
      <c r="D4735" s="180" t="s">
        <v>6</v>
      </c>
      <c r="E4735" s="180" t="s">
        <v>857</v>
      </c>
      <c r="F4735" s="188">
        <v>32.14</v>
      </c>
      <c r="G4735" s="188">
        <v>27.94</v>
      </c>
      <c r="H4735" s="188">
        <v>26.41</v>
      </c>
      <c r="I4735" s="188">
        <v>27.15</v>
      </c>
      <c r="J4735" s="188">
        <v>26.01</v>
      </c>
      <c r="K4735" s="188">
        <v>30.47</v>
      </c>
      <c r="L4735" s="188">
        <v>31.87</v>
      </c>
      <c r="M4735" s="188">
        <v>37.39</v>
      </c>
      <c r="N4735" s="188">
        <v>34.270000000000003</v>
      </c>
      <c r="O4735" s="188">
        <v>28.21</v>
      </c>
      <c r="P4735" s="188">
        <v>31.21</v>
      </c>
      <c r="Q4735" s="188">
        <v>28.81</v>
      </c>
      <c r="R4735" s="188">
        <v>26.15</v>
      </c>
      <c r="S4735" s="188">
        <v>33.4</v>
      </c>
      <c r="T4735" s="188">
        <v>27.28</v>
      </c>
      <c r="U4735" s="188">
        <v>27.94</v>
      </c>
      <c r="V4735" s="188">
        <v>28.48</v>
      </c>
      <c r="W4735" s="188">
        <v>26.08</v>
      </c>
      <c r="X4735" s="188">
        <v>28.94</v>
      </c>
      <c r="Y4735" s="188">
        <v>27.15</v>
      </c>
      <c r="Z4735" s="188">
        <v>31.8</v>
      </c>
      <c r="AA4735" s="188">
        <v>28.28</v>
      </c>
      <c r="AB4735" s="188">
        <v>33.14</v>
      </c>
      <c r="AC4735" s="188">
        <v>27.15</v>
      </c>
      <c r="AD4735" s="188">
        <v>25.48</v>
      </c>
      <c r="AE4735" s="188">
        <v>32.4</v>
      </c>
      <c r="AF4735" s="188">
        <v>29.14</v>
      </c>
    </row>
    <row r="4736" spans="1:32" x14ac:dyDescent="0.3">
      <c r="A4736" s="180" t="s">
        <v>973</v>
      </c>
      <c r="B4736" s="180">
        <v>9910</v>
      </c>
      <c r="C4736" s="182" t="s">
        <v>30987</v>
      </c>
      <c r="D4736" s="180" t="s">
        <v>6</v>
      </c>
      <c r="E4736" s="180" t="s">
        <v>857</v>
      </c>
      <c r="F4736" s="188">
        <v>83.62</v>
      </c>
      <c r="G4736" s="188">
        <v>72.709999999999994</v>
      </c>
      <c r="H4736" s="188">
        <v>68.73</v>
      </c>
      <c r="I4736" s="188">
        <v>70.63</v>
      </c>
      <c r="J4736" s="188">
        <v>67.69</v>
      </c>
      <c r="K4736" s="188">
        <v>79.290000000000006</v>
      </c>
      <c r="L4736" s="188">
        <v>82.92</v>
      </c>
      <c r="M4736" s="188">
        <v>97.29</v>
      </c>
      <c r="N4736" s="188">
        <v>89.16</v>
      </c>
      <c r="O4736" s="188">
        <v>73.400000000000006</v>
      </c>
      <c r="P4736" s="188">
        <v>81.19</v>
      </c>
      <c r="Q4736" s="188">
        <v>74.959999999999994</v>
      </c>
      <c r="R4736" s="188">
        <v>68.03</v>
      </c>
      <c r="S4736" s="188">
        <v>86.91</v>
      </c>
      <c r="T4736" s="188">
        <v>70.98</v>
      </c>
      <c r="U4736" s="188">
        <v>72.709999999999994</v>
      </c>
      <c r="V4736" s="188">
        <v>74.09</v>
      </c>
      <c r="W4736" s="188">
        <v>67.86</v>
      </c>
      <c r="X4736" s="188">
        <v>75.31</v>
      </c>
      <c r="Y4736" s="188">
        <v>70.63</v>
      </c>
      <c r="Z4736" s="188">
        <v>82.75</v>
      </c>
      <c r="AA4736" s="188">
        <v>73.569999999999993</v>
      </c>
      <c r="AB4736" s="188">
        <v>86.21</v>
      </c>
      <c r="AC4736" s="188">
        <v>70.63</v>
      </c>
      <c r="AD4736" s="188">
        <v>66.3</v>
      </c>
      <c r="AE4736" s="188">
        <v>84.31</v>
      </c>
      <c r="AF4736" s="188">
        <v>75.83</v>
      </c>
    </row>
    <row r="4737" spans="1:32" x14ac:dyDescent="0.3">
      <c r="A4737" s="180" t="s">
        <v>973</v>
      </c>
      <c r="B4737" s="180">
        <v>9909</v>
      </c>
      <c r="C4737" s="182" t="s">
        <v>30988</v>
      </c>
      <c r="D4737" s="180" t="s">
        <v>6</v>
      </c>
      <c r="E4737" s="180" t="s">
        <v>857</v>
      </c>
      <c r="F4737" s="188">
        <v>170.29</v>
      </c>
      <c r="G4737" s="188">
        <v>148.08000000000001</v>
      </c>
      <c r="H4737" s="188">
        <v>139.97</v>
      </c>
      <c r="I4737" s="188">
        <v>143.85</v>
      </c>
      <c r="J4737" s="188">
        <v>137.85</v>
      </c>
      <c r="K4737" s="188">
        <v>161.47999999999999</v>
      </c>
      <c r="L4737" s="188">
        <v>168.88</v>
      </c>
      <c r="M4737" s="188">
        <v>198.15</v>
      </c>
      <c r="N4737" s="188">
        <v>181.57</v>
      </c>
      <c r="O4737" s="188">
        <v>149.49</v>
      </c>
      <c r="P4737" s="188">
        <v>165.36</v>
      </c>
      <c r="Q4737" s="188">
        <v>152.66</v>
      </c>
      <c r="R4737" s="188">
        <v>138.56</v>
      </c>
      <c r="S4737" s="188">
        <v>176.99</v>
      </c>
      <c r="T4737" s="188">
        <v>144.55000000000001</v>
      </c>
      <c r="U4737" s="188">
        <v>148.08000000000001</v>
      </c>
      <c r="V4737" s="188">
        <v>150.9</v>
      </c>
      <c r="W4737" s="188">
        <v>138.21</v>
      </c>
      <c r="X4737" s="188">
        <v>153.37</v>
      </c>
      <c r="Y4737" s="188">
        <v>143.85</v>
      </c>
      <c r="Z4737" s="188">
        <v>168.53</v>
      </c>
      <c r="AA4737" s="188">
        <v>149.84</v>
      </c>
      <c r="AB4737" s="188">
        <v>175.58</v>
      </c>
      <c r="AC4737" s="188">
        <v>143.85</v>
      </c>
      <c r="AD4737" s="188">
        <v>135.03</v>
      </c>
      <c r="AE4737" s="188">
        <v>171.7</v>
      </c>
      <c r="AF4737" s="188">
        <v>154.43</v>
      </c>
    </row>
    <row r="4738" spans="1:32" x14ac:dyDescent="0.3">
      <c r="A4738" s="180" t="s">
        <v>973</v>
      </c>
      <c r="B4738" s="180">
        <v>9907</v>
      </c>
      <c r="C4738" s="182" t="s">
        <v>30989</v>
      </c>
      <c r="D4738" s="180" t="s">
        <v>6</v>
      </c>
      <c r="E4738" s="180" t="s">
        <v>857</v>
      </c>
      <c r="F4738" s="188">
        <v>201.06</v>
      </c>
      <c r="G4738" s="188">
        <v>174.84</v>
      </c>
      <c r="H4738" s="188">
        <v>165.26</v>
      </c>
      <c r="I4738" s="188">
        <v>169.84</v>
      </c>
      <c r="J4738" s="188">
        <v>162.76</v>
      </c>
      <c r="K4738" s="188">
        <v>190.66</v>
      </c>
      <c r="L4738" s="188">
        <v>199.4</v>
      </c>
      <c r="M4738" s="188">
        <v>233.95</v>
      </c>
      <c r="N4738" s="188">
        <v>214.38</v>
      </c>
      <c r="O4738" s="188">
        <v>176.5</v>
      </c>
      <c r="P4738" s="188">
        <v>195.24</v>
      </c>
      <c r="Q4738" s="188">
        <v>180.25</v>
      </c>
      <c r="R4738" s="188">
        <v>163.6</v>
      </c>
      <c r="S4738" s="188">
        <v>208.97</v>
      </c>
      <c r="T4738" s="188">
        <v>170.67</v>
      </c>
      <c r="U4738" s="188">
        <v>174.84</v>
      </c>
      <c r="V4738" s="188">
        <v>178.17</v>
      </c>
      <c r="W4738" s="188">
        <v>163.18</v>
      </c>
      <c r="X4738" s="188">
        <v>181.08</v>
      </c>
      <c r="Y4738" s="188">
        <v>169.84</v>
      </c>
      <c r="Z4738" s="188">
        <v>198.98</v>
      </c>
      <c r="AA4738" s="188">
        <v>176.92</v>
      </c>
      <c r="AB4738" s="188">
        <v>207.31</v>
      </c>
      <c r="AC4738" s="188">
        <v>169.84</v>
      </c>
      <c r="AD4738" s="188">
        <v>159.43</v>
      </c>
      <c r="AE4738" s="188">
        <v>202.73</v>
      </c>
      <c r="AF4738" s="188">
        <v>182.33</v>
      </c>
    </row>
    <row r="4739" spans="1:32" x14ac:dyDescent="0.3">
      <c r="A4739" s="180" t="s">
        <v>973</v>
      </c>
      <c r="B4739" s="180">
        <v>20973</v>
      </c>
      <c r="C4739" s="182" t="s">
        <v>30990</v>
      </c>
      <c r="D4739" s="180" t="s">
        <v>6</v>
      </c>
      <c r="E4739" s="180" t="s">
        <v>857</v>
      </c>
      <c r="F4739" s="188">
        <v>91.86</v>
      </c>
      <c r="G4739" s="188">
        <v>159.22999999999999</v>
      </c>
      <c r="H4739" s="188">
        <v>131.66999999999999</v>
      </c>
      <c r="I4739" s="188"/>
      <c r="J4739" s="188">
        <v>176.99</v>
      </c>
      <c r="K4739" s="188">
        <v>124.01</v>
      </c>
      <c r="L4739" s="188">
        <v>110.23</v>
      </c>
      <c r="M4739" s="188">
        <v>116.36</v>
      </c>
      <c r="N4739" s="188">
        <v>193.71</v>
      </c>
      <c r="O4739" s="188">
        <v>175.15</v>
      </c>
      <c r="P4739" s="188">
        <v>91.25</v>
      </c>
      <c r="Q4739" s="188">
        <v>110.23</v>
      </c>
      <c r="R4739" s="188">
        <v>83.86</v>
      </c>
      <c r="S4739" s="188">
        <v>126.03</v>
      </c>
      <c r="T4739" s="188">
        <v>122.48</v>
      </c>
      <c r="U4739" s="188">
        <v>143</v>
      </c>
      <c r="V4739" s="188">
        <v>115.56</v>
      </c>
      <c r="W4739" s="188">
        <v>176.37</v>
      </c>
      <c r="X4739" s="188">
        <v>128.6</v>
      </c>
      <c r="Y4739" s="188"/>
      <c r="Z4739" s="188">
        <v>115.13</v>
      </c>
      <c r="AA4739" s="188"/>
      <c r="AB4739" s="188">
        <v>112.56</v>
      </c>
      <c r="AC4739" s="188">
        <v>72.260000000000005</v>
      </c>
      <c r="AD4739" s="188"/>
      <c r="AE4739" s="188">
        <v>212.51</v>
      </c>
      <c r="AF4739" s="188"/>
    </row>
    <row r="4740" spans="1:32" x14ac:dyDescent="0.3">
      <c r="A4740" s="180" t="s">
        <v>973</v>
      </c>
      <c r="B4740" s="180">
        <v>20974</v>
      </c>
      <c r="C4740" s="182" t="s">
        <v>30991</v>
      </c>
      <c r="D4740" s="180" t="s">
        <v>6</v>
      </c>
      <c r="E4740" s="180" t="s">
        <v>857</v>
      </c>
      <c r="F4740" s="188">
        <v>131.41999999999999</v>
      </c>
      <c r="G4740" s="188">
        <v>227.8</v>
      </c>
      <c r="H4740" s="188">
        <v>188.38</v>
      </c>
      <c r="I4740" s="188"/>
      <c r="J4740" s="188">
        <v>253.21</v>
      </c>
      <c r="K4740" s="188">
        <v>177.42</v>
      </c>
      <c r="L4740" s="188">
        <v>157.71</v>
      </c>
      <c r="M4740" s="188">
        <v>166.47</v>
      </c>
      <c r="N4740" s="188">
        <v>277.13</v>
      </c>
      <c r="O4740" s="188">
        <v>250.59</v>
      </c>
      <c r="P4740" s="188">
        <v>130.55000000000001</v>
      </c>
      <c r="Q4740" s="188">
        <v>157.71</v>
      </c>
      <c r="R4740" s="188">
        <v>119.98</v>
      </c>
      <c r="S4740" s="188">
        <v>180.31</v>
      </c>
      <c r="T4740" s="188">
        <v>175.23</v>
      </c>
      <c r="U4740" s="188">
        <v>204.59</v>
      </c>
      <c r="V4740" s="188">
        <v>165.33</v>
      </c>
      <c r="W4740" s="188">
        <v>252.34</v>
      </c>
      <c r="X4740" s="188">
        <v>183.99</v>
      </c>
      <c r="Y4740" s="188"/>
      <c r="Z4740" s="188">
        <v>164.72</v>
      </c>
      <c r="AA4740" s="188"/>
      <c r="AB4740" s="188">
        <v>161.04</v>
      </c>
      <c r="AC4740" s="188">
        <v>103.39</v>
      </c>
      <c r="AD4740" s="188"/>
      <c r="AE4740" s="188">
        <v>304.02999999999997</v>
      </c>
      <c r="AF4740" s="188"/>
    </row>
    <row r="4741" spans="1:32" x14ac:dyDescent="0.3">
      <c r="A4741" s="180" t="s">
        <v>973</v>
      </c>
      <c r="B4741" s="180">
        <v>37989</v>
      </c>
      <c r="C4741" s="182" t="s">
        <v>30992</v>
      </c>
      <c r="D4741" s="180" t="s">
        <v>6</v>
      </c>
      <c r="E4741" s="180" t="s">
        <v>857</v>
      </c>
      <c r="F4741" s="188">
        <v>17</v>
      </c>
      <c r="G4741" s="188"/>
      <c r="H4741" s="188">
        <v>15.03</v>
      </c>
      <c r="I4741" s="188"/>
      <c r="J4741" s="188">
        <v>14.64</v>
      </c>
      <c r="K4741" s="188">
        <v>14.1</v>
      </c>
      <c r="L4741" s="188">
        <v>15.26</v>
      </c>
      <c r="M4741" s="188">
        <v>17.309999999999999</v>
      </c>
      <c r="N4741" s="188">
        <v>19.95</v>
      </c>
      <c r="O4741" s="188"/>
      <c r="P4741" s="188">
        <v>15.62</v>
      </c>
      <c r="Q4741" s="188">
        <v>16.86</v>
      </c>
      <c r="R4741" s="188">
        <v>16.48</v>
      </c>
      <c r="S4741" s="188">
        <v>15.36</v>
      </c>
      <c r="T4741" s="188"/>
      <c r="U4741" s="188">
        <v>18.75</v>
      </c>
      <c r="V4741" s="188"/>
      <c r="W4741" s="188">
        <v>17.809999999999999</v>
      </c>
      <c r="X4741" s="188">
        <v>16.53</v>
      </c>
      <c r="Y4741" s="188">
        <v>13.8</v>
      </c>
      <c r="Z4741" s="188">
        <v>17.690000000000001</v>
      </c>
      <c r="AA4741" s="188"/>
      <c r="AB4741" s="188">
        <v>18.75</v>
      </c>
      <c r="AC4741" s="188">
        <v>16.420000000000002</v>
      </c>
      <c r="AD4741" s="188"/>
      <c r="AE4741" s="188">
        <v>15.49</v>
      </c>
      <c r="AF4741" s="188"/>
    </row>
    <row r="4742" spans="1:32" x14ac:dyDescent="0.3">
      <c r="A4742" s="180" t="s">
        <v>973</v>
      </c>
      <c r="B4742" s="180">
        <v>37990</v>
      </c>
      <c r="C4742" s="182" t="s">
        <v>30993</v>
      </c>
      <c r="D4742" s="180" t="s">
        <v>6</v>
      </c>
      <c r="E4742" s="180" t="s">
        <v>857</v>
      </c>
      <c r="F4742" s="188">
        <v>18.739999999999998</v>
      </c>
      <c r="G4742" s="188"/>
      <c r="H4742" s="188">
        <v>16.57</v>
      </c>
      <c r="I4742" s="188"/>
      <c r="J4742" s="188">
        <v>16.149999999999999</v>
      </c>
      <c r="K4742" s="188">
        <v>15.55</v>
      </c>
      <c r="L4742" s="188">
        <v>16.82</v>
      </c>
      <c r="M4742" s="188">
        <v>19.09</v>
      </c>
      <c r="N4742" s="188">
        <v>22</v>
      </c>
      <c r="O4742" s="188"/>
      <c r="P4742" s="188">
        <v>17.22</v>
      </c>
      <c r="Q4742" s="188">
        <v>18.59</v>
      </c>
      <c r="R4742" s="188">
        <v>18.18</v>
      </c>
      <c r="S4742" s="188">
        <v>16.93</v>
      </c>
      <c r="T4742" s="188"/>
      <c r="U4742" s="188">
        <v>20.68</v>
      </c>
      <c r="V4742" s="188"/>
      <c r="W4742" s="188">
        <v>19.64</v>
      </c>
      <c r="X4742" s="188">
        <v>18.23</v>
      </c>
      <c r="Y4742" s="188">
        <v>15.22</v>
      </c>
      <c r="Z4742" s="188">
        <v>19.5</v>
      </c>
      <c r="AA4742" s="188"/>
      <c r="AB4742" s="188">
        <v>20.68</v>
      </c>
      <c r="AC4742" s="188">
        <v>18.11</v>
      </c>
      <c r="AD4742" s="188"/>
      <c r="AE4742" s="188">
        <v>17.09</v>
      </c>
      <c r="AF4742" s="188"/>
    </row>
    <row r="4743" spans="1:32" x14ac:dyDescent="0.3">
      <c r="A4743" s="180" t="s">
        <v>973</v>
      </c>
      <c r="B4743" s="180">
        <v>37991</v>
      </c>
      <c r="C4743" s="182" t="s">
        <v>30994</v>
      </c>
      <c r="D4743" s="180" t="s">
        <v>6</v>
      </c>
      <c r="E4743" s="180" t="s">
        <v>857</v>
      </c>
      <c r="F4743" s="188">
        <v>24.95</v>
      </c>
      <c r="G4743" s="188"/>
      <c r="H4743" s="188">
        <v>22.06</v>
      </c>
      <c r="I4743" s="188"/>
      <c r="J4743" s="188">
        <v>21.49</v>
      </c>
      <c r="K4743" s="188">
        <v>20.7</v>
      </c>
      <c r="L4743" s="188">
        <v>22.39</v>
      </c>
      <c r="M4743" s="188">
        <v>25.41</v>
      </c>
      <c r="N4743" s="188">
        <v>29.29</v>
      </c>
      <c r="O4743" s="188"/>
      <c r="P4743" s="188">
        <v>22.93</v>
      </c>
      <c r="Q4743" s="188">
        <v>24.75</v>
      </c>
      <c r="R4743" s="188">
        <v>24.19</v>
      </c>
      <c r="S4743" s="188">
        <v>22.54</v>
      </c>
      <c r="T4743" s="188"/>
      <c r="U4743" s="188">
        <v>27.52</v>
      </c>
      <c r="V4743" s="188"/>
      <c r="W4743" s="188">
        <v>26.14</v>
      </c>
      <c r="X4743" s="188">
        <v>24.27</v>
      </c>
      <c r="Y4743" s="188">
        <v>20.260000000000002</v>
      </c>
      <c r="Z4743" s="188">
        <v>25.96</v>
      </c>
      <c r="AA4743" s="188"/>
      <c r="AB4743" s="188">
        <v>27.52</v>
      </c>
      <c r="AC4743" s="188">
        <v>24.1</v>
      </c>
      <c r="AD4743" s="188"/>
      <c r="AE4743" s="188">
        <v>22.74</v>
      </c>
      <c r="AF4743" s="188"/>
    </row>
    <row r="4744" spans="1:32" x14ac:dyDescent="0.3">
      <c r="A4744" s="180" t="s">
        <v>973</v>
      </c>
      <c r="B4744" s="180">
        <v>37992</v>
      </c>
      <c r="C4744" s="182" t="s">
        <v>30995</v>
      </c>
      <c r="D4744" s="180" t="s">
        <v>6</v>
      </c>
      <c r="E4744" s="180" t="s">
        <v>857</v>
      </c>
      <c r="F4744" s="188">
        <v>38.71</v>
      </c>
      <c r="G4744" s="188"/>
      <c r="H4744" s="188">
        <v>34.229999999999997</v>
      </c>
      <c r="I4744" s="188"/>
      <c r="J4744" s="188">
        <v>33.35</v>
      </c>
      <c r="K4744" s="188">
        <v>32.119999999999997</v>
      </c>
      <c r="L4744" s="188">
        <v>34.74</v>
      </c>
      <c r="M4744" s="188">
        <v>39.42</v>
      </c>
      <c r="N4744" s="188">
        <v>45.44</v>
      </c>
      <c r="O4744" s="188"/>
      <c r="P4744" s="188">
        <v>35.57</v>
      </c>
      <c r="Q4744" s="188">
        <v>38.4</v>
      </c>
      <c r="R4744" s="188">
        <v>37.54</v>
      </c>
      <c r="S4744" s="188">
        <v>34.97</v>
      </c>
      <c r="T4744" s="188"/>
      <c r="U4744" s="188">
        <v>42.7</v>
      </c>
      <c r="V4744" s="188"/>
      <c r="W4744" s="188">
        <v>40.57</v>
      </c>
      <c r="X4744" s="188">
        <v>37.659999999999997</v>
      </c>
      <c r="Y4744" s="188">
        <v>31.44</v>
      </c>
      <c r="Z4744" s="188">
        <v>40.28</v>
      </c>
      <c r="AA4744" s="188"/>
      <c r="AB4744" s="188">
        <v>42.7</v>
      </c>
      <c r="AC4744" s="188">
        <v>37.4</v>
      </c>
      <c r="AD4744" s="188"/>
      <c r="AE4744" s="188">
        <v>35.29</v>
      </c>
      <c r="AF4744" s="188"/>
    </row>
    <row r="4745" spans="1:32" x14ac:dyDescent="0.3">
      <c r="A4745" s="180" t="s">
        <v>973</v>
      </c>
      <c r="B4745" s="180">
        <v>37993</v>
      </c>
      <c r="C4745" s="182" t="s">
        <v>30996</v>
      </c>
      <c r="D4745" s="180" t="s">
        <v>6</v>
      </c>
      <c r="E4745" s="180" t="s">
        <v>857</v>
      </c>
      <c r="F4745" s="188">
        <v>58.74</v>
      </c>
      <c r="G4745" s="188"/>
      <c r="H4745" s="188">
        <v>51.94</v>
      </c>
      <c r="I4745" s="188"/>
      <c r="J4745" s="188">
        <v>50.6</v>
      </c>
      <c r="K4745" s="188">
        <v>48.74</v>
      </c>
      <c r="L4745" s="188">
        <v>52.72</v>
      </c>
      <c r="M4745" s="188">
        <v>59.82</v>
      </c>
      <c r="N4745" s="188">
        <v>68.95</v>
      </c>
      <c r="O4745" s="188"/>
      <c r="P4745" s="188">
        <v>53.98</v>
      </c>
      <c r="Q4745" s="188">
        <v>58.26</v>
      </c>
      <c r="R4745" s="188">
        <v>56.96</v>
      </c>
      <c r="S4745" s="188">
        <v>53.07</v>
      </c>
      <c r="T4745" s="188"/>
      <c r="U4745" s="188">
        <v>64.8</v>
      </c>
      <c r="V4745" s="188"/>
      <c r="W4745" s="188">
        <v>61.55</v>
      </c>
      <c r="X4745" s="188">
        <v>57.14</v>
      </c>
      <c r="Y4745" s="188">
        <v>47.7</v>
      </c>
      <c r="Z4745" s="188">
        <v>61.12</v>
      </c>
      <c r="AA4745" s="188"/>
      <c r="AB4745" s="188">
        <v>64.8</v>
      </c>
      <c r="AC4745" s="188">
        <v>56.75</v>
      </c>
      <c r="AD4745" s="188"/>
      <c r="AE4745" s="188">
        <v>53.54</v>
      </c>
      <c r="AF4745" s="188"/>
    </row>
    <row r="4746" spans="1:32" x14ac:dyDescent="0.3">
      <c r="A4746" s="180" t="s">
        <v>973</v>
      </c>
      <c r="B4746" s="180">
        <v>37994</v>
      </c>
      <c r="C4746" s="182" t="s">
        <v>30997</v>
      </c>
      <c r="D4746" s="180" t="s">
        <v>6</v>
      </c>
      <c r="E4746" s="180" t="s">
        <v>857</v>
      </c>
      <c r="F4746" s="188">
        <v>139.86000000000001</v>
      </c>
      <c r="G4746" s="188"/>
      <c r="H4746" s="188">
        <v>123.68</v>
      </c>
      <c r="I4746" s="188"/>
      <c r="J4746" s="188">
        <v>120.49</v>
      </c>
      <c r="K4746" s="188">
        <v>116.05</v>
      </c>
      <c r="L4746" s="188">
        <v>125.54</v>
      </c>
      <c r="M4746" s="188">
        <v>142.44</v>
      </c>
      <c r="N4746" s="188">
        <v>164.19</v>
      </c>
      <c r="O4746" s="188"/>
      <c r="P4746" s="188">
        <v>128.53</v>
      </c>
      <c r="Q4746" s="188">
        <v>138.72999999999999</v>
      </c>
      <c r="R4746" s="188">
        <v>135.63999999999999</v>
      </c>
      <c r="S4746" s="188">
        <v>126.36</v>
      </c>
      <c r="T4746" s="188"/>
      <c r="U4746" s="188">
        <v>154.29</v>
      </c>
      <c r="V4746" s="188"/>
      <c r="W4746" s="188">
        <v>146.56</v>
      </c>
      <c r="X4746" s="188">
        <v>136.05000000000001</v>
      </c>
      <c r="Y4746" s="188">
        <v>113.58</v>
      </c>
      <c r="Z4746" s="188">
        <v>145.53</v>
      </c>
      <c r="AA4746" s="188"/>
      <c r="AB4746" s="188">
        <v>154.29</v>
      </c>
      <c r="AC4746" s="188">
        <v>135.12</v>
      </c>
      <c r="AD4746" s="188"/>
      <c r="AE4746" s="188">
        <v>127.5</v>
      </c>
      <c r="AF4746" s="188"/>
    </row>
    <row r="4747" spans="1:32" x14ac:dyDescent="0.3">
      <c r="A4747" s="180" t="s">
        <v>973</v>
      </c>
      <c r="B4747" s="180">
        <v>37995</v>
      </c>
      <c r="C4747" s="182" t="s">
        <v>30998</v>
      </c>
      <c r="D4747" s="180" t="s">
        <v>6</v>
      </c>
      <c r="E4747" s="180" t="s">
        <v>857</v>
      </c>
      <c r="F4747" s="188">
        <v>182.31</v>
      </c>
      <c r="G4747" s="188"/>
      <c r="H4747" s="188">
        <v>161.22</v>
      </c>
      <c r="I4747" s="188"/>
      <c r="J4747" s="188">
        <v>157.05000000000001</v>
      </c>
      <c r="K4747" s="188">
        <v>151.27000000000001</v>
      </c>
      <c r="L4747" s="188">
        <v>163.63</v>
      </c>
      <c r="M4747" s="188">
        <v>185.67</v>
      </c>
      <c r="N4747" s="188">
        <v>214.01</v>
      </c>
      <c r="O4747" s="188"/>
      <c r="P4747" s="188">
        <v>167.53</v>
      </c>
      <c r="Q4747" s="188">
        <v>180.83</v>
      </c>
      <c r="R4747" s="188">
        <v>176.8</v>
      </c>
      <c r="S4747" s="188">
        <v>164.71</v>
      </c>
      <c r="T4747" s="188"/>
      <c r="U4747" s="188">
        <v>201.12</v>
      </c>
      <c r="V4747" s="188"/>
      <c r="W4747" s="188">
        <v>191.04</v>
      </c>
      <c r="X4747" s="188">
        <v>177.34</v>
      </c>
      <c r="Y4747" s="188">
        <v>148.05000000000001</v>
      </c>
      <c r="Z4747" s="188">
        <v>189.7</v>
      </c>
      <c r="AA4747" s="188"/>
      <c r="AB4747" s="188">
        <v>201.12</v>
      </c>
      <c r="AC4747" s="188">
        <v>176.13</v>
      </c>
      <c r="AD4747" s="188"/>
      <c r="AE4747" s="188">
        <v>166.19</v>
      </c>
      <c r="AF4747" s="188"/>
    </row>
    <row r="4748" spans="1:32" x14ac:dyDescent="0.3">
      <c r="A4748" s="180" t="s">
        <v>973</v>
      </c>
      <c r="B4748" s="180">
        <v>37996</v>
      </c>
      <c r="C4748" s="182" t="s">
        <v>30999</v>
      </c>
      <c r="D4748" s="180" t="s">
        <v>6</v>
      </c>
      <c r="E4748" s="180" t="s">
        <v>857</v>
      </c>
      <c r="F4748" s="188">
        <v>277.60000000000002</v>
      </c>
      <c r="G4748" s="188"/>
      <c r="H4748" s="188">
        <v>245.49</v>
      </c>
      <c r="I4748" s="188"/>
      <c r="J4748" s="188">
        <v>239.14</v>
      </c>
      <c r="K4748" s="188">
        <v>230.35</v>
      </c>
      <c r="L4748" s="188">
        <v>249.17</v>
      </c>
      <c r="M4748" s="188">
        <v>282.72000000000003</v>
      </c>
      <c r="N4748" s="188">
        <v>325.88</v>
      </c>
      <c r="O4748" s="188"/>
      <c r="P4748" s="188">
        <v>255.1</v>
      </c>
      <c r="Q4748" s="188">
        <v>275.35000000000002</v>
      </c>
      <c r="R4748" s="188">
        <v>269.22000000000003</v>
      </c>
      <c r="S4748" s="188">
        <v>250.81</v>
      </c>
      <c r="T4748" s="188"/>
      <c r="U4748" s="188">
        <v>306.25</v>
      </c>
      <c r="V4748" s="188"/>
      <c r="W4748" s="188">
        <v>290.89999999999998</v>
      </c>
      <c r="X4748" s="188">
        <v>270.04000000000002</v>
      </c>
      <c r="Y4748" s="188">
        <v>225.44</v>
      </c>
      <c r="Z4748" s="188">
        <v>288.86</v>
      </c>
      <c r="AA4748" s="188"/>
      <c r="AB4748" s="188">
        <v>306.25</v>
      </c>
      <c r="AC4748" s="188">
        <v>268.19</v>
      </c>
      <c r="AD4748" s="188"/>
      <c r="AE4748" s="188">
        <v>253.06</v>
      </c>
      <c r="AF4748" s="188"/>
    </row>
    <row r="4749" spans="1:32" x14ac:dyDescent="0.3">
      <c r="A4749" s="180" t="s">
        <v>973</v>
      </c>
      <c r="B4749" s="180">
        <v>45267</v>
      </c>
      <c r="C4749" s="182" t="s">
        <v>31655</v>
      </c>
      <c r="D4749" s="180" t="s">
        <v>6</v>
      </c>
      <c r="E4749" s="180" t="s">
        <v>857</v>
      </c>
      <c r="F4749" s="188">
        <v>207.13</v>
      </c>
      <c r="G4749" s="188">
        <v>192.02</v>
      </c>
      <c r="H4749" s="188">
        <v>195.22</v>
      </c>
      <c r="I4749" s="188">
        <v>230.43</v>
      </c>
      <c r="J4749" s="188">
        <v>182.55</v>
      </c>
      <c r="K4749" s="188">
        <v>200.09</v>
      </c>
      <c r="L4749" s="188">
        <v>164.76</v>
      </c>
      <c r="M4749" s="188">
        <v>188.82</v>
      </c>
      <c r="N4749" s="188">
        <v>166.42</v>
      </c>
      <c r="O4749" s="188">
        <v>182.55</v>
      </c>
      <c r="P4749" s="188">
        <v>180.63</v>
      </c>
      <c r="Q4749" s="188">
        <v>195.48</v>
      </c>
      <c r="R4749" s="188">
        <v>251.17</v>
      </c>
      <c r="S4749" s="188">
        <v>217.63</v>
      </c>
      <c r="T4749" s="188">
        <v>235.55</v>
      </c>
      <c r="U4749" s="188">
        <v>197.14</v>
      </c>
      <c r="V4749" s="188">
        <v>241.7</v>
      </c>
      <c r="W4749" s="188">
        <v>192.02</v>
      </c>
      <c r="X4749" s="188">
        <v>230.43</v>
      </c>
      <c r="Y4749" s="188">
        <v>166.42</v>
      </c>
      <c r="Z4749" s="188">
        <v>211.23</v>
      </c>
      <c r="AA4749" s="188">
        <v>245.66</v>
      </c>
      <c r="AB4749" s="188">
        <v>216.35</v>
      </c>
      <c r="AC4749" s="188">
        <v>190.74</v>
      </c>
      <c r="AD4749" s="188">
        <v>172.82</v>
      </c>
      <c r="AE4749" s="188">
        <v>192.02</v>
      </c>
      <c r="AF4749" s="188">
        <v>228.89</v>
      </c>
    </row>
    <row r="4750" spans="1:32" x14ac:dyDescent="0.3">
      <c r="A4750" s="180" t="s">
        <v>26752</v>
      </c>
      <c r="B4750" s="180">
        <v>38604</v>
      </c>
      <c r="C4750" s="182" t="s">
        <v>31000</v>
      </c>
      <c r="D4750" s="180" t="s">
        <v>6</v>
      </c>
      <c r="E4750" s="180" t="s">
        <v>857</v>
      </c>
      <c r="F4750" s="188"/>
      <c r="G4750" s="188"/>
      <c r="H4750" s="188"/>
      <c r="I4750" s="188"/>
      <c r="J4750" s="188"/>
      <c r="K4750" s="188"/>
      <c r="L4750" s="188"/>
      <c r="M4750" s="188"/>
      <c r="N4750" s="188"/>
      <c r="O4750" s="188"/>
      <c r="P4750" s="188"/>
      <c r="Q4750" s="188"/>
      <c r="R4750" s="188"/>
      <c r="S4750" s="188"/>
      <c r="T4750" s="188"/>
      <c r="U4750" s="188"/>
      <c r="V4750" s="188"/>
      <c r="W4750" s="188"/>
      <c r="X4750" s="188"/>
      <c r="Y4750" s="188"/>
      <c r="Z4750" s="188"/>
      <c r="AA4750" s="188"/>
      <c r="AB4750" s="188"/>
      <c r="AC4750" s="188"/>
      <c r="AD4750" s="188"/>
      <c r="AE4750" s="188">
        <v>201374.82</v>
      </c>
      <c r="AF4750" s="188"/>
    </row>
    <row r="4751" spans="1:32" x14ac:dyDescent="0.3">
      <c r="A4751" s="180" t="s">
        <v>26752</v>
      </c>
      <c r="B4751" s="180">
        <v>10601</v>
      </c>
      <c r="C4751" s="182" t="s">
        <v>31001</v>
      </c>
      <c r="D4751" s="180" t="s">
        <v>6</v>
      </c>
      <c r="E4751" s="180" t="s">
        <v>857</v>
      </c>
      <c r="F4751" s="188"/>
      <c r="G4751" s="188"/>
      <c r="H4751" s="188"/>
      <c r="I4751" s="188"/>
      <c r="J4751" s="188"/>
      <c r="K4751" s="188"/>
      <c r="L4751" s="188"/>
      <c r="M4751" s="188"/>
      <c r="N4751" s="188"/>
      <c r="O4751" s="188"/>
      <c r="P4751" s="188"/>
      <c r="Q4751" s="188"/>
      <c r="R4751" s="188"/>
      <c r="S4751" s="188"/>
      <c r="T4751" s="188"/>
      <c r="U4751" s="188"/>
      <c r="V4751" s="188"/>
      <c r="W4751" s="188"/>
      <c r="X4751" s="188"/>
      <c r="Y4751" s="188"/>
      <c r="Z4751" s="188"/>
      <c r="AA4751" s="188"/>
      <c r="AB4751" s="188"/>
      <c r="AC4751" s="188"/>
      <c r="AD4751" s="188"/>
      <c r="AE4751" s="188">
        <v>3917142.05</v>
      </c>
      <c r="AF4751" s="188"/>
    </row>
    <row r="4752" spans="1:32" x14ac:dyDescent="0.3">
      <c r="A4752" s="180" t="s">
        <v>26752</v>
      </c>
      <c r="B4752" s="180">
        <v>44469</v>
      </c>
      <c r="C4752" s="182" t="s">
        <v>31656</v>
      </c>
      <c r="D4752" s="180" t="s">
        <v>6</v>
      </c>
      <c r="E4752" s="180" t="s">
        <v>857</v>
      </c>
      <c r="F4752" s="188"/>
      <c r="G4752" s="188"/>
      <c r="H4752" s="188"/>
      <c r="I4752" s="188"/>
      <c r="J4752" s="188"/>
      <c r="K4752" s="188"/>
      <c r="L4752" s="188"/>
      <c r="M4752" s="188"/>
      <c r="N4752" s="188"/>
      <c r="O4752" s="188"/>
      <c r="P4752" s="188"/>
      <c r="Q4752" s="188"/>
      <c r="R4752" s="188"/>
      <c r="S4752" s="188"/>
      <c r="T4752" s="188"/>
      <c r="U4752" s="188"/>
      <c r="V4752" s="188"/>
      <c r="W4752" s="188"/>
      <c r="X4752" s="188"/>
      <c r="Y4752" s="188"/>
      <c r="Z4752" s="188"/>
      <c r="AA4752" s="188"/>
      <c r="AB4752" s="188"/>
      <c r="AC4752" s="188"/>
      <c r="AD4752" s="188"/>
      <c r="AE4752" s="188">
        <v>10313696.779999999</v>
      </c>
      <c r="AF4752" s="188"/>
    </row>
    <row r="4753" spans="1:32" x14ac:dyDescent="0.3">
      <c r="A4753" s="180" t="s">
        <v>26752</v>
      </c>
      <c r="B4753" s="180">
        <v>9914</v>
      </c>
      <c r="C4753" s="182" t="s">
        <v>31002</v>
      </c>
      <c r="D4753" s="180" t="s">
        <v>6</v>
      </c>
      <c r="E4753" s="180" t="s">
        <v>26586</v>
      </c>
      <c r="F4753" s="188"/>
      <c r="G4753" s="188"/>
      <c r="H4753" s="188"/>
      <c r="I4753" s="188"/>
      <c r="J4753" s="188"/>
      <c r="K4753" s="188"/>
      <c r="L4753" s="188"/>
      <c r="M4753" s="188"/>
      <c r="N4753" s="188"/>
      <c r="O4753" s="188"/>
      <c r="P4753" s="188"/>
      <c r="Q4753" s="188"/>
      <c r="R4753" s="188"/>
      <c r="S4753" s="188"/>
      <c r="T4753" s="188"/>
      <c r="U4753" s="188"/>
      <c r="V4753" s="188"/>
      <c r="W4753" s="188"/>
      <c r="X4753" s="188"/>
      <c r="Y4753" s="188"/>
      <c r="Z4753" s="188"/>
      <c r="AA4753" s="188"/>
      <c r="AB4753" s="188"/>
      <c r="AC4753" s="188"/>
      <c r="AD4753" s="188"/>
      <c r="AE4753" s="188">
        <v>712400</v>
      </c>
      <c r="AF4753" s="188"/>
    </row>
    <row r="4754" spans="1:32" x14ac:dyDescent="0.3">
      <c r="A4754" s="180" t="s">
        <v>26752</v>
      </c>
      <c r="B4754" s="180">
        <v>36485</v>
      </c>
      <c r="C4754" s="182" t="s">
        <v>31003</v>
      </c>
      <c r="D4754" s="180" t="s">
        <v>6</v>
      </c>
      <c r="E4754" s="180" t="s">
        <v>857</v>
      </c>
      <c r="F4754" s="188"/>
      <c r="G4754" s="188"/>
      <c r="H4754" s="188"/>
      <c r="I4754" s="188"/>
      <c r="J4754" s="188"/>
      <c r="K4754" s="188"/>
      <c r="L4754" s="188"/>
      <c r="M4754" s="188"/>
      <c r="N4754" s="188"/>
      <c r="O4754" s="188"/>
      <c r="P4754" s="188"/>
      <c r="Q4754" s="188"/>
      <c r="R4754" s="188"/>
      <c r="S4754" s="188"/>
      <c r="T4754" s="188"/>
      <c r="U4754" s="188"/>
      <c r="V4754" s="188"/>
      <c r="W4754" s="188"/>
      <c r="X4754" s="188"/>
      <c r="Y4754" s="188"/>
      <c r="Z4754" s="188"/>
      <c r="AA4754" s="188"/>
      <c r="AB4754" s="188"/>
      <c r="AC4754" s="188"/>
      <c r="AD4754" s="188"/>
      <c r="AE4754" s="188">
        <v>755845.38</v>
      </c>
      <c r="AF4754" s="188"/>
    </row>
    <row r="4755" spans="1:32" x14ac:dyDescent="0.3">
      <c r="A4755" s="180" t="s">
        <v>26752</v>
      </c>
      <c r="B4755" s="180">
        <v>9912</v>
      </c>
      <c r="C4755" s="182" t="s">
        <v>31004</v>
      </c>
      <c r="D4755" s="180" t="s">
        <v>6</v>
      </c>
      <c r="E4755" s="180" t="s">
        <v>26586</v>
      </c>
      <c r="F4755" s="188"/>
      <c r="G4755" s="188"/>
      <c r="H4755" s="188"/>
      <c r="I4755" s="188"/>
      <c r="J4755" s="188"/>
      <c r="K4755" s="188"/>
      <c r="L4755" s="188"/>
      <c r="M4755" s="188"/>
      <c r="N4755" s="188"/>
      <c r="O4755" s="188"/>
      <c r="P4755" s="188"/>
      <c r="Q4755" s="188"/>
      <c r="R4755" s="188"/>
      <c r="S4755" s="188"/>
      <c r="T4755" s="188"/>
      <c r="U4755" s="188"/>
      <c r="V4755" s="188"/>
      <c r="W4755" s="188"/>
      <c r="X4755" s="188"/>
      <c r="Y4755" s="188"/>
      <c r="Z4755" s="188"/>
      <c r="AA4755" s="188"/>
      <c r="AB4755" s="188"/>
      <c r="AC4755" s="188"/>
      <c r="AD4755" s="188"/>
      <c r="AE4755" s="188">
        <v>3188995</v>
      </c>
      <c r="AF4755" s="188"/>
    </row>
    <row r="4756" spans="1:32" x14ac:dyDescent="0.3">
      <c r="A4756" s="180" t="s">
        <v>26752</v>
      </c>
      <c r="B4756" s="180">
        <v>9921</v>
      </c>
      <c r="C4756" s="182" t="s">
        <v>31005</v>
      </c>
      <c r="D4756" s="180" t="s">
        <v>6</v>
      </c>
      <c r="E4756" s="180" t="s">
        <v>857</v>
      </c>
      <c r="F4756" s="188"/>
      <c r="G4756" s="188"/>
      <c r="H4756" s="188"/>
      <c r="I4756" s="188"/>
      <c r="J4756" s="188"/>
      <c r="K4756" s="188"/>
      <c r="L4756" s="188"/>
      <c r="M4756" s="188"/>
      <c r="N4756" s="188"/>
      <c r="O4756" s="188"/>
      <c r="P4756" s="188"/>
      <c r="Q4756" s="188"/>
      <c r="R4756" s="188"/>
      <c r="S4756" s="188"/>
      <c r="T4756" s="188"/>
      <c r="U4756" s="188"/>
      <c r="V4756" s="188"/>
      <c r="W4756" s="188"/>
      <c r="X4756" s="188"/>
      <c r="Y4756" s="188"/>
      <c r="Z4756" s="188"/>
      <c r="AA4756" s="188"/>
      <c r="AB4756" s="188"/>
      <c r="AC4756" s="188"/>
      <c r="AD4756" s="188"/>
      <c r="AE4756" s="188">
        <v>1645034.46</v>
      </c>
      <c r="AF4756" s="188"/>
    </row>
    <row r="4757" spans="1:32" x14ac:dyDescent="0.3">
      <c r="A4757" s="180" t="s">
        <v>973</v>
      </c>
      <c r="B4757" s="180">
        <v>21112</v>
      </c>
      <c r="C4757" s="182" t="s">
        <v>31006</v>
      </c>
      <c r="D4757" s="180" t="s">
        <v>6</v>
      </c>
      <c r="E4757" s="180" t="s">
        <v>857</v>
      </c>
      <c r="F4757" s="188">
        <v>293.88</v>
      </c>
      <c r="G4757" s="188">
        <v>314.20999999999998</v>
      </c>
      <c r="H4757" s="188">
        <v>301.27999999999997</v>
      </c>
      <c r="I4757" s="188"/>
      <c r="J4757" s="188">
        <v>321.49</v>
      </c>
      <c r="K4757" s="188">
        <v>398.92</v>
      </c>
      <c r="L4757" s="188">
        <v>301.56</v>
      </c>
      <c r="M4757" s="188">
        <v>262.23</v>
      </c>
      <c r="N4757" s="188">
        <v>250.92</v>
      </c>
      <c r="O4757" s="188">
        <v>275.45999999999998</v>
      </c>
      <c r="P4757" s="188">
        <v>339.51</v>
      </c>
      <c r="Q4757" s="188">
        <v>193.29</v>
      </c>
      <c r="R4757" s="188">
        <v>166.56</v>
      </c>
      <c r="S4757" s="188">
        <v>343.29</v>
      </c>
      <c r="T4757" s="188">
        <v>265.75</v>
      </c>
      <c r="U4757" s="188">
        <v>381.68</v>
      </c>
      <c r="V4757" s="188">
        <v>364.9</v>
      </c>
      <c r="W4757" s="188">
        <v>282.73</v>
      </c>
      <c r="X4757" s="188">
        <v>226.3</v>
      </c>
      <c r="Y4757" s="188">
        <v>240.85</v>
      </c>
      <c r="Z4757" s="188">
        <v>217.35</v>
      </c>
      <c r="AA4757" s="188">
        <v>350.78</v>
      </c>
      <c r="AB4757" s="188">
        <v>362.96</v>
      </c>
      <c r="AC4757" s="188">
        <v>227.68</v>
      </c>
      <c r="AD4757" s="188">
        <v>327.02</v>
      </c>
      <c r="AE4757" s="188">
        <v>309.02999999999997</v>
      </c>
      <c r="AF4757" s="188">
        <v>154.9</v>
      </c>
    </row>
    <row r="4758" spans="1:32" x14ac:dyDescent="0.3">
      <c r="A4758" s="180" t="s">
        <v>973</v>
      </c>
      <c r="B4758" s="180">
        <v>10228</v>
      </c>
      <c r="C4758" s="182" t="s">
        <v>31007</v>
      </c>
      <c r="D4758" s="180" t="s">
        <v>6</v>
      </c>
      <c r="E4758" s="180" t="s">
        <v>26586</v>
      </c>
      <c r="F4758" s="188">
        <v>341.4</v>
      </c>
      <c r="G4758" s="188">
        <v>365.02</v>
      </c>
      <c r="H4758" s="188">
        <v>350</v>
      </c>
      <c r="I4758" s="188"/>
      <c r="J4758" s="188">
        <v>373.48</v>
      </c>
      <c r="K4758" s="188">
        <v>463.43</v>
      </c>
      <c r="L4758" s="188">
        <v>350.32</v>
      </c>
      <c r="M4758" s="188">
        <v>304.64</v>
      </c>
      <c r="N4758" s="188">
        <v>291.5</v>
      </c>
      <c r="O4758" s="188">
        <v>320</v>
      </c>
      <c r="P4758" s="188">
        <v>394.41</v>
      </c>
      <c r="Q4758" s="188">
        <v>224.55</v>
      </c>
      <c r="R4758" s="188">
        <v>193.5</v>
      </c>
      <c r="S4758" s="188">
        <v>398.8</v>
      </c>
      <c r="T4758" s="188">
        <v>308.72000000000003</v>
      </c>
      <c r="U4758" s="188">
        <v>443.4</v>
      </c>
      <c r="V4758" s="188">
        <v>423.9</v>
      </c>
      <c r="W4758" s="188">
        <v>328.45</v>
      </c>
      <c r="X4758" s="188">
        <v>262.89999999999998</v>
      </c>
      <c r="Y4758" s="188">
        <v>279.8</v>
      </c>
      <c r="Z4758" s="188">
        <v>252.5</v>
      </c>
      <c r="AA4758" s="188">
        <v>407.5</v>
      </c>
      <c r="AB4758" s="188">
        <v>421.65</v>
      </c>
      <c r="AC4758" s="188">
        <v>264.5</v>
      </c>
      <c r="AD4758" s="188">
        <v>379.9</v>
      </c>
      <c r="AE4758" s="188">
        <v>359</v>
      </c>
      <c r="AF4758" s="188">
        <v>179.95</v>
      </c>
    </row>
    <row r="4759" spans="1:32" x14ac:dyDescent="0.3">
      <c r="A4759" s="180" t="s">
        <v>973</v>
      </c>
      <c r="B4759" s="180">
        <v>11781</v>
      </c>
      <c r="C4759" s="182" t="s">
        <v>31008</v>
      </c>
      <c r="D4759" s="180" t="s">
        <v>6</v>
      </c>
      <c r="E4759" s="180" t="s">
        <v>857</v>
      </c>
      <c r="F4759" s="188">
        <v>276.57</v>
      </c>
      <c r="G4759" s="188">
        <v>295.70999999999998</v>
      </c>
      <c r="H4759" s="188">
        <v>283.54000000000002</v>
      </c>
      <c r="I4759" s="188"/>
      <c r="J4759" s="188">
        <v>302.56</v>
      </c>
      <c r="K4759" s="188">
        <v>375.43</v>
      </c>
      <c r="L4759" s="188">
        <v>283.8</v>
      </c>
      <c r="M4759" s="188">
        <v>246.79</v>
      </c>
      <c r="N4759" s="188">
        <v>236.15</v>
      </c>
      <c r="O4759" s="188">
        <v>259.24</v>
      </c>
      <c r="P4759" s="188">
        <v>319.52</v>
      </c>
      <c r="Q4759" s="188">
        <v>181.91</v>
      </c>
      <c r="R4759" s="188">
        <v>156.76</v>
      </c>
      <c r="S4759" s="188">
        <v>323.08</v>
      </c>
      <c r="T4759" s="188">
        <v>250.1</v>
      </c>
      <c r="U4759" s="188">
        <v>359.21</v>
      </c>
      <c r="V4759" s="188">
        <v>343.41</v>
      </c>
      <c r="W4759" s="188">
        <v>266.08</v>
      </c>
      <c r="X4759" s="188">
        <v>212.98</v>
      </c>
      <c r="Y4759" s="188">
        <v>226.67</v>
      </c>
      <c r="Z4759" s="188">
        <v>204.55</v>
      </c>
      <c r="AA4759" s="188">
        <v>330.12</v>
      </c>
      <c r="AB4759" s="188">
        <v>341.59</v>
      </c>
      <c r="AC4759" s="188">
        <v>214.27</v>
      </c>
      <c r="AD4759" s="188">
        <v>307.76</v>
      </c>
      <c r="AE4759" s="188">
        <v>290.83</v>
      </c>
      <c r="AF4759" s="188">
        <v>145.78</v>
      </c>
    </row>
    <row r="4760" spans="1:32" x14ac:dyDescent="0.3">
      <c r="A4760" s="180" t="s">
        <v>973</v>
      </c>
      <c r="B4760" s="180">
        <v>37588</v>
      </c>
      <c r="C4760" s="182" t="s">
        <v>31657</v>
      </c>
      <c r="D4760" s="180" t="s">
        <v>6</v>
      </c>
      <c r="E4760" s="180" t="s">
        <v>857</v>
      </c>
      <c r="F4760" s="188">
        <v>46.5</v>
      </c>
      <c r="G4760" s="188"/>
      <c r="H4760" s="188"/>
      <c r="I4760" s="188">
        <v>69.209999999999994</v>
      </c>
      <c r="J4760" s="188">
        <v>57.37</v>
      </c>
      <c r="K4760" s="188">
        <v>76.17</v>
      </c>
      <c r="L4760" s="188">
        <v>48.47</v>
      </c>
      <c r="M4760" s="188">
        <v>68.739999999999995</v>
      </c>
      <c r="N4760" s="188">
        <v>77.63</v>
      </c>
      <c r="O4760" s="188">
        <v>81.45</v>
      </c>
      <c r="P4760" s="188">
        <v>69.209999999999994</v>
      </c>
      <c r="Q4760" s="188">
        <v>116.71</v>
      </c>
      <c r="R4760" s="188">
        <v>64.64</v>
      </c>
      <c r="S4760" s="188">
        <v>56.78</v>
      </c>
      <c r="T4760" s="188"/>
      <c r="U4760" s="188">
        <v>85.88</v>
      </c>
      <c r="V4760" s="188">
        <v>70.400000000000006</v>
      </c>
      <c r="W4760" s="188">
        <v>94.35</v>
      </c>
      <c r="X4760" s="188">
        <v>68.48</v>
      </c>
      <c r="Y4760" s="188">
        <v>87.71</v>
      </c>
      <c r="Z4760" s="188">
        <v>64.81</v>
      </c>
      <c r="AA4760" s="188">
        <v>70.73</v>
      </c>
      <c r="AB4760" s="188">
        <v>94.94</v>
      </c>
      <c r="AC4760" s="188">
        <v>64.17</v>
      </c>
      <c r="AD4760" s="188">
        <v>70.61</v>
      </c>
      <c r="AE4760" s="188">
        <v>57.58</v>
      </c>
      <c r="AF4760" s="188"/>
    </row>
    <row r="4761" spans="1:32" x14ac:dyDescent="0.3">
      <c r="A4761" s="180" t="s">
        <v>973</v>
      </c>
      <c r="B4761" s="180">
        <v>11751</v>
      </c>
      <c r="C4761" s="182" t="s">
        <v>31009</v>
      </c>
      <c r="D4761" s="180" t="s">
        <v>6</v>
      </c>
      <c r="E4761" s="180" t="s">
        <v>857</v>
      </c>
      <c r="F4761" s="188">
        <v>94.9</v>
      </c>
      <c r="G4761" s="188">
        <v>144.37</v>
      </c>
      <c r="H4761" s="188">
        <v>118.45</v>
      </c>
      <c r="I4761" s="188">
        <v>145.1</v>
      </c>
      <c r="J4761" s="188">
        <v>147.6</v>
      </c>
      <c r="K4761" s="188">
        <v>144.29</v>
      </c>
      <c r="L4761" s="188">
        <v>134.34</v>
      </c>
      <c r="M4761" s="188">
        <v>190.51</v>
      </c>
      <c r="N4761" s="188">
        <v>139.28</v>
      </c>
      <c r="O4761" s="188">
        <v>97.25</v>
      </c>
      <c r="P4761" s="188">
        <v>230.1</v>
      </c>
      <c r="Q4761" s="188">
        <v>120.65</v>
      </c>
      <c r="R4761" s="188">
        <v>109.97</v>
      </c>
      <c r="S4761" s="188">
        <v>144.94</v>
      </c>
      <c r="T4761" s="188">
        <v>154.07</v>
      </c>
      <c r="U4761" s="188">
        <v>158.06</v>
      </c>
      <c r="V4761" s="188">
        <v>164.85</v>
      </c>
      <c r="W4761" s="188">
        <v>148.44</v>
      </c>
      <c r="X4761" s="188">
        <v>102.71</v>
      </c>
      <c r="Y4761" s="188">
        <v>140.94</v>
      </c>
      <c r="Z4761" s="188">
        <v>104.41</v>
      </c>
      <c r="AA4761" s="188">
        <v>132.06</v>
      </c>
      <c r="AB4761" s="188">
        <v>191.46</v>
      </c>
      <c r="AC4761" s="188">
        <v>140.94</v>
      </c>
      <c r="AD4761" s="188">
        <v>122.28</v>
      </c>
      <c r="AE4761" s="188">
        <v>120.48</v>
      </c>
      <c r="AF4761" s="188">
        <v>157.09</v>
      </c>
    </row>
    <row r="4762" spans="1:32" x14ac:dyDescent="0.3">
      <c r="A4762" s="180" t="s">
        <v>973</v>
      </c>
      <c r="B4762" s="180">
        <v>11750</v>
      </c>
      <c r="C4762" s="182" t="s">
        <v>31010</v>
      </c>
      <c r="D4762" s="180" t="s">
        <v>6</v>
      </c>
      <c r="E4762" s="180" t="s">
        <v>857</v>
      </c>
      <c r="F4762" s="188">
        <v>78.760000000000005</v>
      </c>
      <c r="G4762" s="188">
        <v>119.81</v>
      </c>
      <c r="H4762" s="188">
        <v>98.29</v>
      </c>
      <c r="I4762" s="188">
        <v>120.42</v>
      </c>
      <c r="J4762" s="188">
        <v>122.49</v>
      </c>
      <c r="K4762" s="188">
        <v>119.74</v>
      </c>
      <c r="L4762" s="188">
        <v>111.49</v>
      </c>
      <c r="M4762" s="188">
        <v>158.1</v>
      </c>
      <c r="N4762" s="188">
        <v>115.59</v>
      </c>
      <c r="O4762" s="188">
        <v>80.7</v>
      </c>
      <c r="P4762" s="188">
        <v>190.95</v>
      </c>
      <c r="Q4762" s="188">
        <v>100.12</v>
      </c>
      <c r="R4762" s="188">
        <v>91.26</v>
      </c>
      <c r="S4762" s="188">
        <v>120.28</v>
      </c>
      <c r="T4762" s="188">
        <v>127.86</v>
      </c>
      <c r="U4762" s="188">
        <v>131.16999999999999</v>
      </c>
      <c r="V4762" s="188">
        <v>136.80000000000001</v>
      </c>
      <c r="W4762" s="188">
        <v>123.19</v>
      </c>
      <c r="X4762" s="188">
        <v>85.24</v>
      </c>
      <c r="Y4762" s="188">
        <v>116.97</v>
      </c>
      <c r="Z4762" s="188">
        <v>86.64</v>
      </c>
      <c r="AA4762" s="188">
        <v>109.59</v>
      </c>
      <c r="AB4762" s="188">
        <v>158.88</v>
      </c>
      <c r="AC4762" s="188">
        <v>116.97</v>
      </c>
      <c r="AD4762" s="188">
        <v>101.47</v>
      </c>
      <c r="AE4762" s="188">
        <v>99.98</v>
      </c>
      <c r="AF4762" s="188">
        <v>130.36000000000001</v>
      </c>
    </row>
    <row r="4763" spans="1:32" x14ac:dyDescent="0.3">
      <c r="A4763" s="180" t="s">
        <v>973</v>
      </c>
      <c r="B4763" s="180">
        <v>11746</v>
      </c>
      <c r="C4763" s="182" t="s">
        <v>31011</v>
      </c>
      <c r="D4763" s="180" t="s">
        <v>6</v>
      </c>
      <c r="E4763" s="180" t="s">
        <v>857</v>
      </c>
      <c r="F4763" s="188">
        <v>52.84</v>
      </c>
      <c r="G4763" s="188">
        <v>80.38</v>
      </c>
      <c r="H4763" s="188">
        <v>65.95</v>
      </c>
      <c r="I4763" s="188">
        <v>80.790000000000006</v>
      </c>
      <c r="J4763" s="188">
        <v>82.18</v>
      </c>
      <c r="K4763" s="188">
        <v>80.34</v>
      </c>
      <c r="L4763" s="188">
        <v>74.8</v>
      </c>
      <c r="M4763" s="188">
        <v>106.07</v>
      </c>
      <c r="N4763" s="188">
        <v>77.55</v>
      </c>
      <c r="O4763" s="188">
        <v>54.15</v>
      </c>
      <c r="P4763" s="188">
        <v>128.11000000000001</v>
      </c>
      <c r="Q4763" s="188">
        <v>67.17</v>
      </c>
      <c r="R4763" s="188">
        <v>61.23</v>
      </c>
      <c r="S4763" s="188">
        <v>80.7</v>
      </c>
      <c r="T4763" s="188">
        <v>85.78</v>
      </c>
      <c r="U4763" s="188">
        <v>88.01</v>
      </c>
      <c r="V4763" s="188">
        <v>91.78</v>
      </c>
      <c r="W4763" s="188">
        <v>82.65</v>
      </c>
      <c r="X4763" s="188">
        <v>57.19</v>
      </c>
      <c r="Y4763" s="188">
        <v>78.47</v>
      </c>
      <c r="Z4763" s="188">
        <v>58.13</v>
      </c>
      <c r="AA4763" s="188">
        <v>73.53</v>
      </c>
      <c r="AB4763" s="188">
        <v>106.6</v>
      </c>
      <c r="AC4763" s="188">
        <v>78.47</v>
      </c>
      <c r="AD4763" s="188">
        <v>68.08</v>
      </c>
      <c r="AE4763" s="188">
        <v>67.08</v>
      </c>
      <c r="AF4763" s="188">
        <v>87.46</v>
      </c>
    </row>
    <row r="4764" spans="1:32" x14ac:dyDescent="0.3">
      <c r="A4764" s="180" t="s">
        <v>973</v>
      </c>
      <c r="B4764" s="180">
        <v>11748</v>
      </c>
      <c r="C4764" s="182" t="s">
        <v>31012</v>
      </c>
      <c r="D4764" s="180" t="s">
        <v>6</v>
      </c>
      <c r="E4764" s="180" t="s">
        <v>857</v>
      </c>
      <c r="F4764" s="188">
        <v>33.909999999999997</v>
      </c>
      <c r="G4764" s="188">
        <v>51.58</v>
      </c>
      <c r="H4764" s="188">
        <v>42.32</v>
      </c>
      <c r="I4764" s="188">
        <v>51.84</v>
      </c>
      <c r="J4764" s="188">
        <v>52.74</v>
      </c>
      <c r="K4764" s="188">
        <v>51.55</v>
      </c>
      <c r="L4764" s="188">
        <v>48</v>
      </c>
      <c r="M4764" s="188">
        <v>68.069999999999993</v>
      </c>
      <c r="N4764" s="188">
        <v>49.76</v>
      </c>
      <c r="O4764" s="188">
        <v>34.75</v>
      </c>
      <c r="P4764" s="188">
        <v>82.21</v>
      </c>
      <c r="Q4764" s="188">
        <v>43.11</v>
      </c>
      <c r="R4764" s="188">
        <v>39.29</v>
      </c>
      <c r="S4764" s="188">
        <v>51.79</v>
      </c>
      <c r="T4764" s="188">
        <v>55.05</v>
      </c>
      <c r="U4764" s="188">
        <v>56.48</v>
      </c>
      <c r="V4764" s="188">
        <v>58.9</v>
      </c>
      <c r="W4764" s="188">
        <v>53.04</v>
      </c>
      <c r="X4764" s="188">
        <v>36.700000000000003</v>
      </c>
      <c r="Y4764" s="188">
        <v>50.36</v>
      </c>
      <c r="Z4764" s="188">
        <v>37.299999999999997</v>
      </c>
      <c r="AA4764" s="188">
        <v>47.18</v>
      </c>
      <c r="AB4764" s="188">
        <v>68.41</v>
      </c>
      <c r="AC4764" s="188">
        <v>50.36</v>
      </c>
      <c r="AD4764" s="188">
        <v>43.69</v>
      </c>
      <c r="AE4764" s="188">
        <v>43.05</v>
      </c>
      <c r="AF4764" s="188">
        <v>56.13</v>
      </c>
    </row>
    <row r="4765" spans="1:32" x14ac:dyDescent="0.3">
      <c r="A4765" s="180" t="s">
        <v>973</v>
      </c>
      <c r="B4765" s="180">
        <v>11747</v>
      </c>
      <c r="C4765" s="182" t="s">
        <v>31013</v>
      </c>
      <c r="D4765" s="180" t="s">
        <v>6</v>
      </c>
      <c r="E4765" s="180" t="s">
        <v>857</v>
      </c>
      <c r="F4765" s="188">
        <v>146.34</v>
      </c>
      <c r="G4765" s="188">
        <v>222.62</v>
      </c>
      <c r="H4765" s="188">
        <v>182.64</v>
      </c>
      <c r="I4765" s="188">
        <v>223.75</v>
      </c>
      <c r="J4765" s="188">
        <v>227.6</v>
      </c>
      <c r="K4765" s="188">
        <v>222.49</v>
      </c>
      <c r="L4765" s="188">
        <v>207.16</v>
      </c>
      <c r="M4765" s="188">
        <v>293.77</v>
      </c>
      <c r="N4765" s="188">
        <v>214.77</v>
      </c>
      <c r="O4765" s="188">
        <v>149.96</v>
      </c>
      <c r="P4765" s="188">
        <v>354.81</v>
      </c>
      <c r="Q4765" s="188">
        <v>186.04</v>
      </c>
      <c r="R4765" s="188">
        <v>169.57</v>
      </c>
      <c r="S4765" s="188">
        <v>223.5</v>
      </c>
      <c r="T4765" s="188">
        <v>237.58</v>
      </c>
      <c r="U4765" s="188">
        <v>243.74</v>
      </c>
      <c r="V4765" s="188">
        <v>254.2</v>
      </c>
      <c r="W4765" s="188">
        <v>228.9</v>
      </c>
      <c r="X4765" s="188">
        <v>158.38</v>
      </c>
      <c r="Y4765" s="188">
        <v>217.34</v>
      </c>
      <c r="Z4765" s="188">
        <v>161</v>
      </c>
      <c r="AA4765" s="188">
        <v>203.64</v>
      </c>
      <c r="AB4765" s="188">
        <v>295.23</v>
      </c>
      <c r="AC4765" s="188">
        <v>217.34</v>
      </c>
      <c r="AD4765" s="188">
        <v>188.55</v>
      </c>
      <c r="AE4765" s="188">
        <v>185.79</v>
      </c>
      <c r="AF4765" s="188">
        <v>242.23</v>
      </c>
    </row>
    <row r="4766" spans="1:32" x14ac:dyDescent="0.3">
      <c r="A4766" s="180" t="s">
        <v>973</v>
      </c>
      <c r="B4766" s="180">
        <v>11749</v>
      </c>
      <c r="C4766" s="182" t="s">
        <v>31014</v>
      </c>
      <c r="D4766" s="180" t="s">
        <v>6</v>
      </c>
      <c r="E4766" s="180" t="s">
        <v>857</v>
      </c>
      <c r="F4766" s="188">
        <v>39.14</v>
      </c>
      <c r="G4766" s="188">
        <v>59.54</v>
      </c>
      <c r="H4766" s="188">
        <v>48.85</v>
      </c>
      <c r="I4766" s="188">
        <v>59.84</v>
      </c>
      <c r="J4766" s="188">
        <v>60.87</v>
      </c>
      <c r="K4766" s="188">
        <v>59.51</v>
      </c>
      <c r="L4766" s="188">
        <v>55.4</v>
      </c>
      <c r="M4766" s="188">
        <v>78.569999999999993</v>
      </c>
      <c r="N4766" s="188">
        <v>57.44</v>
      </c>
      <c r="O4766" s="188">
        <v>40.11</v>
      </c>
      <c r="P4766" s="188">
        <v>94.9</v>
      </c>
      <c r="Q4766" s="188">
        <v>49.76</v>
      </c>
      <c r="R4766" s="188">
        <v>45.35</v>
      </c>
      <c r="S4766" s="188">
        <v>59.77</v>
      </c>
      <c r="T4766" s="188">
        <v>63.54</v>
      </c>
      <c r="U4766" s="188">
        <v>65.19</v>
      </c>
      <c r="V4766" s="188">
        <v>67.989999999999995</v>
      </c>
      <c r="W4766" s="188">
        <v>61.22</v>
      </c>
      <c r="X4766" s="188">
        <v>42.36</v>
      </c>
      <c r="Y4766" s="188">
        <v>58.13</v>
      </c>
      <c r="Z4766" s="188">
        <v>43.06</v>
      </c>
      <c r="AA4766" s="188">
        <v>54.46</v>
      </c>
      <c r="AB4766" s="188">
        <v>78.959999999999994</v>
      </c>
      <c r="AC4766" s="188">
        <v>58.13</v>
      </c>
      <c r="AD4766" s="188">
        <v>50.43</v>
      </c>
      <c r="AE4766" s="188">
        <v>49.69</v>
      </c>
      <c r="AF4766" s="188">
        <v>64.78</v>
      </c>
    </row>
    <row r="4767" spans="1:32" x14ac:dyDescent="0.3">
      <c r="A4767" s="180" t="s">
        <v>973</v>
      </c>
      <c r="B4767" s="180">
        <v>10236</v>
      </c>
      <c r="C4767" s="182" t="s">
        <v>31015</v>
      </c>
      <c r="D4767" s="180" t="s">
        <v>6</v>
      </c>
      <c r="E4767" s="180" t="s">
        <v>857</v>
      </c>
      <c r="F4767" s="188">
        <v>140.30000000000001</v>
      </c>
      <c r="G4767" s="188"/>
      <c r="H4767" s="188"/>
      <c r="I4767" s="188"/>
      <c r="J4767" s="188">
        <v>145.91999999999999</v>
      </c>
      <c r="K4767" s="188"/>
      <c r="L4767" s="188"/>
      <c r="M4767" s="188">
        <v>107.59</v>
      </c>
      <c r="N4767" s="188">
        <v>121.75</v>
      </c>
      <c r="O4767" s="188"/>
      <c r="P4767" s="188">
        <v>168.59</v>
      </c>
      <c r="Q4767" s="188"/>
      <c r="R4767" s="188"/>
      <c r="S4767" s="188">
        <v>159.69</v>
      </c>
      <c r="T4767" s="188"/>
      <c r="U4767" s="188">
        <v>160.16</v>
      </c>
      <c r="V4767" s="188"/>
      <c r="W4767" s="188"/>
      <c r="X4767" s="188"/>
      <c r="Y4767" s="188"/>
      <c r="Z4767" s="188">
        <v>95.6</v>
      </c>
      <c r="AA4767" s="188"/>
      <c r="AB4767" s="188">
        <v>153.6</v>
      </c>
      <c r="AC4767" s="188"/>
      <c r="AD4767" s="188"/>
      <c r="AE4767" s="188">
        <v>180.78</v>
      </c>
      <c r="AF4767" s="188"/>
    </row>
    <row r="4768" spans="1:32" x14ac:dyDescent="0.3">
      <c r="A4768" s="180" t="s">
        <v>973</v>
      </c>
      <c r="B4768" s="180">
        <v>10233</v>
      </c>
      <c r="C4768" s="182" t="s">
        <v>31016</v>
      </c>
      <c r="D4768" s="180" t="s">
        <v>6</v>
      </c>
      <c r="E4768" s="180" t="s">
        <v>857</v>
      </c>
      <c r="F4768" s="188">
        <v>131.47</v>
      </c>
      <c r="G4768" s="188"/>
      <c r="H4768" s="188"/>
      <c r="I4768" s="188"/>
      <c r="J4768" s="188">
        <v>136.74</v>
      </c>
      <c r="K4768" s="188"/>
      <c r="L4768" s="188"/>
      <c r="M4768" s="188">
        <v>100.83</v>
      </c>
      <c r="N4768" s="188">
        <v>114.1</v>
      </c>
      <c r="O4768" s="188"/>
      <c r="P4768" s="188">
        <v>157.97999999999999</v>
      </c>
      <c r="Q4768" s="188"/>
      <c r="R4768" s="188"/>
      <c r="S4768" s="188">
        <v>149.63999999999999</v>
      </c>
      <c r="T4768" s="188"/>
      <c r="U4768" s="188">
        <v>150.08000000000001</v>
      </c>
      <c r="V4768" s="188"/>
      <c r="W4768" s="188"/>
      <c r="X4768" s="188"/>
      <c r="Y4768" s="188"/>
      <c r="Z4768" s="188">
        <v>89.59</v>
      </c>
      <c r="AA4768" s="188"/>
      <c r="AB4768" s="188">
        <v>143.94</v>
      </c>
      <c r="AC4768" s="188"/>
      <c r="AD4768" s="188"/>
      <c r="AE4768" s="188">
        <v>169.41</v>
      </c>
      <c r="AF4768" s="188"/>
    </row>
    <row r="4769" spans="1:32" x14ac:dyDescent="0.3">
      <c r="A4769" s="180" t="s">
        <v>973</v>
      </c>
      <c r="B4769" s="180">
        <v>10234</v>
      </c>
      <c r="C4769" s="182" t="s">
        <v>31017</v>
      </c>
      <c r="D4769" s="180" t="s">
        <v>6</v>
      </c>
      <c r="E4769" s="180" t="s">
        <v>857</v>
      </c>
      <c r="F4769" s="188">
        <v>82.82</v>
      </c>
      <c r="G4769" s="188"/>
      <c r="H4769" s="188"/>
      <c r="I4769" s="188"/>
      <c r="J4769" s="188">
        <v>86.14</v>
      </c>
      <c r="K4769" s="188"/>
      <c r="L4769" s="188"/>
      <c r="M4769" s="188">
        <v>63.51</v>
      </c>
      <c r="N4769" s="188">
        <v>71.87</v>
      </c>
      <c r="O4769" s="188"/>
      <c r="P4769" s="188">
        <v>99.52</v>
      </c>
      <c r="Q4769" s="188"/>
      <c r="R4769" s="188"/>
      <c r="S4769" s="188">
        <v>94.26</v>
      </c>
      <c r="T4769" s="188"/>
      <c r="U4769" s="188">
        <v>94.54</v>
      </c>
      <c r="V4769" s="188"/>
      <c r="W4769" s="188"/>
      <c r="X4769" s="188"/>
      <c r="Y4769" s="188"/>
      <c r="Z4769" s="188">
        <v>56.43</v>
      </c>
      <c r="AA4769" s="188"/>
      <c r="AB4769" s="188">
        <v>90.67</v>
      </c>
      <c r="AC4769" s="188"/>
      <c r="AD4769" s="188"/>
      <c r="AE4769" s="188">
        <v>106.72</v>
      </c>
      <c r="AF4769" s="188"/>
    </row>
    <row r="4770" spans="1:32" x14ac:dyDescent="0.3">
      <c r="A4770" s="180" t="s">
        <v>973</v>
      </c>
      <c r="B4770" s="180">
        <v>10231</v>
      </c>
      <c r="C4770" s="182" t="s">
        <v>31018</v>
      </c>
      <c r="D4770" s="180" t="s">
        <v>6</v>
      </c>
      <c r="E4770" s="180" t="s">
        <v>857</v>
      </c>
      <c r="F4770" s="188">
        <v>379.79</v>
      </c>
      <c r="G4770" s="188"/>
      <c r="H4770" s="188"/>
      <c r="I4770" s="188"/>
      <c r="J4770" s="188">
        <v>395</v>
      </c>
      <c r="K4770" s="188"/>
      <c r="L4770" s="188"/>
      <c r="M4770" s="188">
        <v>291.25</v>
      </c>
      <c r="N4770" s="188">
        <v>329.59</v>
      </c>
      <c r="O4770" s="188"/>
      <c r="P4770" s="188">
        <v>456.35</v>
      </c>
      <c r="Q4770" s="188"/>
      <c r="R4770" s="188"/>
      <c r="S4770" s="188">
        <v>432.27</v>
      </c>
      <c r="T4770" s="188"/>
      <c r="U4770" s="188">
        <v>433.53</v>
      </c>
      <c r="V4770" s="188"/>
      <c r="W4770" s="188"/>
      <c r="X4770" s="188"/>
      <c r="Y4770" s="188"/>
      <c r="Z4770" s="188">
        <v>258.8</v>
      </c>
      <c r="AA4770" s="188"/>
      <c r="AB4770" s="188">
        <v>415.79</v>
      </c>
      <c r="AC4770" s="188"/>
      <c r="AD4770" s="188"/>
      <c r="AE4770" s="188">
        <v>489.36</v>
      </c>
      <c r="AF4770" s="188"/>
    </row>
    <row r="4771" spans="1:32" x14ac:dyDescent="0.3">
      <c r="A4771" s="180" t="s">
        <v>973</v>
      </c>
      <c r="B4771" s="180">
        <v>10232</v>
      </c>
      <c r="C4771" s="182" t="s">
        <v>31019</v>
      </c>
      <c r="D4771" s="180" t="s">
        <v>6</v>
      </c>
      <c r="E4771" s="180" t="s">
        <v>857</v>
      </c>
      <c r="F4771" s="188">
        <v>212.52</v>
      </c>
      <c r="G4771" s="188"/>
      <c r="H4771" s="188"/>
      <c r="I4771" s="188"/>
      <c r="J4771" s="188">
        <v>221.03</v>
      </c>
      <c r="K4771" s="188"/>
      <c r="L4771" s="188"/>
      <c r="M4771" s="188">
        <v>162.97999999999999</v>
      </c>
      <c r="N4771" s="188">
        <v>184.43</v>
      </c>
      <c r="O4771" s="188"/>
      <c r="P4771" s="188">
        <v>255.37</v>
      </c>
      <c r="Q4771" s="188"/>
      <c r="R4771" s="188"/>
      <c r="S4771" s="188">
        <v>241.89</v>
      </c>
      <c r="T4771" s="188"/>
      <c r="U4771" s="188">
        <v>242.6</v>
      </c>
      <c r="V4771" s="188"/>
      <c r="W4771" s="188"/>
      <c r="X4771" s="188"/>
      <c r="Y4771" s="188"/>
      <c r="Z4771" s="188">
        <v>144.82</v>
      </c>
      <c r="AA4771" s="188"/>
      <c r="AB4771" s="188">
        <v>232.67</v>
      </c>
      <c r="AC4771" s="188"/>
      <c r="AD4771" s="188"/>
      <c r="AE4771" s="188">
        <v>273.83999999999997</v>
      </c>
      <c r="AF4771" s="188"/>
    </row>
    <row r="4772" spans="1:32" x14ac:dyDescent="0.3">
      <c r="A4772" s="180" t="s">
        <v>973</v>
      </c>
      <c r="B4772" s="180">
        <v>10235</v>
      </c>
      <c r="C4772" s="182" t="s">
        <v>31020</v>
      </c>
      <c r="D4772" s="180" t="s">
        <v>6</v>
      </c>
      <c r="E4772" s="180" t="s">
        <v>857</v>
      </c>
      <c r="F4772" s="188">
        <v>520.64</v>
      </c>
      <c r="G4772" s="188"/>
      <c r="H4772" s="188"/>
      <c r="I4772" s="188"/>
      <c r="J4772" s="188">
        <v>541.5</v>
      </c>
      <c r="K4772" s="188"/>
      <c r="L4772" s="188"/>
      <c r="M4772" s="188">
        <v>399.28</v>
      </c>
      <c r="N4772" s="188">
        <v>451.83</v>
      </c>
      <c r="O4772" s="188"/>
      <c r="P4772" s="188">
        <v>625.61</v>
      </c>
      <c r="Q4772" s="188"/>
      <c r="R4772" s="188"/>
      <c r="S4772" s="188">
        <v>592.59</v>
      </c>
      <c r="T4772" s="188"/>
      <c r="U4772" s="188">
        <v>594.33000000000004</v>
      </c>
      <c r="V4772" s="188"/>
      <c r="W4772" s="188"/>
      <c r="X4772" s="188"/>
      <c r="Y4772" s="188"/>
      <c r="Z4772" s="188">
        <v>354.79</v>
      </c>
      <c r="AA4772" s="188"/>
      <c r="AB4772" s="188">
        <v>570</v>
      </c>
      <c r="AC4772" s="188"/>
      <c r="AD4772" s="188"/>
      <c r="AE4772" s="188">
        <v>670.86</v>
      </c>
      <c r="AF4772" s="188"/>
    </row>
    <row r="4773" spans="1:32" x14ac:dyDescent="0.3">
      <c r="A4773" s="180" t="s">
        <v>973</v>
      </c>
      <c r="B4773" s="180">
        <v>10229</v>
      </c>
      <c r="C4773" s="182" t="s">
        <v>31021</v>
      </c>
      <c r="D4773" s="180" t="s">
        <v>6</v>
      </c>
      <c r="E4773" s="180" t="s">
        <v>26586</v>
      </c>
      <c r="F4773" s="188">
        <v>74.900000000000006</v>
      </c>
      <c r="G4773" s="188"/>
      <c r="H4773" s="188"/>
      <c r="I4773" s="188"/>
      <c r="J4773" s="188">
        <v>77.900000000000006</v>
      </c>
      <c r="K4773" s="188"/>
      <c r="L4773" s="188"/>
      <c r="M4773" s="188">
        <v>57.44</v>
      </c>
      <c r="N4773" s="188">
        <v>65</v>
      </c>
      <c r="O4773" s="188"/>
      <c r="P4773" s="188">
        <v>90</v>
      </c>
      <c r="Q4773" s="188"/>
      <c r="R4773" s="188"/>
      <c r="S4773" s="188">
        <v>85.25</v>
      </c>
      <c r="T4773" s="188"/>
      <c r="U4773" s="188">
        <v>85.5</v>
      </c>
      <c r="V4773" s="188"/>
      <c r="W4773" s="188"/>
      <c r="X4773" s="188"/>
      <c r="Y4773" s="188"/>
      <c r="Z4773" s="188">
        <v>51.04</v>
      </c>
      <c r="AA4773" s="188"/>
      <c r="AB4773" s="188">
        <v>82</v>
      </c>
      <c r="AC4773" s="188"/>
      <c r="AD4773" s="188"/>
      <c r="AE4773" s="188">
        <v>96.51</v>
      </c>
      <c r="AF4773" s="188"/>
    </row>
    <row r="4774" spans="1:32" x14ac:dyDescent="0.3">
      <c r="A4774" s="180" t="s">
        <v>973</v>
      </c>
      <c r="B4774" s="180">
        <v>10230</v>
      </c>
      <c r="C4774" s="182" t="s">
        <v>31022</v>
      </c>
      <c r="D4774" s="180" t="s">
        <v>6</v>
      </c>
      <c r="E4774" s="180" t="s">
        <v>857</v>
      </c>
      <c r="F4774" s="188">
        <v>916.28</v>
      </c>
      <c r="G4774" s="188"/>
      <c r="H4774" s="188"/>
      <c r="I4774" s="188"/>
      <c r="J4774" s="188">
        <v>952.98</v>
      </c>
      <c r="K4774" s="188"/>
      <c r="L4774" s="188"/>
      <c r="M4774" s="188">
        <v>702.69</v>
      </c>
      <c r="N4774" s="188">
        <v>795.17</v>
      </c>
      <c r="O4774" s="188"/>
      <c r="P4774" s="188">
        <v>1101.01</v>
      </c>
      <c r="Q4774" s="188"/>
      <c r="R4774" s="188"/>
      <c r="S4774" s="188">
        <v>1042.9000000000001</v>
      </c>
      <c r="T4774" s="188"/>
      <c r="U4774" s="188">
        <v>1045.96</v>
      </c>
      <c r="V4774" s="188"/>
      <c r="W4774" s="188"/>
      <c r="X4774" s="188"/>
      <c r="Y4774" s="188"/>
      <c r="Z4774" s="188">
        <v>624.39</v>
      </c>
      <c r="AA4774" s="188"/>
      <c r="AB4774" s="188">
        <v>1003.14</v>
      </c>
      <c r="AC4774" s="188"/>
      <c r="AD4774" s="188"/>
      <c r="AE4774" s="188">
        <v>1180.6500000000001</v>
      </c>
      <c r="AF4774" s="188"/>
    </row>
    <row r="4775" spans="1:32" x14ac:dyDescent="0.3">
      <c r="A4775" s="180" t="s">
        <v>973</v>
      </c>
      <c r="B4775" s="180">
        <v>10409</v>
      </c>
      <c r="C4775" s="182" t="s">
        <v>31023</v>
      </c>
      <c r="D4775" s="180" t="s">
        <v>6</v>
      </c>
      <c r="E4775" s="180" t="s">
        <v>857</v>
      </c>
      <c r="F4775" s="188">
        <v>272.22000000000003</v>
      </c>
      <c r="G4775" s="188"/>
      <c r="H4775" s="188"/>
      <c r="I4775" s="188"/>
      <c r="J4775" s="188">
        <v>283.12</v>
      </c>
      <c r="K4775" s="188"/>
      <c r="L4775" s="188"/>
      <c r="M4775" s="188">
        <v>208.76</v>
      </c>
      <c r="N4775" s="188">
        <v>236.24</v>
      </c>
      <c r="O4775" s="188"/>
      <c r="P4775" s="188">
        <v>327.10000000000002</v>
      </c>
      <c r="Q4775" s="188"/>
      <c r="R4775" s="188"/>
      <c r="S4775" s="188">
        <v>309.83</v>
      </c>
      <c r="T4775" s="188"/>
      <c r="U4775" s="188">
        <v>310.74</v>
      </c>
      <c r="V4775" s="188"/>
      <c r="W4775" s="188"/>
      <c r="X4775" s="188"/>
      <c r="Y4775" s="188"/>
      <c r="Z4775" s="188">
        <v>185.5</v>
      </c>
      <c r="AA4775" s="188"/>
      <c r="AB4775" s="188">
        <v>298.02</v>
      </c>
      <c r="AC4775" s="188"/>
      <c r="AD4775" s="188"/>
      <c r="AE4775" s="188">
        <v>350.76</v>
      </c>
      <c r="AF4775" s="188"/>
    </row>
    <row r="4776" spans="1:32" x14ac:dyDescent="0.3">
      <c r="A4776" s="180" t="s">
        <v>973</v>
      </c>
      <c r="B4776" s="180">
        <v>10411</v>
      </c>
      <c r="C4776" s="182" t="s">
        <v>31024</v>
      </c>
      <c r="D4776" s="180" t="s">
        <v>6</v>
      </c>
      <c r="E4776" s="180" t="s">
        <v>857</v>
      </c>
      <c r="F4776" s="188">
        <v>243.58</v>
      </c>
      <c r="G4776" s="188"/>
      <c r="H4776" s="188"/>
      <c r="I4776" s="188"/>
      <c r="J4776" s="188">
        <v>253.34</v>
      </c>
      <c r="K4776" s="188"/>
      <c r="L4776" s="188"/>
      <c r="M4776" s="188">
        <v>186.8</v>
      </c>
      <c r="N4776" s="188">
        <v>211.39</v>
      </c>
      <c r="O4776" s="188"/>
      <c r="P4776" s="188">
        <v>292.69</v>
      </c>
      <c r="Q4776" s="188"/>
      <c r="R4776" s="188"/>
      <c r="S4776" s="188">
        <v>277.24</v>
      </c>
      <c r="T4776" s="188"/>
      <c r="U4776" s="188">
        <v>278.05</v>
      </c>
      <c r="V4776" s="188"/>
      <c r="W4776" s="188"/>
      <c r="X4776" s="188"/>
      <c r="Y4776" s="188"/>
      <c r="Z4776" s="188">
        <v>165.99</v>
      </c>
      <c r="AA4776" s="188"/>
      <c r="AB4776" s="188">
        <v>266.67</v>
      </c>
      <c r="AC4776" s="188"/>
      <c r="AD4776" s="188"/>
      <c r="AE4776" s="188">
        <v>313.86</v>
      </c>
      <c r="AF4776" s="188"/>
    </row>
    <row r="4777" spans="1:32" x14ac:dyDescent="0.3">
      <c r="A4777" s="180" t="s">
        <v>973</v>
      </c>
      <c r="B4777" s="180">
        <v>10410</v>
      </c>
      <c r="C4777" s="182" t="s">
        <v>31025</v>
      </c>
      <c r="D4777" s="180" t="s">
        <v>6</v>
      </c>
      <c r="E4777" s="180" t="s">
        <v>857</v>
      </c>
      <c r="F4777" s="188">
        <v>162.71</v>
      </c>
      <c r="G4777" s="188"/>
      <c r="H4777" s="188"/>
      <c r="I4777" s="188"/>
      <c r="J4777" s="188">
        <v>169.23</v>
      </c>
      <c r="K4777" s="188"/>
      <c r="L4777" s="188"/>
      <c r="M4777" s="188">
        <v>124.78</v>
      </c>
      <c r="N4777" s="188">
        <v>141.19999999999999</v>
      </c>
      <c r="O4777" s="188"/>
      <c r="P4777" s="188">
        <v>195.51</v>
      </c>
      <c r="Q4777" s="188"/>
      <c r="R4777" s="188"/>
      <c r="S4777" s="188">
        <v>185.19</v>
      </c>
      <c r="T4777" s="188"/>
      <c r="U4777" s="188">
        <v>185.74</v>
      </c>
      <c r="V4777" s="188"/>
      <c r="W4777" s="188"/>
      <c r="X4777" s="188"/>
      <c r="Y4777" s="188"/>
      <c r="Z4777" s="188">
        <v>110.88</v>
      </c>
      <c r="AA4777" s="188"/>
      <c r="AB4777" s="188">
        <v>178.13</v>
      </c>
      <c r="AC4777" s="188"/>
      <c r="AD4777" s="188"/>
      <c r="AE4777" s="188">
        <v>209.66</v>
      </c>
      <c r="AF4777" s="188"/>
    </row>
    <row r="4778" spans="1:32" x14ac:dyDescent="0.3">
      <c r="A4778" s="180" t="s">
        <v>973</v>
      </c>
      <c r="B4778" s="180">
        <v>10404</v>
      </c>
      <c r="C4778" s="182" t="s">
        <v>31026</v>
      </c>
      <c r="D4778" s="180" t="s">
        <v>6</v>
      </c>
      <c r="E4778" s="180" t="s">
        <v>857</v>
      </c>
      <c r="F4778" s="188">
        <v>98.78</v>
      </c>
      <c r="G4778" s="188"/>
      <c r="H4778" s="188"/>
      <c r="I4778" s="188"/>
      <c r="J4778" s="188">
        <v>102.74</v>
      </c>
      <c r="K4778" s="188"/>
      <c r="L4778" s="188"/>
      <c r="M4778" s="188">
        <v>75.75</v>
      </c>
      <c r="N4778" s="188">
        <v>85.73</v>
      </c>
      <c r="O4778" s="188"/>
      <c r="P4778" s="188">
        <v>118.7</v>
      </c>
      <c r="Q4778" s="188"/>
      <c r="R4778" s="188"/>
      <c r="S4778" s="188">
        <v>112.43</v>
      </c>
      <c r="T4778" s="188"/>
      <c r="U4778" s="188">
        <v>112.76</v>
      </c>
      <c r="V4778" s="188"/>
      <c r="W4778" s="188"/>
      <c r="X4778" s="188"/>
      <c r="Y4778" s="188"/>
      <c r="Z4778" s="188">
        <v>67.31</v>
      </c>
      <c r="AA4778" s="188"/>
      <c r="AB4778" s="188">
        <v>108.15</v>
      </c>
      <c r="AC4778" s="188"/>
      <c r="AD4778" s="188"/>
      <c r="AE4778" s="188">
        <v>127.29</v>
      </c>
      <c r="AF4778" s="188"/>
    </row>
    <row r="4779" spans="1:32" x14ac:dyDescent="0.3">
      <c r="A4779" s="180" t="s">
        <v>973</v>
      </c>
      <c r="B4779" s="180">
        <v>10405</v>
      </c>
      <c r="C4779" s="182" t="s">
        <v>31027</v>
      </c>
      <c r="D4779" s="180" t="s">
        <v>6</v>
      </c>
      <c r="E4779" s="180" t="s">
        <v>857</v>
      </c>
      <c r="F4779" s="188">
        <v>545.39</v>
      </c>
      <c r="G4779" s="188"/>
      <c r="H4779" s="188"/>
      <c r="I4779" s="188"/>
      <c r="J4779" s="188">
        <v>567.23</v>
      </c>
      <c r="K4779" s="188"/>
      <c r="L4779" s="188"/>
      <c r="M4779" s="188">
        <v>418.25</v>
      </c>
      <c r="N4779" s="188">
        <v>473.3</v>
      </c>
      <c r="O4779" s="188"/>
      <c r="P4779" s="188">
        <v>655.34</v>
      </c>
      <c r="Q4779" s="188"/>
      <c r="R4779" s="188"/>
      <c r="S4779" s="188">
        <v>620.75</v>
      </c>
      <c r="T4779" s="188"/>
      <c r="U4779" s="188">
        <v>622.57000000000005</v>
      </c>
      <c r="V4779" s="188"/>
      <c r="W4779" s="188"/>
      <c r="X4779" s="188"/>
      <c r="Y4779" s="188"/>
      <c r="Z4779" s="188">
        <v>371.65</v>
      </c>
      <c r="AA4779" s="188"/>
      <c r="AB4779" s="188">
        <v>597.09</v>
      </c>
      <c r="AC4779" s="188"/>
      <c r="AD4779" s="188"/>
      <c r="AE4779" s="188">
        <v>702.74</v>
      </c>
      <c r="AF4779" s="188"/>
    </row>
    <row r="4780" spans="1:32" x14ac:dyDescent="0.3">
      <c r="A4780" s="180" t="s">
        <v>973</v>
      </c>
      <c r="B4780" s="180">
        <v>10408</v>
      </c>
      <c r="C4780" s="182" t="s">
        <v>31028</v>
      </c>
      <c r="D4780" s="180" t="s">
        <v>6</v>
      </c>
      <c r="E4780" s="180" t="s">
        <v>857</v>
      </c>
      <c r="F4780" s="188">
        <v>381.38</v>
      </c>
      <c r="G4780" s="188"/>
      <c r="H4780" s="188"/>
      <c r="I4780" s="188"/>
      <c r="J4780" s="188">
        <v>396.66</v>
      </c>
      <c r="K4780" s="188"/>
      <c r="L4780" s="188"/>
      <c r="M4780" s="188">
        <v>292.47000000000003</v>
      </c>
      <c r="N4780" s="188">
        <v>330.97</v>
      </c>
      <c r="O4780" s="188"/>
      <c r="P4780" s="188">
        <v>458.27</v>
      </c>
      <c r="Q4780" s="188"/>
      <c r="R4780" s="188"/>
      <c r="S4780" s="188">
        <v>434.08</v>
      </c>
      <c r="T4780" s="188"/>
      <c r="U4780" s="188">
        <v>435.35</v>
      </c>
      <c r="V4780" s="188"/>
      <c r="W4780" s="188"/>
      <c r="X4780" s="188"/>
      <c r="Y4780" s="188"/>
      <c r="Z4780" s="188">
        <v>259.89</v>
      </c>
      <c r="AA4780" s="188"/>
      <c r="AB4780" s="188">
        <v>417.53</v>
      </c>
      <c r="AC4780" s="188"/>
      <c r="AD4780" s="188"/>
      <c r="AE4780" s="188">
        <v>491.42</v>
      </c>
      <c r="AF4780" s="188"/>
    </row>
    <row r="4781" spans="1:32" x14ac:dyDescent="0.3">
      <c r="A4781" s="180" t="s">
        <v>973</v>
      </c>
      <c r="B4781" s="180">
        <v>10406</v>
      </c>
      <c r="C4781" s="182" t="s">
        <v>31029</v>
      </c>
      <c r="D4781" s="180" t="s">
        <v>6</v>
      </c>
      <c r="E4781" s="180" t="s">
        <v>857</v>
      </c>
      <c r="F4781" s="188">
        <v>753.29</v>
      </c>
      <c r="G4781" s="188"/>
      <c r="H4781" s="188"/>
      <c r="I4781" s="188"/>
      <c r="J4781" s="188">
        <v>783.46</v>
      </c>
      <c r="K4781" s="188"/>
      <c r="L4781" s="188"/>
      <c r="M4781" s="188">
        <v>577.69000000000005</v>
      </c>
      <c r="N4781" s="188">
        <v>653.72</v>
      </c>
      <c r="O4781" s="188"/>
      <c r="P4781" s="188">
        <v>905.16</v>
      </c>
      <c r="Q4781" s="188"/>
      <c r="R4781" s="188"/>
      <c r="S4781" s="188">
        <v>857.39</v>
      </c>
      <c r="T4781" s="188"/>
      <c r="U4781" s="188">
        <v>859.9</v>
      </c>
      <c r="V4781" s="188"/>
      <c r="W4781" s="188"/>
      <c r="X4781" s="188"/>
      <c r="Y4781" s="188"/>
      <c r="Z4781" s="188">
        <v>513.32000000000005</v>
      </c>
      <c r="AA4781" s="188"/>
      <c r="AB4781" s="188">
        <v>824.7</v>
      </c>
      <c r="AC4781" s="188"/>
      <c r="AD4781" s="188"/>
      <c r="AE4781" s="188">
        <v>970.63</v>
      </c>
      <c r="AF4781" s="188"/>
    </row>
    <row r="4782" spans="1:32" x14ac:dyDescent="0.3">
      <c r="A4782" s="180" t="s">
        <v>973</v>
      </c>
      <c r="B4782" s="180">
        <v>10412</v>
      </c>
      <c r="C4782" s="182" t="s">
        <v>31030</v>
      </c>
      <c r="D4782" s="180" t="s">
        <v>6</v>
      </c>
      <c r="E4782" s="180" t="s">
        <v>857</v>
      </c>
      <c r="F4782" s="188">
        <v>119.71</v>
      </c>
      <c r="G4782" s="188"/>
      <c r="H4782" s="188"/>
      <c r="I4782" s="188"/>
      <c r="J4782" s="188">
        <v>124.51</v>
      </c>
      <c r="K4782" s="188"/>
      <c r="L4782" s="188"/>
      <c r="M4782" s="188">
        <v>91.81</v>
      </c>
      <c r="N4782" s="188">
        <v>103.89</v>
      </c>
      <c r="O4782" s="188"/>
      <c r="P4782" s="188">
        <v>143.85</v>
      </c>
      <c r="Q4782" s="188"/>
      <c r="R4782" s="188"/>
      <c r="S4782" s="188">
        <v>136.26</v>
      </c>
      <c r="T4782" s="188"/>
      <c r="U4782" s="188">
        <v>136.66</v>
      </c>
      <c r="V4782" s="188"/>
      <c r="W4782" s="188"/>
      <c r="X4782" s="188"/>
      <c r="Y4782" s="188"/>
      <c r="Z4782" s="188">
        <v>81.58</v>
      </c>
      <c r="AA4782" s="188"/>
      <c r="AB4782" s="188">
        <v>131.06</v>
      </c>
      <c r="AC4782" s="188"/>
      <c r="AD4782" s="188"/>
      <c r="AE4782" s="188">
        <v>154.26</v>
      </c>
      <c r="AF4782" s="188"/>
    </row>
    <row r="4783" spans="1:32" x14ac:dyDescent="0.3">
      <c r="A4783" s="180" t="s">
        <v>973</v>
      </c>
      <c r="B4783" s="180">
        <v>10407</v>
      </c>
      <c r="C4783" s="182" t="s">
        <v>31031</v>
      </c>
      <c r="D4783" s="180" t="s">
        <v>6</v>
      </c>
      <c r="E4783" s="180" t="s">
        <v>857</v>
      </c>
      <c r="F4783" s="188">
        <v>1168.3599999999999</v>
      </c>
      <c r="G4783" s="188"/>
      <c r="H4783" s="188"/>
      <c r="I4783" s="188"/>
      <c r="J4783" s="188">
        <v>1215.1600000000001</v>
      </c>
      <c r="K4783" s="188"/>
      <c r="L4783" s="188"/>
      <c r="M4783" s="188">
        <v>896</v>
      </c>
      <c r="N4783" s="188">
        <v>1013.93</v>
      </c>
      <c r="O4783" s="188"/>
      <c r="P4783" s="188">
        <v>1403.91</v>
      </c>
      <c r="Q4783" s="188"/>
      <c r="R4783" s="188"/>
      <c r="S4783" s="188">
        <v>1329.81</v>
      </c>
      <c r="T4783" s="188"/>
      <c r="U4783" s="188">
        <v>1333.71</v>
      </c>
      <c r="V4783" s="188"/>
      <c r="W4783" s="188"/>
      <c r="X4783" s="188"/>
      <c r="Y4783" s="188"/>
      <c r="Z4783" s="188">
        <v>796.17</v>
      </c>
      <c r="AA4783" s="188"/>
      <c r="AB4783" s="188">
        <v>1279.1099999999999</v>
      </c>
      <c r="AC4783" s="188"/>
      <c r="AD4783" s="188"/>
      <c r="AE4783" s="188">
        <v>1505.46</v>
      </c>
      <c r="AF4783" s="188"/>
    </row>
    <row r="4784" spans="1:32" x14ac:dyDescent="0.3">
      <c r="A4784" s="180" t="s">
        <v>973</v>
      </c>
      <c r="B4784" s="180">
        <v>10416</v>
      </c>
      <c r="C4784" s="182" t="s">
        <v>31032</v>
      </c>
      <c r="D4784" s="180" t="s">
        <v>6</v>
      </c>
      <c r="E4784" s="180" t="s">
        <v>857</v>
      </c>
      <c r="F4784" s="188">
        <v>144.91999999999999</v>
      </c>
      <c r="G4784" s="188"/>
      <c r="H4784" s="188"/>
      <c r="I4784" s="188"/>
      <c r="J4784" s="188">
        <v>150.72999999999999</v>
      </c>
      <c r="K4784" s="188"/>
      <c r="L4784" s="188"/>
      <c r="M4784" s="188">
        <v>111.14</v>
      </c>
      <c r="N4784" s="188">
        <v>125.76</v>
      </c>
      <c r="O4784" s="188"/>
      <c r="P4784" s="188">
        <v>174.14</v>
      </c>
      <c r="Q4784" s="188"/>
      <c r="R4784" s="188"/>
      <c r="S4784" s="188">
        <v>164.95</v>
      </c>
      <c r="T4784" s="188"/>
      <c r="U4784" s="188">
        <v>165.43</v>
      </c>
      <c r="V4784" s="188"/>
      <c r="W4784" s="188"/>
      <c r="X4784" s="188"/>
      <c r="Y4784" s="188"/>
      <c r="Z4784" s="188">
        <v>98.75</v>
      </c>
      <c r="AA4784" s="188"/>
      <c r="AB4784" s="188">
        <v>158.66</v>
      </c>
      <c r="AC4784" s="188"/>
      <c r="AD4784" s="188"/>
      <c r="AE4784" s="188">
        <v>186.73</v>
      </c>
      <c r="AF4784" s="188"/>
    </row>
    <row r="4785" spans="1:32" x14ac:dyDescent="0.3">
      <c r="A4785" s="180" t="s">
        <v>973</v>
      </c>
      <c r="B4785" s="180">
        <v>10419</v>
      </c>
      <c r="C4785" s="182" t="s">
        <v>31033</v>
      </c>
      <c r="D4785" s="180" t="s">
        <v>6</v>
      </c>
      <c r="E4785" s="180" t="s">
        <v>857</v>
      </c>
      <c r="F4785" s="188">
        <v>125.79</v>
      </c>
      <c r="G4785" s="188"/>
      <c r="H4785" s="188"/>
      <c r="I4785" s="188"/>
      <c r="J4785" s="188">
        <v>130.83000000000001</v>
      </c>
      <c r="K4785" s="188"/>
      <c r="L4785" s="188"/>
      <c r="M4785" s="188">
        <v>96.47</v>
      </c>
      <c r="N4785" s="188">
        <v>109.16</v>
      </c>
      <c r="O4785" s="188"/>
      <c r="P4785" s="188">
        <v>151.15</v>
      </c>
      <c r="Q4785" s="188"/>
      <c r="R4785" s="188"/>
      <c r="S4785" s="188">
        <v>143.16999999999999</v>
      </c>
      <c r="T4785" s="188"/>
      <c r="U4785" s="188">
        <v>143.59</v>
      </c>
      <c r="V4785" s="188"/>
      <c r="W4785" s="188"/>
      <c r="X4785" s="188"/>
      <c r="Y4785" s="188"/>
      <c r="Z4785" s="188">
        <v>85.72</v>
      </c>
      <c r="AA4785" s="188"/>
      <c r="AB4785" s="188">
        <v>137.72</v>
      </c>
      <c r="AC4785" s="188"/>
      <c r="AD4785" s="188"/>
      <c r="AE4785" s="188">
        <v>162.09</v>
      </c>
      <c r="AF4785" s="188"/>
    </row>
    <row r="4786" spans="1:32" x14ac:dyDescent="0.3">
      <c r="A4786" s="180" t="s">
        <v>973</v>
      </c>
      <c r="B4786" s="180">
        <v>10418</v>
      </c>
      <c r="C4786" s="182" t="s">
        <v>24624</v>
      </c>
      <c r="D4786" s="180" t="s">
        <v>6</v>
      </c>
      <c r="E4786" s="180" t="s">
        <v>857</v>
      </c>
      <c r="F4786" s="188">
        <v>83.85</v>
      </c>
      <c r="G4786" s="188"/>
      <c r="H4786" s="188"/>
      <c r="I4786" s="188"/>
      <c r="J4786" s="188">
        <v>87.21</v>
      </c>
      <c r="K4786" s="188"/>
      <c r="L4786" s="188"/>
      <c r="M4786" s="188">
        <v>64.3</v>
      </c>
      <c r="N4786" s="188">
        <v>72.760000000000005</v>
      </c>
      <c r="O4786" s="188"/>
      <c r="P4786" s="188">
        <v>100.75</v>
      </c>
      <c r="Q4786" s="188"/>
      <c r="R4786" s="188"/>
      <c r="S4786" s="188">
        <v>95.43</v>
      </c>
      <c r="T4786" s="188"/>
      <c r="U4786" s="188">
        <v>95.71</v>
      </c>
      <c r="V4786" s="188"/>
      <c r="W4786" s="188"/>
      <c r="X4786" s="188"/>
      <c r="Y4786" s="188"/>
      <c r="Z4786" s="188">
        <v>57.14</v>
      </c>
      <c r="AA4786" s="188"/>
      <c r="AB4786" s="188">
        <v>91.8</v>
      </c>
      <c r="AC4786" s="188"/>
      <c r="AD4786" s="188"/>
      <c r="AE4786" s="188">
        <v>108.04</v>
      </c>
      <c r="AF4786" s="188"/>
    </row>
    <row r="4787" spans="1:32" x14ac:dyDescent="0.3">
      <c r="A4787" s="180" t="s">
        <v>973</v>
      </c>
      <c r="B4787" s="180">
        <v>21092</v>
      </c>
      <c r="C4787" s="182" t="s">
        <v>31034</v>
      </c>
      <c r="D4787" s="180" t="s">
        <v>6</v>
      </c>
      <c r="E4787" s="180" t="s">
        <v>857</v>
      </c>
      <c r="F4787" s="188">
        <v>71.91</v>
      </c>
      <c r="G4787" s="188"/>
      <c r="H4787" s="188"/>
      <c r="I4787" s="188"/>
      <c r="J4787" s="188">
        <v>74.8</v>
      </c>
      <c r="K4787" s="188"/>
      <c r="L4787" s="188"/>
      <c r="M4787" s="188">
        <v>55.15</v>
      </c>
      <c r="N4787" s="188">
        <v>62.41</v>
      </c>
      <c r="O4787" s="188"/>
      <c r="P4787" s="188">
        <v>86.41</v>
      </c>
      <c r="Q4787" s="188"/>
      <c r="R4787" s="188"/>
      <c r="S4787" s="188">
        <v>81.849999999999994</v>
      </c>
      <c r="T4787" s="188"/>
      <c r="U4787" s="188">
        <v>82.09</v>
      </c>
      <c r="V4787" s="188"/>
      <c r="W4787" s="188"/>
      <c r="X4787" s="188"/>
      <c r="Y4787" s="188"/>
      <c r="Z4787" s="188">
        <v>49</v>
      </c>
      <c r="AA4787" s="188"/>
      <c r="AB4787" s="188">
        <v>78.73</v>
      </c>
      <c r="AC4787" s="188"/>
      <c r="AD4787" s="188"/>
      <c r="AE4787" s="188">
        <v>92.66</v>
      </c>
      <c r="AF4787" s="188"/>
    </row>
    <row r="4788" spans="1:32" x14ac:dyDescent="0.3">
      <c r="A4788" s="180" t="s">
        <v>973</v>
      </c>
      <c r="B4788" s="180">
        <v>12657</v>
      </c>
      <c r="C4788" s="182" t="s">
        <v>24625</v>
      </c>
      <c r="D4788" s="180" t="s">
        <v>6</v>
      </c>
      <c r="E4788" s="180" t="s">
        <v>857</v>
      </c>
      <c r="F4788" s="188">
        <v>338.36</v>
      </c>
      <c r="G4788" s="188"/>
      <c r="H4788" s="188"/>
      <c r="I4788" s="188"/>
      <c r="J4788" s="188">
        <v>351.91</v>
      </c>
      <c r="K4788" s="188"/>
      <c r="L4788" s="188"/>
      <c r="M4788" s="188">
        <v>259.48</v>
      </c>
      <c r="N4788" s="188">
        <v>293.64</v>
      </c>
      <c r="O4788" s="188"/>
      <c r="P4788" s="188">
        <v>406.58</v>
      </c>
      <c r="Q4788" s="188"/>
      <c r="R4788" s="188"/>
      <c r="S4788" s="188">
        <v>385.12</v>
      </c>
      <c r="T4788" s="188"/>
      <c r="U4788" s="188">
        <v>386.25</v>
      </c>
      <c r="V4788" s="188"/>
      <c r="W4788" s="188"/>
      <c r="X4788" s="188"/>
      <c r="Y4788" s="188"/>
      <c r="Z4788" s="188">
        <v>230.57</v>
      </c>
      <c r="AA4788" s="188"/>
      <c r="AB4788" s="188">
        <v>370.44</v>
      </c>
      <c r="AC4788" s="188"/>
      <c r="AD4788" s="188"/>
      <c r="AE4788" s="188">
        <v>435.99</v>
      </c>
      <c r="AF4788" s="188"/>
    </row>
    <row r="4789" spans="1:32" x14ac:dyDescent="0.3">
      <c r="A4789" s="180" t="s">
        <v>973</v>
      </c>
      <c r="B4789" s="180">
        <v>10417</v>
      </c>
      <c r="C4789" s="182" t="s">
        <v>24626</v>
      </c>
      <c r="D4789" s="180" t="s">
        <v>6</v>
      </c>
      <c r="E4789" s="180" t="s">
        <v>857</v>
      </c>
      <c r="F4789" s="188">
        <v>211.16</v>
      </c>
      <c r="G4789" s="188"/>
      <c r="H4789" s="188"/>
      <c r="I4789" s="188"/>
      <c r="J4789" s="188">
        <v>219.61</v>
      </c>
      <c r="K4789" s="188"/>
      <c r="L4789" s="188"/>
      <c r="M4789" s="188">
        <v>161.93</v>
      </c>
      <c r="N4789" s="188">
        <v>183.25</v>
      </c>
      <c r="O4789" s="188"/>
      <c r="P4789" s="188">
        <v>253.73</v>
      </c>
      <c r="Q4789" s="188"/>
      <c r="R4789" s="188"/>
      <c r="S4789" s="188">
        <v>240.34</v>
      </c>
      <c r="T4789" s="188"/>
      <c r="U4789" s="188">
        <v>241.04</v>
      </c>
      <c r="V4789" s="188"/>
      <c r="W4789" s="188"/>
      <c r="X4789" s="188"/>
      <c r="Y4789" s="188"/>
      <c r="Z4789" s="188">
        <v>143.88999999999999</v>
      </c>
      <c r="AA4789" s="188"/>
      <c r="AB4789" s="188">
        <v>231.17</v>
      </c>
      <c r="AC4789" s="188"/>
      <c r="AD4789" s="188"/>
      <c r="AE4789" s="188">
        <v>272.08</v>
      </c>
      <c r="AF4789" s="188"/>
    </row>
    <row r="4790" spans="1:32" x14ac:dyDescent="0.3">
      <c r="A4790" s="180" t="s">
        <v>973</v>
      </c>
      <c r="B4790" s="180">
        <v>10414</v>
      </c>
      <c r="C4790" s="182" t="s">
        <v>24628</v>
      </c>
      <c r="D4790" s="180" t="s">
        <v>6</v>
      </c>
      <c r="E4790" s="180" t="s">
        <v>857</v>
      </c>
      <c r="F4790" s="188">
        <v>462.06</v>
      </c>
      <c r="G4790" s="188"/>
      <c r="H4790" s="188"/>
      <c r="I4790" s="188"/>
      <c r="J4790" s="188">
        <v>480.56</v>
      </c>
      <c r="K4790" s="188"/>
      <c r="L4790" s="188"/>
      <c r="M4790" s="188">
        <v>354.34</v>
      </c>
      <c r="N4790" s="188">
        <v>400.98</v>
      </c>
      <c r="O4790" s="188"/>
      <c r="P4790" s="188">
        <v>555.21</v>
      </c>
      <c r="Q4790" s="188"/>
      <c r="R4790" s="188"/>
      <c r="S4790" s="188">
        <v>525.9</v>
      </c>
      <c r="T4790" s="188"/>
      <c r="U4790" s="188">
        <v>527.45000000000005</v>
      </c>
      <c r="V4790" s="188"/>
      <c r="W4790" s="188"/>
      <c r="X4790" s="188"/>
      <c r="Y4790" s="188"/>
      <c r="Z4790" s="188">
        <v>314.86</v>
      </c>
      <c r="AA4790" s="188"/>
      <c r="AB4790" s="188">
        <v>505.86</v>
      </c>
      <c r="AC4790" s="188"/>
      <c r="AD4790" s="188"/>
      <c r="AE4790" s="188">
        <v>595.37</v>
      </c>
      <c r="AF4790" s="188"/>
    </row>
    <row r="4791" spans="1:32" x14ac:dyDescent="0.3">
      <c r="A4791" s="180" t="s">
        <v>973</v>
      </c>
      <c r="B4791" s="180">
        <v>10413</v>
      </c>
      <c r="C4791" s="182" t="s">
        <v>24627</v>
      </c>
      <c r="D4791" s="180" t="s">
        <v>6</v>
      </c>
      <c r="E4791" s="180" t="s">
        <v>857</v>
      </c>
      <c r="F4791" s="188">
        <v>76.739999999999995</v>
      </c>
      <c r="G4791" s="188"/>
      <c r="H4791" s="188"/>
      <c r="I4791" s="188"/>
      <c r="J4791" s="188">
        <v>79.819999999999993</v>
      </c>
      <c r="K4791" s="188"/>
      <c r="L4791" s="188"/>
      <c r="M4791" s="188">
        <v>58.85</v>
      </c>
      <c r="N4791" s="188">
        <v>66.599999999999994</v>
      </c>
      <c r="O4791" s="188"/>
      <c r="P4791" s="188">
        <v>92.22</v>
      </c>
      <c r="Q4791" s="188"/>
      <c r="R4791" s="188"/>
      <c r="S4791" s="188">
        <v>87.35</v>
      </c>
      <c r="T4791" s="188"/>
      <c r="U4791" s="188">
        <v>87.6</v>
      </c>
      <c r="V4791" s="188"/>
      <c r="W4791" s="188"/>
      <c r="X4791" s="188"/>
      <c r="Y4791" s="188"/>
      <c r="Z4791" s="188">
        <v>52.29</v>
      </c>
      <c r="AA4791" s="188"/>
      <c r="AB4791" s="188">
        <v>84.02</v>
      </c>
      <c r="AC4791" s="188"/>
      <c r="AD4791" s="188"/>
      <c r="AE4791" s="188">
        <v>98.89</v>
      </c>
      <c r="AF4791" s="188"/>
    </row>
    <row r="4792" spans="1:32" x14ac:dyDescent="0.3">
      <c r="A4792" s="180" t="s">
        <v>973</v>
      </c>
      <c r="B4792" s="180">
        <v>10415</v>
      </c>
      <c r="C4792" s="182" t="s">
        <v>24629</v>
      </c>
      <c r="D4792" s="180" t="s">
        <v>6</v>
      </c>
      <c r="E4792" s="180" t="s">
        <v>857</v>
      </c>
      <c r="F4792" s="188">
        <v>801.92</v>
      </c>
      <c r="G4792" s="188"/>
      <c r="H4792" s="188"/>
      <c r="I4792" s="188"/>
      <c r="J4792" s="188">
        <v>834.04</v>
      </c>
      <c r="K4792" s="188"/>
      <c r="L4792" s="188"/>
      <c r="M4792" s="188">
        <v>614.99</v>
      </c>
      <c r="N4792" s="188">
        <v>695.93</v>
      </c>
      <c r="O4792" s="188"/>
      <c r="P4792" s="188">
        <v>963.59</v>
      </c>
      <c r="Q4792" s="188"/>
      <c r="R4792" s="188"/>
      <c r="S4792" s="188">
        <v>912.74</v>
      </c>
      <c r="T4792" s="188"/>
      <c r="U4792" s="188">
        <v>915.41</v>
      </c>
      <c r="V4792" s="188"/>
      <c r="W4792" s="188"/>
      <c r="X4792" s="188"/>
      <c r="Y4792" s="188"/>
      <c r="Z4792" s="188">
        <v>546.46</v>
      </c>
      <c r="AA4792" s="188"/>
      <c r="AB4792" s="188">
        <v>877.94</v>
      </c>
      <c r="AC4792" s="188"/>
      <c r="AD4792" s="188"/>
      <c r="AE4792" s="188">
        <v>1033.3</v>
      </c>
      <c r="AF4792" s="188"/>
    </row>
    <row r="4793" spans="1:32" x14ac:dyDescent="0.3">
      <c r="A4793" s="180" t="s">
        <v>973</v>
      </c>
      <c r="B4793" s="180">
        <v>38643</v>
      </c>
      <c r="C4793" s="182" t="s">
        <v>31035</v>
      </c>
      <c r="D4793" s="180" t="s">
        <v>6</v>
      </c>
      <c r="E4793" s="180" t="s">
        <v>857</v>
      </c>
      <c r="F4793" s="188">
        <v>36.950000000000003</v>
      </c>
      <c r="G4793" s="188"/>
      <c r="H4793" s="188"/>
      <c r="I4793" s="188">
        <v>55</v>
      </c>
      <c r="J4793" s="188">
        <v>45.59</v>
      </c>
      <c r="K4793" s="188">
        <v>60.53</v>
      </c>
      <c r="L4793" s="188">
        <v>38.520000000000003</v>
      </c>
      <c r="M4793" s="188">
        <v>54.62</v>
      </c>
      <c r="N4793" s="188">
        <v>61.69</v>
      </c>
      <c r="O4793" s="188">
        <v>64.72</v>
      </c>
      <c r="P4793" s="188">
        <v>55</v>
      </c>
      <c r="Q4793" s="188">
        <v>92.75</v>
      </c>
      <c r="R4793" s="188">
        <v>51.37</v>
      </c>
      <c r="S4793" s="188">
        <v>45.12</v>
      </c>
      <c r="T4793" s="188"/>
      <c r="U4793" s="188">
        <v>68.239999999999995</v>
      </c>
      <c r="V4793" s="188">
        <v>55.95</v>
      </c>
      <c r="W4793" s="188">
        <v>74.97</v>
      </c>
      <c r="X4793" s="188">
        <v>54.42</v>
      </c>
      <c r="Y4793" s="188">
        <v>69.7</v>
      </c>
      <c r="Z4793" s="188">
        <v>51.5</v>
      </c>
      <c r="AA4793" s="188">
        <v>56.21</v>
      </c>
      <c r="AB4793" s="188">
        <v>75.45</v>
      </c>
      <c r="AC4793" s="188">
        <v>51</v>
      </c>
      <c r="AD4793" s="188">
        <v>56.11</v>
      </c>
      <c r="AE4793" s="188">
        <v>45.76</v>
      </c>
      <c r="AF4793" s="188"/>
    </row>
    <row r="4794" spans="1:32" x14ac:dyDescent="0.3">
      <c r="A4794" s="180" t="s">
        <v>973</v>
      </c>
      <c r="B4794" s="180">
        <v>6157</v>
      </c>
      <c r="C4794" s="182" t="s">
        <v>31036</v>
      </c>
      <c r="D4794" s="180" t="s">
        <v>6</v>
      </c>
      <c r="E4794" s="180" t="s">
        <v>857</v>
      </c>
      <c r="F4794" s="188">
        <v>50.48</v>
      </c>
      <c r="G4794" s="188"/>
      <c r="H4794" s="188"/>
      <c r="I4794" s="188">
        <v>75.13</v>
      </c>
      <c r="J4794" s="188">
        <v>62.28</v>
      </c>
      <c r="K4794" s="188">
        <v>82.69</v>
      </c>
      <c r="L4794" s="188">
        <v>52.62</v>
      </c>
      <c r="M4794" s="188">
        <v>74.62</v>
      </c>
      <c r="N4794" s="188">
        <v>84.28</v>
      </c>
      <c r="O4794" s="188">
        <v>88.42</v>
      </c>
      <c r="P4794" s="188">
        <v>75.13</v>
      </c>
      <c r="Q4794" s="188">
        <v>126.7</v>
      </c>
      <c r="R4794" s="188">
        <v>70.180000000000007</v>
      </c>
      <c r="S4794" s="188">
        <v>61.64</v>
      </c>
      <c r="T4794" s="188"/>
      <c r="U4794" s="188">
        <v>93.23</v>
      </c>
      <c r="V4794" s="188">
        <v>76.430000000000007</v>
      </c>
      <c r="W4794" s="188">
        <v>102.42</v>
      </c>
      <c r="X4794" s="188">
        <v>74.349999999999994</v>
      </c>
      <c r="Y4794" s="188">
        <v>95.22</v>
      </c>
      <c r="Z4794" s="188">
        <v>70.349999999999994</v>
      </c>
      <c r="AA4794" s="188">
        <v>76.790000000000006</v>
      </c>
      <c r="AB4794" s="188">
        <v>103.07</v>
      </c>
      <c r="AC4794" s="188">
        <v>69.67</v>
      </c>
      <c r="AD4794" s="188">
        <v>76.650000000000006</v>
      </c>
      <c r="AE4794" s="188">
        <v>62.51</v>
      </c>
      <c r="AF4794" s="188"/>
    </row>
    <row r="4795" spans="1:32" x14ac:dyDescent="0.3">
      <c r="A4795" s="180" t="s">
        <v>973</v>
      </c>
      <c r="B4795" s="180">
        <v>6158</v>
      </c>
      <c r="C4795" s="182" t="s">
        <v>31658</v>
      </c>
      <c r="D4795" s="180" t="s">
        <v>6</v>
      </c>
      <c r="E4795" s="180" t="s">
        <v>857</v>
      </c>
      <c r="F4795" s="188">
        <v>7.09</v>
      </c>
      <c r="G4795" s="188">
        <v>6.83</v>
      </c>
      <c r="H4795" s="188">
        <v>8.1999999999999993</v>
      </c>
      <c r="I4795" s="188">
        <v>8.9700000000000006</v>
      </c>
      <c r="J4795" s="188">
        <v>6.93</v>
      </c>
      <c r="K4795" s="188">
        <v>8.41</v>
      </c>
      <c r="L4795" s="188">
        <v>7.22</v>
      </c>
      <c r="M4795" s="188">
        <v>6.83</v>
      </c>
      <c r="N4795" s="188">
        <v>7.22</v>
      </c>
      <c r="O4795" s="188">
        <v>8.1999999999999993</v>
      </c>
      <c r="P4795" s="188">
        <v>9.4</v>
      </c>
      <c r="Q4795" s="188">
        <v>8.52</v>
      </c>
      <c r="R4795" s="188">
        <v>11.52</v>
      </c>
      <c r="S4795" s="188">
        <v>7.69</v>
      </c>
      <c r="T4795" s="188">
        <v>7.68</v>
      </c>
      <c r="U4795" s="188">
        <v>7.09</v>
      </c>
      <c r="V4795" s="188">
        <v>7.03</v>
      </c>
      <c r="W4795" s="188">
        <v>7.26</v>
      </c>
      <c r="X4795" s="188">
        <v>9.91</v>
      </c>
      <c r="Y4795" s="188">
        <v>6.6</v>
      </c>
      <c r="Z4795" s="188">
        <v>8.11</v>
      </c>
      <c r="AA4795" s="188">
        <v>7.26</v>
      </c>
      <c r="AB4795" s="188">
        <v>9.14</v>
      </c>
      <c r="AC4795" s="188">
        <v>7.91</v>
      </c>
      <c r="AD4795" s="188">
        <v>7.6</v>
      </c>
      <c r="AE4795" s="188">
        <v>8.5399999999999991</v>
      </c>
      <c r="AF4795" s="188">
        <v>6.89</v>
      </c>
    </row>
    <row r="4796" spans="1:32" x14ac:dyDescent="0.3">
      <c r="A4796" s="180" t="s">
        <v>973</v>
      </c>
      <c r="B4796" s="180">
        <v>6156</v>
      </c>
      <c r="C4796" s="182" t="s">
        <v>31659</v>
      </c>
      <c r="D4796" s="180" t="s">
        <v>6</v>
      </c>
      <c r="E4796" s="180" t="s">
        <v>857</v>
      </c>
      <c r="F4796" s="188">
        <v>6.08</v>
      </c>
      <c r="G4796" s="188">
        <v>5.86</v>
      </c>
      <c r="H4796" s="188">
        <v>7.03</v>
      </c>
      <c r="I4796" s="188">
        <v>7.69</v>
      </c>
      <c r="J4796" s="188">
        <v>5.95</v>
      </c>
      <c r="K4796" s="188">
        <v>7.22</v>
      </c>
      <c r="L4796" s="188">
        <v>6.19</v>
      </c>
      <c r="M4796" s="188">
        <v>5.86</v>
      </c>
      <c r="N4796" s="188">
        <v>6.19</v>
      </c>
      <c r="O4796" s="188">
        <v>7.03</v>
      </c>
      <c r="P4796" s="188">
        <v>8.06</v>
      </c>
      <c r="Q4796" s="188">
        <v>7.31</v>
      </c>
      <c r="R4796" s="188">
        <v>9.89</v>
      </c>
      <c r="S4796" s="188">
        <v>6.59</v>
      </c>
      <c r="T4796" s="188">
        <v>6.59</v>
      </c>
      <c r="U4796" s="188">
        <v>6.08</v>
      </c>
      <c r="V4796" s="188">
        <v>6.03</v>
      </c>
      <c r="W4796" s="188">
        <v>6.23</v>
      </c>
      <c r="X4796" s="188">
        <v>8.5</v>
      </c>
      <c r="Y4796" s="188">
        <v>5.66</v>
      </c>
      <c r="Z4796" s="188">
        <v>6.96</v>
      </c>
      <c r="AA4796" s="188">
        <v>6.23</v>
      </c>
      <c r="AB4796" s="188">
        <v>7.84</v>
      </c>
      <c r="AC4796" s="188">
        <v>6.79</v>
      </c>
      <c r="AD4796" s="188">
        <v>6.52</v>
      </c>
      <c r="AE4796" s="188">
        <v>7.33</v>
      </c>
      <c r="AF4796" s="188">
        <v>5.91</v>
      </c>
    </row>
    <row r="4797" spans="1:32" x14ac:dyDescent="0.3">
      <c r="A4797" s="180" t="s">
        <v>973</v>
      </c>
      <c r="B4797" s="180">
        <v>6153</v>
      </c>
      <c r="C4797" s="182" t="s">
        <v>31660</v>
      </c>
      <c r="D4797" s="180" t="s">
        <v>6</v>
      </c>
      <c r="E4797" s="180" t="s">
        <v>857</v>
      </c>
      <c r="F4797" s="188">
        <v>4.88</v>
      </c>
      <c r="G4797" s="188">
        <v>4.7</v>
      </c>
      <c r="H4797" s="188">
        <v>5.64</v>
      </c>
      <c r="I4797" s="188">
        <v>6.17</v>
      </c>
      <c r="J4797" s="188">
        <v>4.7699999999999996</v>
      </c>
      <c r="K4797" s="188">
        <v>5.79</v>
      </c>
      <c r="L4797" s="188">
        <v>4.97</v>
      </c>
      <c r="M4797" s="188">
        <v>4.7</v>
      </c>
      <c r="N4797" s="188">
        <v>4.97</v>
      </c>
      <c r="O4797" s="188">
        <v>5.64</v>
      </c>
      <c r="P4797" s="188">
        <v>6.47</v>
      </c>
      <c r="Q4797" s="188">
        <v>5.87</v>
      </c>
      <c r="R4797" s="188">
        <v>7.93</v>
      </c>
      <c r="S4797" s="188">
        <v>5.29</v>
      </c>
      <c r="T4797" s="188">
        <v>5.28</v>
      </c>
      <c r="U4797" s="188">
        <v>4.88</v>
      </c>
      <c r="V4797" s="188">
        <v>4.84</v>
      </c>
      <c r="W4797" s="188">
        <v>5</v>
      </c>
      <c r="X4797" s="188">
        <v>6.82</v>
      </c>
      <c r="Y4797" s="188">
        <v>4.54</v>
      </c>
      <c r="Z4797" s="188">
        <v>5.58</v>
      </c>
      <c r="AA4797" s="188">
        <v>5</v>
      </c>
      <c r="AB4797" s="188">
        <v>6.29</v>
      </c>
      <c r="AC4797" s="188">
        <v>5.44</v>
      </c>
      <c r="AD4797" s="188">
        <v>5.23</v>
      </c>
      <c r="AE4797" s="188">
        <v>5.88</v>
      </c>
      <c r="AF4797" s="188">
        <v>4.74</v>
      </c>
    </row>
    <row r="4798" spans="1:32" x14ac:dyDescent="0.3">
      <c r="A4798" s="180" t="s">
        <v>973</v>
      </c>
      <c r="B4798" s="180">
        <v>6154</v>
      </c>
      <c r="C4798" s="182" t="s">
        <v>31661</v>
      </c>
      <c r="D4798" s="180" t="s">
        <v>6</v>
      </c>
      <c r="E4798" s="180" t="s">
        <v>857</v>
      </c>
      <c r="F4798" s="188">
        <v>8.67</v>
      </c>
      <c r="G4798" s="188">
        <v>8.36</v>
      </c>
      <c r="H4798" s="188">
        <v>10.029999999999999</v>
      </c>
      <c r="I4798" s="188">
        <v>10.97</v>
      </c>
      <c r="J4798" s="188">
        <v>8.48</v>
      </c>
      <c r="K4798" s="188">
        <v>10.29</v>
      </c>
      <c r="L4798" s="188">
        <v>8.83</v>
      </c>
      <c r="M4798" s="188">
        <v>8.36</v>
      </c>
      <c r="N4798" s="188">
        <v>8.83</v>
      </c>
      <c r="O4798" s="188">
        <v>10.029999999999999</v>
      </c>
      <c r="P4798" s="188">
        <v>11.49</v>
      </c>
      <c r="Q4798" s="188">
        <v>10.43</v>
      </c>
      <c r="R4798" s="188">
        <v>14.1</v>
      </c>
      <c r="S4798" s="188">
        <v>9.4</v>
      </c>
      <c r="T4798" s="188">
        <v>9.39</v>
      </c>
      <c r="U4798" s="188">
        <v>8.67</v>
      </c>
      <c r="V4798" s="188">
        <v>8.6</v>
      </c>
      <c r="W4798" s="188">
        <v>8.8800000000000008</v>
      </c>
      <c r="X4798" s="188">
        <v>12.12</v>
      </c>
      <c r="Y4798" s="188">
        <v>8.08</v>
      </c>
      <c r="Z4798" s="188">
        <v>9.93</v>
      </c>
      <c r="AA4798" s="188">
        <v>8.8800000000000008</v>
      </c>
      <c r="AB4798" s="188">
        <v>11.18</v>
      </c>
      <c r="AC4798" s="188">
        <v>9.68</v>
      </c>
      <c r="AD4798" s="188">
        <v>9.3000000000000007</v>
      </c>
      <c r="AE4798" s="188">
        <v>10.45</v>
      </c>
      <c r="AF4798" s="188">
        <v>8.43</v>
      </c>
    </row>
    <row r="4799" spans="1:32" x14ac:dyDescent="0.3">
      <c r="A4799" s="180" t="s">
        <v>973</v>
      </c>
      <c r="B4799" s="180">
        <v>6155</v>
      </c>
      <c r="C4799" s="182" t="s">
        <v>31662</v>
      </c>
      <c r="D4799" s="180" t="s">
        <v>6</v>
      </c>
      <c r="E4799" s="180" t="s">
        <v>857</v>
      </c>
      <c r="F4799" s="188">
        <v>19.96</v>
      </c>
      <c r="G4799" s="188">
        <v>19.239999999999998</v>
      </c>
      <c r="H4799" s="188">
        <v>23.09</v>
      </c>
      <c r="I4799" s="188">
        <v>25.26</v>
      </c>
      <c r="J4799" s="188">
        <v>19.53</v>
      </c>
      <c r="K4799" s="188">
        <v>23.69</v>
      </c>
      <c r="L4799" s="188">
        <v>20.32</v>
      </c>
      <c r="M4799" s="188">
        <v>19.239999999999998</v>
      </c>
      <c r="N4799" s="188">
        <v>20.32</v>
      </c>
      <c r="O4799" s="188">
        <v>23.09</v>
      </c>
      <c r="P4799" s="188">
        <v>26.46</v>
      </c>
      <c r="Q4799" s="188">
        <v>24</v>
      </c>
      <c r="R4799" s="188">
        <v>32.450000000000003</v>
      </c>
      <c r="S4799" s="188">
        <v>21.65</v>
      </c>
      <c r="T4799" s="188">
        <v>21.62</v>
      </c>
      <c r="U4799" s="188">
        <v>19.96</v>
      </c>
      <c r="V4799" s="188">
        <v>19.79</v>
      </c>
      <c r="W4799" s="188">
        <v>20.440000000000001</v>
      </c>
      <c r="X4799" s="188">
        <v>27.9</v>
      </c>
      <c r="Y4799" s="188">
        <v>18.59</v>
      </c>
      <c r="Z4799" s="188">
        <v>22.85</v>
      </c>
      <c r="AA4799" s="188">
        <v>20.440000000000001</v>
      </c>
      <c r="AB4799" s="188">
        <v>25.74</v>
      </c>
      <c r="AC4799" s="188">
        <v>22.27</v>
      </c>
      <c r="AD4799" s="188">
        <v>21.41</v>
      </c>
      <c r="AE4799" s="188">
        <v>24.05</v>
      </c>
      <c r="AF4799" s="188">
        <v>19.41</v>
      </c>
    </row>
    <row r="4800" spans="1:32" x14ac:dyDescent="0.3">
      <c r="A4800" s="180" t="s">
        <v>973</v>
      </c>
      <c r="B4800" s="180">
        <v>43595</v>
      </c>
      <c r="C4800" s="182" t="s">
        <v>24630</v>
      </c>
      <c r="D4800" s="180" t="s">
        <v>6</v>
      </c>
      <c r="E4800" s="180" t="s">
        <v>857</v>
      </c>
      <c r="F4800" s="188">
        <v>21.41</v>
      </c>
      <c r="G4800" s="188">
        <v>20.38</v>
      </c>
      <c r="H4800" s="188">
        <v>20.94</v>
      </c>
      <c r="I4800" s="188">
        <v>18.149999999999999</v>
      </c>
      <c r="J4800" s="188">
        <v>20.07</v>
      </c>
      <c r="K4800" s="188">
        <v>22.24</v>
      </c>
      <c r="L4800" s="188">
        <v>19.98</v>
      </c>
      <c r="M4800" s="188">
        <v>19.54</v>
      </c>
      <c r="N4800" s="188">
        <v>22.65</v>
      </c>
      <c r="O4800" s="188">
        <v>18.61</v>
      </c>
      <c r="P4800" s="188">
        <v>20.239999999999998</v>
      </c>
      <c r="Q4800" s="188">
        <v>22.11</v>
      </c>
      <c r="R4800" s="188">
        <v>25.19</v>
      </c>
      <c r="S4800" s="188">
        <v>21.13</v>
      </c>
      <c r="T4800" s="188">
        <v>20.94</v>
      </c>
      <c r="U4800" s="188">
        <v>22.24</v>
      </c>
      <c r="V4800" s="188">
        <v>20.48</v>
      </c>
      <c r="W4800" s="188">
        <v>19.55</v>
      </c>
      <c r="X4800" s="188">
        <v>20.43</v>
      </c>
      <c r="Y4800" s="188">
        <v>19.55</v>
      </c>
      <c r="Z4800" s="188">
        <v>23.73</v>
      </c>
      <c r="AA4800" s="188">
        <v>18.61</v>
      </c>
      <c r="AB4800" s="188">
        <v>21.01</v>
      </c>
      <c r="AC4800" s="188">
        <v>22.95</v>
      </c>
      <c r="AD4800" s="188">
        <v>20.94</v>
      </c>
      <c r="AE4800" s="188">
        <v>18.61</v>
      </c>
      <c r="AF4800" s="188">
        <v>22.34</v>
      </c>
    </row>
    <row r="4801" spans="1:32" x14ac:dyDescent="0.3">
      <c r="A4801" s="180" t="s">
        <v>973</v>
      </c>
      <c r="B4801" s="180">
        <v>43596</v>
      </c>
      <c r="C4801" s="182" t="s">
        <v>24631</v>
      </c>
      <c r="D4801" s="180" t="s">
        <v>6</v>
      </c>
      <c r="E4801" s="180" t="s">
        <v>857</v>
      </c>
      <c r="F4801" s="188">
        <v>24.74</v>
      </c>
      <c r="G4801" s="188">
        <v>23.56</v>
      </c>
      <c r="H4801" s="188">
        <v>24.2</v>
      </c>
      <c r="I4801" s="188">
        <v>20.98</v>
      </c>
      <c r="J4801" s="188">
        <v>23.19</v>
      </c>
      <c r="K4801" s="188">
        <v>25.71</v>
      </c>
      <c r="L4801" s="188">
        <v>23.09</v>
      </c>
      <c r="M4801" s="188">
        <v>22.58</v>
      </c>
      <c r="N4801" s="188">
        <v>26.18</v>
      </c>
      <c r="O4801" s="188">
        <v>21.51</v>
      </c>
      <c r="P4801" s="188">
        <v>23.4</v>
      </c>
      <c r="Q4801" s="188">
        <v>25.55</v>
      </c>
      <c r="R4801" s="188">
        <v>29.11</v>
      </c>
      <c r="S4801" s="188">
        <v>24.42</v>
      </c>
      <c r="T4801" s="188">
        <v>24.2</v>
      </c>
      <c r="U4801" s="188">
        <v>25.71</v>
      </c>
      <c r="V4801" s="188">
        <v>23.67</v>
      </c>
      <c r="W4801" s="188">
        <v>22.59</v>
      </c>
      <c r="X4801" s="188">
        <v>23.61</v>
      </c>
      <c r="Y4801" s="188">
        <v>22.59</v>
      </c>
      <c r="Z4801" s="188">
        <v>27.43</v>
      </c>
      <c r="AA4801" s="188">
        <v>21.51</v>
      </c>
      <c r="AB4801" s="188">
        <v>24.28</v>
      </c>
      <c r="AC4801" s="188">
        <v>26.53</v>
      </c>
      <c r="AD4801" s="188">
        <v>24.2</v>
      </c>
      <c r="AE4801" s="188">
        <v>21.51</v>
      </c>
      <c r="AF4801" s="188">
        <v>25.82</v>
      </c>
    </row>
    <row r="4802" spans="1:32" x14ac:dyDescent="0.3">
      <c r="A4802" s="180" t="s">
        <v>973</v>
      </c>
      <c r="B4802" s="180">
        <v>38108</v>
      </c>
      <c r="C4802" s="182" t="s">
        <v>24632</v>
      </c>
      <c r="D4802" s="180" t="s">
        <v>6</v>
      </c>
      <c r="E4802" s="180" t="s">
        <v>857</v>
      </c>
      <c r="F4802" s="188">
        <v>72.91</v>
      </c>
      <c r="G4802" s="188">
        <v>62.49</v>
      </c>
      <c r="H4802" s="188">
        <v>51.3</v>
      </c>
      <c r="I4802" s="188">
        <v>65.260000000000005</v>
      </c>
      <c r="J4802" s="188">
        <v>36.19</v>
      </c>
      <c r="K4802" s="188">
        <v>51.56</v>
      </c>
      <c r="L4802" s="188">
        <v>78.069999999999993</v>
      </c>
      <c r="M4802" s="188">
        <v>58.85</v>
      </c>
      <c r="N4802" s="188">
        <v>46.35</v>
      </c>
      <c r="O4802" s="188">
        <v>44.01</v>
      </c>
      <c r="P4802" s="188">
        <v>44.27</v>
      </c>
      <c r="Q4802" s="188">
        <v>40.72</v>
      </c>
      <c r="R4802" s="188">
        <v>46.82</v>
      </c>
      <c r="S4802" s="188">
        <v>44.53</v>
      </c>
      <c r="T4802" s="188">
        <v>46.87</v>
      </c>
      <c r="U4802" s="188">
        <v>39.58</v>
      </c>
      <c r="V4802" s="188">
        <v>56.24</v>
      </c>
      <c r="W4802" s="188">
        <v>46.35</v>
      </c>
      <c r="X4802" s="188">
        <v>39.58</v>
      </c>
      <c r="Y4802" s="188">
        <v>43.22</v>
      </c>
      <c r="Z4802" s="188">
        <v>49.47</v>
      </c>
      <c r="AA4802" s="188">
        <v>44.01</v>
      </c>
      <c r="AB4802" s="188">
        <v>56.19</v>
      </c>
      <c r="AC4802" s="188">
        <v>49.94</v>
      </c>
      <c r="AD4802" s="188">
        <v>38.43</v>
      </c>
      <c r="AE4802" s="188">
        <v>53.38</v>
      </c>
      <c r="AF4802" s="188">
        <v>44.27</v>
      </c>
    </row>
    <row r="4803" spans="1:32" x14ac:dyDescent="0.3">
      <c r="A4803" s="180" t="s">
        <v>973</v>
      </c>
      <c r="B4803" s="180">
        <v>38087</v>
      </c>
      <c r="C4803" s="182" t="s">
        <v>24633</v>
      </c>
      <c r="D4803" s="180" t="s">
        <v>6</v>
      </c>
      <c r="E4803" s="180" t="s">
        <v>857</v>
      </c>
      <c r="F4803" s="188">
        <v>93.78</v>
      </c>
      <c r="G4803" s="188">
        <v>80.38</v>
      </c>
      <c r="H4803" s="188">
        <v>65.98</v>
      </c>
      <c r="I4803" s="188">
        <v>83.93</v>
      </c>
      <c r="J4803" s="188">
        <v>46.55</v>
      </c>
      <c r="K4803" s="188">
        <v>66.31</v>
      </c>
      <c r="L4803" s="188">
        <v>100.41</v>
      </c>
      <c r="M4803" s="188">
        <v>75.69</v>
      </c>
      <c r="N4803" s="188">
        <v>59.61</v>
      </c>
      <c r="O4803" s="188">
        <v>56.6</v>
      </c>
      <c r="P4803" s="188">
        <v>56.94</v>
      </c>
      <c r="Q4803" s="188">
        <v>52.38</v>
      </c>
      <c r="R4803" s="188">
        <v>60.22</v>
      </c>
      <c r="S4803" s="188">
        <v>57.27</v>
      </c>
      <c r="T4803" s="188">
        <v>60.28</v>
      </c>
      <c r="U4803" s="188">
        <v>50.91</v>
      </c>
      <c r="V4803" s="188">
        <v>72.34</v>
      </c>
      <c r="W4803" s="188">
        <v>59.61</v>
      </c>
      <c r="X4803" s="188">
        <v>50.91</v>
      </c>
      <c r="Y4803" s="188">
        <v>55.6</v>
      </c>
      <c r="Z4803" s="188">
        <v>63.63</v>
      </c>
      <c r="AA4803" s="188">
        <v>56.6</v>
      </c>
      <c r="AB4803" s="188">
        <v>72.28</v>
      </c>
      <c r="AC4803" s="188">
        <v>64.239999999999995</v>
      </c>
      <c r="AD4803" s="188">
        <v>49.43</v>
      </c>
      <c r="AE4803" s="188">
        <v>68.66</v>
      </c>
      <c r="AF4803" s="188">
        <v>56.94</v>
      </c>
    </row>
    <row r="4804" spans="1:32" x14ac:dyDescent="0.3">
      <c r="A4804" s="180" t="s">
        <v>973</v>
      </c>
      <c r="B4804" s="180">
        <v>38109</v>
      </c>
      <c r="C4804" s="182" t="s">
        <v>24634</v>
      </c>
      <c r="D4804" s="180" t="s">
        <v>6</v>
      </c>
      <c r="E4804" s="180" t="s">
        <v>857</v>
      </c>
      <c r="F4804" s="188">
        <v>116.53</v>
      </c>
      <c r="G4804" s="188">
        <v>99.88</v>
      </c>
      <c r="H4804" s="188">
        <v>81.99</v>
      </c>
      <c r="I4804" s="188">
        <v>104.29</v>
      </c>
      <c r="J4804" s="188">
        <v>57.85</v>
      </c>
      <c r="K4804" s="188">
        <v>82.4</v>
      </c>
      <c r="L4804" s="188">
        <v>124.77</v>
      </c>
      <c r="M4804" s="188">
        <v>94.05</v>
      </c>
      <c r="N4804" s="188">
        <v>74.08</v>
      </c>
      <c r="O4804" s="188">
        <v>70.33</v>
      </c>
      <c r="P4804" s="188">
        <v>70.75</v>
      </c>
      <c r="Q4804" s="188">
        <v>65.09</v>
      </c>
      <c r="R4804" s="188">
        <v>74.83</v>
      </c>
      <c r="S4804" s="188">
        <v>71.16</v>
      </c>
      <c r="T4804" s="188">
        <v>74.91</v>
      </c>
      <c r="U4804" s="188">
        <v>63.26</v>
      </c>
      <c r="V4804" s="188">
        <v>89.89</v>
      </c>
      <c r="W4804" s="188">
        <v>74.08</v>
      </c>
      <c r="X4804" s="188">
        <v>63.26</v>
      </c>
      <c r="Y4804" s="188">
        <v>69.08</v>
      </c>
      <c r="Z4804" s="188">
        <v>79.069999999999993</v>
      </c>
      <c r="AA4804" s="188">
        <v>70.33</v>
      </c>
      <c r="AB4804" s="188">
        <v>89.81</v>
      </c>
      <c r="AC4804" s="188">
        <v>79.819999999999993</v>
      </c>
      <c r="AD4804" s="188">
        <v>61.43</v>
      </c>
      <c r="AE4804" s="188">
        <v>85.31</v>
      </c>
      <c r="AF4804" s="188">
        <v>70.75</v>
      </c>
    </row>
    <row r="4805" spans="1:32" x14ac:dyDescent="0.3">
      <c r="A4805" s="180" t="s">
        <v>973</v>
      </c>
      <c r="B4805" s="180">
        <v>38088</v>
      </c>
      <c r="C4805" s="182" t="s">
        <v>24635</v>
      </c>
      <c r="D4805" s="180" t="s">
        <v>6</v>
      </c>
      <c r="E4805" s="180" t="s">
        <v>857</v>
      </c>
      <c r="F4805" s="188">
        <v>122.53</v>
      </c>
      <c r="G4805" s="188">
        <v>105.02</v>
      </c>
      <c r="H4805" s="188">
        <v>86.21</v>
      </c>
      <c r="I4805" s="188">
        <v>109.66</v>
      </c>
      <c r="J4805" s="188">
        <v>60.82</v>
      </c>
      <c r="K4805" s="188">
        <v>86.64</v>
      </c>
      <c r="L4805" s="188">
        <v>131.19</v>
      </c>
      <c r="M4805" s="188">
        <v>98.9</v>
      </c>
      <c r="N4805" s="188">
        <v>77.89</v>
      </c>
      <c r="O4805" s="188">
        <v>73.95</v>
      </c>
      <c r="P4805" s="188">
        <v>74.39</v>
      </c>
      <c r="Q4805" s="188">
        <v>68.44</v>
      </c>
      <c r="R4805" s="188">
        <v>78.680000000000007</v>
      </c>
      <c r="S4805" s="188">
        <v>74.83</v>
      </c>
      <c r="T4805" s="188">
        <v>78.77</v>
      </c>
      <c r="U4805" s="188">
        <v>66.510000000000005</v>
      </c>
      <c r="V4805" s="188">
        <v>94.52</v>
      </c>
      <c r="W4805" s="188">
        <v>77.89</v>
      </c>
      <c r="X4805" s="188">
        <v>66.510000000000005</v>
      </c>
      <c r="Y4805" s="188">
        <v>72.64</v>
      </c>
      <c r="Z4805" s="188">
        <v>83.14</v>
      </c>
      <c r="AA4805" s="188">
        <v>73.95</v>
      </c>
      <c r="AB4805" s="188">
        <v>94.43</v>
      </c>
      <c r="AC4805" s="188">
        <v>83.93</v>
      </c>
      <c r="AD4805" s="188">
        <v>64.59</v>
      </c>
      <c r="AE4805" s="188">
        <v>89.71</v>
      </c>
      <c r="AF4805" s="188">
        <v>74.39</v>
      </c>
    </row>
    <row r="4806" spans="1:32" x14ac:dyDescent="0.3">
      <c r="A4806" s="180" t="s">
        <v>973</v>
      </c>
      <c r="B4806" s="180">
        <v>38110</v>
      </c>
      <c r="C4806" s="182" t="s">
        <v>24636</v>
      </c>
      <c r="D4806" s="180" t="s">
        <v>6</v>
      </c>
      <c r="E4806" s="180" t="s">
        <v>857</v>
      </c>
      <c r="F4806" s="188">
        <v>44.83</v>
      </c>
      <c r="G4806" s="188">
        <v>38.42</v>
      </c>
      <c r="H4806" s="188">
        <v>31.54</v>
      </c>
      <c r="I4806" s="188">
        <v>40.119999999999997</v>
      </c>
      <c r="J4806" s="188">
        <v>22.25</v>
      </c>
      <c r="K4806" s="188">
        <v>31.7</v>
      </c>
      <c r="L4806" s="188">
        <v>48</v>
      </c>
      <c r="M4806" s="188">
        <v>36.18</v>
      </c>
      <c r="N4806" s="188">
        <v>28.49</v>
      </c>
      <c r="O4806" s="188">
        <v>27.05</v>
      </c>
      <c r="P4806" s="188">
        <v>27.21</v>
      </c>
      <c r="Q4806" s="188">
        <v>25.04</v>
      </c>
      <c r="R4806" s="188">
        <v>28.78</v>
      </c>
      <c r="S4806" s="188">
        <v>27.37</v>
      </c>
      <c r="T4806" s="188">
        <v>28.81</v>
      </c>
      <c r="U4806" s="188">
        <v>24.33</v>
      </c>
      <c r="V4806" s="188">
        <v>34.58</v>
      </c>
      <c r="W4806" s="188">
        <v>28.49</v>
      </c>
      <c r="X4806" s="188">
        <v>24.33</v>
      </c>
      <c r="Y4806" s="188">
        <v>26.57</v>
      </c>
      <c r="Z4806" s="188">
        <v>30.42</v>
      </c>
      <c r="AA4806" s="188">
        <v>27.05</v>
      </c>
      <c r="AB4806" s="188">
        <v>34.549999999999997</v>
      </c>
      <c r="AC4806" s="188">
        <v>30.7</v>
      </c>
      <c r="AD4806" s="188">
        <v>23.63</v>
      </c>
      <c r="AE4806" s="188">
        <v>32.82</v>
      </c>
      <c r="AF4806" s="188">
        <v>27.21</v>
      </c>
    </row>
    <row r="4807" spans="1:32" x14ac:dyDescent="0.3">
      <c r="A4807" s="180" t="s">
        <v>973</v>
      </c>
      <c r="B4807" s="180">
        <v>38089</v>
      </c>
      <c r="C4807" s="182" t="s">
        <v>24638</v>
      </c>
      <c r="D4807" s="180" t="s">
        <v>6</v>
      </c>
      <c r="E4807" s="180" t="s">
        <v>857</v>
      </c>
      <c r="F4807" s="188">
        <v>78.11</v>
      </c>
      <c r="G4807" s="188">
        <v>66.95</v>
      </c>
      <c r="H4807" s="188">
        <v>54.95</v>
      </c>
      <c r="I4807" s="188">
        <v>69.91</v>
      </c>
      <c r="J4807" s="188">
        <v>38.770000000000003</v>
      </c>
      <c r="K4807" s="188">
        <v>55.23</v>
      </c>
      <c r="L4807" s="188">
        <v>83.63</v>
      </c>
      <c r="M4807" s="188">
        <v>63.04</v>
      </c>
      <c r="N4807" s="188">
        <v>49.65</v>
      </c>
      <c r="O4807" s="188">
        <v>47.14</v>
      </c>
      <c r="P4807" s="188">
        <v>47.42</v>
      </c>
      <c r="Q4807" s="188">
        <v>43.63</v>
      </c>
      <c r="R4807" s="188">
        <v>50.16</v>
      </c>
      <c r="S4807" s="188">
        <v>47.7</v>
      </c>
      <c r="T4807" s="188">
        <v>50.21</v>
      </c>
      <c r="U4807" s="188">
        <v>42.4</v>
      </c>
      <c r="V4807" s="188">
        <v>60.25</v>
      </c>
      <c r="W4807" s="188">
        <v>49.65</v>
      </c>
      <c r="X4807" s="188">
        <v>42.4</v>
      </c>
      <c r="Y4807" s="188">
        <v>46.31</v>
      </c>
      <c r="Z4807" s="188">
        <v>53</v>
      </c>
      <c r="AA4807" s="188">
        <v>47.14</v>
      </c>
      <c r="AB4807" s="188">
        <v>60.2</v>
      </c>
      <c r="AC4807" s="188">
        <v>53.5</v>
      </c>
      <c r="AD4807" s="188">
        <v>41.17</v>
      </c>
      <c r="AE4807" s="188">
        <v>57.19</v>
      </c>
      <c r="AF4807" s="188">
        <v>47.42</v>
      </c>
    </row>
    <row r="4808" spans="1:32" x14ac:dyDescent="0.3">
      <c r="A4808" s="180" t="s">
        <v>973</v>
      </c>
      <c r="B4808" s="180">
        <v>38111</v>
      </c>
      <c r="C4808" s="182" t="s">
        <v>24639</v>
      </c>
      <c r="D4808" s="180" t="s">
        <v>6</v>
      </c>
      <c r="E4808" s="180" t="s">
        <v>857</v>
      </c>
      <c r="F4808" s="188">
        <v>50.13</v>
      </c>
      <c r="G4808" s="188">
        <v>42.97</v>
      </c>
      <c r="H4808" s="188">
        <v>35.270000000000003</v>
      </c>
      <c r="I4808" s="188">
        <v>44.86</v>
      </c>
      <c r="J4808" s="188">
        <v>24.88</v>
      </c>
      <c r="K4808" s="188">
        <v>35.450000000000003</v>
      </c>
      <c r="L4808" s="188">
        <v>53.67</v>
      </c>
      <c r="M4808" s="188">
        <v>40.46</v>
      </c>
      <c r="N4808" s="188">
        <v>31.87</v>
      </c>
      <c r="O4808" s="188">
        <v>30.25</v>
      </c>
      <c r="P4808" s="188">
        <v>30.43</v>
      </c>
      <c r="Q4808" s="188">
        <v>28</v>
      </c>
      <c r="R4808" s="188">
        <v>32.19</v>
      </c>
      <c r="S4808" s="188">
        <v>30.61</v>
      </c>
      <c r="T4808" s="188">
        <v>32.22</v>
      </c>
      <c r="U4808" s="188">
        <v>27.21</v>
      </c>
      <c r="V4808" s="188">
        <v>38.67</v>
      </c>
      <c r="W4808" s="188">
        <v>31.87</v>
      </c>
      <c r="X4808" s="188">
        <v>27.21</v>
      </c>
      <c r="Y4808" s="188">
        <v>29.72</v>
      </c>
      <c r="Z4808" s="188">
        <v>34.01</v>
      </c>
      <c r="AA4808" s="188">
        <v>30.25</v>
      </c>
      <c r="AB4808" s="188">
        <v>38.630000000000003</v>
      </c>
      <c r="AC4808" s="188">
        <v>34.340000000000003</v>
      </c>
      <c r="AD4808" s="188">
        <v>26.42</v>
      </c>
      <c r="AE4808" s="188">
        <v>36.700000000000003</v>
      </c>
      <c r="AF4808" s="188">
        <v>30.43</v>
      </c>
    </row>
    <row r="4809" spans="1:32" x14ac:dyDescent="0.3">
      <c r="A4809" s="180" t="s">
        <v>973</v>
      </c>
      <c r="B4809" s="180">
        <v>38090</v>
      </c>
      <c r="C4809" s="182" t="s">
        <v>24640</v>
      </c>
      <c r="D4809" s="180" t="s">
        <v>6</v>
      </c>
      <c r="E4809" s="180" t="s">
        <v>857</v>
      </c>
      <c r="F4809" s="188">
        <v>80.73</v>
      </c>
      <c r="G4809" s="188">
        <v>69.2</v>
      </c>
      <c r="H4809" s="188">
        <v>56.8</v>
      </c>
      <c r="I4809" s="188">
        <v>72.260000000000005</v>
      </c>
      <c r="J4809" s="188">
        <v>40.08</v>
      </c>
      <c r="K4809" s="188">
        <v>57.09</v>
      </c>
      <c r="L4809" s="188">
        <v>86.44</v>
      </c>
      <c r="M4809" s="188">
        <v>65.16</v>
      </c>
      <c r="N4809" s="188">
        <v>51.32</v>
      </c>
      <c r="O4809" s="188">
        <v>48.73</v>
      </c>
      <c r="P4809" s="188">
        <v>49.01</v>
      </c>
      <c r="Q4809" s="188">
        <v>45.09</v>
      </c>
      <c r="R4809" s="188">
        <v>51.84</v>
      </c>
      <c r="S4809" s="188">
        <v>49.3</v>
      </c>
      <c r="T4809" s="188">
        <v>51.9</v>
      </c>
      <c r="U4809" s="188">
        <v>43.82</v>
      </c>
      <c r="V4809" s="188">
        <v>62.28</v>
      </c>
      <c r="W4809" s="188">
        <v>51.32</v>
      </c>
      <c r="X4809" s="188">
        <v>43.82</v>
      </c>
      <c r="Y4809" s="188">
        <v>47.86</v>
      </c>
      <c r="Z4809" s="188">
        <v>54.78</v>
      </c>
      <c r="AA4809" s="188">
        <v>48.73</v>
      </c>
      <c r="AB4809" s="188">
        <v>62.22</v>
      </c>
      <c r="AC4809" s="188">
        <v>55.3</v>
      </c>
      <c r="AD4809" s="188">
        <v>42.56</v>
      </c>
      <c r="AE4809" s="188">
        <v>59.11</v>
      </c>
      <c r="AF4809" s="188">
        <v>49.01</v>
      </c>
    </row>
    <row r="4810" spans="1:32" x14ac:dyDescent="0.3">
      <c r="A4810" s="180" t="s">
        <v>973</v>
      </c>
      <c r="B4810" s="180">
        <v>38400</v>
      </c>
      <c r="C4810" s="182" t="s">
        <v>24642</v>
      </c>
      <c r="D4810" s="180" t="s">
        <v>6</v>
      </c>
      <c r="E4810" s="180" t="s">
        <v>857</v>
      </c>
      <c r="F4810" s="188">
        <v>47.17</v>
      </c>
      <c r="G4810" s="188">
        <v>40.090000000000003</v>
      </c>
      <c r="H4810" s="188">
        <v>32.54</v>
      </c>
      <c r="I4810" s="188">
        <v>37.71</v>
      </c>
      <c r="J4810" s="188">
        <v>42.21</v>
      </c>
      <c r="K4810" s="188">
        <v>33.6</v>
      </c>
      <c r="L4810" s="188">
        <v>47.57</v>
      </c>
      <c r="M4810" s="188">
        <v>42.26</v>
      </c>
      <c r="N4810" s="188">
        <v>40.090000000000003</v>
      </c>
      <c r="O4810" s="188">
        <v>48.35</v>
      </c>
      <c r="P4810" s="188">
        <v>58.13</v>
      </c>
      <c r="Q4810" s="188">
        <v>56.6</v>
      </c>
      <c r="R4810" s="188">
        <v>52.71</v>
      </c>
      <c r="S4810" s="188">
        <v>39.450000000000003</v>
      </c>
      <c r="T4810" s="188">
        <v>36.549999999999997</v>
      </c>
      <c r="U4810" s="188">
        <v>44.78</v>
      </c>
      <c r="V4810" s="188">
        <v>41.1</v>
      </c>
      <c r="W4810" s="188">
        <v>44.81</v>
      </c>
      <c r="X4810" s="188">
        <v>42.45</v>
      </c>
      <c r="Y4810" s="188">
        <v>37.5</v>
      </c>
      <c r="Z4810" s="188">
        <v>47.17</v>
      </c>
      <c r="AA4810" s="188">
        <v>35.369999999999997</v>
      </c>
      <c r="AB4810" s="188">
        <v>46.39</v>
      </c>
      <c r="AC4810" s="188">
        <v>46.93</v>
      </c>
      <c r="AD4810" s="188">
        <v>42.45</v>
      </c>
      <c r="AE4810" s="188">
        <v>49.5</v>
      </c>
      <c r="AF4810" s="188">
        <v>46.93</v>
      </c>
    </row>
    <row r="4811" spans="1:32" x14ac:dyDescent="0.3">
      <c r="A4811" s="180" t="s">
        <v>26752</v>
      </c>
      <c r="B4811" s="180">
        <v>13726</v>
      </c>
      <c r="C4811" s="182" t="s">
        <v>24641</v>
      </c>
      <c r="D4811" s="180" t="s">
        <v>6</v>
      </c>
      <c r="E4811" s="180" t="s">
        <v>857</v>
      </c>
      <c r="F4811" s="188"/>
      <c r="G4811" s="188"/>
      <c r="H4811" s="188"/>
      <c r="I4811" s="188"/>
      <c r="J4811" s="188">
        <v>62126.27</v>
      </c>
      <c r="K4811" s="188"/>
      <c r="L4811" s="188"/>
      <c r="M4811" s="188"/>
      <c r="N4811" s="188"/>
      <c r="O4811" s="188"/>
      <c r="P4811" s="188"/>
      <c r="Q4811" s="188"/>
      <c r="R4811" s="188"/>
      <c r="S4811" s="188"/>
      <c r="T4811" s="188"/>
      <c r="U4811" s="188"/>
      <c r="V4811" s="188"/>
      <c r="W4811" s="188"/>
      <c r="X4811" s="188"/>
      <c r="Y4811" s="188"/>
      <c r="Z4811" s="188">
        <v>83398.78</v>
      </c>
      <c r="AA4811" s="188"/>
      <c r="AB4811" s="188">
        <v>86593.87</v>
      </c>
      <c r="AC4811" s="188"/>
      <c r="AD4811" s="188"/>
      <c r="AE4811" s="188">
        <v>70306.12</v>
      </c>
      <c r="AF4811" s="188"/>
    </row>
    <row r="4812" spans="1:32" x14ac:dyDescent="0.3">
      <c r="A4812" s="180" t="s">
        <v>973</v>
      </c>
      <c r="B4812" s="180">
        <v>12627</v>
      </c>
      <c r="C4812" s="182" t="s">
        <v>24643</v>
      </c>
      <c r="D4812" s="180" t="s">
        <v>6</v>
      </c>
      <c r="E4812" s="180" t="s">
        <v>857</v>
      </c>
      <c r="F4812" s="188">
        <v>1.5</v>
      </c>
      <c r="G4812" s="188">
        <v>1.23</v>
      </c>
      <c r="H4812" s="188">
        <v>0.94</v>
      </c>
      <c r="I4812" s="188">
        <v>1</v>
      </c>
      <c r="J4812" s="188">
        <v>1.1599999999999999</v>
      </c>
      <c r="K4812" s="188">
        <v>1.3</v>
      </c>
      <c r="L4812" s="188">
        <v>1.22</v>
      </c>
      <c r="M4812" s="188">
        <v>1.93</v>
      </c>
      <c r="N4812" s="188">
        <v>1.52</v>
      </c>
      <c r="O4812" s="188">
        <v>1.1499999999999999</v>
      </c>
      <c r="P4812" s="188">
        <v>1.4</v>
      </c>
      <c r="Q4812" s="188">
        <v>1.4</v>
      </c>
      <c r="R4812" s="188">
        <v>1.42</v>
      </c>
      <c r="S4812" s="188">
        <v>1.39</v>
      </c>
      <c r="T4812" s="188">
        <v>1.22</v>
      </c>
      <c r="U4812" s="188">
        <v>1.1100000000000001</v>
      </c>
      <c r="V4812" s="188">
        <v>1.24</v>
      </c>
      <c r="W4812" s="188">
        <v>1.1399999999999999</v>
      </c>
      <c r="X4812" s="188">
        <v>1.37</v>
      </c>
      <c r="Y4812" s="188">
        <v>1.37</v>
      </c>
      <c r="Z4812" s="188">
        <v>1.44</v>
      </c>
      <c r="AA4812" s="188">
        <v>1.23</v>
      </c>
      <c r="AB4812" s="188">
        <v>1.58</v>
      </c>
      <c r="AC4812" s="188">
        <v>1.3</v>
      </c>
      <c r="AD4812" s="188">
        <v>1.22</v>
      </c>
      <c r="AE4812" s="188">
        <v>1.54</v>
      </c>
      <c r="AF4812" s="188">
        <v>1.29</v>
      </c>
    </row>
    <row r="4813" spans="1:32" x14ac:dyDescent="0.3">
      <c r="A4813" s="180" t="s">
        <v>973</v>
      </c>
      <c r="B4813" s="180">
        <v>39996</v>
      </c>
      <c r="C4813" s="182" t="s">
        <v>31037</v>
      </c>
      <c r="D4813" s="180" t="s">
        <v>37</v>
      </c>
      <c r="E4813" s="180" t="s">
        <v>857</v>
      </c>
      <c r="F4813" s="188">
        <v>4.59</v>
      </c>
      <c r="G4813" s="188">
        <v>5.47</v>
      </c>
      <c r="H4813" s="188">
        <v>4.08</v>
      </c>
      <c r="I4813" s="188">
        <v>4.9800000000000004</v>
      </c>
      <c r="J4813" s="188">
        <v>5.51</v>
      </c>
      <c r="K4813" s="188">
        <v>4.25</v>
      </c>
      <c r="L4813" s="188">
        <v>3.67</v>
      </c>
      <c r="M4813" s="188">
        <v>3.43</v>
      </c>
      <c r="N4813" s="188">
        <v>3.75</v>
      </c>
      <c r="O4813" s="188">
        <v>5.09</v>
      </c>
      <c r="P4813" s="188">
        <v>3.65</v>
      </c>
      <c r="Q4813" s="188">
        <v>3.74</v>
      </c>
      <c r="R4813" s="188">
        <v>4.1500000000000004</v>
      </c>
      <c r="S4813" s="188">
        <v>4.87</v>
      </c>
      <c r="T4813" s="188">
        <v>4.4800000000000004</v>
      </c>
      <c r="U4813" s="188">
        <v>4.71</v>
      </c>
      <c r="V4813" s="188">
        <v>3.65</v>
      </c>
      <c r="W4813" s="188">
        <v>4.57</v>
      </c>
      <c r="X4813" s="188">
        <v>3.35</v>
      </c>
      <c r="Y4813" s="188">
        <v>4.91</v>
      </c>
      <c r="Z4813" s="188">
        <v>6.29</v>
      </c>
      <c r="AA4813" s="188">
        <v>3.67</v>
      </c>
      <c r="AB4813" s="188">
        <v>4.25</v>
      </c>
      <c r="AC4813" s="188">
        <v>4.25</v>
      </c>
      <c r="AD4813" s="188">
        <v>5.15</v>
      </c>
      <c r="AE4813" s="188">
        <v>3.34</v>
      </c>
      <c r="AF4813" s="188">
        <v>3.14</v>
      </c>
    </row>
    <row r="4814" spans="1:32" x14ac:dyDescent="0.3">
      <c r="A4814" s="180" t="s">
        <v>973</v>
      </c>
      <c r="B4814" s="180">
        <v>10478</v>
      </c>
      <c r="C4814" s="182" t="s">
        <v>24644</v>
      </c>
      <c r="D4814" s="180" t="s">
        <v>57</v>
      </c>
      <c r="E4814" s="180" t="s">
        <v>26586</v>
      </c>
      <c r="F4814" s="188">
        <v>43.26</v>
      </c>
      <c r="G4814" s="188">
        <v>47.6</v>
      </c>
      <c r="H4814" s="188">
        <v>35.42</v>
      </c>
      <c r="I4814" s="188">
        <v>35.24</v>
      </c>
      <c r="J4814" s="188">
        <v>39.76</v>
      </c>
      <c r="K4814" s="188">
        <v>41.72</v>
      </c>
      <c r="L4814" s="188">
        <v>36.74</v>
      </c>
      <c r="M4814" s="188">
        <v>41.55</v>
      </c>
      <c r="N4814" s="188">
        <v>38.65</v>
      </c>
      <c r="O4814" s="188">
        <v>45.95</v>
      </c>
      <c r="P4814" s="188">
        <v>44.37</v>
      </c>
      <c r="Q4814" s="188">
        <v>45.63</v>
      </c>
      <c r="R4814" s="188">
        <v>47.6</v>
      </c>
      <c r="S4814" s="188">
        <v>40.32</v>
      </c>
      <c r="T4814" s="188">
        <v>35.909999999999997</v>
      </c>
      <c r="U4814" s="188">
        <v>42.97</v>
      </c>
      <c r="V4814" s="188">
        <v>44.94</v>
      </c>
      <c r="W4814" s="188">
        <v>43.32</v>
      </c>
      <c r="X4814" s="188">
        <v>44.23</v>
      </c>
      <c r="Y4814" s="188">
        <v>38.340000000000003</v>
      </c>
      <c r="Z4814" s="188">
        <v>44.41</v>
      </c>
      <c r="AA4814" s="188">
        <v>39.020000000000003</v>
      </c>
      <c r="AB4814" s="188">
        <v>42.86</v>
      </c>
      <c r="AC4814" s="188">
        <v>38.36</v>
      </c>
      <c r="AD4814" s="188">
        <v>41.72</v>
      </c>
      <c r="AE4814" s="188">
        <v>42.87</v>
      </c>
      <c r="AF4814" s="188">
        <v>46.51</v>
      </c>
    </row>
    <row r="4815" spans="1:32" x14ac:dyDescent="0.3">
      <c r="A4815" s="180" t="s">
        <v>973</v>
      </c>
      <c r="B4815" s="180">
        <v>10481</v>
      </c>
      <c r="C4815" s="182" t="s">
        <v>24645</v>
      </c>
      <c r="D4815" s="180" t="s">
        <v>57</v>
      </c>
      <c r="E4815" s="180" t="s">
        <v>857</v>
      </c>
      <c r="F4815" s="188">
        <v>38.47</v>
      </c>
      <c r="G4815" s="188">
        <v>42.33</v>
      </c>
      <c r="H4815" s="188">
        <v>31.5</v>
      </c>
      <c r="I4815" s="188">
        <v>31.34</v>
      </c>
      <c r="J4815" s="188">
        <v>35.36</v>
      </c>
      <c r="K4815" s="188">
        <v>37.1</v>
      </c>
      <c r="L4815" s="188">
        <v>32.67</v>
      </c>
      <c r="M4815" s="188">
        <v>36.950000000000003</v>
      </c>
      <c r="N4815" s="188">
        <v>34.369999999999997</v>
      </c>
      <c r="O4815" s="188">
        <v>40.86</v>
      </c>
      <c r="P4815" s="188">
        <v>39.46</v>
      </c>
      <c r="Q4815" s="188">
        <v>40.58</v>
      </c>
      <c r="R4815" s="188">
        <v>42.33</v>
      </c>
      <c r="S4815" s="188">
        <v>35.86</v>
      </c>
      <c r="T4815" s="188">
        <v>31.93</v>
      </c>
      <c r="U4815" s="188">
        <v>38.21</v>
      </c>
      <c r="V4815" s="188">
        <v>39.96</v>
      </c>
      <c r="W4815" s="188">
        <v>38.520000000000003</v>
      </c>
      <c r="X4815" s="188">
        <v>39.33</v>
      </c>
      <c r="Y4815" s="188">
        <v>34.090000000000003</v>
      </c>
      <c r="Z4815" s="188">
        <v>39.49</v>
      </c>
      <c r="AA4815" s="188">
        <v>34.700000000000003</v>
      </c>
      <c r="AB4815" s="188">
        <v>38.11</v>
      </c>
      <c r="AC4815" s="188">
        <v>34.11</v>
      </c>
      <c r="AD4815" s="188">
        <v>37.1</v>
      </c>
      <c r="AE4815" s="188">
        <v>38.119999999999997</v>
      </c>
      <c r="AF4815" s="188">
        <v>41.36</v>
      </c>
    </row>
    <row r="4816" spans="1:32" x14ac:dyDescent="0.3">
      <c r="A4816" s="180" t="s">
        <v>973</v>
      </c>
      <c r="B4816" s="180">
        <v>10475</v>
      </c>
      <c r="C4816" s="182" t="s">
        <v>24646</v>
      </c>
      <c r="D4816" s="180" t="s">
        <v>57</v>
      </c>
      <c r="E4816" s="180" t="s">
        <v>857</v>
      </c>
      <c r="F4816" s="188">
        <v>37.229999999999997</v>
      </c>
      <c r="G4816" s="188">
        <v>40.96</v>
      </c>
      <c r="H4816" s="188">
        <v>30.48</v>
      </c>
      <c r="I4816" s="188">
        <v>30.32</v>
      </c>
      <c r="J4816" s="188">
        <v>34.21</v>
      </c>
      <c r="K4816" s="188">
        <v>35.9</v>
      </c>
      <c r="L4816" s="188">
        <v>31.61</v>
      </c>
      <c r="M4816" s="188">
        <v>35.75</v>
      </c>
      <c r="N4816" s="188">
        <v>33.26</v>
      </c>
      <c r="O4816" s="188">
        <v>39.54</v>
      </c>
      <c r="P4816" s="188">
        <v>38.18</v>
      </c>
      <c r="Q4816" s="188">
        <v>39.270000000000003</v>
      </c>
      <c r="R4816" s="188">
        <v>40.96</v>
      </c>
      <c r="S4816" s="188">
        <v>34.700000000000003</v>
      </c>
      <c r="T4816" s="188">
        <v>30.9</v>
      </c>
      <c r="U4816" s="188">
        <v>36.979999999999997</v>
      </c>
      <c r="V4816" s="188">
        <v>38.67</v>
      </c>
      <c r="W4816" s="188">
        <v>37.28</v>
      </c>
      <c r="X4816" s="188">
        <v>38.06</v>
      </c>
      <c r="Y4816" s="188">
        <v>32.99</v>
      </c>
      <c r="Z4816" s="188">
        <v>38.22</v>
      </c>
      <c r="AA4816" s="188">
        <v>33.58</v>
      </c>
      <c r="AB4816" s="188">
        <v>36.880000000000003</v>
      </c>
      <c r="AC4816" s="188">
        <v>33.01</v>
      </c>
      <c r="AD4816" s="188">
        <v>35.9</v>
      </c>
      <c r="AE4816" s="188">
        <v>36.89</v>
      </c>
      <c r="AF4816" s="188">
        <v>40.020000000000003</v>
      </c>
    </row>
    <row r="4817" spans="1:32" x14ac:dyDescent="0.3">
      <c r="A4817" s="180" t="s">
        <v>973</v>
      </c>
      <c r="B4817" s="180">
        <v>4030</v>
      </c>
      <c r="C4817" s="182" t="s">
        <v>24647</v>
      </c>
      <c r="D4817" s="180" t="s">
        <v>47</v>
      </c>
      <c r="E4817" s="180" t="s">
        <v>857</v>
      </c>
      <c r="F4817" s="188"/>
      <c r="G4817" s="188">
        <v>8.34</v>
      </c>
      <c r="H4817" s="188"/>
      <c r="I4817" s="188">
        <v>11.14</v>
      </c>
      <c r="J4817" s="188">
        <v>7.83</v>
      </c>
      <c r="K4817" s="188"/>
      <c r="L4817" s="188">
        <v>7.2</v>
      </c>
      <c r="M4817" s="188">
        <v>7.62</v>
      </c>
      <c r="N4817" s="188">
        <v>5.43</v>
      </c>
      <c r="O4817" s="188">
        <v>7.98</v>
      </c>
      <c r="P4817" s="188">
        <v>6.36</v>
      </c>
      <c r="Q4817" s="188"/>
      <c r="R4817" s="188">
        <v>7.72</v>
      </c>
      <c r="S4817" s="188">
        <v>9.43</v>
      </c>
      <c r="T4817" s="188">
        <v>8.58</v>
      </c>
      <c r="U4817" s="188">
        <v>7.16</v>
      </c>
      <c r="V4817" s="188">
        <v>10.56</v>
      </c>
      <c r="W4817" s="188">
        <v>8.74</v>
      </c>
      <c r="X4817" s="188">
        <v>9.93</v>
      </c>
      <c r="Y4817" s="188">
        <v>6.13</v>
      </c>
      <c r="Z4817" s="188">
        <v>9.19</v>
      </c>
      <c r="AA4817" s="188"/>
      <c r="AB4817" s="188">
        <v>7.61</v>
      </c>
      <c r="AC4817" s="188"/>
      <c r="AD4817" s="188">
        <v>9.9</v>
      </c>
      <c r="AE4817" s="188">
        <v>7.81</v>
      </c>
      <c r="AF4817" s="188"/>
    </row>
    <row r="4818" spans="1:32" x14ac:dyDescent="0.3">
      <c r="A4818" s="180" t="s">
        <v>973</v>
      </c>
      <c r="B4818" s="180">
        <v>4031</v>
      </c>
      <c r="C4818" s="182" t="s">
        <v>24648</v>
      </c>
      <c r="D4818" s="180" t="s">
        <v>47</v>
      </c>
      <c r="E4818" s="180" t="s">
        <v>857</v>
      </c>
      <c r="F4818" s="188"/>
      <c r="G4818" s="188">
        <v>39.19</v>
      </c>
      <c r="H4818" s="188"/>
      <c r="I4818" s="188">
        <v>52.37</v>
      </c>
      <c r="J4818" s="188">
        <v>36.82</v>
      </c>
      <c r="K4818" s="188"/>
      <c r="L4818" s="188">
        <v>33.840000000000003</v>
      </c>
      <c r="M4818" s="188">
        <v>35.82</v>
      </c>
      <c r="N4818" s="188">
        <v>25.53</v>
      </c>
      <c r="O4818" s="188">
        <v>37.520000000000003</v>
      </c>
      <c r="P4818" s="188">
        <v>29.91</v>
      </c>
      <c r="Q4818" s="188"/>
      <c r="R4818" s="188">
        <v>36.32</v>
      </c>
      <c r="S4818" s="188">
        <v>44.34</v>
      </c>
      <c r="T4818" s="188">
        <v>40.340000000000003</v>
      </c>
      <c r="U4818" s="188">
        <v>33.659999999999997</v>
      </c>
      <c r="V4818" s="188">
        <v>49.66</v>
      </c>
      <c r="W4818" s="188">
        <v>41.07</v>
      </c>
      <c r="X4818" s="188">
        <v>46.7</v>
      </c>
      <c r="Y4818" s="188">
        <v>28.8</v>
      </c>
      <c r="Z4818" s="188">
        <v>43.21</v>
      </c>
      <c r="AA4818" s="188"/>
      <c r="AB4818" s="188">
        <v>35.78</v>
      </c>
      <c r="AC4818" s="188"/>
      <c r="AD4818" s="188">
        <v>46.56</v>
      </c>
      <c r="AE4818" s="188">
        <v>36.700000000000003</v>
      </c>
      <c r="AF4818" s="188"/>
    </row>
    <row r="4819" spans="1:32" x14ac:dyDescent="0.3">
      <c r="A4819" s="180" t="s">
        <v>26752</v>
      </c>
      <c r="B4819" s="180">
        <v>11652</v>
      </c>
      <c r="C4819" s="182" t="s">
        <v>24649</v>
      </c>
      <c r="D4819" s="180" t="s">
        <v>6</v>
      </c>
      <c r="E4819" s="180" t="s">
        <v>26586</v>
      </c>
      <c r="F4819" s="188"/>
      <c r="G4819" s="188"/>
      <c r="H4819" s="188"/>
      <c r="I4819" s="188"/>
      <c r="J4819" s="188">
        <v>4305.5</v>
      </c>
      <c r="K4819" s="188"/>
      <c r="L4819" s="188"/>
      <c r="M4819" s="188"/>
      <c r="N4819" s="188">
        <v>4475</v>
      </c>
      <c r="O4819" s="188"/>
      <c r="P4819" s="188"/>
      <c r="Q4819" s="188"/>
      <c r="R4819" s="188"/>
      <c r="S4819" s="188"/>
      <c r="T4819" s="188"/>
      <c r="U4819" s="188"/>
      <c r="V4819" s="188">
        <v>3690</v>
      </c>
      <c r="W4819" s="188">
        <v>3638.99</v>
      </c>
      <c r="X4819" s="188">
        <v>3780</v>
      </c>
      <c r="Y4819" s="188"/>
      <c r="Z4819" s="188">
        <v>4425</v>
      </c>
      <c r="AA4819" s="188"/>
      <c r="AB4819" s="188">
        <v>4350</v>
      </c>
      <c r="AC4819" s="188"/>
      <c r="AD4819" s="188"/>
      <c r="AE4819" s="188">
        <v>4235.63</v>
      </c>
      <c r="AF4819" s="188"/>
    </row>
    <row r="4820" spans="1:32" x14ac:dyDescent="0.3">
      <c r="A4820" s="180" t="s">
        <v>26752</v>
      </c>
      <c r="B4820" s="180">
        <v>13896</v>
      </c>
      <c r="C4820" s="182" t="s">
        <v>24650</v>
      </c>
      <c r="D4820" s="180" t="s">
        <v>6</v>
      </c>
      <c r="E4820" s="180" t="s">
        <v>857</v>
      </c>
      <c r="F4820" s="188"/>
      <c r="G4820" s="188"/>
      <c r="H4820" s="188"/>
      <c r="I4820" s="188"/>
      <c r="J4820" s="188">
        <v>3862.41</v>
      </c>
      <c r="K4820" s="188"/>
      <c r="L4820" s="188"/>
      <c r="M4820" s="188"/>
      <c r="N4820" s="188">
        <v>4014.46</v>
      </c>
      <c r="O4820" s="188"/>
      <c r="P4820" s="188"/>
      <c r="Q4820" s="188"/>
      <c r="R4820" s="188"/>
      <c r="S4820" s="188"/>
      <c r="T4820" s="188"/>
      <c r="U4820" s="188"/>
      <c r="V4820" s="188">
        <v>3310.25</v>
      </c>
      <c r="W4820" s="188">
        <v>3264.49</v>
      </c>
      <c r="X4820" s="188">
        <v>3390.99</v>
      </c>
      <c r="Y4820" s="188"/>
      <c r="Z4820" s="188">
        <v>3969.61</v>
      </c>
      <c r="AA4820" s="188"/>
      <c r="AB4820" s="188">
        <v>3902.33</v>
      </c>
      <c r="AC4820" s="188"/>
      <c r="AD4820" s="188"/>
      <c r="AE4820" s="188">
        <v>3799.73</v>
      </c>
      <c r="AF4820" s="188"/>
    </row>
    <row r="4821" spans="1:32" x14ac:dyDescent="0.3">
      <c r="A4821" s="180" t="s">
        <v>26752</v>
      </c>
      <c r="B4821" s="180">
        <v>44470</v>
      </c>
      <c r="C4821" s="182" t="s">
        <v>31663</v>
      </c>
      <c r="D4821" s="180" t="s">
        <v>6</v>
      </c>
      <c r="E4821" s="180" t="s">
        <v>857</v>
      </c>
      <c r="F4821" s="188"/>
      <c r="G4821" s="188"/>
      <c r="H4821" s="188"/>
      <c r="I4821" s="188"/>
      <c r="J4821" s="188"/>
      <c r="K4821" s="188"/>
      <c r="L4821" s="188"/>
      <c r="M4821" s="188"/>
      <c r="N4821" s="188"/>
      <c r="O4821" s="188"/>
      <c r="P4821" s="188"/>
      <c r="Q4821" s="188"/>
      <c r="R4821" s="188"/>
      <c r="S4821" s="188"/>
      <c r="T4821" s="188"/>
      <c r="U4821" s="188"/>
      <c r="V4821" s="188"/>
      <c r="W4821" s="188"/>
      <c r="X4821" s="188"/>
      <c r="Y4821" s="188"/>
      <c r="Z4821" s="188"/>
      <c r="AA4821" s="188"/>
      <c r="AB4821" s="188"/>
      <c r="AC4821" s="188"/>
      <c r="AD4821" s="188"/>
      <c r="AE4821" s="188">
        <v>1795354.94</v>
      </c>
      <c r="AF4821" s="188"/>
    </row>
    <row r="4822" spans="1:32" x14ac:dyDescent="0.3">
      <c r="A4822" s="180" t="s">
        <v>26752</v>
      </c>
      <c r="B4822" s="180">
        <v>13476</v>
      </c>
      <c r="C4822" s="182" t="s">
        <v>24651</v>
      </c>
      <c r="D4822" s="180" t="s">
        <v>6</v>
      </c>
      <c r="E4822" s="180" t="s">
        <v>857</v>
      </c>
      <c r="F4822" s="188"/>
      <c r="G4822" s="188"/>
      <c r="H4822" s="188"/>
      <c r="I4822" s="188"/>
      <c r="J4822" s="188"/>
      <c r="K4822" s="188"/>
      <c r="L4822" s="188"/>
      <c r="M4822" s="188"/>
      <c r="N4822" s="188"/>
      <c r="O4822" s="188"/>
      <c r="P4822" s="188"/>
      <c r="Q4822" s="188"/>
      <c r="R4822" s="188"/>
      <c r="S4822" s="188"/>
      <c r="T4822" s="188"/>
      <c r="U4822" s="188"/>
      <c r="V4822" s="188"/>
      <c r="W4822" s="188"/>
      <c r="X4822" s="188"/>
      <c r="Y4822" s="188"/>
      <c r="Z4822" s="188"/>
      <c r="AA4822" s="188"/>
      <c r="AB4822" s="188"/>
      <c r="AC4822" s="188"/>
      <c r="AD4822" s="188"/>
      <c r="AE4822" s="188">
        <v>1808364.89</v>
      </c>
      <c r="AF4822" s="188"/>
    </row>
    <row r="4823" spans="1:32" x14ac:dyDescent="0.3">
      <c r="A4823" s="180" t="s">
        <v>26752</v>
      </c>
      <c r="B4823" s="180">
        <v>44491</v>
      </c>
      <c r="C4823" s="182" t="s">
        <v>31664</v>
      </c>
      <c r="D4823" s="180" t="s">
        <v>6</v>
      </c>
      <c r="E4823" s="180" t="s">
        <v>857</v>
      </c>
      <c r="F4823" s="188"/>
      <c r="G4823" s="188"/>
      <c r="H4823" s="188"/>
      <c r="I4823" s="188"/>
      <c r="J4823" s="188"/>
      <c r="K4823" s="188"/>
      <c r="L4823" s="188"/>
      <c r="M4823" s="188"/>
      <c r="N4823" s="188"/>
      <c r="O4823" s="188"/>
      <c r="P4823" s="188"/>
      <c r="Q4823" s="188"/>
      <c r="R4823" s="188"/>
      <c r="S4823" s="188"/>
      <c r="T4823" s="188"/>
      <c r="U4823" s="188"/>
      <c r="V4823" s="188"/>
      <c r="W4823" s="188"/>
      <c r="X4823" s="188"/>
      <c r="Y4823" s="188"/>
      <c r="Z4823" s="188"/>
      <c r="AA4823" s="188"/>
      <c r="AB4823" s="188"/>
      <c r="AC4823" s="188"/>
      <c r="AD4823" s="188"/>
      <c r="AE4823" s="188">
        <v>4264618.62</v>
      </c>
      <c r="AF4823" s="188"/>
    </row>
    <row r="4824" spans="1:32" x14ac:dyDescent="0.3">
      <c r="A4824" s="180" t="s">
        <v>26752</v>
      </c>
      <c r="B4824" s="180">
        <v>10488</v>
      </c>
      <c r="C4824" s="182" t="s">
        <v>24652</v>
      </c>
      <c r="D4824" s="180" t="s">
        <v>6</v>
      </c>
      <c r="E4824" s="180" t="s">
        <v>26586</v>
      </c>
      <c r="F4824" s="188"/>
      <c r="G4824" s="188"/>
      <c r="H4824" s="188"/>
      <c r="I4824" s="188"/>
      <c r="J4824" s="188"/>
      <c r="K4824" s="188"/>
      <c r="L4824" s="188"/>
      <c r="M4824" s="188"/>
      <c r="N4824" s="188"/>
      <c r="O4824" s="188"/>
      <c r="P4824" s="188"/>
      <c r="Q4824" s="188"/>
      <c r="R4824" s="188"/>
      <c r="S4824" s="188"/>
      <c r="T4824" s="188"/>
      <c r="U4824" s="188"/>
      <c r="V4824" s="188"/>
      <c r="W4824" s="188"/>
      <c r="X4824" s="188"/>
      <c r="Y4824" s="188"/>
      <c r="Z4824" s="188"/>
      <c r="AA4824" s="188"/>
      <c r="AB4824" s="188"/>
      <c r="AC4824" s="188"/>
      <c r="AD4824" s="188"/>
      <c r="AE4824" s="188">
        <v>2190853.52</v>
      </c>
      <c r="AF4824" s="188"/>
    </row>
    <row r="4825" spans="1:32" x14ac:dyDescent="0.3">
      <c r="A4825" s="180" t="s">
        <v>26752</v>
      </c>
      <c r="B4825" s="180">
        <v>13606</v>
      </c>
      <c r="C4825" s="182" t="s">
        <v>24653</v>
      </c>
      <c r="D4825" s="180" t="s">
        <v>6</v>
      </c>
      <c r="E4825" s="180" t="s">
        <v>857</v>
      </c>
      <c r="F4825" s="188"/>
      <c r="G4825" s="188"/>
      <c r="H4825" s="188"/>
      <c r="I4825" s="188"/>
      <c r="J4825" s="188"/>
      <c r="K4825" s="188"/>
      <c r="L4825" s="188"/>
      <c r="M4825" s="188"/>
      <c r="N4825" s="188"/>
      <c r="O4825" s="188"/>
      <c r="P4825" s="188"/>
      <c r="Q4825" s="188"/>
      <c r="R4825" s="188"/>
      <c r="S4825" s="188"/>
      <c r="T4825" s="188"/>
      <c r="U4825" s="188"/>
      <c r="V4825" s="188"/>
      <c r="W4825" s="188"/>
      <c r="X4825" s="188"/>
      <c r="Y4825" s="188"/>
      <c r="Z4825" s="188"/>
      <c r="AA4825" s="188"/>
      <c r="AB4825" s="188"/>
      <c r="AC4825" s="188"/>
      <c r="AD4825" s="188"/>
      <c r="AE4825" s="188">
        <v>1941064.88</v>
      </c>
      <c r="AF4825" s="188"/>
    </row>
    <row r="4826" spans="1:32" x14ac:dyDescent="0.3">
      <c r="A4826" s="180" t="s">
        <v>26723</v>
      </c>
      <c r="B4826" s="180">
        <v>10489</v>
      </c>
      <c r="C4826" s="182" t="s">
        <v>24654</v>
      </c>
      <c r="D4826" s="180" t="s">
        <v>40</v>
      </c>
      <c r="E4826" s="180" t="s">
        <v>857</v>
      </c>
      <c r="F4826" s="188">
        <v>22.34</v>
      </c>
      <c r="G4826" s="188">
        <v>15.4</v>
      </c>
      <c r="H4826" s="188">
        <v>19.12</v>
      </c>
      <c r="I4826" s="188">
        <v>19.75</v>
      </c>
      <c r="J4826" s="188">
        <v>17.11</v>
      </c>
      <c r="K4826" s="188">
        <v>16.62</v>
      </c>
      <c r="L4826" s="188">
        <v>20.81</v>
      </c>
      <c r="M4826" s="188">
        <v>19.77</v>
      </c>
      <c r="N4826" s="188">
        <v>20.68</v>
      </c>
      <c r="O4826" s="188">
        <v>17</v>
      </c>
      <c r="P4826" s="188">
        <v>19.52</v>
      </c>
      <c r="Q4826" s="188">
        <v>18.329999999999998</v>
      </c>
      <c r="R4826" s="188">
        <v>19.21</v>
      </c>
      <c r="S4826" s="188">
        <v>21.61</v>
      </c>
      <c r="T4826" s="188">
        <v>18.149999999999999</v>
      </c>
      <c r="U4826" s="188">
        <v>17.12</v>
      </c>
      <c r="V4826" s="188">
        <v>16.579999999999998</v>
      </c>
      <c r="W4826" s="188">
        <v>29.39</v>
      </c>
      <c r="X4826" s="188">
        <v>26.96</v>
      </c>
      <c r="Y4826" s="188">
        <v>15.17</v>
      </c>
      <c r="Z4826" s="188">
        <v>20.29</v>
      </c>
      <c r="AA4826" s="188">
        <v>22.53</v>
      </c>
      <c r="AB4826" s="188">
        <v>19.98</v>
      </c>
      <c r="AC4826" s="188">
        <v>23.16</v>
      </c>
      <c r="AD4826" s="188">
        <v>15.54</v>
      </c>
      <c r="AE4826" s="188">
        <v>21.39</v>
      </c>
      <c r="AF4826" s="188">
        <v>18.809999999999999</v>
      </c>
    </row>
    <row r="4827" spans="1:32" x14ac:dyDescent="0.3">
      <c r="A4827" s="180" t="s">
        <v>26723</v>
      </c>
      <c r="B4827" s="180">
        <v>41073</v>
      </c>
      <c r="C4827" s="182" t="s">
        <v>24655</v>
      </c>
      <c r="D4827" s="180" t="s">
        <v>63</v>
      </c>
      <c r="E4827" s="180" t="s">
        <v>857</v>
      </c>
      <c r="F4827" s="188">
        <v>3911.13</v>
      </c>
      <c r="G4827" s="188">
        <v>2688.84</v>
      </c>
      <c r="H4827" s="188">
        <v>3358.11</v>
      </c>
      <c r="I4827" s="188">
        <v>3436.06</v>
      </c>
      <c r="J4827" s="188">
        <v>2990.9</v>
      </c>
      <c r="K4827" s="188">
        <v>2927.23</v>
      </c>
      <c r="L4827" s="188">
        <v>3706.13</v>
      </c>
      <c r="M4827" s="188">
        <v>3467.09</v>
      </c>
      <c r="N4827" s="188">
        <v>3712.22</v>
      </c>
      <c r="O4827" s="188">
        <v>2993.57</v>
      </c>
      <c r="P4827" s="188">
        <v>3455.34</v>
      </c>
      <c r="Q4827" s="188">
        <v>3209.14</v>
      </c>
      <c r="R4827" s="188">
        <v>3457.56</v>
      </c>
      <c r="S4827" s="188">
        <v>3742.99</v>
      </c>
      <c r="T4827" s="188">
        <v>3164.11</v>
      </c>
      <c r="U4827" s="188">
        <v>2999.69</v>
      </c>
      <c r="V4827" s="188">
        <v>2929.71</v>
      </c>
      <c r="W4827" s="188">
        <v>5156.3500000000004</v>
      </c>
      <c r="X4827" s="188">
        <v>4739.3100000000004</v>
      </c>
      <c r="Y4827" s="188">
        <v>2653.24</v>
      </c>
      <c r="Z4827" s="188">
        <v>3534.19</v>
      </c>
      <c r="AA4827" s="188">
        <v>3935.05</v>
      </c>
      <c r="AB4827" s="188">
        <v>3512.19</v>
      </c>
      <c r="AC4827" s="188">
        <v>4065.81</v>
      </c>
      <c r="AD4827" s="188">
        <v>2747.2</v>
      </c>
      <c r="AE4827" s="188">
        <v>3749.26</v>
      </c>
      <c r="AF4827" s="188">
        <v>3307.79</v>
      </c>
    </row>
    <row r="4828" spans="1:32" x14ac:dyDescent="0.3">
      <c r="A4828" s="180" t="s">
        <v>27527</v>
      </c>
      <c r="B4828" s="180">
        <v>34391</v>
      </c>
      <c r="C4828" s="182" t="s">
        <v>24656</v>
      </c>
      <c r="D4828" s="180" t="s">
        <v>47</v>
      </c>
      <c r="E4828" s="180" t="s">
        <v>857</v>
      </c>
      <c r="F4828" s="188">
        <v>957.5</v>
      </c>
      <c r="G4828" s="188">
        <v>861.75</v>
      </c>
      <c r="H4828" s="188">
        <v>975.45</v>
      </c>
      <c r="I4828" s="188">
        <v>1292.6199999999999</v>
      </c>
      <c r="J4828" s="188">
        <v>957.5</v>
      </c>
      <c r="K4828" s="188"/>
      <c r="L4828" s="188">
        <v>660.67</v>
      </c>
      <c r="M4828" s="188">
        <v>683.84</v>
      </c>
      <c r="N4828" s="188">
        <v>634.34</v>
      </c>
      <c r="O4828" s="188">
        <v>766</v>
      </c>
      <c r="P4828" s="188">
        <v>497.9</v>
      </c>
      <c r="Q4828" s="188">
        <v>861.75</v>
      </c>
      <c r="R4828" s="188">
        <v>1206.45</v>
      </c>
      <c r="S4828" s="188">
        <v>927.81</v>
      </c>
      <c r="T4828" s="188">
        <v>933.32</v>
      </c>
      <c r="U4828" s="188">
        <v>689.4</v>
      </c>
      <c r="V4828" s="188">
        <v>861.75</v>
      </c>
      <c r="W4828" s="188">
        <v>682.21</v>
      </c>
      <c r="X4828" s="188">
        <v>667.85</v>
      </c>
      <c r="Y4828" s="188">
        <v>766</v>
      </c>
      <c r="Z4828" s="188">
        <v>1675.62</v>
      </c>
      <c r="AA4828" s="188">
        <v>766</v>
      </c>
      <c r="AB4828" s="188">
        <v>525.17999999999995</v>
      </c>
      <c r="AC4828" s="188">
        <v>550.55999999999995</v>
      </c>
      <c r="AD4828" s="188">
        <v>837.81</v>
      </c>
      <c r="AE4828" s="188">
        <v>861.75</v>
      </c>
      <c r="AF4828" s="188">
        <v>909.62</v>
      </c>
    </row>
    <row r="4829" spans="1:32" x14ac:dyDescent="0.3">
      <c r="A4829" s="180" t="s">
        <v>27527</v>
      </c>
      <c r="B4829" s="180">
        <v>10496</v>
      </c>
      <c r="C4829" s="182" t="s">
        <v>24657</v>
      </c>
      <c r="D4829" s="180" t="s">
        <v>47</v>
      </c>
      <c r="E4829" s="180" t="s">
        <v>857</v>
      </c>
      <c r="F4829" s="188">
        <v>833.33</v>
      </c>
      <c r="G4829" s="188">
        <v>750</v>
      </c>
      <c r="H4829" s="188">
        <v>848.95</v>
      </c>
      <c r="I4829" s="188">
        <v>1125</v>
      </c>
      <c r="J4829" s="188">
        <v>833.33</v>
      </c>
      <c r="K4829" s="188"/>
      <c r="L4829" s="188">
        <v>575</v>
      </c>
      <c r="M4829" s="188">
        <v>595.16</v>
      </c>
      <c r="N4829" s="188">
        <v>552.08000000000004</v>
      </c>
      <c r="O4829" s="188">
        <v>666.66</v>
      </c>
      <c r="P4829" s="188">
        <v>433.33</v>
      </c>
      <c r="Q4829" s="188">
        <v>750</v>
      </c>
      <c r="R4829" s="188">
        <v>1050</v>
      </c>
      <c r="S4829" s="188">
        <v>807.5</v>
      </c>
      <c r="T4829" s="188">
        <v>812.29</v>
      </c>
      <c r="U4829" s="188">
        <v>600</v>
      </c>
      <c r="V4829" s="188">
        <v>750</v>
      </c>
      <c r="W4829" s="188">
        <v>593.75</v>
      </c>
      <c r="X4829" s="188">
        <v>581.25</v>
      </c>
      <c r="Y4829" s="188">
        <v>666.66</v>
      </c>
      <c r="Z4829" s="188">
        <v>1458.33</v>
      </c>
      <c r="AA4829" s="188">
        <v>666.66</v>
      </c>
      <c r="AB4829" s="188">
        <v>457.08</v>
      </c>
      <c r="AC4829" s="188">
        <v>479.16</v>
      </c>
      <c r="AD4829" s="188">
        <v>729.16</v>
      </c>
      <c r="AE4829" s="188">
        <v>750</v>
      </c>
      <c r="AF4829" s="188">
        <v>791.66</v>
      </c>
    </row>
    <row r="4830" spans="1:32" x14ac:dyDescent="0.3">
      <c r="A4830" s="180" t="s">
        <v>27527</v>
      </c>
      <c r="B4830" s="180">
        <v>10497</v>
      </c>
      <c r="C4830" s="182" t="s">
        <v>31038</v>
      </c>
      <c r="D4830" s="180" t="s">
        <v>47</v>
      </c>
      <c r="E4830" s="180" t="s">
        <v>857</v>
      </c>
      <c r="F4830" s="188">
        <v>2166.66</v>
      </c>
      <c r="G4830" s="188">
        <v>1949.99</v>
      </c>
      <c r="H4830" s="188">
        <v>2207.29</v>
      </c>
      <c r="I4830" s="188">
        <v>2924.99</v>
      </c>
      <c r="J4830" s="188">
        <v>2166.66</v>
      </c>
      <c r="K4830" s="188"/>
      <c r="L4830" s="188">
        <v>1494.99</v>
      </c>
      <c r="M4830" s="188">
        <v>1547.43</v>
      </c>
      <c r="N4830" s="188">
        <v>1435.41</v>
      </c>
      <c r="O4830" s="188">
        <v>1733.33</v>
      </c>
      <c r="P4830" s="188">
        <v>1126.6600000000001</v>
      </c>
      <c r="Q4830" s="188">
        <v>1949.99</v>
      </c>
      <c r="R4830" s="188">
        <v>2729.99</v>
      </c>
      <c r="S4830" s="188">
        <v>2099.4899999999998</v>
      </c>
      <c r="T4830" s="188">
        <v>2111.9499999999998</v>
      </c>
      <c r="U4830" s="188">
        <v>1559.99</v>
      </c>
      <c r="V4830" s="188">
        <v>1949.99</v>
      </c>
      <c r="W4830" s="188">
        <v>1543.74</v>
      </c>
      <c r="X4830" s="188">
        <v>1511.24</v>
      </c>
      <c r="Y4830" s="188">
        <v>1733.33</v>
      </c>
      <c r="Z4830" s="188">
        <v>3791.66</v>
      </c>
      <c r="AA4830" s="188">
        <v>1733.33</v>
      </c>
      <c r="AB4830" s="188">
        <v>1188.4100000000001</v>
      </c>
      <c r="AC4830" s="188">
        <v>1245.83</v>
      </c>
      <c r="AD4830" s="188">
        <v>1895.83</v>
      </c>
      <c r="AE4830" s="188">
        <v>1949.99</v>
      </c>
      <c r="AF4830" s="188">
        <v>2058.33</v>
      </c>
    </row>
    <row r="4831" spans="1:32" x14ac:dyDescent="0.3">
      <c r="A4831" s="180" t="s">
        <v>27527</v>
      </c>
      <c r="B4831" s="180">
        <v>10504</v>
      </c>
      <c r="C4831" s="182" t="s">
        <v>24658</v>
      </c>
      <c r="D4831" s="180" t="s">
        <v>47</v>
      </c>
      <c r="E4831" s="180" t="s">
        <v>857</v>
      </c>
      <c r="F4831" s="188">
        <v>2533.33</v>
      </c>
      <c r="G4831" s="188">
        <v>2280</v>
      </c>
      <c r="H4831" s="188">
        <v>2580.83</v>
      </c>
      <c r="I4831" s="188">
        <v>3420</v>
      </c>
      <c r="J4831" s="188">
        <v>2533.33</v>
      </c>
      <c r="K4831" s="188"/>
      <c r="L4831" s="188">
        <v>1748</v>
      </c>
      <c r="M4831" s="188">
        <v>1809.3</v>
      </c>
      <c r="N4831" s="188">
        <v>1678.33</v>
      </c>
      <c r="O4831" s="188">
        <v>2026.66</v>
      </c>
      <c r="P4831" s="188">
        <v>1317.33</v>
      </c>
      <c r="Q4831" s="188">
        <v>2280</v>
      </c>
      <c r="R4831" s="188">
        <v>3192</v>
      </c>
      <c r="S4831" s="188">
        <v>2454.8000000000002</v>
      </c>
      <c r="T4831" s="188">
        <v>2469.36</v>
      </c>
      <c r="U4831" s="188">
        <v>1824</v>
      </c>
      <c r="V4831" s="188">
        <v>2280</v>
      </c>
      <c r="W4831" s="188">
        <v>1805</v>
      </c>
      <c r="X4831" s="188">
        <v>1767</v>
      </c>
      <c r="Y4831" s="188">
        <v>2026.66</v>
      </c>
      <c r="Z4831" s="188">
        <v>4433.33</v>
      </c>
      <c r="AA4831" s="188">
        <v>2026.66</v>
      </c>
      <c r="AB4831" s="188">
        <v>1389.53</v>
      </c>
      <c r="AC4831" s="188">
        <v>1456.66</v>
      </c>
      <c r="AD4831" s="188">
        <v>2216.66</v>
      </c>
      <c r="AE4831" s="188">
        <v>2280</v>
      </c>
      <c r="AF4831" s="188">
        <v>2406.66</v>
      </c>
    </row>
    <row r="4832" spans="1:32" x14ac:dyDescent="0.3">
      <c r="A4832" s="180" t="s">
        <v>973</v>
      </c>
      <c r="B4832" s="180">
        <v>34390</v>
      </c>
      <c r="C4832" s="182" t="s">
        <v>24659</v>
      </c>
      <c r="D4832" s="180" t="s">
        <v>47</v>
      </c>
      <c r="E4832" s="180" t="s">
        <v>857</v>
      </c>
      <c r="F4832" s="188">
        <v>746.66</v>
      </c>
      <c r="G4832" s="188">
        <v>671.99</v>
      </c>
      <c r="H4832" s="188">
        <v>760.66</v>
      </c>
      <c r="I4832" s="188">
        <v>1007.99</v>
      </c>
      <c r="J4832" s="188">
        <v>746.66</v>
      </c>
      <c r="K4832" s="188"/>
      <c r="L4832" s="188">
        <v>515.19000000000005</v>
      </c>
      <c r="M4832" s="188">
        <v>533.26</v>
      </c>
      <c r="N4832" s="188">
        <v>494.66</v>
      </c>
      <c r="O4832" s="188">
        <v>597.33000000000004</v>
      </c>
      <c r="P4832" s="188">
        <v>388.26</v>
      </c>
      <c r="Q4832" s="188">
        <v>671.99</v>
      </c>
      <c r="R4832" s="188">
        <v>940.79</v>
      </c>
      <c r="S4832" s="188">
        <v>723.51</v>
      </c>
      <c r="T4832" s="188">
        <v>727.81</v>
      </c>
      <c r="U4832" s="188">
        <v>537.59</v>
      </c>
      <c r="V4832" s="188">
        <v>671.99</v>
      </c>
      <c r="W4832" s="188">
        <v>531.99</v>
      </c>
      <c r="X4832" s="188">
        <v>520.79</v>
      </c>
      <c r="Y4832" s="188">
        <v>597.33000000000004</v>
      </c>
      <c r="Z4832" s="188">
        <v>1306.6600000000001</v>
      </c>
      <c r="AA4832" s="188">
        <v>597.33000000000004</v>
      </c>
      <c r="AB4832" s="188">
        <v>409.54</v>
      </c>
      <c r="AC4832" s="188">
        <v>429.33</v>
      </c>
      <c r="AD4832" s="188">
        <v>653.33000000000004</v>
      </c>
      <c r="AE4832" s="188">
        <v>671.99</v>
      </c>
      <c r="AF4832" s="188">
        <v>709.33</v>
      </c>
    </row>
    <row r="4833" spans="1:32" x14ac:dyDescent="0.3">
      <c r="A4833" s="180" t="s">
        <v>973</v>
      </c>
      <c r="B4833" s="180">
        <v>34389</v>
      </c>
      <c r="C4833" s="182" t="s">
        <v>24660</v>
      </c>
      <c r="D4833" s="180" t="s">
        <v>47</v>
      </c>
      <c r="E4833" s="180" t="s">
        <v>857</v>
      </c>
      <c r="F4833" s="188">
        <v>233.33</v>
      </c>
      <c r="G4833" s="188">
        <v>210</v>
      </c>
      <c r="H4833" s="188">
        <v>237.7</v>
      </c>
      <c r="I4833" s="188">
        <v>315</v>
      </c>
      <c r="J4833" s="188">
        <v>233.33</v>
      </c>
      <c r="K4833" s="188"/>
      <c r="L4833" s="188">
        <v>161</v>
      </c>
      <c r="M4833" s="188">
        <v>166.64</v>
      </c>
      <c r="N4833" s="188">
        <v>154.58000000000001</v>
      </c>
      <c r="O4833" s="188">
        <v>186.66</v>
      </c>
      <c r="P4833" s="188">
        <v>121.33</v>
      </c>
      <c r="Q4833" s="188">
        <v>210</v>
      </c>
      <c r="R4833" s="188">
        <v>294</v>
      </c>
      <c r="S4833" s="188">
        <v>226.1</v>
      </c>
      <c r="T4833" s="188">
        <v>227.44</v>
      </c>
      <c r="U4833" s="188">
        <v>168</v>
      </c>
      <c r="V4833" s="188">
        <v>210</v>
      </c>
      <c r="W4833" s="188">
        <v>166.25</v>
      </c>
      <c r="X4833" s="188">
        <v>162.75</v>
      </c>
      <c r="Y4833" s="188">
        <v>186.66</v>
      </c>
      <c r="Z4833" s="188">
        <v>408.33</v>
      </c>
      <c r="AA4833" s="188">
        <v>186.66</v>
      </c>
      <c r="AB4833" s="188">
        <v>127.98</v>
      </c>
      <c r="AC4833" s="188">
        <v>134.16</v>
      </c>
      <c r="AD4833" s="188">
        <v>204.16</v>
      </c>
      <c r="AE4833" s="188">
        <v>210</v>
      </c>
      <c r="AF4833" s="188">
        <v>221.66</v>
      </c>
    </row>
    <row r="4834" spans="1:32" x14ac:dyDescent="0.3">
      <c r="A4834" s="180" t="s">
        <v>973</v>
      </c>
      <c r="B4834" s="180">
        <v>34388</v>
      </c>
      <c r="C4834" s="182" t="s">
        <v>24661</v>
      </c>
      <c r="D4834" s="180" t="s">
        <v>47</v>
      </c>
      <c r="E4834" s="180" t="s">
        <v>857</v>
      </c>
      <c r="F4834" s="188">
        <v>331.63</v>
      </c>
      <c r="G4834" s="188">
        <v>298.47000000000003</v>
      </c>
      <c r="H4834" s="188">
        <v>337.85</v>
      </c>
      <c r="I4834" s="188">
        <v>447.7</v>
      </c>
      <c r="J4834" s="188">
        <v>331.63</v>
      </c>
      <c r="K4834" s="188"/>
      <c r="L4834" s="188">
        <v>228.82</v>
      </c>
      <c r="M4834" s="188">
        <v>236.85</v>
      </c>
      <c r="N4834" s="188">
        <v>219.7</v>
      </c>
      <c r="O4834" s="188">
        <v>265.3</v>
      </c>
      <c r="P4834" s="188">
        <v>172.44</v>
      </c>
      <c r="Q4834" s="188">
        <v>298.47000000000003</v>
      </c>
      <c r="R4834" s="188">
        <v>417.85</v>
      </c>
      <c r="S4834" s="188">
        <v>321.35000000000002</v>
      </c>
      <c r="T4834" s="188">
        <v>323.25</v>
      </c>
      <c r="U4834" s="188">
        <v>238.77</v>
      </c>
      <c r="V4834" s="188">
        <v>298.47000000000003</v>
      </c>
      <c r="W4834" s="188">
        <v>236.28</v>
      </c>
      <c r="X4834" s="188">
        <v>231.31</v>
      </c>
      <c r="Y4834" s="188">
        <v>265.3</v>
      </c>
      <c r="Z4834" s="188">
        <v>580.35</v>
      </c>
      <c r="AA4834" s="188">
        <v>265.3</v>
      </c>
      <c r="AB4834" s="188">
        <v>181.9</v>
      </c>
      <c r="AC4834" s="188">
        <v>190.68</v>
      </c>
      <c r="AD4834" s="188">
        <v>290.17</v>
      </c>
      <c r="AE4834" s="188">
        <v>298.47000000000003</v>
      </c>
      <c r="AF4834" s="188">
        <v>315.05</v>
      </c>
    </row>
    <row r="4835" spans="1:32" x14ac:dyDescent="0.3">
      <c r="A4835" s="180" t="s">
        <v>973</v>
      </c>
      <c r="B4835" s="180">
        <v>34387</v>
      </c>
      <c r="C4835" s="182" t="s">
        <v>24662</v>
      </c>
      <c r="D4835" s="180" t="s">
        <v>47</v>
      </c>
      <c r="E4835" s="180" t="s">
        <v>857</v>
      </c>
      <c r="F4835" s="188">
        <v>538.33000000000004</v>
      </c>
      <c r="G4835" s="188">
        <v>484.5</v>
      </c>
      <c r="H4835" s="188">
        <v>548.41999999999996</v>
      </c>
      <c r="I4835" s="188">
        <v>726.75</v>
      </c>
      <c r="J4835" s="188">
        <v>538.33000000000004</v>
      </c>
      <c r="K4835" s="188"/>
      <c r="L4835" s="188">
        <v>371.45</v>
      </c>
      <c r="M4835" s="188">
        <v>384.47</v>
      </c>
      <c r="N4835" s="188">
        <v>356.64</v>
      </c>
      <c r="O4835" s="188">
        <v>430.66</v>
      </c>
      <c r="P4835" s="188">
        <v>279.93</v>
      </c>
      <c r="Q4835" s="188">
        <v>484.5</v>
      </c>
      <c r="R4835" s="188">
        <v>678.3</v>
      </c>
      <c r="S4835" s="188">
        <v>521.64</v>
      </c>
      <c r="T4835" s="188">
        <v>524.74</v>
      </c>
      <c r="U4835" s="188">
        <v>387.6</v>
      </c>
      <c r="V4835" s="188">
        <v>484.5</v>
      </c>
      <c r="W4835" s="188">
        <v>383.56</v>
      </c>
      <c r="X4835" s="188">
        <v>375.48</v>
      </c>
      <c r="Y4835" s="188">
        <v>430.66</v>
      </c>
      <c r="Z4835" s="188">
        <v>942.08</v>
      </c>
      <c r="AA4835" s="188">
        <v>430.66</v>
      </c>
      <c r="AB4835" s="188">
        <v>295.27</v>
      </c>
      <c r="AC4835" s="188">
        <v>309.54000000000002</v>
      </c>
      <c r="AD4835" s="188">
        <v>471.04</v>
      </c>
      <c r="AE4835" s="188">
        <v>484.5</v>
      </c>
      <c r="AF4835" s="188">
        <v>511.41</v>
      </c>
    </row>
    <row r="4836" spans="1:32" x14ac:dyDescent="0.3">
      <c r="A4836" s="180" t="s">
        <v>973</v>
      </c>
      <c r="B4836" s="180">
        <v>11188</v>
      </c>
      <c r="C4836" s="182" t="s">
        <v>24663</v>
      </c>
      <c r="D4836" s="180" t="s">
        <v>47</v>
      </c>
      <c r="E4836" s="180" t="s">
        <v>857</v>
      </c>
      <c r="F4836" s="188">
        <v>266.66000000000003</v>
      </c>
      <c r="G4836" s="188">
        <v>239.99</v>
      </c>
      <c r="H4836" s="188">
        <v>271.66000000000003</v>
      </c>
      <c r="I4836" s="188">
        <v>359.99</v>
      </c>
      <c r="J4836" s="188">
        <v>266.66000000000003</v>
      </c>
      <c r="K4836" s="188"/>
      <c r="L4836" s="188">
        <v>183.99</v>
      </c>
      <c r="M4836" s="188">
        <v>190.45</v>
      </c>
      <c r="N4836" s="188">
        <v>176.66</v>
      </c>
      <c r="O4836" s="188">
        <v>213.33</v>
      </c>
      <c r="P4836" s="188">
        <v>138.66</v>
      </c>
      <c r="Q4836" s="188">
        <v>239.99</v>
      </c>
      <c r="R4836" s="188">
        <v>335.99</v>
      </c>
      <c r="S4836" s="188">
        <v>258.39</v>
      </c>
      <c r="T4836" s="188">
        <v>259.93</v>
      </c>
      <c r="U4836" s="188">
        <v>191.99</v>
      </c>
      <c r="V4836" s="188">
        <v>239.99</v>
      </c>
      <c r="W4836" s="188">
        <v>189.99</v>
      </c>
      <c r="X4836" s="188">
        <v>185.99</v>
      </c>
      <c r="Y4836" s="188">
        <v>213.33</v>
      </c>
      <c r="Z4836" s="188">
        <v>466.66</v>
      </c>
      <c r="AA4836" s="188">
        <v>213.33</v>
      </c>
      <c r="AB4836" s="188">
        <v>146.26</v>
      </c>
      <c r="AC4836" s="188">
        <v>153.33000000000001</v>
      </c>
      <c r="AD4836" s="188">
        <v>233.33</v>
      </c>
      <c r="AE4836" s="188">
        <v>239.99</v>
      </c>
      <c r="AF4836" s="188">
        <v>253.33</v>
      </c>
    </row>
    <row r="4837" spans="1:32" x14ac:dyDescent="0.3">
      <c r="A4837" s="180" t="s">
        <v>973</v>
      </c>
      <c r="B4837" s="180">
        <v>11189</v>
      </c>
      <c r="C4837" s="182" t="s">
        <v>24664</v>
      </c>
      <c r="D4837" s="180" t="s">
        <v>47</v>
      </c>
      <c r="E4837" s="180" t="s">
        <v>857</v>
      </c>
      <c r="F4837" s="188">
        <v>400</v>
      </c>
      <c r="G4837" s="188">
        <v>360</v>
      </c>
      <c r="H4837" s="188">
        <v>407.5</v>
      </c>
      <c r="I4837" s="188">
        <v>540</v>
      </c>
      <c r="J4837" s="188">
        <v>400</v>
      </c>
      <c r="K4837" s="188"/>
      <c r="L4837" s="188">
        <v>276</v>
      </c>
      <c r="M4837" s="188">
        <v>285.68</v>
      </c>
      <c r="N4837" s="188">
        <v>265</v>
      </c>
      <c r="O4837" s="188">
        <v>320</v>
      </c>
      <c r="P4837" s="188">
        <v>208</v>
      </c>
      <c r="Q4837" s="188">
        <v>360</v>
      </c>
      <c r="R4837" s="188">
        <v>504</v>
      </c>
      <c r="S4837" s="188">
        <v>387.6</v>
      </c>
      <c r="T4837" s="188">
        <v>389.9</v>
      </c>
      <c r="U4837" s="188">
        <v>288</v>
      </c>
      <c r="V4837" s="188">
        <v>360</v>
      </c>
      <c r="W4837" s="188">
        <v>285</v>
      </c>
      <c r="X4837" s="188">
        <v>279</v>
      </c>
      <c r="Y4837" s="188">
        <v>320</v>
      </c>
      <c r="Z4837" s="188">
        <v>700</v>
      </c>
      <c r="AA4837" s="188">
        <v>320</v>
      </c>
      <c r="AB4837" s="188">
        <v>219.4</v>
      </c>
      <c r="AC4837" s="188">
        <v>230</v>
      </c>
      <c r="AD4837" s="188">
        <v>350</v>
      </c>
      <c r="AE4837" s="188">
        <v>360</v>
      </c>
      <c r="AF4837" s="188">
        <v>380</v>
      </c>
    </row>
    <row r="4838" spans="1:32" x14ac:dyDescent="0.3">
      <c r="A4838" s="180" t="s">
        <v>973</v>
      </c>
      <c r="B4838" s="180">
        <v>21107</v>
      </c>
      <c r="C4838" s="182" t="s">
        <v>24665</v>
      </c>
      <c r="D4838" s="180" t="s">
        <v>47</v>
      </c>
      <c r="E4838" s="180" t="s">
        <v>857</v>
      </c>
      <c r="F4838" s="188">
        <v>287.86</v>
      </c>
      <c r="G4838" s="188">
        <v>259.07</v>
      </c>
      <c r="H4838" s="188">
        <v>293.26</v>
      </c>
      <c r="I4838" s="188">
        <v>388.61</v>
      </c>
      <c r="J4838" s="188">
        <v>287.86</v>
      </c>
      <c r="K4838" s="188"/>
      <c r="L4838" s="188">
        <v>198.62</v>
      </c>
      <c r="M4838" s="188">
        <v>205.59</v>
      </c>
      <c r="N4838" s="188">
        <v>190.71</v>
      </c>
      <c r="O4838" s="188">
        <v>230.29</v>
      </c>
      <c r="P4838" s="188">
        <v>149.69</v>
      </c>
      <c r="Q4838" s="188">
        <v>259.07</v>
      </c>
      <c r="R4838" s="188">
        <v>362.71</v>
      </c>
      <c r="S4838" s="188">
        <v>278.94</v>
      </c>
      <c r="T4838" s="188">
        <v>280.58999999999997</v>
      </c>
      <c r="U4838" s="188">
        <v>207.26</v>
      </c>
      <c r="V4838" s="188">
        <v>259.07</v>
      </c>
      <c r="W4838" s="188">
        <v>205.1</v>
      </c>
      <c r="X4838" s="188">
        <v>200.78</v>
      </c>
      <c r="Y4838" s="188">
        <v>230.29</v>
      </c>
      <c r="Z4838" s="188">
        <v>503.76</v>
      </c>
      <c r="AA4838" s="188">
        <v>230.29</v>
      </c>
      <c r="AB4838" s="188">
        <v>157.88999999999999</v>
      </c>
      <c r="AC4838" s="188">
        <v>165.52</v>
      </c>
      <c r="AD4838" s="188">
        <v>251.88</v>
      </c>
      <c r="AE4838" s="188">
        <v>259.07</v>
      </c>
      <c r="AF4838" s="188">
        <v>273.47000000000003</v>
      </c>
    </row>
    <row r="4839" spans="1:32" x14ac:dyDescent="0.3">
      <c r="A4839" s="180" t="s">
        <v>973</v>
      </c>
      <c r="B4839" s="180">
        <v>34386</v>
      </c>
      <c r="C4839" s="182" t="s">
        <v>24666</v>
      </c>
      <c r="D4839" s="180" t="s">
        <v>47</v>
      </c>
      <c r="E4839" s="180" t="s">
        <v>857</v>
      </c>
      <c r="F4839" s="188">
        <v>500</v>
      </c>
      <c r="G4839" s="188">
        <v>450</v>
      </c>
      <c r="H4839" s="188">
        <v>509.37</v>
      </c>
      <c r="I4839" s="188">
        <v>675</v>
      </c>
      <c r="J4839" s="188">
        <v>500</v>
      </c>
      <c r="K4839" s="188"/>
      <c r="L4839" s="188">
        <v>345</v>
      </c>
      <c r="M4839" s="188">
        <v>357.1</v>
      </c>
      <c r="N4839" s="188">
        <v>331.25</v>
      </c>
      <c r="O4839" s="188">
        <v>400</v>
      </c>
      <c r="P4839" s="188">
        <v>260</v>
      </c>
      <c r="Q4839" s="188">
        <v>450</v>
      </c>
      <c r="R4839" s="188">
        <v>630</v>
      </c>
      <c r="S4839" s="188">
        <v>484.5</v>
      </c>
      <c r="T4839" s="188">
        <v>487.37</v>
      </c>
      <c r="U4839" s="188">
        <v>360</v>
      </c>
      <c r="V4839" s="188">
        <v>450</v>
      </c>
      <c r="W4839" s="188">
        <v>356.25</v>
      </c>
      <c r="X4839" s="188">
        <v>348.75</v>
      </c>
      <c r="Y4839" s="188">
        <v>400</v>
      </c>
      <c r="Z4839" s="188">
        <v>875</v>
      </c>
      <c r="AA4839" s="188">
        <v>400</v>
      </c>
      <c r="AB4839" s="188">
        <v>274.25</v>
      </c>
      <c r="AC4839" s="188">
        <v>287.5</v>
      </c>
      <c r="AD4839" s="188">
        <v>437.5</v>
      </c>
      <c r="AE4839" s="188">
        <v>450</v>
      </c>
      <c r="AF4839" s="188">
        <v>475</v>
      </c>
    </row>
    <row r="4840" spans="1:32" x14ac:dyDescent="0.3">
      <c r="A4840" s="180" t="s">
        <v>973</v>
      </c>
      <c r="B4840" s="180">
        <v>10490</v>
      </c>
      <c r="C4840" s="182" t="s">
        <v>24667</v>
      </c>
      <c r="D4840" s="180" t="s">
        <v>47</v>
      </c>
      <c r="E4840" s="180" t="s">
        <v>857</v>
      </c>
      <c r="F4840" s="188">
        <v>175</v>
      </c>
      <c r="G4840" s="188">
        <v>157.5</v>
      </c>
      <c r="H4840" s="188">
        <v>178.28</v>
      </c>
      <c r="I4840" s="188">
        <v>236.25</v>
      </c>
      <c r="J4840" s="188">
        <v>175</v>
      </c>
      <c r="K4840" s="188"/>
      <c r="L4840" s="188">
        <v>120.75</v>
      </c>
      <c r="M4840" s="188">
        <v>124.98</v>
      </c>
      <c r="N4840" s="188">
        <v>115.93</v>
      </c>
      <c r="O4840" s="188">
        <v>140</v>
      </c>
      <c r="P4840" s="188">
        <v>91</v>
      </c>
      <c r="Q4840" s="188">
        <v>157.5</v>
      </c>
      <c r="R4840" s="188">
        <v>220.5</v>
      </c>
      <c r="S4840" s="188">
        <v>169.57</v>
      </c>
      <c r="T4840" s="188">
        <v>170.58</v>
      </c>
      <c r="U4840" s="188">
        <v>126</v>
      </c>
      <c r="V4840" s="188">
        <v>157.5</v>
      </c>
      <c r="W4840" s="188">
        <v>124.68</v>
      </c>
      <c r="X4840" s="188">
        <v>122.06</v>
      </c>
      <c r="Y4840" s="188">
        <v>140</v>
      </c>
      <c r="Z4840" s="188">
        <v>306.25</v>
      </c>
      <c r="AA4840" s="188">
        <v>140</v>
      </c>
      <c r="AB4840" s="188">
        <v>95.98</v>
      </c>
      <c r="AC4840" s="188">
        <v>100.62</v>
      </c>
      <c r="AD4840" s="188">
        <v>153.12</v>
      </c>
      <c r="AE4840" s="188">
        <v>157.5</v>
      </c>
      <c r="AF4840" s="188">
        <v>166.25</v>
      </c>
    </row>
    <row r="4841" spans="1:32" x14ac:dyDescent="0.3">
      <c r="A4841" s="180" t="s">
        <v>973</v>
      </c>
      <c r="B4841" s="180">
        <v>10492</v>
      </c>
      <c r="C4841" s="182" t="s">
        <v>24668</v>
      </c>
      <c r="D4841" s="180" t="s">
        <v>47</v>
      </c>
      <c r="E4841" s="180" t="s">
        <v>26586</v>
      </c>
      <c r="F4841" s="188">
        <v>200</v>
      </c>
      <c r="G4841" s="188">
        <v>180</v>
      </c>
      <c r="H4841" s="188">
        <v>203.75</v>
      </c>
      <c r="I4841" s="188">
        <v>270</v>
      </c>
      <c r="J4841" s="188">
        <v>200</v>
      </c>
      <c r="K4841" s="188"/>
      <c r="L4841" s="188">
        <v>138</v>
      </c>
      <c r="M4841" s="188">
        <v>142.84</v>
      </c>
      <c r="N4841" s="188">
        <v>132.5</v>
      </c>
      <c r="O4841" s="188">
        <v>160</v>
      </c>
      <c r="P4841" s="188">
        <v>104</v>
      </c>
      <c r="Q4841" s="188">
        <v>180</v>
      </c>
      <c r="R4841" s="188">
        <v>252</v>
      </c>
      <c r="S4841" s="188">
        <v>193.8</v>
      </c>
      <c r="T4841" s="188">
        <v>194.95</v>
      </c>
      <c r="U4841" s="188">
        <v>144</v>
      </c>
      <c r="V4841" s="188">
        <v>180</v>
      </c>
      <c r="W4841" s="188">
        <v>142.5</v>
      </c>
      <c r="X4841" s="188">
        <v>139.5</v>
      </c>
      <c r="Y4841" s="188">
        <v>160</v>
      </c>
      <c r="Z4841" s="188">
        <v>350</v>
      </c>
      <c r="AA4841" s="188">
        <v>160</v>
      </c>
      <c r="AB4841" s="188">
        <v>109.7</v>
      </c>
      <c r="AC4841" s="188">
        <v>115</v>
      </c>
      <c r="AD4841" s="188">
        <v>175</v>
      </c>
      <c r="AE4841" s="188">
        <v>180</v>
      </c>
      <c r="AF4841" s="188">
        <v>190</v>
      </c>
    </row>
    <row r="4842" spans="1:32" x14ac:dyDescent="0.3">
      <c r="A4842" s="180" t="s">
        <v>973</v>
      </c>
      <c r="B4842" s="180">
        <v>10493</v>
      </c>
      <c r="C4842" s="182" t="s">
        <v>24669</v>
      </c>
      <c r="D4842" s="180" t="s">
        <v>47</v>
      </c>
      <c r="E4842" s="180" t="s">
        <v>857</v>
      </c>
      <c r="F4842" s="188">
        <v>233.33</v>
      </c>
      <c r="G4842" s="188">
        <v>210</v>
      </c>
      <c r="H4842" s="188">
        <v>237.7</v>
      </c>
      <c r="I4842" s="188">
        <v>315</v>
      </c>
      <c r="J4842" s="188">
        <v>233.33</v>
      </c>
      <c r="K4842" s="188"/>
      <c r="L4842" s="188">
        <v>161</v>
      </c>
      <c r="M4842" s="188">
        <v>166.64</v>
      </c>
      <c r="N4842" s="188">
        <v>154.58000000000001</v>
      </c>
      <c r="O4842" s="188">
        <v>186.66</v>
      </c>
      <c r="P4842" s="188">
        <v>121.33</v>
      </c>
      <c r="Q4842" s="188">
        <v>210</v>
      </c>
      <c r="R4842" s="188">
        <v>294</v>
      </c>
      <c r="S4842" s="188">
        <v>226.1</v>
      </c>
      <c r="T4842" s="188">
        <v>227.44</v>
      </c>
      <c r="U4842" s="188">
        <v>168</v>
      </c>
      <c r="V4842" s="188">
        <v>210</v>
      </c>
      <c r="W4842" s="188">
        <v>166.25</v>
      </c>
      <c r="X4842" s="188">
        <v>162.75</v>
      </c>
      <c r="Y4842" s="188">
        <v>186.66</v>
      </c>
      <c r="Z4842" s="188">
        <v>408.33</v>
      </c>
      <c r="AA4842" s="188">
        <v>186.66</v>
      </c>
      <c r="AB4842" s="188">
        <v>127.98</v>
      </c>
      <c r="AC4842" s="188">
        <v>134.16</v>
      </c>
      <c r="AD4842" s="188">
        <v>204.16</v>
      </c>
      <c r="AE4842" s="188">
        <v>210</v>
      </c>
      <c r="AF4842" s="188">
        <v>221.66</v>
      </c>
    </row>
    <row r="4843" spans="1:32" x14ac:dyDescent="0.3">
      <c r="A4843" s="180" t="s">
        <v>973</v>
      </c>
      <c r="B4843" s="180">
        <v>10491</v>
      </c>
      <c r="C4843" s="182" t="s">
        <v>24670</v>
      </c>
      <c r="D4843" s="180" t="s">
        <v>47</v>
      </c>
      <c r="E4843" s="180" t="s">
        <v>857</v>
      </c>
      <c r="F4843" s="188">
        <v>283.33</v>
      </c>
      <c r="G4843" s="188">
        <v>255</v>
      </c>
      <c r="H4843" s="188">
        <v>288.64</v>
      </c>
      <c r="I4843" s="188">
        <v>382.5</v>
      </c>
      <c r="J4843" s="188">
        <v>283.33</v>
      </c>
      <c r="K4843" s="188"/>
      <c r="L4843" s="188">
        <v>195.5</v>
      </c>
      <c r="M4843" s="188">
        <v>202.35</v>
      </c>
      <c r="N4843" s="188">
        <v>187.7</v>
      </c>
      <c r="O4843" s="188">
        <v>226.66</v>
      </c>
      <c r="P4843" s="188">
        <v>147.33000000000001</v>
      </c>
      <c r="Q4843" s="188">
        <v>255</v>
      </c>
      <c r="R4843" s="188">
        <v>357</v>
      </c>
      <c r="S4843" s="188">
        <v>274.55</v>
      </c>
      <c r="T4843" s="188">
        <v>276.17</v>
      </c>
      <c r="U4843" s="188">
        <v>204</v>
      </c>
      <c r="V4843" s="188">
        <v>255</v>
      </c>
      <c r="W4843" s="188">
        <v>201.87</v>
      </c>
      <c r="X4843" s="188">
        <v>197.62</v>
      </c>
      <c r="Y4843" s="188">
        <v>226.66</v>
      </c>
      <c r="Z4843" s="188">
        <v>495.83</v>
      </c>
      <c r="AA4843" s="188">
        <v>226.66</v>
      </c>
      <c r="AB4843" s="188">
        <v>155.4</v>
      </c>
      <c r="AC4843" s="188">
        <v>162.91</v>
      </c>
      <c r="AD4843" s="188">
        <v>247.91</v>
      </c>
      <c r="AE4843" s="188">
        <v>255</v>
      </c>
      <c r="AF4843" s="188">
        <v>269.16000000000003</v>
      </c>
    </row>
    <row r="4844" spans="1:32" x14ac:dyDescent="0.3">
      <c r="A4844" s="180" t="s">
        <v>973</v>
      </c>
      <c r="B4844" s="180">
        <v>34385</v>
      </c>
      <c r="C4844" s="182" t="s">
        <v>31665</v>
      </c>
      <c r="D4844" s="180" t="s">
        <v>47</v>
      </c>
      <c r="E4844" s="180" t="s">
        <v>857</v>
      </c>
      <c r="F4844" s="188">
        <v>413.33</v>
      </c>
      <c r="G4844" s="188">
        <v>372</v>
      </c>
      <c r="H4844" s="188">
        <v>421.08</v>
      </c>
      <c r="I4844" s="188">
        <v>558</v>
      </c>
      <c r="J4844" s="188">
        <v>413.33</v>
      </c>
      <c r="K4844" s="188"/>
      <c r="L4844" s="188">
        <v>285.2</v>
      </c>
      <c r="M4844" s="188">
        <v>295.2</v>
      </c>
      <c r="N4844" s="188">
        <v>273.83</v>
      </c>
      <c r="O4844" s="188">
        <v>330.66</v>
      </c>
      <c r="P4844" s="188">
        <v>214.93</v>
      </c>
      <c r="Q4844" s="188">
        <v>372</v>
      </c>
      <c r="R4844" s="188">
        <v>520.79999999999995</v>
      </c>
      <c r="S4844" s="188">
        <v>400.52</v>
      </c>
      <c r="T4844" s="188">
        <v>402.89</v>
      </c>
      <c r="U4844" s="188">
        <v>297.60000000000002</v>
      </c>
      <c r="V4844" s="188">
        <v>372</v>
      </c>
      <c r="W4844" s="188">
        <v>294.5</v>
      </c>
      <c r="X4844" s="188">
        <v>288.3</v>
      </c>
      <c r="Y4844" s="188">
        <v>330.66</v>
      </c>
      <c r="Z4844" s="188">
        <v>723.33</v>
      </c>
      <c r="AA4844" s="188">
        <v>330.66</v>
      </c>
      <c r="AB4844" s="188">
        <v>226.71</v>
      </c>
      <c r="AC4844" s="188">
        <v>237.66</v>
      </c>
      <c r="AD4844" s="188">
        <v>361.66</v>
      </c>
      <c r="AE4844" s="188">
        <v>372</v>
      </c>
      <c r="AF4844" s="188">
        <v>392.66</v>
      </c>
    </row>
    <row r="4845" spans="1:32" x14ac:dyDescent="0.3">
      <c r="A4845" s="180" t="s">
        <v>973</v>
      </c>
      <c r="B4845" s="180">
        <v>10499</v>
      </c>
      <c r="C4845" s="182" t="s">
        <v>24671</v>
      </c>
      <c r="D4845" s="180" t="s">
        <v>47</v>
      </c>
      <c r="E4845" s="180" t="s">
        <v>857</v>
      </c>
      <c r="F4845" s="188">
        <v>166.66</v>
      </c>
      <c r="G4845" s="188">
        <v>149.99</v>
      </c>
      <c r="H4845" s="188">
        <v>169.79</v>
      </c>
      <c r="I4845" s="188">
        <v>224.99</v>
      </c>
      <c r="J4845" s="188">
        <v>166.66</v>
      </c>
      <c r="K4845" s="188"/>
      <c r="L4845" s="188">
        <v>114.99</v>
      </c>
      <c r="M4845" s="188">
        <v>119.03</v>
      </c>
      <c r="N4845" s="188">
        <v>110.41</v>
      </c>
      <c r="O4845" s="188">
        <v>133.33000000000001</v>
      </c>
      <c r="P4845" s="188">
        <v>86.66</v>
      </c>
      <c r="Q4845" s="188">
        <v>149.99</v>
      </c>
      <c r="R4845" s="188">
        <v>209.99</v>
      </c>
      <c r="S4845" s="188">
        <v>161.49</v>
      </c>
      <c r="T4845" s="188">
        <v>162.44999999999999</v>
      </c>
      <c r="U4845" s="188">
        <v>119.99</v>
      </c>
      <c r="V4845" s="188">
        <v>149.99</v>
      </c>
      <c r="W4845" s="188">
        <v>118.74</v>
      </c>
      <c r="X4845" s="188">
        <v>116.24</v>
      </c>
      <c r="Y4845" s="188">
        <v>133.33000000000001</v>
      </c>
      <c r="Z4845" s="188">
        <v>291.66000000000003</v>
      </c>
      <c r="AA4845" s="188">
        <v>133.33000000000001</v>
      </c>
      <c r="AB4845" s="188">
        <v>91.41</v>
      </c>
      <c r="AC4845" s="188">
        <v>95.83</v>
      </c>
      <c r="AD4845" s="188">
        <v>145.83000000000001</v>
      </c>
      <c r="AE4845" s="188">
        <v>149.99</v>
      </c>
      <c r="AF4845" s="188">
        <v>158.33000000000001</v>
      </c>
    </row>
    <row r="4846" spans="1:32" x14ac:dyDescent="0.3">
      <c r="A4846" s="180" t="s">
        <v>973</v>
      </c>
      <c r="B4846" s="180">
        <v>34384</v>
      </c>
      <c r="C4846" s="182" t="s">
        <v>24672</v>
      </c>
      <c r="D4846" s="180" t="s">
        <v>47</v>
      </c>
      <c r="E4846" s="180" t="s">
        <v>857</v>
      </c>
      <c r="F4846" s="188">
        <v>500</v>
      </c>
      <c r="G4846" s="188">
        <v>450</v>
      </c>
      <c r="H4846" s="188">
        <v>509.37</v>
      </c>
      <c r="I4846" s="188">
        <v>675</v>
      </c>
      <c r="J4846" s="188">
        <v>500</v>
      </c>
      <c r="K4846" s="188"/>
      <c r="L4846" s="188">
        <v>345</v>
      </c>
      <c r="M4846" s="188">
        <v>357.1</v>
      </c>
      <c r="N4846" s="188">
        <v>331.25</v>
      </c>
      <c r="O4846" s="188">
        <v>400</v>
      </c>
      <c r="P4846" s="188">
        <v>260</v>
      </c>
      <c r="Q4846" s="188">
        <v>450</v>
      </c>
      <c r="R4846" s="188">
        <v>630</v>
      </c>
      <c r="S4846" s="188">
        <v>484.5</v>
      </c>
      <c r="T4846" s="188">
        <v>487.37</v>
      </c>
      <c r="U4846" s="188">
        <v>360</v>
      </c>
      <c r="V4846" s="188">
        <v>450</v>
      </c>
      <c r="W4846" s="188">
        <v>356.25</v>
      </c>
      <c r="X4846" s="188">
        <v>348.75</v>
      </c>
      <c r="Y4846" s="188">
        <v>400</v>
      </c>
      <c r="Z4846" s="188">
        <v>875</v>
      </c>
      <c r="AA4846" s="188">
        <v>400</v>
      </c>
      <c r="AB4846" s="188">
        <v>274.25</v>
      </c>
      <c r="AC4846" s="188">
        <v>287.5</v>
      </c>
      <c r="AD4846" s="188">
        <v>437.5</v>
      </c>
      <c r="AE4846" s="188">
        <v>450</v>
      </c>
      <c r="AF4846" s="188">
        <v>475</v>
      </c>
    </row>
    <row r="4847" spans="1:32" x14ac:dyDescent="0.3">
      <c r="A4847" s="180" t="s">
        <v>973</v>
      </c>
      <c r="B4847" s="180">
        <v>11185</v>
      </c>
      <c r="C4847" s="182" t="s">
        <v>24673</v>
      </c>
      <c r="D4847" s="180" t="s">
        <v>47</v>
      </c>
      <c r="E4847" s="180" t="s">
        <v>857</v>
      </c>
      <c r="F4847" s="188">
        <v>516.66</v>
      </c>
      <c r="G4847" s="188">
        <v>464.99</v>
      </c>
      <c r="H4847" s="188">
        <v>526.35</v>
      </c>
      <c r="I4847" s="188">
        <v>697.49</v>
      </c>
      <c r="J4847" s="188">
        <v>516.66</v>
      </c>
      <c r="K4847" s="188"/>
      <c r="L4847" s="188">
        <v>356.49</v>
      </c>
      <c r="M4847" s="188">
        <v>369</v>
      </c>
      <c r="N4847" s="188">
        <v>342.29</v>
      </c>
      <c r="O4847" s="188">
        <v>413.33</v>
      </c>
      <c r="P4847" s="188">
        <v>268.66000000000003</v>
      </c>
      <c r="Q4847" s="188">
        <v>464.99</v>
      </c>
      <c r="R4847" s="188">
        <v>650.99</v>
      </c>
      <c r="S4847" s="188">
        <v>500.64</v>
      </c>
      <c r="T4847" s="188">
        <v>503.62</v>
      </c>
      <c r="U4847" s="188">
        <v>371.99</v>
      </c>
      <c r="V4847" s="188">
        <v>464.99</v>
      </c>
      <c r="W4847" s="188">
        <v>368.12</v>
      </c>
      <c r="X4847" s="188">
        <v>360.37</v>
      </c>
      <c r="Y4847" s="188">
        <v>413.33</v>
      </c>
      <c r="Z4847" s="188">
        <v>904.16</v>
      </c>
      <c r="AA4847" s="188">
        <v>413.33</v>
      </c>
      <c r="AB4847" s="188">
        <v>283.39</v>
      </c>
      <c r="AC4847" s="188">
        <v>297.08</v>
      </c>
      <c r="AD4847" s="188">
        <v>452.08</v>
      </c>
      <c r="AE4847" s="188">
        <v>464.99</v>
      </c>
      <c r="AF4847" s="188">
        <v>490.83</v>
      </c>
    </row>
    <row r="4848" spans="1:32" x14ac:dyDescent="0.3">
      <c r="A4848" s="180" t="s">
        <v>973</v>
      </c>
      <c r="B4848" s="180">
        <v>10507</v>
      </c>
      <c r="C4848" s="182" t="s">
        <v>24674</v>
      </c>
      <c r="D4848" s="180" t="s">
        <v>47</v>
      </c>
      <c r="E4848" s="180" t="s">
        <v>857</v>
      </c>
      <c r="F4848" s="188">
        <v>614.82000000000005</v>
      </c>
      <c r="G4848" s="188">
        <v>508.5</v>
      </c>
      <c r="H4848" s="188">
        <v>695.26</v>
      </c>
      <c r="I4848" s="188">
        <v>559.35</v>
      </c>
      <c r="J4848" s="188">
        <v>454.23</v>
      </c>
      <c r="K4848" s="188"/>
      <c r="L4848" s="188">
        <v>306.02</v>
      </c>
      <c r="M4848" s="188">
        <v>498.33</v>
      </c>
      <c r="N4848" s="188">
        <v>207.65</v>
      </c>
      <c r="O4848" s="188">
        <v>365.19</v>
      </c>
      <c r="P4848" s="188">
        <v>219.11</v>
      </c>
      <c r="Q4848" s="188">
        <v>416.05</v>
      </c>
      <c r="R4848" s="188">
        <v>526.99</v>
      </c>
      <c r="S4848" s="188">
        <v>554.73</v>
      </c>
      <c r="T4848" s="188">
        <v>480.76</v>
      </c>
      <c r="U4848" s="188">
        <v>388.31</v>
      </c>
      <c r="V4848" s="188">
        <v>490.01</v>
      </c>
      <c r="W4848" s="188">
        <v>443.78</v>
      </c>
      <c r="X4848" s="188">
        <v>548.72</v>
      </c>
      <c r="Y4848" s="188">
        <v>393.58</v>
      </c>
      <c r="Z4848" s="188">
        <v>443.78</v>
      </c>
      <c r="AA4848" s="188">
        <v>484.26</v>
      </c>
      <c r="AB4848" s="188">
        <v>304.17</v>
      </c>
      <c r="AC4848" s="188">
        <v>304.17</v>
      </c>
      <c r="AD4848" s="188">
        <v>508.5</v>
      </c>
      <c r="AE4848" s="188">
        <v>457.65</v>
      </c>
      <c r="AF4848" s="188">
        <v>497.87</v>
      </c>
    </row>
    <row r="4849" spans="1:32" x14ac:dyDescent="0.3">
      <c r="A4849" s="180" t="s">
        <v>973</v>
      </c>
      <c r="B4849" s="180">
        <v>10505</v>
      </c>
      <c r="C4849" s="182" t="s">
        <v>24675</v>
      </c>
      <c r="D4849" s="180" t="s">
        <v>47</v>
      </c>
      <c r="E4849" s="180" t="s">
        <v>857</v>
      </c>
      <c r="F4849" s="188">
        <v>362.79</v>
      </c>
      <c r="G4849" s="188">
        <v>300.05</v>
      </c>
      <c r="H4849" s="188">
        <v>410.25</v>
      </c>
      <c r="I4849" s="188">
        <v>330.06</v>
      </c>
      <c r="J4849" s="188">
        <v>268.02999999999997</v>
      </c>
      <c r="K4849" s="188"/>
      <c r="L4849" s="188">
        <v>180.57</v>
      </c>
      <c r="M4849" s="188">
        <v>294.05</v>
      </c>
      <c r="N4849" s="188">
        <v>122.53</v>
      </c>
      <c r="O4849" s="188">
        <v>215.49</v>
      </c>
      <c r="P4849" s="188">
        <v>129.29</v>
      </c>
      <c r="Q4849" s="188">
        <v>245.5</v>
      </c>
      <c r="R4849" s="188">
        <v>310.95999999999998</v>
      </c>
      <c r="S4849" s="188">
        <v>327.33</v>
      </c>
      <c r="T4849" s="188">
        <v>283.68</v>
      </c>
      <c r="U4849" s="188">
        <v>229.13</v>
      </c>
      <c r="V4849" s="188">
        <v>289.14</v>
      </c>
      <c r="W4849" s="188">
        <v>261.86</v>
      </c>
      <c r="X4849" s="188">
        <v>323.77999999999997</v>
      </c>
      <c r="Y4849" s="188">
        <v>232.24</v>
      </c>
      <c r="Z4849" s="188">
        <v>261.86</v>
      </c>
      <c r="AA4849" s="188">
        <v>285.75</v>
      </c>
      <c r="AB4849" s="188">
        <v>179.48</v>
      </c>
      <c r="AC4849" s="188">
        <v>179.48</v>
      </c>
      <c r="AD4849" s="188">
        <v>300.05</v>
      </c>
      <c r="AE4849" s="188">
        <v>270.05</v>
      </c>
      <c r="AF4849" s="188">
        <v>293.77999999999997</v>
      </c>
    </row>
    <row r="4850" spans="1:32" x14ac:dyDescent="0.3">
      <c r="A4850" s="180" t="s">
        <v>973</v>
      </c>
      <c r="B4850" s="180">
        <v>10506</v>
      </c>
      <c r="C4850" s="182" t="s">
        <v>24676</v>
      </c>
      <c r="D4850" s="180" t="s">
        <v>47</v>
      </c>
      <c r="E4850" s="180" t="s">
        <v>857</v>
      </c>
      <c r="F4850" s="188">
        <v>473.59</v>
      </c>
      <c r="G4850" s="188">
        <v>391.69</v>
      </c>
      <c r="H4850" s="188">
        <v>535.54999999999995</v>
      </c>
      <c r="I4850" s="188">
        <v>430.86</v>
      </c>
      <c r="J4850" s="188">
        <v>349.89</v>
      </c>
      <c r="K4850" s="188"/>
      <c r="L4850" s="188">
        <v>235.73</v>
      </c>
      <c r="M4850" s="188">
        <v>383.86</v>
      </c>
      <c r="N4850" s="188">
        <v>159.94999999999999</v>
      </c>
      <c r="O4850" s="188">
        <v>281.31</v>
      </c>
      <c r="P4850" s="188">
        <v>168.78</v>
      </c>
      <c r="Q4850" s="188">
        <v>320.48</v>
      </c>
      <c r="R4850" s="188">
        <v>405.94</v>
      </c>
      <c r="S4850" s="188">
        <v>427.3</v>
      </c>
      <c r="T4850" s="188">
        <v>370.33</v>
      </c>
      <c r="U4850" s="188">
        <v>299.11</v>
      </c>
      <c r="V4850" s="188">
        <v>377.45</v>
      </c>
      <c r="W4850" s="188">
        <v>341.84</v>
      </c>
      <c r="X4850" s="188">
        <v>422.67</v>
      </c>
      <c r="Y4850" s="188">
        <v>303.17</v>
      </c>
      <c r="Z4850" s="188">
        <v>341.84</v>
      </c>
      <c r="AA4850" s="188">
        <v>373.02</v>
      </c>
      <c r="AB4850" s="188">
        <v>234.3</v>
      </c>
      <c r="AC4850" s="188">
        <v>234.3</v>
      </c>
      <c r="AD4850" s="188">
        <v>391.69</v>
      </c>
      <c r="AE4850" s="188">
        <v>352.52</v>
      </c>
      <c r="AF4850" s="188">
        <v>383.5</v>
      </c>
    </row>
    <row r="4851" spans="1:32" x14ac:dyDescent="0.3">
      <c r="A4851" s="180" t="s">
        <v>973</v>
      </c>
      <c r="B4851" s="180">
        <v>5031</v>
      </c>
      <c r="C4851" s="182" t="s">
        <v>24677</v>
      </c>
      <c r="D4851" s="180" t="s">
        <v>47</v>
      </c>
      <c r="E4851" s="180" t="s">
        <v>26586</v>
      </c>
      <c r="F4851" s="188">
        <v>665</v>
      </c>
      <c r="G4851" s="188">
        <v>550</v>
      </c>
      <c r="H4851" s="188">
        <v>752</v>
      </c>
      <c r="I4851" s="188">
        <v>605</v>
      </c>
      <c r="J4851" s="188">
        <v>491.3</v>
      </c>
      <c r="K4851" s="188"/>
      <c r="L4851" s="188">
        <v>331</v>
      </c>
      <c r="M4851" s="188">
        <v>539</v>
      </c>
      <c r="N4851" s="188">
        <v>224.6</v>
      </c>
      <c r="O4851" s="188">
        <v>395</v>
      </c>
      <c r="P4851" s="188">
        <v>237</v>
      </c>
      <c r="Q4851" s="188">
        <v>450</v>
      </c>
      <c r="R4851" s="188">
        <v>570</v>
      </c>
      <c r="S4851" s="188">
        <v>600</v>
      </c>
      <c r="T4851" s="188">
        <v>520</v>
      </c>
      <c r="U4851" s="188">
        <v>420</v>
      </c>
      <c r="V4851" s="188">
        <v>530</v>
      </c>
      <c r="W4851" s="188">
        <v>480</v>
      </c>
      <c r="X4851" s="188">
        <v>593.5</v>
      </c>
      <c r="Y4851" s="188">
        <v>425.7</v>
      </c>
      <c r="Z4851" s="188">
        <v>480</v>
      </c>
      <c r="AA4851" s="188">
        <v>523.78</v>
      </c>
      <c r="AB4851" s="188">
        <v>329</v>
      </c>
      <c r="AC4851" s="188">
        <v>329</v>
      </c>
      <c r="AD4851" s="188">
        <v>550</v>
      </c>
      <c r="AE4851" s="188">
        <v>495</v>
      </c>
      <c r="AF4851" s="188">
        <v>538.5</v>
      </c>
    </row>
    <row r="4852" spans="1:32" x14ac:dyDescent="0.3">
      <c r="A4852" s="180" t="s">
        <v>973</v>
      </c>
      <c r="B4852" s="180">
        <v>10502</v>
      </c>
      <c r="C4852" s="182" t="s">
        <v>24678</v>
      </c>
      <c r="D4852" s="180" t="s">
        <v>47</v>
      </c>
      <c r="E4852" s="180" t="s">
        <v>857</v>
      </c>
      <c r="F4852" s="188">
        <v>774.88</v>
      </c>
      <c r="G4852" s="188">
        <v>640.88</v>
      </c>
      <c r="H4852" s="188">
        <v>876.26</v>
      </c>
      <c r="I4852" s="188">
        <v>704.97</v>
      </c>
      <c r="J4852" s="188">
        <v>572.48</v>
      </c>
      <c r="K4852" s="188"/>
      <c r="L4852" s="188">
        <v>385.69</v>
      </c>
      <c r="M4852" s="188">
        <v>628.05999999999995</v>
      </c>
      <c r="N4852" s="188">
        <v>261.70999999999998</v>
      </c>
      <c r="O4852" s="188">
        <v>460.26</v>
      </c>
      <c r="P4852" s="188">
        <v>276.16000000000003</v>
      </c>
      <c r="Q4852" s="188">
        <v>524.35</v>
      </c>
      <c r="R4852" s="188">
        <v>664.18</v>
      </c>
      <c r="S4852" s="188">
        <v>699.14</v>
      </c>
      <c r="T4852" s="188">
        <v>605.91999999999996</v>
      </c>
      <c r="U4852" s="188">
        <v>489.4</v>
      </c>
      <c r="V4852" s="188">
        <v>617.57000000000005</v>
      </c>
      <c r="W4852" s="188">
        <v>559.30999999999995</v>
      </c>
      <c r="X4852" s="188">
        <v>691.57</v>
      </c>
      <c r="Y4852" s="188">
        <v>496.04</v>
      </c>
      <c r="Z4852" s="188">
        <v>559.30999999999995</v>
      </c>
      <c r="AA4852" s="188">
        <v>610.32000000000005</v>
      </c>
      <c r="AB4852" s="188">
        <v>383.36</v>
      </c>
      <c r="AC4852" s="188">
        <v>383.36</v>
      </c>
      <c r="AD4852" s="188">
        <v>640.88</v>
      </c>
      <c r="AE4852" s="188">
        <v>576.79</v>
      </c>
      <c r="AF4852" s="188">
        <v>627.48</v>
      </c>
    </row>
    <row r="4853" spans="1:32" x14ac:dyDescent="0.3">
      <c r="A4853" s="180" t="s">
        <v>973</v>
      </c>
      <c r="B4853" s="180">
        <v>10501</v>
      </c>
      <c r="C4853" s="182" t="s">
        <v>24679</v>
      </c>
      <c r="D4853" s="180" t="s">
        <v>47</v>
      </c>
      <c r="E4853" s="180" t="s">
        <v>857</v>
      </c>
      <c r="F4853" s="188">
        <v>437.78</v>
      </c>
      <c r="G4853" s="188">
        <v>362.08</v>
      </c>
      <c r="H4853" s="188">
        <v>495.06</v>
      </c>
      <c r="I4853" s="188">
        <v>398.28</v>
      </c>
      <c r="J4853" s="188">
        <v>323.43</v>
      </c>
      <c r="K4853" s="188"/>
      <c r="L4853" s="188">
        <v>217.9</v>
      </c>
      <c r="M4853" s="188">
        <v>354.83</v>
      </c>
      <c r="N4853" s="188">
        <v>147.86000000000001</v>
      </c>
      <c r="O4853" s="188">
        <v>260.02999999999997</v>
      </c>
      <c r="P4853" s="188">
        <v>156.02000000000001</v>
      </c>
      <c r="Q4853" s="188">
        <v>296.24</v>
      </c>
      <c r="R4853" s="188">
        <v>375.24</v>
      </c>
      <c r="S4853" s="188">
        <v>394.99</v>
      </c>
      <c r="T4853" s="188">
        <v>342.33</v>
      </c>
      <c r="U4853" s="188">
        <v>276.49</v>
      </c>
      <c r="V4853" s="188">
        <v>348.91</v>
      </c>
      <c r="W4853" s="188">
        <v>315.99</v>
      </c>
      <c r="X4853" s="188">
        <v>390.71</v>
      </c>
      <c r="Y4853" s="188">
        <v>280.25</v>
      </c>
      <c r="Z4853" s="188">
        <v>315.99</v>
      </c>
      <c r="AA4853" s="188">
        <v>344.81</v>
      </c>
      <c r="AB4853" s="188">
        <v>216.58</v>
      </c>
      <c r="AC4853" s="188">
        <v>216.58</v>
      </c>
      <c r="AD4853" s="188">
        <v>362.08</v>
      </c>
      <c r="AE4853" s="188">
        <v>325.87</v>
      </c>
      <c r="AF4853" s="188">
        <v>354.5</v>
      </c>
    </row>
    <row r="4854" spans="1:32" x14ac:dyDescent="0.3">
      <c r="A4854" s="180" t="s">
        <v>973</v>
      </c>
      <c r="B4854" s="180">
        <v>10503</v>
      </c>
      <c r="C4854" s="182" t="s">
        <v>24680</v>
      </c>
      <c r="D4854" s="180" t="s">
        <v>47</v>
      </c>
      <c r="E4854" s="180" t="s">
        <v>857</v>
      </c>
      <c r="F4854" s="188">
        <v>591.45000000000005</v>
      </c>
      <c r="G4854" s="188">
        <v>489.17</v>
      </c>
      <c r="H4854" s="188">
        <v>668.82</v>
      </c>
      <c r="I4854" s="188">
        <v>538.08000000000004</v>
      </c>
      <c r="J4854" s="188">
        <v>436.96</v>
      </c>
      <c r="K4854" s="188"/>
      <c r="L4854" s="188">
        <v>294.39</v>
      </c>
      <c r="M4854" s="188">
        <v>479.38</v>
      </c>
      <c r="N4854" s="188">
        <v>199.75</v>
      </c>
      <c r="O4854" s="188">
        <v>351.31</v>
      </c>
      <c r="P4854" s="188">
        <v>210.78</v>
      </c>
      <c r="Q4854" s="188">
        <v>400.23</v>
      </c>
      <c r="R4854" s="188">
        <v>506.95</v>
      </c>
      <c r="S4854" s="188">
        <v>533.64</v>
      </c>
      <c r="T4854" s="188">
        <v>462.48</v>
      </c>
      <c r="U4854" s="188">
        <v>373.54</v>
      </c>
      <c r="V4854" s="188">
        <v>471.38</v>
      </c>
      <c r="W4854" s="188">
        <v>426.91</v>
      </c>
      <c r="X4854" s="188">
        <v>527.85</v>
      </c>
      <c r="Y4854" s="188">
        <v>378.61</v>
      </c>
      <c r="Z4854" s="188">
        <v>426.91</v>
      </c>
      <c r="AA4854" s="188">
        <v>465.85</v>
      </c>
      <c r="AB4854" s="188">
        <v>292.61</v>
      </c>
      <c r="AC4854" s="188">
        <v>292.61</v>
      </c>
      <c r="AD4854" s="188">
        <v>489.17</v>
      </c>
      <c r="AE4854" s="188">
        <v>440.25</v>
      </c>
      <c r="AF4854" s="188">
        <v>478.94</v>
      </c>
    </row>
    <row r="4855" spans="1:32" x14ac:dyDescent="0.3">
      <c r="A4855" s="180" t="s">
        <v>973</v>
      </c>
      <c r="B4855" s="180">
        <v>4500</v>
      </c>
      <c r="C4855" s="182" t="s">
        <v>24681</v>
      </c>
      <c r="D4855" s="180" t="s">
        <v>37</v>
      </c>
      <c r="E4855" s="180" t="s">
        <v>857</v>
      </c>
      <c r="F4855" s="188">
        <v>13.32</v>
      </c>
      <c r="G4855" s="188">
        <v>24.4</v>
      </c>
      <c r="H4855" s="188">
        <v>14.95</v>
      </c>
      <c r="I4855" s="188">
        <v>19.38</v>
      </c>
      <c r="J4855" s="188">
        <v>20.079999999999998</v>
      </c>
      <c r="K4855" s="188">
        <v>21.31</v>
      </c>
      <c r="L4855" s="188">
        <v>14.65</v>
      </c>
      <c r="M4855" s="188">
        <v>15.47</v>
      </c>
      <c r="N4855" s="188">
        <v>18.600000000000001</v>
      </c>
      <c r="O4855" s="188">
        <v>23.22</v>
      </c>
      <c r="P4855" s="188">
        <v>14.87</v>
      </c>
      <c r="Q4855" s="188">
        <v>12.79</v>
      </c>
      <c r="R4855" s="188">
        <v>22.53</v>
      </c>
      <c r="S4855" s="188">
        <v>22.14</v>
      </c>
      <c r="T4855" s="188">
        <v>23.16</v>
      </c>
      <c r="U4855" s="188">
        <v>22.96</v>
      </c>
      <c r="V4855" s="188">
        <v>19.18</v>
      </c>
      <c r="W4855" s="188">
        <v>14.09</v>
      </c>
      <c r="X4855" s="188">
        <v>15.28</v>
      </c>
      <c r="Y4855" s="188">
        <v>26.7</v>
      </c>
      <c r="Z4855" s="188">
        <v>13.37</v>
      </c>
      <c r="AA4855" s="188">
        <v>11.62</v>
      </c>
      <c r="AB4855" s="188">
        <v>13.87</v>
      </c>
      <c r="AC4855" s="188">
        <v>13.95</v>
      </c>
      <c r="AD4855" s="188">
        <v>24.42</v>
      </c>
      <c r="AE4855" s="188">
        <v>15.92</v>
      </c>
      <c r="AF4855" s="188">
        <v>20.46</v>
      </c>
    </row>
    <row r="4856" spans="1:32" x14ac:dyDescent="0.3">
      <c r="A4856" s="180" t="s">
        <v>973</v>
      </c>
      <c r="B4856" s="180">
        <v>4448</v>
      </c>
      <c r="C4856" s="182" t="s">
        <v>24682</v>
      </c>
      <c r="D4856" s="180" t="s">
        <v>37</v>
      </c>
      <c r="E4856" s="180" t="s">
        <v>857</v>
      </c>
      <c r="F4856" s="188">
        <v>18.3</v>
      </c>
      <c r="G4856" s="188">
        <v>33.520000000000003</v>
      </c>
      <c r="H4856" s="188">
        <v>20.54</v>
      </c>
      <c r="I4856" s="188">
        <v>26.62</v>
      </c>
      <c r="J4856" s="188">
        <v>27.58</v>
      </c>
      <c r="K4856" s="188">
        <v>29.27</v>
      </c>
      <c r="L4856" s="188">
        <v>20.12</v>
      </c>
      <c r="M4856" s="188">
        <v>21.25</v>
      </c>
      <c r="N4856" s="188">
        <v>25.55</v>
      </c>
      <c r="O4856" s="188">
        <v>31.89</v>
      </c>
      <c r="P4856" s="188">
        <v>20.420000000000002</v>
      </c>
      <c r="Q4856" s="188">
        <v>17.57</v>
      </c>
      <c r="R4856" s="188">
        <v>30.95</v>
      </c>
      <c r="S4856" s="188">
        <v>30.41</v>
      </c>
      <c r="T4856" s="188">
        <v>31.81</v>
      </c>
      <c r="U4856" s="188">
        <v>31.54</v>
      </c>
      <c r="V4856" s="188">
        <v>26.35</v>
      </c>
      <c r="W4856" s="188">
        <v>19.350000000000001</v>
      </c>
      <c r="X4856" s="188">
        <v>20.98</v>
      </c>
      <c r="Y4856" s="188">
        <v>36.67</v>
      </c>
      <c r="Z4856" s="188">
        <v>18.36</v>
      </c>
      <c r="AA4856" s="188">
        <v>15.97</v>
      </c>
      <c r="AB4856" s="188">
        <v>19.05</v>
      </c>
      <c r="AC4856" s="188">
        <v>19.16</v>
      </c>
      <c r="AD4856" s="188">
        <v>33.54</v>
      </c>
      <c r="AE4856" s="188">
        <v>21.86</v>
      </c>
      <c r="AF4856" s="188">
        <v>28.11</v>
      </c>
    </row>
    <row r="4857" spans="1:32" x14ac:dyDescent="0.3">
      <c r="A4857" s="180" t="s">
        <v>973</v>
      </c>
      <c r="B4857" s="180">
        <v>20213</v>
      </c>
      <c r="C4857" s="182" t="s">
        <v>26421</v>
      </c>
      <c r="D4857" s="180" t="s">
        <v>37</v>
      </c>
      <c r="E4857" s="180" t="s">
        <v>857</v>
      </c>
      <c r="F4857" s="188">
        <v>23.92</v>
      </c>
      <c r="G4857" s="188">
        <v>19.32</v>
      </c>
      <c r="H4857" s="188">
        <v>16.09</v>
      </c>
      <c r="I4857" s="188">
        <v>18.3</v>
      </c>
      <c r="J4857" s="188">
        <v>23.98</v>
      </c>
      <c r="K4857" s="188">
        <v>28.02</v>
      </c>
      <c r="L4857" s="188">
        <v>26.4</v>
      </c>
      <c r="M4857" s="188">
        <v>31.4</v>
      </c>
      <c r="N4857" s="188">
        <v>19.809999999999999</v>
      </c>
      <c r="O4857" s="188">
        <v>33.340000000000003</v>
      </c>
      <c r="P4857" s="188">
        <v>37.68</v>
      </c>
      <c r="Q4857" s="188">
        <v>27.83</v>
      </c>
      <c r="R4857" s="188">
        <v>23.19</v>
      </c>
      <c r="S4857" s="188">
        <v>28.99</v>
      </c>
      <c r="T4857" s="188">
        <v>20.29</v>
      </c>
      <c r="U4857" s="188">
        <v>30.82</v>
      </c>
      <c r="V4857" s="188">
        <v>19.32</v>
      </c>
      <c r="W4857" s="188">
        <v>40.200000000000003</v>
      </c>
      <c r="X4857" s="188">
        <v>29.66</v>
      </c>
      <c r="Y4857" s="188">
        <v>29.95</v>
      </c>
      <c r="Z4857" s="188">
        <v>23.17</v>
      </c>
      <c r="AA4857" s="188">
        <v>17.39</v>
      </c>
      <c r="AB4857" s="188">
        <v>24.08</v>
      </c>
      <c r="AC4857" s="188">
        <v>57.98</v>
      </c>
      <c r="AD4857" s="188">
        <v>21</v>
      </c>
      <c r="AE4857" s="188">
        <v>32.270000000000003</v>
      </c>
      <c r="AF4857" s="188">
        <v>26.09</v>
      </c>
    </row>
    <row r="4858" spans="1:32" x14ac:dyDescent="0.3">
      <c r="A4858" s="180" t="s">
        <v>973</v>
      </c>
      <c r="B4858" s="180">
        <v>20211</v>
      </c>
      <c r="C4858" s="182" t="s">
        <v>26422</v>
      </c>
      <c r="D4858" s="180" t="s">
        <v>37</v>
      </c>
      <c r="E4858" s="180" t="s">
        <v>857</v>
      </c>
      <c r="F4858" s="188">
        <v>31.68</v>
      </c>
      <c r="G4858" s="188">
        <v>25.59</v>
      </c>
      <c r="H4858" s="188">
        <v>21.31</v>
      </c>
      <c r="I4858" s="188">
        <v>24.23</v>
      </c>
      <c r="J4858" s="188">
        <v>31.75</v>
      </c>
      <c r="K4858" s="188">
        <v>37.1</v>
      </c>
      <c r="L4858" s="188">
        <v>34.950000000000003</v>
      </c>
      <c r="M4858" s="188">
        <v>41.58</v>
      </c>
      <c r="N4858" s="188">
        <v>26.23</v>
      </c>
      <c r="O4858" s="188">
        <v>44.14</v>
      </c>
      <c r="P4858" s="188">
        <v>49.9</v>
      </c>
      <c r="Q4858" s="188">
        <v>36.85</v>
      </c>
      <c r="R4858" s="188">
        <v>30.71</v>
      </c>
      <c r="S4858" s="188">
        <v>38.380000000000003</v>
      </c>
      <c r="T4858" s="188">
        <v>26.87</v>
      </c>
      <c r="U4858" s="188">
        <v>40.81</v>
      </c>
      <c r="V4858" s="188">
        <v>25.59</v>
      </c>
      <c r="W4858" s="188">
        <v>53.23</v>
      </c>
      <c r="X4858" s="188">
        <v>39.28</v>
      </c>
      <c r="Y4858" s="188">
        <v>39.659999999999997</v>
      </c>
      <c r="Z4858" s="188">
        <v>30.68</v>
      </c>
      <c r="AA4858" s="188">
        <v>23.03</v>
      </c>
      <c r="AB4858" s="188">
        <v>31.88</v>
      </c>
      <c r="AC4858" s="188">
        <v>76.77</v>
      </c>
      <c r="AD4858" s="188">
        <v>27.81</v>
      </c>
      <c r="AE4858" s="188">
        <v>42.73</v>
      </c>
      <c r="AF4858" s="188">
        <v>34.54</v>
      </c>
    </row>
    <row r="4859" spans="1:32" x14ac:dyDescent="0.3">
      <c r="A4859" s="180" t="s">
        <v>973</v>
      </c>
      <c r="B4859" s="180">
        <v>40270</v>
      </c>
      <c r="C4859" s="182" t="s">
        <v>31039</v>
      </c>
      <c r="D4859" s="180" t="s">
        <v>37</v>
      </c>
      <c r="E4859" s="180" t="s">
        <v>26586</v>
      </c>
      <c r="F4859" s="188"/>
      <c r="G4859" s="188"/>
      <c r="H4859" s="188"/>
      <c r="I4859" s="188"/>
      <c r="J4859" s="188"/>
      <c r="K4859" s="188"/>
      <c r="L4859" s="188"/>
      <c r="M4859" s="188"/>
      <c r="N4859" s="188"/>
      <c r="O4859" s="188"/>
      <c r="P4859" s="188"/>
      <c r="Q4859" s="188"/>
      <c r="R4859" s="188"/>
      <c r="S4859" s="188"/>
      <c r="T4859" s="188"/>
      <c r="U4859" s="188"/>
      <c r="V4859" s="188"/>
      <c r="W4859" s="188"/>
      <c r="X4859" s="188"/>
      <c r="Y4859" s="188"/>
      <c r="Z4859" s="188"/>
      <c r="AA4859" s="188"/>
      <c r="AB4859" s="188"/>
      <c r="AC4859" s="188"/>
      <c r="AD4859" s="188"/>
      <c r="AE4859" s="188">
        <v>133.03</v>
      </c>
      <c r="AF4859" s="188"/>
    </row>
    <row r="4860" spans="1:32" x14ac:dyDescent="0.3">
      <c r="A4860" s="180" t="s">
        <v>973</v>
      </c>
      <c r="B4860" s="180">
        <v>4425</v>
      </c>
      <c r="C4860" s="182" t="s">
        <v>26423</v>
      </c>
      <c r="D4860" s="180" t="s">
        <v>37</v>
      </c>
      <c r="E4860" s="180" t="s">
        <v>857</v>
      </c>
      <c r="F4860" s="188">
        <v>26.18</v>
      </c>
      <c r="G4860" s="188">
        <v>21.15</v>
      </c>
      <c r="H4860" s="188">
        <v>17.62</v>
      </c>
      <c r="I4860" s="188">
        <v>20.03</v>
      </c>
      <c r="J4860" s="188">
        <v>26.25</v>
      </c>
      <c r="K4860" s="188">
        <v>30.67</v>
      </c>
      <c r="L4860" s="188">
        <v>28.89</v>
      </c>
      <c r="M4860" s="188">
        <v>34.369999999999997</v>
      </c>
      <c r="N4860" s="188">
        <v>21.68</v>
      </c>
      <c r="O4860" s="188">
        <v>36.479999999999997</v>
      </c>
      <c r="P4860" s="188">
        <v>41.24</v>
      </c>
      <c r="Q4860" s="188">
        <v>30.46</v>
      </c>
      <c r="R4860" s="188">
        <v>25.38</v>
      </c>
      <c r="S4860" s="188">
        <v>31.73</v>
      </c>
      <c r="T4860" s="188">
        <v>22.21</v>
      </c>
      <c r="U4860" s="188">
        <v>33.729999999999997</v>
      </c>
      <c r="V4860" s="188">
        <v>21.15</v>
      </c>
      <c r="W4860" s="188">
        <v>43.99</v>
      </c>
      <c r="X4860" s="188">
        <v>32.47</v>
      </c>
      <c r="Y4860" s="188">
        <v>32.78</v>
      </c>
      <c r="Z4860" s="188">
        <v>25.36</v>
      </c>
      <c r="AA4860" s="188">
        <v>19.03</v>
      </c>
      <c r="AB4860" s="188">
        <v>26.35</v>
      </c>
      <c r="AC4860" s="188">
        <v>63.46</v>
      </c>
      <c r="AD4860" s="188">
        <v>22.99</v>
      </c>
      <c r="AE4860" s="188">
        <v>35.32</v>
      </c>
      <c r="AF4860" s="188">
        <v>28.55</v>
      </c>
    </row>
    <row r="4861" spans="1:32" x14ac:dyDescent="0.3">
      <c r="A4861" s="180" t="s">
        <v>973</v>
      </c>
      <c r="B4861" s="180">
        <v>4472</v>
      </c>
      <c r="C4861" s="182" t="s">
        <v>26424</v>
      </c>
      <c r="D4861" s="180" t="s">
        <v>37</v>
      </c>
      <c r="E4861" s="180" t="s">
        <v>857</v>
      </c>
      <c r="F4861" s="188">
        <v>32.71</v>
      </c>
      <c r="G4861" s="188">
        <v>26.42</v>
      </c>
      <c r="H4861" s="188">
        <v>22.01</v>
      </c>
      <c r="I4861" s="188">
        <v>25.02</v>
      </c>
      <c r="J4861" s="188">
        <v>32.79</v>
      </c>
      <c r="K4861" s="188">
        <v>38.31</v>
      </c>
      <c r="L4861" s="188">
        <v>36.090000000000003</v>
      </c>
      <c r="M4861" s="188">
        <v>42.94</v>
      </c>
      <c r="N4861" s="188">
        <v>27.08</v>
      </c>
      <c r="O4861" s="188">
        <v>45.58</v>
      </c>
      <c r="P4861" s="188">
        <v>51.52</v>
      </c>
      <c r="Q4861" s="188">
        <v>38.049999999999997</v>
      </c>
      <c r="R4861" s="188">
        <v>31.7</v>
      </c>
      <c r="S4861" s="188">
        <v>39.630000000000003</v>
      </c>
      <c r="T4861" s="188">
        <v>27.74</v>
      </c>
      <c r="U4861" s="188">
        <v>42.14</v>
      </c>
      <c r="V4861" s="188">
        <v>26.42</v>
      </c>
      <c r="W4861" s="188">
        <v>54.96</v>
      </c>
      <c r="X4861" s="188">
        <v>40.56</v>
      </c>
      <c r="Y4861" s="188">
        <v>40.950000000000003</v>
      </c>
      <c r="Z4861" s="188">
        <v>31.68</v>
      </c>
      <c r="AA4861" s="188">
        <v>23.78</v>
      </c>
      <c r="AB4861" s="188">
        <v>32.92</v>
      </c>
      <c r="AC4861" s="188">
        <v>79.27</v>
      </c>
      <c r="AD4861" s="188">
        <v>28.72</v>
      </c>
      <c r="AE4861" s="188">
        <v>44.12</v>
      </c>
      <c r="AF4861" s="188">
        <v>35.67</v>
      </c>
    </row>
    <row r="4862" spans="1:32" x14ac:dyDescent="0.3">
      <c r="A4862" s="180" t="s">
        <v>973</v>
      </c>
      <c r="B4862" s="180">
        <v>35272</v>
      </c>
      <c r="C4862" s="182" t="s">
        <v>26425</v>
      </c>
      <c r="D4862" s="180" t="s">
        <v>37</v>
      </c>
      <c r="E4862" s="180" t="s">
        <v>857</v>
      </c>
      <c r="F4862" s="188">
        <v>47.28</v>
      </c>
      <c r="G4862" s="188">
        <v>38.19</v>
      </c>
      <c r="H4862" s="188">
        <v>31.81</v>
      </c>
      <c r="I4862" s="188">
        <v>36.17</v>
      </c>
      <c r="J4862" s="188">
        <v>47.4</v>
      </c>
      <c r="K4862" s="188">
        <v>55.38</v>
      </c>
      <c r="L4862" s="188">
        <v>52.17</v>
      </c>
      <c r="M4862" s="188">
        <v>62.07</v>
      </c>
      <c r="N4862" s="188">
        <v>39.15</v>
      </c>
      <c r="O4862" s="188">
        <v>65.88</v>
      </c>
      <c r="P4862" s="188">
        <v>74.48</v>
      </c>
      <c r="Q4862" s="188">
        <v>55</v>
      </c>
      <c r="R4862" s="188">
        <v>45.83</v>
      </c>
      <c r="S4862" s="188">
        <v>57.29</v>
      </c>
      <c r="T4862" s="188">
        <v>40.1</v>
      </c>
      <c r="U4862" s="188">
        <v>60.92</v>
      </c>
      <c r="V4862" s="188">
        <v>38.19</v>
      </c>
      <c r="W4862" s="188">
        <v>79.44</v>
      </c>
      <c r="X4862" s="188">
        <v>58.63</v>
      </c>
      <c r="Y4862" s="188">
        <v>59.2</v>
      </c>
      <c r="Z4862" s="188">
        <v>45.79</v>
      </c>
      <c r="AA4862" s="188">
        <v>34.369999999999997</v>
      </c>
      <c r="AB4862" s="188">
        <v>47.59</v>
      </c>
      <c r="AC4862" s="188">
        <v>114.59</v>
      </c>
      <c r="AD4862" s="188">
        <v>41.52</v>
      </c>
      <c r="AE4862" s="188">
        <v>63.78</v>
      </c>
      <c r="AF4862" s="188">
        <v>51.56</v>
      </c>
    </row>
    <row r="4863" spans="1:32" x14ac:dyDescent="0.3">
      <c r="A4863" s="180" t="s">
        <v>973</v>
      </c>
      <c r="B4863" s="180">
        <v>4481</v>
      </c>
      <c r="C4863" s="182" t="s">
        <v>26426</v>
      </c>
      <c r="D4863" s="180" t="s">
        <v>37</v>
      </c>
      <c r="E4863" s="180" t="s">
        <v>857</v>
      </c>
      <c r="F4863" s="188">
        <v>50.61</v>
      </c>
      <c r="G4863" s="188">
        <v>40.880000000000003</v>
      </c>
      <c r="H4863" s="188">
        <v>34.049999999999997</v>
      </c>
      <c r="I4863" s="188">
        <v>38.71</v>
      </c>
      <c r="J4863" s="188">
        <v>50.73</v>
      </c>
      <c r="K4863" s="188">
        <v>59.28</v>
      </c>
      <c r="L4863" s="188">
        <v>55.85</v>
      </c>
      <c r="M4863" s="188">
        <v>66.44</v>
      </c>
      <c r="N4863" s="188">
        <v>41.9</v>
      </c>
      <c r="O4863" s="188">
        <v>70.52</v>
      </c>
      <c r="P4863" s="188">
        <v>79.72</v>
      </c>
      <c r="Q4863" s="188">
        <v>58.87</v>
      </c>
      <c r="R4863" s="188">
        <v>49.06</v>
      </c>
      <c r="S4863" s="188">
        <v>61.32</v>
      </c>
      <c r="T4863" s="188">
        <v>42.93</v>
      </c>
      <c r="U4863" s="188">
        <v>65.209999999999994</v>
      </c>
      <c r="V4863" s="188">
        <v>40.880000000000003</v>
      </c>
      <c r="W4863" s="188">
        <v>85.04</v>
      </c>
      <c r="X4863" s="188">
        <v>62.76</v>
      </c>
      <c r="Y4863" s="188">
        <v>63.37</v>
      </c>
      <c r="Z4863" s="188">
        <v>49.02</v>
      </c>
      <c r="AA4863" s="188">
        <v>36.79</v>
      </c>
      <c r="AB4863" s="188">
        <v>50.94</v>
      </c>
      <c r="AC4863" s="188">
        <v>122.65</v>
      </c>
      <c r="AD4863" s="188">
        <v>44.44</v>
      </c>
      <c r="AE4863" s="188">
        <v>68.27</v>
      </c>
      <c r="AF4863" s="188">
        <v>55.19</v>
      </c>
    </row>
    <row r="4864" spans="1:32" x14ac:dyDescent="0.3">
      <c r="A4864" s="180" t="s">
        <v>26723</v>
      </c>
      <c r="B4864" s="180">
        <v>34345</v>
      </c>
      <c r="C4864" s="182" t="s">
        <v>31040</v>
      </c>
      <c r="D4864" s="180" t="s">
        <v>40</v>
      </c>
      <c r="E4864" s="180" t="s">
        <v>857</v>
      </c>
      <c r="F4864" s="188">
        <v>17.39</v>
      </c>
      <c r="G4864" s="188">
        <v>16.36</v>
      </c>
      <c r="H4864" s="188">
        <v>16.010000000000002</v>
      </c>
      <c r="I4864" s="188">
        <v>16.350000000000001</v>
      </c>
      <c r="J4864" s="188">
        <v>17.09</v>
      </c>
      <c r="K4864" s="188">
        <v>17.87</v>
      </c>
      <c r="L4864" s="188">
        <v>16.68</v>
      </c>
      <c r="M4864" s="188">
        <v>16.670000000000002</v>
      </c>
      <c r="N4864" s="188">
        <v>16.57</v>
      </c>
      <c r="O4864" s="188">
        <v>16.12</v>
      </c>
      <c r="P4864" s="188">
        <v>21.14</v>
      </c>
      <c r="Q4864" s="188">
        <v>15.89</v>
      </c>
      <c r="R4864" s="188">
        <v>17.22</v>
      </c>
      <c r="S4864" s="188">
        <v>16.170000000000002</v>
      </c>
      <c r="T4864" s="188">
        <v>17.690000000000001</v>
      </c>
      <c r="U4864" s="188">
        <v>17.440000000000001</v>
      </c>
      <c r="V4864" s="188">
        <v>15.94</v>
      </c>
      <c r="W4864" s="188">
        <v>22.88</v>
      </c>
      <c r="X4864" s="188">
        <v>24.77</v>
      </c>
      <c r="Y4864" s="188">
        <v>16.600000000000001</v>
      </c>
      <c r="Z4864" s="188">
        <v>19.04</v>
      </c>
      <c r="AA4864" s="188">
        <v>15.95</v>
      </c>
      <c r="AB4864" s="188">
        <v>20</v>
      </c>
      <c r="AC4864" s="188">
        <v>21.57</v>
      </c>
      <c r="AD4864" s="188">
        <v>15.58</v>
      </c>
      <c r="AE4864" s="188">
        <v>23.93</v>
      </c>
      <c r="AF4864" s="188">
        <v>19.579999999999998</v>
      </c>
    </row>
    <row r="4865" spans="1:32" x14ac:dyDescent="0.3">
      <c r="A4865" s="180" t="s">
        <v>26723</v>
      </c>
      <c r="B4865" s="180">
        <v>41096</v>
      </c>
      <c r="C4865" s="182" t="s">
        <v>24683</v>
      </c>
      <c r="D4865" s="180" t="s">
        <v>63</v>
      </c>
      <c r="E4865" s="180" t="s">
        <v>857</v>
      </c>
      <c r="F4865" s="188">
        <v>3041.86</v>
      </c>
      <c r="G4865" s="188">
        <v>2854.05</v>
      </c>
      <c r="H4865" s="188">
        <v>2810.68</v>
      </c>
      <c r="I4865" s="188">
        <v>2845.49</v>
      </c>
      <c r="J4865" s="188">
        <v>2987.22</v>
      </c>
      <c r="K4865" s="188">
        <v>3148.06</v>
      </c>
      <c r="L4865" s="188">
        <v>2971.24</v>
      </c>
      <c r="M4865" s="188">
        <v>2922.95</v>
      </c>
      <c r="N4865" s="188">
        <v>2975.21</v>
      </c>
      <c r="O4865" s="188">
        <v>2837.75</v>
      </c>
      <c r="P4865" s="188">
        <v>3743.79</v>
      </c>
      <c r="Q4865" s="188">
        <v>2781.83</v>
      </c>
      <c r="R4865" s="188">
        <v>3099.56</v>
      </c>
      <c r="S4865" s="188">
        <v>2800.15</v>
      </c>
      <c r="T4865" s="188">
        <v>3081.56</v>
      </c>
      <c r="U4865" s="188">
        <v>3053.78</v>
      </c>
      <c r="V4865" s="188">
        <v>2816.13</v>
      </c>
      <c r="W4865" s="188">
        <v>4016.64</v>
      </c>
      <c r="X4865" s="188">
        <v>4353.4399999999996</v>
      </c>
      <c r="Y4865" s="188">
        <v>2906.87</v>
      </c>
      <c r="Z4865" s="188">
        <v>3318.2</v>
      </c>
      <c r="AA4865" s="188">
        <v>2784.54</v>
      </c>
      <c r="AB4865" s="188">
        <v>3518.5</v>
      </c>
      <c r="AC4865" s="188">
        <v>3785.76</v>
      </c>
      <c r="AD4865" s="188">
        <v>2751.84</v>
      </c>
      <c r="AE4865" s="188">
        <v>4194.32</v>
      </c>
      <c r="AF4865" s="188">
        <v>3446.61</v>
      </c>
    </row>
  </sheetData>
  <autoFilter ref="A10:AF130609" xr:uid="{00000000-0009-0000-0000-000004000000}"/>
  <hyperlinks>
    <hyperlink ref="A9" r:id="rId1" xr:uid="{6AACD028-E68A-4212-B9F4-D79F401E89E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tabColor theme="5" tint="-0.249977111117893"/>
  </sheetPr>
  <dimension ref="A1:D1344"/>
  <sheetViews>
    <sheetView workbookViewId="0"/>
  </sheetViews>
  <sheetFormatPr defaultRowHeight="13.2" x14ac:dyDescent="0.25"/>
  <cols>
    <col min="1" max="1" width="10.33203125" style="15" customWidth="1"/>
    <col min="2" max="2" width="59" style="15" customWidth="1"/>
    <col min="3" max="3" width="9.33203125" style="15" customWidth="1"/>
    <col min="4" max="4" width="12.33203125" style="15" bestFit="1" customWidth="1"/>
    <col min="5" max="256" width="9.109375" style="15"/>
    <col min="257" max="257" width="8.44140625" style="15" bestFit="1" customWidth="1"/>
    <col min="258" max="258" width="59" style="15" customWidth="1"/>
    <col min="259" max="259" width="9.33203125" style="15" customWidth="1"/>
    <col min="260" max="260" width="12.33203125" style="15" bestFit="1" customWidth="1"/>
    <col min="261" max="512" width="9.109375" style="15"/>
    <col min="513" max="513" width="8.44140625" style="15" bestFit="1" customWidth="1"/>
    <col min="514" max="514" width="59" style="15" customWidth="1"/>
    <col min="515" max="515" width="9.33203125" style="15" customWidth="1"/>
    <col min="516" max="516" width="12.33203125" style="15" bestFit="1" customWidth="1"/>
    <col min="517" max="768" width="9.109375" style="15"/>
    <col min="769" max="769" width="8.44140625" style="15" bestFit="1" customWidth="1"/>
    <col min="770" max="770" width="59" style="15" customWidth="1"/>
    <col min="771" max="771" width="9.33203125" style="15" customWidth="1"/>
    <col min="772" max="772" width="12.33203125" style="15" bestFit="1" customWidth="1"/>
    <col min="773" max="1024" width="9.109375" style="15"/>
    <col min="1025" max="1025" width="8.44140625" style="15" bestFit="1" customWidth="1"/>
    <col min="1026" max="1026" width="59" style="15" customWidth="1"/>
    <col min="1027" max="1027" width="9.33203125" style="15" customWidth="1"/>
    <col min="1028" max="1028" width="12.33203125" style="15" bestFit="1" customWidth="1"/>
    <col min="1029" max="1280" width="9.109375" style="15"/>
    <col min="1281" max="1281" width="8.44140625" style="15" bestFit="1" customWidth="1"/>
    <col min="1282" max="1282" width="59" style="15" customWidth="1"/>
    <col min="1283" max="1283" width="9.33203125" style="15" customWidth="1"/>
    <col min="1284" max="1284" width="12.33203125" style="15" bestFit="1" customWidth="1"/>
    <col min="1285" max="1536" width="9.109375" style="15"/>
    <col min="1537" max="1537" width="8.44140625" style="15" bestFit="1" customWidth="1"/>
    <col min="1538" max="1538" width="59" style="15" customWidth="1"/>
    <col min="1539" max="1539" width="9.33203125" style="15" customWidth="1"/>
    <col min="1540" max="1540" width="12.33203125" style="15" bestFit="1" customWidth="1"/>
    <col min="1541" max="1792" width="9.109375" style="15"/>
    <col min="1793" max="1793" width="8.44140625" style="15" bestFit="1" customWidth="1"/>
    <col min="1794" max="1794" width="59" style="15" customWidth="1"/>
    <col min="1795" max="1795" width="9.33203125" style="15" customWidth="1"/>
    <col min="1796" max="1796" width="12.33203125" style="15" bestFit="1" customWidth="1"/>
    <col min="1797" max="2048" width="9.109375" style="15"/>
    <col min="2049" max="2049" width="8.44140625" style="15" bestFit="1" customWidth="1"/>
    <col min="2050" max="2050" width="59" style="15" customWidth="1"/>
    <col min="2051" max="2051" width="9.33203125" style="15" customWidth="1"/>
    <col min="2052" max="2052" width="12.33203125" style="15" bestFit="1" customWidth="1"/>
    <col min="2053" max="2304" width="9.109375" style="15"/>
    <col min="2305" max="2305" width="8.44140625" style="15" bestFit="1" customWidth="1"/>
    <col min="2306" max="2306" width="59" style="15" customWidth="1"/>
    <col min="2307" max="2307" width="9.33203125" style="15" customWidth="1"/>
    <col min="2308" max="2308" width="12.33203125" style="15" bestFit="1" customWidth="1"/>
    <col min="2309" max="2560" width="9.109375" style="15"/>
    <col min="2561" max="2561" width="8.44140625" style="15" bestFit="1" customWidth="1"/>
    <col min="2562" max="2562" width="59" style="15" customWidth="1"/>
    <col min="2563" max="2563" width="9.33203125" style="15" customWidth="1"/>
    <col min="2564" max="2564" width="12.33203125" style="15" bestFit="1" customWidth="1"/>
    <col min="2565" max="2816" width="9.109375" style="15"/>
    <col min="2817" max="2817" width="8.44140625" style="15" bestFit="1" customWidth="1"/>
    <col min="2818" max="2818" width="59" style="15" customWidth="1"/>
    <col min="2819" max="2819" width="9.33203125" style="15" customWidth="1"/>
    <col min="2820" max="2820" width="12.33203125" style="15" bestFit="1" customWidth="1"/>
    <col min="2821" max="3072" width="9.109375" style="15"/>
    <col min="3073" max="3073" width="8.44140625" style="15" bestFit="1" customWidth="1"/>
    <col min="3074" max="3074" width="59" style="15" customWidth="1"/>
    <col min="3075" max="3075" width="9.33203125" style="15" customWidth="1"/>
    <col min="3076" max="3076" width="12.33203125" style="15" bestFit="1" customWidth="1"/>
    <col min="3077" max="3328" width="9.109375" style="15"/>
    <col min="3329" max="3329" width="8.44140625" style="15" bestFit="1" customWidth="1"/>
    <col min="3330" max="3330" width="59" style="15" customWidth="1"/>
    <col min="3331" max="3331" width="9.33203125" style="15" customWidth="1"/>
    <col min="3332" max="3332" width="12.33203125" style="15" bestFit="1" customWidth="1"/>
    <col min="3333" max="3584" width="9.109375" style="15"/>
    <col min="3585" max="3585" width="8.44140625" style="15" bestFit="1" customWidth="1"/>
    <col min="3586" max="3586" width="59" style="15" customWidth="1"/>
    <col min="3587" max="3587" width="9.33203125" style="15" customWidth="1"/>
    <col min="3588" max="3588" width="12.33203125" style="15" bestFit="1" customWidth="1"/>
    <col min="3589" max="3840" width="9.109375" style="15"/>
    <col min="3841" max="3841" width="8.44140625" style="15" bestFit="1" customWidth="1"/>
    <col min="3842" max="3842" width="59" style="15" customWidth="1"/>
    <col min="3843" max="3843" width="9.33203125" style="15" customWidth="1"/>
    <col min="3844" max="3844" width="12.33203125" style="15" bestFit="1" customWidth="1"/>
    <col min="3845" max="4096" width="9.109375" style="15"/>
    <col min="4097" max="4097" width="8.44140625" style="15" bestFit="1" customWidth="1"/>
    <col min="4098" max="4098" width="59" style="15" customWidth="1"/>
    <col min="4099" max="4099" width="9.33203125" style="15" customWidth="1"/>
    <col min="4100" max="4100" width="12.33203125" style="15" bestFit="1" customWidth="1"/>
    <col min="4101" max="4352" width="9.109375" style="15"/>
    <col min="4353" max="4353" width="8.44140625" style="15" bestFit="1" customWidth="1"/>
    <col min="4354" max="4354" width="59" style="15" customWidth="1"/>
    <col min="4355" max="4355" width="9.33203125" style="15" customWidth="1"/>
    <col min="4356" max="4356" width="12.33203125" style="15" bestFit="1" customWidth="1"/>
    <col min="4357" max="4608" width="9.109375" style="15"/>
    <col min="4609" max="4609" width="8.44140625" style="15" bestFit="1" customWidth="1"/>
    <col min="4610" max="4610" width="59" style="15" customWidth="1"/>
    <col min="4611" max="4611" width="9.33203125" style="15" customWidth="1"/>
    <col min="4612" max="4612" width="12.33203125" style="15" bestFit="1" customWidth="1"/>
    <col min="4613" max="4864" width="9.109375" style="15"/>
    <col min="4865" max="4865" width="8.44140625" style="15" bestFit="1" customWidth="1"/>
    <col min="4866" max="4866" width="59" style="15" customWidth="1"/>
    <col min="4867" max="4867" width="9.33203125" style="15" customWidth="1"/>
    <col min="4868" max="4868" width="12.33203125" style="15" bestFit="1" customWidth="1"/>
    <col min="4869" max="5120" width="9.109375" style="15"/>
    <col min="5121" max="5121" width="8.44140625" style="15" bestFit="1" customWidth="1"/>
    <col min="5122" max="5122" width="59" style="15" customWidth="1"/>
    <col min="5123" max="5123" width="9.33203125" style="15" customWidth="1"/>
    <col min="5124" max="5124" width="12.33203125" style="15" bestFit="1" customWidth="1"/>
    <col min="5125" max="5376" width="9.109375" style="15"/>
    <col min="5377" max="5377" width="8.44140625" style="15" bestFit="1" customWidth="1"/>
    <col min="5378" max="5378" width="59" style="15" customWidth="1"/>
    <col min="5379" max="5379" width="9.33203125" style="15" customWidth="1"/>
    <col min="5380" max="5380" width="12.33203125" style="15" bestFit="1" customWidth="1"/>
    <col min="5381" max="5632" width="9.109375" style="15"/>
    <col min="5633" max="5633" width="8.44140625" style="15" bestFit="1" customWidth="1"/>
    <col min="5634" max="5634" width="59" style="15" customWidth="1"/>
    <col min="5635" max="5635" width="9.33203125" style="15" customWidth="1"/>
    <col min="5636" max="5636" width="12.33203125" style="15" bestFit="1" customWidth="1"/>
    <col min="5637" max="5888" width="9.109375" style="15"/>
    <col min="5889" max="5889" width="8.44140625" style="15" bestFit="1" customWidth="1"/>
    <col min="5890" max="5890" width="59" style="15" customWidth="1"/>
    <col min="5891" max="5891" width="9.33203125" style="15" customWidth="1"/>
    <col min="5892" max="5892" width="12.33203125" style="15" bestFit="1" customWidth="1"/>
    <col min="5893" max="6144" width="9.109375" style="15"/>
    <col min="6145" max="6145" width="8.44140625" style="15" bestFit="1" customWidth="1"/>
    <col min="6146" max="6146" width="59" style="15" customWidth="1"/>
    <col min="6147" max="6147" width="9.33203125" style="15" customWidth="1"/>
    <col min="6148" max="6148" width="12.33203125" style="15" bestFit="1" customWidth="1"/>
    <col min="6149" max="6400" width="9.109375" style="15"/>
    <col min="6401" max="6401" width="8.44140625" style="15" bestFit="1" customWidth="1"/>
    <col min="6402" max="6402" width="59" style="15" customWidth="1"/>
    <col min="6403" max="6403" width="9.33203125" style="15" customWidth="1"/>
    <col min="6404" max="6404" width="12.33203125" style="15" bestFit="1" customWidth="1"/>
    <col min="6405" max="6656" width="9.109375" style="15"/>
    <col min="6657" max="6657" width="8.44140625" style="15" bestFit="1" customWidth="1"/>
    <col min="6658" max="6658" width="59" style="15" customWidth="1"/>
    <col min="6659" max="6659" width="9.33203125" style="15" customWidth="1"/>
    <col min="6660" max="6660" width="12.33203125" style="15" bestFit="1" customWidth="1"/>
    <col min="6661" max="6912" width="9.109375" style="15"/>
    <col min="6913" max="6913" width="8.44140625" style="15" bestFit="1" customWidth="1"/>
    <col min="6914" max="6914" width="59" style="15" customWidth="1"/>
    <col min="6915" max="6915" width="9.33203125" style="15" customWidth="1"/>
    <col min="6916" max="6916" width="12.33203125" style="15" bestFit="1" customWidth="1"/>
    <col min="6917" max="7168" width="9.109375" style="15"/>
    <col min="7169" max="7169" width="8.44140625" style="15" bestFit="1" customWidth="1"/>
    <col min="7170" max="7170" width="59" style="15" customWidth="1"/>
    <col min="7171" max="7171" width="9.33203125" style="15" customWidth="1"/>
    <col min="7172" max="7172" width="12.33203125" style="15" bestFit="1" customWidth="1"/>
    <col min="7173" max="7424" width="9.109375" style="15"/>
    <col min="7425" max="7425" width="8.44140625" style="15" bestFit="1" customWidth="1"/>
    <col min="7426" max="7426" width="59" style="15" customWidth="1"/>
    <col min="7427" max="7427" width="9.33203125" style="15" customWidth="1"/>
    <col min="7428" max="7428" width="12.33203125" style="15" bestFit="1" customWidth="1"/>
    <col min="7429" max="7680" width="9.109375" style="15"/>
    <col min="7681" max="7681" width="8.44140625" style="15" bestFit="1" customWidth="1"/>
    <col min="7682" max="7682" width="59" style="15" customWidth="1"/>
    <col min="7683" max="7683" width="9.33203125" style="15" customWidth="1"/>
    <col min="7684" max="7684" width="12.33203125" style="15" bestFit="1" customWidth="1"/>
    <col min="7685" max="7936" width="9.109375" style="15"/>
    <col min="7937" max="7937" width="8.44140625" style="15" bestFit="1" customWidth="1"/>
    <col min="7938" max="7938" width="59" style="15" customWidth="1"/>
    <col min="7939" max="7939" width="9.33203125" style="15" customWidth="1"/>
    <col min="7940" max="7940" width="12.33203125" style="15" bestFit="1" customWidth="1"/>
    <col min="7941" max="8192" width="9.109375" style="15"/>
    <col min="8193" max="8193" width="8.44140625" style="15" bestFit="1" customWidth="1"/>
    <col min="8194" max="8194" width="59" style="15" customWidth="1"/>
    <col min="8195" max="8195" width="9.33203125" style="15" customWidth="1"/>
    <col min="8196" max="8196" width="12.33203125" style="15" bestFit="1" customWidth="1"/>
    <col min="8197" max="8448" width="9.109375" style="15"/>
    <col min="8449" max="8449" width="8.44140625" style="15" bestFit="1" customWidth="1"/>
    <col min="8450" max="8450" width="59" style="15" customWidth="1"/>
    <col min="8451" max="8451" width="9.33203125" style="15" customWidth="1"/>
    <col min="8452" max="8452" width="12.33203125" style="15" bestFit="1" customWidth="1"/>
    <col min="8453" max="8704" width="9.109375" style="15"/>
    <col min="8705" max="8705" width="8.44140625" style="15" bestFit="1" customWidth="1"/>
    <col min="8706" max="8706" width="59" style="15" customWidth="1"/>
    <col min="8707" max="8707" width="9.33203125" style="15" customWidth="1"/>
    <col min="8708" max="8708" width="12.33203125" style="15" bestFit="1" customWidth="1"/>
    <col min="8709" max="8960" width="9.109375" style="15"/>
    <col min="8961" max="8961" width="8.44140625" style="15" bestFit="1" customWidth="1"/>
    <col min="8962" max="8962" width="59" style="15" customWidth="1"/>
    <col min="8963" max="8963" width="9.33203125" style="15" customWidth="1"/>
    <col min="8964" max="8964" width="12.33203125" style="15" bestFit="1" customWidth="1"/>
    <col min="8965" max="9216" width="9.109375" style="15"/>
    <col min="9217" max="9217" width="8.44140625" style="15" bestFit="1" customWidth="1"/>
    <col min="9218" max="9218" width="59" style="15" customWidth="1"/>
    <col min="9219" max="9219" width="9.33203125" style="15" customWidth="1"/>
    <col min="9220" max="9220" width="12.33203125" style="15" bestFit="1" customWidth="1"/>
    <col min="9221" max="9472" width="9.109375" style="15"/>
    <col min="9473" max="9473" width="8.44140625" style="15" bestFit="1" customWidth="1"/>
    <col min="9474" max="9474" width="59" style="15" customWidth="1"/>
    <col min="9475" max="9475" width="9.33203125" style="15" customWidth="1"/>
    <col min="9476" max="9476" width="12.33203125" style="15" bestFit="1" customWidth="1"/>
    <col min="9477" max="9728" width="9.109375" style="15"/>
    <col min="9729" max="9729" width="8.44140625" style="15" bestFit="1" customWidth="1"/>
    <col min="9730" max="9730" width="59" style="15" customWidth="1"/>
    <col min="9731" max="9731" width="9.33203125" style="15" customWidth="1"/>
    <col min="9732" max="9732" width="12.33203125" style="15" bestFit="1" customWidth="1"/>
    <col min="9733" max="9984" width="9.109375" style="15"/>
    <col min="9985" max="9985" width="8.44140625" style="15" bestFit="1" customWidth="1"/>
    <col min="9986" max="9986" width="59" style="15" customWidth="1"/>
    <col min="9987" max="9987" width="9.33203125" style="15" customWidth="1"/>
    <col min="9988" max="9988" width="12.33203125" style="15" bestFit="1" customWidth="1"/>
    <col min="9989" max="10240" width="9.109375" style="15"/>
    <col min="10241" max="10241" width="8.44140625" style="15" bestFit="1" customWidth="1"/>
    <col min="10242" max="10242" width="59" style="15" customWidth="1"/>
    <col min="10243" max="10243" width="9.33203125" style="15" customWidth="1"/>
    <col min="10244" max="10244" width="12.33203125" style="15" bestFit="1" customWidth="1"/>
    <col min="10245" max="10496" width="9.109375" style="15"/>
    <col min="10497" max="10497" width="8.44140625" style="15" bestFit="1" customWidth="1"/>
    <col min="10498" max="10498" width="59" style="15" customWidth="1"/>
    <col min="10499" max="10499" width="9.33203125" style="15" customWidth="1"/>
    <col min="10500" max="10500" width="12.33203125" style="15" bestFit="1" customWidth="1"/>
    <col min="10501" max="10752" width="9.109375" style="15"/>
    <col min="10753" max="10753" width="8.44140625" style="15" bestFit="1" customWidth="1"/>
    <col min="10754" max="10754" width="59" style="15" customWidth="1"/>
    <col min="10755" max="10755" width="9.33203125" style="15" customWidth="1"/>
    <col min="10756" max="10756" width="12.33203125" style="15" bestFit="1" customWidth="1"/>
    <col min="10757" max="11008" width="9.109375" style="15"/>
    <col min="11009" max="11009" width="8.44140625" style="15" bestFit="1" customWidth="1"/>
    <col min="11010" max="11010" width="59" style="15" customWidth="1"/>
    <col min="11011" max="11011" width="9.33203125" style="15" customWidth="1"/>
    <col min="11012" max="11012" width="12.33203125" style="15" bestFit="1" customWidth="1"/>
    <col min="11013" max="11264" width="9.109375" style="15"/>
    <col min="11265" max="11265" width="8.44140625" style="15" bestFit="1" customWidth="1"/>
    <col min="11266" max="11266" width="59" style="15" customWidth="1"/>
    <col min="11267" max="11267" width="9.33203125" style="15" customWidth="1"/>
    <col min="11268" max="11268" width="12.33203125" style="15" bestFit="1" customWidth="1"/>
    <col min="11269" max="11520" width="9.109375" style="15"/>
    <col min="11521" max="11521" width="8.44140625" style="15" bestFit="1" customWidth="1"/>
    <col min="11522" max="11522" width="59" style="15" customWidth="1"/>
    <col min="11523" max="11523" width="9.33203125" style="15" customWidth="1"/>
    <col min="11524" max="11524" width="12.33203125" style="15" bestFit="1" customWidth="1"/>
    <col min="11525" max="11776" width="9.109375" style="15"/>
    <col min="11777" max="11777" width="8.44140625" style="15" bestFit="1" customWidth="1"/>
    <col min="11778" max="11778" width="59" style="15" customWidth="1"/>
    <col min="11779" max="11779" width="9.33203125" style="15" customWidth="1"/>
    <col min="11780" max="11780" width="12.33203125" style="15" bestFit="1" customWidth="1"/>
    <col min="11781" max="12032" width="9.109375" style="15"/>
    <col min="12033" max="12033" width="8.44140625" style="15" bestFit="1" customWidth="1"/>
    <col min="12034" max="12034" width="59" style="15" customWidth="1"/>
    <col min="12035" max="12035" width="9.33203125" style="15" customWidth="1"/>
    <col min="12036" max="12036" width="12.33203125" style="15" bestFit="1" customWidth="1"/>
    <col min="12037" max="12288" width="9.109375" style="15"/>
    <col min="12289" max="12289" width="8.44140625" style="15" bestFit="1" customWidth="1"/>
    <col min="12290" max="12290" width="59" style="15" customWidth="1"/>
    <col min="12291" max="12291" width="9.33203125" style="15" customWidth="1"/>
    <col min="12292" max="12292" width="12.33203125" style="15" bestFit="1" customWidth="1"/>
    <col min="12293" max="12544" width="9.109375" style="15"/>
    <col min="12545" max="12545" width="8.44140625" style="15" bestFit="1" customWidth="1"/>
    <col min="12546" max="12546" width="59" style="15" customWidth="1"/>
    <col min="12547" max="12547" width="9.33203125" style="15" customWidth="1"/>
    <col min="12548" max="12548" width="12.33203125" style="15" bestFit="1" customWidth="1"/>
    <col min="12549" max="12800" width="9.109375" style="15"/>
    <col min="12801" max="12801" width="8.44140625" style="15" bestFit="1" customWidth="1"/>
    <col min="12802" max="12802" width="59" style="15" customWidth="1"/>
    <col min="12803" max="12803" width="9.33203125" style="15" customWidth="1"/>
    <col min="12804" max="12804" width="12.33203125" style="15" bestFit="1" customWidth="1"/>
    <col min="12805" max="13056" width="9.109375" style="15"/>
    <col min="13057" max="13057" width="8.44140625" style="15" bestFit="1" customWidth="1"/>
    <col min="13058" max="13058" width="59" style="15" customWidth="1"/>
    <col min="13059" max="13059" width="9.33203125" style="15" customWidth="1"/>
    <col min="13060" max="13060" width="12.33203125" style="15" bestFit="1" customWidth="1"/>
    <col min="13061" max="13312" width="9.109375" style="15"/>
    <col min="13313" max="13313" width="8.44140625" style="15" bestFit="1" customWidth="1"/>
    <col min="13314" max="13314" width="59" style="15" customWidth="1"/>
    <col min="13315" max="13315" width="9.33203125" style="15" customWidth="1"/>
    <col min="13316" max="13316" width="12.33203125" style="15" bestFit="1" customWidth="1"/>
    <col min="13317" max="13568" width="9.109375" style="15"/>
    <col min="13569" max="13569" width="8.44140625" style="15" bestFit="1" customWidth="1"/>
    <col min="13570" max="13570" width="59" style="15" customWidth="1"/>
    <col min="13571" max="13571" width="9.33203125" style="15" customWidth="1"/>
    <col min="13572" max="13572" width="12.33203125" style="15" bestFit="1" customWidth="1"/>
    <col min="13573" max="13824" width="9.109375" style="15"/>
    <col min="13825" max="13825" width="8.44140625" style="15" bestFit="1" customWidth="1"/>
    <col min="13826" max="13826" width="59" style="15" customWidth="1"/>
    <col min="13827" max="13827" width="9.33203125" style="15" customWidth="1"/>
    <col min="13828" max="13828" width="12.33203125" style="15" bestFit="1" customWidth="1"/>
    <col min="13829" max="14080" width="9.109375" style="15"/>
    <col min="14081" max="14081" width="8.44140625" style="15" bestFit="1" customWidth="1"/>
    <col min="14082" max="14082" width="59" style="15" customWidth="1"/>
    <col min="14083" max="14083" width="9.33203125" style="15" customWidth="1"/>
    <col min="14084" max="14084" width="12.33203125" style="15" bestFit="1" customWidth="1"/>
    <col min="14085" max="14336" width="9.109375" style="15"/>
    <col min="14337" max="14337" width="8.44140625" style="15" bestFit="1" customWidth="1"/>
    <col min="14338" max="14338" width="59" style="15" customWidth="1"/>
    <col min="14339" max="14339" width="9.33203125" style="15" customWidth="1"/>
    <col min="14340" max="14340" width="12.33203125" style="15" bestFit="1" customWidth="1"/>
    <col min="14341" max="14592" width="9.109375" style="15"/>
    <col min="14593" max="14593" width="8.44140625" style="15" bestFit="1" customWidth="1"/>
    <col min="14594" max="14594" width="59" style="15" customWidth="1"/>
    <col min="14595" max="14595" width="9.33203125" style="15" customWidth="1"/>
    <col min="14596" max="14596" width="12.33203125" style="15" bestFit="1" customWidth="1"/>
    <col min="14597" max="14848" width="9.109375" style="15"/>
    <col min="14849" max="14849" width="8.44140625" style="15" bestFit="1" customWidth="1"/>
    <col min="14850" max="14850" width="59" style="15" customWidth="1"/>
    <col min="14851" max="14851" width="9.33203125" style="15" customWidth="1"/>
    <col min="14852" max="14852" width="12.33203125" style="15" bestFit="1" customWidth="1"/>
    <col min="14853" max="15104" width="9.109375" style="15"/>
    <col min="15105" max="15105" width="8.44140625" style="15" bestFit="1" customWidth="1"/>
    <col min="15106" max="15106" width="59" style="15" customWidth="1"/>
    <col min="15107" max="15107" width="9.33203125" style="15" customWidth="1"/>
    <col min="15108" max="15108" width="12.33203125" style="15" bestFit="1" customWidth="1"/>
    <col min="15109" max="15360" width="9.109375" style="15"/>
    <col min="15361" max="15361" width="8.44140625" style="15" bestFit="1" customWidth="1"/>
    <col min="15362" max="15362" width="59" style="15" customWidth="1"/>
    <col min="15363" max="15363" width="9.33203125" style="15" customWidth="1"/>
    <col min="15364" max="15364" width="12.33203125" style="15" bestFit="1" customWidth="1"/>
    <col min="15365" max="15616" width="9.109375" style="15"/>
    <col min="15617" max="15617" width="8.44140625" style="15" bestFit="1" customWidth="1"/>
    <col min="15618" max="15618" width="59" style="15" customWidth="1"/>
    <col min="15619" max="15619" width="9.33203125" style="15" customWidth="1"/>
    <col min="15620" max="15620" width="12.33203125" style="15" bestFit="1" customWidth="1"/>
    <col min="15621" max="15872" width="9.109375" style="15"/>
    <col min="15873" max="15873" width="8.44140625" style="15" bestFit="1" customWidth="1"/>
    <col min="15874" max="15874" width="59" style="15" customWidth="1"/>
    <col min="15875" max="15875" width="9.33203125" style="15" customWidth="1"/>
    <col min="15876" max="15876" width="12.33203125" style="15" bestFit="1" customWidth="1"/>
    <col min="15877" max="16128" width="9.109375" style="15"/>
    <col min="16129" max="16129" width="8.44140625" style="15" bestFit="1" customWidth="1"/>
    <col min="16130" max="16130" width="59" style="15" customWidth="1"/>
    <col min="16131" max="16131" width="9.33203125" style="15" customWidth="1"/>
    <col min="16132" max="16132" width="12.33203125" style="15" bestFit="1" customWidth="1"/>
    <col min="16133" max="16384" width="9.109375" style="15"/>
  </cols>
  <sheetData>
    <row r="1" spans="1:4" ht="26.4" x14ac:dyDescent="0.25">
      <c r="A1" s="121" t="s">
        <v>2</v>
      </c>
      <c r="B1" s="121" t="s">
        <v>1</v>
      </c>
      <c r="C1" s="122" t="s">
        <v>5</v>
      </c>
      <c r="D1" s="123" t="s">
        <v>155</v>
      </c>
    </row>
    <row r="2" spans="1:4" x14ac:dyDescent="0.25">
      <c r="A2" s="176">
        <v>1000000</v>
      </c>
      <c r="B2" s="124" t="s">
        <v>207</v>
      </c>
      <c r="C2" s="127"/>
      <c r="D2" s="177"/>
    </row>
    <row r="3" spans="1:4" ht="14.4" x14ac:dyDescent="0.3">
      <c r="A3" s="178">
        <v>1009000</v>
      </c>
      <c r="B3" s="164" t="s">
        <v>208</v>
      </c>
      <c r="C3" s="165" t="s">
        <v>47</v>
      </c>
      <c r="D3" s="166">
        <v>0.68</v>
      </c>
    </row>
    <row r="4" spans="1:4" ht="14.4" x14ac:dyDescent="0.3">
      <c r="A4" s="178">
        <v>1010000</v>
      </c>
      <c r="B4" s="164" t="s">
        <v>209</v>
      </c>
      <c r="C4" s="165" t="s">
        <v>47</v>
      </c>
      <c r="D4" s="166">
        <v>0.83</v>
      </c>
    </row>
    <row r="5" spans="1:4" ht="14.4" x14ac:dyDescent="0.3">
      <c r="A5" s="178">
        <v>1011000</v>
      </c>
      <c r="B5" s="164" t="s">
        <v>210</v>
      </c>
      <c r="C5" s="165" t="s">
        <v>37</v>
      </c>
      <c r="D5" s="166">
        <v>5.98</v>
      </c>
    </row>
    <row r="6" spans="1:4" ht="14.4" x14ac:dyDescent="0.3">
      <c r="A6" s="178">
        <v>1013000</v>
      </c>
      <c r="B6" s="164" t="s">
        <v>211</v>
      </c>
      <c r="C6" s="165" t="s">
        <v>212</v>
      </c>
      <c r="D6" s="166">
        <v>3.59</v>
      </c>
    </row>
    <row r="7" spans="1:4" ht="14.4" x14ac:dyDescent="0.3">
      <c r="A7" s="178">
        <v>1014000</v>
      </c>
      <c r="B7" s="164" t="s">
        <v>213</v>
      </c>
      <c r="C7" s="165" t="s">
        <v>37</v>
      </c>
      <c r="D7" s="166">
        <v>5.65</v>
      </c>
    </row>
    <row r="8" spans="1:4" ht="14.4" x14ac:dyDescent="0.3">
      <c r="A8" s="178">
        <v>1015000</v>
      </c>
      <c r="B8" s="164" t="s">
        <v>214</v>
      </c>
      <c r="C8" s="165" t="s">
        <v>37</v>
      </c>
      <c r="D8" s="166">
        <v>5.58</v>
      </c>
    </row>
    <row r="9" spans="1:4" ht="14.4" x14ac:dyDescent="0.3">
      <c r="A9" s="178">
        <v>1016000</v>
      </c>
      <c r="B9" s="164" t="s">
        <v>215</v>
      </c>
      <c r="C9" s="165" t="s">
        <v>216</v>
      </c>
      <c r="D9" s="166">
        <v>255.24</v>
      </c>
    </row>
    <row r="10" spans="1:4" ht="14.4" x14ac:dyDescent="0.3">
      <c r="A10" s="178">
        <v>1017000</v>
      </c>
      <c r="B10" s="164" t="s">
        <v>217</v>
      </c>
      <c r="C10" s="165" t="s">
        <v>218</v>
      </c>
      <c r="D10" s="166">
        <v>7.62</v>
      </c>
    </row>
    <row r="11" spans="1:4" ht="14.4" x14ac:dyDescent="0.3">
      <c r="A11" s="178">
        <v>1018000</v>
      </c>
      <c r="B11" s="164" t="s">
        <v>219</v>
      </c>
      <c r="C11" s="165" t="s">
        <v>37</v>
      </c>
      <c r="D11" s="166">
        <v>2.56</v>
      </c>
    </row>
    <row r="12" spans="1:4" ht="14.4" x14ac:dyDescent="0.3">
      <c r="A12" s="178">
        <v>1019000</v>
      </c>
      <c r="B12" s="164" t="s">
        <v>220</v>
      </c>
      <c r="C12" s="165" t="s">
        <v>37</v>
      </c>
      <c r="D12" s="166">
        <v>10.24</v>
      </c>
    </row>
    <row r="13" spans="1:4" ht="14.4" x14ac:dyDescent="0.3">
      <c r="A13" s="178">
        <v>1020000</v>
      </c>
      <c r="B13" s="164" t="s">
        <v>221</v>
      </c>
      <c r="C13" s="165" t="s">
        <v>37</v>
      </c>
      <c r="D13" s="166">
        <v>12.85</v>
      </c>
    </row>
    <row r="14" spans="1:4" ht="14.4" x14ac:dyDescent="0.3">
      <c r="A14" s="178">
        <v>1021000</v>
      </c>
      <c r="B14" s="164" t="s">
        <v>222</v>
      </c>
      <c r="C14" s="165" t="s">
        <v>37</v>
      </c>
      <c r="D14" s="166">
        <v>8.6</v>
      </c>
    </row>
    <row r="15" spans="1:4" ht="14.4" x14ac:dyDescent="0.3">
      <c r="A15" s="178">
        <v>1022000</v>
      </c>
      <c r="B15" s="164" t="s">
        <v>223</v>
      </c>
      <c r="C15" s="165" t="s">
        <v>37</v>
      </c>
      <c r="D15" s="166">
        <v>19.510000000000002</v>
      </c>
    </row>
    <row r="16" spans="1:4" ht="14.4" x14ac:dyDescent="0.3">
      <c r="A16" s="178">
        <v>1023000</v>
      </c>
      <c r="B16" s="164" t="s">
        <v>224</v>
      </c>
      <c r="C16" s="165" t="s">
        <v>37</v>
      </c>
      <c r="D16" s="166">
        <v>6.42</v>
      </c>
    </row>
    <row r="17" spans="1:4" ht="21.6" x14ac:dyDescent="0.3">
      <c r="A17" s="178">
        <v>1024000</v>
      </c>
      <c r="B17" s="164" t="s">
        <v>225</v>
      </c>
      <c r="C17" s="165" t="s">
        <v>6</v>
      </c>
      <c r="D17" s="166">
        <v>103.99</v>
      </c>
    </row>
    <row r="18" spans="1:4" ht="14.4" x14ac:dyDescent="0.3">
      <c r="A18" s="178">
        <v>1025000</v>
      </c>
      <c r="B18" s="164" t="s">
        <v>226</v>
      </c>
      <c r="C18" s="165" t="s">
        <v>6</v>
      </c>
      <c r="D18" s="166">
        <v>56.87</v>
      </c>
    </row>
    <row r="19" spans="1:4" ht="14.4" x14ac:dyDescent="0.3">
      <c r="A19" s="178">
        <v>1026000</v>
      </c>
      <c r="B19" s="164" t="s">
        <v>227</v>
      </c>
      <c r="C19" s="165" t="s">
        <v>6</v>
      </c>
      <c r="D19" s="166">
        <v>83.97</v>
      </c>
    </row>
    <row r="20" spans="1:4" ht="14.4" x14ac:dyDescent="0.3">
      <c r="A20" s="178">
        <v>1027000</v>
      </c>
      <c r="B20" s="164" t="s">
        <v>228</v>
      </c>
      <c r="C20" s="165" t="s">
        <v>6</v>
      </c>
      <c r="D20" s="166">
        <v>234.47</v>
      </c>
    </row>
    <row r="21" spans="1:4" ht="14.4" x14ac:dyDescent="0.3">
      <c r="A21" s="178">
        <v>1028000</v>
      </c>
      <c r="B21" s="164" t="s">
        <v>229</v>
      </c>
      <c r="C21" s="165" t="s">
        <v>37</v>
      </c>
      <c r="D21" s="166">
        <v>2.52</v>
      </c>
    </row>
    <row r="22" spans="1:4" ht="21.6" x14ac:dyDescent="0.3">
      <c r="A22" s="178">
        <v>1031000</v>
      </c>
      <c r="B22" s="164" t="s">
        <v>230</v>
      </c>
      <c r="C22" s="165" t="s">
        <v>40</v>
      </c>
      <c r="D22" s="166">
        <v>11.87</v>
      </c>
    </row>
    <row r="23" spans="1:4" ht="21.6" x14ac:dyDescent="0.3">
      <c r="A23" s="178">
        <v>1032000</v>
      </c>
      <c r="B23" s="164" t="s">
        <v>231</v>
      </c>
      <c r="C23" s="165" t="s">
        <v>40</v>
      </c>
      <c r="D23" s="166">
        <v>7.15</v>
      </c>
    </row>
    <row r="24" spans="1:4" ht="21.6" x14ac:dyDescent="0.3">
      <c r="A24" s="178">
        <v>1033000</v>
      </c>
      <c r="B24" s="164" t="s">
        <v>232</v>
      </c>
      <c r="C24" s="165" t="s">
        <v>40</v>
      </c>
      <c r="D24" s="166">
        <v>10.35</v>
      </c>
    </row>
    <row r="25" spans="1:4" ht="21.6" x14ac:dyDescent="0.3">
      <c r="A25" s="178">
        <v>1034000</v>
      </c>
      <c r="B25" s="164" t="s">
        <v>233</v>
      </c>
      <c r="C25" s="165" t="s">
        <v>40</v>
      </c>
      <c r="D25" s="166">
        <v>1.35</v>
      </c>
    </row>
    <row r="26" spans="1:4" ht="14.4" x14ac:dyDescent="0.3">
      <c r="A26" s="178">
        <v>1035000</v>
      </c>
      <c r="B26" s="164" t="s">
        <v>234</v>
      </c>
      <c r="C26" s="165" t="s">
        <v>40</v>
      </c>
      <c r="D26" s="166">
        <v>0.86</v>
      </c>
    </row>
    <row r="27" spans="1:4" ht="14.4" x14ac:dyDescent="0.3">
      <c r="A27" s="178">
        <v>1036000</v>
      </c>
      <c r="B27" s="164" t="s">
        <v>235</v>
      </c>
      <c r="C27" s="165" t="s">
        <v>40</v>
      </c>
      <c r="D27" s="166">
        <v>5.58</v>
      </c>
    </row>
    <row r="28" spans="1:4" ht="21.6" x14ac:dyDescent="0.3">
      <c r="A28" s="178">
        <v>1037000</v>
      </c>
      <c r="B28" s="164" t="s">
        <v>236</v>
      </c>
      <c r="C28" s="165" t="s">
        <v>40</v>
      </c>
      <c r="D28" s="166">
        <v>6.22</v>
      </c>
    </row>
    <row r="29" spans="1:4" x14ac:dyDescent="0.25">
      <c r="A29" s="176">
        <v>2000000</v>
      </c>
      <c r="B29" s="124" t="s">
        <v>237</v>
      </c>
      <c r="C29" s="127"/>
      <c r="D29" s="177"/>
    </row>
    <row r="30" spans="1:4" ht="14.4" x14ac:dyDescent="0.3">
      <c r="A30" s="178">
        <v>2001000</v>
      </c>
      <c r="B30" s="164" t="s">
        <v>238</v>
      </c>
      <c r="C30" s="165" t="s">
        <v>156</v>
      </c>
      <c r="D30" s="166" t="s">
        <v>156</v>
      </c>
    </row>
    <row r="31" spans="1:4" ht="14.4" x14ac:dyDescent="0.3">
      <c r="A31" s="178">
        <v>2001001</v>
      </c>
      <c r="B31" s="164" t="s">
        <v>239</v>
      </c>
      <c r="C31" s="165" t="s">
        <v>37</v>
      </c>
      <c r="D31" s="166">
        <v>94.33</v>
      </c>
    </row>
    <row r="32" spans="1:4" ht="14.4" x14ac:dyDescent="0.3">
      <c r="A32" s="178">
        <v>2001002</v>
      </c>
      <c r="B32" s="164" t="s">
        <v>240</v>
      </c>
      <c r="C32" s="165" t="s">
        <v>6</v>
      </c>
      <c r="D32" s="166">
        <v>157.68</v>
      </c>
    </row>
    <row r="33" spans="1:4" ht="14.4" x14ac:dyDescent="0.3">
      <c r="A33" s="178">
        <v>2002000</v>
      </c>
      <c r="B33" s="164" t="s">
        <v>241</v>
      </c>
      <c r="C33" s="165" t="s">
        <v>156</v>
      </c>
      <c r="D33" s="166" t="s">
        <v>156</v>
      </c>
    </row>
    <row r="34" spans="1:4" ht="14.4" x14ac:dyDescent="0.3">
      <c r="A34" s="178">
        <v>2002002</v>
      </c>
      <c r="B34" s="164" t="s">
        <v>242</v>
      </c>
      <c r="C34" s="165" t="s">
        <v>6</v>
      </c>
      <c r="D34" s="166">
        <v>721.52</v>
      </c>
    </row>
    <row r="35" spans="1:4" ht="21.6" x14ac:dyDescent="0.3">
      <c r="A35" s="178">
        <v>2002004</v>
      </c>
      <c r="B35" s="164" t="s">
        <v>243</v>
      </c>
      <c r="C35" s="165" t="s">
        <v>6</v>
      </c>
      <c r="D35" s="166">
        <v>99.63</v>
      </c>
    </row>
    <row r="36" spans="1:4" ht="21.6" x14ac:dyDescent="0.3">
      <c r="A36" s="178">
        <v>2002005</v>
      </c>
      <c r="B36" s="164" t="s">
        <v>244</v>
      </c>
      <c r="C36" s="165" t="s">
        <v>6</v>
      </c>
      <c r="D36" s="166">
        <v>199.27</v>
      </c>
    </row>
    <row r="37" spans="1:4" ht="21.6" x14ac:dyDescent="0.3">
      <c r="A37" s="178">
        <v>2002006</v>
      </c>
      <c r="B37" s="164" t="s">
        <v>245</v>
      </c>
      <c r="C37" s="165" t="s">
        <v>6</v>
      </c>
      <c r="D37" s="166">
        <v>298.91000000000003</v>
      </c>
    </row>
    <row r="38" spans="1:4" ht="21.6" x14ac:dyDescent="0.3">
      <c r="A38" s="178">
        <v>2002007</v>
      </c>
      <c r="B38" s="164" t="s">
        <v>246</v>
      </c>
      <c r="C38" s="165" t="s">
        <v>6</v>
      </c>
      <c r="D38" s="166">
        <v>99.63</v>
      </c>
    </row>
    <row r="39" spans="1:4" ht="21.6" x14ac:dyDescent="0.3">
      <c r="A39" s="178">
        <v>2002008</v>
      </c>
      <c r="B39" s="164" t="s">
        <v>247</v>
      </c>
      <c r="C39" s="165" t="s">
        <v>6</v>
      </c>
      <c r="D39" s="166">
        <v>175.16</v>
      </c>
    </row>
    <row r="40" spans="1:4" ht="14.4" x14ac:dyDescent="0.3">
      <c r="A40" s="178">
        <v>2002009</v>
      </c>
      <c r="B40" s="164" t="s">
        <v>248</v>
      </c>
      <c r="C40" s="165" t="s">
        <v>6</v>
      </c>
      <c r="D40" s="166">
        <v>221.16</v>
      </c>
    </row>
    <row r="41" spans="1:4" ht="21.6" x14ac:dyDescent="0.3">
      <c r="A41" s="178">
        <v>2002010</v>
      </c>
      <c r="B41" s="164" t="s">
        <v>249</v>
      </c>
      <c r="C41" s="165" t="s">
        <v>37</v>
      </c>
      <c r="D41" s="166">
        <v>143.27000000000001</v>
      </c>
    </row>
    <row r="42" spans="1:4" ht="14.4" x14ac:dyDescent="0.3">
      <c r="A42" s="178">
        <v>2003000</v>
      </c>
      <c r="B42" s="164" t="s">
        <v>250</v>
      </c>
      <c r="C42" s="165" t="s">
        <v>156</v>
      </c>
      <c r="D42" s="166" t="s">
        <v>156</v>
      </c>
    </row>
    <row r="43" spans="1:4" ht="21.6" x14ac:dyDescent="0.3">
      <c r="A43" s="178">
        <v>2003001</v>
      </c>
      <c r="B43" s="164" t="s">
        <v>251</v>
      </c>
      <c r="C43" s="165" t="s">
        <v>6</v>
      </c>
      <c r="D43" s="166">
        <v>453.18</v>
      </c>
    </row>
    <row r="44" spans="1:4" ht="21.6" x14ac:dyDescent="0.3">
      <c r="A44" s="178">
        <v>2003002</v>
      </c>
      <c r="B44" s="164" t="s">
        <v>252</v>
      </c>
      <c r="C44" s="165" t="s">
        <v>6</v>
      </c>
      <c r="D44" s="166">
        <v>711.9</v>
      </c>
    </row>
    <row r="45" spans="1:4" ht="21.6" x14ac:dyDescent="0.3">
      <c r="A45" s="178">
        <v>2003003</v>
      </c>
      <c r="B45" s="164" t="s">
        <v>253</v>
      </c>
      <c r="C45" s="165" t="s">
        <v>6</v>
      </c>
      <c r="D45" s="166">
        <v>970.62</v>
      </c>
    </row>
    <row r="46" spans="1:4" ht="21.6" x14ac:dyDescent="0.3">
      <c r="A46" s="178">
        <v>2003005</v>
      </c>
      <c r="B46" s="164" t="s">
        <v>243</v>
      </c>
      <c r="C46" s="165" t="s">
        <v>6</v>
      </c>
      <c r="D46" s="166">
        <v>194.46</v>
      </c>
    </row>
    <row r="47" spans="1:4" ht="21.6" x14ac:dyDescent="0.3">
      <c r="A47" s="178">
        <v>2003006</v>
      </c>
      <c r="B47" s="164" t="s">
        <v>244</v>
      </c>
      <c r="C47" s="165" t="s">
        <v>6</v>
      </c>
      <c r="D47" s="166">
        <v>291.69</v>
      </c>
    </row>
    <row r="48" spans="1:4" ht="21.6" x14ac:dyDescent="0.3">
      <c r="A48" s="178">
        <v>2003007</v>
      </c>
      <c r="B48" s="164" t="s">
        <v>245</v>
      </c>
      <c r="C48" s="165" t="s">
        <v>6</v>
      </c>
      <c r="D48" s="166">
        <v>388.92</v>
      </c>
    </row>
    <row r="49" spans="1:4" ht="21.6" x14ac:dyDescent="0.3">
      <c r="A49" s="178">
        <v>2003008</v>
      </c>
      <c r="B49" s="164" t="s">
        <v>254</v>
      </c>
      <c r="C49" s="165" t="s">
        <v>6</v>
      </c>
      <c r="D49" s="166">
        <v>194.46</v>
      </c>
    </row>
    <row r="50" spans="1:4" ht="21.6" x14ac:dyDescent="0.3">
      <c r="A50" s="178">
        <v>2003009</v>
      </c>
      <c r="B50" s="164" t="s">
        <v>255</v>
      </c>
      <c r="C50" s="165" t="s">
        <v>6</v>
      </c>
      <c r="D50" s="166">
        <v>291.69</v>
      </c>
    </row>
    <row r="51" spans="1:4" ht="14.4" x14ac:dyDescent="0.3">
      <c r="A51" s="178">
        <v>2003010</v>
      </c>
      <c r="B51" s="164" t="s">
        <v>248</v>
      </c>
      <c r="C51" s="165" t="s">
        <v>6</v>
      </c>
      <c r="D51" s="166">
        <v>489.64</v>
      </c>
    </row>
    <row r="52" spans="1:4" ht="14.4" x14ac:dyDescent="0.3">
      <c r="A52" s="178">
        <v>2003011</v>
      </c>
      <c r="B52" s="164" t="s">
        <v>256</v>
      </c>
      <c r="C52" s="165" t="s">
        <v>37</v>
      </c>
      <c r="D52" s="166">
        <v>226.07</v>
      </c>
    </row>
    <row r="53" spans="1:4" ht="14.4" x14ac:dyDescent="0.3">
      <c r="A53" s="178">
        <v>2003012</v>
      </c>
      <c r="B53" s="164" t="s">
        <v>257</v>
      </c>
      <c r="C53" s="165" t="s">
        <v>37</v>
      </c>
      <c r="D53" s="166">
        <v>225.55</v>
      </c>
    </row>
    <row r="54" spans="1:4" ht="14.4" x14ac:dyDescent="0.3">
      <c r="A54" s="178">
        <v>2003013</v>
      </c>
      <c r="B54" s="164" t="s">
        <v>258</v>
      </c>
      <c r="C54" s="165" t="s">
        <v>37</v>
      </c>
      <c r="D54" s="166">
        <v>225</v>
      </c>
    </row>
    <row r="55" spans="1:4" ht="14.4" x14ac:dyDescent="0.3">
      <c r="A55" s="178">
        <v>2003014</v>
      </c>
      <c r="B55" s="164" t="s">
        <v>259</v>
      </c>
      <c r="C55" s="165" t="s">
        <v>37</v>
      </c>
      <c r="D55" s="166">
        <v>224.87</v>
      </c>
    </row>
    <row r="56" spans="1:4" ht="31.8" x14ac:dyDescent="0.3">
      <c r="A56" s="178">
        <v>2003015</v>
      </c>
      <c r="B56" s="164" t="s">
        <v>260</v>
      </c>
      <c r="C56" s="165" t="s">
        <v>4</v>
      </c>
      <c r="D56" s="166">
        <v>100</v>
      </c>
    </row>
    <row r="57" spans="1:4" ht="31.8" x14ac:dyDescent="0.3">
      <c r="A57" s="178">
        <v>2003016</v>
      </c>
      <c r="B57" s="164" t="s">
        <v>261</v>
      </c>
      <c r="C57" s="165" t="s">
        <v>4</v>
      </c>
      <c r="D57" s="166">
        <v>300</v>
      </c>
    </row>
    <row r="58" spans="1:4" ht="14.4" x14ac:dyDescent="0.3">
      <c r="A58" s="178">
        <v>2004000</v>
      </c>
      <c r="B58" s="164" t="s">
        <v>262</v>
      </c>
      <c r="C58" s="165" t="s">
        <v>156</v>
      </c>
      <c r="D58" s="166" t="s">
        <v>156</v>
      </c>
    </row>
    <row r="59" spans="1:4" ht="14.4" x14ac:dyDescent="0.3">
      <c r="A59" s="178">
        <v>2004001</v>
      </c>
      <c r="B59" s="164" t="s">
        <v>263</v>
      </c>
      <c r="C59" s="165" t="s">
        <v>37</v>
      </c>
      <c r="D59" s="166">
        <v>111.13</v>
      </c>
    </row>
    <row r="60" spans="1:4" ht="14.4" x14ac:dyDescent="0.3">
      <c r="A60" s="178">
        <v>2004002</v>
      </c>
      <c r="B60" s="164" t="s">
        <v>264</v>
      </c>
      <c r="C60" s="165" t="s">
        <v>37</v>
      </c>
      <c r="D60" s="166">
        <v>622.91</v>
      </c>
    </row>
    <row r="61" spans="1:4" ht="14.4" x14ac:dyDescent="0.3">
      <c r="A61" s="178">
        <v>2004003</v>
      </c>
      <c r="B61" s="164" t="s">
        <v>265</v>
      </c>
      <c r="C61" s="165" t="s">
        <v>37</v>
      </c>
      <c r="D61" s="166">
        <v>9.64</v>
      </c>
    </row>
    <row r="62" spans="1:4" ht="14.4" x14ac:dyDescent="0.3">
      <c r="A62" s="178">
        <v>2005000</v>
      </c>
      <c r="B62" s="164" t="s">
        <v>266</v>
      </c>
      <c r="C62" s="165" t="s">
        <v>156</v>
      </c>
      <c r="D62" s="166" t="s">
        <v>156</v>
      </c>
    </row>
    <row r="63" spans="1:4" ht="14.4" x14ac:dyDescent="0.3">
      <c r="A63" s="178">
        <v>2005003</v>
      </c>
      <c r="B63" s="164" t="s">
        <v>267</v>
      </c>
      <c r="C63" s="165" t="s">
        <v>37</v>
      </c>
      <c r="D63" s="166">
        <v>115.53</v>
      </c>
    </row>
    <row r="64" spans="1:4" ht="14.4" x14ac:dyDescent="0.3">
      <c r="A64" s="178">
        <v>2005004</v>
      </c>
      <c r="B64" s="164" t="s">
        <v>268</v>
      </c>
      <c r="C64" s="165" t="s">
        <v>37</v>
      </c>
      <c r="D64" s="166">
        <v>264.33999999999997</v>
      </c>
    </row>
    <row r="65" spans="1:4" ht="14.4" x14ac:dyDescent="0.3">
      <c r="A65" s="178">
        <v>2006000</v>
      </c>
      <c r="B65" s="164" t="s">
        <v>269</v>
      </c>
      <c r="C65" s="165" t="s">
        <v>156</v>
      </c>
      <c r="D65" s="166" t="s">
        <v>156</v>
      </c>
    </row>
    <row r="66" spans="1:4" ht="14.4" x14ac:dyDescent="0.3">
      <c r="A66" s="178">
        <v>2006001</v>
      </c>
      <c r="B66" s="164" t="s">
        <v>270</v>
      </c>
      <c r="C66" s="165" t="s">
        <v>206</v>
      </c>
      <c r="D66" s="166">
        <v>28.39</v>
      </c>
    </row>
    <row r="67" spans="1:4" ht="14.4" x14ac:dyDescent="0.3">
      <c r="A67" s="178">
        <v>2006002</v>
      </c>
      <c r="B67" s="164" t="s">
        <v>271</v>
      </c>
      <c r="C67" s="165" t="s">
        <v>206</v>
      </c>
      <c r="D67" s="166">
        <v>113.84</v>
      </c>
    </row>
    <row r="68" spans="1:4" ht="14.4" x14ac:dyDescent="0.3">
      <c r="A68" s="178">
        <v>2006003</v>
      </c>
      <c r="B68" s="164" t="s">
        <v>272</v>
      </c>
      <c r="C68" s="165" t="s">
        <v>206</v>
      </c>
      <c r="D68" s="166">
        <v>92.18</v>
      </c>
    </row>
    <row r="69" spans="1:4" ht="14.4" x14ac:dyDescent="0.3">
      <c r="A69" s="178">
        <v>2006004</v>
      </c>
      <c r="B69" s="164" t="s">
        <v>273</v>
      </c>
      <c r="C69" s="165" t="s">
        <v>206</v>
      </c>
      <c r="D69" s="166">
        <v>303.10000000000002</v>
      </c>
    </row>
    <row r="70" spans="1:4" ht="14.4" x14ac:dyDescent="0.3">
      <c r="A70" s="178">
        <v>2006005</v>
      </c>
      <c r="B70" s="164" t="s">
        <v>274</v>
      </c>
      <c r="C70" s="165" t="s">
        <v>206</v>
      </c>
      <c r="D70" s="166">
        <v>191.39</v>
      </c>
    </row>
    <row r="71" spans="1:4" ht="14.4" x14ac:dyDescent="0.3">
      <c r="A71" s="178">
        <v>2006006</v>
      </c>
      <c r="B71" s="164" t="s">
        <v>275</v>
      </c>
      <c r="C71" s="165" t="s">
        <v>206</v>
      </c>
      <c r="D71" s="166">
        <v>339.73</v>
      </c>
    </row>
    <row r="72" spans="1:4" ht="14.4" x14ac:dyDescent="0.3">
      <c r="A72" s="178">
        <v>2006007</v>
      </c>
      <c r="B72" s="164" t="s">
        <v>276</v>
      </c>
      <c r="C72" s="165" t="s">
        <v>206</v>
      </c>
      <c r="D72" s="166">
        <v>285.77</v>
      </c>
    </row>
    <row r="73" spans="1:4" ht="14.4" x14ac:dyDescent="0.3">
      <c r="A73" s="178">
        <v>2006008</v>
      </c>
      <c r="B73" s="164" t="s">
        <v>277</v>
      </c>
      <c r="C73" s="165" t="s">
        <v>206</v>
      </c>
      <c r="D73" s="166">
        <v>225.89</v>
      </c>
    </row>
    <row r="74" spans="1:4" ht="14.4" x14ac:dyDescent="0.3">
      <c r="A74" s="178">
        <v>2006009</v>
      </c>
      <c r="B74" s="164" t="s">
        <v>278</v>
      </c>
      <c r="C74" s="165" t="s">
        <v>206</v>
      </c>
      <c r="D74" s="166">
        <v>719.5</v>
      </c>
    </row>
    <row r="75" spans="1:4" ht="14.4" x14ac:dyDescent="0.3">
      <c r="A75" s="178">
        <v>2006010</v>
      </c>
      <c r="B75" s="164" t="s">
        <v>279</v>
      </c>
      <c r="C75" s="165" t="s">
        <v>206</v>
      </c>
      <c r="D75" s="166">
        <v>524.99</v>
      </c>
    </row>
    <row r="76" spans="1:4" ht="14.4" x14ac:dyDescent="0.3">
      <c r="A76" s="178">
        <v>2006011</v>
      </c>
      <c r="B76" s="164" t="s">
        <v>280</v>
      </c>
      <c r="C76" s="165" t="s">
        <v>206</v>
      </c>
      <c r="D76" s="166">
        <v>627.51</v>
      </c>
    </row>
    <row r="77" spans="1:4" ht="14.4" x14ac:dyDescent="0.3">
      <c r="A77" s="178">
        <v>2006013</v>
      </c>
      <c r="B77" s="164" t="s">
        <v>281</v>
      </c>
      <c r="C77" s="165" t="s">
        <v>206</v>
      </c>
      <c r="D77" s="166">
        <v>672.79</v>
      </c>
    </row>
    <row r="78" spans="1:4" ht="14.4" x14ac:dyDescent="0.3">
      <c r="A78" s="178">
        <v>2006014</v>
      </c>
      <c r="B78" s="164" t="s">
        <v>282</v>
      </c>
      <c r="C78" s="165" t="s">
        <v>206</v>
      </c>
      <c r="D78" s="166">
        <v>339.73</v>
      </c>
    </row>
    <row r="79" spans="1:4" ht="14.4" x14ac:dyDescent="0.3">
      <c r="A79" s="178">
        <v>2006015</v>
      </c>
      <c r="B79" s="164" t="s">
        <v>283</v>
      </c>
      <c r="C79" s="165" t="s">
        <v>206</v>
      </c>
      <c r="D79" s="166">
        <v>225.62</v>
      </c>
    </row>
    <row r="80" spans="1:4" ht="14.4" x14ac:dyDescent="0.3">
      <c r="A80" s="178">
        <v>2006017</v>
      </c>
      <c r="B80" s="164" t="s">
        <v>284</v>
      </c>
      <c r="C80" s="165" t="s">
        <v>206</v>
      </c>
      <c r="D80" s="166">
        <v>193.18</v>
      </c>
    </row>
    <row r="81" spans="1:4" ht="14.4" x14ac:dyDescent="0.3">
      <c r="A81" s="178">
        <v>2006018</v>
      </c>
      <c r="B81" s="164" t="s">
        <v>285</v>
      </c>
      <c r="C81" s="165" t="s">
        <v>206</v>
      </c>
      <c r="D81" s="166">
        <v>282.02</v>
      </c>
    </row>
    <row r="82" spans="1:4" ht="14.4" x14ac:dyDescent="0.3">
      <c r="A82" s="178">
        <v>2006019</v>
      </c>
      <c r="B82" s="164" t="s">
        <v>286</v>
      </c>
      <c r="C82" s="165" t="s">
        <v>206</v>
      </c>
      <c r="D82" s="166">
        <v>169.86</v>
      </c>
    </row>
    <row r="83" spans="1:4" ht="21.6" x14ac:dyDescent="0.3">
      <c r="A83" s="178">
        <v>2006021</v>
      </c>
      <c r="B83" s="164" t="s">
        <v>287</v>
      </c>
      <c r="C83" s="165" t="s">
        <v>206</v>
      </c>
      <c r="D83" s="166">
        <v>2676.1</v>
      </c>
    </row>
    <row r="84" spans="1:4" ht="21.6" x14ac:dyDescent="0.3">
      <c r="A84" s="178">
        <v>2006022</v>
      </c>
      <c r="B84" s="164" t="s">
        <v>205</v>
      </c>
      <c r="C84" s="165" t="s">
        <v>206</v>
      </c>
      <c r="D84" s="166">
        <v>1927.99</v>
      </c>
    </row>
    <row r="85" spans="1:4" ht="14.4" x14ac:dyDescent="0.3">
      <c r="A85" s="178">
        <v>2006101</v>
      </c>
      <c r="B85" s="164" t="s">
        <v>26495</v>
      </c>
      <c r="C85" s="165" t="s">
        <v>6</v>
      </c>
      <c r="D85" s="166">
        <v>4202.9399999999996</v>
      </c>
    </row>
    <row r="86" spans="1:4" ht="14.4" x14ac:dyDescent="0.3">
      <c r="A86" s="178">
        <v>2006102</v>
      </c>
      <c r="B86" s="164" t="s">
        <v>31042</v>
      </c>
      <c r="C86" s="165" t="s">
        <v>6</v>
      </c>
      <c r="D86" s="166">
        <v>996.63</v>
      </c>
    </row>
    <row r="87" spans="1:4" ht="21.6" x14ac:dyDescent="0.3">
      <c r="A87" s="178">
        <v>2006105</v>
      </c>
      <c r="B87" s="164" t="s">
        <v>31043</v>
      </c>
      <c r="C87" s="165" t="s">
        <v>6</v>
      </c>
      <c r="D87" s="166">
        <v>8261.4</v>
      </c>
    </row>
    <row r="88" spans="1:4" ht="21.6" x14ac:dyDescent="0.3">
      <c r="A88" s="178">
        <v>2006106</v>
      </c>
      <c r="B88" s="164" t="s">
        <v>31044</v>
      </c>
      <c r="C88" s="165" t="s">
        <v>6</v>
      </c>
      <c r="D88" s="166">
        <v>7476.3</v>
      </c>
    </row>
    <row r="89" spans="1:4" ht="21.6" x14ac:dyDescent="0.3">
      <c r="A89" s="178">
        <v>2006108</v>
      </c>
      <c r="B89" s="164" t="s">
        <v>31045</v>
      </c>
      <c r="C89" s="165" t="s">
        <v>6</v>
      </c>
      <c r="D89" s="166">
        <v>5258.64</v>
      </c>
    </row>
    <row r="90" spans="1:4" ht="14.4" x14ac:dyDescent="0.3">
      <c r="A90" s="178">
        <v>2006109</v>
      </c>
      <c r="B90" s="164" t="s">
        <v>26496</v>
      </c>
      <c r="C90" s="165" t="s">
        <v>6</v>
      </c>
      <c r="D90" s="166">
        <v>285.17</v>
      </c>
    </row>
    <row r="91" spans="1:4" x14ac:dyDescent="0.25">
      <c r="A91" s="176">
        <v>3000000</v>
      </c>
      <c r="B91" s="124" t="s">
        <v>288</v>
      </c>
      <c r="C91" s="127"/>
      <c r="D91" s="177"/>
    </row>
    <row r="92" spans="1:4" ht="14.4" x14ac:dyDescent="0.3">
      <c r="A92" s="178">
        <v>3001000</v>
      </c>
      <c r="B92" s="164" t="s">
        <v>289</v>
      </c>
      <c r="C92" s="165" t="s">
        <v>290</v>
      </c>
      <c r="D92" s="166">
        <v>139.1</v>
      </c>
    </row>
    <row r="93" spans="1:4" ht="14.4" x14ac:dyDescent="0.3">
      <c r="A93" s="178">
        <v>3002000</v>
      </c>
      <c r="B93" s="164" t="s">
        <v>291</v>
      </c>
      <c r="C93" s="165" t="s">
        <v>37</v>
      </c>
      <c r="D93" s="166">
        <v>1.61</v>
      </c>
    </row>
    <row r="94" spans="1:4" ht="14.4" x14ac:dyDescent="0.3">
      <c r="A94" s="178">
        <v>3003000</v>
      </c>
      <c r="B94" s="164" t="s">
        <v>292</v>
      </c>
      <c r="C94" s="165" t="s">
        <v>37</v>
      </c>
      <c r="D94" s="166">
        <v>0.76</v>
      </c>
    </row>
    <row r="95" spans="1:4" ht="14.4" x14ac:dyDescent="0.3">
      <c r="A95" s="178">
        <v>3004000</v>
      </c>
      <c r="B95" s="164" t="s">
        <v>293</v>
      </c>
      <c r="C95" s="165" t="s">
        <v>37</v>
      </c>
      <c r="D95" s="166">
        <v>5.33</v>
      </c>
    </row>
    <row r="96" spans="1:4" ht="21.6" x14ac:dyDescent="0.3">
      <c r="A96" s="178">
        <v>3005000</v>
      </c>
      <c r="B96" s="164" t="s">
        <v>294</v>
      </c>
      <c r="C96" s="165" t="s">
        <v>37</v>
      </c>
      <c r="D96" s="166">
        <v>11.41</v>
      </c>
    </row>
    <row r="97" spans="1:4" ht="14.4" x14ac:dyDescent="0.3">
      <c r="A97" s="178">
        <v>3006000</v>
      </c>
      <c r="B97" s="164" t="s">
        <v>295</v>
      </c>
      <c r="C97" s="165" t="s">
        <v>37</v>
      </c>
      <c r="D97" s="166">
        <v>4.79</v>
      </c>
    </row>
    <row r="98" spans="1:4" ht="21.6" x14ac:dyDescent="0.3">
      <c r="A98" s="178">
        <v>3007000</v>
      </c>
      <c r="B98" s="164" t="s">
        <v>296</v>
      </c>
      <c r="C98" s="165" t="s">
        <v>37</v>
      </c>
      <c r="D98" s="166">
        <v>3.73</v>
      </c>
    </row>
    <row r="99" spans="1:4" ht="21.6" x14ac:dyDescent="0.3">
      <c r="A99" s="178">
        <v>3008000</v>
      </c>
      <c r="B99" s="164" t="s">
        <v>297</v>
      </c>
      <c r="C99" s="165" t="s">
        <v>37</v>
      </c>
      <c r="D99" s="166">
        <v>5.48</v>
      </c>
    </row>
    <row r="100" spans="1:4" ht="14.4" x14ac:dyDescent="0.3">
      <c r="A100" s="178">
        <v>3009000</v>
      </c>
      <c r="B100" s="164" t="s">
        <v>298</v>
      </c>
      <c r="C100" s="165" t="s">
        <v>299</v>
      </c>
      <c r="D100" s="166">
        <v>2424.71</v>
      </c>
    </row>
    <row r="101" spans="1:4" ht="14.4" x14ac:dyDescent="0.3">
      <c r="A101" s="178">
        <v>3010000</v>
      </c>
      <c r="B101" s="164" t="s">
        <v>300</v>
      </c>
      <c r="C101" s="165" t="s">
        <v>299</v>
      </c>
      <c r="D101" s="166">
        <v>1064.92</v>
      </c>
    </row>
    <row r="102" spans="1:4" ht="14.4" x14ac:dyDescent="0.3">
      <c r="A102" s="178">
        <v>3011000</v>
      </c>
      <c r="B102" s="164" t="s">
        <v>301</v>
      </c>
      <c r="C102" s="165" t="s">
        <v>37</v>
      </c>
      <c r="D102" s="166">
        <v>3.26</v>
      </c>
    </row>
    <row r="103" spans="1:4" ht="21.6" x14ac:dyDescent="0.3">
      <c r="A103" s="178">
        <v>3012000</v>
      </c>
      <c r="B103" s="164" t="s">
        <v>302</v>
      </c>
      <c r="C103" s="165" t="s">
        <v>37</v>
      </c>
      <c r="D103" s="166">
        <v>4.4800000000000004</v>
      </c>
    </row>
    <row r="104" spans="1:4" ht="21.6" x14ac:dyDescent="0.3">
      <c r="A104" s="178">
        <v>3013000</v>
      </c>
      <c r="B104" s="164" t="s">
        <v>303</v>
      </c>
      <c r="C104" s="165" t="s">
        <v>37</v>
      </c>
      <c r="D104" s="166">
        <v>0.49</v>
      </c>
    </row>
    <row r="105" spans="1:4" ht="21.6" x14ac:dyDescent="0.3">
      <c r="A105" s="178">
        <v>3014000</v>
      </c>
      <c r="B105" s="164" t="s">
        <v>304</v>
      </c>
      <c r="C105" s="165" t="s">
        <v>37</v>
      </c>
      <c r="D105" s="166">
        <v>1.38</v>
      </c>
    </row>
    <row r="106" spans="1:4" ht="42" x14ac:dyDescent="0.3">
      <c r="A106" s="178">
        <v>3015000</v>
      </c>
      <c r="B106" s="164" t="s">
        <v>305</v>
      </c>
      <c r="C106" s="165" t="s">
        <v>156</v>
      </c>
      <c r="D106" s="166" t="s">
        <v>156</v>
      </c>
    </row>
    <row r="107" spans="1:4" ht="42" x14ac:dyDescent="0.3">
      <c r="A107" s="178">
        <v>3015001</v>
      </c>
      <c r="B107" s="164" t="s">
        <v>306</v>
      </c>
      <c r="C107" s="165" t="s">
        <v>4</v>
      </c>
      <c r="D107" s="166">
        <v>6.75</v>
      </c>
    </row>
    <row r="108" spans="1:4" ht="42" x14ac:dyDescent="0.3">
      <c r="A108" s="178">
        <v>3015002</v>
      </c>
      <c r="B108" s="164" t="s">
        <v>307</v>
      </c>
      <c r="C108" s="165" t="s">
        <v>4</v>
      </c>
      <c r="D108" s="166">
        <v>6.12</v>
      </c>
    </row>
    <row r="109" spans="1:4" ht="42" x14ac:dyDescent="0.3">
      <c r="A109" s="178">
        <v>3015003</v>
      </c>
      <c r="B109" s="164" t="s">
        <v>308</v>
      </c>
      <c r="C109" s="165" t="s">
        <v>4</v>
      </c>
      <c r="D109" s="166">
        <v>5.76</v>
      </c>
    </row>
    <row r="110" spans="1:4" ht="42" x14ac:dyDescent="0.3">
      <c r="A110" s="178">
        <v>3015004</v>
      </c>
      <c r="B110" s="164" t="s">
        <v>309</v>
      </c>
      <c r="C110" s="165" t="s">
        <v>4</v>
      </c>
      <c r="D110" s="166">
        <v>5.49</v>
      </c>
    </row>
    <row r="111" spans="1:4" ht="42" x14ac:dyDescent="0.3">
      <c r="A111" s="178">
        <v>3015005</v>
      </c>
      <c r="B111" s="164" t="s">
        <v>310</v>
      </c>
      <c r="C111" s="165" t="s">
        <v>4</v>
      </c>
      <c r="D111" s="166">
        <v>4.95</v>
      </c>
    </row>
    <row r="112" spans="1:4" ht="42" x14ac:dyDescent="0.3">
      <c r="A112" s="178">
        <v>3015006</v>
      </c>
      <c r="B112" s="164" t="s">
        <v>311</v>
      </c>
      <c r="C112" s="165" t="s">
        <v>4</v>
      </c>
      <c r="D112" s="166">
        <v>4.5</v>
      </c>
    </row>
    <row r="113" spans="1:4" ht="42" x14ac:dyDescent="0.3">
      <c r="A113" s="178">
        <v>3015007</v>
      </c>
      <c r="B113" s="164" t="s">
        <v>312</v>
      </c>
      <c r="C113" s="165" t="s">
        <v>4</v>
      </c>
      <c r="D113" s="166">
        <v>4.41</v>
      </c>
    </row>
    <row r="114" spans="1:4" ht="42" x14ac:dyDescent="0.3">
      <c r="A114" s="178">
        <v>3015008</v>
      </c>
      <c r="B114" s="164" t="s">
        <v>313</v>
      </c>
      <c r="C114" s="165" t="s">
        <v>4</v>
      </c>
      <c r="D114" s="166">
        <v>4.32</v>
      </c>
    </row>
    <row r="115" spans="1:4" ht="42" x14ac:dyDescent="0.3">
      <c r="A115" s="178">
        <v>3015009</v>
      </c>
      <c r="B115" s="164" t="s">
        <v>314</v>
      </c>
      <c r="C115" s="165" t="s">
        <v>4</v>
      </c>
      <c r="D115" s="166">
        <v>4.2300000000000004</v>
      </c>
    </row>
    <row r="116" spans="1:4" ht="42" x14ac:dyDescent="0.3">
      <c r="A116" s="178">
        <v>3016000</v>
      </c>
      <c r="B116" s="164" t="s">
        <v>315</v>
      </c>
      <c r="C116" s="165" t="s">
        <v>156</v>
      </c>
      <c r="D116" s="166" t="s">
        <v>156</v>
      </c>
    </row>
    <row r="117" spans="1:4" ht="42" x14ac:dyDescent="0.3">
      <c r="A117" s="178">
        <v>3016001</v>
      </c>
      <c r="B117" s="164" t="s">
        <v>316</v>
      </c>
      <c r="C117" s="165" t="s">
        <v>4</v>
      </c>
      <c r="D117" s="166" t="s">
        <v>317</v>
      </c>
    </row>
    <row r="118" spans="1:4" ht="42" x14ac:dyDescent="0.3">
      <c r="A118" s="178">
        <v>3016002</v>
      </c>
      <c r="B118" s="164" t="s">
        <v>318</v>
      </c>
      <c r="C118" s="165" t="s">
        <v>4</v>
      </c>
      <c r="D118" s="166" t="s">
        <v>319</v>
      </c>
    </row>
    <row r="119" spans="1:4" ht="42" x14ac:dyDescent="0.3">
      <c r="A119" s="178">
        <v>3016003</v>
      </c>
      <c r="B119" s="164" t="s">
        <v>320</v>
      </c>
      <c r="C119" s="165" t="s">
        <v>4</v>
      </c>
      <c r="D119" s="166" t="s">
        <v>321</v>
      </c>
    </row>
    <row r="120" spans="1:4" ht="42" x14ac:dyDescent="0.3">
      <c r="A120" s="178">
        <v>3016004</v>
      </c>
      <c r="B120" s="164" t="s">
        <v>322</v>
      </c>
      <c r="C120" s="165" t="s">
        <v>4</v>
      </c>
      <c r="D120" s="166" t="s">
        <v>323</v>
      </c>
    </row>
    <row r="121" spans="1:4" ht="42" x14ac:dyDescent="0.3">
      <c r="A121" s="178">
        <v>3016005</v>
      </c>
      <c r="B121" s="164" t="s">
        <v>324</v>
      </c>
      <c r="C121" s="165" t="s">
        <v>4</v>
      </c>
      <c r="D121" s="166" t="s">
        <v>325</v>
      </c>
    </row>
    <row r="122" spans="1:4" ht="14.4" x14ac:dyDescent="0.3">
      <c r="A122" s="178">
        <v>3018000</v>
      </c>
      <c r="B122" s="164" t="s">
        <v>326</v>
      </c>
      <c r="C122" s="165" t="s">
        <v>327</v>
      </c>
      <c r="D122" s="166">
        <v>4.29</v>
      </c>
    </row>
    <row r="123" spans="1:4" ht="21.6" x14ac:dyDescent="0.3">
      <c r="A123" s="178">
        <v>3019000</v>
      </c>
      <c r="B123" s="164" t="s">
        <v>328</v>
      </c>
      <c r="C123" s="165" t="s">
        <v>327</v>
      </c>
      <c r="D123" s="166">
        <v>3.05</v>
      </c>
    </row>
    <row r="124" spans="1:4" ht="14.4" x14ac:dyDescent="0.3">
      <c r="A124" s="178">
        <v>3020000</v>
      </c>
      <c r="B124" s="164" t="s">
        <v>201</v>
      </c>
      <c r="C124" s="165" t="s">
        <v>6</v>
      </c>
      <c r="D124" s="166">
        <v>1.55</v>
      </c>
    </row>
    <row r="125" spans="1:4" ht="14.4" x14ac:dyDescent="0.3">
      <c r="A125" s="178">
        <v>3020001</v>
      </c>
      <c r="B125" s="164" t="s">
        <v>329</v>
      </c>
      <c r="C125" s="165" t="s">
        <v>6</v>
      </c>
      <c r="D125" s="166">
        <v>2.4300000000000002</v>
      </c>
    </row>
    <row r="126" spans="1:4" ht="14.4" x14ac:dyDescent="0.3">
      <c r="A126" s="178">
        <v>3020002</v>
      </c>
      <c r="B126" s="164" t="s">
        <v>330</v>
      </c>
      <c r="C126" s="165" t="s">
        <v>6</v>
      </c>
      <c r="D126" s="166">
        <v>1.56</v>
      </c>
    </row>
    <row r="127" spans="1:4" ht="14.4" x14ac:dyDescent="0.3">
      <c r="A127" s="178">
        <v>3020003</v>
      </c>
      <c r="B127" s="164" t="s">
        <v>331</v>
      </c>
      <c r="C127" s="165" t="s">
        <v>6</v>
      </c>
      <c r="D127" s="166">
        <v>5.51</v>
      </c>
    </row>
    <row r="128" spans="1:4" ht="14.4" x14ac:dyDescent="0.3">
      <c r="A128" s="178">
        <v>3020004</v>
      </c>
      <c r="B128" s="164" t="s">
        <v>332</v>
      </c>
      <c r="C128" s="165" t="s">
        <v>47</v>
      </c>
      <c r="D128" s="166">
        <v>15.55</v>
      </c>
    </row>
    <row r="129" spans="1:4" ht="21.6" x14ac:dyDescent="0.3">
      <c r="A129" s="178">
        <v>3022000</v>
      </c>
      <c r="B129" s="164" t="s">
        <v>333</v>
      </c>
      <c r="C129" s="165" t="s">
        <v>40</v>
      </c>
      <c r="D129" s="166">
        <v>50.74</v>
      </c>
    </row>
    <row r="130" spans="1:4" ht="14.4" x14ac:dyDescent="0.3">
      <c r="A130" s="178">
        <v>3023000</v>
      </c>
      <c r="B130" s="164" t="s">
        <v>334</v>
      </c>
      <c r="C130" s="165" t="s">
        <v>6</v>
      </c>
      <c r="D130" s="166">
        <v>3.55</v>
      </c>
    </row>
    <row r="131" spans="1:4" ht="14.4" x14ac:dyDescent="0.3">
      <c r="A131" s="178">
        <v>3024000</v>
      </c>
      <c r="B131" s="164" t="s">
        <v>199</v>
      </c>
      <c r="C131" s="165" t="s">
        <v>40</v>
      </c>
      <c r="D131" s="166">
        <v>500.25</v>
      </c>
    </row>
    <row r="132" spans="1:4" ht="14.4" x14ac:dyDescent="0.3">
      <c r="A132" s="178">
        <v>3025000</v>
      </c>
      <c r="B132" s="164" t="s">
        <v>194</v>
      </c>
      <c r="C132" s="165" t="s">
        <v>40</v>
      </c>
      <c r="D132" s="166">
        <v>500.25</v>
      </c>
    </row>
    <row r="133" spans="1:4" ht="14.4" x14ac:dyDescent="0.3">
      <c r="A133" s="178">
        <v>3026000</v>
      </c>
      <c r="B133" s="164" t="s">
        <v>198</v>
      </c>
      <c r="C133" s="165" t="s">
        <v>40</v>
      </c>
      <c r="D133" s="166">
        <v>500.25</v>
      </c>
    </row>
    <row r="134" spans="1:4" ht="14.4" x14ac:dyDescent="0.3">
      <c r="A134" s="178">
        <v>3027000</v>
      </c>
      <c r="B134" s="164" t="s">
        <v>195</v>
      </c>
      <c r="C134" s="165" t="s">
        <v>40</v>
      </c>
      <c r="D134" s="166">
        <v>283.79000000000002</v>
      </c>
    </row>
    <row r="135" spans="1:4" ht="14.4" x14ac:dyDescent="0.3">
      <c r="A135" s="178">
        <v>3029000</v>
      </c>
      <c r="B135" s="164" t="s">
        <v>335</v>
      </c>
      <c r="C135" s="165" t="s">
        <v>40</v>
      </c>
      <c r="D135" s="166">
        <v>179.28</v>
      </c>
    </row>
    <row r="136" spans="1:4" ht="14.4" x14ac:dyDescent="0.3">
      <c r="A136" s="178">
        <v>3030000</v>
      </c>
      <c r="B136" s="164" t="s">
        <v>196</v>
      </c>
      <c r="C136" s="165" t="s">
        <v>40</v>
      </c>
      <c r="D136" s="166">
        <v>133.18</v>
      </c>
    </row>
    <row r="137" spans="1:4" ht="14.4" x14ac:dyDescent="0.3">
      <c r="A137" s="178">
        <v>3031000</v>
      </c>
      <c r="B137" s="164" t="s">
        <v>336</v>
      </c>
      <c r="C137" s="165" t="s">
        <v>40</v>
      </c>
      <c r="D137" s="166">
        <v>27.18</v>
      </c>
    </row>
    <row r="138" spans="1:4" ht="14.4" x14ac:dyDescent="0.3">
      <c r="A138" s="178">
        <v>3032000</v>
      </c>
      <c r="B138" s="164" t="s">
        <v>337</v>
      </c>
      <c r="C138" s="165" t="s">
        <v>40</v>
      </c>
      <c r="D138" s="166">
        <v>29.13</v>
      </c>
    </row>
    <row r="139" spans="1:4" ht="21.6" x14ac:dyDescent="0.3">
      <c r="A139" s="178">
        <v>3033000</v>
      </c>
      <c r="B139" s="164" t="s">
        <v>17655</v>
      </c>
      <c r="C139" s="165" t="s">
        <v>40</v>
      </c>
      <c r="D139" s="166">
        <v>94.61</v>
      </c>
    </row>
    <row r="140" spans="1:4" ht="14.4" x14ac:dyDescent="0.3">
      <c r="A140" s="178">
        <v>3035000</v>
      </c>
      <c r="B140" s="164" t="s">
        <v>338</v>
      </c>
      <c r="C140" s="165" t="s">
        <v>40</v>
      </c>
      <c r="D140" s="166">
        <v>57.8</v>
      </c>
    </row>
    <row r="141" spans="1:4" ht="14.4" x14ac:dyDescent="0.3">
      <c r="A141" s="178">
        <v>3036000</v>
      </c>
      <c r="B141" s="164" t="s">
        <v>87</v>
      </c>
      <c r="C141" s="165" t="s">
        <v>40</v>
      </c>
      <c r="D141" s="166">
        <v>61.94</v>
      </c>
    </row>
    <row r="142" spans="1:4" ht="14.4" x14ac:dyDescent="0.3">
      <c r="A142" s="178">
        <v>3038000</v>
      </c>
      <c r="B142" s="164" t="s">
        <v>339</v>
      </c>
      <c r="C142" s="165" t="s">
        <v>40</v>
      </c>
      <c r="D142" s="166">
        <v>72.19</v>
      </c>
    </row>
    <row r="143" spans="1:4" ht="14.4" x14ac:dyDescent="0.3">
      <c r="A143" s="178">
        <v>3039000</v>
      </c>
      <c r="B143" s="164" t="s">
        <v>197</v>
      </c>
      <c r="C143" s="165" t="s">
        <v>40</v>
      </c>
      <c r="D143" s="166">
        <v>145.26</v>
      </c>
    </row>
    <row r="144" spans="1:4" ht="14.4" x14ac:dyDescent="0.3">
      <c r="A144" s="178">
        <v>3040000</v>
      </c>
      <c r="B144" s="164" t="s">
        <v>340</v>
      </c>
      <c r="C144" s="165" t="s">
        <v>40</v>
      </c>
      <c r="D144" s="166">
        <v>71.319999999999993</v>
      </c>
    </row>
    <row r="145" spans="1:4" ht="14.4" x14ac:dyDescent="0.3">
      <c r="A145" s="178">
        <v>3041000</v>
      </c>
      <c r="B145" s="164" t="s">
        <v>341</v>
      </c>
      <c r="C145" s="165" t="s">
        <v>40</v>
      </c>
      <c r="D145" s="166">
        <v>24.1</v>
      </c>
    </row>
    <row r="146" spans="1:4" ht="14.4" x14ac:dyDescent="0.3">
      <c r="A146" s="178">
        <v>3043000</v>
      </c>
      <c r="B146" s="164" t="s">
        <v>342</v>
      </c>
      <c r="C146" s="165" t="s">
        <v>40</v>
      </c>
      <c r="D146" s="166">
        <v>30.86</v>
      </c>
    </row>
    <row r="147" spans="1:4" ht="14.4" x14ac:dyDescent="0.3">
      <c r="A147" s="178">
        <v>3044000</v>
      </c>
      <c r="B147" s="164" t="s">
        <v>343</v>
      </c>
      <c r="C147" s="165" t="s">
        <v>40</v>
      </c>
      <c r="D147" s="166">
        <v>31.27</v>
      </c>
    </row>
    <row r="148" spans="1:4" ht="14.4" x14ac:dyDescent="0.3">
      <c r="A148" s="178">
        <v>3046000</v>
      </c>
      <c r="B148" s="164" t="s">
        <v>344</v>
      </c>
      <c r="C148" s="165" t="s">
        <v>40</v>
      </c>
      <c r="D148" s="166">
        <v>59.91</v>
      </c>
    </row>
    <row r="149" spans="1:4" ht="14.4" x14ac:dyDescent="0.3">
      <c r="A149" s="178">
        <v>3047000</v>
      </c>
      <c r="B149" s="164" t="s">
        <v>345</v>
      </c>
      <c r="C149" s="165" t="s">
        <v>40</v>
      </c>
      <c r="D149" s="166">
        <v>91.53</v>
      </c>
    </row>
    <row r="150" spans="1:4" ht="14.4" x14ac:dyDescent="0.3">
      <c r="A150" s="178">
        <v>3050000</v>
      </c>
      <c r="B150" s="164" t="s">
        <v>346</v>
      </c>
      <c r="C150" s="165" t="s">
        <v>40</v>
      </c>
      <c r="D150" s="166">
        <v>65.47</v>
      </c>
    </row>
    <row r="151" spans="1:4" ht="14.4" x14ac:dyDescent="0.3">
      <c r="A151" s="178">
        <v>3051000</v>
      </c>
      <c r="B151" s="164" t="s">
        <v>347</v>
      </c>
      <c r="C151" s="165" t="s">
        <v>40</v>
      </c>
      <c r="D151" s="166">
        <v>70.5</v>
      </c>
    </row>
    <row r="152" spans="1:4" ht="14.4" x14ac:dyDescent="0.3">
      <c r="A152" s="178">
        <v>3052000</v>
      </c>
      <c r="B152" s="164" t="s">
        <v>200</v>
      </c>
      <c r="C152" s="165" t="s">
        <v>6</v>
      </c>
      <c r="D152" s="166">
        <v>11.36</v>
      </c>
    </row>
    <row r="153" spans="1:4" ht="21.6" x14ac:dyDescent="0.3">
      <c r="A153" s="178">
        <v>3052001</v>
      </c>
      <c r="B153" s="164" t="s">
        <v>348</v>
      </c>
      <c r="C153" s="165" t="s">
        <v>6</v>
      </c>
      <c r="D153" s="166">
        <v>14.73</v>
      </c>
    </row>
    <row r="154" spans="1:4" ht="21.6" x14ac:dyDescent="0.3">
      <c r="A154" s="178">
        <v>3052002</v>
      </c>
      <c r="B154" s="164" t="s">
        <v>349</v>
      </c>
      <c r="C154" s="165" t="s">
        <v>6</v>
      </c>
      <c r="D154" s="166">
        <v>13.98</v>
      </c>
    </row>
    <row r="155" spans="1:4" ht="21.6" x14ac:dyDescent="0.3">
      <c r="A155" s="178">
        <v>3052003</v>
      </c>
      <c r="B155" s="164" t="s">
        <v>350</v>
      </c>
      <c r="C155" s="165" t="s">
        <v>6</v>
      </c>
      <c r="D155" s="166">
        <v>19.72</v>
      </c>
    </row>
    <row r="156" spans="1:4" ht="14.4" x14ac:dyDescent="0.3">
      <c r="A156" s="178">
        <v>3053017</v>
      </c>
      <c r="B156" s="164" t="s">
        <v>203</v>
      </c>
      <c r="C156" s="165" t="s">
        <v>6</v>
      </c>
      <c r="D156" s="166">
        <v>6520.22</v>
      </c>
    </row>
    <row r="157" spans="1:4" ht="14.4" x14ac:dyDescent="0.3">
      <c r="A157" s="178">
        <v>3053018</v>
      </c>
      <c r="B157" s="164" t="s">
        <v>204</v>
      </c>
      <c r="C157" s="165" t="s">
        <v>6</v>
      </c>
      <c r="D157" s="166">
        <v>5445.04</v>
      </c>
    </row>
    <row r="158" spans="1:4" ht="14.4" x14ac:dyDescent="0.3">
      <c r="A158" s="178">
        <v>3054001</v>
      </c>
      <c r="B158" s="164" t="s">
        <v>351</v>
      </c>
      <c r="C158" s="165" t="s">
        <v>40</v>
      </c>
      <c r="D158" s="166">
        <v>54.07</v>
      </c>
    </row>
    <row r="159" spans="1:4" ht="14.4" x14ac:dyDescent="0.3">
      <c r="A159" s="178">
        <v>3054002</v>
      </c>
      <c r="B159" s="164" t="s">
        <v>352</v>
      </c>
      <c r="C159" s="165" t="s">
        <v>40</v>
      </c>
      <c r="D159" s="166">
        <v>95.54</v>
      </c>
    </row>
    <row r="160" spans="1:4" ht="14.4" x14ac:dyDescent="0.3">
      <c r="A160" s="178">
        <v>3054003</v>
      </c>
      <c r="B160" s="164" t="s">
        <v>353</v>
      </c>
      <c r="C160" s="165" t="s">
        <v>40</v>
      </c>
      <c r="D160" s="166">
        <v>146.11000000000001</v>
      </c>
    </row>
    <row r="161" spans="1:4" ht="14.4" x14ac:dyDescent="0.3">
      <c r="A161" s="178">
        <v>3054004</v>
      </c>
      <c r="B161" s="164" t="s">
        <v>354</v>
      </c>
      <c r="C161" s="165" t="s">
        <v>40</v>
      </c>
      <c r="D161" s="166">
        <v>123</v>
      </c>
    </row>
    <row r="162" spans="1:4" ht="14.4" x14ac:dyDescent="0.3">
      <c r="A162" s="178">
        <v>3054005</v>
      </c>
      <c r="B162" s="164" t="s">
        <v>355</v>
      </c>
      <c r="C162" s="165" t="s">
        <v>40</v>
      </c>
      <c r="D162" s="166">
        <v>160.54</v>
      </c>
    </row>
    <row r="163" spans="1:4" ht="14.4" x14ac:dyDescent="0.3">
      <c r="A163" s="178">
        <v>3054006</v>
      </c>
      <c r="B163" s="164" t="s">
        <v>356</v>
      </c>
      <c r="C163" s="165" t="s">
        <v>40</v>
      </c>
      <c r="D163" s="166">
        <v>171.03</v>
      </c>
    </row>
    <row r="164" spans="1:4" ht="14.4" x14ac:dyDescent="0.3">
      <c r="A164" s="178">
        <v>3054007</v>
      </c>
      <c r="B164" s="164" t="s">
        <v>357</v>
      </c>
      <c r="C164" s="165" t="s">
        <v>40</v>
      </c>
      <c r="D164" s="166">
        <v>123</v>
      </c>
    </row>
    <row r="165" spans="1:4" ht="14.4" x14ac:dyDescent="0.3">
      <c r="A165" s="178">
        <v>3054008</v>
      </c>
      <c r="B165" s="164" t="s">
        <v>358</v>
      </c>
      <c r="C165" s="165" t="s">
        <v>40</v>
      </c>
      <c r="D165" s="166">
        <v>148.88</v>
      </c>
    </row>
    <row r="166" spans="1:4" ht="14.4" x14ac:dyDescent="0.3">
      <c r="A166" s="178">
        <v>3054009</v>
      </c>
      <c r="B166" s="164" t="s">
        <v>359</v>
      </c>
      <c r="C166" s="165" t="s">
        <v>40</v>
      </c>
      <c r="D166" s="166">
        <v>204.92</v>
      </c>
    </row>
    <row r="167" spans="1:4" ht="14.4" x14ac:dyDescent="0.3">
      <c r="A167" s="178">
        <v>3054010</v>
      </c>
      <c r="B167" s="164" t="s">
        <v>360</v>
      </c>
      <c r="C167" s="165" t="s">
        <v>40</v>
      </c>
      <c r="D167" s="166">
        <v>125.73</v>
      </c>
    </row>
    <row r="168" spans="1:4" ht="14.4" x14ac:dyDescent="0.3">
      <c r="A168" s="178">
        <v>3054011</v>
      </c>
      <c r="B168" s="164" t="s">
        <v>361</v>
      </c>
      <c r="C168" s="165" t="s">
        <v>40</v>
      </c>
      <c r="D168" s="166">
        <v>169.92</v>
      </c>
    </row>
    <row r="169" spans="1:4" ht="14.4" x14ac:dyDescent="0.3">
      <c r="A169" s="178">
        <v>3054012</v>
      </c>
      <c r="B169" s="164" t="s">
        <v>362</v>
      </c>
      <c r="C169" s="165" t="s">
        <v>40</v>
      </c>
      <c r="D169" s="166">
        <v>205.29</v>
      </c>
    </row>
    <row r="170" spans="1:4" x14ac:dyDescent="0.25">
      <c r="A170" s="176">
        <v>4000000</v>
      </c>
      <c r="B170" s="124" t="s">
        <v>78</v>
      </c>
      <c r="C170" s="127"/>
      <c r="D170" s="177"/>
    </row>
    <row r="171" spans="1:4" ht="21.6" x14ac:dyDescent="0.3">
      <c r="A171" s="178">
        <v>4001000</v>
      </c>
      <c r="B171" s="164" t="s">
        <v>363</v>
      </c>
      <c r="C171" s="165" t="s">
        <v>44</v>
      </c>
      <c r="D171" s="166">
        <v>76.89</v>
      </c>
    </row>
    <row r="172" spans="1:4" ht="21.6" x14ac:dyDescent="0.3">
      <c r="A172" s="178">
        <v>4002000</v>
      </c>
      <c r="B172" s="164" t="s">
        <v>364</v>
      </c>
      <c r="C172" s="165" t="s">
        <v>44</v>
      </c>
      <c r="D172" s="166">
        <v>84.36</v>
      </c>
    </row>
    <row r="173" spans="1:4" ht="21.6" x14ac:dyDescent="0.3">
      <c r="A173" s="178">
        <v>4003000</v>
      </c>
      <c r="B173" s="164" t="s">
        <v>365</v>
      </c>
      <c r="C173" s="165" t="s">
        <v>44</v>
      </c>
      <c r="D173" s="166">
        <v>96.41</v>
      </c>
    </row>
    <row r="174" spans="1:4" ht="21.6" x14ac:dyDescent="0.3">
      <c r="A174" s="178">
        <v>4004000</v>
      </c>
      <c r="B174" s="164" t="s">
        <v>366</v>
      </c>
      <c r="C174" s="165" t="s">
        <v>44</v>
      </c>
      <c r="D174" s="166">
        <v>19.93</v>
      </c>
    </row>
    <row r="175" spans="1:4" ht="21.6" x14ac:dyDescent="0.3">
      <c r="A175" s="178">
        <v>4005000</v>
      </c>
      <c r="B175" s="164" t="s">
        <v>367</v>
      </c>
      <c r="C175" s="165" t="s">
        <v>44</v>
      </c>
      <c r="D175" s="166">
        <v>18.97</v>
      </c>
    </row>
    <row r="176" spans="1:4" ht="14.4" x14ac:dyDescent="0.3">
      <c r="A176" s="178">
        <v>4006000</v>
      </c>
      <c r="B176" s="164" t="s">
        <v>368</v>
      </c>
      <c r="C176" s="165" t="s">
        <v>44</v>
      </c>
      <c r="D176" s="166">
        <v>120.52</v>
      </c>
    </row>
    <row r="177" spans="1:4" ht="14.4" x14ac:dyDescent="0.3">
      <c r="A177" s="178">
        <v>4007000</v>
      </c>
      <c r="B177" s="164" t="s">
        <v>369</v>
      </c>
      <c r="C177" s="165" t="s">
        <v>44</v>
      </c>
      <c r="D177" s="166">
        <v>8.2200000000000006</v>
      </c>
    </row>
    <row r="178" spans="1:4" ht="14.4" x14ac:dyDescent="0.3">
      <c r="A178" s="178">
        <v>4008000</v>
      </c>
      <c r="B178" s="164" t="s">
        <v>370</v>
      </c>
      <c r="C178" s="165" t="s">
        <v>44</v>
      </c>
      <c r="D178" s="166">
        <v>16.920000000000002</v>
      </c>
    </row>
    <row r="179" spans="1:4" ht="14.4" x14ac:dyDescent="0.3">
      <c r="A179" s="178">
        <v>4009000</v>
      </c>
      <c r="B179" s="164" t="s">
        <v>371</v>
      </c>
      <c r="C179" s="165" t="s">
        <v>44</v>
      </c>
      <c r="D179" s="166">
        <v>20.82</v>
      </c>
    </row>
    <row r="180" spans="1:4" ht="21.6" x14ac:dyDescent="0.3">
      <c r="A180" s="178">
        <v>4010000</v>
      </c>
      <c r="B180" s="164" t="s">
        <v>26467</v>
      </c>
      <c r="C180" s="165" t="s">
        <v>44</v>
      </c>
      <c r="D180" s="166">
        <v>18.46</v>
      </c>
    </row>
    <row r="181" spans="1:4" ht="21.6" x14ac:dyDescent="0.3">
      <c r="A181" s="178">
        <v>4011000</v>
      </c>
      <c r="B181" s="164" t="s">
        <v>26472</v>
      </c>
      <c r="C181" s="165" t="s">
        <v>44</v>
      </c>
      <c r="D181" s="166">
        <v>22.09</v>
      </c>
    </row>
    <row r="182" spans="1:4" ht="21.6" x14ac:dyDescent="0.3">
      <c r="A182" s="178">
        <v>4012000</v>
      </c>
      <c r="B182" s="164" t="s">
        <v>23965</v>
      </c>
      <c r="C182" s="165" t="s">
        <v>44</v>
      </c>
      <c r="D182" s="166">
        <v>12.96</v>
      </c>
    </row>
    <row r="183" spans="1:4" ht="21.6" x14ac:dyDescent="0.3">
      <c r="A183" s="178">
        <v>4014000</v>
      </c>
      <c r="B183" s="164" t="s">
        <v>26468</v>
      </c>
      <c r="C183" s="165" t="s">
        <v>44</v>
      </c>
      <c r="D183" s="166">
        <v>15.53</v>
      </c>
    </row>
    <row r="184" spans="1:4" ht="21.6" x14ac:dyDescent="0.3">
      <c r="A184" s="178">
        <v>4015000</v>
      </c>
      <c r="B184" s="164" t="s">
        <v>26473</v>
      </c>
      <c r="C184" s="165" t="s">
        <v>44</v>
      </c>
      <c r="D184" s="166">
        <v>15.07</v>
      </c>
    </row>
    <row r="185" spans="1:4" ht="21.6" x14ac:dyDescent="0.3">
      <c r="A185" s="178">
        <v>4016000</v>
      </c>
      <c r="B185" s="164" t="s">
        <v>23966</v>
      </c>
      <c r="C185" s="165" t="s">
        <v>44</v>
      </c>
      <c r="D185" s="166">
        <v>11.48</v>
      </c>
    </row>
    <row r="186" spans="1:4" ht="21.6" x14ac:dyDescent="0.3">
      <c r="A186" s="178">
        <v>4031000</v>
      </c>
      <c r="B186" s="164" t="s">
        <v>372</v>
      </c>
      <c r="C186" s="165" t="s">
        <v>44</v>
      </c>
      <c r="D186" s="166">
        <v>31.46</v>
      </c>
    </row>
    <row r="187" spans="1:4" ht="14.4" x14ac:dyDescent="0.3">
      <c r="A187" s="178">
        <v>4032000</v>
      </c>
      <c r="B187" s="164" t="s">
        <v>373</v>
      </c>
      <c r="C187" s="165" t="s">
        <v>44</v>
      </c>
      <c r="D187" s="166">
        <v>8.75</v>
      </c>
    </row>
    <row r="188" spans="1:4" ht="21.6" x14ac:dyDescent="0.3">
      <c r="A188" s="178">
        <v>4033000</v>
      </c>
      <c r="B188" s="164" t="s">
        <v>374</v>
      </c>
      <c r="C188" s="165" t="s">
        <v>47</v>
      </c>
      <c r="D188" s="166">
        <v>1.74</v>
      </c>
    </row>
    <row r="189" spans="1:4" ht="14.4" x14ac:dyDescent="0.3">
      <c r="A189" s="178">
        <v>4033010</v>
      </c>
      <c r="B189" s="164" t="s">
        <v>157</v>
      </c>
      <c r="C189" s="165" t="s">
        <v>6</v>
      </c>
      <c r="D189" s="166">
        <v>218.55</v>
      </c>
    </row>
    <row r="190" spans="1:4" ht="14.4" x14ac:dyDescent="0.3">
      <c r="A190" s="178">
        <v>4033011</v>
      </c>
      <c r="B190" s="164" t="s">
        <v>158</v>
      </c>
      <c r="C190" s="165" t="s">
        <v>6</v>
      </c>
      <c r="D190" s="166">
        <v>558.88</v>
      </c>
    </row>
    <row r="191" spans="1:4" ht="14.4" x14ac:dyDescent="0.3">
      <c r="A191" s="178">
        <v>4033012</v>
      </c>
      <c r="B191" s="164" t="s">
        <v>159</v>
      </c>
      <c r="C191" s="165" t="s">
        <v>6</v>
      </c>
      <c r="D191" s="166">
        <v>698.61</v>
      </c>
    </row>
    <row r="192" spans="1:4" ht="14.4" x14ac:dyDescent="0.3">
      <c r="A192" s="178">
        <v>4033013</v>
      </c>
      <c r="B192" s="164" t="s">
        <v>375</v>
      </c>
      <c r="C192" s="165" t="s">
        <v>6</v>
      </c>
      <c r="D192" s="166">
        <v>838.33</v>
      </c>
    </row>
    <row r="193" spans="1:4" ht="14.4" x14ac:dyDescent="0.3">
      <c r="A193" s="178">
        <v>4033014</v>
      </c>
      <c r="B193" s="164" t="s">
        <v>160</v>
      </c>
      <c r="C193" s="165" t="s">
        <v>6</v>
      </c>
      <c r="D193" s="166">
        <v>978.05</v>
      </c>
    </row>
    <row r="194" spans="1:4" ht="14.4" x14ac:dyDescent="0.3">
      <c r="A194" s="178">
        <v>4035000</v>
      </c>
      <c r="B194" s="164" t="s">
        <v>376</v>
      </c>
      <c r="C194" s="165" t="s">
        <v>47</v>
      </c>
      <c r="D194" s="166">
        <v>6.02</v>
      </c>
    </row>
    <row r="195" spans="1:4" ht="14.4" x14ac:dyDescent="0.3">
      <c r="A195" s="178">
        <v>4060000</v>
      </c>
      <c r="B195" s="164" t="s">
        <v>26474</v>
      </c>
      <c r="C195" s="165" t="s">
        <v>68</v>
      </c>
      <c r="D195" s="166">
        <v>1.81</v>
      </c>
    </row>
    <row r="196" spans="1:4" ht="14.4" x14ac:dyDescent="0.3">
      <c r="A196" s="178">
        <v>4061000</v>
      </c>
      <c r="B196" s="164" t="s">
        <v>23967</v>
      </c>
      <c r="C196" s="165" t="s">
        <v>68</v>
      </c>
      <c r="D196" s="166">
        <v>1.23</v>
      </c>
    </row>
    <row r="197" spans="1:4" ht="14.4" x14ac:dyDescent="0.3">
      <c r="A197" s="178">
        <v>4062000</v>
      </c>
      <c r="B197" s="164" t="s">
        <v>26469</v>
      </c>
      <c r="C197" s="165" t="s">
        <v>26470</v>
      </c>
      <c r="D197" s="166">
        <v>2.9</v>
      </c>
    </row>
    <row r="198" spans="1:4" ht="21.6" x14ac:dyDescent="0.3">
      <c r="A198" s="178">
        <v>4063000</v>
      </c>
      <c r="B198" s="164" t="s">
        <v>26475</v>
      </c>
      <c r="C198" s="165" t="s">
        <v>26476</v>
      </c>
      <c r="D198" s="166">
        <v>129.94999999999999</v>
      </c>
    </row>
    <row r="199" spans="1:4" ht="21.6" x14ac:dyDescent="0.3">
      <c r="A199" s="178">
        <v>4064000</v>
      </c>
      <c r="B199" s="164" t="s">
        <v>26477</v>
      </c>
      <c r="C199" s="165" t="s">
        <v>26476</v>
      </c>
      <c r="D199" s="166">
        <v>125.1</v>
      </c>
    </row>
    <row r="200" spans="1:4" ht="21.6" x14ac:dyDescent="0.3">
      <c r="A200" s="178">
        <v>4065000</v>
      </c>
      <c r="B200" s="164" t="s">
        <v>26478</v>
      </c>
      <c r="C200" s="165" t="s">
        <v>26476</v>
      </c>
      <c r="D200" s="166">
        <v>395.13</v>
      </c>
    </row>
    <row r="201" spans="1:4" ht="14.4" x14ac:dyDescent="0.3">
      <c r="A201" s="178">
        <v>4102001</v>
      </c>
      <c r="B201" s="164" t="s">
        <v>26497</v>
      </c>
      <c r="C201" s="165" t="s">
        <v>26485</v>
      </c>
      <c r="D201" s="166">
        <v>235.26</v>
      </c>
    </row>
    <row r="202" spans="1:4" x14ac:dyDescent="0.25">
      <c r="A202" s="176">
        <v>5000000</v>
      </c>
      <c r="B202" s="124" t="s">
        <v>186</v>
      </c>
      <c r="C202" s="127"/>
      <c r="D202" s="177"/>
    </row>
    <row r="203" spans="1:4" ht="14.4" x14ac:dyDescent="0.3">
      <c r="A203" s="178">
        <v>5001000</v>
      </c>
      <c r="B203" s="164" t="s">
        <v>377</v>
      </c>
      <c r="C203" s="165" t="s">
        <v>37</v>
      </c>
      <c r="D203" s="166">
        <v>10.45</v>
      </c>
    </row>
    <row r="204" spans="1:4" ht="14.4" x14ac:dyDescent="0.3">
      <c r="A204" s="178">
        <v>5002000</v>
      </c>
      <c r="B204" s="164" t="s">
        <v>378</v>
      </c>
      <c r="C204" s="165" t="s">
        <v>47</v>
      </c>
      <c r="D204" s="166">
        <v>18.53</v>
      </c>
    </row>
    <row r="205" spans="1:4" ht="21.6" x14ac:dyDescent="0.3">
      <c r="A205" s="178">
        <v>5003000</v>
      </c>
      <c r="B205" s="164" t="s">
        <v>379</v>
      </c>
      <c r="C205" s="165" t="s">
        <v>47</v>
      </c>
      <c r="D205" s="166">
        <v>30.19</v>
      </c>
    </row>
    <row r="206" spans="1:4" ht="21.6" x14ac:dyDescent="0.3">
      <c r="A206" s="178">
        <v>5004000</v>
      </c>
      <c r="B206" s="164" t="s">
        <v>380</v>
      </c>
      <c r="C206" s="165" t="s">
        <v>47</v>
      </c>
      <c r="D206" s="166">
        <v>21.67</v>
      </c>
    </row>
    <row r="207" spans="1:4" ht="14.4" x14ac:dyDescent="0.3">
      <c r="A207" s="178">
        <v>5005000</v>
      </c>
      <c r="B207" s="164" t="s">
        <v>381</v>
      </c>
      <c r="C207" s="165" t="s">
        <v>47</v>
      </c>
      <c r="D207" s="166">
        <v>5.16</v>
      </c>
    </row>
    <row r="208" spans="1:4" ht="14.4" x14ac:dyDescent="0.3">
      <c r="A208" s="178">
        <v>5006000</v>
      </c>
      <c r="B208" s="164" t="s">
        <v>382</v>
      </c>
      <c r="C208" s="165" t="s">
        <v>44</v>
      </c>
      <c r="D208" s="166">
        <v>233.57</v>
      </c>
    </row>
    <row r="209" spans="1:4" ht="14.4" x14ac:dyDescent="0.3">
      <c r="A209" s="178">
        <v>5007000</v>
      </c>
      <c r="B209" s="164" t="s">
        <v>383</v>
      </c>
      <c r="C209" s="165" t="s">
        <v>47</v>
      </c>
      <c r="D209" s="166">
        <v>3.69</v>
      </c>
    </row>
    <row r="210" spans="1:4" ht="21.6" x14ac:dyDescent="0.3">
      <c r="A210" s="178">
        <v>5008000</v>
      </c>
      <c r="B210" s="164" t="s">
        <v>384</v>
      </c>
      <c r="C210" s="165" t="s">
        <v>37</v>
      </c>
      <c r="D210" s="166">
        <v>27.81</v>
      </c>
    </row>
    <row r="211" spans="1:4" ht="21.6" x14ac:dyDescent="0.3">
      <c r="A211" s="178">
        <v>5009000</v>
      </c>
      <c r="B211" s="164" t="s">
        <v>385</v>
      </c>
      <c r="C211" s="165" t="s">
        <v>37</v>
      </c>
      <c r="D211" s="166">
        <v>48.05</v>
      </c>
    </row>
    <row r="212" spans="1:4" ht="21.6" x14ac:dyDescent="0.3">
      <c r="A212" s="178">
        <v>5010000</v>
      </c>
      <c r="B212" s="164" t="s">
        <v>386</v>
      </c>
      <c r="C212" s="165" t="s">
        <v>47</v>
      </c>
      <c r="D212" s="166">
        <v>30.27</v>
      </c>
    </row>
    <row r="213" spans="1:4" ht="21.6" x14ac:dyDescent="0.3">
      <c r="A213" s="178">
        <v>5011000</v>
      </c>
      <c r="B213" s="164" t="s">
        <v>387</v>
      </c>
      <c r="C213" s="165" t="s">
        <v>47</v>
      </c>
      <c r="D213" s="166">
        <v>23.33</v>
      </c>
    </row>
    <row r="214" spans="1:4" ht="14.4" x14ac:dyDescent="0.3">
      <c r="A214" s="178">
        <v>5013000</v>
      </c>
      <c r="B214" s="164" t="s">
        <v>31046</v>
      </c>
      <c r="C214" s="165" t="s">
        <v>44</v>
      </c>
      <c r="D214" s="166">
        <v>502.97</v>
      </c>
    </row>
    <row r="215" spans="1:4" ht="21.6" x14ac:dyDescent="0.3">
      <c r="A215" s="178">
        <v>5014000</v>
      </c>
      <c r="B215" s="164" t="s">
        <v>388</v>
      </c>
      <c r="C215" s="165" t="s">
        <v>156</v>
      </c>
      <c r="D215" s="166" t="s">
        <v>156</v>
      </c>
    </row>
    <row r="216" spans="1:4" ht="21.6" x14ac:dyDescent="0.3">
      <c r="A216" s="178">
        <v>5014001</v>
      </c>
      <c r="B216" s="164" t="s">
        <v>31047</v>
      </c>
      <c r="C216" s="165" t="s">
        <v>37</v>
      </c>
      <c r="D216" s="166">
        <v>49.4</v>
      </c>
    </row>
    <row r="217" spans="1:4" ht="21.6" x14ac:dyDescent="0.3">
      <c r="A217" s="178">
        <v>5014002</v>
      </c>
      <c r="B217" s="164" t="s">
        <v>31048</v>
      </c>
      <c r="C217" s="165" t="s">
        <v>37</v>
      </c>
      <c r="D217" s="166">
        <v>51.03</v>
      </c>
    </row>
    <row r="218" spans="1:4" ht="21.6" x14ac:dyDescent="0.3">
      <c r="A218" s="178">
        <v>5014003</v>
      </c>
      <c r="B218" s="164" t="s">
        <v>31049</v>
      </c>
      <c r="C218" s="165" t="s">
        <v>37</v>
      </c>
      <c r="D218" s="166">
        <v>74.17</v>
      </c>
    </row>
    <row r="219" spans="1:4" ht="21.6" x14ac:dyDescent="0.3">
      <c r="A219" s="178">
        <v>5014004</v>
      </c>
      <c r="B219" s="164" t="s">
        <v>389</v>
      </c>
      <c r="C219" s="165" t="s">
        <v>47</v>
      </c>
      <c r="D219" s="166">
        <v>336.4</v>
      </c>
    </row>
    <row r="220" spans="1:4" ht="21.6" x14ac:dyDescent="0.3">
      <c r="A220" s="178">
        <v>5014005</v>
      </c>
      <c r="B220" s="164" t="s">
        <v>390</v>
      </c>
      <c r="C220" s="165" t="s">
        <v>47</v>
      </c>
      <c r="D220" s="166">
        <v>336.4</v>
      </c>
    </row>
    <row r="221" spans="1:4" ht="21.6" x14ac:dyDescent="0.3">
      <c r="A221" s="178">
        <v>5014006</v>
      </c>
      <c r="B221" s="164" t="s">
        <v>391</v>
      </c>
      <c r="C221" s="165" t="s">
        <v>47</v>
      </c>
      <c r="D221" s="166">
        <v>336.4</v>
      </c>
    </row>
    <row r="222" spans="1:4" ht="14.4" x14ac:dyDescent="0.3">
      <c r="A222" s="178">
        <v>5014101</v>
      </c>
      <c r="B222" s="164" t="s">
        <v>26498</v>
      </c>
      <c r="C222" s="165" t="s">
        <v>37</v>
      </c>
      <c r="D222" s="166">
        <v>72.73</v>
      </c>
    </row>
    <row r="223" spans="1:4" ht="14.4" x14ac:dyDescent="0.3">
      <c r="A223" s="178">
        <v>5016000</v>
      </c>
      <c r="B223" s="164" t="s">
        <v>392</v>
      </c>
      <c r="C223" s="165" t="s">
        <v>37</v>
      </c>
      <c r="D223" s="166">
        <v>37.28</v>
      </c>
    </row>
    <row r="224" spans="1:4" ht="14.4" x14ac:dyDescent="0.3">
      <c r="A224" s="178">
        <v>5017000</v>
      </c>
      <c r="B224" s="164" t="s">
        <v>393</v>
      </c>
      <c r="C224" s="165" t="s">
        <v>37</v>
      </c>
      <c r="D224" s="166">
        <v>37.28</v>
      </c>
    </row>
    <row r="225" spans="1:4" ht="14.4" x14ac:dyDescent="0.3">
      <c r="A225" s="178">
        <v>5018000</v>
      </c>
      <c r="B225" s="164" t="s">
        <v>394</v>
      </c>
      <c r="C225" s="165" t="s">
        <v>6</v>
      </c>
      <c r="D225" s="166">
        <v>40.9</v>
      </c>
    </row>
    <row r="226" spans="1:4" ht="14.4" x14ac:dyDescent="0.3">
      <c r="A226" s="178">
        <v>5019000</v>
      </c>
      <c r="B226" s="164" t="s">
        <v>395</v>
      </c>
      <c r="C226" s="165" t="s">
        <v>156</v>
      </c>
      <c r="D226" s="166" t="s">
        <v>156</v>
      </c>
    </row>
    <row r="227" spans="1:4" ht="14.4" x14ac:dyDescent="0.3">
      <c r="A227" s="178">
        <v>5019001</v>
      </c>
      <c r="B227" s="164" t="s">
        <v>31050</v>
      </c>
      <c r="C227" s="165" t="s">
        <v>44</v>
      </c>
      <c r="D227" s="166">
        <v>636.89</v>
      </c>
    </row>
    <row r="228" spans="1:4" ht="14.4" x14ac:dyDescent="0.3">
      <c r="A228" s="178">
        <v>5019002</v>
      </c>
      <c r="B228" s="164" t="s">
        <v>31051</v>
      </c>
      <c r="C228" s="165" t="s">
        <v>44</v>
      </c>
      <c r="D228" s="166">
        <v>645.07000000000005</v>
      </c>
    </row>
    <row r="229" spans="1:4" ht="14.4" x14ac:dyDescent="0.3">
      <c r="A229" s="178">
        <v>5020000</v>
      </c>
      <c r="B229" s="164" t="s">
        <v>396</v>
      </c>
      <c r="C229" s="165" t="s">
        <v>44</v>
      </c>
      <c r="D229" s="166">
        <v>249.37</v>
      </c>
    </row>
    <row r="230" spans="1:4" ht="14.4" x14ac:dyDescent="0.3">
      <c r="A230" s="178">
        <v>5021000</v>
      </c>
      <c r="B230" s="164" t="s">
        <v>397</v>
      </c>
      <c r="C230" s="165" t="s">
        <v>156</v>
      </c>
      <c r="D230" s="166" t="s">
        <v>156</v>
      </c>
    </row>
    <row r="231" spans="1:4" ht="14.4" x14ac:dyDescent="0.3">
      <c r="A231" s="178">
        <v>5021001</v>
      </c>
      <c r="B231" s="164" t="s">
        <v>397</v>
      </c>
      <c r="C231" s="165" t="s">
        <v>44</v>
      </c>
      <c r="D231" s="166">
        <v>362.43</v>
      </c>
    </row>
    <row r="232" spans="1:4" ht="14.4" x14ac:dyDescent="0.3">
      <c r="A232" s="178">
        <v>5021002</v>
      </c>
      <c r="B232" s="164" t="s">
        <v>398</v>
      </c>
      <c r="C232" s="165" t="s">
        <v>44</v>
      </c>
      <c r="D232" s="166">
        <v>243.93</v>
      </c>
    </row>
    <row r="233" spans="1:4" ht="14.4" x14ac:dyDescent="0.3">
      <c r="A233" s="178">
        <v>5022000</v>
      </c>
      <c r="B233" s="164" t="s">
        <v>399</v>
      </c>
      <c r="C233" s="165" t="s">
        <v>44</v>
      </c>
      <c r="D233" s="166">
        <v>223.03</v>
      </c>
    </row>
    <row r="234" spans="1:4" ht="14.4" x14ac:dyDescent="0.3">
      <c r="A234" s="178">
        <v>5023000</v>
      </c>
      <c r="B234" s="164" t="s">
        <v>31052</v>
      </c>
      <c r="C234" s="165" t="s">
        <v>44</v>
      </c>
      <c r="D234" s="166">
        <v>520.27</v>
      </c>
    </row>
    <row r="235" spans="1:4" ht="14.4" x14ac:dyDescent="0.3">
      <c r="A235" s="178">
        <v>5024000</v>
      </c>
      <c r="B235" s="164" t="s">
        <v>400</v>
      </c>
      <c r="C235" s="165" t="s">
        <v>156</v>
      </c>
      <c r="D235" s="166" t="s">
        <v>156</v>
      </c>
    </row>
    <row r="236" spans="1:4" ht="14.4" x14ac:dyDescent="0.3">
      <c r="A236" s="178">
        <v>5024001</v>
      </c>
      <c r="B236" s="164" t="s">
        <v>400</v>
      </c>
      <c r="C236" s="165" t="s">
        <v>44</v>
      </c>
      <c r="D236" s="166">
        <v>905.06</v>
      </c>
    </row>
    <row r="237" spans="1:4" ht="14.4" x14ac:dyDescent="0.3">
      <c r="A237" s="178">
        <v>5024002</v>
      </c>
      <c r="B237" s="164" t="s">
        <v>401</v>
      </c>
      <c r="C237" s="165" t="s">
        <v>44</v>
      </c>
      <c r="D237" s="166">
        <v>1040.1199999999999</v>
      </c>
    </row>
    <row r="238" spans="1:4" ht="14.4" x14ac:dyDescent="0.3">
      <c r="A238" s="178">
        <v>5025000</v>
      </c>
      <c r="B238" s="164" t="s">
        <v>402</v>
      </c>
      <c r="C238" s="165" t="s">
        <v>156</v>
      </c>
      <c r="D238" s="166" t="s">
        <v>156</v>
      </c>
    </row>
    <row r="239" spans="1:4" ht="14.4" x14ac:dyDescent="0.3">
      <c r="A239" s="178">
        <v>5025001</v>
      </c>
      <c r="B239" s="164" t="s">
        <v>31053</v>
      </c>
      <c r="C239" s="165" t="s">
        <v>44</v>
      </c>
      <c r="D239" s="166">
        <v>1137.32</v>
      </c>
    </row>
    <row r="240" spans="1:4" ht="14.4" x14ac:dyDescent="0.3">
      <c r="A240" s="178">
        <v>5025002</v>
      </c>
      <c r="B240" s="164" t="s">
        <v>31054</v>
      </c>
      <c r="C240" s="165" t="s">
        <v>44</v>
      </c>
      <c r="D240" s="166">
        <v>1340.29</v>
      </c>
    </row>
    <row r="241" spans="1:4" ht="14.4" x14ac:dyDescent="0.3">
      <c r="A241" s="178">
        <v>5026000</v>
      </c>
      <c r="B241" s="164" t="s">
        <v>31055</v>
      </c>
      <c r="C241" s="165" t="s">
        <v>47</v>
      </c>
      <c r="D241" s="166">
        <v>6.95</v>
      </c>
    </row>
    <row r="242" spans="1:4" ht="14.4" x14ac:dyDescent="0.3">
      <c r="A242" s="178">
        <v>5027000</v>
      </c>
      <c r="B242" s="164" t="s">
        <v>403</v>
      </c>
      <c r="C242" s="165" t="s">
        <v>47</v>
      </c>
      <c r="D242" s="166">
        <v>13.01</v>
      </c>
    </row>
    <row r="243" spans="1:4" ht="14.4" x14ac:dyDescent="0.3">
      <c r="A243" s="178">
        <v>5028000</v>
      </c>
      <c r="B243" s="164" t="s">
        <v>31056</v>
      </c>
      <c r="C243" s="165" t="s">
        <v>44</v>
      </c>
      <c r="D243" s="166">
        <v>1597.81</v>
      </c>
    </row>
    <row r="244" spans="1:4" ht="21.6" x14ac:dyDescent="0.3">
      <c r="A244" s="178">
        <v>5028001</v>
      </c>
      <c r="B244" s="164" t="s">
        <v>31057</v>
      </c>
      <c r="C244" s="165" t="s">
        <v>44</v>
      </c>
      <c r="D244" s="166">
        <v>140.81</v>
      </c>
    </row>
    <row r="245" spans="1:4" ht="14.4" x14ac:dyDescent="0.3">
      <c r="A245" s="178">
        <v>5029000</v>
      </c>
      <c r="B245" s="164" t="s">
        <v>31058</v>
      </c>
      <c r="C245" s="165" t="s">
        <v>44</v>
      </c>
      <c r="D245" s="166">
        <v>1509.16</v>
      </c>
    </row>
    <row r="246" spans="1:4" ht="14.4" x14ac:dyDescent="0.3">
      <c r="A246" s="178">
        <v>5030000</v>
      </c>
      <c r="B246" s="164" t="s">
        <v>26499</v>
      </c>
      <c r="C246" s="165" t="s">
        <v>44</v>
      </c>
      <c r="D246" s="166">
        <v>1465.25</v>
      </c>
    </row>
    <row r="247" spans="1:4" ht="14.4" x14ac:dyDescent="0.3">
      <c r="A247" s="178">
        <v>5031000</v>
      </c>
      <c r="B247" s="164" t="s">
        <v>404</v>
      </c>
      <c r="C247" s="165" t="s">
        <v>47</v>
      </c>
      <c r="D247" s="166">
        <v>76.41</v>
      </c>
    </row>
    <row r="248" spans="1:4" ht="14.4" x14ac:dyDescent="0.3">
      <c r="A248" s="178">
        <v>5032000</v>
      </c>
      <c r="B248" s="164" t="s">
        <v>405</v>
      </c>
      <c r="C248" s="165" t="s">
        <v>47</v>
      </c>
      <c r="D248" s="166">
        <v>340.94</v>
      </c>
    </row>
    <row r="249" spans="1:4" ht="21.6" x14ac:dyDescent="0.3">
      <c r="A249" s="178">
        <v>5033000</v>
      </c>
      <c r="B249" s="164" t="s">
        <v>406</v>
      </c>
      <c r="C249" s="165" t="s">
        <v>47</v>
      </c>
      <c r="D249" s="166">
        <v>360.54</v>
      </c>
    </row>
    <row r="250" spans="1:4" ht="21.6" x14ac:dyDescent="0.3">
      <c r="A250" s="178">
        <v>5034000</v>
      </c>
      <c r="B250" s="164" t="s">
        <v>407</v>
      </c>
      <c r="C250" s="165" t="s">
        <v>47</v>
      </c>
      <c r="D250" s="166">
        <v>78.760000000000005</v>
      </c>
    </row>
    <row r="251" spans="1:4" ht="14.4" x14ac:dyDescent="0.3">
      <c r="A251" s="178">
        <v>5035000</v>
      </c>
      <c r="B251" s="164" t="s">
        <v>408</v>
      </c>
      <c r="C251" s="165" t="s">
        <v>47</v>
      </c>
      <c r="D251" s="166">
        <v>56.51</v>
      </c>
    </row>
    <row r="252" spans="1:4" ht="14.4" x14ac:dyDescent="0.3">
      <c r="A252" s="178">
        <v>5036000</v>
      </c>
      <c r="B252" s="164" t="s">
        <v>409</v>
      </c>
      <c r="C252" s="165" t="s">
        <v>47</v>
      </c>
      <c r="D252" s="166">
        <v>14.46</v>
      </c>
    </row>
    <row r="253" spans="1:4" ht="14.4" x14ac:dyDescent="0.3">
      <c r="A253" s="178">
        <v>5037000</v>
      </c>
      <c r="B253" s="164" t="s">
        <v>410</v>
      </c>
      <c r="C253" s="165" t="s">
        <v>47</v>
      </c>
      <c r="D253" s="166">
        <v>17.670000000000002</v>
      </c>
    </row>
    <row r="254" spans="1:4" ht="21.6" x14ac:dyDescent="0.3">
      <c r="A254" s="178">
        <v>5038000</v>
      </c>
      <c r="B254" s="164" t="s">
        <v>411</v>
      </c>
      <c r="C254" s="165" t="s">
        <v>47</v>
      </c>
      <c r="D254" s="166">
        <v>17.93</v>
      </c>
    </row>
    <row r="255" spans="1:4" ht="14.4" x14ac:dyDescent="0.3">
      <c r="A255" s="178">
        <v>5039000</v>
      </c>
      <c r="B255" s="164" t="s">
        <v>412</v>
      </c>
      <c r="C255" s="165" t="s">
        <v>47</v>
      </c>
      <c r="D255" s="166">
        <v>51.89</v>
      </c>
    </row>
    <row r="256" spans="1:4" ht="14.4" x14ac:dyDescent="0.3">
      <c r="A256" s="178">
        <v>5040000</v>
      </c>
      <c r="B256" s="164" t="s">
        <v>413</v>
      </c>
      <c r="C256" s="165" t="s">
        <v>82</v>
      </c>
      <c r="D256" s="166">
        <v>0.7</v>
      </c>
    </row>
    <row r="257" spans="1:4" ht="21.6" x14ac:dyDescent="0.3">
      <c r="A257" s="178">
        <v>5042000</v>
      </c>
      <c r="B257" s="164" t="s">
        <v>414</v>
      </c>
      <c r="C257" s="165" t="s">
        <v>44</v>
      </c>
      <c r="D257" s="166">
        <v>803.21</v>
      </c>
    </row>
    <row r="258" spans="1:4" ht="21.6" x14ac:dyDescent="0.3">
      <c r="A258" s="178">
        <v>5043000</v>
      </c>
      <c r="B258" s="164" t="s">
        <v>415</v>
      </c>
      <c r="C258" s="165" t="s">
        <v>47</v>
      </c>
      <c r="D258" s="166">
        <v>307.44</v>
      </c>
    </row>
    <row r="259" spans="1:4" ht="21.6" x14ac:dyDescent="0.3">
      <c r="A259" s="178">
        <v>5044000</v>
      </c>
      <c r="B259" s="164" t="s">
        <v>416</v>
      </c>
      <c r="C259" s="165" t="s">
        <v>47</v>
      </c>
      <c r="D259" s="166">
        <v>257.08</v>
      </c>
    </row>
    <row r="260" spans="1:4" ht="14.4" x14ac:dyDescent="0.3">
      <c r="A260" s="178">
        <v>5045000</v>
      </c>
      <c r="B260" s="164" t="s">
        <v>417</v>
      </c>
      <c r="C260" s="165" t="s">
        <v>47</v>
      </c>
      <c r="D260" s="166">
        <v>23.18</v>
      </c>
    </row>
    <row r="261" spans="1:4" ht="31.8" x14ac:dyDescent="0.3">
      <c r="A261" s="178">
        <v>5046000</v>
      </c>
      <c r="B261" s="164" t="s">
        <v>418</v>
      </c>
      <c r="C261" s="165" t="s">
        <v>44</v>
      </c>
      <c r="D261" s="166">
        <v>141.32</v>
      </c>
    </row>
    <row r="262" spans="1:4" ht="14.4" x14ac:dyDescent="0.3">
      <c r="A262" s="178">
        <v>5047000</v>
      </c>
      <c r="B262" s="164" t="s">
        <v>419</v>
      </c>
      <c r="C262" s="165" t="s">
        <v>44</v>
      </c>
      <c r="D262" s="166">
        <v>242.68</v>
      </c>
    </row>
    <row r="263" spans="1:4" ht="14.4" x14ac:dyDescent="0.3">
      <c r="A263" s="178">
        <v>5048000</v>
      </c>
      <c r="B263" s="164" t="s">
        <v>420</v>
      </c>
      <c r="C263" s="165" t="s">
        <v>44</v>
      </c>
      <c r="D263" s="166">
        <v>247.57</v>
      </c>
    </row>
    <row r="264" spans="1:4" ht="21.6" x14ac:dyDescent="0.3">
      <c r="A264" s="178">
        <v>5050000</v>
      </c>
      <c r="B264" s="164" t="s">
        <v>421</v>
      </c>
      <c r="C264" s="165" t="s">
        <v>44</v>
      </c>
      <c r="D264" s="166">
        <v>88.19</v>
      </c>
    </row>
    <row r="265" spans="1:4" ht="21.6" x14ac:dyDescent="0.3">
      <c r="A265" s="178">
        <v>5051000</v>
      </c>
      <c r="B265" s="164" t="s">
        <v>422</v>
      </c>
      <c r="C265" s="165" t="s">
        <v>44</v>
      </c>
      <c r="D265" s="166">
        <v>96.6</v>
      </c>
    </row>
    <row r="266" spans="1:4" ht="21.6" x14ac:dyDescent="0.3">
      <c r="A266" s="178">
        <v>5052000</v>
      </c>
      <c r="B266" s="164" t="s">
        <v>423</v>
      </c>
      <c r="C266" s="165" t="s">
        <v>44</v>
      </c>
      <c r="D266" s="166">
        <v>105.02</v>
      </c>
    </row>
    <row r="267" spans="1:4" ht="21.6" x14ac:dyDescent="0.3">
      <c r="A267" s="178">
        <v>5054000</v>
      </c>
      <c r="B267" s="164" t="s">
        <v>424</v>
      </c>
      <c r="C267" s="165" t="s">
        <v>44</v>
      </c>
      <c r="D267" s="166">
        <v>62.2</v>
      </c>
    </row>
    <row r="268" spans="1:4" ht="21.6" x14ac:dyDescent="0.3">
      <c r="A268" s="178">
        <v>5055000</v>
      </c>
      <c r="B268" s="164" t="s">
        <v>425</v>
      </c>
      <c r="C268" s="165" t="s">
        <v>44</v>
      </c>
      <c r="D268" s="166">
        <v>71.989999999999995</v>
      </c>
    </row>
    <row r="269" spans="1:4" ht="21.6" x14ac:dyDescent="0.3">
      <c r="A269" s="178">
        <v>5056000</v>
      </c>
      <c r="B269" s="164" t="s">
        <v>426</v>
      </c>
      <c r="C269" s="165" t="s">
        <v>44</v>
      </c>
      <c r="D269" s="166">
        <v>81.75</v>
      </c>
    </row>
    <row r="270" spans="1:4" ht="21.6" x14ac:dyDescent="0.3">
      <c r="A270" s="178">
        <v>5057000</v>
      </c>
      <c r="B270" s="164" t="s">
        <v>427</v>
      </c>
      <c r="C270" s="165" t="s">
        <v>44</v>
      </c>
      <c r="D270" s="166">
        <v>91.54</v>
      </c>
    </row>
    <row r="271" spans="1:4" ht="14.4" x14ac:dyDescent="0.3">
      <c r="A271" s="178">
        <v>5059000</v>
      </c>
      <c r="B271" s="164" t="s">
        <v>428</v>
      </c>
      <c r="C271" s="165" t="s">
        <v>44</v>
      </c>
      <c r="D271" s="166">
        <v>76.12</v>
      </c>
    </row>
    <row r="272" spans="1:4" ht="14.4" x14ac:dyDescent="0.3">
      <c r="A272" s="178">
        <v>5060000</v>
      </c>
      <c r="B272" s="164" t="s">
        <v>429</v>
      </c>
      <c r="C272" s="165" t="s">
        <v>44</v>
      </c>
      <c r="D272" s="166">
        <v>90.55</v>
      </c>
    </row>
    <row r="273" spans="1:4" ht="14.4" x14ac:dyDescent="0.3">
      <c r="A273" s="178">
        <v>5061000</v>
      </c>
      <c r="B273" s="164" t="s">
        <v>430</v>
      </c>
      <c r="C273" s="165" t="s">
        <v>44</v>
      </c>
      <c r="D273" s="166">
        <v>104.95</v>
      </c>
    </row>
    <row r="274" spans="1:4" ht="14.4" x14ac:dyDescent="0.3">
      <c r="A274" s="178">
        <v>5062000</v>
      </c>
      <c r="B274" s="164" t="s">
        <v>431</v>
      </c>
      <c r="C274" s="165" t="s">
        <v>44</v>
      </c>
      <c r="D274" s="166">
        <v>119.38</v>
      </c>
    </row>
    <row r="275" spans="1:4" ht="21.6" x14ac:dyDescent="0.3">
      <c r="A275" s="178">
        <v>5063000</v>
      </c>
      <c r="B275" s="164" t="s">
        <v>432</v>
      </c>
      <c r="C275" s="165" t="s">
        <v>44</v>
      </c>
      <c r="D275" s="166">
        <v>84.35</v>
      </c>
    </row>
    <row r="276" spans="1:4" ht="21.6" x14ac:dyDescent="0.3">
      <c r="A276" s="178">
        <v>5064000</v>
      </c>
      <c r="B276" s="164" t="s">
        <v>433</v>
      </c>
      <c r="C276" s="165" t="s">
        <v>44</v>
      </c>
      <c r="D276" s="166">
        <v>101.83</v>
      </c>
    </row>
    <row r="277" spans="1:4" ht="21.6" x14ac:dyDescent="0.3">
      <c r="A277" s="178">
        <v>5065000</v>
      </c>
      <c r="B277" s="164" t="s">
        <v>434</v>
      </c>
      <c r="C277" s="165" t="s">
        <v>44</v>
      </c>
      <c r="D277" s="166">
        <v>119.31</v>
      </c>
    </row>
    <row r="278" spans="1:4" ht="21.6" x14ac:dyDescent="0.3">
      <c r="A278" s="178">
        <v>5066000</v>
      </c>
      <c r="B278" s="164" t="s">
        <v>435</v>
      </c>
      <c r="C278" s="165" t="s">
        <v>44</v>
      </c>
      <c r="D278" s="166">
        <v>136.79</v>
      </c>
    </row>
    <row r="279" spans="1:4" ht="14.4" x14ac:dyDescent="0.3">
      <c r="A279" s="178">
        <v>5067000</v>
      </c>
      <c r="B279" s="164" t="s">
        <v>436</v>
      </c>
      <c r="C279" s="165" t="s">
        <v>82</v>
      </c>
      <c r="D279" s="166">
        <v>0.92</v>
      </c>
    </row>
    <row r="280" spans="1:4" ht="14.4" x14ac:dyDescent="0.3">
      <c r="A280" s="178">
        <v>5068000</v>
      </c>
      <c r="B280" s="164" t="s">
        <v>437</v>
      </c>
      <c r="C280" s="165" t="s">
        <v>82</v>
      </c>
      <c r="D280" s="166">
        <v>0.3</v>
      </c>
    </row>
    <row r="281" spans="1:4" ht="14.4" x14ac:dyDescent="0.3">
      <c r="A281" s="178">
        <v>5069000</v>
      </c>
      <c r="B281" s="164" t="s">
        <v>438</v>
      </c>
      <c r="C281" s="165" t="s">
        <v>47</v>
      </c>
      <c r="D281" s="166">
        <v>0.48</v>
      </c>
    </row>
    <row r="282" spans="1:4" ht="21.6" x14ac:dyDescent="0.3">
      <c r="A282" s="178">
        <v>5070000</v>
      </c>
      <c r="B282" s="164" t="s">
        <v>439</v>
      </c>
      <c r="C282" s="165" t="s">
        <v>47</v>
      </c>
      <c r="D282" s="166">
        <v>68.16</v>
      </c>
    </row>
    <row r="283" spans="1:4" ht="14.4" x14ac:dyDescent="0.3">
      <c r="A283" s="178">
        <v>5071000</v>
      </c>
      <c r="B283" s="164" t="s">
        <v>440</v>
      </c>
      <c r="C283" s="165" t="s">
        <v>47</v>
      </c>
      <c r="D283" s="166">
        <v>48.56</v>
      </c>
    </row>
    <row r="284" spans="1:4" ht="14.4" x14ac:dyDescent="0.3">
      <c r="A284" s="178">
        <v>5072000</v>
      </c>
      <c r="B284" s="164" t="s">
        <v>441</v>
      </c>
      <c r="C284" s="165" t="s">
        <v>47</v>
      </c>
      <c r="D284" s="166">
        <v>118.43</v>
      </c>
    </row>
    <row r="285" spans="1:4" ht="14.4" x14ac:dyDescent="0.3">
      <c r="A285" s="178">
        <v>5073000</v>
      </c>
      <c r="B285" s="164" t="s">
        <v>442</v>
      </c>
      <c r="C285" s="165" t="s">
        <v>37</v>
      </c>
      <c r="D285" s="166">
        <v>20.85</v>
      </c>
    </row>
    <row r="286" spans="1:4" ht="14.4" x14ac:dyDescent="0.3">
      <c r="A286" s="178">
        <v>5074000</v>
      </c>
      <c r="B286" s="164" t="s">
        <v>443</v>
      </c>
      <c r="C286" s="165" t="s">
        <v>37</v>
      </c>
      <c r="D286" s="166">
        <v>8.51</v>
      </c>
    </row>
    <row r="287" spans="1:4" ht="14.4" x14ac:dyDescent="0.3">
      <c r="A287" s="178">
        <v>5075000</v>
      </c>
      <c r="B287" s="164" t="s">
        <v>444</v>
      </c>
      <c r="C287" s="165" t="s">
        <v>37</v>
      </c>
      <c r="D287" s="166">
        <v>18.52</v>
      </c>
    </row>
    <row r="288" spans="1:4" ht="14.4" x14ac:dyDescent="0.3">
      <c r="A288" s="178">
        <v>5076000</v>
      </c>
      <c r="B288" s="164" t="s">
        <v>445</v>
      </c>
      <c r="C288" s="165" t="s">
        <v>68</v>
      </c>
      <c r="D288" s="166">
        <v>11.38</v>
      </c>
    </row>
    <row r="289" spans="1:4" ht="14.4" x14ac:dyDescent="0.3">
      <c r="A289" s="178">
        <v>5077000</v>
      </c>
      <c r="B289" s="164" t="s">
        <v>446</v>
      </c>
      <c r="C289" s="165" t="s">
        <v>156</v>
      </c>
      <c r="D289" s="166" t="s">
        <v>156</v>
      </c>
    </row>
    <row r="290" spans="1:4" ht="21.6" x14ac:dyDescent="0.3">
      <c r="A290" s="178">
        <v>5077001</v>
      </c>
      <c r="B290" s="164" t="s">
        <v>447</v>
      </c>
      <c r="C290" s="165" t="s">
        <v>44</v>
      </c>
      <c r="D290" s="166">
        <v>20.02</v>
      </c>
    </row>
    <row r="291" spans="1:4" ht="14.4" x14ac:dyDescent="0.3">
      <c r="A291" s="178">
        <v>5077007</v>
      </c>
      <c r="B291" s="164" t="s">
        <v>448</v>
      </c>
      <c r="C291" s="165" t="s">
        <v>68</v>
      </c>
      <c r="D291" s="166">
        <v>3.01</v>
      </c>
    </row>
    <row r="292" spans="1:4" ht="14.4" x14ac:dyDescent="0.3">
      <c r="A292" s="178">
        <v>5078000</v>
      </c>
      <c r="B292" s="164" t="s">
        <v>449</v>
      </c>
      <c r="C292" s="165" t="s">
        <v>156</v>
      </c>
      <c r="D292" s="166" t="s">
        <v>156</v>
      </c>
    </row>
    <row r="293" spans="1:4" ht="21.6" x14ac:dyDescent="0.3">
      <c r="A293" s="178">
        <v>5078001</v>
      </c>
      <c r="B293" s="164" t="s">
        <v>450</v>
      </c>
      <c r="C293" s="165" t="s">
        <v>44</v>
      </c>
      <c r="D293" s="166">
        <v>20.66</v>
      </c>
    </row>
    <row r="294" spans="1:4" ht="14.4" x14ac:dyDescent="0.3">
      <c r="A294" s="178">
        <v>5078007</v>
      </c>
      <c r="B294" s="164" t="s">
        <v>451</v>
      </c>
      <c r="C294" s="165" t="s">
        <v>68</v>
      </c>
      <c r="D294" s="166">
        <v>3.01</v>
      </c>
    </row>
    <row r="295" spans="1:4" ht="14.4" x14ac:dyDescent="0.3">
      <c r="A295" s="178">
        <v>5079000</v>
      </c>
      <c r="B295" s="164" t="s">
        <v>452</v>
      </c>
      <c r="C295" s="165" t="s">
        <v>156</v>
      </c>
      <c r="D295" s="166" t="s">
        <v>156</v>
      </c>
    </row>
    <row r="296" spans="1:4" ht="21.6" x14ac:dyDescent="0.3">
      <c r="A296" s="178">
        <v>5079001</v>
      </c>
      <c r="B296" s="164" t="s">
        <v>453</v>
      </c>
      <c r="C296" s="165" t="s">
        <v>44</v>
      </c>
      <c r="D296" s="166">
        <v>20.66</v>
      </c>
    </row>
    <row r="297" spans="1:4" ht="14.4" x14ac:dyDescent="0.3">
      <c r="A297" s="178">
        <v>5079007</v>
      </c>
      <c r="B297" s="164" t="s">
        <v>454</v>
      </c>
      <c r="C297" s="165" t="s">
        <v>68</v>
      </c>
      <c r="D297" s="166">
        <v>3.01</v>
      </c>
    </row>
    <row r="298" spans="1:4" ht="14.4" x14ac:dyDescent="0.3">
      <c r="A298" s="178">
        <v>5080000</v>
      </c>
      <c r="B298" s="164" t="s">
        <v>455</v>
      </c>
      <c r="C298" s="165" t="s">
        <v>156</v>
      </c>
      <c r="D298" s="166" t="s">
        <v>156</v>
      </c>
    </row>
    <row r="299" spans="1:4" ht="21.6" x14ac:dyDescent="0.3">
      <c r="A299" s="178">
        <v>5080001</v>
      </c>
      <c r="B299" s="164" t="s">
        <v>456</v>
      </c>
      <c r="C299" s="165" t="s">
        <v>44</v>
      </c>
      <c r="D299" s="166">
        <v>20.02</v>
      </c>
    </row>
    <row r="300" spans="1:4" ht="14.4" x14ac:dyDescent="0.3">
      <c r="A300" s="178">
        <v>5080007</v>
      </c>
      <c r="B300" s="164" t="s">
        <v>457</v>
      </c>
      <c r="C300" s="165" t="s">
        <v>68</v>
      </c>
      <c r="D300" s="166">
        <v>3.01</v>
      </c>
    </row>
    <row r="301" spans="1:4" ht="14.4" x14ac:dyDescent="0.3">
      <c r="A301" s="178">
        <v>5081000</v>
      </c>
      <c r="B301" s="164" t="s">
        <v>458</v>
      </c>
      <c r="C301" s="165" t="s">
        <v>82</v>
      </c>
      <c r="D301" s="166">
        <v>1.1100000000000001</v>
      </c>
    </row>
    <row r="302" spans="1:4" ht="14.4" x14ac:dyDescent="0.3">
      <c r="A302" s="178">
        <v>5082000</v>
      </c>
      <c r="B302" s="164" t="s">
        <v>459</v>
      </c>
      <c r="C302" s="165" t="s">
        <v>83</v>
      </c>
      <c r="D302" s="166">
        <v>0.36</v>
      </c>
    </row>
    <row r="303" spans="1:4" ht="21.6" x14ac:dyDescent="0.3">
      <c r="A303" s="178">
        <v>5084000</v>
      </c>
      <c r="B303" s="164" t="s">
        <v>460</v>
      </c>
      <c r="C303" s="165" t="s">
        <v>44</v>
      </c>
      <c r="D303" s="166">
        <v>49.39</v>
      </c>
    </row>
    <row r="304" spans="1:4" ht="21.6" x14ac:dyDescent="0.3">
      <c r="A304" s="178">
        <v>5085000</v>
      </c>
      <c r="B304" s="164" t="s">
        <v>461</v>
      </c>
      <c r="C304" s="165" t="s">
        <v>44</v>
      </c>
      <c r="D304" s="166">
        <v>66.87</v>
      </c>
    </row>
    <row r="305" spans="1:4" ht="14.4" x14ac:dyDescent="0.3">
      <c r="A305" s="178">
        <v>5086000</v>
      </c>
      <c r="B305" s="164" t="s">
        <v>462</v>
      </c>
      <c r="C305" s="165" t="s">
        <v>156</v>
      </c>
      <c r="D305" s="166" t="s">
        <v>156</v>
      </c>
    </row>
    <row r="306" spans="1:4" ht="21.6" x14ac:dyDescent="0.3">
      <c r="A306" s="178">
        <v>5086001</v>
      </c>
      <c r="B306" s="164" t="s">
        <v>463</v>
      </c>
      <c r="C306" s="165" t="s">
        <v>47</v>
      </c>
      <c r="D306" s="166">
        <v>109.81</v>
      </c>
    </row>
    <row r="307" spans="1:4" ht="21.6" x14ac:dyDescent="0.3">
      <c r="A307" s="178">
        <v>5086002</v>
      </c>
      <c r="B307" s="164" t="s">
        <v>464</v>
      </c>
      <c r="C307" s="165" t="s">
        <v>47</v>
      </c>
      <c r="D307" s="166">
        <v>113.77</v>
      </c>
    </row>
    <row r="308" spans="1:4" ht="21.6" x14ac:dyDescent="0.3">
      <c r="A308" s="178">
        <v>5086003</v>
      </c>
      <c r="B308" s="164" t="s">
        <v>465</v>
      </c>
      <c r="C308" s="165" t="s">
        <v>47</v>
      </c>
      <c r="D308" s="166">
        <v>191.83</v>
      </c>
    </row>
    <row r="309" spans="1:4" ht="21.6" x14ac:dyDescent="0.3">
      <c r="A309" s="178">
        <v>5087000</v>
      </c>
      <c r="B309" s="164" t="s">
        <v>466</v>
      </c>
      <c r="C309" s="165" t="s">
        <v>37</v>
      </c>
      <c r="D309" s="166">
        <v>370.89</v>
      </c>
    </row>
    <row r="310" spans="1:4" ht="14.4" x14ac:dyDescent="0.3">
      <c r="A310" s="178">
        <v>5088000</v>
      </c>
      <c r="B310" s="164" t="s">
        <v>467</v>
      </c>
      <c r="C310" s="165" t="s">
        <v>37</v>
      </c>
      <c r="D310" s="166">
        <v>35.409999999999997</v>
      </c>
    </row>
    <row r="311" spans="1:4" ht="14.4" x14ac:dyDescent="0.3">
      <c r="A311" s="178">
        <v>5089000</v>
      </c>
      <c r="B311" s="164" t="s">
        <v>468</v>
      </c>
      <c r="C311" s="165" t="s">
        <v>37</v>
      </c>
      <c r="D311" s="166">
        <v>77.650000000000006</v>
      </c>
    </row>
    <row r="312" spans="1:4" ht="14.4" x14ac:dyDescent="0.3">
      <c r="A312" s="178">
        <v>5090000</v>
      </c>
      <c r="B312" s="164" t="s">
        <v>469</v>
      </c>
      <c r="C312" s="165" t="s">
        <v>44</v>
      </c>
      <c r="D312" s="166">
        <v>302.33</v>
      </c>
    </row>
    <row r="313" spans="1:4" ht="21.6" x14ac:dyDescent="0.3">
      <c r="A313" s="178">
        <v>5091001</v>
      </c>
      <c r="B313" s="164" t="s">
        <v>187</v>
      </c>
      <c r="C313" s="165" t="s">
        <v>47</v>
      </c>
      <c r="D313" s="166">
        <v>145.81</v>
      </c>
    </row>
    <row r="314" spans="1:4" ht="31.8" x14ac:dyDescent="0.3">
      <c r="A314" s="178">
        <v>5091002</v>
      </c>
      <c r="B314" s="164" t="s">
        <v>188</v>
      </c>
      <c r="C314" s="165" t="s">
        <v>47</v>
      </c>
      <c r="D314" s="166">
        <v>179.29</v>
      </c>
    </row>
    <row r="315" spans="1:4" ht="42" x14ac:dyDescent="0.3">
      <c r="A315" s="178">
        <v>5092001</v>
      </c>
      <c r="B315" s="164" t="s">
        <v>31059</v>
      </c>
      <c r="C315" s="165" t="s">
        <v>44</v>
      </c>
      <c r="D315" s="166">
        <v>347.18</v>
      </c>
    </row>
    <row r="316" spans="1:4" ht="42" x14ac:dyDescent="0.3">
      <c r="A316" s="178">
        <v>5092002</v>
      </c>
      <c r="B316" s="164" t="s">
        <v>31060</v>
      </c>
      <c r="C316" s="165" t="s">
        <v>44</v>
      </c>
      <c r="D316" s="166">
        <v>694.89</v>
      </c>
    </row>
    <row r="317" spans="1:4" ht="21.6" x14ac:dyDescent="0.3">
      <c r="A317" s="178">
        <v>5093000</v>
      </c>
      <c r="B317" s="164" t="s">
        <v>31061</v>
      </c>
      <c r="C317" s="165" t="s">
        <v>44</v>
      </c>
      <c r="D317" s="166">
        <v>1868.68</v>
      </c>
    </row>
    <row r="318" spans="1:4" ht="21.6" x14ac:dyDescent="0.3">
      <c r="A318" s="178">
        <v>5093001</v>
      </c>
      <c r="B318" s="164" t="s">
        <v>26471</v>
      </c>
      <c r="C318" s="165" t="s">
        <v>44</v>
      </c>
      <c r="D318" s="166">
        <v>1741.03</v>
      </c>
    </row>
    <row r="319" spans="1:4" ht="21.6" x14ac:dyDescent="0.3">
      <c r="A319" s="178">
        <v>5094000</v>
      </c>
      <c r="B319" s="164" t="s">
        <v>31062</v>
      </c>
      <c r="C319" s="165" t="s">
        <v>44</v>
      </c>
      <c r="D319" s="166">
        <v>1241.73</v>
      </c>
    </row>
    <row r="320" spans="1:4" ht="21.6" x14ac:dyDescent="0.3">
      <c r="A320" s="178">
        <v>5095000</v>
      </c>
      <c r="B320" s="164" t="s">
        <v>31063</v>
      </c>
      <c r="C320" s="165" t="s">
        <v>44</v>
      </c>
      <c r="D320" s="166">
        <v>1147.42</v>
      </c>
    </row>
    <row r="321" spans="1:4" ht="21.6" x14ac:dyDescent="0.3">
      <c r="A321" s="178">
        <v>5096000</v>
      </c>
      <c r="B321" s="164" t="s">
        <v>31064</v>
      </c>
      <c r="C321" s="165" t="s">
        <v>44</v>
      </c>
      <c r="D321" s="166">
        <v>1479.91</v>
      </c>
    </row>
    <row r="322" spans="1:4" ht="21.6" x14ac:dyDescent="0.3">
      <c r="A322" s="178">
        <v>5097000</v>
      </c>
      <c r="B322" s="164" t="s">
        <v>31065</v>
      </c>
      <c r="C322" s="165" t="s">
        <v>44</v>
      </c>
      <c r="D322" s="166">
        <v>1410.07</v>
      </c>
    </row>
    <row r="323" spans="1:4" ht="42" x14ac:dyDescent="0.3">
      <c r="A323" s="178">
        <v>5099001</v>
      </c>
      <c r="B323" s="164" t="s">
        <v>470</v>
      </c>
      <c r="C323" s="165" t="s">
        <v>44</v>
      </c>
      <c r="D323" s="166">
        <v>567.69000000000005</v>
      </c>
    </row>
    <row r="324" spans="1:4" ht="42" x14ac:dyDescent="0.3">
      <c r="A324" s="178">
        <v>5099002</v>
      </c>
      <c r="B324" s="164" t="s">
        <v>471</v>
      </c>
      <c r="C324" s="165" t="s">
        <v>44</v>
      </c>
      <c r="D324" s="166">
        <v>681.72</v>
      </c>
    </row>
    <row r="325" spans="1:4" ht="21.6" x14ac:dyDescent="0.3">
      <c r="A325" s="178">
        <v>5099003</v>
      </c>
      <c r="B325" s="164" t="s">
        <v>31066</v>
      </c>
      <c r="C325" s="165" t="s">
        <v>44</v>
      </c>
      <c r="D325" s="166">
        <v>1431.47</v>
      </c>
    </row>
    <row r="326" spans="1:4" ht="21.6" x14ac:dyDescent="0.3">
      <c r="A326" s="178">
        <v>5099004</v>
      </c>
      <c r="B326" s="164" t="s">
        <v>31067</v>
      </c>
      <c r="C326" s="165" t="s">
        <v>44</v>
      </c>
      <c r="D326" s="166">
        <v>1387.47</v>
      </c>
    </row>
    <row r="327" spans="1:4" ht="31.8" x14ac:dyDescent="0.3">
      <c r="A327" s="178">
        <v>5099005</v>
      </c>
      <c r="B327" s="164" t="s">
        <v>472</v>
      </c>
      <c r="C327" s="165" t="s">
        <v>47</v>
      </c>
      <c r="D327" s="166">
        <v>19.36</v>
      </c>
    </row>
    <row r="328" spans="1:4" ht="21.6" x14ac:dyDescent="0.3">
      <c r="A328" s="178">
        <v>5099006</v>
      </c>
      <c r="B328" s="164" t="s">
        <v>473</v>
      </c>
      <c r="C328" s="165" t="s">
        <v>42</v>
      </c>
      <c r="D328" s="166">
        <v>17.52</v>
      </c>
    </row>
    <row r="329" spans="1:4" ht="21.6" x14ac:dyDescent="0.3">
      <c r="A329" s="178">
        <v>5102001</v>
      </c>
      <c r="B329" s="164" t="s">
        <v>31068</v>
      </c>
      <c r="C329" s="165" t="s">
        <v>37</v>
      </c>
      <c r="D329" s="166">
        <v>900.22</v>
      </c>
    </row>
    <row r="330" spans="1:4" ht="21.6" x14ac:dyDescent="0.3">
      <c r="A330" s="178">
        <v>5102002</v>
      </c>
      <c r="B330" s="164" t="s">
        <v>31069</v>
      </c>
      <c r="C330" s="165" t="s">
        <v>37</v>
      </c>
      <c r="D330" s="166">
        <v>973.53</v>
      </c>
    </row>
    <row r="331" spans="1:4" ht="21.6" x14ac:dyDescent="0.3">
      <c r="A331" s="178">
        <v>5102003</v>
      </c>
      <c r="B331" s="164" t="s">
        <v>31070</v>
      </c>
      <c r="C331" s="165" t="s">
        <v>37</v>
      </c>
      <c r="D331" s="166">
        <v>598.5</v>
      </c>
    </row>
    <row r="332" spans="1:4" ht="21.6" x14ac:dyDescent="0.3">
      <c r="A332" s="178">
        <v>5102004</v>
      </c>
      <c r="B332" s="164" t="s">
        <v>31071</v>
      </c>
      <c r="C332" s="165" t="s">
        <v>37</v>
      </c>
      <c r="D332" s="166">
        <v>770.7</v>
      </c>
    </row>
    <row r="333" spans="1:4" ht="21.6" x14ac:dyDescent="0.3">
      <c r="A333" s="178">
        <v>5102005</v>
      </c>
      <c r="B333" s="164" t="s">
        <v>31072</v>
      </c>
      <c r="C333" s="165" t="s">
        <v>37</v>
      </c>
      <c r="D333" s="166">
        <v>789.13</v>
      </c>
    </row>
    <row r="334" spans="1:4" ht="21.6" x14ac:dyDescent="0.3">
      <c r="A334" s="178">
        <v>5102006</v>
      </c>
      <c r="B334" s="164" t="s">
        <v>31073</v>
      </c>
      <c r="C334" s="165" t="s">
        <v>37</v>
      </c>
      <c r="D334" s="166">
        <v>881.86</v>
      </c>
    </row>
    <row r="335" spans="1:4" ht="21.6" x14ac:dyDescent="0.3">
      <c r="A335" s="178">
        <v>5102007</v>
      </c>
      <c r="B335" s="164" t="s">
        <v>31074</v>
      </c>
      <c r="C335" s="165" t="s">
        <v>37</v>
      </c>
      <c r="D335" s="166">
        <v>524.74</v>
      </c>
    </row>
    <row r="336" spans="1:4" ht="14.4" x14ac:dyDescent="0.3">
      <c r="A336" s="178">
        <v>5104001</v>
      </c>
      <c r="B336" s="164" t="s">
        <v>26500</v>
      </c>
      <c r="C336" s="165" t="s">
        <v>26483</v>
      </c>
      <c r="D336" s="166">
        <v>9096.2999999999993</v>
      </c>
    </row>
    <row r="337" spans="1:4" ht="14.4" x14ac:dyDescent="0.3">
      <c r="A337" s="178">
        <v>5104002</v>
      </c>
      <c r="B337" s="164" t="s">
        <v>26501</v>
      </c>
      <c r="C337" s="165" t="s">
        <v>26483</v>
      </c>
      <c r="D337" s="166">
        <v>7988.6</v>
      </c>
    </row>
    <row r="338" spans="1:4" ht="14.4" x14ac:dyDescent="0.3">
      <c r="A338" s="178">
        <v>5105002</v>
      </c>
      <c r="B338" s="164" t="s">
        <v>26479</v>
      </c>
      <c r="C338" s="165" t="s">
        <v>6</v>
      </c>
      <c r="D338" s="166">
        <v>81.260000000000005</v>
      </c>
    </row>
    <row r="339" spans="1:4" ht="14.4" x14ac:dyDescent="0.3">
      <c r="A339" s="178">
        <v>5105003</v>
      </c>
      <c r="B339" s="164" t="s">
        <v>26480</v>
      </c>
      <c r="C339" s="165" t="s">
        <v>6</v>
      </c>
      <c r="D339" s="166">
        <v>44.06</v>
      </c>
    </row>
    <row r="340" spans="1:4" ht="14.4" x14ac:dyDescent="0.3">
      <c r="A340" s="178">
        <v>5107001</v>
      </c>
      <c r="B340" s="164" t="s">
        <v>31075</v>
      </c>
      <c r="C340" s="165" t="s">
        <v>6</v>
      </c>
      <c r="D340" s="166">
        <v>14.66</v>
      </c>
    </row>
    <row r="341" spans="1:4" ht="14.4" x14ac:dyDescent="0.3">
      <c r="A341" s="178">
        <v>5108001</v>
      </c>
      <c r="B341" s="164" t="s">
        <v>31076</v>
      </c>
      <c r="C341" s="165" t="s">
        <v>6</v>
      </c>
      <c r="D341" s="166">
        <v>477.55</v>
      </c>
    </row>
    <row r="342" spans="1:4" ht="14.4" x14ac:dyDescent="0.3">
      <c r="A342" s="178">
        <v>5111002</v>
      </c>
      <c r="B342" s="164" t="s">
        <v>26481</v>
      </c>
      <c r="C342" s="165" t="s">
        <v>44</v>
      </c>
      <c r="D342" s="166">
        <v>709.89</v>
      </c>
    </row>
    <row r="343" spans="1:4" ht="21.6" x14ac:dyDescent="0.3">
      <c r="A343" s="178">
        <v>5112001</v>
      </c>
      <c r="B343" s="164" t="s">
        <v>26482</v>
      </c>
      <c r="C343" s="165" t="s">
        <v>26483</v>
      </c>
      <c r="D343" s="166">
        <v>52557.23</v>
      </c>
    </row>
    <row r="344" spans="1:4" ht="14.4" x14ac:dyDescent="0.3">
      <c r="A344" s="178">
        <v>5117001</v>
      </c>
      <c r="B344" s="164" t="s">
        <v>26484</v>
      </c>
      <c r="C344" s="165" t="s">
        <v>26485</v>
      </c>
      <c r="D344" s="166">
        <v>26.03</v>
      </c>
    </row>
    <row r="345" spans="1:4" x14ac:dyDescent="0.25">
      <c r="A345" s="176">
        <v>6000000</v>
      </c>
      <c r="B345" s="124" t="s">
        <v>474</v>
      </c>
      <c r="C345" s="127"/>
      <c r="D345" s="177"/>
    </row>
    <row r="346" spans="1:4" ht="14.4" x14ac:dyDescent="0.3">
      <c r="A346" s="178">
        <v>6001000</v>
      </c>
      <c r="B346" s="164" t="s">
        <v>475</v>
      </c>
      <c r="C346" s="165" t="s">
        <v>37</v>
      </c>
      <c r="D346" s="166">
        <v>124.5</v>
      </c>
    </row>
    <row r="347" spans="1:4" ht="14.4" x14ac:dyDescent="0.3">
      <c r="A347" s="178">
        <v>6002000</v>
      </c>
      <c r="B347" s="164" t="s">
        <v>476</v>
      </c>
      <c r="C347" s="165" t="s">
        <v>37</v>
      </c>
      <c r="D347" s="166">
        <v>294.31</v>
      </c>
    </row>
    <row r="348" spans="1:4" ht="14.4" x14ac:dyDescent="0.3">
      <c r="A348" s="178">
        <v>6003000</v>
      </c>
      <c r="B348" s="164" t="s">
        <v>477</v>
      </c>
      <c r="C348" s="165" t="s">
        <v>47</v>
      </c>
      <c r="D348" s="166">
        <v>73.53</v>
      </c>
    </row>
    <row r="349" spans="1:4" ht="14.4" x14ac:dyDescent="0.3">
      <c r="A349" s="178">
        <v>6004000</v>
      </c>
      <c r="B349" s="164" t="s">
        <v>478</v>
      </c>
      <c r="C349" s="165" t="s">
        <v>47</v>
      </c>
      <c r="D349" s="166">
        <v>127.94</v>
      </c>
    </row>
    <row r="350" spans="1:4" ht="14.4" x14ac:dyDescent="0.3">
      <c r="A350" s="178">
        <v>6005000</v>
      </c>
      <c r="B350" s="164" t="s">
        <v>31077</v>
      </c>
      <c r="C350" s="165" t="s">
        <v>44</v>
      </c>
      <c r="D350" s="166">
        <v>267.12</v>
      </c>
    </row>
    <row r="351" spans="1:4" ht="14.4" x14ac:dyDescent="0.3">
      <c r="A351" s="178">
        <v>6006000</v>
      </c>
      <c r="B351" s="164" t="s">
        <v>31078</v>
      </c>
      <c r="C351" s="165" t="s">
        <v>44</v>
      </c>
      <c r="D351" s="166">
        <v>493.1</v>
      </c>
    </row>
    <row r="352" spans="1:4" ht="21.6" x14ac:dyDescent="0.3">
      <c r="A352" s="178">
        <v>6007000</v>
      </c>
      <c r="B352" s="164" t="s">
        <v>479</v>
      </c>
      <c r="C352" s="165" t="s">
        <v>37</v>
      </c>
      <c r="D352" s="166">
        <v>74.23</v>
      </c>
    </row>
    <row r="353" spans="1:4" ht="21.6" x14ac:dyDescent="0.3">
      <c r="A353" s="178">
        <v>6008000</v>
      </c>
      <c r="B353" s="164" t="s">
        <v>480</v>
      </c>
      <c r="C353" s="165" t="s">
        <v>37</v>
      </c>
      <c r="D353" s="166">
        <v>101.16</v>
      </c>
    </row>
    <row r="354" spans="1:4" ht="21.6" x14ac:dyDescent="0.3">
      <c r="A354" s="178">
        <v>6009000</v>
      </c>
      <c r="B354" s="164" t="s">
        <v>481</v>
      </c>
      <c r="C354" s="165" t="s">
        <v>37</v>
      </c>
      <c r="D354" s="166">
        <v>136.04</v>
      </c>
    </row>
    <row r="355" spans="1:4" ht="21.6" x14ac:dyDescent="0.3">
      <c r="A355" s="178">
        <v>6010000</v>
      </c>
      <c r="B355" s="164" t="s">
        <v>482</v>
      </c>
      <c r="C355" s="165" t="s">
        <v>156</v>
      </c>
      <c r="D355" s="166" t="s">
        <v>156</v>
      </c>
    </row>
    <row r="356" spans="1:4" ht="21.6" x14ac:dyDescent="0.3">
      <c r="A356" s="178">
        <v>6010001</v>
      </c>
      <c r="B356" s="164" t="s">
        <v>483</v>
      </c>
      <c r="C356" s="165" t="s">
        <v>37</v>
      </c>
      <c r="D356" s="166">
        <v>206.14</v>
      </c>
    </row>
    <row r="357" spans="1:4" ht="21.6" x14ac:dyDescent="0.3">
      <c r="A357" s="178">
        <v>6010002</v>
      </c>
      <c r="B357" s="164" t="s">
        <v>484</v>
      </c>
      <c r="C357" s="165" t="s">
        <v>37</v>
      </c>
      <c r="D357" s="166">
        <v>320.32</v>
      </c>
    </row>
    <row r="358" spans="1:4" ht="21.6" x14ac:dyDescent="0.3">
      <c r="A358" s="178">
        <v>6011000</v>
      </c>
      <c r="B358" s="164" t="s">
        <v>485</v>
      </c>
      <c r="C358" s="165" t="s">
        <v>156</v>
      </c>
      <c r="D358" s="166" t="s">
        <v>156</v>
      </c>
    </row>
    <row r="359" spans="1:4" ht="21.6" x14ac:dyDescent="0.3">
      <c r="A359" s="178">
        <v>6011001</v>
      </c>
      <c r="B359" s="164" t="s">
        <v>486</v>
      </c>
      <c r="C359" s="165" t="s">
        <v>37</v>
      </c>
      <c r="D359" s="166">
        <v>279</v>
      </c>
    </row>
    <row r="360" spans="1:4" ht="21.6" x14ac:dyDescent="0.3">
      <c r="A360" s="178">
        <v>6011002</v>
      </c>
      <c r="B360" s="164" t="s">
        <v>487</v>
      </c>
      <c r="C360" s="165" t="s">
        <v>37</v>
      </c>
      <c r="D360" s="166">
        <v>324.58</v>
      </c>
    </row>
    <row r="361" spans="1:4" ht="21.6" x14ac:dyDescent="0.3">
      <c r="A361" s="178">
        <v>6012000</v>
      </c>
      <c r="B361" s="164" t="s">
        <v>488</v>
      </c>
      <c r="C361" s="165" t="s">
        <v>156</v>
      </c>
      <c r="D361" s="166" t="s">
        <v>156</v>
      </c>
    </row>
    <row r="362" spans="1:4" ht="21.6" x14ac:dyDescent="0.3">
      <c r="A362" s="178">
        <v>6012001</v>
      </c>
      <c r="B362" s="164" t="s">
        <v>489</v>
      </c>
      <c r="C362" s="165" t="s">
        <v>37</v>
      </c>
      <c r="D362" s="166">
        <v>414.75</v>
      </c>
    </row>
    <row r="363" spans="1:4" ht="21.6" x14ac:dyDescent="0.3">
      <c r="A363" s="178">
        <v>6012002</v>
      </c>
      <c r="B363" s="164" t="s">
        <v>490</v>
      </c>
      <c r="C363" s="165" t="s">
        <v>37</v>
      </c>
      <c r="D363" s="166">
        <v>511.07</v>
      </c>
    </row>
    <row r="364" spans="1:4" ht="21.6" x14ac:dyDescent="0.3">
      <c r="A364" s="178">
        <v>6013000</v>
      </c>
      <c r="B364" s="164" t="s">
        <v>491</v>
      </c>
      <c r="C364" s="165" t="s">
        <v>156</v>
      </c>
      <c r="D364" s="166" t="s">
        <v>156</v>
      </c>
    </row>
    <row r="365" spans="1:4" ht="21.6" x14ac:dyDescent="0.3">
      <c r="A365" s="178">
        <v>6013001</v>
      </c>
      <c r="B365" s="164" t="s">
        <v>492</v>
      </c>
      <c r="C365" s="165" t="s">
        <v>37</v>
      </c>
      <c r="D365" s="166">
        <v>487.82</v>
      </c>
    </row>
    <row r="366" spans="1:4" ht="21.6" x14ac:dyDescent="0.3">
      <c r="A366" s="178">
        <v>6013002</v>
      </c>
      <c r="B366" s="164" t="s">
        <v>493</v>
      </c>
      <c r="C366" s="165" t="s">
        <v>37</v>
      </c>
      <c r="D366" s="166">
        <v>532.66999999999996</v>
      </c>
    </row>
    <row r="367" spans="1:4" ht="21.6" x14ac:dyDescent="0.3">
      <c r="A367" s="178">
        <v>6014000</v>
      </c>
      <c r="B367" s="164" t="s">
        <v>494</v>
      </c>
      <c r="C367" s="165" t="s">
        <v>156</v>
      </c>
      <c r="D367" s="166" t="s">
        <v>156</v>
      </c>
    </row>
    <row r="368" spans="1:4" ht="21.6" x14ac:dyDescent="0.3">
      <c r="A368" s="178">
        <v>6014001</v>
      </c>
      <c r="B368" s="164" t="s">
        <v>495</v>
      </c>
      <c r="C368" s="165" t="s">
        <v>37</v>
      </c>
      <c r="D368" s="166">
        <v>563.34</v>
      </c>
    </row>
    <row r="369" spans="1:4" ht="21.6" x14ac:dyDescent="0.3">
      <c r="A369" s="178">
        <v>6014002</v>
      </c>
      <c r="B369" s="164" t="s">
        <v>496</v>
      </c>
      <c r="C369" s="165" t="s">
        <v>37</v>
      </c>
      <c r="D369" s="166">
        <v>729.63</v>
      </c>
    </row>
    <row r="370" spans="1:4" ht="21.6" x14ac:dyDescent="0.3">
      <c r="A370" s="178">
        <v>6016000</v>
      </c>
      <c r="B370" s="164" t="s">
        <v>497</v>
      </c>
      <c r="C370" s="165" t="s">
        <v>156</v>
      </c>
      <c r="D370" s="166" t="s">
        <v>156</v>
      </c>
    </row>
    <row r="371" spans="1:4" ht="21.6" x14ac:dyDescent="0.3">
      <c r="A371" s="178">
        <v>6016001</v>
      </c>
      <c r="B371" s="164" t="s">
        <v>498</v>
      </c>
      <c r="C371" s="165" t="s">
        <v>37</v>
      </c>
      <c r="D371" s="166">
        <v>864.09</v>
      </c>
    </row>
    <row r="372" spans="1:4" ht="21.6" x14ac:dyDescent="0.3">
      <c r="A372" s="178">
        <v>6016002</v>
      </c>
      <c r="B372" s="164" t="s">
        <v>499</v>
      </c>
      <c r="C372" s="165" t="s">
        <v>37</v>
      </c>
      <c r="D372" s="166">
        <v>1075.17</v>
      </c>
    </row>
    <row r="373" spans="1:4" ht="21.6" x14ac:dyDescent="0.3">
      <c r="A373" s="178">
        <v>6017000</v>
      </c>
      <c r="B373" s="164" t="s">
        <v>500</v>
      </c>
      <c r="C373" s="165" t="s">
        <v>156</v>
      </c>
      <c r="D373" s="166" t="s">
        <v>156</v>
      </c>
    </row>
    <row r="374" spans="1:4" ht="21.6" x14ac:dyDescent="0.3">
      <c r="A374" s="178">
        <v>6017001</v>
      </c>
      <c r="B374" s="164" t="s">
        <v>501</v>
      </c>
      <c r="C374" s="165" t="s">
        <v>37</v>
      </c>
      <c r="D374" s="166">
        <v>1077.81</v>
      </c>
    </row>
    <row r="375" spans="1:4" ht="21.6" x14ac:dyDescent="0.3">
      <c r="A375" s="178">
        <v>6017002</v>
      </c>
      <c r="B375" s="164" t="s">
        <v>502</v>
      </c>
      <c r="C375" s="165" t="s">
        <v>37</v>
      </c>
      <c r="D375" s="166">
        <v>1490</v>
      </c>
    </row>
    <row r="376" spans="1:4" ht="21.6" x14ac:dyDescent="0.3">
      <c r="A376" s="178">
        <v>6017003</v>
      </c>
      <c r="B376" s="164" t="s">
        <v>503</v>
      </c>
      <c r="C376" s="165" t="s">
        <v>37</v>
      </c>
      <c r="D376" s="166">
        <v>130.86000000000001</v>
      </c>
    </row>
    <row r="377" spans="1:4" ht="21.6" x14ac:dyDescent="0.3">
      <c r="A377" s="178">
        <v>6017004</v>
      </c>
      <c r="B377" s="164" t="s">
        <v>504</v>
      </c>
      <c r="C377" s="165" t="s">
        <v>37</v>
      </c>
      <c r="D377" s="166">
        <v>224.37</v>
      </c>
    </row>
    <row r="378" spans="1:4" ht="21.6" x14ac:dyDescent="0.3">
      <c r="A378" s="178">
        <v>6017005</v>
      </c>
      <c r="B378" s="164" t="s">
        <v>505</v>
      </c>
      <c r="C378" s="165" t="s">
        <v>37</v>
      </c>
      <c r="D378" s="166">
        <v>321.97000000000003</v>
      </c>
    </row>
    <row r="379" spans="1:4" ht="21.6" x14ac:dyDescent="0.3">
      <c r="A379" s="178">
        <v>6017006</v>
      </c>
      <c r="B379" s="164" t="s">
        <v>506</v>
      </c>
      <c r="C379" s="165" t="s">
        <v>37</v>
      </c>
      <c r="D379" s="166">
        <v>481.36</v>
      </c>
    </row>
    <row r="380" spans="1:4" ht="21.6" x14ac:dyDescent="0.3">
      <c r="A380" s="178">
        <v>6017007</v>
      </c>
      <c r="B380" s="164" t="s">
        <v>507</v>
      </c>
      <c r="C380" s="165" t="s">
        <v>37</v>
      </c>
      <c r="D380" s="166">
        <v>766.12</v>
      </c>
    </row>
    <row r="381" spans="1:4" ht="21.6" x14ac:dyDescent="0.3">
      <c r="A381" s="178">
        <v>6017008</v>
      </c>
      <c r="B381" s="164" t="s">
        <v>508</v>
      </c>
      <c r="C381" s="165" t="s">
        <v>37</v>
      </c>
      <c r="D381" s="166">
        <v>1164.5</v>
      </c>
    </row>
    <row r="382" spans="1:4" ht="21.6" x14ac:dyDescent="0.3">
      <c r="A382" s="178">
        <v>6017009</v>
      </c>
      <c r="B382" s="164" t="s">
        <v>509</v>
      </c>
      <c r="C382" s="165" t="s">
        <v>37</v>
      </c>
      <c r="D382" s="166">
        <v>1668.76</v>
      </c>
    </row>
    <row r="383" spans="1:4" ht="14.4" x14ac:dyDescent="0.3">
      <c r="A383" s="178">
        <v>6018000</v>
      </c>
      <c r="B383" s="164" t="s">
        <v>510</v>
      </c>
      <c r="C383" s="165" t="s">
        <v>156</v>
      </c>
      <c r="D383" s="166" t="s">
        <v>156</v>
      </c>
    </row>
    <row r="384" spans="1:4" ht="14.4" x14ac:dyDescent="0.3">
      <c r="A384" s="178">
        <v>6018001</v>
      </c>
      <c r="B384" s="164" t="s">
        <v>511</v>
      </c>
      <c r="C384" s="165" t="s">
        <v>6</v>
      </c>
      <c r="D384" s="166">
        <v>5400.79</v>
      </c>
    </row>
    <row r="385" spans="1:4" ht="14.4" x14ac:dyDescent="0.3">
      <c r="A385" s="178">
        <v>6018002</v>
      </c>
      <c r="B385" s="164" t="s">
        <v>512</v>
      </c>
      <c r="C385" s="165" t="s">
        <v>6</v>
      </c>
      <c r="D385" s="166">
        <v>6549.94</v>
      </c>
    </row>
    <row r="386" spans="1:4" ht="14.4" x14ac:dyDescent="0.3">
      <c r="A386" s="178">
        <v>6018003</v>
      </c>
      <c r="B386" s="164" t="s">
        <v>513</v>
      </c>
      <c r="C386" s="165" t="s">
        <v>6</v>
      </c>
      <c r="D386" s="166">
        <v>10895.56</v>
      </c>
    </row>
    <row r="387" spans="1:4" ht="14.4" x14ac:dyDescent="0.3">
      <c r="A387" s="178">
        <v>6019000</v>
      </c>
      <c r="B387" s="164" t="s">
        <v>514</v>
      </c>
      <c r="C387" s="165" t="s">
        <v>37</v>
      </c>
      <c r="D387" s="166">
        <v>1167.8800000000001</v>
      </c>
    </row>
    <row r="388" spans="1:4" ht="14.4" x14ac:dyDescent="0.3">
      <c r="A388" s="178">
        <v>6019101</v>
      </c>
      <c r="B388" s="164" t="s">
        <v>31079</v>
      </c>
      <c r="C388" s="165" t="s">
        <v>37</v>
      </c>
      <c r="D388" s="166">
        <v>267.73</v>
      </c>
    </row>
    <row r="389" spans="1:4" ht="14.4" x14ac:dyDescent="0.3">
      <c r="A389" s="178">
        <v>6020000</v>
      </c>
      <c r="B389" s="164" t="s">
        <v>515</v>
      </c>
      <c r="C389" s="165" t="s">
        <v>156</v>
      </c>
      <c r="D389" s="166" t="s">
        <v>156</v>
      </c>
    </row>
    <row r="390" spans="1:4" ht="21.6" x14ac:dyDescent="0.3">
      <c r="A390" s="178">
        <v>6020003</v>
      </c>
      <c r="B390" s="164" t="s">
        <v>31080</v>
      </c>
      <c r="C390" s="165" t="s">
        <v>6</v>
      </c>
      <c r="D390" s="166">
        <v>144.51</v>
      </c>
    </row>
    <row r="391" spans="1:4" ht="21.6" x14ac:dyDescent="0.3">
      <c r="A391" s="178">
        <v>6020004</v>
      </c>
      <c r="B391" s="164" t="s">
        <v>31081</v>
      </c>
      <c r="C391" s="165" t="s">
        <v>6</v>
      </c>
      <c r="D391" s="166">
        <v>144.51</v>
      </c>
    </row>
    <row r="392" spans="1:4" ht="21.6" x14ac:dyDescent="0.3">
      <c r="A392" s="178">
        <v>6020021</v>
      </c>
      <c r="B392" s="164" t="s">
        <v>516</v>
      </c>
      <c r="C392" s="165" t="s">
        <v>6</v>
      </c>
      <c r="D392" s="166">
        <v>487.1</v>
      </c>
    </row>
    <row r="393" spans="1:4" ht="21.6" x14ac:dyDescent="0.3">
      <c r="A393" s="178">
        <v>6020022</v>
      </c>
      <c r="B393" s="164" t="s">
        <v>517</v>
      </c>
      <c r="C393" s="165" t="s">
        <v>6</v>
      </c>
      <c r="D393" s="166">
        <v>479.54</v>
      </c>
    </row>
    <row r="394" spans="1:4" ht="21.6" x14ac:dyDescent="0.3">
      <c r="A394" s="178">
        <v>6020023</v>
      </c>
      <c r="B394" s="164" t="s">
        <v>518</v>
      </c>
      <c r="C394" s="165" t="s">
        <v>6</v>
      </c>
      <c r="D394" s="166">
        <v>556.45000000000005</v>
      </c>
    </row>
    <row r="395" spans="1:4" ht="21.6" x14ac:dyDescent="0.3">
      <c r="A395" s="178">
        <v>6020024</v>
      </c>
      <c r="B395" s="164" t="s">
        <v>519</v>
      </c>
      <c r="C395" s="165" t="s">
        <v>6</v>
      </c>
      <c r="D395" s="166">
        <v>501</v>
      </c>
    </row>
    <row r="396" spans="1:4" ht="21.6" x14ac:dyDescent="0.3">
      <c r="A396" s="178">
        <v>6020025</v>
      </c>
      <c r="B396" s="164" t="s">
        <v>520</v>
      </c>
      <c r="C396" s="165" t="s">
        <v>6</v>
      </c>
      <c r="D396" s="166">
        <v>1496.36</v>
      </c>
    </row>
    <row r="397" spans="1:4" ht="14.4" x14ac:dyDescent="0.3">
      <c r="A397" s="178">
        <v>6021000</v>
      </c>
      <c r="B397" s="164" t="s">
        <v>521</v>
      </c>
      <c r="C397" s="165" t="s">
        <v>6</v>
      </c>
      <c r="D397" s="166">
        <v>189.02</v>
      </c>
    </row>
    <row r="398" spans="1:4" ht="14.4" x14ac:dyDescent="0.3">
      <c r="A398" s="178">
        <v>6022000</v>
      </c>
      <c r="B398" s="164" t="s">
        <v>522</v>
      </c>
      <c r="C398" s="165" t="s">
        <v>156</v>
      </c>
      <c r="D398" s="166" t="s">
        <v>156</v>
      </c>
    </row>
    <row r="399" spans="1:4" ht="14.4" x14ac:dyDescent="0.3">
      <c r="A399" s="178">
        <v>6022003</v>
      </c>
      <c r="B399" s="164" t="s">
        <v>523</v>
      </c>
      <c r="C399" s="165" t="s">
        <v>6</v>
      </c>
      <c r="D399" s="166">
        <v>2428.9299999999998</v>
      </c>
    </row>
    <row r="400" spans="1:4" ht="14.4" x14ac:dyDescent="0.3">
      <c r="A400" s="178">
        <v>6022004</v>
      </c>
      <c r="B400" s="164" t="s">
        <v>524</v>
      </c>
      <c r="C400" s="165" t="s">
        <v>6</v>
      </c>
      <c r="D400" s="166">
        <v>4337.78</v>
      </c>
    </row>
    <row r="401" spans="1:4" ht="14.4" x14ac:dyDescent="0.3">
      <c r="A401" s="178">
        <v>6022005</v>
      </c>
      <c r="B401" s="164" t="s">
        <v>525</v>
      </c>
      <c r="C401" s="165" t="s">
        <v>6</v>
      </c>
      <c r="D401" s="166">
        <v>6212.84</v>
      </c>
    </row>
    <row r="402" spans="1:4" ht="14.4" x14ac:dyDescent="0.3">
      <c r="A402" s="178">
        <v>6022006</v>
      </c>
      <c r="B402" s="164" t="s">
        <v>526</v>
      </c>
      <c r="C402" s="165" t="s">
        <v>6</v>
      </c>
      <c r="D402" s="166">
        <v>8111.95</v>
      </c>
    </row>
    <row r="403" spans="1:4" ht="14.4" x14ac:dyDescent="0.3">
      <c r="A403" s="178">
        <v>6023000</v>
      </c>
      <c r="B403" s="164" t="s">
        <v>527</v>
      </c>
      <c r="C403" s="165" t="s">
        <v>156</v>
      </c>
      <c r="D403" s="166" t="s">
        <v>156</v>
      </c>
    </row>
    <row r="404" spans="1:4" ht="14.4" x14ac:dyDescent="0.3">
      <c r="A404" s="178">
        <v>6023001</v>
      </c>
      <c r="B404" s="164" t="s">
        <v>528</v>
      </c>
      <c r="C404" s="165" t="s">
        <v>6</v>
      </c>
      <c r="D404" s="166">
        <v>997.15</v>
      </c>
    </row>
    <row r="405" spans="1:4" ht="14.4" x14ac:dyDescent="0.3">
      <c r="A405" s="178">
        <v>6023002</v>
      </c>
      <c r="B405" s="164" t="s">
        <v>529</v>
      </c>
      <c r="C405" s="165" t="s">
        <v>6</v>
      </c>
      <c r="D405" s="166">
        <v>1104.49</v>
      </c>
    </row>
    <row r="406" spans="1:4" ht="14.4" x14ac:dyDescent="0.3">
      <c r="A406" s="178">
        <v>6023003</v>
      </c>
      <c r="B406" s="164" t="s">
        <v>530</v>
      </c>
      <c r="C406" s="165" t="s">
        <v>6</v>
      </c>
      <c r="D406" s="166">
        <v>1211.82</v>
      </c>
    </row>
    <row r="407" spans="1:4" ht="14.4" x14ac:dyDescent="0.3">
      <c r="A407" s="178">
        <v>6023004</v>
      </c>
      <c r="B407" s="164" t="s">
        <v>531</v>
      </c>
      <c r="C407" s="165" t="s">
        <v>6</v>
      </c>
      <c r="D407" s="166">
        <v>95.3</v>
      </c>
    </row>
    <row r="408" spans="1:4" ht="14.4" x14ac:dyDescent="0.3">
      <c r="A408" s="178">
        <v>6023005</v>
      </c>
      <c r="B408" s="164" t="s">
        <v>532</v>
      </c>
      <c r="C408" s="165" t="s">
        <v>6</v>
      </c>
      <c r="D408" s="166">
        <v>369.6</v>
      </c>
    </row>
    <row r="409" spans="1:4" ht="14.4" x14ac:dyDescent="0.3">
      <c r="A409" s="178">
        <v>6024000</v>
      </c>
      <c r="B409" s="164" t="s">
        <v>533</v>
      </c>
      <c r="C409" s="165" t="s">
        <v>44</v>
      </c>
      <c r="D409" s="166">
        <v>226.75</v>
      </c>
    </row>
    <row r="410" spans="1:4" ht="14.4" x14ac:dyDescent="0.3">
      <c r="A410" s="178">
        <v>6025000</v>
      </c>
      <c r="B410" s="164" t="s">
        <v>534</v>
      </c>
      <c r="C410" s="165" t="s">
        <v>44</v>
      </c>
      <c r="D410" s="166">
        <v>223.03</v>
      </c>
    </row>
    <row r="411" spans="1:4" ht="21.6" x14ac:dyDescent="0.3">
      <c r="A411" s="178">
        <v>6026000</v>
      </c>
      <c r="B411" s="164" t="s">
        <v>535</v>
      </c>
      <c r="C411" s="165" t="s">
        <v>37</v>
      </c>
      <c r="D411" s="166">
        <v>49.76</v>
      </c>
    </row>
    <row r="412" spans="1:4" ht="31.8" x14ac:dyDescent="0.3">
      <c r="A412" s="178">
        <v>6029001</v>
      </c>
      <c r="B412" s="164" t="s">
        <v>31082</v>
      </c>
      <c r="C412" s="165" t="s">
        <v>37</v>
      </c>
      <c r="D412" s="166">
        <v>16.829999999999998</v>
      </c>
    </row>
    <row r="413" spans="1:4" ht="31.8" x14ac:dyDescent="0.3">
      <c r="A413" s="178">
        <v>6029002</v>
      </c>
      <c r="B413" s="164" t="s">
        <v>31083</v>
      </c>
      <c r="C413" s="165" t="s">
        <v>37</v>
      </c>
      <c r="D413" s="166">
        <v>17.61</v>
      </c>
    </row>
    <row r="414" spans="1:4" ht="31.8" x14ac:dyDescent="0.3">
      <c r="A414" s="178">
        <v>6029003</v>
      </c>
      <c r="B414" s="164" t="s">
        <v>31084</v>
      </c>
      <c r="C414" s="165" t="s">
        <v>37</v>
      </c>
      <c r="D414" s="166">
        <v>18.71</v>
      </c>
    </row>
    <row r="415" spans="1:4" ht="31.8" x14ac:dyDescent="0.3">
      <c r="A415" s="178">
        <v>6029004</v>
      </c>
      <c r="B415" s="164" t="s">
        <v>31085</v>
      </c>
      <c r="C415" s="165" t="s">
        <v>37</v>
      </c>
      <c r="D415" s="166">
        <v>31.59</v>
      </c>
    </row>
    <row r="416" spans="1:4" ht="21.6" x14ac:dyDescent="0.3">
      <c r="A416" s="178">
        <v>6031000</v>
      </c>
      <c r="B416" s="164" t="s">
        <v>536</v>
      </c>
      <c r="C416" s="165" t="s">
        <v>37</v>
      </c>
      <c r="D416" s="166">
        <v>29.79</v>
      </c>
    </row>
    <row r="417" spans="1:4" ht="14.4" x14ac:dyDescent="0.3">
      <c r="A417" s="178">
        <v>6032000</v>
      </c>
      <c r="B417" s="164" t="s">
        <v>537</v>
      </c>
      <c r="C417" s="165" t="s">
        <v>37</v>
      </c>
      <c r="D417" s="166">
        <v>32.5</v>
      </c>
    </row>
    <row r="418" spans="1:4" ht="14.4" x14ac:dyDescent="0.3">
      <c r="A418" s="178">
        <v>6033000</v>
      </c>
      <c r="B418" s="164" t="s">
        <v>538</v>
      </c>
      <c r="C418" s="165" t="s">
        <v>37</v>
      </c>
      <c r="D418" s="166">
        <v>50.99</v>
      </c>
    </row>
    <row r="419" spans="1:4" ht="21.6" x14ac:dyDescent="0.3">
      <c r="A419" s="178">
        <v>6034000</v>
      </c>
      <c r="B419" s="164" t="s">
        <v>539</v>
      </c>
      <c r="C419" s="165" t="s">
        <v>37</v>
      </c>
      <c r="D419" s="166">
        <v>151.9</v>
      </c>
    </row>
    <row r="420" spans="1:4" ht="21.6" x14ac:dyDescent="0.3">
      <c r="A420" s="178">
        <v>6035000</v>
      </c>
      <c r="B420" s="164" t="s">
        <v>540</v>
      </c>
      <c r="C420" s="165" t="s">
        <v>37</v>
      </c>
      <c r="D420" s="166">
        <v>82.6</v>
      </c>
    </row>
    <row r="421" spans="1:4" ht="14.4" x14ac:dyDescent="0.3">
      <c r="A421" s="178">
        <v>6037000</v>
      </c>
      <c r="B421" s="164" t="s">
        <v>541</v>
      </c>
      <c r="C421" s="165" t="s">
        <v>37</v>
      </c>
      <c r="D421" s="166">
        <v>9.07</v>
      </c>
    </row>
    <row r="422" spans="1:4" ht="14.4" x14ac:dyDescent="0.3">
      <c r="A422" s="178">
        <v>6038000</v>
      </c>
      <c r="B422" s="164" t="s">
        <v>542</v>
      </c>
      <c r="C422" s="165" t="s">
        <v>37</v>
      </c>
      <c r="D422" s="166">
        <v>9.2200000000000006</v>
      </c>
    </row>
    <row r="423" spans="1:4" ht="14.4" x14ac:dyDescent="0.3">
      <c r="A423" s="178">
        <v>6039000</v>
      </c>
      <c r="B423" s="164" t="s">
        <v>543</v>
      </c>
      <c r="C423" s="165" t="s">
        <v>37</v>
      </c>
      <c r="D423" s="166">
        <v>11.56</v>
      </c>
    </row>
    <row r="424" spans="1:4" ht="14.4" x14ac:dyDescent="0.3">
      <c r="A424" s="178">
        <v>6040000</v>
      </c>
      <c r="B424" s="164" t="s">
        <v>544</v>
      </c>
      <c r="C424" s="165" t="s">
        <v>37</v>
      </c>
      <c r="D424" s="166">
        <v>11.85</v>
      </c>
    </row>
    <row r="425" spans="1:4" ht="21.6" x14ac:dyDescent="0.3">
      <c r="A425" s="178">
        <v>6041000</v>
      </c>
      <c r="B425" s="164" t="s">
        <v>545</v>
      </c>
      <c r="C425" s="165" t="s">
        <v>37</v>
      </c>
      <c r="D425" s="166">
        <v>12.08</v>
      </c>
    </row>
    <row r="426" spans="1:4" ht="21.6" x14ac:dyDescent="0.3">
      <c r="A426" s="178">
        <v>6042000</v>
      </c>
      <c r="B426" s="164" t="s">
        <v>546</v>
      </c>
      <c r="C426" s="165" t="s">
        <v>37</v>
      </c>
      <c r="D426" s="166">
        <v>13.73</v>
      </c>
    </row>
    <row r="427" spans="1:4" ht="21.6" x14ac:dyDescent="0.3">
      <c r="A427" s="178">
        <v>6044000</v>
      </c>
      <c r="B427" s="164" t="s">
        <v>547</v>
      </c>
      <c r="C427" s="165" t="s">
        <v>47</v>
      </c>
      <c r="D427" s="166">
        <v>178.68</v>
      </c>
    </row>
    <row r="428" spans="1:4" ht="21.6" x14ac:dyDescent="0.3">
      <c r="A428" s="178">
        <v>6045000</v>
      </c>
      <c r="B428" s="164" t="s">
        <v>548</v>
      </c>
      <c r="C428" s="165" t="s">
        <v>47</v>
      </c>
      <c r="D428" s="166">
        <v>297.14</v>
      </c>
    </row>
    <row r="429" spans="1:4" ht="21.6" x14ac:dyDescent="0.3">
      <c r="A429" s="178">
        <v>6046000</v>
      </c>
      <c r="B429" s="164" t="s">
        <v>549</v>
      </c>
      <c r="C429" s="165" t="s">
        <v>37</v>
      </c>
      <c r="D429" s="166">
        <v>38.68</v>
      </c>
    </row>
    <row r="430" spans="1:4" ht="21.6" x14ac:dyDescent="0.3">
      <c r="A430" s="178">
        <v>6047000</v>
      </c>
      <c r="B430" s="164" t="s">
        <v>550</v>
      </c>
      <c r="C430" s="165" t="s">
        <v>37</v>
      </c>
      <c r="D430" s="166">
        <v>49.36</v>
      </c>
    </row>
    <row r="431" spans="1:4" ht="21.6" x14ac:dyDescent="0.3">
      <c r="A431" s="178">
        <v>6048000</v>
      </c>
      <c r="B431" s="164" t="s">
        <v>551</v>
      </c>
      <c r="C431" s="165" t="s">
        <v>37</v>
      </c>
      <c r="D431" s="166">
        <v>63.34</v>
      </c>
    </row>
    <row r="432" spans="1:4" ht="14.4" x14ac:dyDescent="0.3">
      <c r="A432" s="178">
        <v>6049000</v>
      </c>
      <c r="B432" s="164" t="s">
        <v>552</v>
      </c>
      <c r="C432" s="165" t="s">
        <v>553</v>
      </c>
      <c r="D432" s="166">
        <v>2.09</v>
      </c>
    </row>
    <row r="433" spans="1:4" ht="14.4" x14ac:dyDescent="0.3">
      <c r="A433" s="178">
        <v>6050000</v>
      </c>
      <c r="B433" s="164" t="s">
        <v>554</v>
      </c>
      <c r="C433" s="165" t="s">
        <v>37</v>
      </c>
      <c r="D433" s="166">
        <v>4.82</v>
      </c>
    </row>
    <row r="434" spans="1:4" ht="14.4" x14ac:dyDescent="0.3">
      <c r="A434" s="178">
        <v>6051000</v>
      </c>
      <c r="B434" s="164" t="s">
        <v>555</v>
      </c>
      <c r="C434" s="165" t="s">
        <v>37</v>
      </c>
      <c r="D434" s="166">
        <v>15.46</v>
      </c>
    </row>
    <row r="435" spans="1:4" ht="14.4" x14ac:dyDescent="0.3">
      <c r="A435" s="178">
        <v>6052000</v>
      </c>
      <c r="B435" s="164" t="s">
        <v>556</v>
      </c>
      <c r="C435" s="165" t="s">
        <v>37</v>
      </c>
      <c r="D435" s="166">
        <v>21.2</v>
      </c>
    </row>
    <row r="436" spans="1:4" ht="14.4" x14ac:dyDescent="0.3">
      <c r="A436" s="178">
        <v>6053000</v>
      </c>
      <c r="B436" s="164" t="s">
        <v>557</v>
      </c>
      <c r="C436" s="165" t="s">
        <v>37</v>
      </c>
      <c r="D436" s="166">
        <v>26.86</v>
      </c>
    </row>
    <row r="437" spans="1:4" ht="14.4" x14ac:dyDescent="0.3">
      <c r="A437" s="178">
        <v>6054000</v>
      </c>
      <c r="B437" s="164" t="s">
        <v>558</v>
      </c>
      <c r="C437" s="165" t="s">
        <v>37</v>
      </c>
      <c r="D437" s="166">
        <v>32.61</v>
      </c>
    </row>
    <row r="438" spans="1:4" ht="14.4" x14ac:dyDescent="0.3">
      <c r="A438" s="178">
        <v>6055000</v>
      </c>
      <c r="B438" s="164" t="s">
        <v>559</v>
      </c>
      <c r="C438" s="165" t="s">
        <v>37</v>
      </c>
      <c r="D438" s="166">
        <v>40.76</v>
      </c>
    </row>
    <row r="439" spans="1:4" ht="14.4" x14ac:dyDescent="0.3">
      <c r="A439" s="178">
        <v>6056000</v>
      </c>
      <c r="B439" s="164" t="s">
        <v>560</v>
      </c>
      <c r="C439" s="165" t="s">
        <v>37</v>
      </c>
      <c r="D439" s="166">
        <v>40.130000000000003</v>
      </c>
    </row>
    <row r="440" spans="1:4" ht="14.4" x14ac:dyDescent="0.3">
      <c r="A440" s="178">
        <v>6057000</v>
      </c>
      <c r="B440" s="164" t="s">
        <v>561</v>
      </c>
      <c r="C440" s="165" t="s">
        <v>37</v>
      </c>
      <c r="D440" s="166">
        <v>55.63</v>
      </c>
    </row>
    <row r="441" spans="1:4" ht="14.4" x14ac:dyDescent="0.3">
      <c r="A441" s="178">
        <v>6058000</v>
      </c>
      <c r="B441" s="164" t="s">
        <v>562</v>
      </c>
      <c r="C441" s="165" t="s">
        <v>37</v>
      </c>
      <c r="D441" s="166">
        <v>73.069999999999993</v>
      </c>
    </row>
    <row r="442" spans="1:4" ht="14.4" x14ac:dyDescent="0.3">
      <c r="A442" s="178">
        <v>6059000</v>
      </c>
      <c r="B442" s="164" t="s">
        <v>563</v>
      </c>
      <c r="C442" s="165" t="s">
        <v>37</v>
      </c>
      <c r="D442" s="166">
        <v>90.5</v>
      </c>
    </row>
    <row r="443" spans="1:4" ht="14.4" x14ac:dyDescent="0.3">
      <c r="A443" s="178">
        <v>6060000</v>
      </c>
      <c r="B443" s="164" t="s">
        <v>564</v>
      </c>
      <c r="C443" s="165" t="s">
        <v>37</v>
      </c>
      <c r="D443" s="166">
        <v>109.41</v>
      </c>
    </row>
    <row r="444" spans="1:4" ht="14.4" x14ac:dyDescent="0.3">
      <c r="A444" s="178">
        <v>6065000</v>
      </c>
      <c r="B444" s="164" t="s">
        <v>565</v>
      </c>
      <c r="C444" s="165" t="s">
        <v>156</v>
      </c>
      <c r="D444" s="166" t="s">
        <v>156</v>
      </c>
    </row>
    <row r="445" spans="1:4" ht="21.6" x14ac:dyDescent="0.3">
      <c r="A445" s="178">
        <v>6065005</v>
      </c>
      <c r="B445" s="164" t="s">
        <v>31086</v>
      </c>
      <c r="C445" s="165" t="s">
        <v>6</v>
      </c>
      <c r="D445" s="166">
        <v>2572.9</v>
      </c>
    </row>
    <row r="446" spans="1:4" ht="21.6" x14ac:dyDescent="0.3">
      <c r="A446" s="178">
        <v>6065006</v>
      </c>
      <c r="B446" s="164" t="s">
        <v>31087</v>
      </c>
      <c r="C446" s="165" t="s">
        <v>6</v>
      </c>
      <c r="D446" s="166">
        <v>2572.89</v>
      </c>
    </row>
    <row r="447" spans="1:4" ht="21.6" x14ac:dyDescent="0.3">
      <c r="A447" s="178">
        <v>6065007</v>
      </c>
      <c r="B447" s="164" t="s">
        <v>31088</v>
      </c>
      <c r="C447" s="165" t="s">
        <v>6</v>
      </c>
      <c r="D447" s="166">
        <v>4104.74</v>
      </c>
    </row>
    <row r="448" spans="1:4" ht="21.6" x14ac:dyDescent="0.3">
      <c r="A448" s="178">
        <v>6065008</v>
      </c>
      <c r="B448" s="164" t="s">
        <v>31089</v>
      </c>
      <c r="C448" s="165" t="s">
        <v>6</v>
      </c>
      <c r="D448" s="166">
        <v>4104.74</v>
      </c>
    </row>
    <row r="449" spans="1:4" ht="21.6" x14ac:dyDescent="0.3">
      <c r="A449" s="178">
        <v>6065021</v>
      </c>
      <c r="B449" s="164" t="s">
        <v>566</v>
      </c>
      <c r="C449" s="165" t="s">
        <v>6</v>
      </c>
      <c r="D449" s="166">
        <v>332.44</v>
      </c>
    </row>
    <row r="450" spans="1:4" ht="31.8" x14ac:dyDescent="0.3">
      <c r="A450" s="178">
        <v>6065022</v>
      </c>
      <c r="B450" s="164" t="s">
        <v>567</v>
      </c>
      <c r="C450" s="165" t="s">
        <v>6</v>
      </c>
      <c r="D450" s="166">
        <v>326.33999999999997</v>
      </c>
    </row>
    <row r="451" spans="1:4" ht="21.6" x14ac:dyDescent="0.3">
      <c r="A451" s="178">
        <v>6065023</v>
      </c>
      <c r="B451" s="164" t="s">
        <v>568</v>
      </c>
      <c r="C451" s="165" t="s">
        <v>6</v>
      </c>
      <c r="D451" s="166">
        <v>431.35</v>
      </c>
    </row>
    <row r="452" spans="1:4" ht="31.8" x14ac:dyDescent="0.3">
      <c r="A452" s="178">
        <v>6065024</v>
      </c>
      <c r="B452" s="164" t="s">
        <v>569</v>
      </c>
      <c r="C452" s="165" t="s">
        <v>6</v>
      </c>
      <c r="D452" s="166">
        <v>407.47</v>
      </c>
    </row>
    <row r="453" spans="1:4" ht="21.6" x14ac:dyDescent="0.3">
      <c r="A453" s="178">
        <v>6065025</v>
      </c>
      <c r="B453" s="164" t="s">
        <v>570</v>
      </c>
      <c r="C453" s="165" t="s">
        <v>6</v>
      </c>
      <c r="D453" s="166">
        <v>474.33</v>
      </c>
    </row>
    <row r="454" spans="1:4" ht="21.6" x14ac:dyDescent="0.3">
      <c r="A454" s="178">
        <v>6065027</v>
      </c>
      <c r="B454" s="164" t="s">
        <v>571</v>
      </c>
      <c r="C454" s="165" t="s">
        <v>6</v>
      </c>
      <c r="D454" s="166">
        <v>1379.24</v>
      </c>
    </row>
    <row r="455" spans="1:4" ht="14.4" x14ac:dyDescent="0.3">
      <c r="A455" s="178">
        <v>6066000</v>
      </c>
      <c r="B455" s="164" t="s">
        <v>572</v>
      </c>
      <c r="C455" s="165" t="s">
        <v>156</v>
      </c>
      <c r="D455" s="166" t="s">
        <v>156</v>
      </c>
    </row>
    <row r="456" spans="1:4" ht="14.4" x14ac:dyDescent="0.3">
      <c r="A456" s="178">
        <v>6066001</v>
      </c>
      <c r="B456" s="164" t="s">
        <v>31090</v>
      </c>
      <c r="C456" s="165" t="s">
        <v>6</v>
      </c>
      <c r="D456" s="166">
        <v>1145.4100000000001</v>
      </c>
    </row>
    <row r="457" spans="1:4" ht="14.4" x14ac:dyDescent="0.3">
      <c r="A457" s="178">
        <v>6066002</v>
      </c>
      <c r="B457" s="164" t="s">
        <v>31091</v>
      </c>
      <c r="C457" s="165" t="s">
        <v>6</v>
      </c>
      <c r="D457" s="166">
        <v>1315.06</v>
      </c>
    </row>
    <row r="458" spans="1:4" ht="21.6" x14ac:dyDescent="0.3">
      <c r="A458" s="178">
        <v>6066005</v>
      </c>
      <c r="B458" s="164" t="s">
        <v>31092</v>
      </c>
      <c r="C458" s="165" t="s">
        <v>6</v>
      </c>
      <c r="D458" s="166">
        <v>85.64</v>
      </c>
    </row>
    <row r="459" spans="1:4" ht="21.6" x14ac:dyDescent="0.3">
      <c r="A459" s="178">
        <v>6066006</v>
      </c>
      <c r="B459" s="164" t="s">
        <v>31093</v>
      </c>
      <c r="C459" s="165" t="s">
        <v>6</v>
      </c>
      <c r="D459" s="166">
        <v>85.64</v>
      </c>
    </row>
    <row r="460" spans="1:4" ht="21.6" x14ac:dyDescent="0.3">
      <c r="A460" s="178">
        <v>6068000</v>
      </c>
      <c r="B460" s="164" t="s">
        <v>573</v>
      </c>
      <c r="C460" s="165" t="s">
        <v>156</v>
      </c>
      <c r="D460" s="166" t="s">
        <v>156</v>
      </c>
    </row>
    <row r="461" spans="1:4" ht="21.6" x14ac:dyDescent="0.3">
      <c r="A461" s="178">
        <v>6068001</v>
      </c>
      <c r="B461" s="164" t="s">
        <v>574</v>
      </c>
      <c r="C461" s="165" t="s">
        <v>37</v>
      </c>
      <c r="D461" s="166">
        <v>28.05</v>
      </c>
    </row>
    <row r="462" spans="1:4" ht="21.6" x14ac:dyDescent="0.3">
      <c r="A462" s="178">
        <v>6068002</v>
      </c>
      <c r="B462" s="164" t="s">
        <v>575</v>
      </c>
      <c r="C462" s="165" t="s">
        <v>37</v>
      </c>
      <c r="D462" s="166">
        <v>40.58</v>
      </c>
    </row>
    <row r="463" spans="1:4" ht="21.6" x14ac:dyDescent="0.3">
      <c r="A463" s="178">
        <v>6068003</v>
      </c>
      <c r="B463" s="164" t="s">
        <v>576</v>
      </c>
      <c r="C463" s="165" t="s">
        <v>37</v>
      </c>
      <c r="D463" s="166">
        <v>52.23</v>
      </c>
    </row>
    <row r="464" spans="1:4" ht="21.6" x14ac:dyDescent="0.3">
      <c r="A464" s="178">
        <v>6069001</v>
      </c>
      <c r="B464" s="164" t="s">
        <v>31094</v>
      </c>
      <c r="C464" s="165" t="s">
        <v>47</v>
      </c>
      <c r="D464" s="166">
        <v>5.12</v>
      </c>
    </row>
    <row r="465" spans="1:4" ht="21.6" x14ac:dyDescent="0.3">
      <c r="A465" s="178">
        <v>6069002</v>
      </c>
      <c r="B465" s="164" t="s">
        <v>31095</v>
      </c>
      <c r="C465" s="165" t="s">
        <v>47</v>
      </c>
      <c r="D465" s="166">
        <v>5.87</v>
      </c>
    </row>
    <row r="466" spans="1:4" ht="21.6" x14ac:dyDescent="0.3">
      <c r="A466" s="178">
        <v>6069003</v>
      </c>
      <c r="B466" s="164" t="s">
        <v>31096</v>
      </c>
      <c r="C466" s="165" t="s">
        <v>47</v>
      </c>
      <c r="D466" s="166">
        <v>6.77</v>
      </c>
    </row>
    <row r="467" spans="1:4" ht="21.6" x14ac:dyDescent="0.3">
      <c r="A467" s="178">
        <v>6069004</v>
      </c>
      <c r="B467" s="164" t="s">
        <v>31097</v>
      </c>
      <c r="C467" s="165" t="s">
        <v>47</v>
      </c>
      <c r="D467" s="166">
        <v>7.84</v>
      </c>
    </row>
    <row r="468" spans="1:4" ht="21.6" x14ac:dyDescent="0.3">
      <c r="A468" s="178">
        <v>6069005</v>
      </c>
      <c r="B468" s="164" t="s">
        <v>31098</v>
      </c>
      <c r="C468" s="165" t="s">
        <v>47</v>
      </c>
      <c r="D468" s="166">
        <v>9</v>
      </c>
    </row>
    <row r="469" spans="1:4" ht="21.6" x14ac:dyDescent="0.3">
      <c r="A469" s="178">
        <v>6069006</v>
      </c>
      <c r="B469" s="164" t="s">
        <v>31099</v>
      </c>
      <c r="C469" s="165" t="s">
        <v>47</v>
      </c>
      <c r="D469" s="166">
        <v>10.39</v>
      </c>
    </row>
    <row r="470" spans="1:4" ht="21.6" x14ac:dyDescent="0.3">
      <c r="A470" s="178">
        <v>6069007</v>
      </c>
      <c r="B470" s="164" t="s">
        <v>31100</v>
      </c>
      <c r="C470" s="165" t="s">
        <v>47</v>
      </c>
      <c r="D470" s="166">
        <v>13.29</v>
      </c>
    </row>
    <row r="471" spans="1:4" ht="21.6" x14ac:dyDescent="0.3">
      <c r="A471" s="178">
        <v>6069008</v>
      </c>
      <c r="B471" s="164" t="s">
        <v>31101</v>
      </c>
      <c r="C471" s="165" t="s">
        <v>47</v>
      </c>
      <c r="D471" s="166">
        <v>13.96</v>
      </c>
    </row>
    <row r="472" spans="1:4" ht="21.6" x14ac:dyDescent="0.3">
      <c r="A472" s="178">
        <v>6069009</v>
      </c>
      <c r="B472" s="164" t="s">
        <v>31102</v>
      </c>
      <c r="C472" s="165" t="s">
        <v>47</v>
      </c>
      <c r="D472" s="166">
        <v>19.47</v>
      </c>
    </row>
    <row r="473" spans="1:4" ht="21.6" x14ac:dyDescent="0.3">
      <c r="A473" s="178">
        <v>6070001</v>
      </c>
      <c r="B473" s="164" t="s">
        <v>31103</v>
      </c>
      <c r="C473" s="165" t="s">
        <v>47</v>
      </c>
      <c r="D473" s="166">
        <v>37.450000000000003</v>
      </c>
    </row>
    <row r="474" spans="1:4" ht="31.8" x14ac:dyDescent="0.3">
      <c r="A474" s="178">
        <v>6070002</v>
      </c>
      <c r="B474" s="164" t="s">
        <v>31104</v>
      </c>
      <c r="C474" s="165" t="s">
        <v>47</v>
      </c>
      <c r="D474" s="166">
        <v>21.84</v>
      </c>
    </row>
    <row r="475" spans="1:4" ht="31.8" x14ac:dyDescent="0.3">
      <c r="A475" s="178">
        <v>6070003</v>
      </c>
      <c r="B475" s="164" t="s">
        <v>31105</v>
      </c>
      <c r="C475" s="165" t="s">
        <v>47</v>
      </c>
      <c r="D475" s="166">
        <v>37.950000000000003</v>
      </c>
    </row>
    <row r="476" spans="1:4" ht="31.8" x14ac:dyDescent="0.3">
      <c r="A476" s="178">
        <v>6071000</v>
      </c>
      <c r="B476" s="164" t="s">
        <v>577</v>
      </c>
      <c r="C476" s="165" t="s">
        <v>40</v>
      </c>
      <c r="D476" s="166">
        <v>456.42</v>
      </c>
    </row>
    <row r="477" spans="1:4" ht="31.8" x14ac:dyDescent="0.3">
      <c r="A477" s="178">
        <v>6072000</v>
      </c>
      <c r="B477" s="164" t="s">
        <v>578</v>
      </c>
      <c r="C477" s="165" t="s">
        <v>40</v>
      </c>
      <c r="D477" s="166">
        <v>536.63</v>
      </c>
    </row>
    <row r="478" spans="1:4" x14ac:dyDescent="0.25">
      <c r="A478" s="176">
        <v>7000000</v>
      </c>
      <c r="B478" s="124" t="s">
        <v>579</v>
      </c>
      <c r="C478" s="127"/>
      <c r="D478" s="177"/>
    </row>
    <row r="479" spans="1:4" ht="21.6" x14ac:dyDescent="0.3">
      <c r="A479" s="178">
        <v>7001000</v>
      </c>
      <c r="B479" s="164" t="s">
        <v>580</v>
      </c>
      <c r="C479" s="165" t="s">
        <v>47</v>
      </c>
      <c r="D479" s="166">
        <v>137.19</v>
      </c>
    </row>
    <row r="480" spans="1:4" ht="21.6" x14ac:dyDescent="0.3">
      <c r="A480" s="178">
        <v>7003000</v>
      </c>
      <c r="B480" s="164" t="s">
        <v>581</v>
      </c>
      <c r="C480" s="165" t="s">
        <v>156</v>
      </c>
      <c r="D480" s="166" t="s">
        <v>156</v>
      </c>
    </row>
    <row r="481" spans="1:4" ht="21.6" x14ac:dyDescent="0.3">
      <c r="A481" s="178">
        <v>7003001</v>
      </c>
      <c r="B481" s="164" t="s">
        <v>582</v>
      </c>
      <c r="C481" s="165" t="s">
        <v>47</v>
      </c>
      <c r="D481" s="166">
        <v>373.44</v>
      </c>
    </row>
    <row r="482" spans="1:4" ht="21.6" x14ac:dyDescent="0.3">
      <c r="A482" s="178">
        <v>7003002</v>
      </c>
      <c r="B482" s="164" t="s">
        <v>583</v>
      </c>
      <c r="C482" s="165" t="s">
        <v>47</v>
      </c>
      <c r="D482" s="166">
        <v>409.79</v>
      </c>
    </row>
    <row r="483" spans="1:4" ht="21.6" x14ac:dyDescent="0.3">
      <c r="A483" s="178">
        <v>7003003</v>
      </c>
      <c r="B483" s="164" t="s">
        <v>584</v>
      </c>
      <c r="C483" s="165" t="s">
        <v>47</v>
      </c>
      <c r="D483" s="166">
        <v>397.76</v>
      </c>
    </row>
    <row r="484" spans="1:4" ht="21.6" x14ac:dyDescent="0.3">
      <c r="A484" s="178">
        <v>7003004</v>
      </c>
      <c r="B484" s="164" t="s">
        <v>585</v>
      </c>
      <c r="C484" s="165" t="s">
        <v>47</v>
      </c>
      <c r="D484" s="166">
        <v>435.8</v>
      </c>
    </row>
    <row r="485" spans="1:4" ht="21.6" x14ac:dyDescent="0.3">
      <c r="A485" s="178">
        <v>7003005</v>
      </c>
      <c r="B485" s="164" t="s">
        <v>586</v>
      </c>
      <c r="C485" s="165" t="s">
        <v>47</v>
      </c>
      <c r="D485" s="166">
        <v>538.04</v>
      </c>
    </row>
    <row r="486" spans="1:4" ht="21.6" x14ac:dyDescent="0.3">
      <c r="A486" s="178">
        <v>7003006</v>
      </c>
      <c r="B486" s="164" t="s">
        <v>587</v>
      </c>
      <c r="C486" s="165" t="s">
        <v>47</v>
      </c>
      <c r="D486" s="166">
        <v>609.57000000000005</v>
      </c>
    </row>
    <row r="487" spans="1:4" ht="21.6" x14ac:dyDescent="0.3">
      <c r="A487" s="178">
        <v>7005000</v>
      </c>
      <c r="B487" s="164" t="s">
        <v>588</v>
      </c>
      <c r="C487" s="165" t="s">
        <v>47</v>
      </c>
      <c r="D487" s="166">
        <v>354.71</v>
      </c>
    </row>
    <row r="488" spans="1:4" ht="14.4" x14ac:dyDescent="0.3">
      <c r="A488" s="178">
        <v>7006000</v>
      </c>
      <c r="B488" s="164" t="s">
        <v>589</v>
      </c>
      <c r="C488" s="165" t="s">
        <v>44</v>
      </c>
      <c r="D488" s="166">
        <v>65.83</v>
      </c>
    </row>
    <row r="489" spans="1:4" ht="14.4" x14ac:dyDescent="0.3">
      <c r="A489" s="178">
        <v>7007000</v>
      </c>
      <c r="B489" s="164" t="s">
        <v>590</v>
      </c>
      <c r="C489" s="165" t="s">
        <v>47</v>
      </c>
      <c r="D489" s="166">
        <v>70.459999999999994</v>
      </c>
    </row>
    <row r="490" spans="1:4" ht="14.4" x14ac:dyDescent="0.3">
      <c r="A490" s="178">
        <v>7008000</v>
      </c>
      <c r="B490" s="164" t="s">
        <v>591</v>
      </c>
      <c r="C490" s="165" t="s">
        <v>42</v>
      </c>
      <c r="D490" s="166">
        <v>12.39</v>
      </c>
    </row>
    <row r="491" spans="1:4" ht="14.4" x14ac:dyDescent="0.3">
      <c r="A491" s="178">
        <v>7009000</v>
      </c>
      <c r="B491" s="164" t="s">
        <v>26486</v>
      </c>
      <c r="C491" s="165" t="s">
        <v>42</v>
      </c>
      <c r="D491" s="166">
        <v>10.94</v>
      </c>
    </row>
    <row r="492" spans="1:4" ht="14.4" x14ac:dyDescent="0.3">
      <c r="A492" s="178">
        <v>7010000</v>
      </c>
      <c r="B492" s="164" t="s">
        <v>592</v>
      </c>
      <c r="C492" s="165" t="s">
        <v>42</v>
      </c>
      <c r="D492" s="166">
        <v>10.84</v>
      </c>
    </row>
    <row r="493" spans="1:4" ht="14.4" x14ac:dyDescent="0.3">
      <c r="A493" s="178">
        <v>7011000</v>
      </c>
      <c r="B493" s="164" t="s">
        <v>593</v>
      </c>
      <c r="C493" s="165" t="s">
        <v>42</v>
      </c>
      <c r="D493" s="166">
        <v>11.5</v>
      </c>
    </row>
    <row r="494" spans="1:4" ht="14.4" x14ac:dyDescent="0.3">
      <c r="A494" s="178">
        <v>7012000</v>
      </c>
      <c r="B494" s="164" t="s">
        <v>594</v>
      </c>
      <c r="C494" s="165" t="s">
        <v>42</v>
      </c>
      <c r="D494" s="166">
        <v>10.63</v>
      </c>
    </row>
    <row r="495" spans="1:4" ht="14.4" x14ac:dyDescent="0.3">
      <c r="A495" s="178">
        <v>7013000</v>
      </c>
      <c r="B495" s="164" t="s">
        <v>595</v>
      </c>
      <c r="C495" s="165" t="s">
        <v>44</v>
      </c>
      <c r="D495" s="166">
        <v>474.42</v>
      </c>
    </row>
    <row r="496" spans="1:4" ht="14.4" x14ac:dyDescent="0.3">
      <c r="A496" s="178">
        <v>7014000</v>
      </c>
      <c r="B496" s="164" t="s">
        <v>596</v>
      </c>
      <c r="C496" s="165" t="s">
        <v>44</v>
      </c>
      <c r="D496" s="166">
        <v>495.59</v>
      </c>
    </row>
    <row r="497" spans="1:4" ht="14.4" x14ac:dyDescent="0.3">
      <c r="A497" s="178">
        <v>7015000</v>
      </c>
      <c r="B497" s="164" t="s">
        <v>597</v>
      </c>
      <c r="C497" s="165" t="s">
        <v>44</v>
      </c>
      <c r="D497" s="166">
        <v>518.22</v>
      </c>
    </row>
    <row r="498" spans="1:4" ht="14.4" x14ac:dyDescent="0.3">
      <c r="A498" s="178">
        <v>7016000</v>
      </c>
      <c r="B498" s="164" t="s">
        <v>598</v>
      </c>
      <c r="C498" s="165" t="s">
        <v>44</v>
      </c>
      <c r="D498" s="166">
        <v>541.52</v>
      </c>
    </row>
    <row r="499" spans="1:4" ht="14.4" x14ac:dyDescent="0.3">
      <c r="A499" s="178">
        <v>7017000</v>
      </c>
      <c r="B499" s="164" t="s">
        <v>599</v>
      </c>
      <c r="C499" s="165" t="s">
        <v>44</v>
      </c>
      <c r="D499" s="166">
        <v>565.95000000000005</v>
      </c>
    </row>
    <row r="500" spans="1:4" ht="14.4" x14ac:dyDescent="0.3">
      <c r="A500" s="178">
        <v>7018000</v>
      </c>
      <c r="B500" s="164" t="s">
        <v>600</v>
      </c>
      <c r="C500" s="165" t="s">
        <v>44</v>
      </c>
      <c r="D500" s="166">
        <v>490.25</v>
      </c>
    </row>
    <row r="501" spans="1:4" ht="14.4" x14ac:dyDescent="0.3">
      <c r="A501" s="178">
        <v>7019000</v>
      </c>
      <c r="B501" s="164" t="s">
        <v>601</v>
      </c>
      <c r="C501" s="165" t="s">
        <v>6</v>
      </c>
      <c r="D501" s="166">
        <v>60.74</v>
      </c>
    </row>
    <row r="502" spans="1:4" ht="14.4" x14ac:dyDescent="0.3">
      <c r="A502" s="178">
        <v>7020000</v>
      </c>
      <c r="B502" s="164" t="s">
        <v>602</v>
      </c>
      <c r="C502" s="165" t="s">
        <v>44</v>
      </c>
      <c r="D502" s="166">
        <v>834.52</v>
      </c>
    </row>
    <row r="503" spans="1:4" ht="14.4" x14ac:dyDescent="0.3">
      <c r="A503" s="178">
        <v>7022000</v>
      </c>
      <c r="B503" s="164" t="s">
        <v>603</v>
      </c>
      <c r="C503" s="165" t="s">
        <v>44</v>
      </c>
      <c r="D503" s="166">
        <v>235.56</v>
      </c>
    </row>
    <row r="504" spans="1:4" ht="21.6" x14ac:dyDescent="0.3">
      <c r="A504" s="178">
        <v>7023000</v>
      </c>
      <c r="B504" s="164" t="s">
        <v>31106</v>
      </c>
      <c r="C504" s="165" t="s">
        <v>44</v>
      </c>
      <c r="D504" s="166">
        <v>935.59</v>
      </c>
    </row>
    <row r="505" spans="1:4" ht="21.6" x14ac:dyDescent="0.3">
      <c r="A505" s="178">
        <v>7024000</v>
      </c>
      <c r="B505" s="164" t="s">
        <v>31107</v>
      </c>
      <c r="C505" s="165" t="s">
        <v>44</v>
      </c>
      <c r="D505" s="166">
        <v>791.99</v>
      </c>
    </row>
    <row r="506" spans="1:4" ht="21.6" x14ac:dyDescent="0.3">
      <c r="A506" s="178">
        <v>7025000</v>
      </c>
      <c r="B506" s="164" t="s">
        <v>31108</v>
      </c>
      <c r="C506" s="165" t="s">
        <v>44</v>
      </c>
      <c r="D506" s="166">
        <v>956.48</v>
      </c>
    </row>
    <row r="507" spans="1:4" ht="21.6" x14ac:dyDescent="0.3">
      <c r="A507" s="178">
        <v>7026000</v>
      </c>
      <c r="B507" s="164" t="s">
        <v>31109</v>
      </c>
      <c r="C507" s="165" t="s">
        <v>44</v>
      </c>
      <c r="D507" s="166">
        <v>812.89</v>
      </c>
    </row>
    <row r="508" spans="1:4" ht="21.6" x14ac:dyDescent="0.3">
      <c r="A508" s="178">
        <v>7030000</v>
      </c>
      <c r="B508" s="164" t="s">
        <v>31110</v>
      </c>
      <c r="C508" s="165" t="s">
        <v>47</v>
      </c>
      <c r="D508" s="166">
        <v>258.13</v>
      </c>
    </row>
    <row r="509" spans="1:4" ht="21.6" x14ac:dyDescent="0.3">
      <c r="A509" s="178">
        <v>7031000</v>
      </c>
      <c r="B509" s="164" t="s">
        <v>31111</v>
      </c>
      <c r="C509" s="165" t="s">
        <v>47</v>
      </c>
      <c r="D509" s="166">
        <v>301.36</v>
      </c>
    </row>
    <row r="510" spans="1:4" ht="21.6" x14ac:dyDescent="0.3">
      <c r="A510" s="178">
        <v>7032000</v>
      </c>
      <c r="B510" s="164" t="s">
        <v>31112</v>
      </c>
      <c r="C510" s="165" t="s">
        <v>47</v>
      </c>
      <c r="D510" s="166">
        <v>328.9</v>
      </c>
    </row>
    <row r="511" spans="1:4" ht="21.6" x14ac:dyDescent="0.3">
      <c r="A511" s="178">
        <v>7034000</v>
      </c>
      <c r="B511" s="164" t="s">
        <v>604</v>
      </c>
      <c r="C511" s="165" t="s">
        <v>44</v>
      </c>
      <c r="D511" s="166">
        <v>771.08</v>
      </c>
    </row>
    <row r="512" spans="1:4" ht="14.4" x14ac:dyDescent="0.3">
      <c r="A512" s="178">
        <v>7035000</v>
      </c>
      <c r="B512" s="164" t="s">
        <v>552</v>
      </c>
      <c r="C512" s="165" t="s">
        <v>553</v>
      </c>
      <c r="D512" s="166">
        <v>2.09</v>
      </c>
    </row>
    <row r="513" spans="1:4" ht="31.8" x14ac:dyDescent="0.3">
      <c r="A513" s="178">
        <v>7040001</v>
      </c>
      <c r="B513" s="164" t="s">
        <v>605</v>
      </c>
      <c r="C513" s="165" t="s">
        <v>47</v>
      </c>
      <c r="D513" s="166">
        <v>13.77</v>
      </c>
    </row>
    <row r="514" spans="1:4" ht="31.8" x14ac:dyDescent="0.3">
      <c r="A514" s="178">
        <v>7040002</v>
      </c>
      <c r="B514" s="164" t="s">
        <v>606</v>
      </c>
      <c r="C514" s="165" t="s">
        <v>47</v>
      </c>
      <c r="D514" s="166">
        <v>14.53</v>
      </c>
    </row>
    <row r="515" spans="1:4" ht="31.8" x14ac:dyDescent="0.3">
      <c r="A515" s="178">
        <v>7040003</v>
      </c>
      <c r="B515" s="164" t="s">
        <v>607</v>
      </c>
      <c r="C515" s="165" t="s">
        <v>47</v>
      </c>
      <c r="D515" s="166">
        <v>15.45</v>
      </c>
    </row>
    <row r="516" spans="1:4" ht="31.8" x14ac:dyDescent="0.3">
      <c r="A516" s="178">
        <v>7040004</v>
      </c>
      <c r="B516" s="164" t="s">
        <v>608</v>
      </c>
      <c r="C516" s="165" t="s">
        <v>47</v>
      </c>
      <c r="D516" s="166">
        <v>16.54</v>
      </c>
    </row>
    <row r="517" spans="1:4" ht="31.8" x14ac:dyDescent="0.3">
      <c r="A517" s="178">
        <v>7040005</v>
      </c>
      <c r="B517" s="164" t="s">
        <v>609</v>
      </c>
      <c r="C517" s="165" t="s">
        <v>47</v>
      </c>
      <c r="D517" s="166">
        <v>17.73</v>
      </c>
    </row>
    <row r="518" spans="1:4" ht="31.8" x14ac:dyDescent="0.3">
      <c r="A518" s="178">
        <v>7040006</v>
      </c>
      <c r="B518" s="164" t="s">
        <v>610</v>
      </c>
      <c r="C518" s="165" t="s">
        <v>47</v>
      </c>
      <c r="D518" s="166">
        <v>19.14</v>
      </c>
    </row>
    <row r="519" spans="1:4" ht="31.8" x14ac:dyDescent="0.3">
      <c r="A519" s="178">
        <v>7040007</v>
      </c>
      <c r="B519" s="164" t="s">
        <v>611</v>
      </c>
      <c r="C519" s="165" t="s">
        <v>47</v>
      </c>
      <c r="D519" s="166">
        <v>22.09</v>
      </c>
    </row>
    <row r="520" spans="1:4" ht="31.8" x14ac:dyDescent="0.3">
      <c r="A520" s="178">
        <v>7040008</v>
      </c>
      <c r="B520" s="164" t="s">
        <v>612</v>
      </c>
      <c r="C520" s="165" t="s">
        <v>47</v>
      </c>
      <c r="D520" s="166">
        <v>22.78</v>
      </c>
    </row>
    <row r="521" spans="1:4" ht="31.8" x14ac:dyDescent="0.3">
      <c r="A521" s="178">
        <v>7040009</v>
      </c>
      <c r="B521" s="164" t="s">
        <v>613</v>
      </c>
      <c r="C521" s="165" t="s">
        <v>47</v>
      </c>
      <c r="D521" s="166">
        <v>28.39</v>
      </c>
    </row>
    <row r="522" spans="1:4" ht="31.8" x14ac:dyDescent="0.3">
      <c r="A522" s="178">
        <v>7101001</v>
      </c>
      <c r="B522" s="164" t="s">
        <v>31113</v>
      </c>
      <c r="C522" s="165" t="s">
        <v>6</v>
      </c>
      <c r="D522" s="166">
        <v>3136.37</v>
      </c>
    </row>
    <row r="523" spans="1:4" ht="31.8" x14ac:dyDescent="0.3">
      <c r="A523" s="178">
        <v>7101002</v>
      </c>
      <c r="B523" s="164" t="s">
        <v>31114</v>
      </c>
      <c r="C523" s="165" t="s">
        <v>6</v>
      </c>
      <c r="D523" s="166">
        <v>3561.33</v>
      </c>
    </row>
    <row r="524" spans="1:4" ht="31.8" x14ac:dyDescent="0.3">
      <c r="A524" s="178">
        <v>7101003</v>
      </c>
      <c r="B524" s="164" t="s">
        <v>31115</v>
      </c>
      <c r="C524" s="165" t="s">
        <v>6</v>
      </c>
      <c r="D524" s="166">
        <v>3972.36</v>
      </c>
    </row>
    <row r="525" spans="1:4" ht="31.8" x14ac:dyDescent="0.3">
      <c r="A525" s="178">
        <v>7101005</v>
      </c>
      <c r="B525" s="164" t="s">
        <v>31116</v>
      </c>
      <c r="C525" s="165" t="s">
        <v>6</v>
      </c>
      <c r="D525" s="166">
        <v>4690.28</v>
      </c>
    </row>
    <row r="526" spans="1:4" ht="31.8" x14ac:dyDescent="0.3">
      <c r="A526" s="178">
        <v>7101006</v>
      </c>
      <c r="B526" s="164" t="s">
        <v>31117</v>
      </c>
      <c r="C526" s="165" t="s">
        <v>6</v>
      </c>
      <c r="D526" s="166">
        <v>4744.66</v>
      </c>
    </row>
    <row r="527" spans="1:4" ht="31.8" x14ac:dyDescent="0.3">
      <c r="A527" s="178">
        <v>7101007</v>
      </c>
      <c r="B527" s="164" t="s">
        <v>31118</v>
      </c>
      <c r="C527" s="165" t="s">
        <v>6</v>
      </c>
      <c r="D527" s="166">
        <v>6533.3</v>
      </c>
    </row>
    <row r="528" spans="1:4" ht="31.8" x14ac:dyDescent="0.3">
      <c r="A528" s="178">
        <v>7101008</v>
      </c>
      <c r="B528" s="164" t="s">
        <v>31119</v>
      </c>
      <c r="C528" s="165" t="s">
        <v>6</v>
      </c>
      <c r="D528" s="166">
        <v>7084.89</v>
      </c>
    </row>
    <row r="529" spans="1:4" ht="31.8" x14ac:dyDescent="0.3">
      <c r="A529" s="178">
        <v>7101009</v>
      </c>
      <c r="B529" s="164" t="s">
        <v>31120</v>
      </c>
      <c r="C529" s="165" t="s">
        <v>6</v>
      </c>
      <c r="D529" s="166">
        <v>7717.89</v>
      </c>
    </row>
    <row r="530" spans="1:4" ht="31.8" x14ac:dyDescent="0.3">
      <c r="A530" s="178">
        <v>7102001</v>
      </c>
      <c r="B530" s="164" t="s">
        <v>31121</v>
      </c>
      <c r="C530" s="165" t="s">
        <v>37</v>
      </c>
      <c r="D530" s="166">
        <v>497.87</v>
      </c>
    </row>
    <row r="531" spans="1:4" ht="31.8" x14ac:dyDescent="0.3">
      <c r="A531" s="178">
        <v>7102002</v>
      </c>
      <c r="B531" s="164" t="s">
        <v>31122</v>
      </c>
      <c r="C531" s="165" t="s">
        <v>37</v>
      </c>
      <c r="D531" s="166">
        <v>559.02</v>
      </c>
    </row>
    <row r="532" spans="1:4" ht="31.8" x14ac:dyDescent="0.3">
      <c r="A532" s="178">
        <v>7102003</v>
      </c>
      <c r="B532" s="164" t="s">
        <v>31123</v>
      </c>
      <c r="C532" s="165" t="s">
        <v>37</v>
      </c>
      <c r="D532" s="166">
        <v>559.02</v>
      </c>
    </row>
    <row r="533" spans="1:4" ht="31.8" x14ac:dyDescent="0.3">
      <c r="A533" s="178">
        <v>7102004</v>
      </c>
      <c r="B533" s="164" t="s">
        <v>31124</v>
      </c>
      <c r="C533" s="165" t="s">
        <v>37</v>
      </c>
      <c r="D533" s="166">
        <v>619.86</v>
      </c>
    </row>
    <row r="534" spans="1:4" ht="31.8" x14ac:dyDescent="0.3">
      <c r="A534" s="178">
        <v>7102005</v>
      </c>
      <c r="B534" s="164" t="s">
        <v>31125</v>
      </c>
      <c r="C534" s="165" t="s">
        <v>37</v>
      </c>
      <c r="D534" s="166">
        <v>619.86</v>
      </c>
    </row>
    <row r="535" spans="1:4" ht="31.8" x14ac:dyDescent="0.3">
      <c r="A535" s="178">
        <v>7102006</v>
      </c>
      <c r="B535" s="164" t="s">
        <v>31126</v>
      </c>
      <c r="C535" s="165" t="s">
        <v>37</v>
      </c>
      <c r="D535" s="166">
        <v>656.08</v>
      </c>
    </row>
    <row r="536" spans="1:4" ht="31.8" x14ac:dyDescent="0.3">
      <c r="A536" s="178">
        <v>7102007</v>
      </c>
      <c r="B536" s="164" t="s">
        <v>31127</v>
      </c>
      <c r="C536" s="165" t="s">
        <v>37</v>
      </c>
      <c r="D536" s="166">
        <v>355.42</v>
      </c>
    </row>
    <row r="537" spans="1:4" ht="31.8" x14ac:dyDescent="0.3">
      <c r="A537" s="178">
        <v>7102008</v>
      </c>
      <c r="B537" s="164" t="s">
        <v>31128</v>
      </c>
      <c r="C537" s="165" t="s">
        <v>37</v>
      </c>
      <c r="D537" s="166">
        <v>355.42</v>
      </c>
    </row>
    <row r="538" spans="1:4" ht="21.6" x14ac:dyDescent="0.3">
      <c r="A538" s="178">
        <v>7103001</v>
      </c>
      <c r="B538" s="164" t="s">
        <v>31129</v>
      </c>
      <c r="C538" s="165" t="s">
        <v>6</v>
      </c>
      <c r="D538" s="166">
        <v>2463.73</v>
      </c>
    </row>
    <row r="539" spans="1:4" ht="21.6" x14ac:dyDescent="0.3">
      <c r="A539" s="178">
        <v>7103002</v>
      </c>
      <c r="B539" s="164" t="s">
        <v>31130</v>
      </c>
      <c r="C539" s="165" t="s">
        <v>6</v>
      </c>
      <c r="D539" s="166">
        <v>2709.85</v>
      </c>
    </row>
    <row r="540" spans="1:4" ht="21.6" x14ac:dyDescent="0.3">
      <c r="A540" s="178">
        <v>7103003</v>
      </c>
      <c r="B540" s="164" t="s">
        <v>31131</v>
      </c>
      <c r="C540" s="165" t="s">
        <v>6</v>
      </c>
      <c r="D540" s="166">
        <v>4273.18</v>
      </c>
    </row>
    <row r="541" spans="1:4" ht="21.6" x14ac:dyDescent="0.3">
      <c r="A541" s="178">
        <v>7103004</v>
      </c>
      <c r="B541" s="164" t="s">
        <v>31132</v>
      </c>
      <c r="C541" s="165" t="s">
        <v>6</v>
      </c>
      <c r="D541" s="166">
        <v>3960.1</v>
      </c>
    </row>
    <row r="542" spans="1:4" ht="21.6" x14ac:dyDescent="0.3">
      <c r="A542" s="178">
        <v>7103005</v>
      </c>
      <c r="B542" s="164" t="s">
        <v>31133</v>
      </c>
      <c r="C542" s="165" t="s">
        <v>6</v>
      </c>
      <c r="D542" s="166">
        <v>4594.07</v>
      </c>
    </row>
    <row r="543" spans="1:4" ht="21.6" x14ac:dyDescent="0.3">
      <c r="A543" s="178">
        <v>7103006</v>
      </c>
      <c r="B543" s="164" t="s">
        <v>31134</v>
      </c>
      <c r="C543" s="165" t="s">
        <v>6</v>
      </c>
      <c r="D543" s="166">
        <v>5244.69</v>
      </c>
    </row>
    <row r="544" spans="1:4" ht="21.6" x14ac:dyDescent="0.3">
      <c r="A544" s="178">
        <v>7103007</v>
      </c>
      <c r="B544" s="164" t="s">
        <v>31135</v>
      </c>
      <c r="C544" s="165" t="s">
        <v>6</v>
      </c>
      <c r="D544" s="166">
        <v>4279.6000000000004</v>
      </c>
    </row>
    <row r="545" spans="1:4" ht="21.6" x14ac:dyDescent="0.3">
      <c r="A545" s="178">
        <v>7103008</v>
      </c>
      <c r="B545" s="164" t="s">
        <v>31136</v>
      </c>
      <c r="C545" s="165" t="s">
        <v>6</v>
      </c>
      <c r="D545" s="166">
        <v>4930.22</v>
      </c>
    </row>
    <row r="546" spans="1:4" ht="21.6" x14ac:dyDescent="0.3">
      <c r="A546" s="178">
        <v>7103009</v>
      </c>
      <c r="B546" s="164" t="s">
        <v>31137</v>
      </c>
      <c r="C546" s="165" t="s">
        <v>6</v>
      </c>
      <c r="D546" s="166">
        <v>6668.67</v>
      </c>
    </row>
    <row r="547" spans="1:4" ht="21.6" x14ac:dyDescent="0.3">
      <c r="A547" s="178">
        <v>7103010</v>
      </c>
      <c r="B547" s="164" t="s">
        <v>31138</v>
      </c>
      <c r="C547" s="165" t="s">
        <v>6</v>
      </c>
      <c r="D547" s="166">
        <v>7496.02</v>
      </c>
    </row>
    <row r="548" spans="1:4" ht="21.6" x14ac:dyDescent="0.3">
      <c r="A548" s="178">
        <v>7103011</v>
      </c>
      <c r="B548" s="164" t="s">
        <v>31139</v>
      </c>
      <c r="C548" s="165" t="s">
        <v>6</v>
      </c>
      <c r="D548" s="166">
        <v>8238.9500000000007</v>
      </c>
    </row>
    <row r="549" spans="1:4" ht="21.6" x14ac:dyDescent="0.3">
      <c r="A549" s="178">
        <v>7103012</v>
      </c>
      <c r="B549" s="164" t="s">
        <v>31140</v>
      </c>
      <c r="C549" s="165" t="s">
        <v>6</v>
      </c>
      <c r="D549" s="166">
        <v>7215.66</v>
      </c>
    </row>
    <row r="550" spans="1:4" ht="21.6" x14ac:dyDescent="0.3">
      <c r="A550" s="178">
        <v>7103013</v>
      </c>
      <c r="B550" s="164" t="s">
        <v>31141</v>
      </c>
      <c r="C550" s="165" t="s">
        <v>6</v>
      </c>
      <c r="D550" s="166">
        <v>9627.4599999999991</v>
      </c>
    </row>
    <row r="551" spans="1:4" ht="21.6" x14ac:dyDescent="0.3">
      <c r="A551" s="178">
        <v>7103014</v>
      </c>
      <c r="B551" s="164" t="s">
        <v>31142</v>
      </c>
      <c r="C551" s="165" t="s">
        <v>6</v>
      </c>
      <c r="D551" s="166">
        <v>10967.82</v>
      </c>
    </row>
    <row r="552" spans="1:4" ht="21.6" x14ac:dyDescent="0.3">
      <c r="A552" s="178">
        <v>7103015</v>
      </c>
      <c r="B552" s="164" t="s">
        <v>31043</v>
      </c>
      <c r="C552" s="165" t="s">
        <v>6</v>
      </c>
      <c r="D552" s="166">
        <v>17137.77</v>
      </c>
    </row>
    <row r="553" spans="1:4" ht="21.6" x14ac:dyDescent="0.3">
      <c r="A553" s="178">
        <v>7104001</v>
      </c>
      <c r="B553" s="164" t="s">
        <v>31143</v>
      </c>
      <c r="C553" s="165" t="s">
        <v>37</v>
      </c>
      <c r="D553" s="166">
        <v>487.66</v>
      </c>
    </row>
    <row r="554" spans="1:4" ht="21.6" x14ac:dyDescent="0.3">
      <c r="A554" s="178">
        <v>7104002</v>
      </c>
      <c r="B554" s="164" t="s">
        <v>31144</v>
      </c>
      <c r="C554" s="165" t="s">
        <v>37</v>
      </c>
      <c r="D554" s="166">
        <v>487.66</v>
      </c>
    </row>
    <row r="555" spans="1:4" ht="21.6" x14ac:dyDescent="0.3">
      <c r="A555" s="178">
        <v>7104003</v>
      </c>
      <c r="B555" s="164" t="s">
        <v>31145</v>
      </c>
      <c r="C555" s="165" t="s">
        <v>37</v>
      </c>
      <c r="D555" s="166">
        <v>487.66</v>
      </c>
    </row>
    <row r="556" spans="1:4" ht="21.6" x14ac:dyDescent="0.3">
      <c r="A556" s="178">
        <v>7104004</v>
      </c>
      <c r="B556" s="164" t="s">
        <v>31146</v>
      </c>
      <c r="C556" s="165" t="s">
        <v>37</v>
      </c>
      <c r="D556" s="166">
        <v>584.92999999999995</v>
      </c>
    </row>
    <row r="557" spans="1:4" ht="21.6" x14ac:dyDescent="0.3">
      <c r="A557" s="178">
        <v>7104005</v>
      </c>
      <c r="B557" s="164" t="s">
        <v>31147</v>
      </c>
      <c r="C557" s="165" t="s">
        <v>37</v>
      </c>
      <c r="D557" s="166">
        <v>598.46</v>
      </c>
    </row>
    <row r="558" spans="1:4" ht="21.6" x14ac:dyDescent="0.3">
      <c r="A558" s="178">
        <v>7104006</v>
      </c>
      <c r="B558" s="164" t="s">
        <v>31148</v>
      </c>
      <c r="C558" s="165" t="s">
        <v>31149</v>
      </c>
      <c r="D558" s="166">
        <v>604.02</v>
      </c>
    </row>
    <row r="559" spans="1:4" ht="21.6" x14ac:dyDescent="0.3">
      <c r="A559" s="178">
        <v>7104007</v>
      </c>
      <c r="B559" s="164" t="s">
        <v>31150</v>
      </c>
      <c r="C559" s="165" t="s">
        <v>37</v>
      </c>
      <c r="D559" s="166">
        <v>593.71</v>
      </c>
    </row>
    <row r="560" spans="1:4" ht="21.6" x14ac:dyDescent="0.3">
      <c r="A560" s="178">
        <v>7104008</v>
      </c>
      <c r="B560" s="164" t="s">
        <v>31151</v>
      </c>
      <c r="C560" s="165" t="s">
        <v>37</v>
      </c>
      <c r="D560" s="166">
        <v>603.54999999999995</v>
      </c>
    </row>
    <row r="561" spans="1:4" ht="21.6" x14ac:dyDescent="0.3">
      <c r="A561" s="178">
        <v>7104009</v>
      </c>
      <c r="B561" s="164" t="s">
        <v>31152</v>
      </c>
      <c r="C561" s="165" t="s">
        <v>37</v>
      </c>
      <c r="D561" s="166">
        <v>604.82000000000005</v>
      </c>
    </row>
    <row r="562" spans="1:4" ht="21.6" x14ac:dyDescent="0.3">
      <c r="A562" s="178">
        <v>7104010</v>
      </c>
      <c r="B562" s="164" t="s">
        <v>31153</v>
      </c>
      <c r="C562" s="165" t="s">
        <v>37</v>
      </c>
      <c r="D562" s="166">
        <v>632.4</v>
      </c>
    </row>
    <row r="563" spans="1:4" ht="21.6" x14ac:dyDescent="0.3">
      <c r="A563" s="178">
        <v>7104011</v>
      </c>
      <c r="B563" s="164" t="s">
        <v>31154</v>
      </c>
      <c r="C563" s="165" t="s">
        <v>37</v>
      </c>
      <c r="D563" s="166">
        <v>623.4</v>
      </c>
    </row>
    <row r="564" spans="1:4" ht="21.6" x14ac:dyDescent="0.3">
      <c r="A564" s="178">
        <v>7104012</v>
      </c>
      <c r="B564" s="164" t="s">
        <v>31155</v>
      </c>
      <c r="C564" s="165" t="s">
        <v>37</v>
      </c>
      <c r="D564" s="166">
        <v>617.27</v>
      </c>
    </row>
    <row r="565" spans="1:4" ht="21.6" x14ac:dyDescent="0.3">
      <c r="A565" s="178">
        <v>7104013</v>
      </c>
      <c r="B565" s="164" t="s">
        <v>31156</v>
      </c>
      <c r="C565" s="165" t="s">
        <v>37</v>
      </c>
      <c r="D565" s="166">
        <v>342.78</v>
      </c>
    </row>
    <row r="566" spans="1:4" ht="21.6" x14ac:dyDescent="0.3">
      <c r="A566" s="178">
        <v>7104014</v>
      </c>
      <c r="B566" s="164" t="s">
        <v>31157</v>
      </c>
      <c r="C566" s="165" t="s">
        <v>37</v>
      </c>
      <c r="D566" s="166">
        <v>338.83</v>
      </c>
    </row>
    <row r="567" spans="1:4" ht="21.6" x14ac:dyDescent="0.3">
      <c r="A567" s="178">
        <v>7104015</v>
      </c>
      <c r="B567" s="164" t="s">
        <v>31158</v>
      </c>
      <c r="C567" s="165" t="s">
        <v>37</v>
      </c>
      <c r="D567" s="166">
        <v>352.64</v>
      </c>
    </row>
    <row r="568" spans="1:4" ht="21.6" x14ac:dyDescent="0.3">
      <c r="A568" s="178">
        <v>7107001</v>
      </c>
      <c r="B568" s="164" t="s">
        <v>31159</v>
      </c>
      <c r="C568" s="165" t="s">
        <v>37</v>
      </c>
      <c r="D568" s="166">
        <v>167.65</v>
      </c>
    </row>
    <row r="569" spans="1:4" ht="14.4" x14ac:dyDescent="0.3">
      <c r="A569" s="178">
        <v>7107002</v>
      </c>
      <c r="B569" s="164" t="s">
        <v>31160</v>
      </c>
      <c r="C569" s="165" t="s">
        <v>37</v>
      </c>
      <c r="D569" s="166">
        <v>65.790000000000006</v>
      </c>
    </row>
    <row r="570" spans="1:4" ht="21.6" x14ac:dyDescent="0.3">
      <c r="A570" s="178">
        <v>7107003</v>
      </c>
      <c r="B570" s="164" t="s">
        <v>31161</v>
      </c>
      <c r="C570" s="165" t="s">
        <v>37</v>
      </c>
      <c r="D570" s="166">
        <v>167.65</v>
      </c>
    </row>
    <row r="571" spans="1:4" ht="21.6" x14ac:dyDescent="0.3">
      <c r="A571" s="178">
        <v>7109001</v>
      </c>
      <c r="B571" s="164" t="s">
        <v>31162</v>
      </c>
      <c r="C571" s="165" t="s">
        <v>47</v>
      </c>
      <c r="D571" s="166">
        <v>315.82</v>
      </c>
    </row>
    <row r="572" spans="1:4" ht="31.8" x14ac:dyDescent="0.3">
      <c r="A572" s="178">
        <v>7109002</v>
      </c>
      <c r="B572" s="164" t="s">
        <v>31163</v>
      </c>
      <c r="C572" s="165" t="s">
        <v>44</v>
      </c>
      <c r="D572" s="166">
        <v>1191.1500000000001</v>
      </c>
    </row>
    <row r="573" spans="1:4" x14ac:dyDescent="0.25">
      <c r="A573" s="176">
        <v>8000000</v>
      </c>
      <c r="B573" s="124" t="s">
        <v>614</v>
      </c>
      <c r="C573" s="127"/>
      <c r="D573" s="177"/>
    </row>
    <row r="574" spans="1:4" ht="14.4" x14ac:dyDescent="0.3">
      <c r="A574" s="178">
        <v>8001000</v>
      </c>
      <c r="B574" s="164" t="s">
        <v>615</v>
      </c>
      <c r="C574" s="165" t="s">
        <v>37</v>
      </c>
      <c r="D574" s="166">
        <v>121.08</v>
      </c>
    </row>
    <row r="575" spans="1:4" ht="21.6" x14ac:dyDescent="0.3">
      <c r="A575" s="178">
        <v>8006000</v>
      </c>
      <c r="B575" s="164" t="s">
        <v>161</v>
      </c>
      <c r="C575" s="165" t="s">
        <v>37</v>
      </c>
      <c r="D575" s="166">
        <v>382.93</v>
      </c>
    </row>
    <row r="576" spans="1:4" ht="21.6" x14ac:dyDescent="0.3">
      <c r="A576" s="178">
        <v>8007000</v>
      </c>
      <c r="B576" s="164" t="s">
        <v>162</v>
      </c>
      <c r="C576" s="165" t="s">
        <v>37</v>
      </c>
      <c r="D576" s="166">
        <v>550.67999999999995</v>
      </c>
    </row>
    <row r="577" spans="1:4" ht="14.4" x14ac:dyDescent="0.3">
      <c r="A577" s="178">
        <v>8013000</v>
      </c>
      <c r="B577" s="164" t="s">
        <v>616</v>
      </c>
      <c r="C577" s="165" t="s">
        <v>47</v>
      </c>
      <c r="D577" s="166">
        <v>78.180000000000007</v>
      </c>
    </row>
    <row r="578" spans="1:4" ht="14.4" x14ac:dyDescent="0.3">
      <c r="A578" s="178">
        <v>8014000</v>
      </c>
      <c r="B578" s="164" t="s">
        <v>617</v>
      </c>
      <c r="C578" s="165" t="s">
        <v>156</v>
      </c>
      <c r="D578" s="166" t="s">
        <v>156</v>
      </c>
    </row>
    <row r="579" spans="1:4" ht="14.4" x14ac:dyDescent="0.3">
      <c r="A579" s="178">
        <v>8014001</v>
      </c>
      <c r="B579" s="164" t="s">
        <v>618</v>
      </c>
      <c r="C579" s="165" t="s">
        <v>47</v>
      </c>
      <c r="D579" s="166">
        <v>85.75</v>
      </c>
    </row>
    <row r="580" spans="1:4" ht="14.4" x14ac:dyDescent="0.3">
      <c r="A580" s="178">
        <v>8014002</v>
      </c>
      <c r="B580" s="164" t="s">
        <v>619</v>
      </c>
      <c r="C580" s="165" t="s">
        <v>47</v>
      </c>
      <c r="D580" s="166">
        <v>79.45</v>
      </c>
    </row>
    <row r="581" spans="1:4" ht="14.4" x14ac:dyDescent="0.3">
      <c r="A581" s="178">
        <v>8015000</v>
      </c>
      <c r="B581" s="164" t="s">
        <v>620</v>
      </c>
      <c r="C581" s="165" t="s">
        <v>156</v>
      </c>
      <c r="D581" s="166" t="s">
        <v>156</v>
      </c>
    </row>
    <row r="582" spans="1:4" ht="14.4" x14ac:dyDescent="0.3">
      <c r="A582" s="178">
        <v>8015001</v>
      </c>
      <c r="B582" s="164" t="s">
        <v>621</v>
      </c>
      <c r="C582" s="165" t="s">
        <v>47</v>
      </c>
      <c r="D582" s="166">
        <v>108.65</v>
      </c>
    </row>
    <row r="583" spans="1:4" ht="14.4" x14ac:dyDescent="0.3">
      <c r="A583" s="178">
        <v>8015002</v>
      </c>
      <c r="B583" s="164" t="s">
        <v>622</v>
      </c>
      <c r="C583" s="165" t="s">
        <v>47</v>
      </c>
      <c r="D583" s="166">
        <v>85.64</v>
      </c>
    </row>
    <row r="584" spans="1:4" ht="14.4" x14ac:dyDescent="0.3">
      <c r="A584" s="178">
        <v>8016000</v>
      </c>
      <c r="B584" s="164" t="s">
        <v>623</v>
      </c>
      <c r="C584" s="165" t="s">
        <v>47</v>
      </c>
      <c r="D584" s="166">
        <v>128.69</v>
      </c>
    </row>
    <row r="585" spans="1:4" ht="21.6" x14ac:dyDescent="0.3">
      <c r="A585" s="178">
        <v>8018001</v>
      </c>
      <c r="B585" s="164" t="s">
        <v>624</v>
      </c>
      <c r="C585" s="165" t="s">
        <v>625</v>
      </c>
      <c r="D585" s="166">
        <v>11.84</v>
      </c>
    </row>
    <row r="586" spans="1:4" ht="21.6" x14ac:dyDescent="0.3">
      <c r="A586" s="178">
        <v>8018002</v>
      </c>
      <c r="B586" s="164" t="s">
        <v>626</v>
      </c>
      <c r="C586" s="165" t="s">
        <v>44</v>
      </c>
      <c r="D586" s="166">
        <v>34.49</v>
      </c>
    </row>
    <row r="587" spans="1:4" ht="14.4" x14ac:dyDescent="0.3">
      <c r="A587" s="178">
        <v>8019000</v>
      </c>
      <c r="B587" s="164" t="s">
        <v>591</v>
      </c>
      <c r="C587" s="165" t="s">
        <v>42</v>
      </c>
      <c r="D587" s="166">
        <v>12.39</v>
      </c>
    </row>
    <row r="588" spans="1:4" ht="14.4" x14ac:dyDescent="0.3">
      <c r="A588" s="178">
        <v>8020000</v>
      </c>
      <c r="B588" s="164" t="s">
        <v>627</v>
      </c>
      <c r="C588" s="165" t="s">
        <v>42</v>
      </c>
      <c r="D588" s="166">
        <v>10.84</v>
      </c>
    </row>
    <row r="589" spans="1:4" ht="14.4" x14ac:dyDescent="0.3">
      <c r="A589" s="178">
        <v>8021000</v>
      </c>
      <c r="B589" s="164" t="s">
        <v>628</v>
      </c>
      <c r="C589" s="165" t="s">
        <v>42</v>
      </c>
      <c r="D589" s="166">
        <v>10.84</v>
      </c>
    </row>
    <row r="590" spans="1:4" ht="14.4" x14ac:dyDescent="0.3">
      <c r="A590" s="178">
        <v>8022000</v>
      </c>
      <c r="B590" s="164" t="s">
        <v>593</v>
      </c>
      <c r="C590" s="165" t="s">
        <v>42</v>
      </c>
      <c r="D590" s="166">
        <v>11.5</v>
      </c>
    </row>
    <row r="591" spans="1:4" ht="14.4" x14ac:dyDescent="0.3">
      <c r="A591" s="178">
        <v>8023000</v>
      </c>
      <c r="B591" s="164" t="s">
        <v>594</v>
      </c>
      <c r="C591" s="165" t="s">
        <v>42</v>
      </c>
      <c r="D591" s="166">
        <v>10.63</v>
      </c>
    </row>
    <row r="592" spans="1:4" ht="14.4" x14ac:dyDescent="0.3">
      <c r="A592" s="178">
        <v>8024000</v>
      </c>
      <c r="B592" s="164" t="s">
        <v>629</v>
      </c>
      <c r="C592" s="165" t="s">
        <v>44</v>
      </c>
      <c r="D592" s="166">
        <v>464.54</v>
      </c>
    </row>
    <row r="593" spans="1:4" ht="14.4" x14ac:dyDescent="0.3">
      <c r="A593" s="178">
        <v>8025000</v>
      </c>
      <c r="B593" s="164" t="s">
        <v>26487</v>
      </c>
      <c r="C593" s="165" t="s">
        <v>44</v>
      </c>
      <c r="D593" s="166">
        <v>485.86</v>
      </c>
    </row>
    <row r="594" spans="1:4" ht="14.4" x14ac:dyDescent="0.3">
      <c r="A594" s="178">
        <v>8026000</v>
      </c>
      <c r="B594" s="164" t="s">
        <v>26488</v>
      </c>
      <c r="C594" s="165" t="s">
        <v>44</v>
      </c>
      <c r="D594" s="166">
        <v>510.07</v>
      </c>
    </row>
    <row r="595" spans="1:4" ht="14.4" x14ac:dyDescent="0.3">
      <c r="A595" s="178">
        <v>8027000</v>
      </c>
      <c r="B595" s="164" t="s">
        <v>26489</v>
      </c>
      <c r="C595" s="165" t="s">
        <v>44</v>
      </c>
      <c r="D595" s="166">
        <v>531.65</v>
      </c>
    </row>
    <row r="596" spans="1:4" ht="14.4" x14ac:dyDescent="0.3">
      <c r="A596" s="178">
        <v>8028000</v>
      </c>
      <c r="B596" s="164" t="s">
        <v>26490</v>
      </c>
      <c r="C596" s="165" t="s">
        <v>44</v>
      </c>
      <c r="D596" s="166">
        <v>553.11</v>
      </c>
    </row>
    <row r="597" spans="1:4" ht="21.6" x14ac:dyDescent="0.3">
      <c r="A597" s="178">
        <v>8029000</v>
      </c>
      <c r="B597" s="164" t="s">
        <v>630</v>
      </c>
      <c r="C597" s="165" t="s">
        <v>44</v>
      </c>
      <c r="D597" s="166">
        <v>773.03</v>
      </c>
    </row>
    <row r="598" spans="1:4" ht="14.4" x14ac:dyDescent="0.3">
      <c r="A598" s="178">
        <v>8030000</v>
      </c>
      <c r="B598" s="164" t="s">
        <v>631</v>
      </c>
      <c r="C598" s="165" t="s">
        <v>44</v>
      </c>
      <c r="D598" s="166">
        <v>1076.69</v>
      </c>
    </row>
    <row r="599" spans="1:4" ht="14.4" x14ac:dyDescent="0.3">
      <c r="A599" s="178">
        <v>8031000</v>
      </c>
      <c r="B599" s="164" t="s">
        <v>632</v>
      </c>
      <c r="C599" s="165" t="s">
        <v>47</v>
      </c>
      <c r="D599" s="166">
        <v>262.19</v>
      </c>
    </row>
    <row r="600" spans="1:4" ht="14.4" x14ac:dyDescent="0.3">
      <c r="A600" s="178">
        <v>8032000</v>
      </c>
      <c r="B600" s="164" t="s">
        <v>633</v>
      </c>
      <c r="C600" s="165" t="s">
        <v>47</v>
      </c>
      <c r="D600" s="166">
        <v>151.33000000000001</v>
      </c>
    </row>
    <row r="601" spans="1:4" ht="14.4" x14ac:dyDescent="0.3">
      <c r="A601" s="178">
        <v>8033000</v>
      </c>
      <c r="B601" s="164" t="s">
        <v>634</v>
      </c>
      <c r="C601" s="165" t="s">
        <v>47</v>
      </c>
      <c r="D601" s="166">
        <v>84</v>
      </c>
    </row>
    <row r="602" spans="1:4" ht="14.4" x14ac:dyDescent="0.3">
      <c r="A602" s="178">
        <v>8034000</v>
      </c>
      <c r="B602" s="164" t="s">
        <v>635</v>
      </c>
      <c r="C602" s="165" t="s">
        <v>47</v>
      </c>
      <c r="D602" s="166">
        <v>120.48</v>
      </c>
    </row>
    <row r="603" spans="1:4" ht="14.4" x14ac:dyDescent="0.3">
      <c r="A603" s="178">
        <v>8035000</v>
      </c>
      <c r="B603" s="164" t="s">
        <v>636</v>
      </c>
      <c r="C603" s="165" t="s">
        <v>44</v>
      </c>
      <c r="D603" s="166">
        <v>502.24</v>
      </c>
    </row>
    <row r="604" spans="1:4" ht="14.4" x14ac:dyDescent="0.3">
      <c r="A604" s="178">
        <v>8036000</v>
      </c>
      <c r="B604" s="164" t="s">
        <v>637</v>
      </c>
      <c r="C604" s="165" t="s">
        <v>44</v>
      </c>
      <c r="D604" s="166">
        <v>774.78</v>
      </c>
    </row>
    <row r="605" spans="1:4" ht="14.4" x14ac:dyDescent="0.3">
      <c r="A605" s="178">
        <v>8037000</v>
      </c>
      <c r="B605" s="164" t="s">
        <v>638</v>
      </c>
      <c r="C605" s="165" t="s">
        <v>47</v>
      </c>
      <c r="D605" s="166">
        <v>10.37</v>
      </c>
    </row>
    <row r="606" spans="1:4" ht="14.4" x14ac:dyDescent="0.3">
      <c r="A606" s="178">
        <v>8038000</v>
      </c>
      <c r="B606" s="164" t="s">
        <v>639</v>
      </c>
      <c r="C606" s="165" t="s">
        <v>47</v>
      </c>
      <c r="D606" s="166">
        <v>59.22</v>
      </c>
    </row>
    <row r="607" spans="1:4" ht="14.4" x14ac:dyDescent="0.3">
      <c r="A607" s="178">
        <v>8039000</v>
      </c>
      <c r="B607" s="164" t="s">
        <v>640</v>
      </c>
      <c r="C607" s="165" t="s">
        <v>47</v>
      </c>
      <c r="D607" s="166">
        <v>33.96</v>
      </c>
    </row>
    <row r="608" spans="1:4" ht="14.4" x14ac:dyDescent="0.3">
      <c r="A608" s="178">
        <v>8040000</v>
      </c>
      <c r="B608" s="164" t="s">
        <v>641</v>
      </c>
      <c r="C608" s="165" t="s">
        <v>47</v>
      </c>
      <c r="D608" s="166">
        <v>24.24</v>
      </c>
    </row>
    <row r="609" spans="1:4" ht="14.4" x14ac:dyDescent="0.3">
      <c r="A609" s="178">
        <v>8041000</v>
      </c>
      <c r="B609" s="164" t="s">
        <v>642</v>
      </c>
      <c r="C609" s="165" t="s">
        <v>47</v>
      </c>
      <c r="D609" s="166">
        <v>79.56</v>
      </c>
    </row>
    <row r="610" spans="1:4" ht="14.4" x14ac:dyDescent="0.3">
      <c r="A610" s="178">
        <v>8042000</v>
      </c>
      <c r="B610" s="164" t="s">
        <v>643</v>
      </c>
      <c r="C610" s="165" t="s">
        <v>47</v>
      </c>
      <c r="D610" s="166">
        <v>214.04</v>
      </c>
    </row>
    <row r="611" spans="1:4" ht="14.4" x14ac:dyDescent="0.3">
      <c r="A611" s="178">
        <v>8043000</v>
      </c>
      <c r="B611" s="164" t="s">
        <v>644</v>
      </c>
      <c r="C611" s="165" t="s">
        <v>37</v>
      </c>
      <c r="D611" s="166">
        <v>53.56</v>
      </c>
    </row>
    <row r="612" spans="1:4" ht="14.4" x14ac:dyDescent="0.3">
      <c r="A612" s="178">
        <v>8044000</v>
      </c>
      <c r="B612" s="164" t="s">
        <v>645</v>
      </c>
      <c r="C612" s="165" t="s">
        <v>37</v>
      </c>
      <c r="D612" s="166">
        <v>102.57</v>
      </c>
    </row>
    <row r="613" spans="1:4" ht="14.4" x14ac:dyDescent="0.3">
      <c r="A613" s="178">
        <v>8045000</v>
      </c>
      <c r="B613" s="164" t="s">
        <v>646</v>
      </c>
      <c r="C613" s="165" t="s">
        <v>134</v>
      </c>
      <c r="D613" s="166">
        <v>60.13</v>
      </c>
    </row>
    <row r="614" spans="1:4" ht="14.4" x14ac:dyDescent="0.3">
      <c r="A614" s="178">
        <v>8046000</v>
      </c>
      <c r="B614" s="164" t="s">
        <v>647</v>
      </c>
      <c r="C614" s="165" t="s">
        <v>134</v>
      </c>
      <c r="D614" s="166">
        <v>162.41999999999999</v>
      </c>
    </row>
    <row r="615" spans="1:4" ht="14.4" x14ac:dyDescent="0.3">
      <c r="A615" s="178">
        <v>8048000</v>
      </c>
      <c r="B615" s="164" t="s">
        <v>648</v>
      </c>
      <c r="C615" s="165" t="s">
        <v>156</v>
      </c>
      <c r="D615" s="166" t="s">
        <v>156</v>
      </c>
    </row>
    <row r="616" spans="1:4" ht="14.4" x14ac:dyDescent="0.3">
      <c r="A616" s="178">
        <v>8048001</v>
      </c>
      <c r="B616" s="164" t="s">
        <v>649</v>
      </c>
      <c r="C616" s="165" t="s">
        <v>37</v>
      </c>
      <c r="D616" s="166">
        <v>1159.79</v>
      </c>
    </row>
    <row r="617" spans="1:4" ht="14.4" x14ac:dyDescent="0.3">
      <c r="A617" s="178">
        <v>8048002</v>
      </c>
      <c r="B617" s="164" t="s">
        <v>650</v>
      </c>
      <c r="C617" s="165" t="s">
        <v>47</v>
      </c>
      <c r="D617" s="166">
        <v>78.569999999999993</v>
      </c>
    </row>
    <row r="618" spans="1:4" ht="14.4" x14ac:dyDescent="0.3">
      <c r="A618" s="178">
        <v>8049000</v>
      </c>
      <c r="B618" s="164" t="s">
        <v>184</v>
      </c>
      <c r="C618" s="165" t="s">
        <v>44</v>
      </c>
      <c r="D618" s="166">
        <v>211.07</v>
      </c>
    </row>
    <row r="619" spans="1:4" ht="14.4" x14ac:dyDescent="0.3">
      <c r="A619" s="178">
        <v>8050000</v>
      </c>
      <c r="B619" s="164" t="s">
        <v>651</v>
      </c>
      <c r="C619" s="165" t="s">
        <v>44</v>
      </c>
      <c r="D619" s="166">
        <v>81.19</v>
      </c>
    </row>
    <row r="620" spans="1:4" ht="14.4" x14ac:dyDescent="0.3">
      <c r="A620" s="178">
        <v>8051000</v>
      </c>
      <c r="B620" s="164" t="s">
        <v>652</v>
      </c>
      <c r="C620" s="165" t="s">
        <v>44</v>
      </c>
      <c r="D620" s="166">
        <v>422.14</v>
      </c>
    </row>
    <row r="621" spans="1:4" ht="14.4" x14ac:dyDescent="0.3">
      <c r="A621" s="178">
        <v>8053000</v>
      </c>
      <c r="B621" s="164" t="s">
        <v>653</v>
      </c>
      <c r="C621" s="165" t="s">
        <v>6</v>
      </c>
      <c r="D621" s="166">
        <v>183.8</v>
      </c>
    </row>
    <row r="622" spans="1:4" ht="14.4" x14ac:dyDescent="0.3">
      <c r="A622" s="178">
        <v>8054000</v>
      </c>
      <c r="B622" s="164" t="s">
        <v>654</v>
      </c>
      <c r="C622" s="165" t="s">
        <v>6</v>
      </c>
      <c r="D622" s="166">
        <v>215.26</v>
      </c>
    </row>
    <row r="623" spans="1:4" ht="14.4" x14ac:dyDescent="0.3">
      <c r="A623" s="178">
        <v>8055000</v>
      </c>
      <c r="B623" s="164" t="s">
        <v>655</v>
      </c>
      <c r="C623" s="165" t="s">
        <v>6</v>
      </c>
      <c r="D623" s="166">
        <v>608.94000000000005</v>
      </c>
    </row>
    <row r="624" spans="1:4" ht="14.4" x14ac:dyDescent="0.3">
      <c r="A624" s="178">
        <v>8056000</v>
      </c>
      <c r="B624" s="164" t="s">
        <v>656</v>
      </c>
      <c r="C624" s="165" t="s">
        <v>6</v>
      </c>
      <c r="D624" s="166">
        <v>696.84</v>
      </c>
    </row>
    <row r="625" spans="1:4" ht="21.6" x14ac:dyDescent="0.3">
      <c r="A625" s="178">
        <v>8057000</v>
      </c>
      <c r="B625" s="164" t="s">
        <v>657</v>
      </c>
      <c r="C625" s="165" t="s">
        <v>37</v>
      </c>
      <c r="D625" s="166">
        <v>541.97</v>
      </c>
    </row>
    <row r="626" spans="1:4" ht="21.6" x14ac:dyDescent="0.3">
      <c r="A626" s="178">
        <v>8058000</v>
      </c>
      <c r="B626" s="164" t="s">
        <v>658</v>
      </c>
      <c r="C626" s="165" t="s">
        <v>37</v>
      </c>
      <c r="D626" s="166">
        <v>960</v>
      </c>
    </row>
    <row r="627" spans="1:4" ht="21.6" x14ac:dyDescent="0.3">
      <c r="A627" s="178">
        <v>8062000</v>
      </c>
      <c r="B627" s="164" t="s">
        <v>659</v>
      </c>
      <c r="C627" s="165" t="s">
        <v>42</v>
      </c>
      <c r="D627" s="166">
        <v>30.29</v>
      </c>
    </row>
    <row r="628" spans="1:4" ht="21.6" x14ac:dyDescent="0.3">
      <c r="A628" s="178">
        <v>8063000</v>
      </c>
      <c r="B628" s="164" t="s">
        <v>660</v>
      </c>
      <c r="C628" s="165" t="s">
        <v>42</v>
      </c>
      <c r="D628" s="166">
        <v>27.83</v>
      </c>
    </row>
    <row r="629" spans="1:4" ht="21.6" x14ac:dyDescent="0.3">
      <c r="A629" s="178">
        <v>8064000</v>
      </c>
      <c r="B629" s="164" t="s">
        <v>661</v>
      </c>
      <c r="C629" s="165" t="s">
        <v>42</v>
      </c>
      <c r="D629" s="166">
        <v>26.23</v>
      </c>
    </row>
    <row r="630" spans="1:4" ht="14.4" x14ac:dyDescent="0.3">
      <c r="A630" s="178">
        <v>8065000</v>
      </c>
      <c r="B630" s="164" t="s">
        <v>31164</v>
      </c>
      <c r="C630" s="165" t="s">
        <v>6</v>
      </c>
      <c r="D630" s="166">
        <v>363.06</v>
      </c>
    </row>
    <row r="631" spans="1:4" ht="14.4" x14ac:dyDescent="0.3">
      <c r="A631" s="178">
        <v>8066000</v>
      </c>
      <c r="B631" s="164" t="s">
        <v>31165</v>
      </c>
      <c r="C631" s="165" t="s">
        <v>6</v>
      </c>
      <c r="D631" s="166">
        <v>518.75</v>
      </c>
    </row>
    <row r="632" spans="1:4" ht="14.4" x14ac:dyDescent="0.3">
      <c r="A632" s="178">
        <v>8067000</v>
      </c>
      <c r="B632" s="164" t="s">
        <v>31166</v>
      </c>
      <c r="C632" s="165" t="s">
        <v>6</v>
      </c>
      <c r="D632" s="166">
        <v>960.91</v>
      </c>
    </row>
    <row r="633" spans="1:4" ht="14.4" x14ac:dyDescent="0.3">
      <c r="A633" s="178">
        <v>8068000</v>
      </c>
      <c r="B633" s="164" t="s">
        <v>662</v>
      </c>
      <c r="C633" s="165" t="s">
        <v>37</v>
      </c>
      <c r="D633" s="166">
        <v>92.1</v>
      </c>
    </row>
    <row r="634" spans="1:4" ht="14.4" x14ac:dyDescent="0.3">
      <c r="A634" s="178">
        <v>8070000</v>
      </c>
      <c r="B634" s="164" t="s">
        <v>663</v>
      </c>
      <c r="C634" s="165" t="s">
        <v>47</v>
      </c>
      <c r="D634" s="166">
        <v>99.24</v>
      </c>
    </row>
    <row r="635" spans="1:4" ht="21.6" x14ac:dyDescent="0.3">
      <c r="A635" s="178">
        <v>8071000</v>
      </c>
      <c r="B635" s="164" t="s">
        <v>31167</v>
      </c>
      <c r="C635" s="165" t="s">
        <v>37</v>
      </c>
      <c r="D635" s="166">
        <v>1102.73</v>
      </c>
    </row>
    <row r="636" spans="1:4" ht="21.6" x14ac:dyDescent="0.3">
      <c r="A636" s="178">
        <v>8072000</v>
      </c>
      <c r="B636" s="164" t="s">
        <v>31168</v>
      </c>
      <c r="C636" s="165" t="s">
        <v>37</v>
      </c>
      <c r="D636" s="166">
        <v>1377.88</v>
      </c>
    </row>
    <row r="637" spans="1:4" ht="21.6" x14ac:dyDescent="0.3">
      <c r="A637" s="178">
        <v>8073000</v>
      </c>
      <c r="B637" s="164" t="s">
        <v>664</v>
      </c>
      <c r="C637" s="165" t="s">
        <v>42</v>
      </c>
      <c r="D637" s="166">
        <v>25.86</v>
      </c>
    </row>
    <row r="638" spans="1:4" ht="21.6" x14ac:dyDescent="0.3">
      <c r="A638" s="178">
        <v>8076000</v>
      </c>
      <c r="B638" s="164" t="s">
        <v>31169</v>
      </c>
      <c r="C638" s="165" t="s">
        <v>37</v>
      </c>
      <c r="D638" s="166">
        <v>36.11</v>
      </c>
    </row>
    <row r="639" spans="1:4" ht="21.6" x14ac:dyDescent="0.3">
      <c r="A639" s="178">
        <v>8077000</v>
      </c>
      <c r="B639" s="164" t="s">
        <v>31170</v>
      </c>
      <c r="C639" s="165" t="s">
        <v>37</v>
      </c>
      <c r="D639" s="166">
        <v>164</v>
      </c>
    </row>
    <row r="640" spans="1:4" ht="21.6" x14ac:dyDescent="0.3">
      <c r="A640" s="178">
        <v>8078000</v>
      </c>
      <c r="B640" s="164" t="s">
        <v>31171</v>
      </c>
      <c r="C640" s="165" t="s">
        <v>37</v>
      </c>
      <c r="D640" s="166">
        <v>1027.3399999999999</v>
      </c>
    </row>
    <row r="641" spans="1:4" ht="14.4" x14ac:dyDescent="0.3">
      <c r="A641" s="178">
        <v>8079000</v>
      </c>
      <c r="B641" s="164" t="s">
        <v>31172</v>
      </c>
      <c r="C641" s="165" t="s">
        <v>6</v>
      </c>
      <c r="D641" s="166">
        <v>1789.24</v>
      </c>
    </row>
    <row r="642" spans="1:4" ht="14.4" x14ac:dyDescent="0.3">
      <c r="A642" s="178">
        <v>8080000</v>
      </c>
      <c r="B642" s="164" t="s">
        <v>665</v>
      </c>
      <c r="C642" s="165" t="s">
        <v>44</v>
      </c>
      <c r="D642" s="166">
        <v>19.100000000000001</v>
      </c>
    </row>
    <row r="643" spans="1:4" ht="14.4" x14ac:dyDescent="0.3">
      <c r="A643" s="178">
        <v>8086000</v>
      </c>
      <c r="B643" s="164" t="s">
        <v>666</v>
      </c>
      <c r="C643" s="165" t="s">
        <v>68</v>
      </c>
      <c r="D643" s="166">
        <v>1.63</v>
      </c>
    </row>
    <row r="644" spans="1:4" ht="14.4" x14ac:dyDescent="0.3">
      <c r="A644" s="178">
        <v>8087000</v>
      </c>
      <c r="B644" s="164" t="s">
        <v>667</v>
      </c>
      <c r="C644" s="165" t="s">
        <v>44</v>
      </c>
      <c r="D644" s="166">
        <v>32.520000000000003</v>
      </c>
    </row>
    <row r="645" spans="1:4" ht="14.4" x14ac:dyDescent="0.3">
      <c r="A645" s="178">
        <v>8104001</v>
      </c>
      <c r="B645" s="164" t="s">
        <v>26502</v>
      </c>
      <c r="C645" s="165" t="s">
        <v>6</v>
      </c>
      <c r="D645" s="166">
        <v>956.92</v>
      </c>
    </row>
    <row r="646" spans="1:4" ht="14.4" x14ac:dyDescent="0.3">
      <c r="A646" s="178">
        <v>8104003</v>
      </c>
      <c r="B646" s="164" t="s">
        <v>26503</v>
      </c>
      <c r="C646" s="165" t="s">
        <v>6</v>
      </c>
      <c r="D646" s="166">
        <v>1960.75</v>
      </c>
    </row>
    <row r="647" spans="1:4" ht="14.4" x14ac:dyDescent="0.3">
      <c r="A647" s="178">
        <v>8104004</v>
      </c>
      <c r="B647" s="164" t="s">
        <v>26504</v>
      </c>
      <c r="C647" s="165" t="s">
        <v>6</v>
      </c>
      <c r="D647" s="166">
        <v>3033.61</v>
      </c>
    </row>
    <row r="648" spans="1:4" ht="14.4" x14ac:dyDescent="0.3">
      <c r="A648" s="178">
        <v>8104011</v>
      </c>
      <c r="B648" s="164" t="s">
        <v>26505</v>
      </c>
      <c r="C648" s="165" t="s">
        <v>6</v>
      </c>
      <c r="D648" s="166">
        <v>258.11</v>
      </c>
    </row>
    <row r="649" spans="1:4" x14ac:dyDescent="0.25">
      <c r="A649" s="176">
        <v>9000000</v>
      </c>
      <c r="B649" s="124" t="s">
        <v>668</v>
      </c>
      <c r="C649" s="127"/>
      <c r="D649" s="177"/>
    </row>
    <row r="650" spans="1:4" ht="21.6" x14ac:dyDescent="0.3">
      <c r="A650" s="178">
        <v>9001000</v>
      </c>
      <c r="B650" s="164" t="s">
        <v>669</v>
      </c>
      <c r="C650" s="165" t="s">
        <v>47</v>
      </c>
      <c r="D650" s="166">
        <v>15.04</v>
      </c>
    </row>
    <row r="651" spans="1:4" ht="21.6" x14ac:dyDescent="0.3">
      <c r="A651" s="178">
        <v>9002000</v>
      </c>
      <c r="B651" s="164" t="s">
        <v>670</v>
      </c>
      <c r="C651" s="165" t="s">
        <v>47</v>
      </c>
      <c r="D651" s="166">
        <v>15.94</v>
      </c>
    </row>
    <row r="652" spans="1:4" ht="21.6" x14ac:dyDescent="0.3">
      <c r="A652" s="178">
        <v>9003000</v>
      </c>
      <c r="B652" s="164" t="s">
        <v>671</v>
      </c>
      <c r="C652" s="165" t="s">
        <v>47</v>
      </c>
      <c r="D652" s="166">
        <v>19.28</v>
      </c>
    </row>
    <row r="653" spans="1:4" ht="21.6" x14ac:dyDescent="0.3">
      <c r="A653" s="178">
        <v>9004000</v>
      </c>
      <c r="B653" s="164" t="s">
        <v>672</v>
      </c>
      <c r="C653" s="165" t="s">
        <v>47</v>
      </c>
      <c r="D653" s="166">
        <v>20.83</v>
      </c>
    </row>
    <row r="654" spans="1:4" x14ac:dyDescent="0.25">
      <c r="A654" s="176">
        <v>10000000</v>
      </c>
      <c r="B654" s="124" t="s">
        <v>673</v>
      </c>
      <c r="C654" s="127"/>
      <c r="D654" s="177"/>
    </row>
    <row r="655" spans="1:4" ht="14.4" x14ac:dyDescent="0.3">
      <c r="A655" s="178">
        <v>10001000</v>
      </c>
      <c r="B655" s="164" t="s">
        <v>674</v>
      </c>
      <c r="C655" s="165" t="s">
        <v>156</v>
      </c>
      <c r="D655" s="166" t="s">
        <v>156</v>
      </c>
    </row>
    <row r="656" spans="1:4" ht="14.4" x14ac:dyDescent="0.3">
      <c r="A656" s="178">
        <v>10001001</v>
      </c>
      <c r="B656" s="164" t="s">
        <v>192</v>
      </c>
      <c r="C656" s="165" t="s">
        <v>675</v>
      </c>
      <c r="D656" s="166">
        <v>10.45</v>
      </c>
    </row>
    <row r="657" spans="1:4" ht="14.4" x14ac:dyDescent="0.3">
      <c r="A657" s="178">
        <v>10001002</v>
      </c>
      <c r="B657" s="164" t="s">
        <v>193</v>
      </c>
      <c r="C657" s="165" t="s">
        <v>44</v>
      </c>
      <c r="D657" s="166">
        <v>4.29</v>
      </c>
    </row>
    <row r="658" spans="1:4" ht="14.4" x14ac:dyDescent="0.3">
      <c r="A658" s="178">
        <v>10002000</v>
      </c>
      <c r="B658" s="164" t="s">
        <v>676</v>
      </c>
      <c r="C658" s="165" t="s">
        <v>47</v>
      </c>
      <c r="D658" s="166">
        <v>10.61</v>
      </c>
    </row>
    <row r="659" spans="1:4" ht="21.6" x14ac:dyDescent="0.3">
      <c r="A659" s="178">
        <v>10003000</v>
      </c>
      <c r="B659" s="164" t="s">
        <v>31173</v>
      </c>
      <c r="C659" s="165" t="s">
        <v>47</v>
      </c>
      <c r="D659" s="166">
        <v>42.64</v>
      </c>
    </row>
    <row r="660" spans="1:4" ht="14.4" x14ac:dyDescent="0.3">
      <c r="A660" s="178">
        <v>10004000</v>
      </c>
      <c r="B660" s="164" t="s">
        <v>26491</v>
      </c>
      <c r="C660" s="165" t="s">
        <v>47</v>
      </c>
      <c r="D660" s="166">
        <v>88.58</v>
      </c>
    </row>
    <row r="661" spans="1:4" ht="14.4" x14ac:dyDescent="0.3">
      <c r="A661" s="178">
        <v>10005000</v>
      </c>
      <c r="B661" s="164" t="s">
        <v>677</v>
      </c>
      <c r="C661" s="165" t="s">
        <v>47</v>
      </c>
      <c r="D661" s="166">
        <v>128.91999999999999</v>
      </c>
    </row>
    <row r="662" spans="1:4" ht="14.4" x14ac:dyDescent="0.3">
      <c r="A662" s="178">
        <v>10006000</v>
      </c>
      <c r="B662" s="164" t="s">
        <v>678</v>
      </c>
      <c r="C662" s="165" t="s">
        <v>47</v>
      </c>
      <c r="D662" s="166">
        <v>52.82</v>
      </c>
    </row>
    <row r="663" spans="1:4" ht="21.6" x14ac:dyDescent="0.3">
      <c r="A663" s="178">
        <v>10007000</v>
      </c>
      <c r="B663" s="164" t="s">
        <v>679</v>
      </c>
      <c r="C663" s="165" t="s">
        <v>156</v>
      </c>
      <c r="D663" s="166" t="s">
        <v>156</v>
      </c>
    </row>
    <row r="664" spans="1:4" ht="21.6" x14ac:dyDescent="0.3">
      <c r="A664" s="178">
        <v>10007002</v>
      </c>
      <c r="B664" s="164" t="s">
        <v>680</v>
      </c>
      <c r="C664" s="165" t="s">
        <v>44</v>
      </c>
      <c r="D664" s="166">
        <v>963.3</v>
      </c>
    </row>
    <row r="665" spans="1:4" ht="21.6" x14ac:dyDescent="0.3">
      <c r="A665" s="178">
        <v>10007003</v>
      </c>
      <c r="B665" s="164" t="s">
        <v>681</v>
      </c>
      <c r="C665" s="165" t="s">
        <v>44</v>
      </c>
      <c r="D665" s="166">
        <v>983.1</v>
      </c>
    </row>
    <row r="666" spans="1:4" ht="21.6" x14ac:dyDescent="0.3">
      <c r="A666" s="178">
        <v>10007004</v>
      </c>
      <c r="B666" s="164" t="s">
        <v>682</v>
      </c>
      <c r="C666" s="165" t="s">
        <v>44</v>
      </c>
      <c r="D666" s="166">
        <v>1012.91</v>
      </c>
    </row>
    <row r="667" spans="1:4" ht="14.4" x14ac:dyDescent="0.3">
      <c r="A667" s="178">
        <v>10008000</v>
      </c>
      <c r="B667" s="164" t="s">
        <v>683</v>
      </c>
      <c r="C667" s="165" t="s">
        <v>156</v>
      </c>
      <c r="D667" s="166" t="s">
        <v>156</v>
      </c>
    </row>
    <row r="668" spans="1:4" ht="14.4" x14ac:dyDescent="0.3">
      <c r="A668" s="178">
        <v>10008001</v>
      </c>
      <c r="B668" s="164" t="s">
        <v>684</v>
      </c>
      <c r="C668" s="165" t="s">
        <v>44</v>
      </c>
      <c r="D668" s="166">
        <v>3917.31</v>
      </c>
    </row>
    <row r="669" spans="1:4" ht="14.4" x14ac:dyDescent="0.3">
      <c r="A669" s="178">
        <v>10008002</v>
      </c>
      <c r="B669" s="164" t="s">
        <v>685</v>
      </c>
      <c r="C669" s="165" t="s">
        <v>44</v>
      </c>
      <c r="D669" s="166">
        <v>3864.48</v>
      </c>
    </row>
    <row r="670" spans="1:4" ht="21.6" x14ac:dyDescent="0.3">
      <c r="A670" s="178">
        <v>10009000</v>
      </c>
      <c r="B670" s="164" t="s">
        <v>686</v>
      </c>
      <c r="C670" s="165" t="s">
        <v>37</v>
      </c>
      <c r="D670" s="166">
        <v>16.059999999999999</v>
      </c>
    </row>
    <row r="671" spans="1:4" ht="21.6" x14ac:dyDescent="0.3">
      <c r="A671" s="178">
        <v>10010000</v>
      </c>
      <c r="B671" s="164" t="s">
        <v>687</v>
      </c>
      <c r="C671" s="165" t="s">
        <v>6</v>
      </c>
      <c r="D671" s="166">
        <v>9.1999999999999993</v>
      </c>
    </row>
    <row r="672" spans="1:4" ht="14.4" x14ac:dyDescent="0.3">
      <c r="A672" s="178">
        <v>10011000</v>
      </c>
      <c r="B672" s="164" t="s">
        <v>688</v>
      </c>
      <c r="C672" s="165" t="s">
        <v>42</v>
      </c>
      <c r="D672" s="166">
        <v>188.85</v>
      </c>
    </row>
    <row r="673" spans="1:4" ht="14.4" x14ac:dyDescent="0.3">
      <c r="A673" s="178">
        <v>10012000</v>
      </c>
      <c r="B673" s="164" t="s">
        <v>689</v>
      </c>
      <c r="C673" s="165" t="s">
        <v>57</v>
      </c>
      <c r="D673" s="166">
        <v>1.32</v>
      </c>
    </row>
    <row r="674" spans="1:4" ht="21.6" x14ac:dyDescent="0.3">
      <c r="A674" s="178">
        <v>10013000</v>
      </c>
      <c r="B674" s="164" t="s">
        <v>690</v>
      </c>
      <c r="C674" s="165" t="s">
        <v>42</v>
      </c>
      <c r="D674" s="166">
        <v>177.99</v>
      </c>
    </row>
    <row r="675" spans="1:4" ht="14.4" x14ac:dyDescent="0.3">
      <c r="A675" s="178">
        <v>10015000</v>
      </c>
      <c r="B675" s="164" t="s">
        <v>691</v>
      </c>
      <c r="C675" s="165" t="s">
        <v>47</v>
      </c>
      <c r="D675" s="166">
        <v>2.15</v>
      </c>
    </row>
    <row r="676" spans="1:4" ht="14.4" x14ac:dyDescent="0.3">
      <c r="A676" s="178">
        <v>10016000</v>
      </c>
      <c r="B676" s="164" t="s">
        <v>692</v>
      </c>
      <c r="C676" s="165" t="s">
        <v>156</v>
      </c>
      <c r="D676" s="166" t="s">
        <v>156</v>
      </c>
    </row>
    <row r="677" spans="1:4" ht="14.4" x14ac:dyDescent="0.3">
      <c r="A677" s="178">
        <v>10016001</v>
      </c>
      <c r="B677" s="164" t="s">
        <v>693</v>
      </c>
      <c r="C677" s="165" t="s">
        <v>47</v>
      </c>
      <c r="D677" s="166">
        <v>63.99</v>
      </c>
    </row>
    <row r="678" spans="1:4" ht="14.4" x14ac:dyDescent="0.3">
      <c r="A678" s="178">
        <v>10016002</v>
      </c>
      <c r="B678" s="164" t="s">
        <v>694</v>
      </c>
      <c r="C678" s="165" t="s">
        <v>37</v>
      </c>
      <c r="D678" s="166">
        <v>15.76</v>
      </c>
    </row>
    <row r="679" spans="1:4" ht="14.4" x14ac:dyDescent="0.3">
      <c r="A679" s="178">
        <v>10016003</v>
      </c>
      <c r="B679" s="164" t="s">
        <v>191</v>
      </c>
      <c r="C679" s="165" t="s">
        <v>47</v>
      </c>
      <c r="D679" s="166">
        <v>400.32</v>
      </c>
    </row>
    <row r="680" spans="1:4" ht="14.4" x14ac:dyDescent="0.3">
      <c r="A680" s="178">
        <v>10017000</v>
      </c>
      <c r="B680" s="164" t="s">
        <v>695</v>
      </c>
      <c r="C680" s="165" t="s">
        <v>47</v>
      </c>
      <c r="D680" s="166">
        <v>0.44</v>
      </c>
    </row>
    <row r="681" spans="1:4" ht="14.4" x14ac:dyDescent="0.3">
      <c r="A681" s="178">
        <v>10018000</v>
      </c>
      <c r="B681" s="164" t="s">
        <v>696</v>
      </c>
      <c r="C681" s="165" t="s">
        <v>47</v>
      </c>
      <c r="D681" s="166">
        <v>4.26</v>
      </c>
    </row>
    <row r="682" spans="1:4" ht="14.4" x14ac:dyDescent="0.3">
      <c r="A682" s="178">
        <v>10019000</v>
      </c>
      <c r="B682" s="164" t="s">
        <v>697</v>
      </c>
      <c r="C682" s="165" t="s">
        <v>47</v>
      </c>
      <c r="D682" s="166">
        <v>9.4700000000000006</v>
      </c>
    </row>
    <row r="683" spans="1:4" ht="21.6" x14ac:dyDescent="0.3">
      <c r="A683" s="178">
        <v>10020000</v>
      </c>
      <c r="B683" s="164" t="s">
        <v>698</v>
      </c>
      <c r="C683" s="165" t="s">
        <v>42</v>
      </c>
      <c r="D683" s="166">
        <v>98.27</v>
      </c>
    </row>
    <row r="684" spans="1:4" ht="14.4" x14ac:dyDescent="0.3">
      <c r="A684" s="178">
        <v>10021000</v>
      </c>
      <c r="B684" s="164" t="s">
        <v>699</v>
      </c>
      <c r="C684" s="165" t="s">
        <v>47</v>
      </c>
      <c r="D684" s="166">
        <v>119.11</v>
      </c>
    </row>
    <row r="685" spans="1:4" ht="14.4" x14ac:dyDescent="0.3">
      <c r="A685" s="178">
        <v>10022000</v>
      </c>
      <c r="B685" s="164" t="s">
        <v>700</v>
      </c>
      <c r="C685" s="165" t="s">
        <v>47</v>
      </c>
      <c r="D685" s="166">
        <v>16.22</v>
      </c>
    </row>
    <row r="686" spans="1:4" ht="14.4" x14ac:dyDescent="0.3">
      <c r="A686" s="178">
        <v>10023000</v>
      </c>
      <c r="B686" s="164" t="s">
        <v>185</v>
      </c>
      <c r="C686" s="165" t="s">
        <v>47</v>
      </c>
      <c r="D686" s="166">
        <v>17.27</v>
      </c>
    </row>
    <row r="687" spans="1:4" ht="14.4" x14ac:dyDescent="0.3">
      <c r="A687" s="178">
        <v>10024000</v>
      </c>
      <c r="B687" s="164" t="s">
        <v>701</v>
      </c>
      <c r="C687" s="165" t="s">
        <v>156</v>
      </c>
      <c r="D687" s="166" t="s">
        <v>156</v>
      </c>
    </row>
    <row r="688" spans="1:4" ht="14.4" x14ac:dyDescent="0.3">
      <c r="A688" s="178">
        <v>10024001</v>
      </c>
      <c r="B688" s="164" t="s">
        <v>702</v>
      </c>
      <c r="C688" s="165" t="s">
        <v>703</v>
      </c>
      <c r="D688" s="166">
        <v>0.88</v>
      </c>
    </row>
    <row r="689" spans="1:4" ht="14.4" x14ac:dyDescent="0.3">
      <c r="A689" s="178">
        <v>10024002</v>
      </c>
      <c r="B689" s="164" t="s">
        <v>704</v>
      </c>
      <c r="C689" s="165" t="s">
        <v>703</v>
      </c>
      <c r="D689" s="166">
        <v>1.1499999999999999</v>
      </c>
    </row>
    <row r="690" spans="1:4" ht="14.4" x14ac:dyDescent="0.3">
      <c r="A690" s="178">
        <v>10024003</v>
      </c>
      <c r="B690" s="164" t="s">
        <v>705</v>
      </c>
      <c r="C690" s="165" t="s">
        <v>703</v>
      </c>
      <c r="D690" s="166">
        <v>1.4</v>
      </c>
    </row>
    <row r="691" spans="1:4" ht="14.4" x14ac:dyDescent="0.3">
      <c r="A691" s="178">
        <v>10024004</v>
      </c>
      <c r="B691" s="164" t="s">
        <v>706</v>
      </c>
      <c r="C691" s="165" t="s">
        <v>703</v>
      </c>
      <c r="D691" s="166">
        <v>4</v>
      </c>
    </row>
    <row r="692" spans="1:4" ht="14.4" x14ac:dyDescent="0.3">
      <c r="A692" s="178">
        <v>10024005</v>
      </c>
      <c r="B692" s="164" t="s">
        <v>707</v>
      </c>
      <c r="C692" s="165" t="s">
        <v>703</v>
      </c>
      <c r="D692" s="166">
        <v>4.51</v>
      </c>
    </row>
    <row r="693" spans="1:4" ht="14.4" x14ac:dyDescent="0.3">
      <c r="A693" s="178">
        <v>10024006</v>
      </c>
      <c r="B693" s="164" t="s">
        <v>708</v>
      </c>
      <c r="C693" s="165" t="s">
        <v>703</v>
      </c>
      <c r="D693" s="166">
        <v>4.5999999999999996</v>
      </c>
    </row>
    <row r="694" spans="1:4" ht="14.4" x14ac:dyDescent="0.3">
      <c r="A694" s="178">
        <v>10024007</v>
      </c>
      <c r="B694" s="164" t="s">
        <v>709</v>
      </c>
      <c r="C694" s="165" t="s">
        <v>703</v>
      </c>
      <c r="D694" s="166">
        <v>4.83</v>
      </c>
    </row>
    <row r="695" spans="1:4" ht="14.4" x14ac:dyDescent="0.3">
      <c r="A695" s="178">
        <v>10024008</v>
      </c>
      <c r="B695" s="164" t="s">
        <v>710</v>
      </c>
      <c r="C695" s="165" t="s">
        <v>703</v>
      </c>
      <c r="D695" s="166">
        <v>4</v>
      </c>
    </row>
    <row r="696" spans="1:4" ht="14.4" x14ac:dyDescent="0.3">
      <c r="A696" s="178">
        <v>10024101</v>
      </c>
      <c r="B696" s="164" t="s">
        <v>26506</v>
      </c>
      <c r="C696" s="165" t="s">
        <v>703</v>
      </c>
      <c r="D696" s="166">
        <v>3.68</v>
      </c>
    </row>
    <row r="697" spans="1:4" ht="14.4" x14ac:dyDescent="0.3">
      <c r="A697" s="178">
        <v>10025001</v>
      </c>
      <c r="B697" s="164" t="s">
        <v>711</v>
      </c>
      <c r="C697" s="165" t="s">
        <v>47</v>
      </c>
      <c r="D697" s="166">
        <v>80.59</v>
      </c>
    </row>
    <row r="698" spans="1:4" ht="21.6" x14ac:dyDescent="0.3">
      <c r="A698" s="178">
        <v>10025003</v>
      </c>
      <c r="B698" s="164" t="s">
        <v>712</v>
      </c>
      <c r="C698" s="165" t="s">
        <v>47</v>
      </c>
      <c r="D698" s="166">
        <v>42.87</v>
      </c>
    </row>
    <row r="699" spans="1:4" ht="14.4" x14ac:dyDescent="0.3">
      <c r="A699" s="178">
        <v>10105001</v>
      </c>
      <c r="B699" s="164" t="s">
        <v>26507</v>
      </c>
      <c r="C699" s="165" t="s">
        <v>47</v>
      </c>
      <c r="D699" s="166">
        <v>167.93</v>
      </c>
    </row>
    <row r="700" spans="1:4" ht="21.6" x14ac:dyDescent="0.3">
      <c r="A700" s="178">
        <v>10106001</v>
      </c>
      <c r="B700" s="164" t="s">
        <v>26508</v>
      </c>
      <c r="C700" s="165" t="s">
        <v>44</v>
      </c>
      <c r="D700" s="166">
        <v>9687.33</v>
      </c>
    </row>
    <row r="701" spans="1:4" ht="14.4" x14ac:dyDescent="0.3">
      <c r="A701" s="178">
        <v>10107001</v>
      </c>
      <c r="B701" s="164" t="s">
        <v>31174</v>
      </c>
      <c r="C701" s="165" t="s">
        <v>47</v>
      </c>
      <c r="D701" s="166">
        <v>1.82</v>
      </c>
    </row>
    <row r="702" spans="1:4" ht="14.4" x14ac:dyDescent="0.3">
      <c r="A702" s="178">
        <v>10108001</v>
      </c>
      <c r="B702" s="164" t="s">
        <v>26492</v>
      </c>
      <c r="C702" s="165" t="s">
        <v>47</v>
      </c>
      <c r="D702" s="166">
        <v>3.04</v>
      </c>
    </row>
    <row r="703" spans="1:4" ht="14.4" x14ac:dyDescent="0.3">
      <c r="A703" s="178">
        <v>10109001</v>
      </c>
      <c r="B703" s="164" t="s">
        <v>26493</v>
      </c>
      <c r="C703" s="165" t="s">
        <v>47</v>
      </c>
      <c r="D703" s="166">
        <v>4.5</v>
      </c>
    </row>
    <row r="704" spans="1:4" ht="21.6" x14ac:dyDescent="0.3">
      <c r="A704" s="178">
        <v>10111001</v>
      </c>
      <c r="B704" s="164" t="s">
        <v>26509</v>
      </c>
      <c r="C704" s="165" t="s">
        <v>47</v>
      </c>
      <c r="D704" s="166">
        <v>394.67</v>
      </c>
    </row>
    <row r="705" spans="1:4" ht="14.4" x14ac:dyDescent="0.3">
      <c r="A705" s="178">
        <v>10116001</v>
      </c>
      <c r="B705" s="164" t="s">
        <v>26510</v>
      </c>
      <c r="C705" s="165" t="s">
        <v>47</v>
      </c>
      <c r="D705" s="166">
        <v>19.79</v>
      </c>
    </row>
    <row r="706" spans="1:4" ht="14.4" x14ac:dyDescent="0.3">
      <c r="A706" s="178">
        <v>10116002</v>
      </c>
      <c r="B706" s="164" t="s">
        <v>31175</v>
      </c>
      <c r="C706" s="165" t="s">
        <v>47</v>
      </c>
      <c r="D706" s="166">
        <v>21.28</v>
      </c>
    </row>
    <row r="707" spans="1:4" ht="14.4" x14ac:dyDescent="0.3">
      <c r="A707" s="178">
        <v>10117003</v>
      </c>
      <c r="B707" s="164" t="s">
        <v>31176</v>
      </c>
      <c r="C707" s="165" t="s">
        <v>31177</v>
      </c>
      <c r="D707" s="166">
        <v>19980.28</v>
      </c>
    </row>
    <row r="708" spans="1:4" ht="14.4" x14ac:dyDescent="0.3">
      <c r="A708" s="178">
        <v>10117004</v>
      </c>
      <c r="B708" s="164" t="s">
        <v>31178</v>
      </c>
      <c r="C708" s="165" t="s">
        <v>31177</v>
      </c>
      <c r="D708" s="166">
        <v>19185.77</v>
      </c>
    </row>
    <row r="709" spans="1:4" ht="21.6" x14ac:dyDescent="0.3">
      <c r="A709" s="178">
        <v>10117005</v>
      </c>
      <c r="B709" s="164" t="s">
        <v>31179</v>
      </c>
      <c r="C709" s="165" t="s">
        <v>31177</v>
      </c>
      <c r="D709" s="166">
        <v>6921.07</v>
      </c>
    </row>
    <row r="710" spans="1:4" ht="21" x14ac:dyDescent="0.25">
      <c r="A710" s="179">
        <v>11000000</v>
      </c>
      <c r="B710" s="125" t="s">
        <v>713</v>
      </c>
      <c r="C710" s="126"/>
      <c r="D710" s="177"/>
    </row>
    <row r="711" spans="1:4" ht="14.4" x14ac:dyDescent="0.3">
      <c r="A711" s="178">
        <v>11002000</v>
      </c>
      <c r="B711" s="164" t="s">
        <v>714</v>
      </c>
      <c r="C711" s="165" t="s">
        <v>40</v>
      </c>
      <c r="D711" s="166">
        <v>215.3</v>
      </c>
    </row>
    <row r="712" spans="1:4" ht="14.4" x14ac:dyDescent="0.3">
      <c r="A712" s="178">
        <v>11003000</v>
      </c>
      <c r="B712" s="164" t="s">
        <v>715</v>
      </c>
      <c r="C712" s="165" t="s">
        <v>40</v>
      </c>
      <c r="D712" s="166">
        <v>202.62</v>
      </c>
    </row>
    <row r="713" spans="1:4" ht="14.4" x14ac:dyDescent="0.3">
      <c r="A713" s="178">
        <v>11004000</v>
      </c>
      <c r="B713" s="164" t="s">
        <v>716</v>
      </c>
      <c r="C713" s="165" t="s">
        <v>40</v>
      </c>
      <c r="D713" s="166">
        <v>225.14</v>
      </c>
    </row>
    <row r="714" spans="1:4" ht="14.4" x14ac:dyDescent="0.3">
      <c r="A714" s="178">
        <v>11005000</v>
      </c>
      <c r="B714" s="164" t="s">
        <v>717</v>
      </c>
      <c r="C714" s="165" t="s">
        <v>40</v>
      </c>
      <c r="D714" s="166">
        <v>210.62</v>
      </c>
    </row>
    <row r="715" spans="1:4" ht="14.4" x14ac:dyDescent="0.3">
      <c r="A715" s="178">
        <v>11006000</v>
      </c>
      <c r="B715" s="164" t="s">
        <v>718</v>
      </c>
      <c r="C715" s="165" t="s">
        <v>40</v>
      </c>
      <c r="D715" s="166">
        <v>439.03</v>
      </c>
    </row>
    <row r="716" spans="1:4" ht="14.4" x14ac:dyDescent="0.3">
      <c r="A716" s="178">
        <v>11007000</v>
      </c>
      <c r="B716" s="164" t="s">
        <v>719</v>
      </c>
      <c r="C716" s="165" t="s">
        <v>40</v>
      </c>
      <c r="D716" s="166">
        <v>93.17</v>
      </c>
    </row>
    <row r="717" spans="1:4" ht="14.4" x14ac:dyDescent="0.3">
      <c r="A717" s="178">
        <v>11008000</v>
      </c>
      <c r="B717" s="164" t="s">
        <v>720</v>
      </c>
      <c r="C717" s="165" t="s">
        <v>40</v>
      </c>
      <c r="D717" s="166">
        <v>50.74</v>
      </c>
    </row>
    <row r="718" spans="1:4" ht="14.4" x14ac:dyDescent="0.3">
      <c r="A718" s="178">
        <v>11009000</v>
      </c>
      <c r="B718" s="164" t="s">
        <v>721</v>
      </c>
      <c r="C718" s="165" t="s">
        <v>40</v>
      </c>
      <c r="D718" s="166">
        <v>338.65</v>
      </c>
    </row>
    <row r="719" spans="1:4" ht="14.4" x14ac:dyDescent="0.3">
      <c r="A719" s="178">
        <v>11010000</v>
      </c>
      <c r="B719" s="164" t="s">
        <v>722</v>
      </c>
      <c r="C719" s="165" t="s">
        <v>40</v>
      </c>
      <c r="D719" s="166">
        <v>326.02</v>
      </c>
    </row>
    <row r="720" spans="1:4" ht="14.4" x14ac:dyDescent="0.3">
      <c r="A720" s="178">
        <v>11011000</v>
      </c>
      <c r="B720" s="164" t="s">
        <v>723</v>
      </c>
      <c r="C720" s="165" t="s">
        <v>40</v>
      </c>
      <c r="D720" s="166">
        <v>301.89</v>
      </c>
    </row>
    <row r="721" spans="1:4" ht="14.4" x14ac:dyDescent="0.3">
      <c r="A721" s="178">
        <v>11014000</v>
      </c>
      <c r="B721" s="164" t="s">
        <v>724</v>
      </c>
      <c r="C721" s="165" t="s">
        <v>40</v>
      </c>
      <c r="D721" s="166">
        <v>170.16</v>
      </c>
    </row>
    <row r="722" spans="1:4" ht="14.4" x14ac:dyDescent="0.3">
      <c r="A722" s="178">
        <v>11015000</v>
      </c>
      <c r="B722" s="164" t="s">
        <v>725</v>
      </c>
      <c r="C722" s="165" t="s">
        <v>40</v>
      </c>
      <c r="D722" s="166">
        <v>127.57</v>
      </c>
    </row>
    <row r="723" spans="1:4" ht="14.4" x14ac:dyDescent="0.3">
      <c r="A723" s="178">
        <v>11017000</v>
      </c>
      <c r="B723" s="164" t="s">
        <v>726</v>
      </c>
      <c r="C723" s="165" t="s">
        <v>40</v>
      </c>
      <c r="D723" s="166">
        <v>305.43</v>
      </c>
    </row>
    <row r="724" spans="1:4" ht="14.4" x14ac:dyDescent="0.3">
      <c r="A724" s="178">
        <v>11018000</v>
      </c>
      <c r="B724" s="164" t="s">
        <v>727</v>
      </c>
      <c r="C724" s="165" t="s">
        <v>40</v>
      </c>
      <c r="D724" s="166">
        <v>169.46</v>
      </c>
    </row>
    <row r="725" spans="1:4" ht="14.4" x14ac:dyDescent="0.3">
      <c r="A725" s="178">
        <v>11019000</v>
      </c>
      <c r="B725" s="164" t="s">
        <v>728</v>
      </c>
      <c r="C725" s="165" t="s">
        <v>40</v>
      </c>
      <c r="D725" s="166">
        <v>308.24</v>
      </c>
    </row>
    <row r="726" spans="1:4" ht="14.4" x14ac:dyDescent="0.3">
      <c r="A726" s="178">
        <v>11020000</v>
      </c>
      <c r="B726" s="164" t="s">
        <v>729</v>
      </c>
      <c r="C726" s="165" t="s">
        <v>40</v>
      </c>
      <c r="D726" s="166">
        <v>419.98</v>
      </c>
    </row>
    <row r="727" spans="1:4" ht="14.4" x14ac:dyDescent="0.3">
      <c r="A727" s="178">
        <v>11022000</v>
      </c>
      <c r="B727" s="164" t="s">
        <v>730</v>
      </c>
      <c r="C727" s="165" t="s">
        <v>40</v>
      </c>
      <c r="D727" s="166">
        <v>89.41</v>
      </c>
    </row>
    <row r="728" spans="1:4" ht="14.4" x14ac:dyDescent="0.3">
      <c r="A728" s="178">
        <v>11023000</v>
      </c>
      <c r="B728" s="164" t="s">
        <v>731</v>
      </c>
      <c r="C728" s="165" t="s">
        <v>40</v>
      </c>
      <c r="D728" s="166">
        <v>305.62</v>
      </c>
    </row>
    <row r="729" spans="1:4" ht="14.4" x14ac:dyDescent="0.3">
      <c r="A729" s="178">
        <v>11024000</v>
      </c>
      <c r="B729" s="164" t="s">
        <v>732</v>
      </c>
      <c r="C729" s="165" t="s">
        <v>40</v>
      </c>
      <c r="D729" s="166">
        <v>34.840000000000003</v>
      </c>
    </row>
    <row r="730" spans="1:4" ht="14.4" x14ac:dyDescent="0.3">
      <c r="A730" s="178">
        <v>11025000</v>
      </c>
      <c r="B730" s="164" t="s">
        <v>733</v>
      </c>
      <c r="C730" s="165" t="s">
        <v>40</v>
      </c>
      <c r="D730" s="166">
        <v>264.14999999999998</v>
      </c>
    </row>
    <row r="731" spans="1:4" ht="14.4" x14ac:dyDescent="0.3">
      <c r="A731" s="178">
        <v>11026000</v>
      </c>
      <c r="B731" s="164" t="s">
        <v>734</v>
      </c>
      <c r="C731" s="165" t="s">
        <v>40</v>
      </c>
      <c r="D731" s="166">
        <v>335.45</v>
      </c>
    </row>
    <row r="732" spans="1:4" ht="14.4" x14ac:dyDescent="0.3">
      <c r="A732" s="178">
        <v>11027000</v>
      </c>
      <c r="B732" s="164" t="s">
        <v>735</v>
      </c>
      <c r="C732" s="165" t="s">
        <v>40</v>
      </c>
      <c r="D732" s="166">
        <v>129.03</v>
      </c>
    </row>
    <row r="733" spans="1:4" ht="14.4" x14ac:dyDescent="0.3">
      <c r="A733" s="178">
        <v>11028000</v>
      </c>
      <c r="B733" s="164" t="s">
        <v>736</v>
      </c>
      <c r="C733" s="165" t="s">
        <v>40</v>
      </c>
      <c r="D733" s="166">
        <v>481.89</v>
      </c>
    </row>
    <row r="734" spans="1:4" ht="21" x14ac:dyDescent="0.25">
      <c r="A734" s="176">
        <v>12000000</v>
      </c>
      <c r="B734" s="124" t="s">
        <v>737</v>
      </c>
      <c r="C734" s="127"/>
      <c r="D734" s="177"/>
    </row>
    <row r="735" spans="1:4" ht="14.4" x14ac:dyDescent="0.3">
      <c r="A735" s="178">
        <v>12002000</v>
      </c>
      <c r="B735" s="164" t="s">
        <v>84</v>
      </c>
      <c r="C735" s="165" t="s">
        <v>40</v>
      </c>
      <c r="D735" s="166">
        <v>30.03</v>
      </c>
    </row>
    <row r="736" spans="1:4" ht="14.4" x14ac:dyDescent="0.3">
      <c r="A736" s="178">
        <v>12003000</v>
      </c>
      <c r="B736" s="164" t="s">
        <v>738</v>
      </c>
      <c r="C736" s="165" t="s">
        <v>40</v>
      </c>
      <c r="D736" s="166">
        <v>31.21</v>
      </c>
    </row>
    <row r="737" spans="1:4" ht="14.4" x14ac:dyDescent="0.3">
      <c r="A737" s="178">
        <v>12004000</v>
      </c>
      <c r="B737" s="164" t="s">
        <v>85</v>
      </c>
      <c r="C737" s="165" t="s">
        <v>40</v>
      </c>
      <c r="D737" s="166">
        <v>34.340000000000003</v>
      </c>
    </row>
    <row r="738" spans="1:4" ht="14.4" x14ac:dyDescent="0.3">
      <c r="A738" s="178">
        <v>12005000</v>
      </c>
      <c r="B738" s="164" t="s">
        <v>739</v>
      </c>
      <c r="C738" s="165" t="s">
        <v>40</v>
      </c>
      <c r="D738" s="166">
        <v>30.75</v>
      </c>
    </row>
    <row r="739" spans="1:4" ht="14.4" x14ac:dyDescent="0.3">
      <c r="A739" s="178">
        <v>12006000</v>
      </c>
      <c r="B739" s="164" t="s">
        <v>740</v>
      </c>
      <c r="C739" s="165" t="s">
        <v>40</v>
      </c>
      <c r="D739" s="166">
        <v>33.24</v>
      </c>
    </row>
    <row r="740" spans="1:4" ht="14.4" x14ac:dyDescent="0.3">
      <c r="A740" s="178">
        <v>12007000</v>
      </c>
      <c r="B740" s="164" t="s">
        <v>741</v>
      </c>
      <c r="C740" s="165" t="s">
        <v>40</v>
      </c>
      <c r="D740" s="166">
        <v>31.21</v>
      </c>
    </row>
    <row r="741" spans="1:4" ht="14.4" x14ac:dyDescent="0.3">
      <c r="A741" s="178">
        <v>12008000</v>
      </c>
      <c r="B741" s="164" t="s">
        <v>742</v>
      </c>
      <c r="C741" s="165" t="s">
        <v>40</v>
      </c>
      <c r="D741" s="166">
        <v>38.06</v>
      </c>
    </row>
    <row r="742" spans="1:4" ht="14.4" x14ac:dyDescent="0.3">
      <c r="A742" s="178">
        <v>12009000</v>
      </c>
      <c r="B742" s="164" t="s">
        <v>743</v>
      </c>
      <c r="C742" s="165" t="s">
        <v>40</v>
      </c>
      <c r="D742" s="166">
        <v>41.38</v>
      </c>
    </row>
    <row r="743" spans="1:4" ht="14.4" x14ac:dyDescent="0.3">
      <c r="A743" s="178">
        <v>12010000</v>
      </c>
      <c r="B743" s="164" t="s">
        <v>86</v>
      </c>
      <c r="C743" s="165" t="s">
        <v>40</v>
      </c>
      <c r="D743" s="166">
        <v>29.59</v>
      </c>
    </row>
    <row r="744" spans="1:4" ht="14.4" x14ac:dyDescent="0.3">
      <c r="A744" s="178">
        <v>12011000</v>
      </c>
      <c r="B744" s="164" t="s">
        <v>744</v>
      </c>
      <c r="C744" s="165" t="s">
        <v>40</v>
      </c>
      <c r="D744" s="166">
        <v>24.1</v>
      </c>
    </row>
    <row r="745" spans="1:4" ht="14.4" x14ac:dyDescent="0.3">
      <c r="A745" s="178">
        <v>12012000</v>
      </c>
      <c r="B745" s="164" t="s">
        <v>745</v>
      </c>
      <c r="C745" s="165" t="s">
        <v>40</v>
      </c>
      <c r="D745" s="166">
        <v>69.459999999999994</v>
      </c>
    </row>
    <row r="746" spans="1:4" ht="14.4" x14ac:dyDescent="0.3">
      <c r="A746" s="178">
        <v>12013000</v>
      </c>
      <c r="B746" s="164" t="s">
        <v>202</v>
      </c>
      <c r="C746" s="165" t="s">
        <v>40</v>
      </c>
      <c r="D746" s="166">
        <v>175.63</v>
      </c>
    </row>
    <row r="747" spans="1:4" x14ac:dyDescent="0.25">
      <c r="A747" s="176">
        <v>13000000</v>
      </c>
      <c r="B747" s="124" t="s">
        <v>746</v>
      </c>
      <c r="C747" s="127"/>
      <c r="D747" s="177"/>
    </row>
    <row r="748" spans="1:4" ht="14.4" x14ac:dyDescent="0.3">
      <c r="A748" s="178">
        <v>13001000</v>
      </c>
      <c r="B748" s="164" t="s">
        <v>747</v>
      </c>
      <c r="C748" s="165" t="s">
        <v>156</v>
      </c>
      <c r="D748" s="166" t="s">
        <v>156</v>
      </c>
    </row>
    <row r="749" spans="1:4" ht="14.4" x14ac:dyDescent="0.3">
      <c r="A749" s="178">
        <v>13001001</v>
      </c>
      <c r="B749" s="164" t="s">
        <v>748</v>
      </c>
      <c r="C749" s="165" t="s">
        <v>37</v>
      </c>
      <c r="D749" s="166">
        <v>189.88</v>
      </c>
    </row>
    <row r="750" spans="1:4" ht="14.4" x14ac:dyDescent="0.3">
      <c r="A750" s="178">
        <v>13001002</v>
      </c>
      <c r="B750" s="164" t="s">
        <v>749</v>
      </c>
      <c r="C750" s="165" t="s">
        <v>37</v>
      </c>
      <c r="D750" s="166">
        <v>595.45000000000005</v>
      </c>
    </row>
    <row r="751" spans="1:4" ht="14.4" x14ac:dyDescent="0.3">
      <c r="A751" s="178">
        <v>13001003</v>
      </c>
      <c r="B751" s="164" t="s">
        <v>750</v>
      </c>
      <c r="C751" s="165" t="s">
        <v>37</v>
      </c>
      <c r="D751" s="166">
        <v>204.81</v>
      </c>
    </row>
    <row r="752" spans="1:4" ht="14.4" x14ac:dyDescent="0.3">
      <c r="A752" s="178">
        <v>13001004</v>
      </c>
      <c r="B752" s="164" t="s">
        <v>751</v>
      </c>
      <c r="C752" s="165" t="s">
        <v>37</v>
      </c>
      <c r="D752" s="166">
        <v>652.23</v>
      </c>
    </row>
    <row r="753" spans="1:4" ht="14.4" x14ac:dyDescent="0.3">
      <c r="A753" s="178">
        <v>13001005</v>
      </c>
      <c r="B753" s="164" t="s">
        <v>752</v>
      </c>
      <c r="C753" s="165" t="s">
        <v>37</v>
      </c>
      <c r="D753" s="166">
        <v>250.83</v>
      </c>
    </row>
    <row r="754" spans="1:4" ht="14.4" x14ac:dyDescent="0.3">
      <c r="A754" s="178">
        <v>13001006</v>
      </c>
      <c r="B754" s="164" t="s">
        <v>753</v>
      </c>
      <c r="C754" s="165" t="s">
        <v>37</v>
      </c>
      <c r="D754" s="166">
        <v>756.12</v>
      </c>
    </row>
    <row r="755" spans="1:4" ht="14.4" x14ac:dyDescent="0.3">
      <c r="A755" s="178">
        <v>13001007</v>
      </c>
      <c r="B755" s="164" t="s">
        <v>754</v>
      </c>
      <c r="C755" s="165" t="s">
        <v>37</v>
      </c>
      <c r="D755" s="166">
        <v>256.42</v>
      </c>
    </row>
    <row r="756" spans="1:4" ht="14.4" x14ac:dyDescent="0.3">
      <c r="A756" s="178">
        <v>13001008</v>
      </c>
      <c r="B756" s="164" t="s">
        <v>755</v>
      </c>
      <c r="C756" s="165" t="s">
        <v>37</v>
      </c>
      <c r="D756" s="166">
        <v>768.34</v>
      </c>
    </row>
    <row r="757" spans="1:4" ht="14.4" x14ac:dyDescent="0.3">
      <c r="A757" s="178">
        <v>13001009</v>
      </c>
      <c r="B757" s="164" t="s">
        <v>756</v>
      </c>
      <c r="C757" s="165" t="s">
        <v>37</v>
      </c>
      <c r="D757" s="166">
        <v>284.33</v>
      </c>
    </row>
    <row r="758" spans="1:4" ht="14.4" x14ac:dyDescent="0.3">
      <c r="A758" s="178">
        <v>13001010</v>
      </c>
      <c r="B758" s="164" t="s">
        <v>757</v>
      </c>
      <c r="C758" s="165" t="s">
        <v>37</v>
      </c>
      <c r="D758" s="166">
        <v>869.22</v>
      </c>
    </row>
    <row r="759" spans="1:4" ht="14.4" x14ac:dyDescent="0.3">
      <c r="A759" s="178">
        <v>13001011</v>
      </c>
      <c r="B759" s="164" t="s">
        <v>758</v>
      </c>
      <c r="C759" s="165" t="s">
        <v>37</v>
      </c>
      <c r="D759" s="166">
        <v>310.89999999999998</v>
      </c>
    </row>
    <row r="760" spans="1:4" ht="14.4" x14ac:dyDescent="0.3">
      <c r="A760" s="178">
        <v>13001012</v>
      </c>
      <c r="B760" s="164" t="s">
        <v>759</v>
      </c>
      <c r="C760" s="165" t="s">
        <v>37</v>
      </c>
      <c r="D760" s="166">
        <v>957.82</v>
      </c>
    </row>
    <row r="761" spans="1:4" ht="14.4" x14ac:dyDescent="0.3">
      <c r="A761" s="178">
        <v>13001013</v>
      </c>
      <c r="B761" s="164" t="s">
        <v>760</v>
      </c>
      <c r="C761" s="165" t="s">
        <v>37</v>
      </c>
      <c r="D761" s="166">
        <v>367.38</v>
      </c>
    </row>
    <row r="762" spans="1:4" ht="14.4" x14ac:dyDescent="0.3">
      <c r="A762" s="178">
        <v>13001014</v>
      </c>
      <c r="B762" s="164" t="s">
        <v>761</v>
      </c>
      <c r="C762" s="165" t="s">
        <v>37</v>
      </c>
      <c r="D762" s="166">
        <v>1124.5899999999999</v>
      </c>
    </row>
    <row r="763" spans="1:4" ht="14.4" x14ac:dyDescent="0.3">
      <c r="A763" s="178">
        <v>13001015</v>
      </c>
      <c r="B763" s="164" t="s">
        <v>762</v>
      </c>
      <c r="C763" s="165" t="s">
        <v>37</v>
      </c>
      <c r="D763" s="166">
        <v>452.8</v>
      </c>
    </row>
    <row r="764" spans="1:4" ht="14.4" x14ac:dyDescent="0.3">
      <c r="A764" s="178">
        <v>13001016</v>
      </c>
      <c r="B764" s="164" t="s">
        <v>763</v>
      </c>
      <c r="C764" s="165" t="s">
        <v>37</v>
      </c>
      <c r="D764" s="166">
        <v>1314.57</v>
      </c>
    </row>
    <row r="765" spans="1:4" ht="21.6" x14ac:dyDescent="0.3">
      <c r="A765" s="178">
        <v>13002000</v>
      </c>
      <c r="B765" s="164" t="s">
        <v>764</v>
      </c>
      <c r="C765" s="165" t="s">
        <v>156</v>
      </c>
      <c r="D765" s="166" t="s">
        <v>156</v>
      </c>
    </row>
    <row r="766" spans="1:4" ht="21.6" x14ac:dyDescent="0.3">
      <c r="A766" s="178">
        <v>13002001</v>
      </c>
      <c r="B766" s="164" t="s">
        <v>765</v>
      </c>
      <c r="C766" s="165" t="s">
        <v>42</v>
      </c>
      <c r="D766" s="166">
        <v>0.59</v>
      </c>
    </row>
    <row r="767" spans="1:4" ht="21.6" x14ac:dyDescent="0.3">
      <c r="A767" s="178">
        <v>13002002</v>
      </c>
      <c r="B767" s="164" t="s">
        <v>766</v>
      </c>
      <c r="C767" s="165" t="s">
        <v>44</v>
      </c>
      <c r="D767" s="166">
        <v>167.7</v>
      </c>
    </row>
    <row r="768" spans="1:4" ht="21.6" x14ac:dyDescent="0.3">
      <c r="A768" s="178">
        <v>13002003</v>
      </c>
      <c r="B768" s="164" t="s">
        <v>767</v>
      </c>
      <c r="C768" s="165" t="s">
        <v>42</v>
      </c>
      <c r="D768" s="166">
        <v>6.45</v>
      </c>
    </row>
    <row r="769" spans="1:4" ht="21.6" x14ac:dyDescent="0.3">
      <c r="A769" s="178">
        <v>13002004</v>
      </c>
      <c r="B769" s="164" t="s">
        <v>768</v>
      </c>
      <c r="C769" s="165" t="s">
        <v>42</v>
      </c>
      <c r="D769" s="166">
        <v>6.91</v>
      </c>
    </row>
    <row r="770" spans="1:4" ht="21.6" x14ac:dyDescent="0.3">
      <c r="A770" s="178">
        <v>13002005</v>
      </c>
      <c r="B770" s="164" t="s">
        <v>769</v>
      </c>
      <c r="C770" s="165" t="s">
        <v>44</v>
      </c>
      <c r="D770" s="166">
        <v>46.03</v>
      </c>
    </row>
    <row r="771" spans="1:4" ht="21.6" x14ac:dyDescent="0.3">
      <c r="A771" s="178">
        <v>13002006</v>
      </c>
      <c r="B771" s="164" t="s">
        <v>770</v>
      </c>
      <c r="C771" s="165" t="s">
        <v>42</v>
      </c>
      <c r="D771" s="166">
        <v>13.35</v>
      </c>
    </row>
    <row r="772" spans="1:4" x14ac:dyDescent="0.25">
      <c r="A772" s="176">
        <v>14000000</v>
      </c>
      <c r="B772" s="124" t="s">
        <v>771</v>
      </c>
      <c r="C772" s="127"/>
      <c r="D772" s="177"/>
    </row>
    <row r="773" spans="1:4" ht="14.4" x14ac:dyDescent="0.3">
      <c r="A773" s="178">
        <v>14001000</v>
      </c>
      <c r="B773" s="164" t="s">
        <v>772</v>
      </c>
      <c r="C773" s="165" t="s">
        <v>156</v>
      </c>
      <c r="D773" s="166" t="s">
        <v>156</v>
      </c>
    </row>
    <row r="774" spans="1:4" ht="14.4" x14ac:dyDescent="0.3">
      <c r="A774" s="178">
        <v>14001001</v>
      </c>
      <c r="B774" s="164" t="s">
        <v>396</v>
      </c>
      <c r="C774" s="165" t="s">
        <v>44</v>
      </c>
      <c r="D774" s="166">
        <v>31.02</v>
      </c>
    </row>
    <row r="775" spans="1:4" ht="42" x14ac:dyDescent="0.3">
      <c r="A775" s="178">
        <v>14001002</v>
      </c>
      <c r="B775" s="164" t="s">
        <v>773</v>
      </c>
      <c r="C775" s="165" t="s">
        <v>44</v>
      </c>
      <c r="D775" s="166">
        <v>83.05</v>
      </c>
    </row>
    <row r="776" spans="1:4" ht="14.4" x14ac:dyDescent="0.3">
      <c r="A776" s="178">
        <v>14001003</v>
      </c>
      <c r="B776" s="164" t="s">
        <v>774</v>
      </c>
      <c r="C776" s="165" t="s">
        <v>44</v>
      </c>
      <c r="D776" s="166">
        <v>39.15</v>
      </c>
    </row>
    <row r="777" spans="1:4" ht="21.6" x14ac:dyDescent="0.3">
      <c r="A777" s="178">
        <v>14001004</v>
      </c>
      <c r="B777" s="164" t="s">
        <v>775</v>
      </c>
      <c r="C777" s="165" t="s">
        <v>44</v>
      </c>
      <c r="D777" s="166">
        <v>31.91</v>
      </c>
    </row>
    <row r="778" spans="1:4" ht="21.6" x14ac:dyDescent="0.3">
      <c r="A778" s="178">
        <v>14001005</v>
      </c>
      <c r="B778" s="164" t="s">
        <v>776</v>
      </c>
      <c r="C778" s="165" t="s">
        <v>44</v>
      </c>
      <c r="D778" s="166">
        <v>31.91</v>
      </c>
    </row>
    <row r="779" spans="1:4" ht="21.6" x14ac:dyDescent="0.3">
      <c r="A779" s="178">
        <v>14001006</v>
      </c>
      <c r="B779" s="164" t="s">
        <v>777</v>
      </c>
      <c r="C779" s="165" t="s">
        <v>44</v>
      </c>
      <c r="D779" s="166">
        <v>31.91</v>
      </c>
    </row>
    <row r="780" spans="1:4" ht="21.6" x14ac:dyDescent="0.3">
      <c r="A780" s="178">
        <v>14001007</v>
      </c>
      <c r="B780" s="164" t="s">
        <v>778</v>
      </c>
      <c r="C780" s="165" t="s">
        <v>44</v>
      </c>
      <c r="D780" s="166">
        <v>31.91</v>
      </c>
    </row>
    <row r="781" spans="1:4" ht="21.6" x14ac:dyDescent="0.3">
      <c r="A781" s="178">
        <v>14001008</v>
      </c>
      <c r="B781" s="164" t="s">
        <v>779</v>
      </c>
      <c r="C781" s="165" t="s">
        <v>44</v>
      </c>
      <c r="D781" s="166">
        <v>31.91</v>
      </c>
    </row>
    <row r="782" spans="1:4" ht="21.6" x14ac:dyDescent="0.3">
      <c r="A782" s="178">
        <v>14001009</v>
      </c>
      <c r="B782" s="164" t="s">
        <v>780</v>
      </c>
      <c r="C782" s="165" t="s">
        <v>44</v>
      </c>
      <c r="D782" s="166">
        <v>31.91</v>
      </c>
    </row>
    <row r="783" spans="1:4" ht="14.4" x14ac:dyDescent="0.3">
      <c r="A783" s="178">
        <v>14001010</v>
      </c>
      <c r="B783" s="164" t="s">
        <v>781</v>
      </c>
      <c r="C783" s="165" t="s">
        <v>44</v>
      </c>
      <c r="D783" s="166">
        <v>26.14</v>
      </c>
    </row>
    <row r="784" spans="1:4" ht="14.4" x14ac:dyDescent="0.3">
      <c r="A784" s="178">
        <v>14001011</v>
      </c>
      <c r="B784" s="164" t="s">
        <v>782</v>
      </c>
      <c r="C784" s="165" t="s">
        <v>44</v>
      </c>
      <c r="D784" s="166">
        <v>48.2</v>
      </c>
    </row>
    <row r="785" spans="1:4" ht="14.4" x14ac:dyDescent="0.3">
      <c r="A785" s="178">
        <v>14002000</v>
      </c>
      <c r="B785" s="164" t="s">
        <v>783</v>
      </c>
      <c r="C785" s="165" t="s">
        <v>156</v>
      </c>
      <c r="D785" s="166" t="s">
        <v>156</v>
      </c>
    </row>
    <row r="786" spans="1:4" ht="14.4" x14ac:dyDescent="0.3">
      <c r="A786" s="178">
        <v>14002001</v>
      </c>
      <c r="B786" s="164" t="s">
        <v>784</v>
      </c>
      <c r="C786" s="165" t="s">
        <v>44</v>
      </c>
      <c r="D786" s="166">
        <v>163.41</v>
      </c>
    </row>
    <row r="787" spans="1:4" ht="21.6" x14ac:dyDescent="0.3">
      <c r="A787" s="178">
        <v>14002002</v>
      </c>
      <c r="B787" s="164" t="s">
        <v>785</v>
      </c>
      <c r="C787" s="165" t="s">
        <v>44</v>
      </c>
      <c r="D787" s="166">
        <v>115.64</v>
      </c>
    </row>
    <row r="788" spans="1:4" ht="14.4" x14ac:dyDescent="0.3">
      <c r="A788" s="178">
        <v>14002003</v>
      </c>
      <c r="B788" s="164" t="s">
        <v>786</v>
      </c>
      <c r="C788" s="165" t="s">
        <v>44</v>
      </c>
      <c r="D788" s="166">
        <v>136.91999999999999</v>
      </c>
    </row>
    <row r="789" spans="1:4" ht="21.6" x14ac:dyDescent="0.3">
      <c r="A789" s="178">
        <v>14002004</v>
      </c>
      <c r="B789" s="164" t="s">
        <v>787</v>
      </c>
      <c r="C789" s="165" t="s">
        <v>44</v>
      </c>
      <c r="D789" s="166">
        <v>41.69</v>
      </c>
    </row>
    <row r="790" spans="1:4" ht="21.6" x14ac:dyDescent="0.3">
      <c r="A790" s="178">
        <v>14002005</v>
      </c>
      <c r="B790" s="164" t="s">
        <v>788</v>
      </c>
      <c r="C790" s="165" t="s">
        <v>44</v>
      </c>
      <c r="D790" s="166">
        <v>51.46</v>
      </c>
    </row>
    <row r="791" spans="1:4" ht="21.6" x14ac:dyDescent="0.3">
      <c r="A791" s="178">
        <v>14002006</v>
      </c>
      <c r="B791" s="164" t="s">
        <v>789</v>
      </c>
      <c r="C791" s="165" t="s">
        <v>44</v>
      </c>
      <c r="D791" s="166">
        <v>61.24</v>
      </c>
    </row>
    <row r="792" spans="1:4" ht="21.6" x14ac:dyDescent="0.3">
      <c r="A792" s="178">
        <v>14002007</v>
      </c>
      <c r="B792" s="164" t="s">
        <v>790</v>
      </c>
      <c r="C792" s="165" t="s">
        <v>44</v>
      </c>
      <c r="D792" s="166">
        <v>71.02</v>
      </c>
    </row>
    <row r="793" spans="1:4" ht="21.6" x14ac:dyDescent="0.3">
      <c r="A793" s="178">
        <v>14002008</v>
      </c>
      <c r="B793" s="164" t="s">
        <v>791</v>
      </c>
      <c r="C793" s="165" t="s">
        <v>44</v>
      </c>
      <c r="D793" s="166">
        <v>80.790000000000006</v>
      </c>
    </row>
    <row r="794" spans="1:4" ht="21.6" x14ac:dyDescent="0.3">
      <c r="A794" s="178">
        <v>14002009</v>
      </c>
      <c r="B794" s="164" t="s">
        <v>792</v>
      </c>
      <c r="C794" s="165" t="s">
        <v>44</v>
      </c>
      <c r="D794" s="166">
        <v>90.57</v>
      </c>
    </row>
    <row r="795" spans="1:4" ht="14.4" x14ac:dyDescent="0.3">
      <c r="A795" s="178">
        <v>14002010</v>
      </c>
      <c r="B795" s="164" t="s">
        <v>793</v>
      </c>
      <c r="C795" s="165" t="s">
        <v>44</v>
      </c>
      <c r="D795" s="166">
        <v>123.91</v>
      </c>
    </row>
    <row r="796" spans="1:4" ht="14.4" x14ac:dyDescent="0.3">
      <c r="A796" s="178">
        <v>14002011</v>
      </c>
      <c r="B796" s="164" t="s">
        <v>794</v>
      </c>
      <c r="C796" s="165" t="s">
        <v>44</v>
      </c>
      <c r="D796" s="166">
        <v>145.97</v>
      </c>
    </row>
    <row r="797" spans="1:4" x14ac:dyDescent="0.25">
      <c r="A797" s="176">
        <v>15000000</v>
      </c>
      <c r="B797" s="124" t="s">
        <v>795</v>
      </c>
      <c r="C797" s="127"/>
      <c r="D797" s="177"/>
    </row>
    <row r="798" spans="1:4" ht="21.6" x14ac:dyDescent="0.3">
      <c r="A798" s="178">
        <v>15001000</v>
      </c>
      <c r="B798" s="164" t="s">
        <v>796</v>
      </c>
      <c r="C798" s="165" t="s">
        <v>44</v>
      </c>
      <c r="D798" s="166">
        <v>359.77</v>
      </c>
    </row>
    <row r="799" spans="1:4" ht="14.4" x14ac:dyDescent="0.3">
      <c r="A799" s="178">
        <v>15002000</v>
      </c>
      <c r="B799" s="164" t="s">
        <v>797</v>
      </c>
      <c r="C799" s="165" t="s">
        <v>44</v>
      </c>
      <c r="D799" s="166">
        <v>158.57</v>
      </c>
    </row>
    <row r="800" spans="1:4" ht="21.6" x14ac:dyDescent="0.3">
      <c r="A800" s="178">
        <v>15003000</v>
      </c>
      <c r="B800" s="164" t="s">
        <v>798</v>
      </c>
      <c r="C800" s="165" t="s">
        <v>37</v>
      </c>
      <c r="D800" s="166">
        <v>105.94</v>
      </c>
    </row>
    <row r="801" spans="1:4" ht="31.8" x14ac:dyDescent="0.3">
      <c r="A801" s="178">
        <v>15004000</v>
      </c>
      <c r="B801" s="164" t="s">
        <v>799</v>
      </c>
      <c r="C801" s="165" t="s">
        <v>156</v>
      </c>
      <c r="D801" s="166" t="s">
        <v>156</v>
      </c>
    </row>
    <row r="802" spans="1:4" ht="42" x14ac:dyDescent="0.3">
      <c r="A802" s="178">
        <v>15004001</v>
      </c>
      <c r="B802" s="164" t="s">
        <v>800</v>
      </c>
      <c r="C802" s="165" t="s">
        <v>37</v>
      </c>
      <c r="D802" s="166">
        <v>367.39</v>
      </c>
    </row>
    <row r="803" spans="1:4" ht="42" x14ac:dyDescent="0.3">
      <c r="A803" s="178">
        <v>15004002</v>
      </c>
      <c r="B803" s="164" t="s">
        <v>801</v>
      </c>
      <c r="C803" s="165" t="s">
        <v>37</v>
      </c>
      <c r="D803" s="166">
        <v>404.45</v>
      </c>
    </row>
    <row r="804" spans="1:4" ht="42" x14ac:dyDescent="0.3">
      <c r="A804" s="178">
        <v>15004003</v>
      </c>
      <c r="B804" s="164" t="s">
        <v>802</v>
      </c>
      <c r="C804" s="165" t="s">
        <v>37</v>
      </c>
      <c r="D804" s="166">
        <v>440.44</v>
      </c>
    </row>
    <row r="805" spans="1:4" ht="42" x14ac:dyDescent="0.3">
      <c r="A805" s="178">
        <v>15004004</v>
      </c>
      <c r="B805" s="164" t="s">
        <v>803</v>
      </c>
      <c r="C805" s="165" t="s">
        <v>37</v>
      </c>
      <c r="D805" s="166">
        <v>477.51</v>
      </c>
    </row>
    <row r="806" spans="1:4" ht="42" x14ac:dyDescent="0.3">
      <c r="A806" s="178">
        <v>15004005</v>
      </c>
      <c r="B806" s="164" t="s">
        <v>804</v>
      </c>
      <c r="C806" s="165" t="s">
        <v>37</v>
      </c>
      <c r="D806" s="166">
        <v>514.57000000000005</v>
      </c>
    </row>
    <row r="807" spans="1:4" ht="31.8" x14ac:dyDescent="0.3">
      <c r="A807" s="178">
        <v>15005000</v>
      </c>
      <c r="B807" s="164" t="s">
        <v>805</v>
      </c>
      <c r="C807" s="165" t="s">
        <v>156</v>
      </c>
      <c r="D807" s="166" t="s">
        <v>156</v>
      </c>
    </row>
    <row r="808" spans="1:4" ht="31.8" x14ac:dyDescent="0.3">
      <c r="A808" s="178">
        <v>15005001</v>
      </c>
      <c r="B808" s="164" t="s">
        <v>806</v>
      </c>
      <c r="C808" s="165" t="s">
        <v>37</v>
      </c>
      <c r="D808" s="166">
        <v>373.83</v>
      </c>
    </row>
    <row r="809" spans="1:4" ht="31.8" x14ac:dyDescent="0.3">
      <c r="A809" s="178">
        <v>15005002</v>
      </c>
      <c r="B809" s="164" t="s">
        <v>807</v>
      </c>
      <c r="C809" s="165" t="s">
        <v>37</v>
      </c>
      <c r="D809" s="166">
        <v>411.96</v>
      </c>
    </row>
    <row r="810" spans="1:4" ht="31.8" x14ac:dyDescent="0.3">
      <c r="A810" s="178">
        <v>15005003</v>
      </c>
      <c r="B810" s="164" t="s">
        <v>808</v>
      </c>
      <c r="C810" s="165" t="s">
        <v>37</v>
      </c>
      <c r="D810" s="166">
        <v>449.02</v>
      </c>
    </row>
    <row r="811" spans="1:4" ht="31.8" x14ac:dyDescent="0.3">
      <c r="A811" s="178">
        <v>15005004</v>
      </c>
      <c r="B811" s="164" t="s">
        <v>809</v>
      </c>
      <c r="C811" s="165" t="s">
        <v>37</v>
      </c>
      <c r="D811" s="166">
        <v>486.09</v>
      </c>
    </row>
    <row r="812" spans="1:4" ht="21.6" x14ac:dyDescent="0.3">
      <c r="A812" s="178">
        <v>15006000</v>
      </c>
      <c r="B812" s="164" t="s">
        <v>810</v>
      </c>
      <c r="C812" s="165" t="s">
        <v>156</v>
      </c>
      <c r="D812" s="166" t="s">
        <v>156</v>
      </c>
    </row>
    <row r="813" spans="1:4" ht="21.6" x14ac:dyDescent="0.3">
      <c r="A813" s="178">
        <v>15006001</v>
      </c>
      <c r="B813" s="164" t="s">
        <v>811</v>
      </c>
      <c r="C813" s="165" t="s">
        <v>37</v>
      </c>
      <c r="D813" s="166">
        <v>5964.06</v>
      </c>
    </row>
    <row r="814" spans="1:4" ht="21.6" x14ac:dyDescent="0.3">
      <c r="A814" s="178">
        <v>15006002</v>
      </c>
      <c r="B814" s="164" t="s">
        <v>812</v>
      </c>
      <c r="C814" s="165" t="s">
        <v>37</v>
      </c>
      <c r="D814" s="166">
        <v>6810.82</v>
      </c>
    </row>
    <row r="815" spans="1:4" ht="21.6" x14ac:dyDescent="0.3">
      <c r="A815" s="178">
        <v>15006003</v>
      </c>
      <c r="B815" s="164" t="s">
        <v>813</v>
      </c>
      <c r="C815" s="165" t="s">
        <v>37</v>
      </c>
      <c r="D815" s="166">
        <v>7473.49</v>
      </c>
    </row>
    <row r="816" spans="1:4" ht="21.6" x14ac:dyDescent="0.3">
      <c r="A816" s="178">
        <v>15006004</v>
      </c>
      <c r="B816" s="164" t="s">
        <v>814</v>
      </c>
      <c r="C816" s="165" t="s">
        <v>37</v>
      </c>
      <c r="D816" s="166">
        <v>8283.42</v>
      </c>
    </row>
    <row r="817" spans="1:4" ht="21.6" x14ac:dyDescent="0.3">
      <c r="A817" s="178">
        <v>15006005</v>
      </c>
      <c r="B817" s="164" t="s">
        <v>815</v>
      </c>
      <c r="C817" s="165" t="s">
        <v>37</v>
      </c>
      <c r="D817" s="166">
        <v>8982.91</v>
      </c>
    </row>
    <row r="818" spans="1:4" ht="21.6" x14ac:dyDescent="0.3">
      <c r="A818" s="178">
        <v>15006006</v>
      </c>
      <c r="B818" s="164" t="s">
        <v>816</v>
      </c>
      <c r="C818" s="165" t="s">
        <v>37</v>
      </c>
      <c r="D818" s="166">
        <v>9792.85</v>
      </c>
    </row>
    <row r="819" spans="1:4" ht="21.6" x14ac:dyDescent="0.3">
      <c r="A819" s="178">
        <v>15006007</v>
      </c>
      <c r="B819" s="164" t="s">
        <v>817</v>
      </c>
      <c r="C819" s="165" t="s">
        <v>37</v>
      </c>
      <c r="D819" s="166">
        <v>10455.52</v>
      </c>
    </row>
    <row r="820" spans="1:4" ht="21.6" x14ac:dyDescent="0.3">
      <c r="A820" s="178">
        <v>15006008</v>
      </c>
      <c r="B820" s="164" t="s">
        <v>818</v>
      </c>
      <c r="C820" s="165" t="s">
        <v>37</v>
      </c>
      <c r="D820" s="166">
        <v>11265.46</v>
      </c>
    </row>
    <row r="821" spans="1:4" ht="21.6" x14ac:dyDescent="0.3">
      <c r="A821" s="178">
        <v>15006009</v>
      </c>
      <c r="B821" s="164" t="s">
        <v>819</v>
      </c>
      <c r="C821" s="165" t="s">
        <v>37</v>
      </c>
      <c r="D821" s="166">
        <v>11964.95</v>
      </c>
    </row>
    <row r="822" spans="1:4" ht="21.6" x14ac:dyDescent="0.3">
      <c r="A822" s="178">
        <v>15006010</v>
      </c>
      <c r="B822" s="164" t="s">
        <v>820</v>
      </c>
      <c r="C822" s="165" t="s">
        <v>37</v>
      </c>
      <c r="D822" s="166">
        <v>8767.65</v>
      </c>
    </row>
    <row r="823" spans="1:4" ht="21.6" x14ac:dyDescent="0.3">
      <c r="A823" s="178">
        <v>15006011</v>
      </c>
      <c r="B823" s="164" t="s">
        <v>821</v>
      </c>
      <c r="C823" s="165" t="s">
        <v>37</v>
      </c>
      <c r="D823" s="166">
        <v>9714.56</v>
      </c>
    </row>
    <row r="824" spans="1:4" ht="21.6" x14ac:dyDescent="0.3">
      <c r="A824" s="178">
        <v>15006012</v>
      </c>
      <c r="B824" s="164" t="s">
        <v>822</v>
      </c>
      <c r="C824" s="165" t="s">
        <v>37</v>
      </c>
      <c r="D824" s="166">
        <v>10521.18</v>
      </c>
    </row>
    <row r="825" spans="1:4" ht="21.6" x14ac:dyDescent="0.3">
      <c r="A825" s="178">
        <v>15006013</v>
      </c>
      <c r="B825" s="164" t="s">
        <v>823</v>
      </c>
      <c r="C825" s="165" t="s">
        <v>37</v>
      </c>
      <c r="D825" s="166">
        <v>11468.09</v>
      </c>
    </row>
    <row r="826" spans="1:4" ht="21.6" x14ac:dyDescent="0.3">
      <c r="A826" s="178">
        <v>15006014</v>
      </c>
      <c r="B826" s="164" t="s">
        <v>824</v>
      </c>
      <c r="C826" s="165" t="s">
        <v>37</v>
      </c>
      <c r="D826" s="166">
        <v>12274.72</v>
      </c>
    </row>
    <row r="827" spans="1:4" ht="21.6" x14ac:dyDescent="0.3">
      <c r="A827" s="178">
        <v>15006015</v>
      </c>
      <c r="B827" s="164" t="s">
        <v>825</v>
      </c>
      <c r="C827" s="165" t="s">
        <v>37</v>
      </c>
      <c r="D827" s="166">
        <v>13221.62</v>
      </c>
    </row>
    <row r="828" spans="1:4" ht="21.6" x14ac:dyDescent="0.3">
      <c r="A828" s="178">
        <v>15006016</v>
      </c>
      <c r="B828" s="164" t="s">
        <v>826</v>
      </c>
      <c r="C828" s="165" t="s">
        <v>37</v>
      </c>
      <c r="D828" s="166">
        <v>14028.25</v>
      </c>
    </row>
    <row r="829" spans="1:4" ht="14.4" x14ac:dyDescent="0.3">
      <c r="A829" s="178">
        <v>15007000</v>
      </c>
      <c r="B829" s="164" t="s">
        <v>827</v>
      </c>
      <c r="C829" s="165" t="s">
        <v>156</v>
      </c>
      <c r="D829" s="166" t="s">
        <v>156</v>
      </c>
    </row>
    <row r="830" spans="1:4" ht="21.6" x14ac:dyDescent="0.3">
      <c r="A830" s="178">
        <v>15007001</v>
      </c>
      <c r="B830" s="164" t="s">
        <v>828</v>
      </c>
      <c r="C830" s="165" t="s">
        <v>37</v>
      </c>
      <c r="D830" s="166">
        <v>4167.0600000000004</v>
      </c>
    </row>
    <row r="831" spans="1:4" ht="21.6" x14ac:dyDescent="0.3">
      <c r="A831" s="178">
        <v>15007002</v>
      </c>
      <c r="B831" s="164" t="s">
        <v>829</v>
      </c>
      <c r="C831" s="165" t="s">
        <v>37</v>
      </c>
      <c r="D831" s="166">
        <v>4758.5200000000004</v>
      </c>
    </row>
    <row r="832" spans="1:4" ht="21.6" x14ac:dyDescent="0.3">
      <c r="A832" s="178">
        <v>15007003</v>
      </c>
      <c r="B832" s="164" t="s">
        <v>830</v>
      </c>
      <c r="C832" s="165" t="s">
        <v>37</v>
      </c>
      <c r="D832" s="166">
        <v>5242.4399999999996</v>
      </c>
    </row>
    <row r="833" spans="1:4" ht="21.6" x14ac:dyDescent="0.3">
      <c r="A833" s="178">
        <v>15007004</v>
      </c>
      <c r="B833" s="164" t="s">
        <v>831</v>
      </c>
      <c r="C833" s="165" t="s">
        <v>37</v>
      </c>
      <c r="D833" s="166">
        <v>5833.89</v>
      </c>
    </row>
    <row r="834" spans="1:4" ht="21.6" x14ac:dyDescent="0.3">
      <c r="A834" s="178">
        <v>15007005</v>
      </c>
      <c r="B834" s="164" t="s">
        <v>832</v>
      </c>
      <c r="C834" s="165" t="s">
        <v>37</v>
      </c>
      <c r="D834" s="166">
        <v>6290.92</v>
      </c>
    </row>
    <row r="835" spans="1:4" ht="21.6" x14ac:dyDescent="0.3">
      <c r="A835" s="178">
        <v>15007006</v>
      </c>
      <c r="B835" s="164" t="s">
        <v>833</v>
      </c>
      <c r="C835" s="165" t="s">
        <v>37</v>
      </c>
      <c r="D835" s="166">
        <v>6828.61</v>
      </c>
    </row>
    <row r="836" spans="1:4" ht="21.6" x14ac:dyDescent="0.3">
      <c r="A836" s="178">
        <v>15007007</v>
      </c>
      <c r="B836" s="164" t="s">
        <v>834</v>
      </c>
      <c r="C836" s="165" t="s">
        <v>37</v>
      </c>
      <c r="D836" s="166">
        <v>7285.64</v>
      </c>
    </row>
    <row r="837" spans="1:4" ht="21.6" x14ac:dyDescent="0.3">
      <c r="A837" s="178">
        <v>15007008</v>
      </c>
      <c r="B837" s="164" t="s">
        <v>835</v>
      </c>
      <c r="C837" s="165" t="s">
        <v>37</v>
      </c>
      <c r="D837" s="166">
        <v>7877.1</v>
      </c>
    </row>
    <row r="838" spans="1:4" ht="21.6" x14ac:dyDescent="0.3">
      <c r="A838" s="178">
        <v>15007009</v>
      </c>
      <c r="B838" s="164" t="s">
        <v>836</v>
      </c>
      <c r="C838" s="165" t="s">
        <v>37</v>
      </c>
      <c r="D838" s="166">
        <v>8361.02</v>
      </c>
    </row>
    <row r="839" spans="1:4" ht="21.6" x14ac:dyDescent="0.3">
      <c r="A839" s="178">
        <v>15007010</v>
      </c>
      <c r="B839" s="164" t="s">
        <v>837</v>
      </c>
      <c r="C839" s="165" t="s">
        <v>37</v>
      </c>
      <c r="D839" s="166">
        <v>6363.27</v>
      </c>
    </row>
    <row r="840" spans="1:4" ht="21.6" x14ac:dyDescent="0.3">
      <c r="A840" s="178">
        <v>15007011</v>
      </c>
      <c r="B840" s="164" t="s">
        <v>838</v>
      </c>
      <c r="C840" s="165" t="s">
        <v>37</v>
      </c>
      <c r="D840" s="166">
        <v>7049.77</v>
      </c>
    </row>
    <row r="841" spans="1:4" ht="21.6" x14ac:dyDescent="0.3">
      <c r="A841" s="178">
        <v>15007012</v>
      </c>
      <c r="B841" s="164" t="s">
        <v>839</v>
      </c>
      <c r="C841" s="165" t="s">
        <v>37</v>
      </c>
      <c r="D841" s="166">
        <v>7630.64</v>
      </c>
    </row>
    <row r="842" spans="1:4" ht="21.6" x14ac:dyDescent="0.3">
      <c r="A842" s="178">
        <v>15007013</v>
      </c>
      <c r="B842" s="164" t="s">
        <v>840</v>
      </c>
      <c r="C842" s="165" t="s">
        <v>37</v>
      </c>
      <c r="D842" s="166">
        <v>8317.14</v>
      </c>
    </row>
    <row r="843" spans="1:4" ht="21.6" x14ac:dyDescent="0.3">
      <c r="A843" s="178">
        <v>15007014</v>
      </c>
      <c r="B843" s="164" t="s">
        <v>841</v>
      </c>
      <c r="C843" s="165" t="s">
        <v>37</v>
      </c>
      <c r="D843" s="166">
        <v>8898.02</v>
      </c>
    </row>
    <row r="844" spans="1:4" ht="21.6" x14ac:dyDescent="0.3">
      <c r="A844" s="178">
        <v>15007015</v>
      </c>
      <c r="B844" s="164" t="s">
        <v>842</v>
      </c>
      <c r="C844" s="165" t="s">
        <v>37</v>
      </c>
      <c r="D844" s="166">
        <v>9584.51</v>
      </c>
    </row>
    <row r="845" spans="1:4" ht="21.6" x14ac:dyDescent="0.3">
      <c r="A845" s="178">
        <v>15007016</v>
      </c>
      <c r="B845" s="164" t="s">
        <v>843</v>
      </c>
      <c r="C845" s="165" t="s">
        <v>37</v>
      </c>
      <c r="D845" s="166">
        <v>10165.39</v>
      </c>
    </row>
    <row r="846" spans="1:4" ht="14.4" x14ac:dyDescent="0.3">
      <c r="A846" s="178">
        <v>15008000</v>
      </c>
      <c r="B846" s="164" t="s">
        <v>844</v>
      </c>
      <c r="C846" s="165" t="s">
        <v>42</v>
      </c>
      <c r="D846" s="166">
        <v>16.82</v>
      </c>
    </row>
    <row r="847" spans="1:4" ht="31.8" x14ac:dyDescent="0.3">
      <c r="A847" s="178">
        <v>15009000</v>
      </c>
      <c r="B847" s="164" t="s">
        <v>845</v>
      </c>
      <c r="C847" s="165" t="s">
        <v>37</v>
      </c>
      <c r="D847" s="166">
        <v>127.3</v>
      </c>
    </row>
    <row r="848" spans="1:4" ht="21.6" x14ac:dyDescent="0.3">
      <c r="A848" s="178">
        <v>15010000</v>
      </c>
      <c r="B848" s="164" t="s">
        <v>846</v>
      </c>
      <c r="C848" s="165" t="s">
        <v>47</v>
      </c>
      <c r="D848" s="166">
        <v>49.74</v>
      </c>
    </row>
    <row r="849" spans="1:4" ht="14.4" x14ac:dyDescent="0.3">
      <c r="A849" s="178">
        <v>16001001</v>
      </c>
      <c r="B849" s="164" t="s">
        <v>935</v>
      </c>
      <c r="C849" s="165" t="s">
        <v>6</v>
      </c>
      <c r="D849" s="166">
        <v>25372.25</v>
      </c>
    </row>
    <row r="850" spans="1:4" ht="14.4" x14ac:dyDescent="0.3">
      <c r="A850" s="178">
        <v>16001104</v>
      </c>
      <c r="B850" s="164" t="s">
        <v>26511</v>
      </c>
      <c r="C850" s="165" t="s">
        <v>6</v>
      </c>
      <c r="D850" s="166">
        <v>16058.76</v>
      </c>
    </row>
    <row r="851" spans="1:4" ht="21.6" x14ac:dyDescent="0.3">
      <c r="A851" s="178">
        <v>16001105</v>
      </c>
      <c r="B851" s="164" t="s">
        <v>31180</v>
      </c>
      <c r="C851" s="165" t="s">
        <v>6</v>
      </c>
      <c r="D851" s="166">
        <v>178420.15</v>
      </c>
    </row>
    <row r="852" spans="1:4" ht="21.6" x14ac:dyDescent="0.3">
      <c r="A852" s="178">
        <v>16001106</v>
      </c>
      <c r="B852" s="164" t="s">
        <v>31181</v>
      </c>
      <c r="C852" s="165" t="s">
        <v>6</v>
      </c>
      <c r="D852" s="166">
        <v>239386.85</v>
      </c>
    </row>
    <row r="853" spans="1:4" ht="21.6" x14ac:dyDescent="0.3">
      <c r="A853" s="178">
        <v>16001107</v>
      </c>
      <c r="B853" s="164" t="s">
        <v>31182</v>
      </c>
      <c r="C853" s="165" t="s">
        <v>6</v>
      </c>
      <c r="D853" s="166">
        <v>477389.12</v>
      </c>
    </row>
    <row r="854" spans="1:4" ht="31.8" x14ac:dyDescent="0.3">
      <c r="A854" s="178">
        <v>16001108</v>
      </c>
      <c r="B854" s="164" t="s">
        <v>31183</v>
      </c>
      <c r="C854" s="165" t="s">
        <v>6</v>
      </c>
      <c r="D854" s="166">
        <v>718556.65</v>
      </c>
    </row>
    <row r="855" spans="1:4" ht="21.6" x14ac:dyDescent="0.3">
      <c r="A855" s="178">
        <v>16001109</v>
      </c>
      <c r="B855" s="164" t="s">
        <v>31184</v>
      </c>
      <c r="C855" s="165" t="s">
        <v>6</v>
      </c>
      <c r="D855" s="166">
        <v>12411.13</v>
      </c>
    </row>
    <row r="856" spans="1:4" ht="14.4" x14ac:dyDescent="0.3">
      <c r="A856" s="178">
        <v>16001110</v>
      </c>
      <c r="B856" s="164" t="s">
        <v>31185</v>
      </c>
      <c r="C856" s="165" t="s">
        <v>6</v>
      </c>
      <c r="D856" s="166">
        <v>8948.3799999999992</v>
      </c>
    </row>
    <row r="857" spans="1:4" ht="21.6" x14ac:dyDescent="0.3">
      <c r="A857" s="178">
        <v>16001111</v>
      </c>
      <c r="B857" s="164" t="s">
        <v>31186</v>
      </c>
      <c r="C857" s="165" t="s">
        <v>6</v>
      </c>
      <c r="D857" s="166">
        <v>50629.88</v>
      </c>
    </row>
    <row r="858" spans="1:4" ht="21.6" x14ac:dyDescent="0.3">
      <c r="A858" s="178">
        <v>16001112</v>
      </c>
      <c r="B858" s="164" t="s">
        <v>31187</v>
      </c>
      <c r="C858" s="165" t="s">
        <v>6</v>
      </c>
      <c r="D858" s="166">
        <v>11532.87</v>
      </c>
    </row>
    <row r="859" spans="1:4" ht="14.4" x14ac:dyDescent="0.3">
      <c r="A859" s="178">
        <v>16001113</v>
      </c>
      <c r="B859" s="164" t="s">
        <v>936</v>
      </c>
      <c r="C859" s="165" t="s">
        <v>6</v>
      </c>
      <c r="D859" s="166">
        <v>29606.39</v>
      </c>
    </row>
    <row r="860" spans="1:4" ht="14.4" x14ac:dyDescent="0.3">
      <c r="A860" s="178">
        <v>16001114</v>
      </c>
      <c r="B860" s="164" t="s">
        <v>31188</v>
      </c>
      <c r="C860" s="165" t="s">
        <v>6</v>
      </c>
      <c r="D860" s="166">
        <v>75870.990000000005</v>
      </c>
    </row>
    <row r="861" spans="1:4" ht="31.8" x14ac:dyDescent="0.3">
      <c r="A861" s="178">
        <v>16002050</v>
      </c>
      <c r="B861" s="164" t="s">
        <v>31189</v>
      </c>
      <c r="C861" s="165" t="s">
        <v>6</v>
      </c>
      <c r="D861" s="166">
        <v>26475.4</v>
      </c>
    </row>
    <row r="862" spans="1:4" ht="31.8" x14ac:dyDescent="0.3">
      <c r="A862" s="178">
        <v>16002051</v>
      </c>
      <c r="B862" s="164" t="s">
        <v>31190</v>
      </c>
      <c r="C862" s="165" t="s">
        <v>6</v>
      </c>
      <c r="D862" s="166">
        <v>39348.32</v>
      </c>
    </row>
    <row r="863" spans="1:4" ht="31.8" x14ac:dyDescent="0.3">
      <c r="A863" s="178">
        <v>16002052</v>
      </c>
      <c r="B863" s="164" t="s">
        <v>31191</v>
      </c>
      <c r="C863" s="165" t="s">
        <v>6</v>
      </c>
      <c r="D863" s="166">
        <v>56384.05</v>
      </c>
    </row>
    <row r="864" spans="1:4" ht="14.4" x14ac:dyDescent="0.3">
      <c r="A864" s="178">
        <v>16002053</v>
      </c>
      <c r="B864" s="164" t="s">
        <v>946</v>
      </c>
      <c r="C864" s="165" t="s">
        <v>6</v>
      </c>
      <c r="D864" s="166">
        <v>22596.76</v>
      </c>
    </row>
    <row r="865" spans="1:4" ht="14.4" x14ac:dyDescent="0.3">
      <c r="A865" s="178">
        <v>16003001</v>
      </c>
      <c r="B865" s="164" t="s">
        <v>947</v>
      </c>
      <c r="C865" s="165" t="s">
        <v>6</v>
      </c>
      <c r="D865" s="166">
        <v>19660.86</v>
      </c>
    </row>
    <row r="866" spans="1:4" ht="21.6" x14ac:dyDescent="0.3">
      <c r="A866" s="178">
        <v>16003002</v>
      </c>
      <c r="B866" s="164" t="s">
        <v>31192</v>
      </c>
      <c r="C866" s="165" t="s">
        <v>6</v>
      </c>
      <c r="D866" s="166">
        <v>31800.959999999999</v>
      </c>
    </row>
    <row r="867" spans="1:4" ht="21.6" x14ac:dyDescent="0.3">
      <c r="A867" s="178">
        <v>16003003</v>
      </c>
      <c r="B867" s="164" t="s">
        <v>31193</v>
      </c>
      <c r="C867" s="165" t="s">
        <v>6</v>
      </c>
      <c r="D867" s="166">
        <v>28279.27</v>
      </c>
    </row>
    <row r="868" spans="1:4" ht="21.6" x14ac:dyDescent="0.3">
      <c r="A868" s="178">
        <v>16003004</v>
      </c>
      <c r="B868" s="164" t="s">
        <v>31194</v>
      </c>
      <c r="C868" s="165" t="s">
        <v>6</v>
      </c>
      <c r="D868" s="166">
        <v>61553.17</v>
      </c>
    </row>
    <row r="869" spans="1:4" ht="21.6" x14ac:dyDescent="0.3">
      <c r="A869" s="178">
        <v>16003005</v>
      </c>
      <c r="B869" s="164" t="s">
        <v>31195</v>
      </c>
      <c r="C869" s="165" t="s">
        <v>6</v>
      </c>
      <c r="D869" s="166">
        <v>97333.35</v>
      </c>
    </row>
    <row r="870" spans="1:4" ht="21.6" x14ac:dyDescent="0.3">
      <c r="A870" s="178">
        <v>16004001</v>
      </c>
      <c r="B870" s="164" t="s">
        <v>937</v>
      </c>
      <c r="C870" s="165" t="s">
        <v>6</v>
      </c>
      <c r="D870" s="166">
        <v>8721.4</v>
      </c>
    </row>
    <row r="871" spans="1:4" ht="21.6" x14ac:dyDescent="0.3">
      <c r="A871" s="178">
        <v>16004002</v>
      </c>
      <c r="B871" s="164" t="s">
        <v>938</v>
      </c>
      <c r="C871" s="165" t="s">
        <v>6</v>
      </c>
      <c r="D871" s="166">
        <v>16714.89</v>
      </c>
    </row>
    <row r="872" spans="1:4" ht="14.4" x14ac:dyDescent="0.3">
      <c r="A872" s="178">
        <v>16004003</v>
      </c>
      <c r="B872" s="164" t="s">
        <v>939</v>
      </c>
      <c r="C872" s="165" t="s">
        <v>6</v>
      </c>
      <c r="D872" s="166">
        <v>17153.07</v>
      </c>
    </row>
    <row r="873" spans="1:4" ht="14.4" x14ac:dyDescent="0.3">
      <c r="A873" s="178">
        <v>16004004</v>
      </c>
      <c r="B873" s="164" t="s">
        <v>940</v>
      </c>
      <c r="C873" s="165" t="s">
        <v>6</v>
      </c>
      <c r="D873" s="166">
        <v>7603.3</v>
      </c>
    </row>
    <row r="874" spans="1:4" ht="21.6" x14ac:dyDescent="0.3">
      <c r="A874" s="178">
        <v>16004005</v>
      </c>
      <c r="B874" s="164" t="s">
        <v>941</v>
      </c>
      <c r="C874" s="165" t="s">
        <v>6</v>
      </c>
      <c r="D874" s="166">
        <v>16584.169999999998</v>
      </c>
    </row>
    <row r="875" spans="1:4" ht="21.6" x14ac:dyDescent="0.3">
      <c r="A875" s="178">
        <v>16004006</v>
      </c>
      <c r="B875" s="164" t="s">
        <v>942</v>
      </c>
      <c r="C875" s="165" t="s">
        <v>6</v>
      </c>
      <c r="D875" s="166">
        <v>7409.47</v>
      </c>
    </row>
    <row r="876" spans="1:4" ht="14.4" x14ac:dyDescent="0.3">
      <c r="A876" s="178">
        <v>16004007</v>
      </c>
      <c r="B876" s="164" t="s">
        <v>943</v>
      </c>
      <c r="C876" s="165" t="s">
        <v>6</v>
      </c>
      <c r="D876" s="166">
        <v>16068.93</v>
      </c>
    </row>
    <row r="877" spans="1:4" ht="14.4" x14ac:dyDescent="0.3">
      <c r="A877" s="178">
        <v>16004008</v>
      </c>
      <c r="B877" s="164" t="s">
        <v>944</v>
      </c>
      <c r="C877" s="165" t="s">
        <v>6</v>
      </c>
      <c r="D877" s="166">
        <v>16463.55</v>
      </c>
    </row>
    <row r="878" spans="1:4" ht="14.4" x14ac:dyDescent="0.3">
      <c r="A878" s="178">
        <v>16004009</v>
      </c>
      <c r="B878" s="164" t="s">
        <v>945</v>
      </c>
      <c r="C878" s="165" t="s">
        <v>6</v>
      </c>
      <c r="D878" s="166">
        <v>17045.2</v>
      </c>
    </row>
    <row r="879" spans="1:4" ht="21.6" x14ac:dyDescent="0.3">
      <c r="A879" s="178">
        <v>16005001</v>
      </c>
      <c r="B879" s="164" t="s">
        <v>31196</v>
      </c>
      <c r="C879" s="165" t="s">
        <v>6</v>
      </c>
      <c r="D879" s="166">
        <v>8061.95</v>
      </c>
    </row>
    <row r="880" spans="1:4" ht="31.8" x14ac:dyDescent="0.3">
      <c r="A880" s="178">
        <v>16005002</v>
      </c>
      <c r="B880" s="164" t="s">
        <v>31197</v>
      </c>
      <c r="C880" s="165" t="s">
        <v>6</v>
      </c>
      <c r="D880" s="166">
        <v>10371.15</v>
      </c>
    </row>
    <row r="881" spans="1:4" ht="21.6" x14ac:dyDescent="0.3">
      <c r="A881" s="178">
        <v>16005003</v>
      </c>
      <c r="B881" s="164" t="s">
        <v>31198</v>
      </c>
      <c r="C881" s="165" t="s">
        <v>6</v>
      </c>
      <c r="D881" s="166">
        <v>12730.75</v>
      </c>
    </row>
    <row r="882" spans="1:4" ht="21.6" x14ac:dyDescent="0.3">
      <c r="A882" s="178">
        <v>16005004</v>
      </c>
      <c r="B882" s="164" t="s">
        <v>31199</v>
      </c>
      <c r="C882" s="165" t="s">
        <v>6</v>
      </c>
      <c r="D882" s="166">
        <v>30389.25</v>
      </c>
    </row>
    <row r="883" spans="1:4" ht="21.6" x14ac:dyDescent="0.3">
      <c r="A883" s="178">
        <v>16005005</v>
      </c>
      <c r="B883" s="164" t="s">
        <v>31200</v>
      </c>
      <c r="C883" s="165" t="s">
        <v>6</v>
      </c>
      <c r="D883" s="166">
        <v>36395.68</v>
      </c>
    </row>
    <row r="884" spans="1:4" ht="21.6" x14ac:dyDescent="0.3">
      <c r="A884" s="178">
        <v>16005006</v>
      </c>
      <c r="B884" s="164" t="s">
        <v>31201</v>
      </c>
      <c r="C884" s="165" t="s">
        <v>6</v>
      </c>
      <c r="D884" s="166">
        <v>53179.77</v>
      </c>
    </row>
    <row r="885" spans="1:4" ht="21.6" x14ac:dyDescent="0.3">
      <c r="A885" s="178">
        <v>16005007</v>
      </c>
      <c r="B885" s="164" t="s">
        <v>31202</v>
      </c>
      <c r="C885" s="165" t="s">
        <v>6</v>
      </c>
      <c r="D885" s="166">
        <v>81097.850000000006</v>
      </c>
    </row>
    <row r="886" spans="1:4" ht="14.4" x14ac:dyDescent="0.3">
      <c r="A886"/>
      <c r="B886"/>
      <c r="C886"/>
      <c r="D886"/>
    </row>
    <row r="887" spans="1:4" ht="14.4" x14ac:dyDescent="0.3">
      <c r="A887"/>
      <c r="B887"/>
      <c r="C887"/>
      <c r="D887"/>
    </row>
    <row r="888" spans="1:4" ht="14.4" x14ac:dyDescent="0.3">
      <c r="A888"/>
      <c r="B888"/>
      <c r="C888"/>
      <c r="D888"/>
    </row>
    <row r="889" spans="1:4" ht="14.4" x14ac:dyDescent="0.3">
      <c r="A889"/>
      <c r="B889"/>
      <c r="C889"/>
      <c r="D889"/>
    </row>
    <row r="890" spans="1:4" ht="14.4" x14ac:dyDescent="0.3">
      <c r="A890"/>
      <c r="B890"/>
      <c r="C890"/>
      <c r="D890"/>
    </row>
    <row r="891" spans="1:4" ht="14.4" x14ac:dyDescent="0.3">
      <c r="A891"/>
      <c r="B891"/>
      <c r="C891"/>
      <c r="D891"/>
    </row>
    <row r="892" spans="1:4" ht="14.4" x14ac:dyDescent="0.3">
      <c r="A892"/>
      <c r="B892"/>
      <c r="C892"/>
      <c r="D892"/>
    </row>
    <row r="893" spans="1:4" ht="14.4" x14ac:dyDescent="0.3">
      <c r="A893"/>
      <c r="B893"/>
      <c r="C893"/>
      <c r="D893"/>
    </row>
    <row r="894" spans="1:4" ht="14.4" x14ac:dyDescent="0.3">
      <c r="A894"/>
      <c r="B894"/>
      <c r="C894"/>
      <c r="D894"/>
    </row>
    <row r="895" spans="1:4" ht="14.4" x14ac:dyDescent="0.3">
      <c r="A895"/>
      <c r="B895"/>
      <c r="C895"/>
      <c r="D895"/>
    </row>
    <row r="896" spans="1:4" ht="14.4" x14ac:dyDescent="0.3">
      <c r="A896"/>
      <c r="B896"/>
      <c r="C896"/>
      <c r="D896"/>
    </row>
    <row r="897" spans="1:4" ht="14.4" x14ac:dyDescent="0.3">
      <c r="A897"/>
      <c r="B897"/>
      <c r="C897"/>
      <c r="D897"/>
    </row>
    <row r="898" spans="1:4" ht="14.4" x14ac:dyDescent="0.3">
      <c r="A898"/>
      <c r="B898"/>
      <c r="C898"/>
      <c r="D898"/>
    </row>
    <row r="899" spans="1:4" ht="14.4" x14ac:dyDescent="0.3">
      <c r="A899"/>
      <c r="B899"/>
      <c r="C899"/>
      <c r="D899"/>
    </row>
    <row r="900" spans="1:4" ht="14.4" x14ac:dyDescent="0.3">
      <c r="A900"/>
      <c r="B900"/>
      <c r="C900"/>
      <c r="D900"/>
    </row>
    <row r="901" spans="1:4" ht="14.4" x14ac:dyDescent="0.3">
      <c r="A901"/>
      <c r="B901"/>
      <c r="C901"/>
      <c r="D901"/>
    </row>
    <row r="902" spans="1:4" ht="14.4" x14ac:dyDescent="0.3">
      <c r="A902"/>
      <c r="B902"/>
      <c r="C902"/>
      <c r="D902"/>
    </row>
    <row r="903" spans="1:4" ht="14.4" x14ac:dyDescent="0.3">
      <c r="A903"/>
      <c r="B903"/>
      <c r="C903"/>
      <c r="D903"/>
    </row>
    <row r="904" spans="1:4" ht="14.4" x14ac:dyDescent="0.3">
      <c r="A904"/>
      <c r="B904"/>
      <c r="C904"/>
      <c r="D904"/>
    </row>
    <row r="905" spans="1:4" ht="14.4" x14ac:dyDescent="0.3">
      <c r="A905"/>
      <c r="B905"/>
      <c r="C905"/>
      <c r="D905"/>
    </row>
    <row r="906" spans="1:4" ht="14.4" x14ac:dyDescent="0.3">
      <c r="A906"/>
      <c r="B906"/>
      <c r="C906"/>
      <c r="D906"/>
    </row>
    <row r="907" spans="1:4" ht="14.4" x14ac:dyDescent="0.3">
      <c r="A907"/>
      <c r="B907"/>
      <c r="C907"/>
      <c r="D907"/>
    </row>
    <row r="908" spans="1:4" ht="14.4" x14ac:dyDescent="0.3">
      <c r="A908"/>
      <c r="B908"/>
      <c r="C908"/>
      <c r="D908"/>
    </row>
    <row r="909" spans="1:4" ht="14.4" x14ac:dyDescent="0.3">
      <c r="A909"/>
      <c r="B909"/>
      <c r="C909"/>
      <c r="D909"/>
    </row>
    <row r="910" spans="1:4" ht="14.4" x14ac:dyDescent="0.3">
      <c r="A910"/>
      <c r="B910"/>
      <c r="C910"/>
      <c r="D910"/>
    </row>
    <row r="911" spans="1:4" ht="14.4" x14ac:dyDescent="0.3">
      <c r="A911"/>
      <c r="B911"/>
      <c r="C911"/>
      <c r="D911"/>
    </row>
    <row r="912" spans="1:4" ht="14.4" x14ac:dyDescent="0.3">
      <c r="A912"/>
      <c r="B912"/>
      <c r="C912"/>
      <c r="D912"/>
    </row>
    <row r="913" spans="1:4" ht="14.4" x14ac:dyDescent="0.3">
      <c r="A913"/>
      <c r="B913"/>
      <c r="C913"/>
      <c r="D913"/>
    </row>
    <row r="914" spans="1:4" ht="14.4" x14ac:dyDescent="0.3">
      <c r="A914"/>
      <c r="B914"/>
      <c r="C914"/>
      <c r="D914"/>
    </row>
    <row r="915" spans="1:4" ht="14.4" x14ac:dyDescent="0.3">
      <c r="A915"/>
      <c r="B915"/>
      <c r="C915"/>
      <c r="D915"/>
    </row>
    <row r="916" spans="1:4" ht="14.4" x14ac:dyDescent="0.3">
      <c r="A916"/>
      <c r="B916"/>
      <c r="C916"/>
      <c r="D916"/>
    </row>
    <row r="917" spans="1:4" ht="14.4" x14ac:dyDescent="0.3">
      <c r="A917"/>
      <c r="B917"/>
      <c r="C917"/>
      <c r="D917"/>
    </row>
    <row r="918" spans="1:4" ht="14.4" x14ac:dyDescent="0.3">
      <c r="A918"/>
      <c r="B918"/>
      <c r="C918"/>
      <c r="D918"/>
    </row>
    <row r="919" spans="1:4" ht="14.4" x14ac:dyDescent="0.3">
      <c r="A919"/>
      <c r="B919"/>
      <c r="C919"/>
      <c r="D919"/>
    </row>
    <row r="920" spans="1:4" ht="14.4" x14ac:dyDescent="0.3">
      <c r="A920"/>
      <c r="B920"/>
      <c r="C920"/>
      <c r="D920"/>
    </row>
    <row r="921" spans="1:4" ht="14.4" x14ac:dyDescent="0.3">
      <c r="A921"/>
      <c r="B921"/>
      <c r="C921"/>
      <c r="D921"/>
    </row>
    <row r="922" spans="1:4" ht="14.4" x14ac:dyDescent="0.3">
      <c r="A922"/>
      <c r="B922"/>
      <c r="C922"/>
      <c r="D922"/>
    </row>
    <row r="923" spans="1:4" ht="14.4" x14ac:dyDescent="0.3">
      <c r="A923"/>
      <c r="B923"/>
      <c r="C923"/>
      <c r="D923"/>
    </row>
    <row r="924" spans="1:4" ht="14.4" x14ac:dyDescent="0.3">
      <c r="A924"/>
      <c r="B924"/>
      <c r="C924"/>
      <c r="D924"/>
    </row>
    <row r="925" spans="1:4" ht="14.4" x14ac:dyDescent="0.3">
      <c r="A925"/>
      <c r="B925"/>
      <c r="C925"/>
      <c r="D925"/>
    </row>
    <row r="926" spans="1:4" ht="14.4" x14ac:dyDescent="0.3">
      <c r="A926"/>
      <c r="B926"/>
      <c r="C926"/>
      <c r="D926"/>
    </row>
    <row r="927" spans="1:4" ht="14.4" x14ac:dyDescent="0.3">
      <c r="A927"/>
      <c r="B927"/>
      <c r="C927"/>
      <c r="D927"/>
    </row>
    <row r="928" spans="1:4" ht="14.4" x14ac:dyDescent="0.3">
      <c r="A928"/>
      <c r="B928"/>
      <c r="C928"/>
      <c r="D928"/>
    </row>
    <row r="929" spans="1:4" ht="14.4" x14ac:dyDescent="0.3">
      <c r="A929"/>
      <c r="B929"/>
      <c r="C929"/>
      <c r="D929"/>
    </row>
    <row r="930" spans="1:4" ht="14.4" x14ac:dyDescent="0.3">
      <c r="A930"/>
      <c r="B930"/>
      <c r="C930"/>
      <c r="D930"/>
    </row>
    <row r="931" spans="1:4" ht="14.4" x14ac:dyDescent="0.3">
      <c r="A931"/>
      <c r="B931"/>
      <c r="C931"/>
      <c r="D931"/>
    </row>
    <row r="932" spans="1:4" ht="14.4" x14ac:dyDescent="0.3">
      <c r="A932"/>
      <c r="B932"/>
      <c r="C932"/>
      <c r="D932"/>
    </row>
    <row r="933" spans="1:4" ht="14.4" x14ac:dyDescent="0.3">
      <c r="A933"/>
      <c r="B933"/>
      <c r="C933"/>
      <c r="D933"/>
    </row>
    <row r="934" spans="1:4" ht="14.4" x14ac:dyDescent="0.3">
      <c r="A934"/>
      <c r="B934"/>
      <c r="C934"/>
      <c r="D934"/>
    </row>
    <row r="935" spans="1:4" ht="14.4" x14ac:dyDescent="0.3">
      <c r="A935"/>
      <c r="B935"/>
      <c r="C935"/>
      <c r="D935"/>
    </row>
    <row r="936" spans="1:4" ht="14.4" x14ac:dyDescent="0.3">
      <c r="A936"/>
      <c r="B936"/>
      <c r="C936"/>
      <c r="D936"/>
    </row>
    <row r="937" spans="1:4" ht="14.4" x14ac:dyDescent="0.3">
      <c r="A937"/>
      <c r="B937"/>
      <c r="C937"/>
      <c r="D937"/>
    </row>
    <row r="938" spans="1:4" ht="14.4" x14ac:dyDescent="0.3">
      <c r="A938"/>
      <c r="B938"/>
      <c r="C938"/>
      <c r="D938"/>
    </row>
    <row r="939" spans="1:4" ht="14.4" x14ac:dyDescent="0.3">
      <c r="A939"/>
      <c r="B939"/>
      <c r="C939"/>
      <c r="D939"/>
    </row>
    <row r="940" spans="1:4" ht="14.4" x14ac:dyDescent="0.3">
      <c r="A940"/>
      <c r="B940"/>
      <c r="C940"/>
      <c r="D940"/>
    </row>
    <row r="941" spans="1:4" ht="14.4" x14ac:dyDescent="0.3">
      <c r="A941"/>
      <c r="B941"/>
      <c r="C941"/>
      <c r="D941"/>
    </row>
    <row r="942" spans="1:4" ht="14.4" x14ac:dyDescent="0.3">
      <c r="A942"/>
      <c r="B942"/>
      <c r="C942"/>
      <c r="D942"/>
    </row>
    <row r="943" spans="1:4" ht="14.4" x14ac:dyDescent="0.3">
      <c r="A943"/>
      <c r="B943"/>
      <c r="C943"/>
      <c r="D943"/>
    </row>
    <row r="944" spans="1:4" ht="14.4" x14ac:dyDescent="0.3">
      <c r="A944"/>
      <c r="B944"/>
      <c r="C944"/>
      <c r="D944"/>
    </row>
    <row r="945" spans="1:4" ht="14.4" x14ac:dyDescent="0.3">
      <c r="A945"/>
      <c r="B945"/>
      <c r="C945"/>
      <c r="D945"/>
    </row>
    <row r="946" spans="1:4" ht="14.4" x14ac:dyDescent="0.3">
      <c r="A946"/>
      <c r="B946"/>
      <c r="C946"/>
      <c r="D946"/>
    </row>
    <row r="947" spans="1:4" ht="14.4" x14ac:dyDescent="0.3">
      <c r="A947"/>
      <c r="B947"/>
      <c r="C947"/>
      <c r="D947"/>
    </row>
    <row r="948" spans="1:4" ht="14.4" x14ac:dyDescent="0.3">
      <c r="A948"/>
      <c r="B948"/>
      <c r="C948"/>
      <c r="D948"/>
    </row>
    <row r="949" spans="1:4" ht="14.4" x14ac:dyDescent="0.3">
      <c r="A949"/>
      <c r="B949"/>
      <c r="C949"/>
      <c r="D949"/>
    </row>
    <row r="950" spans="1:4" ht="14.4" x14ac:dyDescent="0.3">
      <c r="A950"/>
      <c r="B950"/>
      <c r="C950"/>
      <c r="D950"/>
    </row>
    <row r="951" spans="1:4" ht="14.4" x14ac:dyDescent="0.3">
      <c r="A951"/>
      <c r="B951"/>
      <c r="C951"/>
      <c r="D951"/>
    </row>
    <row r="952" spans="1:4" ht="14.4" x14ac:dyDescent="0.3">
      <c r="A952"/>
      <c r="B952"/>
      <c r="C952"/>
      <c r="D952"/>
    </row>
    <row r="953" spans="1:4" ht="14.4" x14ac:dyDescent="0.3">
      <c r="A953"/>
      <c r="B953"/>
      <c r="C953"/>
      <c r="D953"/>
    </row>
    <row r="954" spans="1:4" ht="14.4" x14ac:dyDescent="0.3">
      <c r="A954"/>
      <c r="B954"/>
      <c r="C954"/>
      <c r="D954"/>
    </row>
    <row r="955" spans="1:4" ht="14.4" x14ac:dyDescent="0.3">
      <c r="A955"/>
      <c r="B955"/>
      <c r="C955"/>
      <c r="D955"/>
    </row>
    <row r="956" spans="1:4" ht="14.4" x14ac:dyDescent="0.3">
      <c r="A956"/>
      <c r="B956"/>
      <c r="C956"/>
      <c r="D956"/>
    </row>
    <row r="957" spans="1:4" ht="14.4" x14ac:dyDescent="0.3">
      <c r="A957"/>
      <c r="B957"/>
      <c r="C957"/>
      <c r="D957"/>
    </row>
    <row r="958" spans="1:4" ht="14.4" x14ac:dyDescent="0.3">
      <c r="A958"/>
      <c r="B958"/>
      <c r="C958"/>
      <c r="D958"/>
    </row>
    <row r="959" spans="1:4" ht="14.4" x14ac:dyDescent="0.3">
      <c r="A959"/>
      <c r="B959"/>
      <c r="C959"/>
      <c r="D959"/>
    </row>
    <row r="960" spans="1:4" ht="14.4" x14ac:dyDescent="0.3">
      <c r="A960"/>
      <c r="B960"/>
      <c r="C960"/>
      <c r="D960"/>
    </row>
    <row r="961" spans="1:4" ht="14.4" x14ac:dyDescent="0.3">
      <c r="A961"/>
      <c r="B961"/>
      <c r="C961"/>
      <c r="D961"/>
    </row>
    <row r="962" spans="1:4" ht="14.4" x14ac:dyDescent="0.3">
      <c r="A962"/>
      <c r="B962"/>
      <c r="C962"/>
      <c r="D962"/>
    </row>
    <row r="963" spans="1:4" ht="14.4" x14ac:dyDescent="0.3">
      <c r="A963"/>
      <c r="B963"/>
      <c r="C963"/>
      <c r="D963"/>
    </row>
    <row r="964" spans="1:4" ht="14.4" x14ac:dyDescent="0.3">
      <c r="A964"/>
      <c r="B964"/>
      <c r="C964"/>
      <c r="D964"/>
    </row>
    <row r="965" spans="1:4" ht="14.4" x14ac:dyDescent="0.3">
      <c r="A965"/>
      <c r="B965"/>
      <c r="C965"/>
      <c r="D965"/>
    </row>
    <row r="966" spans="1:4" ht="14.4" x14ac:dyDescent="0.3">
      <c r="A966"/>
      <c r="B966"/>
      <c r="C966"/>
      <c r="D966"/>
    </row>
    <row r="967" spans="1:4" ht="14.4" x14ac:dyDescent="0.3">
      <c r="A967"/>
      <c r="B967"/>
      <c r="C967"/>
      <c r="D967"/>
    </row>
    <row r="968" spans="1:4" ht="14.4" x14ac:dyDescent="0.3">
      <c r="A968"/>
      <c r="B968"/>
      <c r="C968"/>
      <c r="D968"/>
    </row>
    <row r="969" spans="1:4" ht="14.4" x14ac:dyDescent="0.3">
      <c r="A969"/>
      <c r="B969"/>
      <c r="C969"/>
      <c r="D969"/>
    </row>
    <row r="970" spans="1:4" ht="14.4" x14ac:dyDescent="0.3">
      <c r="A970"/>
      <c r="B970"/>
      <c r="C970"/>
      <c r="D970"/>
    </row>
    <row r="971" spans="1:4" ht="14.4" x14ac:dyDescent="0.3">
      <c r="A971"/>
      <c r="B971"/>
      <c r="C971"/>
      <c r="D971"/>
    </row>
    <row r="972" spans="1:4" ht="14.4" x14ac:dyDescent="0.3">
      <c r="A972"/>
      <c r="B972"/>
      <c r="C972"/>
      <c r="D972"/>
    </row>
    <row r="973" spans="1:4" ht="14.4" x14ac:dyDescent="0.3">
      <c r="A973"/>
      <c r="B973"/>
      <c r="C973"/>
      <c r="D973"/>
    </row>
    <row r="974" spans="1:4" ht="14.4" x14ac:dyDescent="0.3">
      <c r="A974"/>
      <c r="B974"/>
      <c r="C974"/>
      <c r="D974"/>
    </row>
    <row r="975" spans="1:4" ht="14.4" x14ac:dyDescent="0.3">
      <c r="A975"/>
      <c r="B975"/>
      <c r="C975"/>
      <c r="D975"/>
    </row>
    <row r="976" spans="1:4" ht="14.4" x14ac:dyDescent="0.3">
      <c r="A976"/>
      <c r="B976"/>
      <c r="C976"/>
      <c r="D976"/>
    </row>
    <row r="977" spans="1:4" ht="14.4" x14ac:dyDescent="0.3">
      <c r="A977"/>
      <c r="B977"/>
      <c r="C977"/>
      <c r="D977"/>
    </row>
    <row r="978" spans="1:4" ht="14.4" x14ac:dyDescent="0.3">
      <c r="A978"/>
      <c r="B978"/>
      <c r="C978"/>
      <c r="D978"/>
    </row>
    <row r="979" spans="1:4" ht="14.4" x14ac:dyDescent="0.3">
      <c r="A979"/>
      <c r="B979"/>
      <c r="C979"/>
      <c r="D979"/>
    </row>
    <row r="980" spans="1:4" ht="14.4" x14ac:dyDescent="0.3">
      <c r="A980"/>
      <c r="B980"/>
      <c r="C980"/>
      <c r="D980"/>
    </row>
    <row r="981" spans="1:4" ht="14.4" x14ac:dyDescent="0.3">
      <c r="A981"/>
      <c r="B981"/>
      <c r="C981"/>
      <c r="D981"/>
    </row>
    <row r="982" spans="1:4" ht="14.4" x14ac:dyDescent="0.3">
      <c r="A982"/>
      <c r="B982"/>
      <c r="C982"/>
      <c r="D982"/>
    </row>
    <row r="983" spans="1:4" ht="14.4" x14ac:dyDescent="0.3">
      <c r="A983"/>
      <c r="B983"/>
      <c r="C983"/>
      <c r="D983"/>
    </row>
    <row r="984" spans="1:4" ht="14.4" x14ac:dyDescent="0.3">
      <c r="A984"/>
      <c r="B984"/>
      <c r="C984"/>
      <c r="D984"/>
    </row>
    <row r="985" spans="1:4" ht="14.4" x14ac:dyDescent="0.3">
      <c r="A985"/>
      <c r="B985"/>
      <c r="C985"/>
      <c r="D985"/>
    </row>
    <row r="986" spans="1:4" ht="14.4" x14ac:dyDescent="0.3">
      <c r="A986"/>
      <c r="B986"/>
      <c r="C986"/>
      <c r="D986"/>
    </row>
    <row r="987" spans="1:4" ht="14.4" x14ac:dyDescent="0.3">
      <c r="A987"/>
      <c r="B987"/>
      <c r="C987"/>
      <c r="D987"/>
    </row>
    <row r="988" spans="1:4" ht="14.4" x14ac:dyDescent="0.3">
      <c r="A988"/>
      <c r="B988"/>
      <c r="C988"/>
      <c r="D988"/>
    </row>
    <row r="989" spans="1:4" ht="14.4" x14ac:dyDescent="0.3">
      <c r="A989"/>
      <c r="B989"/>
      <c r="C989"/>
      <c r="D989"/>
    </row>
    <row r="990" spans="1:4" ht="14.4" x14ac:dyDescent="0.3">
      <c r="A990"/>
      <c r="B990"/>
      <c r="C990"/>
      <c r="D990"/>
    </row>
    <row r="991" spans="1:4" ht="14.4" x14ac:dyDescent="0.3">
      <c r="A991"/>
      <c r="B991"/>
      <c r="C991"/>
      <c r="D991"/>
    </row>
    <row r="992" spans="1:4" ht="14.4" x14ac:dyDescent="0.3">
      <c r="A992"/>
      <c r="B992"/>
      <c r="C992"/>
      <c r="D992"/>
    </row>
    <row r="993" spans="1:4" ht="14.4" x14ac:dyDescent="0.3">
      <c r="A993"/>
      <c r="B993"/>
      <c r="C993"/>
      <c r="D993"/>
    </row>
    <row r="994" spans="1:4" ht="14.4" x14ac:dyDescent="0.3">
      <c r="A994"/>
      <c r="B994"/>
      <c r="C994"/>
      <c r="D994"/>
    </row>
    <row r="995" spans="1:4" ht="14.4" x14ac:dyDescent="0.3">
      <c r="A995"/>
      <c r="B995"/>
      <c r="C995"/>
      <c r="D995"/>
    </row>
    <row r="996" spans="1:4" ht="14.4" x14ac:dyDescent="0.3">
      <c r="A996"/>
      <c r="B996"/>
      <c r="C996"/>
      <c r="D996"/>
    </row>
    <row r="997" spans="1:4" ht="14.4" x14ac:dyDescent="0.3">
      <c r="A997"/>
      <c r="B997"/>
      <c r="C997"/>
      <c r="D997"/>
    </row>
    <row r="998" spans="1:4" ht="14.4" x14ac:dyDescent="0.3">
      <c r="A998"/>
      <c r="B998"/>
      <c r="C998"/>
      <c r="D998"/>
    </row>
    <row r="999" spans="1:4" ht="14.4" x14ac:dyDescent="0.3">
      <c r="A999"/>
      <c r="B999"/>
      <c r="C999"/>
      <c r="D999"/>
    </row>
    <row r="1000" spans="1:4" ht="14.4" x14ac:dyDescent="0.3">
      <c r="A1000"/>
      <c r="B1000"/>
      <c r="C1000"/>
      <c r="D1000"/>
    </row>
    <row r="1001" spans="1:4" ht="14.4" x14ac:dyDescent="0.3">
      <c r="A1001"/>
      <c r="B1001"/>
      <c r="C1001"/>
      <c r="D1001"/>
    </row>
    <row r="1002" spans="1:4" ht="14.4" x14ac:dyDescent="0.3">
      <c r="A1002"/>
      <c r="B1002"/>
      <c r="C1002"/>
      <c r="D1002"/>
    </row>
    <row r="1003" spans="1:4" ht="14.4" x14ac:dyDescent="0.3">
      <c r="A1003"/>
      <c r="B1003"/>
      <c r="C1003"/>
      <c r="D1003"/>
    </row>
    <row r="1004" spans="1:4" ht="14.4" x14ac:dyDescent="0.3">
      <c r="A1004"/>
      <c r="B1004"/>
      <c r="C1004"/>
      <c r="D1004"/>
    </row>
    <row r="1005" spans="1:4" ht="14.4" x14ac:dyDescent="0.3">
      <c r="A1005"/>
      <c r="B1005"/>
      <c r="C1005"/>
      <c r="D1005"/>
    </row>
    <row r="1006" spans="1:4" ht="14.4" x14ac:dyDescent="0.3">
      <c r="A1006"/>
      <c r="B1006"/>
      <c r="C1006"/>
      <c r="D1006"/>
    </row>
    <row r="1007" spans="1:4" ht="14.4" x14ac:dyDescent="0.3">
      <c r="A1007"/>
      <c r="B1007"/>
      <c r="C1007"/>
      <c r="D1007"/>
    </row>
    <row r="1008" spans="1:4" ht="14.4" x14ac:dyDescent="0.3">
      <c r="A1008"/>
      <c r="B1008"/>
      <c r="C1008"/>
      <c r="D1008"/>
    </row>
    <row r="1009" spans="1:4" ht="14.4" x14ac:dyDescent="0.3">
      <c r="A1009"/>
      <c r="B1009"/>
      <c r="C1009"/>
      <c r="D1009"/>
    </row>
    <row r="1010" spans="1:4" ht="14.4" x14ac:dyDescent="0.3">
      <c r="A1010"/>
      <c r="B1010"/>
      <c r="C1010"/>
      <c r="D1010"/>
    </row>
    <row r="1011" spans="1:4" ht="14.4" x14ac:dyDescent="0.3">
      <c r="A1011"/>
      <c r="B1011"/>
      <c r="C1011"/>
      <c r="D1011"/>
    </row>
    <row r="1012" spans="1:4" ht="14.4" x14ac:dyDescent="0.3">
      <c r="A1012"/>
      <c r="B1012"/>
      <c r="C1012"/>
      <c r="D1012"/>
    </row>
    <row r="1013" spans="1:4" ht="14.4" x14ac:dyDescent="0.3">
      <c r="A1013"/>
      <c r="B1013"/>
      <c r="C1013"/>
      <c r="D1013"/>
    </row>
    <row r="1014" spans="1:4" ht="14.4" x14ac:dyDescent="0.3">
      <c r="A1014"/>
      <c r="B1014"/>
      <c r="C1014"/>
      <c r="D1014"/>
    </row>
    <row r="1015" spans="1:4" ht="14.4" x14ac:dyDescent="0.3">
      <c r="A1015"/>
      <c r="B1015"/>
      <c r="C1015"/>
      <c r="D1015"/>
    </row>
    <row r="1016" spans="1:4" ht="14.4" x14ac:dyDescent="0.3">
      <c r="A1016"/>
      <c r="B1016"/>
      <c r="C1016"/>
      <c r="D1016"/>
    </row>
    <row r="1017" spans="1:4" ht="14.4" x14ac:dyDescent="0.3">
      <c r="A1017"/>
      <c r="B1017"/>
      <c r="C1017"/>
      <c r="D1017"/>
    </row>
    <row r="1018" spans="1:4" ht="14.4" x14ac:dyDescent="0.3">
      <c r="A1018"/>
      <c r="B1018"/>
      <c r="C1018"/>
      <c r="D1018"/>
    </row>
    <row r="1019" spans="1:4" ht="14.4" x14ac:dyDescent="0.3">
      <c r="A1019"/>
      <c r="B1019"/>
      <c r="C1019"/>
      <c r="D1019"/>
    </row>
    <row r="1020" spans="1:4" ht="14.4" x14ac:dyDescent="0.3">
      <c r="A1020"/>
      <c r="B1020"/>
      <c r="C1020"/>
      <c r="D1020"/>
    </row>
    <row r="1021" spans="1:4" ht="14.4" x14ac:dyDescent="0.3">
      <c r="A1021"/>
      <c r="B1021"/>
      <c r="C1021"/>
      <c r="D1021"/>
    </row>
    <row r="1022" spans="1:4" ht="14.4" x14ac:dyDescent="0.3">
      <c r="A1022"/>
      <c r="B1022"/>
      <c r="C1022"/>
      <c r="D1022"/>
    </row>
    <row r="1023" spans="1:4" ht="14.4" x14ac:dyDescent="0.3">
      <c r="A1023"/>
      <c r="B1023"/>
      <c r="C1023"/>
      <c r="D1023"/>
    </row>
    <row r="1024" spans="1:4" ht="14.4" x14ac:dyDescent="0.3">
      <c r="A1024"/>
      <c r="B1024"/>
      <c r="C1024"/>
      <c r="D1024"/>
    </row>
    <row r="1025" spans="1:4" ht="14.4" x14ac:dyDescent="0.3">
      <c r="A1025"/>
      <c r="B1025"/>
      <c r="C1025"/>
      <c r="D1025"/>
    </row>
    <row r="1026" spans="1:4" ht="14.4" x14ac:dyDescent="0.3">
      <c r="A1026"/>
      <c r="B1026"/>
      <c r="C1026"/>
      <c r="D1026"/>
    </row>
    <row r="1027" spans="1:4" ht="14.4" x14ac:dyDescent="0.3">
      <c r="A1027"/>
      <c r="B1027"/>
      <c r="C1027"/>
      <c r="D1027"/>
    </row>
    <row r="1028" spans="1:4" ht="14.4" x14ac:dyDescent="0.3">
      <c r="A1028"/>
      <c r="B1028"/>
      <c r="C1028"/>
      <c r="D1028"/>
    </row>
    <row r="1029" spans="1:4" ht="14.4" x14ac:dyDescent="0.3">
      <c r="A1029"/>
      <c r="B1029"/>
      <c r="C1029"/>
      <c r="D1029"/>
    </row>
    <row r="1030" spans="1:4" ht="14.4" x14ac:dyDescent="0.3">
      <c r="A1030"/>
      <c r="B1030"/>
      <c r="C1030"/>
      <c r="D1030"/>
    </row>
    <row r="1031" spans="1:4" ht="14.4" x14ac:dyDescent="0.3">
      <c r="A1031"/>
      <c r="B1031"/>
      <c r="C1031"/>
      <c r="D1031"/>
    </row>
    <row r="1032" spans="1:4" ht="14.4" x14ac:dyDescent="0.3">
      <c r="A1032"/>
      <c r="B1032"/>
      <c r="C1032"/>
      <c r="D1032"/>
    </row>
    <row r="1033" spans="1:4" ht="14.4" x14ac:dyDescent="0.3">
      <c r="A1033"/>
      <c r="B1033"/>
      <c r="C1033"/>
      <c r="D1033"/>
    </row>
    <row r="1034" spans="1:4" ht="14.4" x14ac:dyDescent="0.3">
      <c r="A1034"/>
      <c r="B1034"/>
      <c r="C1034"/>
      <c r="D1034"/>
    </row>
    <row r="1035" spans="1:4" ht="14.4" x14ac:dyDescent="0.3">
      <c r="A1035"/>
      <c r="B1035"/>
      <c r="C1035"/>
      <c r="D1035"/>
    </row>
    <row r="1036" spans="1:4" ht="14.4" x14ac:dyDescent="0.3">
      <c r="A1036"/>
      <c r="B1036"/>
      <c r="C1036"/>
      <c r="D1036"/>
    </row>
    <row r="1037" spans="1:4" ht="14.4" x14ac:dyDescent="0.3">
      <c r="A1037"/>
      <c r="B1037"/>
      <c r="C1037"/>
      <c r="D1037"/>
    </row>
    <row r="1038" spans="1:4" ht="14.4" x14ac:dyDescent="0.3">
      <c r="A1038"/>
      <c r="B1038"/>
      <c r="C1038"/>
      <c r="D1038"/>
    </row>
    <row r="1039" spans="1:4" ht="14.4" x14ac:dyDescent="0.3">
      <c r="A1039"/>
      <c r="B1039"/>
      <c r="C1039"/>
      <c r="D1039"/>
    </row>
    <row r="1040" spans="1:4" ht="14.4" x14ac:dyDescent="0.3">
      <c r="A1040"/>
      <c r="B1040"/>
      <c r="C1040"/>
      <c r="D1040"/>
    </row>
    <row r="1041" spans="1:4" ht="14.4" x14ac:dyDescent="0.3">
      <c r="A1041"/>
      <c r="B1041"/>
      <c r="C1041"/>
      <c r="D1041"/>
    </row>
    <row r="1042" spans="1:4" ht="14.4" x14ac:dyDescent="0.3">
      <c r="A1042"/>
      <c r="B1042"/>
      <c r="C1042"/>
      <c r="D1042"/>
    </row>
    <row r="1043" spans="1:4" ht="14.4" x14ac:dyDescent="0.3">
      <c r="A1043"/>
      <c r="B1043"/>
      <c r="C1043"/>
      <c r="D1043"/>
    </row>
    <row r="1044" spans="1:4" ht="14.4" x14ac:dyDescent="0.3">
      <c r="A1044"/>
      <c r="B1044"/>
      <c r="C1044"/>
      <c r="D1044"/>
    </row>
    <row r="1045" spans="1:4" ht="14.4" x14ac:dyDescent="0.3">
      <c r="A1045"/>
      <c r="B1045"/>
      <c r="C1045"/>
      <c r="D1045"/>
    </row>
    <row r="1046" spans="1:4" ht="14.4" x14ac:dyDescent="0.3">
      <c r="A1046"/>
      <c r="B1046"/>
      <c r="C1046"/>
      <c r="D1046"/>
    </row>
    <row r="1047" spans="1:4" ht="14.4" x14ac:dyDescent="0.3">
      <c r="A1047"/>
      <c r="B1047"/>
      <c r="C1047"/>
      <c r="D1047"/>
    </row>
    <row r="1048" spans="1:4" ht="14.4" x14ac:dyDescent="0.3">
      <c r="A1048"/>
      <c r="B1048"/>
      <c r="C1048"/>
      <c r="D1048"/>
    </row>
    <row r="1049" spans="1:4" ht="14.4" x14ac:dyDescent="0.3">
      <c r="A1049"/>
      <c r="B1049"/>
      <c r="C1049"/>
      <c r="D1049"/>
    </row>
    <row r="1050" spans="1:4" ht="14.4" x14ac:dyDescent="0.3">
      <c r="A1050"/>
      <c r="B1050"/>
      <c r="C1050"/>
      <c r="D1050"/>
    </row>
    <row r="1051" spans="1:4" ht="14.4" x14ac:dyDescent="0.3">
      <c r="A1051"/>
      <c r="B1051"/>
      <c r="C1051"/>
      <c r="D1051"/>
    </row>
    <row r="1052" spans="1:4" ht="14.4" x14ac:dyDescent="0.3">
      <c r="A1052"/>
      <c r="B1052"/>
      <c r="C1052"/>
      <c r="D1052"/>
    </row>
    <row r="1053" spans="1:4" ht="14.4" x14ac:dyDescent="0.3">
      <c r="A1053"/>
      <c r="B1053"/>
      <c r="C1053"/>
      <c r="D1053"/>
    </row>
    <row r="1054" spans="1:4" ht="14.4" x14ac:dyDescent="0.3">
      <c r="A1054"/>
      <c r="B1054"/>
      <c r="C1054"/>
      <c r="D1054"/>
    </row>
    <row r="1055" spans="1:4" ht="14.4" x14ac:dyDescent="0.3">
      <c r="A1055"/>
      <c r="B1055"/>
      <c r="C1055"/>
      <c r="D1055"/>
    </row>
    <row r="1056" spans="1:4" ht="14.4" x14ac:dyDescent="0.3">
      <c r="A1056"/>
      <c r="B1056"/>
      <c r="C1056"/>
      <c r="D1056"/>
    </row>
    <row r="1057" spans="1:4" ht="14.4" x14ac:dyDescent="0.3">
      <c r="A1057"/>
      <c r="B1057"/>
      <c r="C1057"/>
      <c r="D1057"/>
    </row>
    <row r="1058" spans="1:4" ht="14.4" x14ac:dyDescent="0.3">
      <c r="A1058"/>
      <c r="B1058"/>
      <c r="C1058"/>
      <c r="D1058"/>
    </row>
    <row r="1059" spans="1:4" ht="14.4" x14ac:dyDescent="0.3">
      <c r="A1059"/>
      <c r="B1059"/>
      <c r="C1059"/>
      <c r="D1059"/>
    </row>
    <row r="1060" spans="1:4" ht="14.4" x14ac:dyDescent="0.3">
      <c r="A1060"/>
      <c r="B1060"/>
      <c r="C1060"/>
      <c r="D1060"/>
    </row>
    <row r="1061" spans="1:4" ht="14.4" x14ac:dyDescent="0.3">
      <c r="A1061"/>
      <c r="B1061"/>
      <c r="C1061"/>
      <c r="D1061"/>
    </row>
    <row r="1062" spans="1:4" ht="14.4" x14ac:dyDescent="0.3">
      <c r="A1062"/>
      <c r="B1062"/>
      <c r="C1062"/>
      <c r="D1062"/>
    </row>
    <row r="1063" spans="1:4" ht="14.4" x14ac:dyDescent="0.3">
      <c r="A1063"/>
      <c r="B1063"/>
      <c r="C1063"/>
      <c r="D1063"/>
    </row>
    <row r="1064" spans="1:4" ht="14.4" x14ac:dyDescent="0.3">
      <c r="A1064"/>
      <c r="B1064"/>
      <c r="C1064"/>
      <c r="D1064"/>
    </row>
    <row r="1065" spans="1:4" ht="14.4" x14ac:dyDescent="0.3">
      <c r="A1065"/>
      <c r="B1065"/>
      <c r="C1065"/>
      <c r="D1065"/>
    </row>
    <row r="1066" spans="1:4" ht="14.4" x14ac:dyDescent="0.3">
      <c r="A1066"/>
      <c r="B1066"/>
      <c r="C1066"/>
      <c r="D1066"/>
    </row>
    <row r="1067" spans="1:4" ht="14.4" x14ac:dyDescent="0.3">
      <c r="A1067"/>
      <c r="B1067"/>
      <c r="C1067"/>
      <c r="D1067"/>
    </row>
    <row r="1068" spans="1:4" ht="14.4" x14ac:dyDescent="0.3">
      <c r="A1068"/>
      <c r="B1068"/>
      <c r="C1068"/>
      <c r="D1068"/>
    </row>
    <row r="1069" spans="1:4" ht="14.4" x14ac:dyDescent="0.3">
      <c r="A1069"/>
      <c r="B1069"/>
      <c r="C1069"/>
      <c r="D1069"/>
    </row>
    <row r="1070" spans="1:4" ht="14.4" x14ac:dyDescent="0.3">
      <c r="A1070"/>
      <c r="B1070"/>
      <c r="C1070"/>
      <c r="D1070"/>
    </row>
    <row r="1071" spans="1:4" ht="14.4" x14ac:dyDescent="0.3">
      <c r="A1071"/>
      <c r="B1071"/>
      <c r="C1071"/>
      <c r="D1071"/>
    </row>
    <row r="1072" spans="1:4" ht="14.4" x14ac:dyDescent="0.3">
      <c r="A1072"/>
      <c r="B1072"/>
      <c r="C1072"/>
      <c r="D1072"/>
    </row>
    <row r="1073" spans="1:4" ht="14.4" x14ac:dyDescent="0.3">
      <c r="A1073"/>
      <c r="B1073"/>
      <c r="C1073"/>
      <c r="D1073"/>
    </row>
    <row r="1074" spans="1:4" ht="14.4" x14ac:dyDescent="0.3">
      <c r="A1074"/>
      <c r="B1074"/>
      <c r="C1074"/>
      <c r="D1074"/>
    </row>
    <row r="1075" spans="1:4" ht="14.4" x14ac:dyDescent="0.3">
      <c r="A1075"/>
      <c r="B1075"/>
      <c r="C1075"/>
      <c r="D1075"/>
    </row>
    <row r="1076" spans="1:4" ht="14.4" x14ac:dyDescent="0.3">
      <c r="A1076"/>
      <c r="B1076"/>
      <c r="C1076"/>
      <c r="D1076"/>
    </row>
    <row r="1077" spans="1:4" ht="14.4" x14ac:dyDescent="0.3">
      <c r="A1077"/>
      <c r="B1077"/>
      <c r="C1077"/>
      <c r="D1077"/>
    </row>
    <row r="1078" spans="1:4" ht="14.4" x14ac:dyDescent="0.3">
      <c r="A1078"/>
      <c r="B1078"/>
      <c r="C1078"/>
      <c r="D1078"/>
    </row>
    <row r="1079" spans="1:4" ht="14.4" x14ac:dyDescent="0.3">
      <c r="A1079"/>
      <c r="B1079"/>
      <c r="C1079"/>
      <c r="D1079"/>
    </row>
    <row r="1080" spans="1:4" ht="14.4" x14ac:dyDescent="0.3">
      <c r="A1080"/>
      <c r="B1080"/>
      <c r="C1080"/>
      <c r="D1080"/>
    </row>
    <row r="1081" spans="1:4" ht="14.4" x14ac:dyDescent="0.3">
      <c r="A1081"/>
      <c r="B1081"/>
      <c r="C1081"/>
      <c r="D1081"/>
    </row>
    <row r="1082" spans="1:4" ht="14.4" x14ac:dyDescent="0.3">
      <c r="A1082"/>
      <c r="B1082"/>
      <c r="C1082"/>
      <c r="D1082"/>
    </row>
    <row r="1083" spans="1:4" ht="14.4" x14ac:dyDescent="0.3">
      <c r="A1083"/>
      <c r="B1083"/>
      <c r="C1083"/>
      <c r="D1083"/>
    </row>
    <row r="1084" spans="1:4" ht="14.4" x14ac:dyDescent="0.3">
      <c r="A1084"/>
      <c r="B1084"/>
      <c r="C1084"/>
      <c r="D1084"/>
    </row>
    <row r="1085" spans="1:4" ht="14.4" x14ac:dyDescent="0.3">
      <c r="A1085"/>
      <c r="B1085"/>
      <c r="C1085"/>
      <c r="D1085"/>
    </row>
    <row r="1086" spans="1:4" ht="14.4" x14ac:dyDescent="0.3">
      <c r="A1086"/>
      <c r="B1086"/>
      <c r="C1086"/>
      <c r="D1086"/>
    </row>
    <row r="1087" spans="1:4" ht="14.4" x14ac:dyDescent="0.3">
      <c r="A1087"/>
      <c r="B1087"/>
      <c r="C1087"/>
      <c r="D1087"/>
    </row>
    <row r="1088" spans="1:4" ht="14.4" x14ac:dyDescent="0.3">
      <c r="A1088"/>
      <c r="B1088"/>
      <c r="C1088"/>
      <c r="D1088"/>
    </row>
    <row r="1089" spans="1:4" ht="14.4" x14ac:dyDescent="0.3">
      <c r="A1089"/>
      <c r="B1089"/>
      <c r="C1089"/>
      <c r="D1089"/>
    </row>
    <row r="1090" spans="1:4" ht="14.4" x14ac:dyDescent="0.3">
      <c r="A1090"/>
      <c r="B1090"/>
      <c r="C1090"/>
      <c r="D1090"/>
    </row>
    <row r="1091" spans="1:4" ht="14.4" x14ac:dyDescent="0.3">
      <c r="A1091"/>
      <c r="B1091"/>
      <c r="C1091"/>
      <c r="D1091"/>
    </row>
    <row r="1092" spans="1:4" ht="14.4" x14ac:dyDescent="0.3">
      <c r="A1092"/>
      <c r="B1092"/>
      <c r="C1092"/>
      <c r="D1092"/>
    </row>
    <row r="1093" spans="1:4" ht="14.4" x14ac:dyDescent="0.3">
      <c r="A1093"/>
      <c r="B1093"/>
      <c r="C1093"/>
      <c r="D1093"/>
    </row>
    <row r="1094" spans="1:4" ht="14.4" x14ac:dyDescent="0.3">
      <c r="A1094"/>
      <c r="B1094"/>
      <c r="C1094"/>
      <c r="D1094"/>
    </row>
    <row r="1095" spans="1:4" ht="14.4" x14ac:dyDescent="0.3">
      <c r="A1095"/>
      <c r="B1095"/>
      <c r="C1095"/>
      <c r="D1095"/>
    </row>
    <row r="1096" spans="1:4" ht="14.4" x14ac:dyDescent="0.3">
      <c r="A1096"/>
      <c r="B1096"/>
      <c r="C1096"/>
      <c r="D1096"/>
    </row>
    <row r="1097" spans="1:4" ht="14.4" x14ac:dyDescent="0.3">
      <c r="A1097"/>
      <c r="B1097"/>
      <c r="C1097"/>
      <c r="D1097"/>
    </row>
    <row r="1098" spans="1:4" ht="14.4" x14ac:dyDescent="0.3">
      <c r="A1098"/>
      <c r="B1098"/>
      <c r="C1098"/>
      <c r="D1098"/>
    </row>
    <row r="1099" spans="1:4" ht="14.4" x14ac:dyDescent="0.3">
      <c r="A1099"/>
      <c r="B1099"/>
      <c r="C1099"/>
      <c r="D1099"/>
    </row>
    <row r="1100" spans="1:4" ht="14.4" x14ac:dyDescent="0.3">
      <c r="A1100"/>
      <c r="B1100"/>
      <c r="C1100"/>
      <c r="D1100"/>
    </row>
    <row r="1101" spans="1:4" ht="14.4" x14ac:dyDescent="0.3">
      <c r="A1101"/>
      <c r="B1101"/>
      <c r="C1101"/>
      <c r="D1101"/>
    </row>
    <row r="1102" spans="1:4" ht="14.4" x14ac:dyDescent="0.3">
      <c r="A1102"/>
      <c r="B1102"/>
      <c r="C1102"/>
      <c r="D1102"/>
    </row>
    <row r="1103" spans="1:4" ht="14.4" x14ac:dyDescent="0.3">
      <c r="A1103"/>
      <c r="B1103"/>
      <c r="C1103"/>
      <c r="D1103"/>
    </row>
    <row r="1104" spans="1:4" ht="14.4" x14ac:dyDescent="0.3">
      <c r="A1104"/>
      <c r="B1104"/>
      <c r="C1104"/>
      <c r="D1104"/>
    </row>
    <row r="1105" spans="1:4" ht="14.4" x14ac:dyDescent="0.3">
      <c r="A1105"/>
      <c r="B1105"/>
      <c r="C1105"/>
      <c r="D1105"/>
    </row>
    <row r="1106" spans="1:4" ht="14.4" x14ac:dyDescent="0.3">
      <c r="A1106"/>
      <c r="B1106"/>
      <c r="C1106"/>
      <c r="D1106"/>
    </row>
    <row r="1107" spans="1:4" ht="14.4" x14ac:dyDescent="0.3">
      <c r="A1107"/>
      <c r="B1107"/>
      <c r="C1107"/>
      <c r="D1107"/>
    </row>
    <row r="1108" spans="1:4" ht="14.4" x14ac:dyDescent="0.3">
      <c r="A1108"/>
      <c r="B1108"/>
      <c r="C1108"/>
      <c r="D1108"/>
    </row>
    <row r="1109" spans="1:4" ht="14.4" x14ac:dyDescent="0.3">
      <c r="A1109"/>
      <c r="B1109"/>
      <c r="C1109"/>
      <c r="D1109"/>
    </row>
    <row r="1110" spans="1:4" ht="14.4" x14ac:dyDescent="0.3">
      <c r="A1110"/>
      <c r="B1110"/>
      <c r="C1110"/>
      <c r="D1110"/>
    </row>
    <row r="1111" spans="1:4" ht="14.4" x14ac:dyDescent="0.3">
      <c r="A1111"/>
      <c r="B1111"/>
      <c r="C1111"/>
      <c r="D1111"/>
    </row>
    <row r="1112" spans="1:4" ht="14.4" x14ac:dyDescent="0.3">
      <c r="A1112"/>
      <c r="B1112"/>
      <c r="C1112"/>
      <c r="D1112"/>
    </row>
    <row r="1113" spans="1:4" ht="14.4" x14ac:dyDescent="0.3">
      <c r="A1113"/>
      <c r="B1113"/>
      <c r="C1113"/>
      <c r="D1113"/>
    </row>
    <row r="1114" spans="1:4" ht="14.4" x14ac:dyDescent="0.3">
      <c r="A1114"/>
      <c r="B1114"/>
      <c r="C1114"/>
      <c r="D1114"/>
    </row>
    <row r="1115" spans="1:4" ht="14.4" x14ac:dyDescent="0.3">
      <c r="A1115"/>
      <c r="B1115"/>
      <c r="C1115"/>
      <c r="D1115"/>
    </row>
    <row r="1116" spans="1:4" ht="14.4" x14ac:dyDescent="0.3">
      <c r="A1116"/>
      <c r="B1116"/>
      <c r="C1116"/>
      <c r="D1116"/>
    </row>
    <row r="1117" spans="1:4" ht="14.4" x14ac:dyDescent="0.3">
      <c r="A1117"/>
      <c r="B1117"/>
      <c r="C1117"/>
      <c r="D1117"/>
    </row>
    <row r="1118" spans="1:4" ht="14.4" x14ac:dyDescent="0.3">
      <c r="A1118"/>
      <c r="B1118"/>
      <c r="C1118"/>
      <c r="D1118"/>
    </row>
    <row r="1119" spans="1:4" ht="14.4" x14ac:dyDescent="0.3">
      <c r="A1119"/>
      <c r="B1119"/>
      <c r="C1119"/>
      <c r="D1119"/>
    </row>
    <row r="1120" spans="1:4" ht="14.4" x14ac:dyDescent="0.3">
      <c r="A1120"/>
      <c r="B1120"/>
      <c r="C1120"/>
      <c r="D1120"/>
    </row>
    <row r="1121" spans="1:4" ht="14.4" x14ac:dyDescent="0.3">
      <c r="A1121"/>
      <c r="B1121"/>
      <c r="C1121"/>
      <c r="D1121"/>
    </row>
    <row r="1122" spans="1:4" ht="14.4" x14ac:dyDescent="0.3">
      <c r="A1122"/>
      <c r="B1122"/>
      <c r="C1122"/>
      <c r="D1122"/>
    </row>
    <row r="1123" spans="1:4" ht="14.4" x14ac:dyDescent="0.3">
      <c r="A1123"/>
      <c r="B1123"/>
      <c r="C1123"/>
      <c r="D1123"/>
    </row>
    <row r="1124" spans="1:4" ht="14.4" x14ac:dyDescent="0.3">
      <c r="A1124"/>
      <c r="B1124"/>
      <c r="C1124"/>
      <c r="D1124"/>
    </row>
    <row r="1125" spans="1:4" ht="14.4" x14ac:dyDescent="0.3">
      <c r="A1125"/>
      <c r="B1125"/>
      <c r="C1125"/>
      <c r="D1125"/>
    </row>
    <row r="1126" spans="1:4" ht="14.4" x14ac:dyDescent="0.3">
      <c r="A1126"/>
      <c r="B1126"/>
      <c r="C1126"/>
      <c r="D1126"/>
    </row>
    <row r="1127" spans="1:4" ht="14.4" x14ac:dyDescent="0.3">
      <c r="A1127"/>
      <c r="B1127"/>
      <c r="C1127"/>
      <c r="D1127"/>
    </row>
    <row r="1128" spans="1:4" ht="14.4" x14ac:dyDescent="0.3">
      <c r="A1128"/>
      <c r="B1128"/>
      <c r="C1128"/>
      <c r="D1128"/>
    </row>
    <row r="1129" spans="1:4" ht="14.4" x14ac:dyDescent="0.3">
      <c r="A1129"/>
      <c r="B1129"/>
      <c r="C1129"/>
      <c r="D1129"/>
    </row>
    <row r="1130" spans="1:4" ht="14.4" x14ac:dyDescent="0.3">
      <c r="A1130"/>
      <c r="B1130"/>
      <c r="C1130"/>
      <c r="D1130"/>
    </row>
    <row r="1131" spans="1:4" ht="14.4" x14ac:dyDescent="0.3">
      <c r="A1131"/>
      <c r="B1131"/>
      <c r="C1131"/>
      <c r="D1131"/>
    </row>
    <row r="1132" spans="1:4" ht="14.4" x14ac:dyDescent="0.3">
      <c r="A1132"/>
      <c r="B1132"/>
      <c r="C1132"/>
      <c r="D1132"/>
    </row>
    <row r="1133" spans="1:4" ht="14.4" x14ac:dyDescent="0.3">
      <c r="A1133"/>
      <c r="B1133"/>
      <c r="C1133"/>
      <c r="D1133"/>
    </row>
    <row r="1134" spans="1:4" ht="14.4" x14ac:dyDescent="0.3">
      <c r="A1134"/>
      <c r="B1134"/>
      <c r="C1134"/>
      <c r="D1134"/>
    </row>
    <row r="1135" spans="1:4" ht="14.4" x14ac:dyDescent="0.3">
      <c r="A1135"/>
      <c r="B1135"/>
      <c r="C1135"/>
      <c r="D1135"/>
    </row>
    <row r="1136" spans="1:4" ht="14.4" x14ac:dyDescent="0.3">
      <c r="A1136"/>
      <c r="B1136"/>
      <c r="C1136"/>
      <c r="D1136"/>
    </row>
    <row r="1137" spans="1:4" ht="14.4" x14ac:dyDescent="0.3">
      <c r="A1137"/>
      <c r="B1137"/>
      <c r="C1137"/>
      <c r="D1137"/>
    </row>
    <row r="1138" spans="1:4" ht="14.4" x14ac:dyDescent="0.3">
      <c r="A1138"/>
      <c r="B1138"/>
      <c r="C1138"/>
      <c r="D1138"/>
    </row>
    <row r="1139" spans="1:4" ht="14.4" x14ac:dyDescent="0.3">
      <c r="A1139"/>
      <c r="B1139"/>
      <c r="C1139"/>
      <c r="D1139"/>
    </row>
    <row r="1140" spans="1:4" ht="14.4" x14ac:dyDescent="0.3">
      <c r="A1140"/>
      <c r="B1140"/>
      <c r="C1140"/>
      <c r="D1140"/>
    </row>
    <row r="1141" spans="1:4" ht="14.4" x14ac:dyDescent="0.3">
      <c r="A1141"/>
      <c r="B1141"/>
      <c r="C1141"/>
      <c r="D1141"/>
    </row>
    <row r="1142" spans="1:4" ht="14.4" x14ac:dyDescent="0.3">
      <c r="A1142"/>
      <c r="B1142"/>
      <c r="C1142"/>
      <c r="D1142"/>
    </row>
    <row r="1143" spans="1:4" ht="14.4" x14ac:dyDescent="0.3">
      <c r="A1143"/>
      <c r="B1143"/>
      <c r="C1143"/>
      <c r="D1143"/>
    </row>
    <row r="1144" spans="1:4" ht="14.4" x14ac:dyDescent="0.3">
      <c r="A1144"/>
      <c r="B1144"/>
      <c r="C1144"/>
      <c r="D1144"/>
    </row>
    <row r="1145" spans="1:4" ht="14.4" x14ac:dyDescent="0.3">
      <c r="A1145"/>
      <c r="B1145"/>
      <c r="C1145"/>
      <c r="D1145"/>
    </row>
    <row r="1146" spans="1:4" ht="14.4" x14ac:dyDescent="0.3">
      <c r="A1146"/>
      <c r="B1146"/>
      <c r="C1146"/>
      <c r="D1146"/>
    </row>
    <row r="1147" spans="1:4" ht="14.4" x14ac:dyDescent="0.3">
      <c r="A1147"/>
      <c r="B1147"/>
      <c r="C1147"/>
      <c r="D1147"/>
    </row>
    <row r="1148" spans="1:4" ht="14.4" x14ac:dyDescent="0.3">
      <c r="A1148"/>
      <c r="B1148"/>
      <c r="C1148"/>
      <c r="D1148"/>
    </row>
    <row r="1149" spans="1:4" ht="14.4" x14ac:dyDescent="0.3">
      <c r="A1149"/>
      <c r="B1149"/>
      <c r="C1149"/>
      <c r="D1149"/>
    </row>
    <row r="1150" spans="1:4" ht="14.4" x14ac:dyDescent="0.3">
      <c r="A1150"/>
      <c r="B1150"/>
      <c r="C1150"/>
      <c r="D1150"/>
    </row>
    <row r="1151" spans="1:4" ht="14.4" x14ac:dyDescent="0.3">
      <c r="A1151"/>
      <c r="B1151"/>
      <c r="C1151"/>
      <c r="D1151"/>
    </row>
    <row r="1152" spans="1:4" ht="14.4" x14ac:dyDescent="0.3">
      <c r="A1152"/>
      <c r="B1152"/>
      <c r="C1152"/>
      <c r="D1152"/>
    </row>
    <row r="1153" spans="1:4" ht="14.4" x14ac:dyDescent="0.3">
      <c r="A1153"/>
      <c r="B1153"/>
      <c r="C1153"/>
      <c r="D1153"/>
    </row>
    <row r="1154" spans="1:4" ht="14.4" x14ac:dyDescent="0.3">
      <c r="A1154"/>
      <c r="B1154"/>
      <c r="C1154"/>
      <c r="D1154"/>
    </row>
    <row r="1155" spans="1:4" ht="14.4" x14ac:dyDescent="0.3">
      <c r="A1155"/>
      <c r="B1155"/>
      <c r="C1155"/>
      <c r="D1155"/>
    </row>
    <row r="1156" spans="1:4" ht="14.4" x14ac:dyDescent="0.3">
      <c r="A1156"/>
      <c r="B1156"/>
      <c r="C1156"/>
      <c r="D1156"/>
    </row>
    <row r="1157" spans="1:4" ht="14.4" x14ac:dyDescent="0.3">
      <c r="A1157"/>
      <c r="B1157"/>
      <c r="C1157"/>
      <c r="D1157"/>
    </row>
    <row r="1158" spans="1:4" ht="14.4" x14ac:dyDescent="0.3">
      <c r="A1158"/>
      <c r="B1158"/>
      <c r="C1158"/>
      <c r="D1158"/>
    </row>
    <row r="1159" spans="1:4" ht="14.4" x14ac:dyDescent="0.3">
      <c r="A1159"/>
      <c r="B1159"/>
      <c r="C1159"/>
      <c r="D1159"/>
    </row>
    <row r="1160" spans="1:4" ht="14.4" x14ac:dyDescent="0.3">
      <c r="A1160"/>
      <c r="B1160"/>
      <c r="C1160"/>
      <c r="D1160"/>
    </row>
    <row r="1161" spans="1:4" ht="14.4" x14ac:dyDescent="0.3">
      <c r="A1161"/>
      <c r="B1161"/>
      <c r="C1161"/>
      <c r="D1161"/>
    </row>
    <row r="1162" spans="1:4" ht="14.4" x14ac:dyDescent="0.3">
      <c r="A1162"/>
      <c r="B1162"/>
      <c r="C1162"/>
      <c r="D1162"/>
    </row>
    <row r="1163" spans="1:4" ht="14.4" x14ac:dyDescent="0.3">
      <c r="A1163"/>
      <c r="B1163"/>
      <c r="C1163"/>
      <c r="D1163"/>
    </row>
    <row r="1164" spans="1:4" ht="14.4" x14ac:dyDescent="0.3">
      <c r="A1164"/>
      <c r="B1164"/>
      <c r="C1164"/>
      <c r="D1164"/>
    </row>
    <row r="1165" spans="1:4" ht="14.4" x14ac:dyDescent="0.3">
      <c r="A1165"/>
      <c r="B1165"/>
      <c r="C1165"/>
      <c r="D1165"/>
    </row>
    <row r="1166" spans="1:4" ht="14.4" x14ac:dyDescent="0.3">
      <c r="A1166"/>
      <c r="B1166"/>
      <c r="C1166"/>
      <c r="D1166"/>
    </row>
    <row r="1167" spans="1:4" ht="14.4" x14ac:dyDescent="0.3">
      <c r="A1167"/>
      <c r="B1167"/>
      <c r="C1167"/>
      <c r="D1167"/>
    </row>
    <row r="1168" spans="1:4" ht="14.4" x14ac:dyDescent="0.3">
      <c r="A1168"/>
      <c r="B1168"/>
      <c r="C1168"/>
      <c r="D1168"/>
    </row>
    <row r="1169" spans="1:4" ht="14.4" x14ac:dyDescent="0.3">
      <c r="A1169"/>
      <c r="B1169"/>
      <c r="C1169"/>
      <c r="D1169"/>
    </row>
    <row r="1170" spans="1:4" ht="14.4" x14ac:dyDescent="0.3">
      <c r="A1170"/>
      <c r="B1170"/>
      <c r="C1170"/>
      <c r="D1170"/>
    </row>
    <row r="1171" spans="1:4" ht="14.4" x14ac:dyDescent="0.3">
      <c r="A1171"/>
      <c r="B1171"/>
      <c r="C1171"/>
      <c r="D1171"/>
    </row>
    <row r="1172" spans="1:4" ht="14.4" x14ac:dyDescent="0.3">
      <c r="A1172"/>
      <c r="B1172"/>
      <c r="C1172"/>
      <c r="D1172"/>
    </row>
    <row r="1173" spans="1:4" ht="14.4" x14ac:dyDescent="0.3">
      <c r="A1173"/>
      <c r="B1173"/>
      <c r="C1173"/>
      <c r="D1173"/>
    </row>
    <row r="1174" spans="1:4" ht="14.4" x14ac:dyDescent="0.3">
      <c r="A1174"/>
      <c r="B1174"/>
      <c r="C1174"/>
      <c r="D1174"/>
    </row>
    <row r="1175" spans="1:4" ht="14.4" x14ac:dyDescent="0.3">
      <c r="A1175"/>
      <c r="B1175"/>
      <c r="C1175"/>
      <c r="D1175"/>
    </row>
    <row r="1176" spans="1:4" ht="14.4" x14ac:dyDescent="0.3">
      <c r="A1176"/>
      <c r="B1176"/>
      <c r="C1176"/>
      <c r="D1176"/>
    </row>
    <row r="1177" spans="1:4" ht="14.4" x14ac:dyDescent="0.3">
      <c r="A1177"/>
      <c r="B1177"/>
      <c r="C1177"/>
      <c r="D1177"/>
    </row>
    <row r="1178" spans="1:4" ht="14.4" x14ac:dyDescent="0.3">
      <c r="A1178"/>
      <c r="B1178"/>
      <c r="C1178"/>
      <c r="D1178"/>
    </row>
    <row r="1179" spans="1:4" ht="14.4" x14ac:dyDescent="0.3">
      <c r="A1179"/>
      <c r="B1179"/>
      <c r="C1179"/>
      <c r="D1179"/>
    </row>
    <row r="1180" spans="1:4" ht="14.4" x14ac:dyDescent="0.3">
      <c r="A1180"/>
      <c r="B1180"/>
      <c r="C1180"/>
      <c r="D1180"/>
    </row>
    <row r="1181" spans="1:4" ht="14.4" x14ac:dyDescent="0.3">
      <c r="A1181"/>
      <c r="B1181"/>
      <c r="C1181"/>
      <c r="D1181"/>
    </row>
    <row r="1182" spans="1:4" ht="14.4" x14ac:dyDescent="0.3">
      <c r="A1182"/>
      <c r="B1182"/>
      <c r="C1182"/>
      <c r="D1182"/>
    </row>
    <row r="1183" spans="1:4" ht="14.4" x14ac:dyDescent="0.3">
      <c r="A1183"/>
      <c r="B1183"/>
      <c r="C1183"/>
      <c r="D1183"/>
    </row>
    <row r="1184" spans="1:4" ht="14.4" x14ac:dyDescent="0.3">
      <c r="A1184"/>
      <c r="B1184"/>
      <c r="C1184"/>
      <c r="D1184"/>
    </row>
    <row r="1185" spans="1:4" ht="14.4" x14ac:dyDescent="0.3">
      <c r="A1185"/>
      <c r="B1185"/>
      <c r="C1185"/>
      <c r="D1185"/>
    </row>
    <row r="1186" spans="1:4" ht="14.4" x14ac:dyDescent="0.3">
      <c r="A1186"/>
      <c r="B1186"/>
      <c r="C1186"/>
      <c r="D1186"/>
    </row>
    <row r="1187" spans="1:4" ht="14.4" x14ac:dyDescent="0.3">
      <c r="A1187"/>
      <c r="B1187"/>
      <c r="C1187"/>
      <c r="D1187"/>
    </row>
    <row r="1188" spans="1:4" ht="14.4" x14ac:dyDescent="0.3">
      <c r="A1188"/>
      <c r="B1188"/>
      <c r="C1188"/>
      <c r="D1188"/>
    </row>
    <row r="1189" spans="1:4" ht="14.4" x14ac:dyDescent="0.3">
      <c r="A1189"/>
      <c r="B1189"/>
      <c r="C1189"/>
      <c r="D1189"/>
    </row>
    <row r="1190" spans="1:4" ht="14.4" x14ac:dyDescent="0.3">
      <c r="A1190"/>
      <c r="B1190"/>
      <c r="C1190"/>
      <c r="D1190"/>
    </row>
    <row r="1191" spans="1:4" ht="14.4" x14ac:dyDescent="0.3">
      <c r="A1191"/>
      <c r="B1191"/>
      <c r="C1191"/>
      <c r="D1191"/>
    </row>
    <row r="1192" spans="1:4" ht="14.4" x14ac:dyDescent="0.3">
      <c r="A1192"/>
      <c r="B1192"/>
      <c r="C1192"/>
      <c r="D1192"/>
    </row>
    <row r="1193" spans="1:4" ht="14.4" x14ac:dyDescent="0.3">
      <c r="A1193"/>
      <c r="B1193"/>
      <c r="C1193"/>
      <c r="D1193"/>
    </row>
    <row r="1194" spans="1:4" ht="14.4" x14ac:dyDescent="0.3">
      <c r="A1194"/>
      <c r="B1194"/>
      <c r="C1194"/>
      <c r="D1194"/>
    </row>
    <row r="1195" spans="1:4" ht="14.4" x14ac:dyDescent="0.3">
      <c r="A1195"/>
      <c r="B1195"/>
      <c r="C1195"/>
      <c r="D1195"/>
    </row>
    <row r="1196" spans="1:4" ht="14.4" x14ac:dyDescent="0.3">
      <c r="A1196"/>
      <c r="B1196"/>
      <c r="C1196"/>
      <c r="D1196"/>
    </row>
    <row r="1197" spans="1:4" ht="14.4" x14ac:dyDescent="0.3">
      <c r="A1197"/>
      <c r="B1197"/>
      <c r="C1197"/>
      <c r="D1197"/>
    </row>
    <row r="1198" spans="1:4" ht="14.4" x14ac:dyDescent="0.3">
      <c r="A1198"/>
      <c r="B1198"/>
      <c r="C1198"/>
      <c r="D1198"/>
    </row>
    <row r="1199" spans="1:4" ht="14.4" x14ac:dyDescent="0.3">
      <c r="A1199"/>
      <c r="B1199"/>
      <c r="C1199"/>
      <c r="D1199"/>
    </row>
    <row r="1200" spans="1:4" ht="14.4" x14ac:dyDescent="0.3">
      <c r="A1200"/>
      <c r="B1200"/>
      <c r="C1200"/>
      <c r="D1200"/>
    </row>
    <row r="1201" spans="1:4" ht="14.4" x14ac:dyDescent="0.3">
      <c r="A1201"/>
      <c r="B1201"/>
      <c r="C1201"/>
      <c r="D1201"/>
    </row>
    <row r="1202" spans="1:4" ht="14.4" x14ac:dyDescent="0.3">
      <c r="A1202"/>
      <c r="B1202"/>
      <c r="C1202"/>
      <c r="D1202"/>
    </row>
    <row r="1203" spans="1:4" ht="14.4" x14ac:dyDescent="0.3">
      <c r="A1203"/>
      <c r="B1203"/>
      <c r="C1203"/>
      <c r="D1203"/>
    </row>
    <row r="1204" spans="1:4" ht="14.4" x14ac:dyDescent="0.3">
      <c r="A1204"/>
      <c r="B1204"/>
      <c r="C1204"/>
      <c r="D1204"/>
    </row>
    <row r="1205" spans="1:4" ht="14.4" x14ac:dyDescent="0.3">
      <c r="A1205"/>
      <c r="B1205"/>
      <c r="C1205"/>
      <c r="D1205"/>
    </row>
    <row r="1206" spans="1:4" ht="14.4" x14ac:dyDescent="0.3">
      <c r="A1206"/>
      <c r="B1206"/>
      <c r="C1206"/>
      <c r="D1206"/>
    </row>
    <row r="1207" spans="1:4" ht="14.4" x14ac:dyDescent="0.3">
      <c r="A1207"/>
      <c r="B1207"/>
      <c r="C1207"/>
      <c r="D1207"/>
    </row>
    <row r="1208" spans="1:4" ht="14.4" x14ac:dyDescent="0.3">
      <c r="A1208"/>
      <c r="B1208"/>
      <c r="C1208"/>
      <c r="D1208"/>
    </row>
    <row r="1209" spans="1:4" ht="14.4" x14ac:dyDescent="0.3">
      <c r="A1209"/>
      <c r="B1209"/>
      <c r="C1209"/>
      <c r="D1209"/>
    </row>
    <row r="1210" spans="1:4" ht="14.4" x14ac:dyDescent="0.3">
      <c r="A1210"/>
      <c r="B1210"/>
      <c r="C1210"/>
      <c r="D1210"/>
    </row>
    <row r="1211" spans="1:4" ht="14.4" x14ac:dyDescent="0.3">
      <c r="A1211"/>
      <c r="B1211"/>
      <c r="C1211"/>
      <c r="D1211"/>
    </row>
    <row r="1212" spans="1:4" ht="14.4" x14ac:dyDescent="0.3">
      <c r="A1212"/>
      <c r="B1212"/>
      <c r="C1212"/>
      <c r="D1212"/>
    </row>
    <row r="1213" spans="1:4" ht="14.4" x14ac:dyDescent="0.3">
      <c r="A1213"/>
      <c r="B1213"/>
      <c r="C1213"/>
      <c r="D1213"/>
    </row>
    <row r="1214" spans="1:4" ht="14.4" x14ac:dyDescent="0.3">
      <c r="A1214"/>
      <c r="B1214"/>
      <c r="C1214"/>
      <c r="D1214"/>
    </row>
    <row r="1215" spans="1:4" ht="14.4" x14ac:dyDescent="0.3">
      <c r="A1215"/>
      <c r="B1215"/>
      <c r="C1215"/>
      <c r="D1215"/>
    </row>
    <row r="1216" spans="1:4" ht="14.4" x14ac:dyDescent="0.3">
      <c r="A1216"/>
      <c r="B1216"/>
      <c r="C1216"/>
      <c r="D1216"/>
    </row>
    <row r="1217" spans="1:4" ht="14.4" x14ac:dyDescent="0.3">
      <c r="A1217"/>
      <c r="B1217"/>
      <c r="C1217"/>
      <c r="D1217"/>
    </row>
    <row r="1218" spans="1:4" ht="14.4" x14ac:dyDescent="0.3">
      <c r="A1218"/>
      <c r="B1218"/>
      <c r="C1218"/>
      <c r="D1218"/>
    </row>
    <row r="1219" spans="1:4" ht="14.4" x14ac:dyDescent="0.3">
      <c r="A1219"/>
      <c r="B1219"/>
      <c r="C1219"/>
      <c r="D1219"/>
    </row>
    <row r="1220" spans="1:4" ht="14.4" x14ac:dyDescent="0.3">
      <c r="A1220"/>
      <c r="B1220"/>
      <c r="C1220"/>
      <c r="D1220"/>
    </row>
    <row r="1221" spans="1:4" ht="14.4" x14ac:dyDescent="0.3">
      <c r="A1221"/>
      <c r="B1221"/>
      <c r="C1221"/>
      <c r="D1221"/>
    </row>
    <row r="1222" spans="1:4" ht="14.4" x14ac:dyDescent="0.3">
      <c r="A1222"/>
      <c r="B1222"/>
      <c r="C1222"/>
      <c r="D1222"/>
    </row>
    <row r="1223" spans="1:4" ht="14.4" x14ac:dyDescent="0.3">
      <c r="A1223"/>
      <c r="B1223"/>
      <c r="C1223"/>
      <c r="D1223"/>
    </row>
    <row r="1224" spans="1:4" ht="14.4" x14ac:dyDescent="0.3">
      <c r="A1224"/>
      <c r="B1224"/>
      <c r="C1224"/>
      <c r="D1224"/>
    </row>
    <row r="1225" spans="1:4" ht="14.4" x14ac:dyDescent="0.3">
      <c r="A1225"/>
      <c r="B1225"/>
      <c r="C1225"/>
      <c r="D1225"/>
    </row>
    <row r="1226" spans="1:4" ht="14.4" x14ac:dyDescent="0.3">
      <c r="A1226"/>
      <c r="B1226"/>
      <c r="C1226"/>
      <c r="D1226"/>
    </row>
    <row r="1227" spans="1:4" ht="14.4" x14ac:dyDescent="0.3">
      <c r="A1227"/>
      <c r="B1227"/>
      <c r="C1227"/>
      <c r="D1227"/>
    </row>
    <row r="1228" spans="1:4" ht="14.4" x14ac:dyDescent="0.3">
      <c r="A1228"/>
      <c r="B1228"/>
      <c r="C1228"/>
      <c r="D1228"/>
    </row>
    <row r="1229" spans="1:4" ht="14.4" x14ac:dyDescent="0.3">
      <c r="A1229"/>
      <c r="B1229"/>
      <c r="C1229"/>
      <c r="D1229"/>
    </row>
    <row r="1230" spans="1:4" ht="14.4" x14ac:dyDescent="0.3">
      <c r="A1230"/>
      <c r="B1230"/>
      <c r="C1230"/>
      <c r="D1230"/>
    </row>
    <row r="1231" spans="1:4" ht="14.4" x14ac:dyDescent="0.3">
      <c r="A1231"/>
      <c r="B1231"/>
      <c r="C1231"/>
      <c r="D1231"/>
    </row>
    <row r="1232" spans="1:4" ht="14.4" x14ac:dyDescent="0.3">
      <c r="A1232"/>
      <c r="B1232"/>
      <c r="C1232"/>
      <c r="D1232"/>
    </row>
    <row r="1233" spans="1:4" ht="14.4" x14ac:dyDescent="0.3">
      <c r="A1233"/>
      <c r="B1233"/>
      <c r="C1233"/>
      <c r="D1233"/>
    </row>
    <row r="1234" spans="1:4" ht="14.4" x14ac:dyDescent="0.3">
      <c r="A1234"/>
      <c r="B1234"/>
      <c r="C1234"/>
      <c r="D1234"/>
    </row>
    <row r="1235" spans="1:4" ht="14.4" x14ac:dyDescent="0.3">
      <c r="A1235"/>
      <c r="B1235"/>
      <c r="C1235"/>
      <c r="D1235"/>
    </row>
    <row r="1236" spans="1:4" ht="14.4" x14ac:dyDescent="0.3">
      <c r="A1236"/>
      <c r="B1236"/>
      <c r="C1236"/>
      <c r="D1236"/>
    </row>
    <row r="1237" spans="1:4" ht="14.4" x14ac:dyDescent="0.3">
      <c r="A1237"/>
      <c r="B1237"/>
      <c r="C1237"/>
      <c r="D1237"/>
    </row>
    <row r="1238" spans="1:4" ht="14.4" x14ac:dyDescent="0.3">
      <c r="A1238"/>
      <c r="B1238"/>
      <c r="C1238"/>
      <c r="D1238"/>
    </row>
    <row r="1239" spans="1:4" ht="14.4" x14ac:dyDescent="0.3">
      <c r="A1239"/>
      <c r="B1239"/>
      <c r="C1239"/>
      <c r="D1239"/>
    </row>
    <row r="1240" spans="1:4" ht="14.4" x14ac:dyDescent="0.3">
      <c r="A1240"/>
      <c r="B1240"/>
      <c r="C1240"/>
      <c r="D1240"/>
    </row>
    <row r="1241" spans="1:4" ht="14.4" x14ac:dyDescent="0.3">
      <c r="A1241"/>
      <c r="B1241"/>
      <c r="C1241"/>
      <c r="D1241"/>
    </row>
    <row r="1242" spans="1:4" ht="14.4" x14ac:dyDescent="0.3">
      <c r="A1242"/>
      <c r="B1242"/>
      <c r="C1242"/>
      <c r="D1242"/>
    </row>
    <row r="1243" spans="1:4" ht="14.4" x14ac:dyDescent="0.3">
      <c r="A1243"/>
      <c r="B1243"/>
      <c r="C1243"/>
      <c r="D1243"/>
    </row>
    <row r="1244" spans="1:4" ht="14.4" x14ac:dyDescent="0.3">
      <c r="A1244"/>
      <c r="B1244"/>
      <c r="C1244"/>
      <c r="D1244"/>
    </row>
    <row r="1245" spans="1:4" ht="14.4" x14ac:dyDescent="0.3">
      <c r="A1245"/>
      <c r="B1245"/>
      <c r="C1245"/>
      <c r="D1245"/>
    </row>
    <row r="1246" spans="1:4" ht="14.4" x14ac:dyDescent="0.3">
      <c r="A1246"/>
      <c r="B1246"/>
      <c r="C1246"/>
      <c r="D1246"/>
    </row>
    <row r="1247" spans="1:4" ht="14.4" x14ac:dyDescent="0.3">
      <c r="A1247"/>
      <c r="B1247"/>
      <c r="C1247"/>
      <c r="D1247"/>
    </row>
    <row r="1248" spans="1:4" ht="14.4" x14ac:dyDescent="0.3">
      <c r="A1248"/>
      <c r="B1248"/>
      <c r="C1248"/>
      <c r="D1248"/>
    </row>
    <row r="1249" spans="1:4" ht="14.4" x14ac:dyDescent="0.3">
      <c r="A1249"/>
      <c r="B1249"/>
      <c r="C1249"/>
      <c r="D1249"/>
    </row>
    <row r="1250" spans="1:4" ht="14.4" x14ac:dyDescent="0.3">
      <c r="A1250"/>
      <c r="B1250"/>
      <c r="C1250"/>
      <c r="D1250"/>
    </row>
    <row r="1251" spans="1:4" ht="14.4" x14ac:dyDescent="0.3">
      <c r="A1251"/>
      <c r="B1251"/>
      <c r="C1251"/>
      <c r="D1251"/>
    </row>
    <row r="1252" spans="1:4" ht="14.4" x14ac:dyDescent="0.3">
      <c r="A1252"/>
      <c r="B1252"/>
      <c r="C1252"/>
      <c r="D1252"/>
    </row>
    <row r="1253" spans="1:4" ht="14.4" x14ac:dyDescent="0.3">
      <c r="A1253"/>
      <c r="B1253"/>
      <c r="C1253"/>
      <c r="D1253"/>
    </row>
    <row r="1254" spans="1:4" ht="14.4" x14ac:dyDescent="0.3">
      <c r="A1254"/>
      <c r="B1254"/>
      <c r="C1254"/>
      <c r="D1254"/>
    </row>
    <row r="1255" spans="1:4" ht="14.4" x14ac:dyDescent="0.3">
      <c r="A1255"/>
      <c r="B1255"/>
      <c r="C1255"/>
      <c r="D1255"/>
    </row>
    <row r="1256" spans="1:4" ht="14.4" x14ac:dyDescent="0.3">
      <c r="A1256"/>
      <c r="B1256"/>
      <c r="C1256"/>
      <c r="D1256"/>
    </row>
    <row r="1257" spans="1:4" ht="14.4" x14ac:dyDescent="0.3">
      <c r="A1257"/>
      <c r="B1257"/>
      <c r="C1257"/>
      <c r="D1257"/>
    </row>
    <row r="1258" spans="1:4" ht="14.4" x14ac:dyDescent="0.3">
      <c r="A1258"/>
      <c r="B1258"/>
      <c r="C1258"/>
      <c r="D1258"/>
    </row>
    <row r="1259" spans="1:4" ht="14.4" x14ac:dyDescent="0.3">
      <c r="A1259"/>
      <c r="B1259"/>
      <c r="C1259"/>
      <c r="D1259"/>
    </row>
    <row r="1260" spans="1:4" ht="14.4" x14ac:dyDescent="0.3">
      <c r="A1260"/>
      <c r="B1260"/>
      <c r="C1260"/>
      <c r="D1260"/>
    </row>
    <row r="1261" spans="1:4" ht="14.4" x14ac:dyDescent="0.3">
      <c r="A1261"/>
      <c r="B1261"/>
      <c r="C1261"/>
      <c r="D1261"/>
    </row>
    <row r="1262" spans="1:4" ht="14.4" x14ac:dyDescent="0.3">
      <c r="A1262"/>
      <c r="B1262"/>
      <c r="C1262"/>
      <c r="D1262"/>
    </row>
    <row r="1263" spans="1:4" ht="14.4" x14ac:dyDescent="0.3">
      <c r="A1263"/>
      <c r="B1263"/>
      <c r="C1263"/>
      <c r="D1263"/>
    </row>
    <row r="1264" spans="1:4" ht="14.4" x14ac:dyDescent="0.3">
      <c r="A1264"/>
      <c r="B1264"/>
      <c r="C1264"/>
      <c r="D1264"/>
    </row>
    <row r="1265" spans="1:4" ht="14.4" x14ac:dyDescent="0.3">
      <c r="A1265"/>
      <c r="B1265"/>
      <c r="C1265"/>
      <c r="D1265"/>
    </row>
    <row r="1266" spans="1:4" ht="14.4" x14ac:dyDescent="0.3">
      <c r="A1266"/>
      <c r="B1266"/>
      <c r="C1266"/>
      <c r="D1266"/>
    </row>
    <row r="1267" spans="1:4" ht="14.4" x14ac:dyDescent="0.3">
      <c r="A1267"/>
      <c r="B1267"/>
      <c r="C1267"/>
      <c r="D1267"/>
    </row>
    <row r="1268" spans="1:4" ht="14.4" x14ac:dyDescent="0.3">
      <c r="A1268"/>
      <c r="B1268"/>
      <c r="C1268"/>
      <c r="D1268"/>
    </row>
    <row r="1269" spans="1:4" ht="14.4" x14ac:dyDescent="0.3">
      <c r="A1269"/>
      <c r="B1269"/>
      <c r="C1269"/>
      <c r="D1269"/>
    </row>
    <row r="1270" spans="1:4" ht="14.4" x14ac:dyDescent="0.3">
      <c r="A1270"/>
      <c r="B1270"/>
      <c r="C1270"/>
      <c r="D1270"/>
    </row>
    <row r="1271" spans="1:4" ht="14.4" x14ac:dyDescent="0.3">
      <c r="A1271"/>
      <c r="B1271"/>
      <c r="C1271"/>
      <c r="D1271"/>
    </row>
    <row r="1272" spans="1:4" ht="14.4" x14ac:dyDescent="0.3">
      <c r="A1272"/>
      <c r="B1272"/>
      <c r="C1272"/>
      <c r="D1272"/>
    </row>
    <row r="1273" spans="1:4" ht="14.4" x14ac:dyDescent="0.3">
      <c r="A1273"/>
      <c r="B1273"/>
      <c r="C1273"/>
      <c r="D1273"/>
    </row>
    <row r="1274" spans="1:4" ht="14.4" x14ac:dyDescent="0.3">
      <c r="A1274"/>
      <c r="B1274"/>
      <c r="C1274"/>
      <c r="D1274"/>
    </row>
    <row r="1275" spans="1:4" ht="14.4" x14ac:dyDescent="0.3">
      <c r="A1275"/>
      <c r="B1275"/>
      <c r="C1275"/>
      <c r="D1275"/>
    </row>
    <row r="1276" spans="1:4" ht="14.4" x14ac:dyDescent="0.3">
      <c r="A1276"/>
      <c r="B1276"/>
      <c r="C1276"/>
      <c r="D1276"/>
    </row>
    <row r="1277" spans="1:4" ht="14.4" x14ac:dyDescent="0.3">
      <c r="A1277"/>
      <c r="B1277"/>
      <c r="C1277"/>
      <c r="D1277"/>
    </row>
    <row r="1278" spans="1:4" ht="14.4" x14ac:dyDescent="0.3">
      <c r="A1278"/>
      <c r="B1278"/>
      <c r="C1278"/>
      <c r="D1278"/>
    </row>
    <row r="1279" spans="1:4" ht="14.4" x14ac:dyDescent="0.3">
      <c r="A1279"/>
      <c r="B1279"/>
      <c r="C1279"/>
      <c r="D1279"/>
    </row>
    <row r="1280" spans="1:4" ht="14.4" x14ac:dyDescent="0.3">
      <c r="A1280"/>
      <c r="B1280"/>
      <c r="C1280"/>
      <c r="D1280"/>
    </row>
    <row r="1281" spans="1:4" ht="14.4" x14ac:dyDescent="0.3">
      <c r="A1281"/>
      <c r="B1281"/>
      <c r="C1281"/>
      <c r="D1281"/>
    </row>
    <row r="1282" spans="1:4" ht="14.4" x14ac:dyDescent="0.3">
      <c r="A1282"/>
      <c r="B1282"/>
      <c r="C1282"/>
      <c r="D1282"/>
    </row>
    <row r="1283" spans="1:4" ht="14.4" x14ac:dyDescent="0.3">
      <c r="A1283"/>
      <c r="B1283"/>
      <c r="C1283"/>
      <c r="D1283"/>
    </row>
    <row r="1284" spans="1:4" ht="14.4" x14ac:dyDescent="0.3">
      <c r="A1284"/>
      <c r="B1284"/>
      <c r="C1284"/>
      <c r="D1284"/>
    </row>
    <row r="1285" spans="1:4" ht="14.4" x14ac:dyDescent="0.3">
      <c r="A1285"/>
      <c r="B1285"/>
      <c r="C1285"/>
      <c r="D1285"/>
    </row>
    <row r="1286" spans="1:4" ht="14.4" x14ac:dyDescent="0.3">
      <c r="A1286"/>
      <c r="B1286"/>
      <c r="C1286"/>
      <c r="D1286"/>
    </row>
    <row r="1287" spans="1:4" ht="14.4" x14ac:dyDescent="0.3">
      <c r="A1287"/>
      <c r="B1287"/>
      <c r="C1287"/>
      <c r="D1287"/>
    </row>
    <row r="1288" spans="1:4" ht="14.4" x14ac:dyDescent="0.3">
      <c r="A1288"/>
      <c r="B1288"/>
      <c r="C1288"/>
      <c r="D1288"/>
    </row>
    <row r="1289" spans="1:4" ht="14.4" x14ac:dyDescent="0.3">
      <c r="A1289"/>
      <c r="B1289"/>
      <c r="C1289"/>
      <c r="D1289"/>
    </row>
    <row r="1290" spans="1:4" ht="14.4" x14ac:dyDescent="0.3">
      <c r="A1290"/>
      <c r="B1290"/>
      <c r="C1290"/>
      <c r="D1290"/>
    </row>
    <row r="1291" spans="1:4" ht="14.4" x14ac:dyDescent="0.3">
      <c r="A1291"/>
      <c r="B1291"/>
      <c r="C1291"/>
      <c r="D1291"/>
    </row>
    <row r="1292" spans="1:4" ht="14.4" x14ac:dyDescent="0.3">
      <c r="A1292"/>
      <c r="B1292"/>
      <c r="C1292"/>
      <c r="D1292"/>
    </row>
    <row r="1293" spans="1:4" ht="14.4" x14ac:dyDescent="0.3">
      <c r="A1293"/>
      <c r="B1293"/>
      <c r="C1293"/>
      <c r="D1293"/>
    </row>
    <row r="1294" spans="1:4" ht="14.4" x14ac:dyDescent="0.3">
      <c r="A1294"/>
      <c r="B1294"/>
      <c r="C1294"/>
      <c r="D1294"/>
    </row>
    <row r="1295" spans="1:4" ht="14.4" x14ac:dyDescent="0.3">
      <c r="A1295"/>
      <c r="B1295"/>
      <c r="C1295"/>
      <c r="D1295"/>
    </row>
    <row r="1296" spans="1:4" ht="14.4" x14ac:dyDescent="0.3">
      <c r="A1296"/>
      <c r="B1296"/>
      <c r="C1296"/>
      <c r="D1296"/>
    </row>
    <row r="1297" spans="1:4" ht="14.4" x14ac:dyDescent="0.3">
      <c r="A1297"/>
      <c r="B1297"/>
      <c r="C1297"/>
      <c r="D1297"/>
    </row>
    <row r="1298" spans="1:4" ht="14.4" x14ac:dyDescent="0.3">
      <c r="A1298"/>
      <c r="B1298"/>
      <c r="C1298"/>
      <c r="D1298"/>
    </row>
    <row r="1299" spans="1:4" ht="14.4" x14ac:dyDescent="0.3">
      <c r="A1299"/>
      <c r="B1299"/>
      <c r="C1299"/>
      <c r="D1299"/>
    </row>
    <row r="1300" spans="1:4" ht="14.4" x14ac:dyDescent="0.3">
      <c r="A1300"/>
      <c r="B1300"/>
      <c r="C1300"/>
      <c r="D1300"/>
    </row>
    <row r="1301" spans="1:4" ht="14.4" x14ac:dyDescent="0.3">
      <c r="A1301"/>
      <c r="B1301"/>
      <c r="C1301"/>
      <c r="D1301"/>
    </row>
    <row r="1302" spans="1:4" ht="14.4" x14ac:dyDescent="0.3">
      <c r="A1302"/>
      <c r="B1302"/>
      <c r="C1302"/>
      <c r="D1302"/>
    </row>
    <row r="1303" spans="1:4" ht="14.4" x14ac:dyDescent="0.3">
      <c r="A1303"/>
      <c r="B1303"/>
      <c r="C1303"/>
      <c r="D1303"/>
    </row>
    <row r="1304" spans="1:4" ht="14.4" x14ac:dyDescent="0.3">
      <c r="A1304"/>
      <c r="B1304"/>
      <c r="C1304"/>
      <c r="D1304"/>
    </row>
    <row r="1305" spans="1:4" ht="14.4" x14ac:dyDescent="0.3">
      <c r="A1305"/>
      <c r="B1305"/>
      <c r="C1305"/>
      <c r="D1305"/>
    </row>
    <row r="1306" spans="1:4" ht="14.4" x14ac:dyDescent="0.3">
      <c r="A1306"/>
      <c r="B1306"/>
      <c r="C1306"/>
      <c r="D1306"/>
    </row>
    <row r="1307" spans="1:4" ht="14.4" x14ac:dyDescent="0.3">
      <c r="A1307"/>
      <c r="B1307"/>
      <c r="C1307"/>
      <c r="D1307"/>
    </row>
    <row r="1308" spans="1:4" ht="14.4" x14ac:dyDescent="0.3">
      <c r="A1308"/>
      <c r="B1308"/>
      <c r="C1308"/>
      <c r="D1308"/>
    </row>
    <row r="1309" spans="1:4" ht="14.4" x14ac:dyDescent="0.3">
      <c r="A1309"/>
      <c r="B1309"/>
      <c r="C1309"/>
      <c r="D1309"/>
    </row>
    <row r="1310" spans="1:4" ht="14.4" x14ac:dyDescent="0.3">
      <c r="A1310"/>
      <c r="B1310"/>
      <c r="C1310"/>
      <c r="D1310"/>
    </row>
    <row r="1311" spans="1:4" ht="14.4" x14ac:dyDescent="0.3">
      <c r="A1311"/>
      <c r="B1311"/>
      <c r="C1311"/>
      <c r="D1311"/>
    </row>
    <row r="1312" spans="1:4" ht="14.4" x14ac:dyDescent="0.3">
      <c r="A1312"/>
      <c r="B1312"/>
      <c r="C1312"/>
      <c r="D1312"/>
    </row>
    <row r="1313" spans="1:4" ht="14.4" x14ac:dyDescent="0.3">
      <c r="A1313"/>
      <c r="B1313"/>
      <c r="C1313"/>
      <c r="D1313"/>
    </row>
    <row r="1314" spans="1:4" ht="14.4" x14ac:dyDescent="0.3">
      <c r="A1314"/>
      <c r="B1314"/>
      <c r="C1314"/>
      <c r="D1314"/>
    </row>
    <row r="1315" spans="1:4" ht="14.4" x14ac:dyDescent="0.3">
      <c r="A1315"/>
      <c r="B1315"/>
      <c r="C1315"/>
      <c r="D1315"/>
    </row>
    <row r="1316" spans="1:4" ht="14.4" x14ac:dyDescent="0.3">
      <c r="A1316"/>
      <c r="B1316"/>
      <c r="C1316"/>
      <c r="D1316"/>
    </row>
    <row r="1317" spans="1:4" ht="14.4" x14ac:dyDescent="0.3">
      <c r="A1317"/>
      <c r="B1317"/>
      <c r="C1317"/>
      <c r="D1317"/>
    </row>
    <row r="1318" spans="1:4" ht="14.4" x14ac:dyDescent="0.3">
      <c r="A1318"/>
      <c r="B1318"/>
      <c r="C1318"/>
      <c r="D1318"/>
    </row>
    <row r="1319" spans="1:4" ht="14.4" x14ac:dyDescent="0.3">
      <c r="A1319"/>
      <c r="B1319"/>
      <c r="C1319"/>
      <c r="D1319"/>
    </row>
    <row r="1320" spans="1:4" ht="14.4" x14ac:dyDescent="0.3">
      <c r="A1320"/>
      <c r="B1320"/>
      <c r="C1320"/>
      <c r="D1320"/>
    </row>
    <row r="1321" spans="1:4" ht="14.4" x14ac:dyDescent="0.3">
      <c r="A1321"/>
      <c r="B1321"/>
      <c r="C1321"/>
      <c r="D1321"/>
    </row>
    <row r="1322" spans="1:4" ht="14.4" x14ac:dyDescent="0.3">
      <c r="A1322"/>
      <c r="B1322"/>
      <c r="C1322"/>
      <c r="D1322"/>
    </row>
    <row r="1323" spans="1:4" ht="14.4" x14ac:dyDescent="0.3">
      <c r="A1323"/>
      <c r="B1323"/>
      <c r="C1323"/>
      <c r="D1323"/>
    </row>
    <row r="1324" spans="1:4" ht="14.4" x14ac:dyDescent="0.3">
      <c r="A1324"/>
      <c r="B1324"/>
      <c r="C1324"/>
      <c r="D1324"/>
    </row>
    <row r="1325" spans="1:4" ht="14.4" x14ac:dyDescent="0.3">
      <c r="A1325"/>
      <c r="B1325"/>
      <c r="C1325"/>
      <c r="D1325"/>
    </row>
    <row r="1326" spans="1:4" ht="14.4" x14ac:dyDescent="0.3">
      <c r="A1326"/>
      <c r="B1326"/>
      <c r="C1326"/>
      <c r="D1326"/>
    </row>
    <row r="1327" spans="1:4" ht="14.4" x14ac:dyDescent="0.3">
      <c r="A1327"/>
      <c r="B1327"/>
      <c r="C1327"/>
      <c r="D1327"/>
    </row>
    <row r="1328" spans="1:4" ht="14.4" x14ac:dyDescent="0.3">
      <c r="A1328"/>
      <c r="B1328"/>
      <c r="C1328"/>
      <c r="D1328"/>
    </row>
    <row r="1329" spans="1:4" ht="14.4" x14ac:dyDescent="0.3">
      <c r="A1329"/>
      <c r="B1329"/>
      <c r="C1329"/>
      <c r="D1329"/>
    </row>
    <row r="1330" spans="1:4" ht="14.4" x14ac:dyDescent="0.3">
      <c r="A1330"/>
      <c r="B1330"/>
      <c r="C1330"/>
      <c r="D1330"/>
    </row>
    <row r="1331" spans="1:4" ht="14.4" x14ac:dyDescent="0.3">
      <c r="A1331"/>
      <c r="B1331"/>
      <c r="C1331"/>
      <c r="D1331"/>
    </row>
    <row r="1332" spans="1:4" ht="14.4" x14ac:dyDescent="0.3">
      <c r="A1332"/>
      <c r="B1332"/>
      <c r="C1332"/>
      <c r="D1332"/>
    </row>
    <row r="1333" spans="1:4" ht="14.4" x14ac:dyDescent="0.3">
      <c r="A1333"/>
      <c r="B1333"/>
      <c r="C1333"/>
      <c r="D1333"/>
    </row>
    <row r="1334" spans="1:4" ht="14.4" x14ac:dyDescent="0.3">
      <c r="A1334"/>
      <c r="B1334"/>
      <c r="C1334"/>
      <c r="D1334"/>
    </row>
    <row r="1335" spans="1:4" ht="14.4" x14ac:dyDescent="0.3">
      <c r="A1335"/>
      <c r="B1335"/>
      <c r="C1335"/>
      <c r="D1335"/>
    </row>
    <row r="1336" spans="1:4" ht="14.4" x14ac:dyDescent="0.3">
      <c r="A1336"/>
      <c r="B1336"/>
      <c r="C1336"/>
      <c r="D1336"/>
    </row>
    <row r="1337" spans="1:4" ht="14.4" x14ac:dyDescent="0.3">
      <c r="A1337"/>
      <c r="B1337"/>
      <c r="C1337"/>
      <c r="D1337"/>
    </row>
    <row r="1338" spans="1:4" ht="14.4" x14ac:dyDescent="0.3">
      <c r="A1338"/>
      <c r="B1338"/>
      <c r="C1338"/>
      <c r="D1338"/>
    </row>
    <row r="1339" spans="1:4" ht="14.4" x14ac:dyDescent="0.3">
      <c r="A1339"/>
      <c r="B1339"/>
      <c r="C1339"/>
      <c r="D1339"/>
    </row>
    <row r="1340" spans="1:4" ht="14.4" x14ac:dyDescent="0.3">
      <c r="A1340"/>
      <c r="B1340"/>
      <c r="C1340"/>
      <c r="D1340"/>
    </row>
    <row r="1341" spans="1:4" ht="14.4" x14ac:dyDescent="0.3">
      <c r="A1341"/>
      <c r="B1341"/>
      <c r="C1341"/>
      <c r="D1341"/>
    </row>
    <row r="1342" spans="1:4" ht="14.4" x14ac:dyDescent="0.3">
      <c r="A1342"/>
      <c r="B1342"/>
      <c r="C1342"/>
      <c r="D1342"/>
    </row>
    <row r="1343" spans="1:4" ht="14.4" x14ac:dyDescent="0.3">
      <c r="A1343"/>
      <c r="B1343"/>
      <c r="C1343"/>
      <c r="D1343"/>
    </row>
    <row r="1344" spans="1:4" ht="14.4" x14ac:dyDescent="0.3">
      <c r="A1344"/>
      <c r="B1344"/>
      <c r="C1344"/>
      <c r="D1344"/>
    </row>
  </sheetData>
  <pageMargins left="0.9055118110236221" right="0.5" top="1.5748031496062993" bottom="0.98425196850393704" header="0.15748031496062992" footer="0.51181102362204722"/>
  <pageSetup paperSize="9" orientation="portrait" r:id="rId1"/>
  <headerFooter>
    <oddHeader>&amp;L&amp;G
CUSTOS UNITÁRIOS DE INFRAESTRUTURA - SEM DESONERAÇÃO&amp;C
    SECRETARIA MUNICIPAL DE INFRAESTRUTURA E OBRAS&amp;R
DATA-BASE: JANEIRO/ 2021</oddHeader>
    <oddFooter>&amp;LASSESSORIA DE CUSTOS&amp;RPág. &amp;P de &amp;N</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6">
    <tabColor theme="5" tint="0.39997558519241921"/>
  </sheetPr>
  <dimension ref="A1:J9"/>
  <sheetViews>
    <sheetView workbookViewId="0"/>
  </sheetViews>
  <sheetFormatPr defaultRowHeight="14.4" x14ac:dyDescent="0.3"/>
  <cols>
    <col min="3" max="3" width="68.5546875" bestFit="1" customWidth="1"/>
    <col min="5" max="5" width="16.44140625" bestFit="1" customWidth="1"/>
    <col min="6" max="6" width="22.33203125" bestFit="1" customWidth="1"/>
    <col min="7" max="7" width="15.88671875" customWidth="1"/>
  </cols>
  <sheetData>
    <row r="1" spans="1:10" s="1" customFormat="1" ht="18" x14ac:dyDescent="0.35">
      <c r="B1"/>
      <c r="C1" s="86" t="s">
        <v>924</v>
      </c>
      <c r="D1" s="86"/>
      <c r="E1" s="86"/>
      <c r="F1" s="86"/>
      <c r="G1" s="86"/>
      <c r="H1" s="2"/>
      <c r="I1" s="2"/>
      <c r="J1" s="2"/>
    </row>
    <row r="2" spans="1:10" s="1" customFormat="1" ht="15.6" x14ac:dyDescent="0.3">
      <c r="B2"/>
      <c r="C2" s="87" t="s">
        <v>960</v>
      </c>
      <c r="D2" s="87"/>
      <c r="E2" s="87"/>
      <c r="F2" s="87"/>
      <c r="G2" s="87"/>
      <c r="H2" s="2"/>
      <c r="I2" s="2"/>
      <c r="J2" s="2"/>
    </row>
    <row r="3" spans="1:10" s="1" customFormat="1" ht="15.6" x14ac:dyDescent="0.3">
      <c r="A3" s="129"/>
      <c r="B3" s="51"/>
      <c r="C3" s="131" t="s">
        <v>961</v>
      </c>
      <c r="D3" s="131"/>
      <c r="E3" s="131"/>
      <c r="F3" s="131"/>
      <c r="G3" s="131"/>
      <c r="H3" s="2"/>
      <c r="I3" s="2"/>
      <c r="J3" s="2"/>
    </row>
    <row r="5" spans="1:10" x14ac:dyDescent="0.3">
      <c r="C5" s="52" t="s">
        <v>967</v>
      </c>
      <c r="H5" t="s">
        <v>968</v>
      </c>
    </row>
    <row r="7" spans="1:10" x14ac:dyDescent="0.3">
      <c r="F7" s="58" t="s">
        <v>969</v>
      </c>
      <c r="G7" s="134">
        <v>0.23</v>
      </c>
    </row>
    <row r="8" spans="1:10" x14ac:dyDescent="0.3">
      <c r="A8" s="16" t="s">
        <v>7</v>
      </c>
      <c r="B8" s="16" t="s">
        <v>2</v>
      </c>
      <c r="C8" s="16" t="s">
        <v>962</v>
      </c>
      <c r="D8" s="16" t="s">
        <v>6</v>
      </c>
      <c r="E8" s="16" t="s">
        <v>965</v>
      </c>
      <c r="F8" s="16" t="s">
        <v>963</v>
      </c>
      <c r="G8" s="16" t="s">
        <v>964</v>
      </c>
    </row>
    <row r="9" spans="1:10" x14ac:dyDescent="0.3">
      <c r="A9" s="88" t="s">
        <v>966</v>
      </c>
      <c r="B9" s="128"/>
      <c r="C9" s="89" t="e">
        <f>UPPER(VLOOKUP($B9,FDE!$A$1:$G$3727,2,FALSE))</f>
        <v>#N/A</v>
      </c>
      <c r="D9" s="89" t="e">
        <f>UPPER(VLOOKUP($B9,FDE!$A$3:$G$3727,3,FALSE))</f>
        <v>#N/A</v>
      </c>
      <c r="E9" s="89" t="e">
        <f>UPPER(VLOOKUP($B9,FDE!$A$3:$G$3727,4,FALSE))</f>
        <v>#N/A</v>
      </c>
      <c r="F9" s="91" t="e">
        <f>E9-G9</f>
        <v>#N/A</v>
      </c>
      <c r="G9" s="91" t="e">
        <f>ROUND(E9/(1+$G$7),2)</f>
        <v>#N/A</v>
      </c>
    </row>
  </sheetData>
  <pageMargins left="0.51181102362204722" right="0.51181102362204722" top="0.78740157480314965" bottom="0.78740157480314965" header="0.31496062992125984" footer="0.31496062992125984"/>
  <pageSetup paperSize="9" scale="61"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7">
    <tabColor theme="5" tint="0.39997558519241921"/>
  </sheetPr>
  <dimension ref="A1:D4258"/>
  <sheetViews>
    <sheetView workbookViewId="0"/>
  </sheetViews>
  <sheetFormatPr defaultColWidth="9" defaultRowHeight="13.2" x14ac:dyDescent="0.25"/>
  <cols>
    <col min="1" max="1" width="8" style="156" customWidth="1"/>
    <col min="2" max="2" width="65.5546875" style="156" customWidth="1"/>
    <col min="3" max="3" width="8.44140625" style="156" customWidth="1"/>
    <col min="4" max="4" width="27.5546875" style="156" customWidth="1"/>
    <col min="5" max="16384" width="9" style="156"/>
  </cols>
  <sheetData>
    <row r="1" spans="1:4" ht="13.5" customHeight="1" x14ac:dyDescent="0.3">
      <c r="A1"/>
      <c r="B1"/>
      <c r="C1" s="404"/>
      <c r="D1" s="404"/>
    </row>
    <row r="2" spans="1:4" ht="48.6" customHeight="1" x14ac:dyDescent="0.3">
      <c r="A2"/>
      <c r="B2"/>
      <c r="C2"/>
      <c r="D2"/>
    </row>
    <row r="3" spans="1:4" ht="13.5" customHeight="1" x14ac:dyDescent="0.3">
      <c r="A3"/>
      <c r="B3"/>
      <c r="C3"/>
      <c r="D3" s="167" t="s">
        <v>24684</v>
      </c>
    </row>
    <row r="4" spans="1:4" ht="11.1" customHeight="1" x14ac:dyDescent="0.3">
      <c r="A4"/>
      <c r="B4"/>
      <c r="C4"/>
      <c r="D4"/>
    </row>
    <row r="5" spans="1:4" ht="11.25" customHeight="1" x14ac:dyDescent="0.25">
      <c r="A5" s="405" t="s">
        <v>24685</v>
      </c>
      <c r="B5" s="405"/>
      <c r="C5" s="167"/>
      <c r="D5" s="168" t="s">
        <v>24686</v>
      </c>
    </row>
    <row r="6" spans="1:4" ht="24.9" customHeight="1" x14ac:dyDescent="0.3">
      <c r="A6"/>
      <c r="B6"/>
      <c r="C6"/>
      <c r="D6"/>
    </row>
    <row r="7" spans="1:4" ht="9" customHeight="1" x14ac:dyDescent="0.3">
      <c r="A7" s="169" t="s">
        <v>17748</v>
      </c>
      <c r="B7" s="169" t="s">
        <v>5161</v>
      </c>
      <c r="C7"/>
      <c r="D7"/>
    </row>
    <row r="8" spans="1:4" ht="12.15" customHeight="1" x14ac:dyDescent="0.3">
      <c r="A8"/>
      <c r="B8"/>
      <c r="C8"/>
      <c r="D8"/>
    </row>
    <row r="9" spans="1:4" ht="0.6" customHeight="1" x14ac:dyDescent="0.25">
      <c r="A9" s="407" t="s">
        <v>17749</v>
      </c>
      <c r="B9" s="407" t="s">
        <v>17750</v>
      </c>
      <c r="C9" s="408" t="s">
        <v>47</v>
      </c>
      <c r="D9" s="409" t="s">
        <v>23970</v>
      </c>
    </row>
    <row r="10" spans="1:4" ht="11.4" customHeight="1" x14ac:dyDescent="0.25">
      <c r="A10" s="407"/>
      <c r="B10" s="407"/>
      <c r="C10" s="408"/>
      <c r="D10" s="409"/>
    </row>
    <row r="11" spans="1:4" ht="11.85" customHeight="1" x14ac:dyDescent="0.25">
      <c r="A11" s="170" t="s">
        <v>17751</v>
      </c>
      <c r="B11" s="170" t="s">
        <v>17752</v>
      </c>
      <c r="C11" s="171" t="s">
        <v>6</v>
      </c>
      <c r="D11" s="172" t="s">
        <v>24463</v>
      </c>
    </row>
    <row r="12" spans="1:4" ht="11.85" customHeight="1" x14ac:dyDescent="0.25">
      <c r="A12" s="170" t="s">
        <v>17753</v>
      </c>
      <c r="B12" s="170" t="s">
        <v>17754</v>
      </c>
      <c r="C12" s="171" t="s">
        <v>6</v>
      </c>
      <c r="D12" s="172" t="s">
        <v>24687</v>
      </c>
    </row>
    <row r="13" spans="1:4" ht="11.85" customHeight="1" x14ac:dyDescent="0.25">
      <c r="A13" s="170" t="s">
        <v>17755</v>
      </c>
      <c r="B13" s="170" t="s">
        <v>17756</v>
      </c>
      <c r="C13" s="171" t="s">
        <v>6</v>
      </c>
      <c r="D13" s="172" t="s">
        <v>24688</v>
      </c>
    </row>
    <row r="14" spans="1:4" ht="11.85" customHeight="1" x14ac:dyDescent="0.25">
      <c r="A14" s="170" t="s">
        <v>17757</v>
      </c>
      <c r="B14" s="170" t="s">
        <v>17758</v>
      </c>
      <c r="C14" s="171" t="s">
        <v>6</v>
      </c>
      <c r="D14" s="172" t="s">
        <v>24689</v>
      </c>
    </row>
    <row r="15" spans="1:4" ht="12" customHeight="1" x14ac:dyDescent="0.25">
      <c r="A15" s="170" t="s">
        <v>17759</v>
      </c>
      <c r="B15" s="170" t="s">
        <v>17760</v>
      </c>
      <c r="C15" s="171" t="s">
        <v>6</v>
      </c>
      <c r="D15" s="172" t="s">
        <v>24690</v>
      </c>
    </row>
    <row r="16" spans="1:4" ht="11.85" customHeight="1" x14ac:dyDescent="0.25">
      <c r="A16" s="170" t="s">
        <v>17761</v>
      </c>
      <c r="B16" s="170" t="s">
        <v>17762</v>
      </c>
      <c r="C16" s="171" t="s">
        <v>6</v>
      </c>
      <c r="D16" s="172" t="s">
        <v>24691</v>
      </c>
    </row>
    <row r="17" spans="1:4" ht="11.85" customHeight="1" x14ac:dyDescent="0.25">
      <c r="A17" s="170" t="s">
        <v>17763</v>
      </c>
      <c r="B17" s="170" t="s">
        <v>17764</v>
      </c>
      <c r="C17" s="171" t="s">
        <v>6</v>
      </c>
      <c r="D17" s="172" t="s">
        <v>24692</v>
      </c>
    </row>
    <row r="18" spans="1:4" ht="11.85" customHeight="1" x14ac:dyDescent="0.25">
      <c r="A18" s="170" t="s">
        <v>17765</v>
      </c>
      <c r="B18" s="170" t="s">
        <v>17766</v>
      </c>
      <c r="C18" s="171" t="s">
        <v>6</v>
      </c>
      <c r="D18" s="172" t="s">
        <v>24693</v>
      </c>
    </row>
    <row r="19" spans="1:4" ht="11.85" customHeight="1" x14ac:dyDescent="0.25">
      <c r="A19" s="170" t="s">
        <v>17767</v>
      </c>
      <c r="B19" s="170" t="s">
        <v>17768</v>
      </c>
      <c r="C19" s="171" t="s">
        <v>6</v>
      </c>
      <c r="D19" s="172" t="s">
        <v>24694</v>
      </c>
    </row>
    <row r="20" spans="1:4" ht="11.85" customHeight="1" x14ac:dyDescent="0.25">
      <c r="A20" s="170" t="s">
        <v>17769</v>
      </c>
      <c r="B20" s="170" t="s">
        <v>17770</v>
      </c>
      <c r="C20" s="171" t="s">
        <v>6</v>
      </c>
      <c r="D20" s="172" t="s">
        <v>24695</v>
      </c>
    </row>
    <row r="21" spans="1:4" ht="12" customHeight="1" x14ac:dyDescent="0.25">
      <c r="A21" s="170" t="s">
        <v>17771</v>
      </c>
      <c r="B21" s="170" t="s">
        <v>17772</v>
      </c>
      <c r="C21" s="171" t="s">
        <v>6</v>
      </c>
      <c r="D21" s="172" t="s">
        <v>24696</v>
      </c>
    </row>
    <row r="22" spans="1:4" ht="11.85" customHeight="1" x14ac:dyDescent="0.25">
      <c r="A22" s="170" t="s">
        <v>17773</v>
      </c>
      <c r="B22" s="170" t="s">
        <v>17774</v>
      </c>
      <c r="C22" s="171" t="s">
        <v>6</v>
      </c>
      <c r="D22" s="172" t="s">
        <v>24697</v>
      </c>
    </row>
    <row r="23" spans="1:4" ht="21.9" customHeight="1" x14ac:dyDescent="0.25">
      <c r="A23" s="170" t="s">
        <v>17775</v>
      </c>
      <c r="B23" s="170" t="s">
        <v>17776</v>
      </c>
      <c r="C23" s="171" t="s">
        <v>6</v>
      </c>
      <c r="D23" s="172" t="s">
        <v>24698</v>
      </c>
    </row>
    <row r="24" spans="1:4" ht="21.9" customHeight="1" x14ac:dyDescent="0.25">
      <c r="A24" s="170" t="s">
        <v>17777</v>
      </c>
      <c r="B24" s="170" t="s">
        <v>17778</v>
      </c>
      <c r="C24" s="171" t="s">
        <v>6</v>
      </c>
      <c r="D24" s="172" t="s">
        <v>24699</v>
      </c>
    </row>
    <row r="25" spans="1:4" ht="21.9" customHeight="1" x14ac:dyDescent="0.25">
      <c r="A25" s="170" t="s">
        <v>17779</v>
      </c>
      <c r="B25" s="170" t="s">
        <v>17780</v>
      </c>
      <c r="C25" s="171" t="s">
        <v>6</v>
      </c>
      <c r="D25" s="172" t="s">
        <v>24700</v>
      </c>
    </row>
    <row r="26" spans="1:4" ht="21.9" customHeight="1" x14ac:dyDescent="0.25">
      <c r="A26" s="170" t="s">
        <v>17781</v>
      </c>
      <c r="B26" s="170" t="s">
        <v>17782</v>
      </c>
      <c r="C26" s="171" t="s">
        <v>6</v>
      </c>
      <c r="D26" s="172" t="s">
        <v>24701</v>
      </c>
    </row>
    <row r="27" spans="1:4" ht="32.25" customHeight="1" x14ac:dyDescent="0.25">
      <c r="A27" s="170" t="s">
        <v>17783</v>
      </c>
      <c r="B27" s="170" t="s">
        <v>17784</v>
      </c>
      <c r="C27" s="171" t="s">
        <v>6</v>
      </c>
      <c r="D27" s="172" t="s">
        <v>24702</v>
      </c>
    </row>
    <row r="28" spans="1:4" ht="32.25" customHeight="1" x14ac:dyDescent="0.25">
      <c r="A28" s="170" t="s">
        <v>17785</v>
      </c>
      <c r="B28" s="170" t="s">
        <v>17786</v>
      </c>
      <c r="C28" s="171" t="s">
        <v>6</v>
      </c>
      <c r="D28" s="172" t="s">
        <v>24703</v>
      </c>
    </row>
    <row r="29" spans="1:4" ht="11.85" customHeight="1" x14ac:dyDescent="0.25">
      <c r="A29" s="170" t="s">
        <v>17787</v>
      </c>
      <c r="B29" s="170" t="s">
        <v>17788</v>
      </c>
      <c r="C29" s="171" t="s">
        <v>17789</v>
      </c>
      <c r="D29" s="172" t="s">
        <v>24704</v>
      </c>
    </row>
    <row r="30" spans="1:4" ht="11.85" customHeight="1" x14ac:dyDescent="0.25">
      <c r="A30" s="170" t="s">
        <v>17790</v>
      </c>
      <c r="B30" s="170" t="s">
        <v>17791</v>
      </c>
      <c r="C30" s="171" t="s">
        <v>44</v>
      </c>
      <c r="D30" s="172" t="s">
        <v>17725</v>
      </c>
    </row>
    <row r="31" spans="1:4" ht="11.85" customHeight="1" x14ac:dyDescent="0.25">
      <c r="A31" s="170" t="s">
        <v>17792</v>
      </c>
      <c r="B31" s="170" t="s">
        <v>17793</v>
      </c>
      <c r="C31" s="171" t="s">
        <v>44</v>
      </c>
      <c r="D31" s="172" t="s">
        <v>24009</v>
      </c>
    </row>
    <row r="32" spans="1:4" ht="11.85" customHeight="1" x14ac:dyDescent="0.25">
      <c r="A32" s="170" t="s">
        <v>17794</v>
      </c>
      <c r="B32" s="170" t="s">
        <v>17795</v>
      </c>
      <c r="C32" s="171" t="s">
        <v>44</v>
      </c>
      <c r="D32" s="172" t="s">
        <v>24009</v>
      </c>
    </row>
    <row r="33" spans="1:4" ht="12" customHeight="1" x14ac:dyDescent="0.25">
      <c r="A33" s="170" t="s">
        <v>17796</v>
      </c>
      <c r="B33" s="170" t="s">
        <v>17797</v>
      </c>
      <c r="C33" s="171" t="s">
        <v>88</v>
      </c>
      <c r="D33" s="172" t="s">
        <v>1041</v>
      </c>
    </row>
    <row r="34" spans="1:4" ht="11.85" customHeight="1" x14ac:dyDescent="0.25">
      <c r="A34" s="170" t="s">
        <v>17798</v>
      </c>
      <c r="B34" s="170" t="s">
        <v>17799</v>
      </c>
      <c r="C34" s="171" t="s">
        <v>17789</v>
      </c>
      <c r="D34" s="172" t="s">
        <v>24704</v>
      </c>
    </row>
    <row r="35" spans="1:4" ht="11.85" customHeight="1" x14ac:dyDescent="0.25">
      <c r="A35" s="170" t="s">
        <v>17800</v>
      </c>
      <c r="B35" s="170" t="s">
        <v>17791</v>
      </c>
      <c r="C35" s="171" t="s">
        <v>44</v>
      </c>
      <c r="D35" s="172" t="s">
        <v>24397</v>
      </c>
    </row>
    <row r="36" spans="1:4" ht="11.85" customHeight="1" x14ac:dyDescent="0.25">
      <c r="A36" s="170" t="s">
        <v>17801</v>
      </c>
      <c r="B36" s="170" t="s">
        <v>17793</v>
      </c>
      <c r="C36" s="171" t="s">
        <v>44</v>
      </c>
      <c r="D36" s="172" t="s">
        <v>23935</v>
      </c>
    </row>
    <row r="37" spans="1:4" ht="11.85" customHeight="1" x14ac:dyDescent="0.25">
      <c r="A37" s="170" t="s">
        <v>17802</v>
      </c>
      <c r="B37" s="170" t="s">
        <v>17795</v>
      </c>
      <c r="C37" s="171" t="s">
        <v>44</v>
      </c>
      <c r="D37" s="172" t="s">
        <v>24637</v>
      </c>
    </row>
    <row r="38" spans="1:4" ht="12" customHeight="1" x14ac:dyDescent="0.25">
      <c r="A38" s="170" t="s">
        <v>17803</v>
      </c>
      <c r="B38" s="170" t="s">
        <v>17797</v>
      </c>
      <c r="C38" s="171" t="s">
        <v>88</v>
      </c>
      <c r="D38" s="172" t="s">
        <v>1040</v>
      </c>
    </row>
    <row r="39" spans="1:4" ht="11.85" customHeight="1" x14ac:dyDescent="0.25">
      <c r="A39" s="170" t="s">
        <v>17804</v>
      </c>
      <c r="B39" s="170" t="s">
        <v>17805</v>
      </c>
      <c r="C39" s="171" t="s">
        <v>17789</v>
      </c>
      <c r="D39" s="172" t="s">
        <v>24704</v>
      </c>
    </row>
    <row r="40" spans="1:4" ht="11.85" customHeight="1" x14ac:dyDescent="0.25">
      <c r="A40" s="170" t="s">
        <v>17806</v>
      </c>
      <c r="B40" s="170" t="s">
        <v>17807</v>
      </c>
      <c r="C40" s="171" t="s">
        <v>47</v>
      </c>
      <c r="D40" s="172" t="s">
        <v>24705</v>
      </c>
    </row>
    <row r="41" spans="1:4" ht="11.85" customHeight="1" x14ac:dyDescent="0.25">
      <c r="A41" s="170" t="s">
        <v>17808</v>
      </c>
      <c r="B41" s="170" t="s">
        <v>17809</v>
      </c>
      <c r="C41" s="171" t="s">
        <v>47</v>
      </c>
      <c r="D41" s="172" t="s">
        <v>24706</v>
      </c>
    </row>
    <row r="42" spans="1:4" ht="11.85" customHeight="1" x14ac:dyDescent="0.25">
      <c r="A42" s="170" t="s">
        <v>17810</v>
      </c>
      <c r="B42" s="170" t="s">
        <v>17811</v>
      </c>
      <c r="C42" s="171" t="s">
        <v>47</v>
      </c>
      <c r="D42" s="172" t="s">
        <v>24707</v>
      </c>
    </row>
    <row r="43" spans="1:4" ht="11.85" customHeight="1" x14ac:dyDescent="0.25">
      <c r="A43" s="170" t="s">
        <v>17812</v>
      </c>
      <c r="B43" s="170" t="s">
        <v>17813</v>
      </c>
      <c r="C43" s="171" t="s">
        <v>17789</v>
      </c>
      <c r="D43" s="172" t="s">
        <v>24704</v>
      </c>
    </row>
    <row r="44" spans="1:4" ht="11.85" customHeight="1" x14ac:dyDescent="0.25">
      <c r="A44" s="170" t="s">
        <v>17814</v>
      </c>
      <c r="B44" s="170" t="s">
        <v>17815</v>
      </c>
      <c r="C44" s="171" t="s">
        <v>44</v>
      </c>
      <c r="D44" s="172" t="s">
        <v>24708</v>
      </c>
    </row>
    <row r="45" spans="1:4" ht="11.85" customHeight="1" x14ac:dyDescent="0.25">
      <c r="A45" s="170" t="s">
        <v>17816</v>
      </c>
      <c r="B45" s="170" t="s">
        <v>17817</v>
      </c>
      <c r="C45" s="171" t="s">
        <v>44</v>
      </c>
      <c r="D45" s="172" t="s">
        <v>24484</v>
      </c>
    </row>
    <row r="46" spans="1:4" ht="11.85" customHeight="1" x14ac:dyDescent="0.25">
      <c r="A46" s="170" t="s">
        <v>17818</v>
      </c>
      <c r="B46" s="170" t="s">
        <v>17819</v>
      </c>
      <c r="C46" s="171" t="s">
        <v>17789</v>
      </c>
      <c r="D46" s="172" t="s">
        <v>24704</v>
      </c>
    </row>
    <row r="47" spans="1:4" ht="11.85" customHeight="1" x14ac:dyDescent="0.25">
      <c r="A47" s="170" t="s">
        <v>17820</v>
      </c>
      <c r="B47" s="170" t="s">
        <v>17821</v>
      </c>
      <c r="C47" s="171" t="s">
        <v>47</v>
      </c>
      <c r="D47" s="172" t="s">
        <v>24515</v>
      </c>
    </row>
    <row r="48" spans="1:4" ht="11.85" customHeight="1" x14ac:dyDescent="0.25">
      <c r="A48" s="170" t="s">
        <v>17822</v>
      </c>
      <c r="B48" s="170" t="s">
        <v>17823</v>
      </c>
      <c r="C48" s="171" t="s">
        <v>44</v>
      </c>
      <c r="D48" s="172" t="s">
        <v>24518</v>
      </c>
    </row>
    <row r="49" spans="1:4" ht="12" customHeight="1" x14ac:dyDescent="0.25">
      <c r="A49" s="170" t="s">
        <v>17824</v>
      </c>
      <c r="B49" s="170" t="s">
        <v>17825</v>
      </c>
      <c r="C49" s="171" t="s">
        <v>17789</v>
      </c>
      <c r="D49" s="172" t="s">
        <v>24704</v>
      </c>
    </row>
    <row r="50" spans="1:4" ht="11.85" customHeight="1" x14ac:dyDescent="0.25">
      <c r="A50" s="170" t="s">
        <v>17826</v>
      </c>
      <c r="B50" s="170" t="s">
        <v>17827</v>
      </c>
      <c r="C50" s="171" t="s">
        <v>47</v>
      </c>
      <c r="D50" s="172" t="s">
        <v>24596</v>
      </c>
    </row>
    <row r="51" spans="1:4" ht="11.85" customHeight="1" x14ac:dyDescent="0.25">
      <c r="A51" s="170" t="s">
        <v>17828</v>
      </c>
      <c r="B51" s="170" t="s">
        <v>17829</v>
      </c>
      <c r="C51" s="171" t="s">
        <v>47</v>
      </c>
      <c r="D51" s="172" t="s">
        <v>17685</v>
      </c>
    </row>
    <row r="52" spans="1:4" ht="11.85" customHeight="1" x14ac:dyDescent="0.25">
      <c r="A52" s="170" t="s">
        <v>17830</v>
      </c>
      <c r="B52" s="170" t="s">
        <v>17831</v>
      </c>
      <c r="C52" s="171" t="s">
        <v>17789</v>
      </c>
      <c r="D52" s="172" t="s">
        <v>24704</v>
      </c>
    </row>
    <row r="53" spans="1:4" ht="11.85" customHeight="1" x14ac:dyDescent="0.25">
      <c r="A53" s="173" t="s">
        <v>17832</v>
      </c>
      <c r="B53" s="173" t="s">
        <v>17833</v>
      </c>
      <c r="C53" s="174" t="s">
        <v>37</v>
      </c>
      <c r="D53" s="175" t="s">
        <v>24709</v>
      </c>
    </row>
    <row r="54" spans="1:4" ht="10.5" customHeight="1" x14ac:dyDescent="0.3">
      <c r="A54"/>
      <c r="B54"/>
      <c r="C54"/>
      <c r="D54"/>
    </row>
    <row r="55" spans="1:4" ht="1.65" customHeight="1" x14ac:dyDescent="0.3">
      <c r="A55" s="406" t="s">
        <v>24710</v>
      </c>
      <c r="B55" s="406"/>
      <c r="C55"/>
      <c r="D55"/>
    </row>
    <row r="56" spans="1:4" ht="7.35" customHeight="1" x14ac:dyDescent="0.3">
      <c r="A56" s="406"/>
      <c r="B56" s="406"/>
      <c r="C56"/>
      <c r="D56"/>
    </row>
    <row r="57" spans="1:4" ht="0.75" customHeight="1" x14ac:dyDescent="0.3">
      <c r="A57"/>
      <c r="B57"/>
      <c r="C57"/>
      <c r="D57"/>
    </row>
    <row r="58" spans="1:4" ht="14.4" x14ac:dyDescent="0.3">
      <c r="A58"/>
      <c r="B58"/>
      <c r="C58"/>
      <c r="D58"/>
    </row>
    <row r="59" spans="1:4" ht="13.5" customHeight="1" x14ac:dyDescent="0.3">
      <c r="A59"/>
      <c r="B59"/>
      <c r="C59" s="404"/>
      <c r="D59" s="404"/>
    </row>
    <row r="60" spans="1:4" ht="48.6" customHeight="1" x14ac:dyDescent="0.3">
      <c r="A60"/>
      <c r="B60"/>
      <c r="C60"/>
      <c r="D60"/>
    </row>
    <row r="61" spans="1:4" ht="13.5" customHeight="1" x14ac:dyDescent="0.3">
      <c r="A61"/>
      <c r="B61"/>
      <c r="C61"/>
      <c r="D61"/>
    </row>
    <row r="62" spans="1:4" ht="11.1" customHeight="1" x14ac:dyDescent="0.3">
      <c r="A62"/>
      <c r="B62"/>
      <c r="C62"/>
      <c r="D62"/>
    </row>
    <row r="63" spans="1:4" ht="11.25" customHeight="1" x14ac:dyDescent="0.25">
      <c r="A63" s="405" t="s">
        <v>24685</v>
      </c>
      <c r="B63" s="405"/>
      <c r="C63" s="167"/>
      <c r="D63" s="167"/>
    </row>
    <row r="64" spans="1:4" ht="24.9" customHeight="1" x14ac:dyDescent="0.3">
      <c r="A64"/>
      <c r="B64"/>
      <c r="C64"/>
      <c r="D64"/>
    </row>
    <row r="65" spans="1:4" ht="9" customHeight="1" x14ac:dyDescent="0.3">
      <c r="A65" s="169" t="s">
        <v>17748</v>
      </c>
      <c r="B65" s="169" t="s">
        <v>5161</v>
      </c>
      <c r="C65"/>
      <c r="D65"/>
    </row>
    <row r="66" spans="1:4" ht="12.15" customHeight="1" x14ac:dyDescent="0.3">
      <c r="A66"/>
      <c r="B66"/>
      <c r="C66"/>
      <c r="D66"/>
    </row>
    <row r="67" spans="1:4" ht="0.6" customHeight="1" x14ac:dyDescent="0.25">
      <c r="A67" s="407" t="s">
        <v>17834</v>
      </c>
      <c r="B67" s="407" t="s">
        <v>17835</v>
      </c>
      <c r="C67" s="408" t="s">
        <v>37</v>
      </c>
      <c r="D67" s="409" t="s">
        <v>24711</v>
      </c>
    </row>
    <row r="68" spans="1:4" ht="11.4" customHeight="1" x14ac:dyDescent="0.25">
      <c r="A68" s="407"/>
      <c r="B68" s="407"/>
      <c r="C68" s="408"/>
      <c r="D68" s="409"/>
    </row>
    <row r="69" spans="1:4" ht="11.85" customHeight="1" x14ac:dyDescent="0.25">
      <c r="A69" s="170" t="s">
        <v>17836</v>
      </c>
      <c r="B69" s="170" t="s">
        <v>17837</v>
      </c>
      <c r="C69" s="171" t="s">
        <v>37</v>
      </c>
      <c r="D69" s="172" t="s">
        <v>24712</v>
      </c>
    </row>
    <row r="70" spans="1:4" ht="11.85" customHeight="1" x14ac:dyDescent="0.25">
      <c r="A70" s="170" t="s">
        <v>17838</v>
      </c>
      <c r="B70" s="170" t="s">
        <v>17839</v>
      </c>
      <c r="C70" s="171" t="s">
        <v>37</v>
      </c>
      <c r="D70" s="172" t="s">
        <v>24713</v>
      </c>
    </row>
    <row r="71" spans="1:4" ht="11.85" customHeight="1" x14ac:dyDescent="0.25">
      <c r="A71" s="170" t="s">
        <v>17840</v>
      </c>
      <c r="B71" s="170" t="s">
        <v>17841</v>
      </c>
      <c r="C71" s="171" t="s">
        <v>47</v>
      </c>
      <c r="D71" s="172" t="s">
        <v>23905</v>
      </c>
    </row>
    <row r="72" spans="1:4" ht="11.85" customHeight="1" x14ac:dyDescent="0.25">
      <c r="A72" s="170" t="s">
        <v>17842</v>
      </c>
      <c r="B72" s="170" t="s">
        <v>17843</v>
      </c>
      <c r="C72" s="171" t="s">
        <v>47</v>
      </c>
      <c r="D72" s="172" t="s">
        <v>24391</v>
      </c>
    </row>
    <row r="73" spans="1:4" ht="12" customHeight="1" x14ac:dyDescent="0.25">
      <c r="A73" s="170" t="s">
        <v>17844</v>
      </c>
      <c r="B73" s="170" t="s">
        <v>17845</v>
      </c>
      <c r="C73" s="171" t="s">
        <v>47</v>
      </c>
      <c r="D73" s="172" t="s">
        <v>19264</v>
      </c>
    </row>
    <row r="74" spans="1:4" ht="11.85" customHeight="1" x14ac:dyDescent="0.25">
      <c r="A74" s="170" t="s">
        <v>17846</v>
      </c>
      <c r="B74" s="170" t="s">
        <v>17847</v>
      </c>
      <c r="C74" s="171" t="s">
        <v>44</v>
      </c>
      <c r="D74" s="172" t="s">
        <v>24714</v>
      </c>
    </row>
    <row r="75" spans="1:4" ht="11.85" customHeight="1" x14ac:dyDescent="0.25">
      <c r="A75" s="170" t="s">
        <v>17848</v>
      </c>
      <c r="B75" s="170" t="s">
        <v>17849</v>
      </c>
      <c r="C75" s="171" t="s">
        <v>44</v>
      </c>
      <c r="D75" s="172" t="s">
        <v>24715</v>
      </c>
    </row>
    <row r="76" spans="1:4" ht="11.85" customHeight="1" x14ac:dyDescent="0.25">
      <c r="A76" s="170" t="s">
        <v>17850</v>
      </c>
      <c r="B76" s="170" t="s">
        <v>17851</v>
      </c>
      <c r="C76" s="171" t="s">
        <v>37</v>
      </c>
      <c r="D76" s="172" t="s">
        <v>24369</v>
      </c>
    </row>
    <row r="77" spans="1:4" ht="11.85" customHeight="1" x14ac:dyDescent="0.25">
      <c r="A77" s="170" t="s">
        <v>17852</v>
      </c>
      <c r="B77" s="170" t="s">
        <v>17853</v>
      </c>
      <c r="C77" s="171" t="s">
        <v>37</v>
      </c>
      <c r="D77" s="172" t="s">
        <v>24716</v>
      </c>
    </row>
    <row r="78" spans="1:4" ht="11.85" customHeight="1" x14ac:dyDescent="0.25">
      <c r="A78" s="170" t="s">
        <v>17854</v>
      </c>
      <c r="B78" s="170" t="s">
        <v>17855</v>
      </c>
      <c r="C78" s="171" t="s">
        <v>47</v>
      </c>
      <c r="D78" s="172" t="s">
        <v>24717</v>
      </c>
    </row>
    <row r="79" spans="1:4" ht="12" customHeight="1" x14ac:dyDescent="0.25">
      <c r="A79" s="170" t="s">
        <v>17856</v>
      </c>
      <c r="B79" s="170" t="s">
        <v>17857</v>
      </c>
      <c r="C79" s="171" t="s">
        <v>47</v>
      </c>
      <c r="D79" s="172" t="s">
        <v>24718</v>
      </c>
    </row>
    <row r="80" spans="1:4" ht="11.85" customHeight="1" x14ac:dyDescent="0.25">
      <c r="A80" s="170" t="s">
        <v>17858</v>
      </c>
      <c r="B80" s="170" t="s">
        <v>17859</v>
      </c>
      <c r="C80" s="171" t="s">
        <v>47</v>
      </c>
      <c r="D80" s="172" t="s">
        <v>24719</v>
      </c>
    </row>
    <row r="81" spans="1:4" ht="11.85" customHeight="1" x14ac:dyDescent="0.25">
      <c r="A81" s="170" t="s">
        <v>17860</v>
      </c>
      <c r="B81" s="170" t="s">
        <v>17861</v>
      </c>
      <c r="C81" s="171" t="s">
        <v>37</v>
      </c>
      <c r="D81" s="172" t="s">
        <v>24031</v>
      </c>
    </row>
    <row r="82" spans="1:4" ht="11.85" customHeight="1" x14ac:dyDescent="0.25">
      <c r="A82" s="170" t="s">
        <v>17862</v>
      </c>
      <c r="B82" s="170" t="s">
        <v>17863</v>
      </c>
      <c r="C82" s="171" t="s">
        <v>37</v>
      </c>
      <c r="D82" s="172" t="s">
        <v>24720</v>
      </c>
    </row>
    <row r="83" spans="1:4" ht="11.85" customHeight="1" x14ac:dyDescent="0.25">
      <c r="A83" s="170" t="s">
        <v>17864</v>
      </c>
      <c r="B83" s="170" t="s">
        <v>17865</v>
      </c>
      <c r="C83" s="171" t="s">
        <v>37</v>
      </c>
      <c r="D83" s="172" t="s">
        <v>24473</v>
      </c>
    </row>
    <row r="84" spans="1:4" ht="12" customHeight="1" x14ac:dyDescent="0.25">
      <c r="A84" s="170" t="s">
        <v>17866</v>
      </c>
      <c r="B84" s="170" t="s">
        <v>17867</v>
      </c>
      <c r="C84" s="171" t="s">
        <v>37</v>
      </c>
      <c r="D84" s="172" t="s">
        <v>24721</v>
      </c>
    </row>
    <row r="85" spans="1:4" ht="11.85" customHeight="1" x14ac:dyDescent="0.25">
      <c r="A85" s="170" t="s">
        <v>17868</v>
      </c>
      <c r="B85" s="170" t="s">
        <v>17869</v>
      </c>
      <c r="C85" s="171" t="s">
        <v>37</v>
      </c>
      <c r="D85" s="172" t="s">
        <v>24722</v>
      </c>
    </row>
    <row r="86" spans="1:4" ht="11.85" customHeight="1" x14ac:dyDescent="0.25">
      <c r="A86" s="170" t="s">
        <v>17870</v>
      </c>
      <c r="B86" s="170" t="s">
        <v>17871</v>
      </c>
      <c r="C86" s="171" t="s">
        <v>37</v>
      </c>
      <c r="D86" s="172" t="s">
        <v>24723</v>
      </c>
    </row>
    <row r="87" spans="1:4" ht="11.85" customHeight="1" x14ac:dyDescent="0.25">
      <c r="A87" s="170" t="s">
        <v>17872</v>
      </c>
      <c r="B87" s="170" t="s">
        <v>17873</v>
      </c>
      <c r="C87" s="171" t="s">
        <v>37</v>
      </c>
      <c r="D87" s="172" t="s">
        <v>24724</v>
      </c>
    </row>
    <row r="88" spans="1:4" ht="11.85" customHeight="1" x14ac:dyDescent="0.25">
      <c r="A88" s="170" t="s">
        <v>17874</v>
      </c>
      <c r="B88" s="170" t="s">
        <v>17875</v>
      </c>
      <c r="C88" s="171" t="s">
        <v>37</v>
      </c>
      <c r="D88" s="172" t="s">
        <v>24725</v>
      </c>
    </row>
    <row r="89" spans="1:4" ht="11.85" customHeight="1" x14ac:dyDescent="0.25">
      <c r="A89" s="170" t="s">
        <v>17876</v>
      </c>
      <c r="B89" s="170" t="s">
        <v>17877</v>
      </c>
      <c r="C89" s="171" t="s">
        <v>37</v>
      </c>
      <c r="D89" s="172" t="s">
        <v>24726</v>
      </c>
    </row>
    <row r="90" spans="1:4" ht="11.85" customHeight="1" x14ac:dyDescent="0.25">
      <c r="A90" s="170" t="s">
        <v>17878</v>
      </c>
      <c r="B90" s="170" t="s">
        <v>17879</v>
      </c>
      <c r="C90" s="171" t="s">
        <v>37</v>
      </c>
      <c r="D90" s="172" t="s">
        <v>24026</v>
      </c>
    </row>
    <row r="91" spans="1:4" ht="11.85" customHeight="1" x14ac:dyDescent="0.25">
      <c r="A91" s="170" t="s">
        <v>17880</v>
      </c>
      <c r="B91" s="170" t="s">
        <v>17881</v>
      </c>
      <c r="C91" s="171" t="s">
        <v>37</v>
      </c>
      <c r="D91" s="172" t="s">
        <v>24352</v>
      </c>
    </row>
    <row r="92" spans="1:4" ht="11.85" customHeight="1" x14ac:dyDescent="0.25">
      <c r="A92" s="170" t="s">
        <v>17882</v>
      </c>
      <c r="B92" s="170" t="s">
        <v>17883</v>
      </c>
      <c r="C92" s="171" t="s">
        <v>37</v>
      </c>
      <c r="D92" s="172" t="s">
        <v>24727</v>
      </c>
    </row>
    <row r="93" spans="1:4" ht="11.85" customHeight="1" x14ac:dyDescent="0.25">
      <c r="A93" s="170" t="s">
        <v>17884</v>
      </c>
      <c r="B93" s="170" t="s">
        <v>17885</v>
      </c>
      <c r="C93" s="171" t="s">
        <v>37</v>
      </c>
      <c r="D93" s="172" t="s">
        <v>24728</v>
      </c>
    </row>
    <row r="94" spans="1:4" ht="11.85" customHeight="1" x14ac:dyDescent="0.25">
      <c r="A94" s="170" t="s">
        <v>17886</v>
      </c>
      <c r="B94" s="170" t="s">
        <v>17887</v>
      </c>
      <c r="C94" s="171" t="s">
        <v>17789</v>
      </c>
      <c r="D94" s="172" t="s">
        <v>24704</v>
      </c>
    </row>
    <row r="95" spans="1:4" ht="12" customHeight="1" x14ac:dyDescent="0.25">
      <c r="A95" s="170" t="s">
        <v>17888</v>
      </c>
      <c r="B95" s="170" t="s">
        <v>17889</v>
      </c>
      <c r="C95" s="171" t="s">
        <v>37</v>
      </c>
      <c r="D95" s="172" t="s">
        <v>23942</v>
      </c>
    </row>
    <row r="96" spans="1:4" ht="11.85" customHeight="1" x14ac:dyDescent="0.25">
      <c r="A96" s="170" t="s">
        <v>17890</v>
      </c>
      <c r="B96" s="170" t="s">
        <v>17891</v>
      </c>
      <c r="C96" s="171" t="s">
        <v>17789</v>
      </c>
      <c r="D96" s="172" t="s">
        <v>24704</v>
      </c>
    </row>
    <row r="97" spans="1:4" ht="11.85" customHeight="1" x14ac:dyDescent="0.25">
      <c r="A97" s="170" t="s">
        <v>17892</v>
      </c>
      <c r="B97" s="170" t="s">
        <v>163</v>
      </c>
      <c r="C97" s="171" t="s">
        <v>17789</v>
      </c>
      <c r="D97" s="172" t="s">
        <v>24704</v>
      </c>
    </row>
    <row r="98" spans="1:4" ht="11.85" customHeight="1" x14ac:dyDescent="0.25">
      <c r="A98" s="170" t="s">
        <v>17893</v>
      </c>
      <c r="B98" s="170" t="s">
        <v>17894</v>
      </c>
      <c r="C98" s="171" t="s">
        <v>17789</v>
      </c>
      <c r="D98" s="172" t="s">
        <v>24704</v>
      </c>
    </row>
    <row r="99" spans="1:4" ht="11.85" customHeight="1" x14ac:dyDescent="0.25">
      <c r="A99" s="170" t="s">
        <v>17895</v>
      </c>
      <c r="B99" s="170" t="s">
        <v>17896</v>
      </c>
      <c r="C99" s="171" t="s">
        <v>17789</v>
      </c>
      <c r="D99" s="172" t="s">
        <v>24704</v>
      </c>
    </row>
    <row r="100" spans="1:4" ht="12" customHeight="1" x14ac:dyDescent="0.25">
      <c r="A100" s="170" t="s">
        <v>17897</v>
      </c>
      <c r="B100" s="170" t="s">
        <v>17815</v>
      </c>
      <c r="C100" s="171" t="s">
        <v>44</v>
      </c>
      <c r="D100" s="172" t="s">
        <v>24729</v>
      </c>
    </row>
    <row r="101" spans="1:4" ht="11.85" customHeight="1" x14ac:dyDescent="0.25">
      <c r="A101" s="170" t="s">
        <v>17898</v>
      </c>
      <c r="B101" s="170" t="s">
        <v>17817</v>
      </c>
      <c r="C101" s="171" t="s">
        <v>44</v>
      </c>
      <c r="D101" s="172" t="s">
        <v>24498</v>
      </c>
    </row>
    <row r="102" spans="1:4" ht="11.85" customHeight="1" x14ac:dyDescent="0.25">
      <c r="A102" s="170" t="s">
        <v>17899</v>
      </c>
      <c r="B102" s="170" t="s">
        <v>17900</v>
      </c>
      <c r="C102" s="171" t="s">
        <v>47</v>
      </c>
      <c r="D102" s="172" t="s">
        <v>24730</v>
      </c>
    </row>
    <row r="103" spans="1:4" ht="11.85" customHeight="1" x14ac:dyDescent="0.25">
      <c r="A103" s="170" t="s">
        <v>17901</v>
      </c>
      <c r="B103" s="170" t="s">
        <v>17902</v>
      </c>
      <c r="C103" s="171" t="s">
        <v>47</v>
      </c>
      <c r="D103" s="172" t="s">
        <v>24731</v>
      </c>
    </row>
    <row r="104" spans="1:4" ht="11.85" customHeight="1" x14ac:dyDescent="0.25">
      <c r="A104" s="170" t="s">
        <v>17903</v>
      </c>
      <c r="B104" s="170" t="s">
        <v>17821</v>
      </c>
      <c r="C104" s="171" t="s">
        <v>47</v>
      </c>
      <c r="D104" s="172" t="s">
        <v>24515</v>
      </c>
    </row>
    <row r="105" spans="1:4" ht="11.85" customHeight="1" x14ac:dyDescent="0.25">
      <c r="A105" s="170" t="s">
        <v>17904</v>
      </c>
      <c r="B105" s="170" t="s">
        <v>17827</v>
      </c>
      <c r="C105" s="171" t="s">
        <v>47</v>
      </c>
      <c r="D105" s="172" t="s">
        <v>24596</v>
      </c>
    </row>
    <row r="106" spans="1:4" ht="12" customHeight="1" x14ac:dyDescent="0.25">
      <c r="A106" s="170" t="s">
        <v>17905</v>
      </c>
      <c r="B106" s="170" t="s">
        <v>17829</v>
      </c>
      <c r="C106" s="171" t="s">
        <v>47</v>
      </c>
      <c r="D106" s="172" t="s">
        <v>17685</v>
      </c>
    </row>
    <row r="107" spans="1:4" ht="11.85" customHeight="1" x14ac:dyDescent="0.25">
      <c r="A107" s="170" t="s">
        <v>17906</v>
      </c>
      <c r="B107" s="170" t="s">
        <v>17823</v>
      </c>
      <c r="C107" s="171" t="s">
        <v>44</v>
      </c>
      <c r="D107" s="172" t="s">
        <v>24484</v>
      </c>
    </row>
    <row r="108" spans="1:4" ht="11.85" customHeight="1" x14ac:dyDescent="0.25">
      <c r="A108" s="170" t="s">
        <v>17907</v>
      </c>
      <c r="B108" s="170" t="s">
        <v>17908</v>
      </c>
      <c r="C108" s="171" t="s">
        <v>44</v>
      </c>
      <c r="D108" s="172" t="s">
        <v>24732</v>
      </c>
    </row>
    <row r="109" spans="1:4" ht="11.85" customHeight="1" x14ac:dyDescent="0.25">
      <c r="A109" s="170" t="s">
        <v>17909</v>
      </c>
      <c r="B109" s="170" t="s">
        <v>17910</v>
      </c>
      <c r="C109" s="171" t="s">
        <v>17789</v>
      </c>
      <c r="D109" s="172" t="s">
        <v>24704</v>
      </c>
    </row>
    <row r="110" spans="1:4" ht="11.85" customHeight="1" x14ac:dyDescent="0.25">
      <c r="A110" s="170" t="s">
        <v>17911</v>
      </c>
      <c r="B110" s="170" t="s">
        <v>17912</v>
      </c>
      <c r="C110" s="171" t="s">
        <v>44</v>
      </c>
      <c r="D110" s="172" t="s">
        <v>24733</v>
      </c>
    </row>
    <row r="111" spans="1:4" ht="21.9" customHeight="1" x14ac:dyDescent="0.25">
      <c r="A111" s="170" t="s">
        <v>17913</v>
      </c>
      <c r="B111" s="170" t="s">
        <v>17914</v>
      </c>
      <c r="C111" s="171" t="s">
        <v>37</v>
      </c>
      <c r="D111" s="172" t="s">
        <v>24734</v>
      </c>
    </row>
    <row r="112" spans="1:4" ht="11.85" customHeight="1" x14ac:dyDescent="0.25">
      <c r="A112" s="170" t="s">
        <v>17915</v>
      </c>
      <c r="B112" s="170" t="s">
        <v>17916</v>
      </c>
      <c r="C112" s="171" t="s">
        <v>44</v>
      </c>
      <c r="D112" s="172" t="s">
        <v>24735</v>
      </c>
    </row>
    <row r="113" spans="1:4" ht="21.9" customHeight="1" x14ac:dyDescent="0.25">
      <c r="A113" s="170" t="s">
        <v>17917</v>
      </c>
      <c r="B113" s="170" t="s">
        <v>17918</v>
      </c>
      <c r="C113" s="171" t="s">
        <v>44</v>
      </c>
      <c r="D113" s="172" t="s">
        <v>24736</v>
      </c>
    </row>
    <row r="114" spans="1:4" ht="11.85" customHeight="1" x14ac:dyDescent="0.25">
      <c r="A114" s="170" t="s">
        <v>17919</v>
      </c>
      <c r="B114" s="170" t="s">
        <v>17920</v>
      </c>
      <c r="C114" s="171" t="s">
        <v>42</v>
      </c>
      <c r="D114" s="172" t="s">
        <v>23982</v>
      </c>
    </row>
    <row r="115" spans="1:4" ht="12" customHeight="1" x14ac:dyDescent="0.25">
      <c r="A115" s="170" t="s">
        <v>17921</v>
      </c>
      <c r="B115" s="170" t="s">
        <v>17922</v>
      </c>
      <c r="C115" s="171" t="s">
        <v>42</v>
      </c>
      <c r="D115" s="172" t="s">
        <v>24737</v>
      </c>
    </row>
    <row r="116" spans="1:4" ht="11.85" customHeight="1" x14ac:dyDescent="0.25">
      <c r="A116" s="173" t="s">
        <v>17923</v>
      </c>
      <c r="B116" s="173" t="s">
        <v>17924</v>
      </c>
      <c r="C116" s="174" t="s">
        <v>37</v>
      </c>
      <c r="D116" s="175" t="s">
        <v>24738</v>
      </c>
    </row>
    <row r="117" spans="1:4" ht="12.75" customHeight="1" x14ac:dyDescent="0.3">
      <c r="A117"/>
      <c r="B117"/>
      <c r="C117"/>
      <c r="D117"/>
    </row>
    <row r="118" spans="1:4" ht="1.65" customHeight="1" x14ac:dyDescent="0.3">
      <c r="A118" s="406" t="s">
        <v>24710</v>
      </c>
      <c r="B118" s="406"/>
      <c r="C118"/>
      <c r="D118"/>
    </row>
    <row r="119" spans="1:4" ht="7.35" customHeight="1" x14ac:dyDescent="0.3">
      <c r="A119" s="406"/>
      <c r="B119" s="406"/>
      <c r="C119"/>
      <c r="D119"/>
    </row>
    <row r="120" spans="1:4" ht="0.75" customHeight="1" x14ac:dyDescent="0.3">
      <c r="A120"/>
      <c r="B120"/>
      <c r="C120"/>
      <c r="D120"/>
    </row>
    <row r="121" spans="1:4" ht="14.4" x14ac:dyDescent="0.3">
      <c r="A121"/>
      <c r="B121"/>
      <c r="C121"/>
      <c r="D121"/>
    </row>
    <row r="122" spans="1:4" ht="13.5" customHeight="1" x14ac:dyDescent="0.3">
      <c r="A122"/>
      <c r="B122"/>
      <c r="C122" s="404"/>
      <c r="D122" s="404"/>
    </row>
    <row r="123" spans="1:4" ht="48.6" customHeight="1" x14ac:dyDescent="0.3">
      <c r="A123"/>
      <c r="B123"/>
      <c r="C123"/>
      <c r="D123"/>
    </row>
    <row r="124" spans="1:4" ht="13.5" customHeight="1" x14ac:dyDescent="0.3">
      <c r="A124"/>
      <c r="B124"/>
      <c r="C124"/>
      <c r="D124"/>
    </row>
    <row r="125" spans="1:4" ht="11.1" customHeight="1" x14ac:dyDescent="0.3">
      <c r="A125"/>
      <c r="B125"/>
      <c r="C125"/>
      <c r="D125"/>
    </row>
    <row r="126" spans="1:4" ht="11.25" customHeight="1" x14ac:dyDescent="0.25">
      <c r="A126" s="405" t="s">
        <v>24685</v>
      </c>
      <c r="B126" s="405"/>
      <c r="C126" s="167"/>
      <c r="D126" s="167"/>
    </row>
    <row r="127" spans="1:4" ht="24.9" customHeight="1" x14ac:dyDescent="0.3">
      <c r="A127"/>
      <c r="B127"/>
      <c r="C127"/>
      <c r="D127"/>
    </row>
    <row r="128" spans="1:4" ht="9" customHeight="1" x14ac:dyDescent="0.3">
      <c r="A128" s="169" t="s">
        <v>17748</v>
      </c>
      <c r="B128" s="169" t="s">
        <v>5161</v>
      </c>
      <c r="C128"/>
      <c r="D128"/>
    </row>
    <row r="129" spans="1:4" ht="12.15" customHeight="1" x14ac:dyDescent="0.3">
      <c r="A129"/>
      <c r="B129"/>
      <c r="C129"/>
      <c r="D129"/>
    </row>
    <row r="130" spans="1:4" ht="0.6" customHeight="1" x14ac:dyDescent="0.25">
      <c r="A130" s="407" t="s">
        <v>17925</v>
      </c>
      <c r="B130" s="407" t="s">
        <v>17926</v>
      </c>
      <c r="C130" s="408" t="s">
        <v>37</v>
      </c>
      <c r="D130" s="409" t="s">
        <v>24352</v>
      </c>
    </row>
    <row r="131" spans="1:4" ht="11.4" customHeight="1" x14ac:dyDescent="0.25">
      <c r="A131" s="407"/>
      <c r="B131" s="407"/>
      <c r="C131" s="408"/>
      <c r="D131" s="409"/>
    </row>
    <row r="132" spans="1:4" ht="11.85" customHeight="1" x14ac:dyDescent="0.25">
      <c r="A132" s="170" t="s">
        <v>17927</v>
      </c>
      <c r="B132" s="170" t="s">
        <v>17928</v>
      </c>
      <c r="C132" s="171" t="s">
        <v>37</v>
      </c>
      <c r="D132" s="172" t="s">
        <v>24739</v>
      </c>
    </row>
    <row r="133" spans="1:4" ht="11.85" customHeight="1" x14ac:dyDescent="0.25">
      <c r="A133" s="170" t="s">
        <v>17929</v>
      </c>
      <c r="B133" s="170" t="s">
        <v>17930</v>
      </c>
      <c r="C133" s="171" t="s">
        <v>37</v>
      </c>
      <c r="D133" s="172" t="s">
        <v>24740</v>
      </c>
    </row>
    <row r="134" spans="1:4" ht="11.85" customHeight="1" x14ac:dyDescent="0.25">
      <c r="A134" s="170" t="s">
        <v>17931</v>
      </c>
      <c r="B134" s="170" t="s">
        <v>17932</v>
      </c>
      <c r="C134" s="171" t="s">
        <v>37</v>
      </c>
      <c r="D134" s="172" t="s">
        <v>24741</v>
      </c>
    </row>
    <row r="135" spans="1:4" ht="11.85" customHeight="1" x14ac:dyDescent="0.25">
      <c r="A135" s="170" t="s">
        <v>17933</v>
      </c>
      <c r="B135" s="170" t="s">
        <v>17934</v>
      </c>
      <c r="C135" s="171" t="s">
        <v>37</v>
      </c>
      <c r="D135" s="172" t="s">
        <v>24248</v>
      </c>
    </row>
    <row r="136" spans="1:4" ht="12" customHeight="1" x14ac:dyDescent="0.25">
      <c r="A136" s="170" t="s">
        <v>17935</v>
      </c>
      <c r="B136" s="170" t="s">
        <v>17936</v>
      </c>
      <c r="C136" s="171" t="s">
        <v>37</v>
      </c>
      <c r="D136" s="172" t="s">
        <v>24742</v>
      </c>
    </row>
    <row r="137" spans="1:4" ht="11.85" customHeight="1" x14ac:dyDescent="0.25">
      <c r="A137" s="170" t="s">
        <v>17937</v>
      </c>
      <c r="B137" s="170" t="s">
        <v>17938</v>
      </c>
      <c r="C137" s="171" t="s">
        <v>37</v>
      </c>
      <c r="D137" s="172" t="s">
        <v>24743</v>
      </c>
    </row>
    <row r="138" spans="1:4" ht="11.85" customHeight="1" x14ac:dyDescent="0.25">
      <c r="A138" s="170" t="s">
        <v>17939</v>
      </c>
      <c r="B138" s="170" t="s">
        <v>17940</v>
      </c>
      <c r="C138" s="171" t="s">
        <v>37</v>
      </c>
      <c r="D138" s="172" t="s">
        <v>24744</v>
      </c>
    </row>
    <row r="139" spans="1:4" ht="11.85" customHeight="1" x14ac:dyDescent="0.25">
      <c r="A139" s="170" t="s">
        <v>17941</v>
      </c>
      <c r="B139" s="170" t="s">
        <v>17942</v>
      </c>
      <c r="C139" s="171" t="s">
        <v>37</v>
      </c>
      <c r="D139" s="172" t="s">
        <v>24745</v>
      </c>
    </row>
    <row r="140" spans="1:4" ht="11.85" customHeight="1" x14ac:dyDescent="0.25">
      <c r="A140" s="170" t="s">
        <v>17943</v>
      </c>
      <c r="B140" s="170" t="s">
        <v>17944</v>
      </c>
      <c r="C140" s="171" t="s">
        <v>37</v>
      </c>
      <c r="D140" s="172" t="s">
        <v>24746</v>
      </c>
    </row>
    <row r="141" spans="1:4" ht="11.85" customHeight="1" x14ac:dyDescent="0.25">
      <c r="A141" s="170" t="s">
        <v>17945</v>
      </c>
      <c r="B141" s="170" t="s">
        <v>17946</v>
      </c>
      <c r="C141" s="171" t="s">
        <v>37</v>
      </c>
      <c r="D141" s="172" t="s">
        <v>24747</v>
      </c>
    </row>
    <row r="142" spans="1:4" ht="12" customHeight="1" x14ac:dyDescent="0.25">
      <c r="A142" s="170" t="s">
        <v>17947</v>
      </c>
      <c r="B142" s="170" t="s">
        <v>17948</v>
      </c>
      <c r="C142" s="171" t="s">
        <v>37</v>
      </c>
      <c r="D142" s="172" t="s">
        <v>24748</v>
      </c>
    </row>
    <row r="143" spans="1:4" ht="11.85" customHeight="1" x14ac:dyDescent="0.25">
      <c r="A143" s="170" t="s">
        <v>17949</v>
      </c>
      <c r="B143" s="170" t="s">
        <v>17950</v>
      </c>
      <c r="C143" s="171" t="s">
        <v>37</v>
      </c>
      <c r="D143" s="172" t="s">
        <v>24749</v>
      </c>
    </row>
    <row r="144" spans="1:4" ht="11.85" customHeight="1" x14ac:dyDescent="0.25">
      <c r="A144" s="170" t="s">
        <v>17951</v>
      </c>
      <c r="B144" s="170" t="s">
        <v>17952</v>
      </c>
      <c r="C144" s="171" t="s">
        <v>37</v>
      </c>
      <c r="D144" s="172" t="s">
        <v>24750</v>
      </c>
    </row>
    <row r="145" spans="1:4" ht="21.9" customHeight="1" x14ac:dyDescent="0.25">
      <c r="A145" s="170" t="s">
        <v>17953</v>
      </c>
      <c r="B145" s="170" t="s">
        <v>17954</v>
      </c>
      <c r="C145" s="171" t="s">
        <v>44</v>
      </c>
      <c r="D145" s="172" t="s">
        <v>24751</v>
      </c>
    </row>
    <row r="146" spans="1:4" ht="11.85" customHeight="1" x14ac:dyDescent="0.25">
      <c r="A146" s="170" t="s">
        <v>17955</v>
      </c>
      <c r="B146" s="170" t="s">
        <v>24050</v>
      </c>
      <c r="C146" s="171" t="s">
        <v>6</v>
      </c>
      <c r="D146" s="172" t="s">
        <v>24752</v>
      </c>
    </row>
    <row r="147" spans="1:4" ht="12" customHeight="1" x14ac:dyDescent="0.25">
      <c r="A147" s="170" t="s">
        <v>17956</v>
      </c>
      <c r="B147" s="170" t="s">
        <v>17957</v>
      </c>
      <c r="C147" s="171" t="s">
        <v>6</v>
      </c>
      <c r="D147" s="172" t="s">
        <v>24753</v>
      </c>
    </row>
    <row r="148" spans="1:4" ht="11.85" customHeight="1" x14ac:dyDescent="0.25">
      <c r="A148" s="170" t="s">
        <v>17958</v>
      </c>
      <c r="B148" s="170" t="s">
        <v>17959</v>
      </c>
      <c r="C148" s="171" t="s">
        <v>6</v>
      </c>
      <c r="D148" s="172" t="s">
        <v>24754</v>
      </c>
    </row>
    <row r="149" spans="1:4" ht="11.85" customHeight="1" x14ac:dyDescent="0.25">
      <c r="A149" s="170" t="s">
        <v>17960</v>
      </c>
      <c r="B149" s="170" t="s">
        <v>17961</v>
      </c>
      <c r="C149" s="171" t="s">
        <v>6</v>
      </c>
      <c r="D149" s="172" t="s">
        <v>24755</v>
      </c>
    </row>
    <row r="150" spans="1:4" ht="11.85" customHeight="1" x14ac:dyDescent="0.25">
      <c r="A150" s="170" t="s">
        <v>17962</v>
      </c>
      <c r="B150" s="170" t="s">
        <v>17963</v>
      </c>
      <c r="C150" s="171" t="s">
        <v>6</v>
      </c>
      <c r="D150" s="172" t="s">
        <v>24756</v>
      </c>
    </row>
    <row r="151" spans="1:4" ht="11.85" customHeight="1" x14ac:dyDescent="0.25">
      <c r="A151" s="170" t="s">
        <v>17964</v>
      </c>
      <c r="B151" s="170" t="s">
        <v>17965</v>
      </c>
      <c r="C151" s="171" t="s">
        <v>6</v>
      </c>
      <c r="D151" s="172" t="s">
        <v>24757</v>
      </c>
    </row>
    <row r="152" spans="1:4" ht="11.85" customHeight="1" x14ac:dyDescent="0.25">
      <c r="A152" s="170" t="s">
        <v>17966</v>
      </c>
      <c r="B152" s="170" t="s">
        <v>17967</v>
      </c>
      <c r="C152" s="171" t="s">
        <v>6</v>
      </c>
      <c r="D152" s="172" t="s">
        <v>24758</v>
      </c>
    </row>
    <row r="153" spans="1:4" ht="11.85" customHeight="1" x14ac:dyDescent="0.25">
      <c r="A153" s="170" t="s">
        <v>17968</v>
      </c>
      <c r="B153" s="170" t="s">
        <v>17969</v>
      </c>
      <c r="C153" s="171" t="s">
        <v>17789</v>
      </c>
      <c r="D153" s="172" t="s">
        <v>24704</v>
      </c>
    </row>
    <row r="154" spans="1:4" ht="11.85" customHeight="1" x14ac:dyDescent="0.25">
      <c r="A154" s="170" t="s">
        <v>17970</v>
      </c>
      <c r="B154" s="170" t="s">
        <v>17971</v>
      </c>
      <c r="C154" s="171" t="s">
        <v>37</v>
      </c>
      <c r="D154" s="172" t="s">
        <v>24257</v>
      </c>
    </row>
    <row r="155" spans="1:4" ht="11.85" customHeight="1" x14ac:dyDescent="0.25">
      <c r="A155" s="170" t="s">
        <v>17972</v>
      </c>
      <c r="B155" s="170" t="s">
        <v>17973</v>
      </c>
      <c r="C155" s="171" t="s">
        <v>37</v>
      </c>
      <c r="D155" s="172" t="s">
        <v>24759</v>
      </c>
    </row>
    <row r="156" spans="1:4" ht="11.85" customHeight="1" x14ac:dyDescent="0.25">
      <c r="A156" s="170" t="s">
        <v>17974</v>
      </c>
      <c r="B156" s="170" t="s">
        <v>17975</v>
      </c>
      <c r="C156" s="171" t="s">
        <v>37</v>
      </c>
      <c r="D156" s="172" t="s">
        <v>24045</v>
      </c>
    </row>
    <row r="157" spans="1:4" ht="11.85" customHeight="1" x14ac:dyDescent="0.25">
      <c r="A157" s="170" t="s">
        <v>17976</v>
      </c>
      <c r="B157" s="170" t="s">
        <v>17977</v>
      </c>
      <c r="C157" s="171" t="s">
        <v>37</v>
      </c>
      <c r="D157" s="172" t="s">
        <v>24760</v>
      </c>
    </row>
    <row r="158" spans="1:4" ht="11.85" customHeight="1" x14ac:dyDescent="0.25">
      <c r="A158" s="170" t="s">
        <v>17978</v>
      </c>
      <c r="B158" s="170" t="s">
        <v>17979</v>
      </c>
      <c r="C158" s="171" t="s">
        <v>37</v>
      </c>
      <c r="D158" s="172" t="s">
        <v>24761</v>
      </c>
    </row>
    <row r="159" spans="1:4" ht="11.85" customHeight="1" x14ac:dyDescent="0.25">
      <c r="A159" s="170" t="s">
        <v>17980</v>
      </c>
      <c r="B159" s="170" t="s">
        <v>17981</v>
      </c>
      <c r="C159" s="171" t="s">
        <v>37</v>
      </c>
      <c r="D159" s="172" t="s">
        <v>24762</v>
      </c>
    </row>
    <row r="160" spans="1:4" ht="11.85" customHeight="1" x14ac:dyDescent="0.25">
      <c r="A160" s="170" t="s">
        <v>17982</v>
      </c>
      <c r="B160" s="170" t="s">
        <v>17983</v>
      </c>
      <c r="C160" s="171" t="s">
        <v>37</v>
      </c>
      <c r="D160" s="172" t="s">
        <v>24763</v>
      </c>
    </row>
    <row r="161" spans="1:4" ht="11.85" customHeight="1" x14ac:dyDescent="0.25">
      <c r="A161" s="170" t="s">
        <v>17984</v>
      </c>
      <c r="B161" s="170" t="s">
        <v>17985</v>
      </c>
      <c r="C161" s="171" t="s">
        <v>37</v>
      </c>
      <c r="D161" s="172" t="s">
        <v>24764</v>
      </c>
    </row>
    <row r="162" spans="1:4" ht="11.85" customHeight="1" x14ac:dyDescent="0.25">
      <c r="A162" s="170" t="s">
        <v>17986</v>
      </c>
      <c r="B162" s="170" t="s">
        <v>17987</v>
      </c>
      <c r="C162" s="171" t="s">
        <v>37</v>
      </c>
      <c r="D162" s="172" t="s">
        <v>24765</v>
      </c>
    </row>
    <row r="163" spans="1:4" ht="12" customHeight="1" x14ac:dyDescent="0.25">
      <c r="A163" s="170" t="s">
        <v>17988</v>
      </c>
      <c r="B163" s="170" t="s">
        <v>17989</v>
      </c>
      <c r="C163" s="171" t="s">
        <v>37</v>
      </c>
      <c r="D163" s="172" t="s">
        <v>24766</v>
      </c>
    </row>
    <row r="164" spans="1:4" ht="11.85" customHeight="1" x14ac:dyDescent="0.25">
      <c r="A164" s="170" t="s">
        <v>17990</v>
      </c>
      <c r="B164" s="170" t="s">
        <v>17991</v>
      </c>
      <c r="C164" s="171" t="s">
        <v>37</v>
      </c>
      <c r="D164" s="172" t="s">
        <v>24446</v>
      </c>
    </row>
    <row r="165" spans="1:4" ht="11.85" customHeight="1" x14ac:dyDescent="0.25">
      <c r="A165" s="170" t="s">
        <v>17993</v>
      </c>
      <c r="B165" s="170" t="s">
        <v>17994</v>
      </c>
      <c r="C165" s="171" t="s">
        <v>37</v>
      </c>
      <c r="D165" s="172" t="s">
        <v>24767</v>
      </c>
    </row>
    <row r="166" spans="1:4" ht="11.85" customHeight="1" x14ac:dyDescent="0.25">
      <c r="A166" s="170" t="s">
        <v>17995</v>
      </c>
      <c r="B166" s="170" t="s">
        <v>17996</v>
      </c>
      <c r="C166" s="171" t="s">
        <v>37</v>
      </c>
      <c r="D166" s="172" t="s">
        <v>24768</v>
      </c>
    </row>
    <row r="167" spans="1:4" ht="11.85" customHeight="1" x14ac:dyDescent="0.25">
      <c r="A167" s="170" t="s">
        <v>17997</v>
      </c>
      <c r="B167" s="170" t="s">
        <v>17998</v>
      </c>
      <c r="C167" s="171" t="s">
        <v>37</v>
      </c>
      <c r="D167" s="172" t="s">
        <v>24769</v>
      </c>
    </row>
    <row r="168" spans="1:4" ht="11.85" customHeight="1" x14ac:dyDescent="0.25">
      <c r="A168" s="170" t="s">
        <v>17999</v>
      </c>
      <c r="B168" s="170" t="s">
        <v>18000</v>
      </c>
      <c r="C168" s="171" t="s">
        <v>37</v>
      </c>
      <c r="D168" s="172" t="s">
        <v>24770</v>
      </c>
    </row>
    <row r="169" spans="1:4" ht="11.85" customHeight="1" x14ac:dyDescent="0.25">
      <c r="A169" s="170" t="s">
        <v>18001</v>
      </c>
      <c r="B169" s="170" t="s">
        <v>18002</v>
      </c>
      <c r="C169" s="171" t="s">
        <v>37</v>
      </c>
      <c r="D169" s="172" t="s">
        <v>24771</v>
      </c>
    </row>
    <row r="170" spans="1:4" ht="11.85" customHeight="1" x14ac:dyDescent="0.25">
      <c r="A170" s="170" t="s">
        <v>18003</v>
      </c>
      <c r="B170" s="170" t="s">
        <v>18004</v>
      </c>
      <c r="C170" s="171" t="s">
        <v>37</v>
      </c>
      <c r="D170" s="172" t="s">
        <v>24549</v>
      </c>
    </row>
    <row r="171" spans="1:4" ht="11.85" customHeight="1" x14ac:dyDescent="0.25">
      <c r="A171" s="170" t="s">
        <v>18005</v>
      </c>
      <c r="B171" s="170" t="s">
        <v>18006</v>
      </c>
      <c r="C171" s="171" t="s">
        <v>37</v>
      </c>
      <c r="D171" s="172" t="s">
        <v>24772</v>
      </c>
    </row>
    <row r="172" spans="1:4" ht="11.85" customHeight="1" x14ac:dyDescent="0.25">
      <c r="A172" s="170" t="s">
        <v>18007</v>
      </c>
      <c r="B172" s="170" t="s">
        <v>18008</v>
      </c>
      <c r="C172" s="171" t="s">
        <v>47</v>
      </c>
      <c r="D172" s="172" t="s">
        <v>24354</v>
      </c>
    </row>
    <row r="173" spans="1:4" ht="12" customHeight="1" x14ac:dyDescent="0.25">
      <c r="A173" s="170" t="s">
        <v>18009</v>
      </c>
      <c r="B173" s="170" t="s">
        <v>18010</v>
      </c>
      <c r="C173" s="171" t="s">
        <v>17789</v>
      </c>
      <c r="D173" s="172" t="s">
        <v>24704</v>
      </c>
    </row>
    <row r="174" spans="1:4" ht="11.85" customHeight="1" x14ac:dyDescent="0.25">
      <c r="A174" s="170" t="s">
        <v>18011</v>
      </c>
      <c r="B174" s="170" t="s">
        <v>18012</v>
      </c>
      <c r="C174" s="171" t="s">
        <v>42</v>
      </c>
      <c r="D174" s="172" t="s">
        <v>23982</v>
      </c>
    </row>
    <row r="175" spans="1:4" ht="11.85" customHeight="1" x14ac:dyDescent="0.25">
      <c r="A175" s="170" t="s">
        <v>18013</v>
      </c>
      <c r="B175" s="170" t="s">
        <v>17922</v>
      </c>
      <c r="C175" s="171" t="s">
        <v>42</v>
      </c>
      <c r="D175" s="172" t="s">
        <v>24737</v>
      </c>
    </row>
    <row r="176" spans="1:4" ht="11.85" customHeight="1" x14ac:dyDescent="0.25">
      <c r="A176" s="170" t="s">
        <v>18014</v>
      </c>
      <c r="B176" s="170" t="s">
        <v>18015</v>
      </c>
      <c r="C176" s="171" t="s">
        <v>42</v>
      </c>
      <c r="D176" s="172" t="s">
        <v>23923</v>
      </c>
    </row>
    <row r="177" spans="1:4" ht="11.85" customHeight="1" x14ac:dyDescent="0.25">
      <c r="A177" s="170" t="s">
        <v>18016</v>
      </c>
      <c r="B177" s="170" t="s">
        <v>70</v>
      </c>
      <c r="C177" s="171" t="s">
        <v>17789</v>
      </c>
      <c r="D177" s="172" t="s">
        <v>24704</v>
      </c>
    </row>
    <row r="178" spans="1:4" ht="11.85" customHeight="1" x14ac:dyDescent="0.25">
      <c r="A178" s="170" t="s">
        <v>18017</v>
      </c>
      <c r="B178" s="170" t="s">
        <v>18018</v>
      </c>
      <c r="C178" s="171" t="s">
        <v>44</v>
      </c>
      <c r="D178" s="172" t="s">
        <v>24773</v>
      </c>
    </row>
    <row r="179" spans="1:4" ht="12" customHeight="1" x14ac:dyDescent="0.25">
      <c r="A179" s="170" t="s">
        <v>18019</v>
      </c>
      <c r="B179" s="170" t="s">
        <v>18020</v>
      </c>
      <c r="C179" s="171" t="s">
        <v>44</v>
      </c>
      <c r="D179" s="172" t="s">
        <v>24774</v>
      </c>
    </row>
    <row r="180" spans="1:4" ht="11.85" customHeight="1" x14ac:dyDescent="0.25">
      <c r="A180" s="173" t="s">
        <v>18021</v>
      </c>
      <c r="B180" s="173" t="s">
        <v>18022</v>
      </c>
      <c r="C180" s="174" t="s">
        <v>44</v>
      </c>
      <c r="D180" s="175" t="s">
        <v>24775</v>
      </c>
    </row>
    <row r="181" spans="1:4" ht="11.25" customHeight="1" x14ac:dyDescent="0.3">
      <c r="A181"/>
      <c r="B181"/>
      <c r="C181"/>
      <c r="D181"/>
    </row>
    <row r="182" spans="1:4" ht="1.65" customHeight="1" x14ac:dyDescent="0.3">
      <c r="A182" s="406" t="s">
        <v>24710</v>
      </c>
      <c r="B182" s="406"/>
      <c r="C182"/>
      <c r="D182"/>
    </row>
    <row r="183" spans="1:4" ht="7.35" customHeight="1" x14ac:dyDescent="0.3">
      <c r="A183" s="406"/>
      <c r="B183" s="406"/>
      <c r="C183"/>
      <c r="D183"/>
    </row>
    <row r="184" spans="1:4" ht="0.75" customHeight="1" x14ac:dyDescent="0.3">
      <c r="A184"/>
      <c r="B184"/>
      <c r="C184"/>
      <c r="D184"/>
    </row>
    <row r="185" spans="1:4" ht="14.4" x14ac:dyDescent="0.3">
      <c r="A185"/>
      <c r="B185"/>
      <c r="C185"/>
      <c r="D185"/>
    </row>
    <row r="186" spans="1:4" ht="13.5" customHeight="1" x14ac:dyDescent="0.3">
      <c r="A186"/>
      <c r="B186"/>
      <c r="C186" s="404"/>
      <c r="D186" s="404"/>
    </row>
    <row r="187" spans="1:4" ht="48.6" customHeight="1" x14ac:dyDescent="0.3">
      <c r="A187"/>
      <c r="B187"/>
      <c r="C187"/>
      <c r="D187"/>
    </row>
    <row r="188" spans="1:4" ht="13.5" customHeight="1" x14ac:dyDescent="0.3">
      <c r="A188"/>
      <c r="B188"/>
      <c r="C188"/>
      <c r="D188"/>
    </row>
    <row r="189" spans="1:4" ht="11.1" customHeight="1" x14ac:dyDescent="0.3">
      <c r="A189"/>
      <c r="B189"/>
      <c r="C189"/>
      <c r="D189"/>
    </row>
    <row r="190" spans="1:4" ht="11.25" customHeight="1" x14ac:dyDescent="0.25">
      <c r="A190" s="405" t="s">
        <v>24685</v>
      </c>
      <c r="B190" s="405"/>
      <c r="C190" s="167"/>
      <c r="D190" s="167"/>
    </row>
    <row r="191" spans="1:4" ht="24.9" customHeight="1" x14ac:dyDescent="0.3">
      <c r="A191"/>
      <c r="B191"/>
      <c r="C191"/>
      <c r="D191"/>
    </row>
    <row r="192" spans="1:4" ht="9" customHeight="1" x14ac:dyDescent="0.3">
      <c r="A192" s="169" t="s">
        <v>17748</v>
      </c>
      <c r="B192" s="169" t="s">
        <v>5161</v>
      </c>
      <c r="C192"/>
      <c r="D192"/>
    </row>
    <row r="193" spans="1:4" ht="12.15" customHeight="1" x14ac:dyDescent="0.3">
      <c r="A193"/>
      <c r="B193"/>
      <c r="C193"/>
      <c r="D193"/>
    </row>
    <row r="194" spans="1:4" ht="0.6" customHeight="1" x14ac:dyDescent="0.25">
      <c r="A194" s="407" t="s">
        <v>18023</v>
      </c>
      <c r="B194" s="407" t="s">
        <v>18024</v>
      </c>
      <c r="C194" s="408" t="s">
        <v>44</v>
      </c>
      <c r="D194" s="409" t="s">
        <v>24776</v>
      </c>
    </row>
    <row r="195" spans="1:4" ht="11.4" customHeight="1" x14ac:dyDescent="0.25">
      <c r="A195" s="407"/>
      <c r="B195" s="407"/>
      <c r="C195" s="408"/>
      <c r="D195" s="409"/>
    </row>
    <row r="196" spans="1:4" ht="11.85" customHeight="1" x14ac:dyDescent="0.25">
      <c r="A196" s="170" t="s">
        <v>18025</v>
      </c>
      <c r="B196" s="170" t="s">
        <v>18026</v>
      </c>
      <c r="C196" s="171" t="s">
        <v>44</v>
      </c>
      <c r="D196" s="172" t="s">
        <v>24777</v>
      </c>
    </row>
    <row r="197" spans="1:4" ht="11.85" customHeight="1" x14ac:dyDescent="0.25">
      <c r="A197" s="170" t="s">
        <v>18027</v>
      </c>
      <c r="B197" s="170" t="s">
        <v>18028</v>
      </c>
      <c r="C197" s="171" t="s">
        <v>44</v>
      </c>
      <c r="D197" s="172" t="s">
        <v>24778</v>
      </c>
    </row>
    <row r="198" spans="1:4" ht="11.85" customHeight="1" x14ac:dyDescent="0.25">
      <c r="A198" s="170" t="s">
        <v>18029</v>
      </c>
      <c r="B198" s="170" t="s">
        <v>18030</v>
      </c>
      <c r="C198" s="171" t="s">
        <v>44</v>
      </c>
      <c r="D198" s="172" t="s">
        <v>24284</v>
      </c>
    </row>
    <row r="199" spans="1:4" ht="11.85" customHeight="1" x14ac:dyDescent="0.25">
      <c r="A199" s="170" t="s">
        <v>18031</v>
      </c>
      <c r="B199" s="170" t="s">
        <v>18032</v>
      </c>
      <c r="C199" s="171" t="s">
        <v>44</v>
      </c>
      <c r="D199" s="172" t="s">
        <v>24779</v>
      </c>
    </row>
    <row r="200" spans="1:4" ht="12" customHeight="1" x14ac:dyDescent="0.25">
      <c r="A200" s="170" t="s">
        <v>18033</v>
      </c>
      <c r="B200" s="170" t="s">
        <v>72</v>
      </c>
      <c r="C200" s="171" t="s">
        <v>17789</v>
      </c>
      <c r="D200" s="172" t="s">
        <v>24704</v>
      </c>
    </row>
    <row r="201" spans="1:4" ht="11.85" customHeight="1" x14ac:dyDescent="0.25">
      <c r="A201" s="170" t="s">
        <v>18034</v>
      </c>
      <c r="B201" s="170" t="s">
        <v>18035</v>
      </c>
      <c r="C201" s="171" t="s">
        <v>47</v>
      </c>
      <c r="D201" s="172" t="s">
        <v>24780</v>
      </c>
    </row>
    <row r="202" spans="1:4" ht="11.85" customHeight="1" x14ac:dyDescent="0.25">
      <c r="A202" s="170" t="s">
        <v>18036</v>
      </c>
      <c r="B202" s="170" t="s">
        <v>18037</v>
      </c>
      <c r="C202" s="171" t="s">
        <v>47</v>
      </c>
      <c r="D202" s="172" t="s">
        <v>24781</v>
      </c>
    </row>
    <row r="203" spans="1:4" ht="21.9" customHeight="1" x14ac:dyDescent="0.25">
      <c r="A203" s="170" t="s">
        <v>18038</v>
      </c>
      <c r="B203" s="170" t="s">
        <v>18039</v>
      </c>
      <c r="C203" s="171" t="s">
        <v>47</v>
      </c>
      <c r="D203" s="172" t="s">
        <v>24782</v>
      </c>
    </row>
    <row r="204" spans="1:4" ht="21.9" customHeight="1" x14ac:dyDescent="0.25">
      <c r="A204" s="170" t="s">
        <v>18040</v>
      </c>
      <c r="B204" s="170" t="s">
        <v>18041</v>
      </c>
      <c r="C204" s="171" t="s">
        <v>47</v>
      </c>
      <c r="D204" s="172" t="s">
        <v>24783</v>
      </c>
    </row>
    <row r="205" spans="1:4" ht="12" customHeight="1" x14ac:dyDescent="0.25">
      <c r="A205" s="170" t="s">
        <v>18042</v>
      </c>
      <c r="B205" s="170" t="s">
        <v>74</v>
      </c>
      <c r="C205" s="171" t="s">
        <v>17789</v>
      </c>
      <c r="D205" s="172" t="s">
        <v>24704</v>
      </c>
    </row>
    <row r="206" spans="1:4" ht="11.85" customHeight="1" x14ac:dyDescent="0.25">
      <c r="A206" s="170" t="s">
        <v>18043</v>
      </c>
      <c r="B206" s="170" t="s">
        <v>18044</v>
      </c>
      <c r="C206" s="171" t="s">
        <v>47</v>
      </c>
      <c r="D206" s="172" t="s">
        <v>24005</v>
      </c>
    </row>
    <row r="207" spans="1:4" ht="11.85" customHeight="1" x14ac:dyDescent="0.25">
      <c r="A207" s="170" t="s">
        <v>18045</v>
      </c>
      <c r="B207" s="170" t="s">
        <v>18046</v>
      </c>
      <c r="C207" s="171" t="s">
        <v>47</v>
      </c>
      <c r="D207" s="172" t="s">
        <v>24530</v>
      </c>
    </row>
    <row r="208" spans="1:4" ht="11.85" customHeight="1" x14ac:dyDescent="0.25">
      <c r="A208" s="170" t="s">
        <v>18047</v>
      </c>
      <c r="B208" s="170" t="s">
        <v>18048</v>
      </c>
      <c r="C208" s="171" t="s">
        <v>47</v>
      </c>
      <c r="D208" s="172" t="s">
        <v>24399</v>
      </c>
    </row>
    <row r="209" spans="1:4" ht="11.85" customHeight="1" x14ac:dyDescent="0.25">
      <c r="A209" s="170" t="s">
        <v>18049</v>
      </c>
      <c r="B209" s="170" t="s">
        <v>164</v>
      </c>
      <c r="C209" s="171" t="s">
        <v>17789</v>
      </c>
      <c r="D209" s="172" t="s">
        <v>24704</v>
      </c>
    </row>
    <row r="210" spans="1:4" ht="12" customHeight="1" x14ac:dyDescent="0.25">
      <c r="A210" s="170" t="s">
        <v>18050</v>
      </c>
      <c r="B210" s="170" t="s">
        <v>18051</v>
      </c>
      <c r="C210" s="171" t="s">
        <v>44</v>
      </c>
      <c r="D210" s="172" t="s">
        <v>24784</v>
      </c>
    </row>
    <row r="211" spans="1:4" ht="11.85" customHeight="1" x14ac:dyDescent="0.25">
      <c r="A211" s="170" t="s">
        <v>18053</v>
      </c>
      <c r="B211" s="170" t="s">
        <v>18054</v>
      </c>
      <c r="C211" s="171" t="s">
        <v>44</v>
      </c>
      <c r="D211" s="172" t="s">
        <v>24785</v>
      </c>
    </row>
    <row r="212" spans="1:4" ht="11.85" customHeight="1" x14ac:dyDescent="0.25">
      <c r="A212" s="170" t="s">
        <v>18055</v>
      </c>
      <c r="B212" s="170" t="s">
        <v>18056</v>
      </c>
      <c r="C212" s="171" t="s">
        <v>44</v>
      </c>
      <c r="D212" s="172" t="s">
        <v>17653</v>
      </c>
    </row>
    <row r="213" spans="1:4" ht="11.85" customHeight="1" x14ac:dyDescent="0.25">
      <c r="A213" s="170" t="s">
        <v>18057</v>
      </c>
      <c r="B213" s="170" t="s">
        <v>17891</v>
      </c>
      <c r="C213" s="171" t="s">
        <v>17789</v>
      </c>
      <c r="D213" s="172" t="s">
        <v>24704</v>
      </c>
    </row>
    <row r="214" spans="1:4" ht="11.85" customHeight="1" x14ac:dyDescent="0.25">
      <c r="A214" s="170" t="s">
        <v>18058</v>
      </c>
      <c r="B214" s="170" t="s">
        <v>163</v>
      </c>
      <c r="C214" s="171" t="s">
        <v>17789</v>
      </c>
      <c r="D214" s="172" t="s">
        <v>24704</v>
      </c>
    </row>
    <row r="215" spans="1:4" ht="12" customHeight="1" x14ac:dyDescent="0.25">
      <c r="A215" s="170" t="s">
        <v>18059</v>
      </c>
      <c r="B215" s="170" t="s">
        <v>17894</v>
      </c>
      <c r="C215" s="171" t="s">
        <v>17789</v>
      </c>
      <c r="D215" s="172" t="s">
        <v>24704</v>
      </c>
    </row>
    <row r="216" spans="1:4" ht="11.85" customHeight="1" x14ac:dyDescent="0.25">
      <c r="A216" s="170" t="s">
        <v>18060</v>
      </c>
      <c r="B216" s="170" t="s">
        <v>18061</v>
      </c>
      <c r="C216" s="171" t="s">
        <v>17789</v>
      </c>
      <c r="D216" s="172" t="s">
        <v>24704</v>
      </c>
    </row>
    <row r="217" spans="1:4" ht="11.85" customHeight="1" x14ac:dyDescent="0.25">
      <c r="A217" s="170" t="s">
        <v>18062</v>
      </c>
      <c r="B217" s="170" t="s">
        <v>18063</v>
      </c>
      <c r="C217" s="171" t="s">
        <v>47</v>
      </c>
      <c r="D217" s="172" t="s">
        <v>24786</v>
      </c>
    </row>
    <row r="218" spans="1:4" ht="11.85" customHeight="1" x14ac:dyDescent="0.25">
      <c r="A218" s="170" t="s">
        <v>18064</v>
      </c>
      <c r="B218" s="170" t="s">
        <v>18065</v>
      </c>
      <c r="C218" s="171" t="s">
        <v>47</v>
      </c>
      <c r="D218" s="172" t="s">
        <v>24509</v>
      </c>
    </row>
    <row r="219" spans="1:4" ht="11.85" customHeight="1" x14ac:dyDescent="0.25">
      <c r="A219" s="170" t="s">
        <v>18066</v>
      </c>
      <c r="B219" s="170" t="s">
        <v>18067</v>
      </c>
      <c r="C219" s="171" t="s">
        <v>47</v>
      </c>
      <c r="D219" s="172" t="s">
        <v>24787</v>
      </c>
    </row>
    <row r="220" spans="1:4" ht="11.85" customHeight="1" x14ac:dyDescent="0.25">
      <c r="A220" s="170" t="s">
        <v>18068</v>
      </c>
      <c r="B220" s="170" t="s">
        <v>18069</v>
      </c>
      <c r="C220" s="171" t="s">
        <v>44</v>
      </c>
      <c r="D220" s="172" t="s">
        <v>24788</v>
      </c>
    </row>
    <row r="221" spans="1:4" ht="21.9" customHeight="1" x14ac:dyDescent="0.25">
      <c r="A221" s="170" t="s">
        <v>18070</v>
      </c>
      <c r="B221" s="170" t="s">
        <v>18071</v>
      </c>
      <c r="C221" s="171" t="s">
        <v>37</v>
      </c>
      <c r="D221" s="172" t="s">
        <v>24245</v>
      </c>
    </row>
    <row r="222" spans="1:4" ht="21.9" customHeight="1" x14ac:dyDescent="0.25">
      <c r="A222" s="170" t="s">
        <v>18072</v>
      </c>
      <c r="B222" s="170" t="s">
        <v>18073</v>
      </c>
      <c r="C222" s="171" t="s">
        <v>37</v>
      </c>
      <c r="D222" s="172" t="s">
        <v>24789</v>
      </c>
    </row>
    <row r="223" spans="1:4" ht="21.9" customHeight="1" x14ac:dyDescent="0.25">
      <c r="A223" s="170" t="s">
        <v>18074</v>
      </c>
      <c r="B223" s="170" t="s">
        <v>18075</v>
      </c>
      <c r="C223" s="171" t="s">
        <v>37</v>
      </c>
      <c r="D223" s="172" t="s">
        <v>24790</v>
      </c>
    </row>
    <row r="224" spans="1:4" ht="21.9" customHeight="1" x14ac:dyDescent="0.25">
      <c r="A224" s="170" t="s">
        <v>18076</v>
      </c>
      <c r="B224" s="170" t="s">
        <v>18077</v>
      </c>
      <c r="C224" s="171" t="s">
        <v>37</v>
      </c>
      <c r="D224" s="172" t="s">
        <v>24791</v>
      </c>
    </row>
    <row r="225" spans="1:4" ht="21.9" customHeight="1" x14ac:dyDescent="0.25">
      <c r="A225" s="170" t="s">
        <v>18078</v>
      </c>
      <c r="B225" s="170" t="s">
        <v>18079</v>
      </c>
      <c r="C225" s="171" t="s">
        <v>37</v>
      </c>
      <c r="D225" s="172" t="s">
        <v>24415</v>
      </c>
    </row>
    <row r="226" spans="1:4" ht="21.9" customHeight="1" x14ac:dyDescent="0.25">
      <c r="A226" s="170" t="s">
        <v>18080</v>
      </c>
      <c r="B226" s="170" t="s">
        <v>18081</v>
      </c>
      <c r="C226" s="171" t="s">
        <v>37</v>
      </c>
      <c r="D226" s="172" t="s">
        <v>24792</v>
      </c>
    </row>
    <row r="227" spans="1:4" ht="21.9" customHeight="1" x14ac:dyDescent="0.25">
      <c r="A227" s="170" t="s">
        <v>18082</v>
      </c>
      <c r="B227" s="170" t="s">
        <v>18083</v>
      </c>
      <c r="C227" s="171" t="s">
        <v>37</v>
      </c>
      <c r="D227" s="172" t="s">
        <v>24793</v>
      </c>
    </row>
    <row r="228" spans="1:4" ht="21.9" customHeight="1" x14ac:dyDescent="0.25">
      <c r="A228" s="170" t="s">
        <v>18084</v>
      </c>
      <c r="B228" s="170" t="s">
        <v>18085</v>
      </c>
      <c r="C228" s="171" t="s">
        <v>37</v>
      </c>
      <c r="D228" s="172" t="s">
        <v>24794</v>
      </c>
    </row>
    <row r="229" spans="1:4" ht="21.9" customHeight="1" x14ac:dyDescent="0.25">
      <c r="A229" s="170" t="s">
        <v>18086</v>
      </c>
      <c r="B229" s="170" t="s">
        <v>18087</v>
      </c>
      <c r="C229" s="171" t="s">
        <v>37</v>
      </c>
      <c r="D229" s="172" t="s">
        <v>24795</v>
      </c>
    </row>
    <row r="230" spans="1:4" ht="21.9" customHeight="1" x14ac:dyDescent="0.25">
      <c r="A230" s="170" t="s">
        <v>18088</v>
      </c>
      <c r="B230" s="170" t="s">
        <v>18089</v>
      </c>
      <c r="C230" s="171" t="s">
        <v>37</v>
      </c>
      <c r="D230" s="172" t="s">
        <v>24796</v>
      </c>
    </row>
    <row r="231" spans="1:4" ht="11.85" customHeight="1" x14ac:dyDescent="0.25">
      <c r="A231" s="170" t="s">
        <v>18090</v>
      </c>
      <c r="B231" s="170" t="s">
        <v>18010</v>
      </c>
      <c r="C231" s="171" t="s">
        <v>17789</v>
      </c>
      <c r="D231" s="172" t="s">
        <v>24704</v>
      </c>
    </row>
    <row r="232" spans="1:4" ht="12" customHeight="1" x14ac:dyDescent="0.25">
      <c r="A232" s="170" t="s">
        <v>18091</v>
      </c>
      <c r="B232" s="170" t="s">
        <v>18012</v>
      </c>
      <c r="C232" s="171" t="s">
        <v>42</v>
      </c>
      <c r="D232" s="172" t="s">
        <v>23982</v>
      </c>
    </row>
    <row r="233" spans="1:4" ht="11.85" customHeight="1" x14ac:dyDescent="0.25">
      <c r="A233" s="170" t="s">
        <v>18092</v>
      </c>
      <c r="B233" s="170" t="s">
        <v>17922</v>
      </c>
      <c r="C233" s="171" t="s">
        <v>42</v>
      </c>
      <c r="D233" s="172" t="s">
        <v>24737</v>
      </c>
    </row>
    <row r="234" spans="1:4" ht="11.85" customHeight="1" x14ac:dyDescent="0.25">
      <c r="A234" s="173" t="s">
        <v>18093</v>
      </c>
      <c r="B234" s="173" t="s">
        <v>18015</v>
      </c>
      <c r="C234" s="174" t="s">
        <v>42</v>
      </c>
      <c r="D234" s="175" t="s">
        <v>23923</v>
      </c>
    </row>
    <row r="235" spans="1:4" ht="16.649999999999999" customHeight="1" x14ac:dyDescent="0.3">
      <c r="A235"/>
      <c r="B235"/>
      <c r="C235"/>
      <c r="D235"/>
    </row>
    <row r="236" spans="1:4" ht="1.65" customHeight="1" x14ac:dyDescent="0.3">
      <c r="A236" s="406" t="s">
        <v>24710</v>
      </c>
      <c r="B236" s="406"/>
      <c r="C236"/>
      <c r="D236"/>
    </row>
    <row r="237" spans="1:4" ht="7.35" customHeight="1" x14ac:dyDescent="0.3">
      <c r="A237" s="406"/>
      <c r="B237" s="406"/>
      <c r="C237"/>
      <c r="D237"/>
    </row>
    <row r="238" spans="1:4" ht="0.75" customHeight="1" x14ac:dyDescent="0.3">
      <c r="A238"/>
      <c r="B238"/>
      <c r="C238"/>
      <c r="D238"/>
    </row>
    <row r="239" spans="1:4" ht="14.4" x14ac:dyDescent="0.3">
      <c r="A239"/>
      <c r="B239"/>
      <c r="C239"/>
      <c r="D239"/>
    </row>
    <row r="240" spans="1:4" ht="13.5" customHeight="1" x14ac:dyDescent="0.3">
      <c r="A240"/>
      <c r="B240"/>
      <c r="C240" s="404"/>
      <c r="D240" s="404"/>
    </row>
    <row r="241" spans="1:4" ht="48.6" customHeight="1" x14ac:dyDescent="0.3">
      <c r="A241"/>
      <c r="B241"/>
      <c r="C241"/>
      <c r="D241"/>
    </row>
    <row r="242" spans="1:4" ht="13.5" customHeight="1" x14ac:dyDescent="0.3">
      <c r="A242"/>
      <c r="B242"/>
      <c r="C242"/>
      <c r="D242"/>
    </row>
    <row r="243" spans="1:4" ht="11.1" customHeight="1" x14ac:dyDescent="0.3">
      <c r="A243"/>
      <c r="B243"/>
      <c r="C243"/>
      <c r="D243"/>
    </row>
    <row r="244" spans="1:4" ht="11.25" customHeight="1" x14ac:dyDescent="0.25">
      <c r="A244" s="405" t="s">
        <v>24685</v>
      </c>
      <c r="B244" s="405"/>
      <c r="C244" s="167"/>
      <c r="D244" s="167"/>
    </row>
    <row r="245" spans="1:4" ht="24.9" customHeight="1" x14ac:dyDescent="0.3">
      <c r="A245"/>
      <c r="B245"/>
      <c r="C245"/>
      <c r="D245"/>
    </row>
    <row r="246" spans="1:4" ht="9" customHeight="1" x14ac:dyDescent="0.3">
      <c r="A246" s="169" t="s">
        <v>17748</v>
      </c>
      <c r="B246" s="169" t="s">
        <v>5161</v>
      </c>
      <c r="C246"/>
      <c r="D246"/>
    </row>
    <row r="247" spans="1:4" ht="12.15" customHeight="1" x14ac:dyDescent="0.3">
      <c r="A247"/>
      <c r="B247"/>
      <c r="C247"/>
      <c r="D247"/>
    </row>
    <row r="248" spans="1:4" ht="0.6" customHeight="1" x14ac:dyDescent="0.25">
      <c r="A248" s="407" t="s">
        <v>18094</v>
      </c>
      <c r="B248" s="407" t="s">
        <v>18095</v>
      </c>
      <c r="C248" s="408" t="s">
        <v>42</v>
      </c>
      <c r="D248" s="409" t="s">
        <v>24797</v>
      </c>
    </row>
    <row r="249" spans="1:4" ht="21.75" customHeight="1" x14ac:dyDescent="0.25">
      <c r="A249" s="407"/>
      <c r="B249" s="407"/>
      <c r="C249" s="408"/>
      <c r="D249" s="409"/>
    </row>
    <row r="250" spans="1:4" ht="21.9" customHeight="1" x14ac:dyDescent="0.25">
      <c r="A250" s="170" t="s">
        <v>95</v>
      </c>
      <c r="B250" s="170" t="s">
        <v>18096</v>
      </c>
      <c r="C250" s="171" t="s">
        <v>6</v>
      </c>
      <c r="D250" s="172" t="s">
        <v>24798</v>
      </c>
    </row>
    <row r="251" spans="1:4" ht="21.9" customHeight="1" x14ac:dyDescent="0.25">
      <c r="A251" s="170" t="s">
        <v>18097</v>
      </c>
      <c r="B251" s="170" t="s">
        <v>18098</v>
      </c>
      <c r="C251" s="171" t="s">
        <v>6</v>
      </c>
      <c r="D251" s="172" t="s">
        <v>24339</v>
      </c>
    </row>
    <row r="252" spans="1:4" ht="21.9" customHeight="1" x14ac:dyDescent="0.25">
      <c r="A252" s="170" t="s">
        <v>18099</v>
      </c>
      <c r="B252" s="170" t="s">
        <v>18100</v>
      </c>
      <c r="C252" s="171" t="s">
        <v>6</v>
      </c>
      <c r="D252" s="172" t="s">
        <v>24799</v>
      </c>
    </row>
    <row r="253" spans="1:4" ht="21.9" customHeight="1" x14ac:dyDescent="0.25">
      <c r="A253" s="170" t="s">
        <v>18101</v>
      </c>
      <c r="B253" s="170" t="s">
        <v>18102</v>
      </c>
      <c r="C253" s="171" t="s">
        <v>6</v>
      </c>
      <c r="D253" s="172" t="s">
        <v>24800</v>
      </c>
    </row>
    <row r="254" spans="1:4" ht="21.9" customHeight="1" x14ac:dyDescent="0.25">
      <c r="A254" s="170" t="s">
        <v>18103</v>
      </c>
      <c r="B254" s="170" t="s">
        <v>18104</v>
      </c>
      <c r="C254" s="171" t="s">
        <v>6</v>
      </c>
      <c r="D254" s="172" t="s">
        <v>24801</v>
      </c>
    </row>
    <row r="255" spans="1:4" ht="11.85" customHeight="1" x14ac:dyDescent="0.25">
      <c r="A255" s="170" t="s">
        <v>18105</v>
      </c>
      <c r="B255" s="170" t="s">
        <v>70</v>
      </c>
      <c r="C255" s="171" t="s">
        <v>17789</v>
      </c>
      <c r="D255" s="172" t="s">
        <v>24704</v>
      </c>
    </row>
    <row r="256" spans="1:4" ht="11.85" customHeight="1" x14ac:dyDescent="0.25">
      <c r="A256" s="170" t="s">
        <v>18106</v>
      </c>
      <c r="B256" s="170" t="s">
        <v>18107</v>
      </c>
      <c r="C256" s="171" t="s">
        <v>47</v>
      </c>
      <c r="D256" s="172" t="s">
        <v>24802</v>
      </c>
    </row>
    <row r="257" spans="1:4" ht="12" customHeight="1" x14ac:dyDescent="0.25">
      <c r="A257" s="170" t="s">
        <v>18108</v>
      </c>
      <c r="B257" s="170" t="s">
        <v>18109</v>
      </c>
      <c r="C257" s="171" t="s">
        <v>47</v>
      </c>
      <c r="D257" s="172" t="s">
        <v>24803</v>
      </c>
    </row>
    <row r="258" spans="1:4" ht="11.85" customHeight="1" x14ac:dyDescent="0.25">
      <c r="A258" s="170" t="s">
        <v>18110</v>
      </c>
      <c r="B258" s="170" t="s">
        <v>18111</v>
      </c>
      <c r="C258" s="171" t="s">
        <v>47</v>
      </c>
      <c r="D258" s="172" t="s">
        <v>24804</v>
      </c>
    </row>
    <row r="259" spans="1:4" ht="11.85" customHeight="1" x14ac:dyDescent="0.25">
      <c r="A259" s="170" t="s">
        <v>18112</v>
      </c>
      <c r="B259" s="170" t="s">
        <v>18113</v>
      </c>
      <c r="C259" s="171" t="s">
        <v>47</v>
      </c>
      <c r="D259" s="172" t="s">
        <v>24805</v>
      </c>
    </row>
    <row r="260" spans="1:4" ht="11.85" customHeight="1" x14ac:dyDescent="0.25">
      <c r="A260" s="170" t="s">
        <v>18114</v>
      </c>
      <c r="B260" s="170" t="s">
        <v>18115</v>
      </c>
      <c r="C260" s="171" t="s">
        <v>47</v>
      </c>
      <c r="D260" s="172" t="s">
        <v>24806</v>
      </c>
    </row>
    <row r="261" spans="1:4" ht="11.85" customHeight="1" x14ac:dyDescent="0.25">
      <c r="A261" s="170" t="s">
        <v>18116</v>
      </c>
      <c r="B261" s="170" t="s">
        <v>18117</v>
      </c>
      <c r="C261" s="171" t="s">
        <v>47</v>
      </c>
      <c r="D261" s="172" t="s">
        <v>24807</v>
      </c>
    </row>
    <row r="262" spans="1:4" ht="12" customHeight="1" x14ac:dyDescent="0.25">
      <c r="A262" s="170" t="s">
        <v>18118</v>
      </c>
      <c r="B262" s="170" t="s">
        <v>18119</v>
      </c>
      <c r="C262" s="171" t="s">
        <v>47</v>
      </c>
      <c r="D262" s="172" t="s">
        <v>24808</v>
      </c>
    </row>
    <row r="263" spans="1:4" ht="11.85" customHeight="1" x14ac:dyDescent="0.25">
      <c r="A263" s="170" t="s">
        <v>18120</v>
      </c>
      <c r="B263" s="170" t="s">
        <v>18121</v>
      </c>
      <c r="C263" s="171" t="s">
        <v>47</v>
      </c>
      <c r="D263" s="172" t="s">
        <v>24809</v>
      </c>
    </row>
    <row r="264" spans="1:4" ht="11.85" customHeight="1" x14ac:dyDescent="0.25">
      <c r="A264" s="170" t="s">
        <v>18122</v>
      </c>
      <c r="B264" s="170" t="s">
        <v>18123</v>
      </c>
      <c r="C264" s="171" t="s">
        <v>44</v>
      </c>
      <c r="D264" s="172" t="s">
        <v>24773</v>
      </c>
    </row>
    <row r="265" spans="1:4" ht="11.85" customHeight="1" x14ac:dyDescent="0.25">
      <c r="A265" s="170" t="s">
        <v>18124</v>
      </c>
      <c r="B265" s="170" t="s">
        <v>18125</v>
      </c>
      <c r="C265" s="171" t="s">
        <v>47</v>
      </c>
      <c r="D265" s="172" t="s">
        <v>24810</v>
      </c>
    </row>
    <row r="266" spans="1:4" ht="11.85" customHeight="1" x14ac:dyDescent="0.25">
      <c r="A266" s="170" t="s">
        <v>18126</v>
      </c>
      <c r="B266" s="170" t="s">
        <v>18127</v>
      </c>
      <c r="C266" s="171" t="s">
        <v>44</v>
      </c>
      <c r="D266" s="172" t="s">
        <v>24774</v>
      </c>
    </row>
    <row r="267" spans="1:4" ht="12" customHeight="1" x14ac:dyDescent="0.25">
      <c r="A267" s="170" t="s">
        <v>18128</v>
      </c>
      <c r="B267" s="170" t="s">
        <v>18129</v>
      </c>
      <c r="C267" s="171" t="s">
        <v>47</v>
      </c>
      <c r="D267" s="172" t="s">
        <v>24811</v>
      </c>
    </row>
    <row r="268" spans="1:4" ht="11.85" customHeight="1" x14ac:dyDescent="0.25">
      <c r="A268" s="170" t="s">
        <v>18130</v>
      </c>
      <c r="B268" s="170" t="s">
        <v>18131</v>
      </c>
      <c r="C268" s="171" t="s">
        <v>47</v>
      </c>
      <c r="D268" s="172" t="s">
        <v>24812</v>
      </c>
    </row>
    <row r="269" spans="1:4" ht="11.85" customHeight="1" x14ac:dyDescent="0.25">
      <c r="A269" s="170" t="s">
        <v>18132</v>
      </c>
      <c r="B269" s="170" t="s">
        <v>18133</v>
      </c>
      <c r="C269" s="171" t="s">
        <v>47</v>
      </c>
      <c r="D269" s="172" t="s">
        <v>24813</v>
      </c>
    </row>
    <row r="270" spans="1:4" ht="11.85" customHeight="1" x14ac:dyDescent="0.25">
      <c r="A270" s="170" t="s">
        <v>96</v>
      </c>
      <c r="B270" s="170" t="s">
        <v>18022</v>
      </c>
      <c r="C270" s="171" t="s">
        <v>44</v>
      </c>
      <c r="D270" s="172" t="s">
        <v>24775</v>
      </c>
    </row>
    <row r="271" spans="1:4" ht="11.85" customHeight="1" x14ac:dyDescent="0.25">
      <c r="A271" s="170" t="s">
        <v>18134</v>
      </c>
      <c r="B271" s="170" t="s">
        <v>18135</v>
      </c>
      <c r="C271" s="171" t="s">
        <v>47</v>
      </c>
      <c r="D271" s="172" t="s">
        <v>24814</v>
      </c>
    </row>
    <row r="272" spans="1:4" ht="11.85" customHeight="1" x14ac:dyDescent="0.25">
      <c r="A272" s="170" t="s">
        <v>18136</v>
      </c>
      <c r="B272" s="170" t="s">
        <v>18137</v>
      </c>
      <c r="C272" s="171" t="s">
        <v>44</v>
      </c>
      <c r="D272" s="172" t="s">
        <v>24776</v>
      </c>
    </row>
    <row r="273" spans="1:4" ht="12" customHeight="1" x14ac:dyDescent="0.25">
      <c r="A273" s="170" t="s">
        <v>18138</v>
      </c>
      <c r="B273" s="170" t="s">
        <v>18139</v>
      </c>
      <c r="C273" s="171" t="s">
        <v>44</v>
      </c>
      <c r="D273" s="172" t="s">
        <v>24777</v>
      </c>
    </row>
    <row r="274" spans="1:4" ht="11.85" customHeight="1" x14ac:dyDescent="0.25">
      <c r="A274" s="170" t="s">
        <v>18140</v>
      </c>
      <c r="B274" s="170" t="s">
        <v>18141</v>
      </c>
      <c r="C274" s="171" t="s">
        <v>47</v>
      </c>
      <c r="D274" s="172" t="s">
        <v>24815</v>
      </c>
    </row>
    <row r="275" spans="1:4" ht="11.85" customHeight="1" x14ac:dyDescent="0.25">
      <c r="A275" s="170" t="s">
        <v>18142</v>
      </c>
      <c r="B275" s="170" t="s">
        <v>18143</v>
      </c>
      <c r="C275" s="171" t="s">
        <v>47</v>
      </c>
      <c r="D275" s="172" t="s">
        <v>24816</v>
      </c>
    </row>
    <row r="276" spans="1:4" ht="11.85" customHeight="1" x14ac:dyDescent="0.25">
      <c r="A276" s="170" t="s">
        <v>18144</v>
      </c>
      <c r="B276" s="170" t="s">
        <v>18145</v>
      </c>
      <c r="C276" s="171" t="s">
        <v>47</v>
      </c>
      <c r="D276" s="172" t="s">
        <v>24817</v>
      </c>
    </row>
    <row r="277" spans="1:4" ht="11.85" customHeight="1" x14ac:dyDescent="0.25">
      <c r="A277" s="170" t="s">
        <v>18146</v>
      </c>
      <c r="B277" s="170" t="s">
        <v>18028</v>
      </c>
      <c r="C277" s="171" t="s">
        <v>44</v>
      </c>
      <c r="D277" s="172" t="s">
        <v>24778</v>
      </c>
    </row>
    <row r="278" spans="1:4" ht="12" customHeight="1" x14ac:dyDescent="0.25">
      <c r="A278" s="170" t="s">
        <v>18147</v>
      </c>
      <c r="B278" s="170" t="s">
        <v>18148</v>
      </c>
      <c r="C278" s="171" t="s">
        <v>47</v>
      </c>
      <c r="D278" s="172" t="s">
        <v>24818</v>
      </c>
    </row>
    <row r="279" spans="1:4" ht="11.85" customHeight="1" x14ac:dyDescent="0.25">
      <c r="A279" s="170" t="s">
        <v>18149</v>
      </c>
      <c r="B279" s="170" t="s">
        <v>18150</v>
      </c>
      <c r="C279" s="171" t="s">
        <v>47</v>
      </c>
      <c r="D279" s="172" t="s">
        <v>24819</v>
      </c>
    </row>
    <row r="280" spans="1:4" ht="11.85" customHeight="1" x14ac:dyDescent="0.25">
      <c r="A280" s="170" t="s">
        <v>18151</v>
      </c>
      <c r="B280" s="170" t="s">
        <v>18152</v>
      </c>
      <c r="C280" s="171" t="s">
        <v>47</v>
      </c>
      <c r="D280" s="172" t="s">
        <v>24820</v>
      </c>
    </row>
    <row r="281" spans="1:4" ht="11.85" customHeight="1" x14ac:dyDescent="0.25">
      <c r="A281" s="170" t="s">
        <v>18153</v>
      </c>
      <c r="B281" s="170" t="s">
        <v>18154</v>
      </c>
      <c r="C281" s="171" t="s">
        <v>47</v>
      </c>
      <c r="D281" s="172" t="s">
        <v>24820</v>
      </c>
    </row>
    <row r="282" spans="1:4" ht="11.85" customHeight="1" x14ac:dyDescent="0.25">
      <c r="A282" s="170" t="s">
        <v>18155</v>
      </c>
      <c r="B282" s="170" t="s">
        <v>18156</v>
      </c>
      <c r="C282" s="171" t="s">
        <v>47</v>
      </c>
      <c r="D282" s="172" t="s">
        <v>24820</v>
      </c>
    </row>
    <row r="283" spans="1:4" ht="11.85" customHeight="1" x14ac:dyDescent="0.25">
      <c r="A283" s="170" t="s">
        <v>18157</v>
      </c>
      <c r="B283" s="170" t="s">
        <v>18158</v>
      </c>
      <c r="C283" s="171" t="s">
        <v>47</v>
      </c>
      <c r="D283" s="172" t="s">
        <v>24821</v>
      </c>
    </row>
    <row r="284" spans="1:4" ht="12" customHeight="1" x14ac:dyDescent="0.25">
      <c r="A284" s="170" t="s">
        <v>18159</v>
      </c>
      <c r="B284" s="170" t="s">
        <v>18160</v>
      </c>
      <c r="C284" s="171" t="s">
        <v>47</v>
      </c>
      <c r="D284" s="172" t="s">
        <v>24821</v>
      </c>
    </row>
    <row r="285" spans="1:4" ht="11.85" customHeight="1" x14ac:dyDescent="0.25">
      <c r="A285" s="170" t="s">
        <v>18161</v>
      </c>
      <c r="B285" s="170" t="s">
        <v>18162</v>
      </c>
      <c r="C285" s="171" t="s">
        <v>47</v>
      </c>
      <c r="D285" s="172" t="s">
        <v>24822</v>
      </c>
    </row>
    <row r="286" spans="1:4" ht="11.85" customHeight="1" x14ac:dyDescent="0.25">
      <c r="A286" s="170" t="s">
        <v>18163</v>
      </c>
      <c r="B286" s="170" t="s">
        <v>18164</v>
      </c>
      <c r="C286" s="171" t="s">
        <v>47</v>
      </c>
      <c r="D286" s="172" t="s">
        <v>24823</v>
      </c>
    </row>
    <row r="287" spans="1:4" ht="11.85" customHeight="1" x14ac:dyDescent="0.25">
      <c r="A287" s="170" t="s">
        <v>18165</v>
      </c>
      <c r="B287" s="170" t="s">
        <v>18166</v>
      </c>
      <c r="C287" s="171" t="s">
        <v>47</v>
      </c>
      <c r="D287" s="172" t="s">
        <v>24824</v>
      </c>
    </row>
    <row r="288" spans="1:4" ht="11.85" customHeight="1" x14ac:dyDescent="0.25">
      <c r="A288" s="170" t="s">
        <v>18167</v>
      </c>
      <c r="B288" s="170" t="s">
        <v>18168</v>
      </c>
      <c r="C288" s="171" t="s">
        <v>47</v>
      </c>
      <c r="D288" s="172" t="s">
        <v>24825</v>
      </c>
    </row>
    <row r="289" spans="1:4" ht="12" customHeight="1" x14ac:dyDescent="0.25">
      <c r="A289" s="170" t="s">
        <v>18169</v>
      </c>
      <c r="B289" s="170" t="s">
        <v>18170</v>
      </c>
      <c r="C289" s="171" t="s">
        <v>44</v>
      </c>
      <c r="D289" s="172" t="s">
        <v>24826</v>
      </c>
    </row>
    <row r="290" spans="1:4" ht="11.85" customHeight="1" x14ac:dyDescent="0.25">
      <c r="A290" s="170" t="s">
        <v>18171</v>
      </c>
      <c r="B290" s="170" t="s">
        <v>18172</v>
      </c>
      <c r="C290" s="171" t="s">
        <v>44</v>
      </c>
      <c r="D290" s="172" t="s">
        <v>24827</v>
      </c>
    </row>
    <row r="291" spans="1:4" ht="11.85" customHeight="1" x14ac:dyDescent="0.25">
      <c r="A291" s="170" t="s">
        <v>18173</v>
      </c>
      <c r="B291" s="170" t="s">
        <v>18174</v>
      </c>
      <c r="C291" s="171" t="s">
        <v>47</v>
      </c>
      <c r="D291" s="172" t="s">
        <v>24828</v>
      </c>
    </row>
    <row r="292" spans="1:4" ht="11.85" customHeight="1" x14ac:dyDescent="0.25">
      <c r="A292" s="170" t="s">
        <v>18175</v>
      </c>
      <c r="B292" s="170" t="s">
        <v>18176</v>
      </c>
      <c r="C292" s="171" t="s">
        <v>47</v>
      </c>
      <c r="D292" s="172" t="s">
        <v>24586</v>
      </c>
    </row>
    <row r="293" spans="1:4" ht="11.85" customHeight="1" x14ac:dyDescent="0.25">
      <c r="A293" s="170" t="s">
        <v>18177</v>
      </c>
      <c r="B293" s="170" t="s">
        <v>18178</v>
      </c>
      <c r="C293" s="171" t="s">
        <v>47</v>
      </c>
      <c r="D293" s="172" t="s">
        <v>24829</v>
      </c>
    </row>
    <row r="294" spans="1:4" ht="12" customHeight="1" x14ac:dyDescent="0.25">
      <c r="A294" s="173" t="s">
        <v>18179</v>
      </c>
      <c r="B294" s="173" t="s">
        <v>18180</v>
      </c>
      <c r="C294" s="174" t="s">
        <v>47</v>
      </c>
      <c r="D294" s="175" t="s">
        <v>24830</v>
      </c>
    </row>
    <row r="295" spans="1:4" ht="7.35" customHeight="1" x14ac:dyDescent="0.3">
      <c r="A295"/>
      <c r="B295"/>
      <c r="C295"/>
      <c r="D295"/>
    </row>
    <row r="296" spans="1:4" ht="1.65" customHeight="1" x14ac:dyDescent="0.3">
      <c r="A296" s="406" t="s">
        <v>24710</v>
      </c>
      <c r="B296" s="406"/>
      <c r="C296"/>
      <c r="D296"/>
    </row>
    <row r="297" spans="1:4" ht="7.35" customHeight="1" x14ac:dyDescent="0.3">
      <c r="A297" s="406"/>
      <c r="B297" s="406"/>
      <c r="C297"/>
      <c r="D297"/>
    </row>
    <row r="298" spans="1:4" ht="0.75" customHeight="1" x14ac:dyDescent="0.3">
      <c r="A298"/>
      <c r="B298"/>
      <c r="C298"/>
      <c r="D298"/>
    </row>
    <row r="299" spans="1:4" ht="14.4" x14ac:dyDescent="0.3">
      <c r="A299"/>
      <c r="B299"/>
      <c r="C299"/>
      <c r="D299"/>
    </row>
    <row r="300" spans="1:4" ht="13.5" customHeight="1" x14ac:dyDescent="0.3">
      <c r="A300"/>
      <c r="B300"/>
      <c r="C300" s="404"/>
      <c r="D300" s="404"/>
    </row>
    <row r="301" spans="1:4" ht="48.6" customHeight="1" x14ac:dyDescent="0.3">
      <c r="A301"/>
      <c r="B301"/>
      <c r="C301"/>
      <c r="D301"/>
    </row>
    <row r="302" spans="1:4" ht="13.5" customHeight="1" x14ac:dyDescent="0.3">
      <c r="A302"/>
      <c r="B302"/>
      <c r="C302"/>
      <c r="D302"/>
    </row>
    <row r="303" spans="1:4" ht="11.1" customHeight="1" x14ac:dyDescent="0.3">
      <c r="A303"/>
      <c r="B303"/>
      <c r="C303"/>
      <c r="D303"/>
    </row>
    <row r="304" spans="1:4" ht="11.25" customHeight="1" x14ac:dyDescent="0.25">
      <c r="A304" s="405" t="s">
        <v>24685</v>
      </c>
      <c r="B304" s="405"/>
      <c r="C304" s="167"/>
      <c r="D304" s="167"/>
    </row>
    <row r="305" spans="1:4" ht="24.9" customHeight="1" x14ac:dyDescent="0.3">
      <c r="A305"/>
      <c r="B305"/>
      <c r="C305"/>
      <c r="D305"/>
    </row>
    <row r="306" spans="1:4" ht="9" customHeight="1" x14ac:dyDescent="0.3">
      <c r="A306" s="169" t="s">
        <v>17748</v>
      </c>
      <c r="B306" s="169" t="s">
        <v>5161</v>
      </c>
      <c r="C306"/>
      <c r="D306"/>
    </row>
    <row r="307" spans="1:4" ht="12.15" customHeight="1" x14ac:dyDescent="0.3">
      <c r="A307"/>
      <c r="B307"/>
      <c r="C307"/>
      <c r="D307"/>
    </row>
    <row r="308" spans="1:4" ht="0.6" customHeight="1" x14ac:dyDescent="0.25">
      <c r="A308" s="407" t="s">
        <v>18181</v>
      </c>
      <c r="B308" s="407" t="s">
        <v>18182</v>
      </c>
      <c r="C308" s="408" t="s">
        <v>37</v>
      </c>
      <c r="D308" s="409" t="s">
        <v>24273</v>
      </c>
    </row>
    <row r="309" spans="1:4" ht="11.4" customHeight="1" x14ac:dyDescent="0.25">
      <c r="A309" s="407"/>
      <c r="B309" s="407"/>
      <c r="C309" s="408"/>
      <c r="D309" s="409"/>
    </row>
    <row r="310" spans="1:4" ht="11.85" customHeight="1" x14ac:dyDescent="0.25">
      <c r="A310" s="170" t="s">
        <v>18183</v>
      </c>
      <c r="B310" s="170" t="s">
        <v>18184</v>
      </c>
      <c r="C310" s="171" t="s">
        <v>47</v>
      </c>
      <c r="D310" s="172" t="s">
        <v>24831</v>
      </c>
    </row>
    <row r="311" spans="1:4" ht="11.85" customHeight="1" x14ac:dyDescent="0.25">
      <c r="A311" s="170" t="s">
        <v>18185</v>
      </c>
      <c r="B311" s="170" t="s">
        <v>18186</v>
      </c>
      <c r="C311" s="171" t="s">
        <v>47</v>
      </c>
      <c r="D311" s="172" t="s">
        <v>24832</v>
      </c>
    </row>
    <row r="312" spans="1:4" ht="11.85" customHeight="1" x14ac:dyDescent="0.25">
      <c r="A312" s="170" t="s">
        <v>18187</v>
      </c>
      <c r="B312" s="170" t="s">
        <v>18188</v>
      </c>
      <c r="C312" s="171" t="s">
        <v>47</v>
      </c>
      <c r="D312" s="172" t="s">
        <v>24833</v>
      </c>
    </row>
    <row r="313" spans="1:4" ht="11.85" customHeight="1" x14ac:dyDescent="0.25">
      <c r="A313" s="170" t="s">
        <v>18189</v>
      </c>
      <c r="B313" s="170" t="s">
        <v>18190</v>
      </c>
      <c r="C313" s="171" t="s">
        <v>47</v>
      </c>
      <c r="D313" s="172" t="s">
        <v>24834</v>
      </c>
    </row>
    <row r="314" spans="1:4" ht="12" customHeight="1" x14ac:dyDescent="0.25">
      <c r="A314" s="170" t="s">
        <v>18191</v>
      </c>
      <c r="B314" s="170" t="s">
        <v>18192</v>
      </c>
      <c r="C314" s="171" t="s">
        <v>47</v>
      </c>
      <c r="D314" s="172" t="s">
        <v>24835</v>
      </c>
    </row>
    <row r="315" spans="1:4" ht="11.85" customHeight="1" x14ac:dyDescent="0.25">
      <c r="A315" s="170" t="s">
        <v>18193</v>
      </c>
      <c r="B315" s="170" t="s">
        <v>18194</v>
      </c>
      <c r="C315" s="171" t="s">
        <v>47</v>
      </c>
      <c r="D315" s="172" t="s">
        <v>24836</v>
      </c>
    </row>
    <row r="316" spans="1:4" ht="11.85" customHeight="1" x14ac:dyDescent="0.25">
      <c r="A316" s="170" t="s">
        <v>18195</v>
      </c>
      <c r="B316" s="170" t="s">
        <v>18196</v>
      </c>
      <c r="C316" s="171" t="s">
        <v>47</v>
      </c>
      <c r="D316" s="172" t="s">
        <v>24837</v>
      </c>
    </row>
    <row r="317" spans="1:4" ht="11.85" customHeight="1" x14ac:dyDescent="0.25">
      <c r="A317" s="170" t="s">
        <v>18197</v>
      </c>
      <c r="B317" s="170" t="s">
        <v>18198</v>
      </c>
      <c r="C317" s="171" t="s">
        <v>47</v>
      </c>
      <c r="D317" s="172" t="s">
        <v>24838</v>
      </c>
    </row>
    <row r="318" spans="1:4" ht="11.85" customHeight="1" x14ac:dyDescent="0.25">
      <c r="A318" s="170" t="s">
        <v>18199</v>
      </c>
      <c r="B318" s="170" t="s">
        <v>18200</v>
      </c>
      <c r="C318" s="171" t="s">
        <v>44</v>
      </c>
      <c r="D318" s="172" t="s">
        <v>24839</v>
      </c>
    </row>
    <row r="319" spans="1:4" ht="11.85" customHeight="1" x14ac:dyDescent="0.25">
      <c r="A319" s="170" t="s">
        <v>18201</v>
      </c>
      <c r="B319" s="170" t="s">
        <v>18032</v>
      </c>
      <c r="C319" s="171" t="s">
        <v>44</v>
      </c>
      <c r="D319" s="172" t="s">
        <v>24779</v>
      </c>
    </row>
    <row r="320" spans="1:4" ht="12" customHeight="1" x14ac:dyDescent="0.25">
      <c r="A320" s="170" t="s">
        <v>18202</v>
      </c>
      <c r="B320" s="170" t="s">
        <v>72</v>
      </c>
      <c r="C320" s="171" t="s">
        <v>17789</v>
      </c>
      <c r="D320" s="172" t="s">
        <v>24704</v>
      </c>
    </row>
    <row r="321" spans="1:4" ht="11.85" customHeight="1" x14ac:dyDescent="0.25">
      <c r="A321" s="170" t="s">
        <v>18203</v>
      </c>
      <c r="B321" s="170" t="s">
        <v>18204</v>
      </c>
      <c r="C321" s="171" t="s">
        <v>47</v>
      </c>
      <c r="D321" s="172" t="s">
        <v>24840</v>
      </c>
    </row>
    <row r="322" spans="1:4" ht="21.9" customHeight="1" x14ac:dyDescent="0.25">
      <c r="A322" s="170" t="s">
        <v>18205</v>
      </c>
      <c r="B322" s="170" t="s">
        <v>18206</v>
      </c>
      <c r="C322" s="171" t="s">
        <v>37</v>
      </c>
      <c r="D322" s="172" t="s">
        <v>24524</v>
      </c>
    </row>
    <row r="323" spans="1:4" ht="21.9" customHeight="1" x14ac:dyDescent="0.25">
      <c r="A323" s="170" t="s">
        <v>18207</v>
      </c>
      <c r="B323" s="170" t="s">
        <v>18208</v>
      </c>
      <c r="C323" s="171" t="s">
        <v>47</v>
      </c>
      <c r="D323" s="172" t="s">
        <v>951</v>
      </c>
    </row>
    <row r="324" spans="1:4" ht="21.9" customHeight="1" x14ac:dyDescent="0.25">
      <c r="A324" s="170" t="s">
        <v>18209</v>
      </c>
      <c r="B324" s="170" t="s">
        <v>18210</v>
      </c>
      <c r="C324" s="170" t="s">
        <v>18211</v>
      </c>
      <c r="D324" s="172" t="s">
        <v>24373</v>
      </c>
    </row>
    <row r="325" spans="1:4" ht="32.25" customHeight="1" x14ac:dyDescent="0.25">
      <c r="A325" s="170" t="s">
        <v>18212</v>
      </c>
      <c r="B325" s="170" t="s">
        <v>18213</v>
      </c>
      <c r="C325" s="171" t="s">
        <v>42</v>
      </c>
      <c r="D325" s="172" t="s">
        <v>24373</v>
      </c>
    </row>
    <row r="326" spans="1:4" ht="11.85" customHeight="1" x14ac:dyDescent="0.25">
      <c r="A326" s="170" t="s">
        <v>97</v>
      </c>
      <c r="B326" s="170" t="s">
        <v>18214</v>
      </c>
      <c r="C326" s="171" t="s">
        <v>42</v>
      </c>
      <c r="D326" s="172" t="s">
        <v>24336</v>
      </c>
    </row>
    <row r="327" spans="1:4" ht="11.85" customHeight="1" x14ac:dyDescent="0.25">
      <c r="A327" s="170" t="s">
        <v>18215</v>
      </c>
      <c r="B327" s="170" t="s">
        <v>18216</v>
      </c>
      <c r="C327" s="171" t="s">
        <v>17789</v>
      </c>
      <c r="D327" s="172" t="s">
        <v>24704</v>
      </c>
    </row>
    <row r="328" spans="1:4" ht="12" customHeight="1" x14ac:dyDescent="0.25">
      <c r="A328" s="170" t="s">
        <v>18217</v>
      </c>
      <c r="B328" s="170" t="s">
        <v>18218</v>
      </c>
      <c r="C328" s="171" t="s">
        <v>6</v>
      </c>
      <c r="D328" s="172" t="s">
        <v>24841</v>
      </c>
    </row>
    <row r="329" spans="1:4" ht="11.85" customHeight="1" x14ac:dyDescent="0.25">
      <c r="A329" s="170" t="s">
        <v>18219</v>
      </c>
      <c r="B329" s="170" t="s">
        <v>18220</v>
      </c>
      <c r="C329" s="171" t="s">
        <v>37</v>
      </c>
      <c r="D329" s="172" t="s">
        <v>24842</v>
      </c>
    </row>
    <row r="330" spans="1:4" ht="11.85" customHeight="1" x14ac:dyDescent="0.25">
      <c r="A330" s="170" t="s">
        <v>18221</v>
      </c>
      <c r="B330" s="170" t="s">
        <v>18222</v>
      </c>
      <c r="C330" s="171" t="s">
        <v>37</v>
      </c>
      <c r="D330" s="172" t="s">
        <v>24843</v>
      </c>
    </row>
    <row r="331" spans="1:4" ht="11.85" customHeight="1" x14ac:dyDescent="0.25">
      <c r="A331" s="170" t="s">
        <v>18223</v>
      </c>
      <c r="B331" s="170" t="s">
        <v>18224</v>
      </c>
      <c r="C331" s="171" t="s">
        <v>17789</v>
      </c>
      <c r="D331" s="172" t="s">
        <v>24704</v>
      </c>
    </row>
    <row r="332" spans="1:4" ht="11.85" customHeight="1" x14ac:dyDescent="0.25">
      <c r="A332" s="170" t="s">
        <v>18225</v>
      </c>
      <c r="B332" s="170" t="s">
        <v>18226</v>
      </c>
      <c r="C332" s="171" t="s">
        <v>44</v>
      </c>
      <c r="D332" s="172" t="s">
        <v>24733</v>
      </c>
    </row>
    <row r="333" spans="1:4" ht="21.9" customHeight="1" x14ac:dyDescent="0.25">
      <c r="A333" s="170" t="s">
        <v>18227</v>
      </c>
      <c r="B333" s="170" t="s">
        <v>18228</v>
      </c>
      <c r="C333" s="171" t="s">
        <v>47</v>
      </c>
      <c r="D333" s="172" t="s">
        <v>24502</v>
      </c>
    </row>
    <row r="334" spans="1:4" ht="11.85" customHeight="1" x14ac:dyDescent="0.25">
      <c r="A334" s="170" t="s">
        <v>18229</v>
      </c>
      <c r="B334" s="170" t="s">
        <v>17891</v>
      </c>
      <c r="C334" s="171" t="s">
        <v>17789</v>
      </c>
      <c r="D334" s="172" t="s">
        <v>24704</v>
      </c>
    </row>
    <row r="335" spans="1:4" ht="11.85" customHeight="1" x14ac:dyDescent="0.25">
      <c r="A335" s="170" t="s">
        <v>18230</v>
      </c>
      <c r="B335" s="170" t="s">
        <v>163</v>
      </c>
      <c r="C335" s="171" t="s">
        <v>17789</v>
      </c>
      <c r="D335" s="172" t="s">
        <v>24704</v>
      </c>
    </row>
    <row r="336" spans="1:4" ht="11.85" customHeight="1" x14ac:dyDescent="0.25">
      <c r="A336" s="170" t="s">
        <v>18231</v>
      </c>
      <c r="B336" s="170" t="s">
        <v>17894</v>
      </c>
      <c r="C336" s="171" t="s">
        <v>17789</v>
      </c>
      <c r="D336" s="172" t="s">
        <v>24704</v>
      </c>
    </row>
    <row r="337" spans="1:4" ht="11.85" customHeight="1" x14ac:dyDescent="0.25">
      <c r="A337" s="170" t="s">
        <v>18232</v>
      </c>
      <c r="B337" s="170" t="s">
        <v>18233</v>
      </c>
      <c r="C337" s="171" t="s">
        <v>17789</v>
      </c>
      <c r="D337" s="172" t="s">
        <v>24704</v>
      </c>
    </row>
    <row r="338" spans="1:4" ht="12" customHeight="1" x14ac:dyDescent="0.25">
      <c r="A338" s="170" t="s">
        <v>18234</v>
      </c>
      <c r="B338" s="170" t="s">
        <v>18235</v>
      </c>
      <c r="C338" s="171" t="s">
        <v>47</v>
      </c>
      <c r="D338" s="172" t="s">
        <v>24844</v>
      </c>
    </row>
    <row r="339" spans="1:4" ht="11.85" customHeight="1" x14ac:dyDescent="0.25">
      <c r="A339" s="170" t="s">
        <v>18236</v>
      </c>
      <c r="B339" s="170" t="s">
        <v>18237</v>
      </c>
      <c r="C339" s="171" t="s">
        <v>47</v>
      </c>
      <c r="D339" s="172" t="s">
        <v>24780</v>
      </c>
    </row>
    <row r="340" spans="1:4" ht="11.85" customHeight="1" x14ac:dyDescent="0.25">
      <c r="A340" s="170" t="s">
        <v>18238</v>
      </c>
      <c r="B340" s="170" t="s">
        <v>18239</v>
      </c>
      <c r="C340" s="171" t="s">
        <v>47</v>
      </c>
      <c r="D340" s="172" t="s">
        <v>24845</v>
      </c>
    </row>
    <row r="341" spans="1:4" ht="11.85" customHeight="1" x14ac:dyDescent="0.25">
      <c r="A341" s="170" t="s">
        <v>18240</v>
      </c>
      <c r="B341" s="170" t="s">
        <v>18241</v>
      </c>
      <c r="C341" s="171" t="s">
        <v>47</v>
      </c>
      <c r="D341" s="172" t="s">
        <v>24846</v>
      </c>
    </row>
    <row r="342" spans="1:4" ht="11.85" customHeight="1" x14ac:dyDescent="0.25">
      <c r="A342" s="170" t="s">
        <v>18242</v>
      </c>
      <c r="B342" s="170" t="s">
        <v>18243</v>
      </c>
      <c r="C342" s="171" t="s">
        <v>47</v>
      </c>
      <c r="D342" s="172" t="s">
        <v>24847</v>
      </c>
    </row>
    <row r="343" spans="1:4" ht="11.85" customHeight="1" x14ac:dyDescent="0.25">
      <c r="A343" s="170" t="s">
        <v>18244</v>
      </c>
      <c r="B343" s="170" t="s">
        <v>18245</v>
      </c>
      <c r="C343" s="171" t="s">
        <v>47</v>
      </c>
      <c r="D343" s="172" t="s">
        <v>24848</v>
      </c>
    </row>
    <row r="344" spans="1:4" ht="12" customHeight="1" x14ac:dyDescent="0.25">
      <c r="A344" s="170" t="s">
        <v>18246</v>
      </c>
      <c r="B344" s="170" t="s">
        <v>18247</v>
      </c>
      <c r="C344" s="171" t="s">
        <v>47</v>
      </c>
      <c r="D344" s="172" t="s">
        <v>24849</v>
      </c>
    </row>
    <row r="345" spans="1:4" ht="11.85" customHeight="1" x14ac:dyDescent="0.25">
      <c r="A345" s="170" t="s">
        <v>18248</v>
      </c>
      <c r="B345" s="170" t="s">
        <v>18249</v>
      </c>
      <c r="C345" s="171" t="s">
        <v>47</v>
      </c>
      <c r="D345" s="172" t="s">
        <v>24850</v>
      </c>
    </row>
    <row r="346" spans="1:4" ht="11.85" customHeight="1" x14ac:dyDescent="0.25">
      <c r="A346" s="170" t="s">
        <v>18250</v>
      </c>
      <c r="B346" s="170" t="s">
        <v>18251</v>
      </c>
      <c r="C346" s="171" t="s">
        <v>47</v>
      </c>
      <c r="D346" s="172" t="s">
        <v>24851</v>
      </c>
    </row>
    <row r="347" spans="1:4" ht="11.85" customHeight="1" x14ac:dyDescent="0.25">
      <c r="A347" s="170" t="s">
        <v>18252</v>
      </c>
      <c r="B347" s="170" t="s">
        <v>18253</v>
      </c>
      <c r="C347" s="171" t="s">
        <v>47</v>
      </c>
      <c r="D347" s="172" t="s">
        <v>24852</v>
      </c>
    </row>
    <row r="348" spans="1:4" ht="11.85" customHeight="1" x14ac:dyDescent="0.25">
      <c r="A348" s="170" t="s">
        <v>98</v>
      </c>
      <c r="B348" s="170" t="s">
        <v>18254</v>
      </c>
      <c r="C348" s="171" t="s">
        <v>47</v>
      </c>
      <c r="D348" s="172" t="s">
        <v>17700</v>
      </c>
    </row>
    <row r="349" spans="1:4" ht="12" customHeight="1" x14ac:dyDescent="0.25">
      <c r="A349" s="170" t="s">
        <v>18255</v>
      </c>
      <c r="B349" s="170" t="s">
        <v>18256</v>
      </c>
      <c r="C349" s="171" t="s">
        <v>47</v>
      </c>
      <c r="D349" s="172" t="s">
        <v>24853</v>
      </c>
    </row>
    <row r="350" spans="1:4" ht="11.85" customHeight="1" x14ac:dyDescent="0.25">
      <c r="A350" s="170" t="s">
        <v>18257</v>
      </c>
      <c r="B350" s="170" t="s">
        <v>18258</v>
      </c>
      <c r="C350" s="171" t="s">
        <v>47</v>
      </c>
      <c r="D350" s="172" t="s">
        <v>24854</v>
      </c>
    </row>
    <row r="351" spans="1:4" ht="11.85" customHeight="1" x14ac:dyDescent="0.25">
      <c r="A351" s="170" t="s">
        <v>18259</v>
      </c>
      <c r="B351" s="170" t="s">
        <v>18260</v>
      </c>
      <c r="C351" s="171" t="s">
        <v>47</v>
      </c>
      <c r="D351" s="172" t="s">
        <v>23950</v>
      </c>
    </row>
    <row r="352" spans="1:4" ht="11.85" customHeight="1" x14ac:dyDescent="0.25">
      <c r="A352" s="170" t="s">
        <v>18261</v>
      </c>
      <c r="B352" s="170" t="s">
        <v>18262</v>
      </c>
      <c r="C352" s="171" t="s">
        <v>47</v>
      </c>
      <c r="D352" s="172" t="s">
        <v>24271</v>
      </c>
    </row>
    <row r="353" spans="1:4" ht="11.85" customHeight="1" x14ac:dyDescent="0.25">
      <c r="A353" s="170" t="s">
        <v>18263</v>
      </c>
      <c r="B353" s="170" t="s">
        <v>18264</v>
      </c>
      <c r="C353" s="171" t="s">
        <v>47</v>
      </c>
      <c r="D353" s="172" t="s">
        <v>24855</v>
      </c>
    </row>
    <row r="354" spans="1:4" ht="12" customHeight="1" x14ac:dyDescent="0.25">
      <c r="A354" s="173" t="s">
        <v>18265</v>
      </c>
      <c r="B354" s="173" t="s">
        <v>18030</v>
      </c>
      <c r="C354" s="174" t="s">
        <v>44</v>
      </c>
      <c r="D354" s="175" t="s">
        <v>24284</v>
      </c>
    </row>
    <row r="355" spans="1:4" ht="7.35" customHeight="1" x14ac:dyDescent="0.3">
      <c r="A355"/>
      <c r="B355"/>
      <c r="C355"/>
      <c r="D355"/>
    </row>
    <row r="356" spans="1:4" ht="1.65" customHeight="1" x14ac:dyDescent="0.3">
      <c r="A356" s="406" t="s">
        <v>24710</v>
      </c>
      <c r="B356" s="406"/>
      <c r="C356"/>
      <c r="D356"/>
    </row>
    <row r="357" spans="1:4" ht="7.35" customHeight="1" x14ac:dyDescent="0.3">
      <c r="A357" s="406"/>
      <c r="B357" s="406"/>
      <c r="C357"/>
      <c r="D357"/>
    </row>
    <row r="358" spans="1:4" ht="0.75" customHeight="1" x14ac:dyDescent="0.3">
      <c r="A358"/>
      <c r="B358"/>
      <c r="C358"/>
      <c r="D358"/>
    </row>
    <row r="359" spans="1:4" ht="14.4" x14ac:dyDescent="0.3">
      <c r="A359"/>
      <c r="B359"/>
      <c r="C359"/>
      <c r="D359"/>
    </row>
    <row r="360" spans="1:4" ht="13.5" customHeight="1" x14ac:dyDescent="0.3">
      <c r="A360"/>
      <c r="B360"/>
      <c r="C360" s="404"/>
      <c r="D360" s="404"/>
    </row>
    <row r="361" spans="1:4" ht="48.6" customHeight="1" x14ac:dyDescent="0.3">
      <c r="A361"/>
      <c r="B361"/>
      <c r="C361"/>
      <c r="D361"/>
    </row>
    <row r="362" spans="1:4" ht="13.5" customHeight="1" x14ac:dyDescent="0.3">
      <c r="A362"/>
      <c r="B362"/>
      <c r="C362"/>
      <c r="D362"/>
    </row>
    <row r="363" spans="1:4" ht="11.1" customHeight="1" x14ac:dyDescent="0.3">
      <c r="A363"/>
      <c r="B363"/>
      <c r="C363"/>
      <c r="D363"/>
    </row>
    <row r="364" spans="1:4" ht="11.25" customHeight="1" x14ac:dyDescent="0.25">
      <c r="A364" s="405" t="s">
        <v>24685</v>
      </c>
      <c r="B364" s="405"/>
      <c r="C364" s="167"/>
      <c r="D364" s="167"/>
    </row>
    <row r="365" spans="1:4" ht="24.9" customHeight="1" x14ac:dyDescent="0.3">
      <c r="A365"/>
      <c r="B365"/>
      <c r="C365"/>
      <c r="D365"/>
    </row>
    <row r="366" spans="1:4" ht="9" customHeight="1" x14ac:dyDescent="0.3">
      <c r="A366" s="169" t="s">
        <v>17748</v>
      </c>
      <c r="B366" s="169" t="s">
        <v>5161</v>
      </c>
      <c r="C366"/>
      <c r="D366"/>
    </row>
    <row r="367" spans="1:4" ht="12.15" customHeight="1" x14ac:dyDescent="0.3">
      <c r="A367"/>
      <c r="B367"/>
      <c r="C367"/>
      <c r="D367"/>
    </row>
    <row r="368" spans="1:4" ht="0.6" customHeight="1" x14ac:dyDescent="0.25">
      <c r="A368" s="407" t="s">
        <v>18266</v>
      </c>
      <c r="B368" s="407" t="s">
        <v>18267</v>
      </c>
      <c r="C368" s="408" t="s">
        <v>42</v>
      </c>
      <c r="D368" s="409" t="s">
        <v>23982</v>
      </c>
    </row>
    <row r="369" spans="1:4" ht="11.4" customHeight="1" x14ac:dyDescent="0.25">
      <c r="A369" s="407"/>
      <c r="B369" s="407"/>
      <c r="C369" s="408"/>
      <c r="D369" s="409"/>
    </row>
    <row r="370" spans="1:4" ht="11.85" customHeight="1" x14ac:dyDescent="0.25">
      <c r="A370" s="170" t="s">
        <v>18268</v>
      </c>
      <c r="B370" s="170" t="s">
        <v>18269</v>
      </c>
      <c r="C370" s="171" t="s">
        <v>42</v>
      </c>
      <c r="D370" s="172" t="s">
        <v>24737</v>
      </c>
    </row>
    <row r="371" spans="1:4" ht="21.9" customHeight="1" x14ac:dyDescent="0.25">
      <c r="A371" s="170" t="s">
        <v>18270</v>
      </c>
      <c r="B371" s="170" t="s">
        <v>18271</v>
      </c>
      <c r="C371" s="171" t="s">
        <v>47</v>
      </c>
      <c r="D371" s="172" t="s">
        <v>24856</v>
      </c>
    </row>
    <row r="372" spans="1:4" ht="21.9" customHeight="1" x14ac:dyDescent="0.25">
      <c r="A372" s="170" t="s">
        <v>18272</v>
      </c>
      <c r="B372" s="170" t="s">
        <v>18273</v>
      </c>
      <c r="C372" s="171" t="s">
        <v>47</v>
      </c>
      <c r="D372" s="172" t="s">
        <v>24857</v>
      </c>
    </row>
    <row r="373" spans="1:4" ht="21.9" customHeight="1" x14ac:dyDescent="0.25">
      <c r="A373" s="170" t="s">
        <v>18274</v>
      </c>
      <c r="B373" s="170" t="s">
        <v>18275</v>
      </c>
      <c r="C373" s="171" t="s">
        <v>47</v>
      </c>
      <c r="D373" s="172" t="s">
        <v>24858</v>
      </c>
    </row>
    <row r="374" spans="1:4" ht="11.85" customHeight="1" x14ac:dyDescent="0.25">
      <c r="A374" s="170" t="s">
        <v>18276</v>
      </c>
      <c r="B374" s="170" t="s">
        <v>18277</v>
      </c>
      <c r="C374" s="171" t="s">
        <v>37</v>
      </c>
      <c r="D374" s="172" t="s">
        <v>24859</v>
      </c>
    </row>
    <row r="375" spans="1:4" ht="11.85" customHeight="1" x14ac:dyDescent="0.25">
      <c r="A375" s="170" t="s">
        <v>18278</v>
      </c>
      <c r="B375" s="170" t="s">
        <v>18279</v>
      </c>
      <c r="C375" s="171" t="s">
        <v>37</v>
      </c>
      <c r="D375" s="172" t="s">
        <v>24496</v>
      </c>
    </row>
    <row r="376" spans="1:4" ht="11.85" customHeight="1" x14ac:dyDescent="0.25">
      <c r="A376" s="170" t="s">
        <v>18280</v>
      </c>
      <c r="B376" s="170" t="s">
        <v>18281</v>
      </c>
      <c r="C376" s="171" t="s">
        <v>47</v>
      </c>
      <c r="D376" s="172" t="s">
        <v>24860</v>
      </c>
    </row>
    <row r="377" spans="1:4" ht="11.85" customHeight="1" x14ac:dyDescent="0.25">
      <c r="A377" s="170" t="s">
        <v>18282</v>
      </c>
      <c r="B377" s="170" t="s">
        <v>18283</v>
      </c>
      <c r="C377" s="171" t="s">
        <v>47</v>
      </c>
      <c r="D377" s="172" t="s">
        <v>24861</v>
      </c>
    </row>
    <row r="378" spans="1:4" ht="12" customHeight="1" x14ac:dyDescent="0.25">
      <c r="A378" s="170" t="s">
        <v>18284</v>
      </c>
      <c r="B378" s="170" t="s">
        <v>18285</v>
      </c>
      <c r="C378" s="171" t="s">
        <v>47</v>
      </c>
      <c r="D378" s="172" t="s">
        <v>24862</v>
      </c>
    </row>
    <row r="379" spans="1:4" ht="11.85" customHeight="1" x14ac:dyDescent="0.25">
      <c r="A379" s="170" t="s">
        <v>18286</v>
      </c>
      <c r="B379" s="170" t="s">
        <v>18287</v>
      </c>
      <c r="C379" s="171" t="s">
        <v>37</v>
      </c>
      <c r="D379" s="172" t="s">
        <v>24863</v>
      </c>
    </row>
    <row r="380" spans="1:4" ht="11.85" customHeight="1" x14ac:dyDescent="0.25">
      <c r="A380" s="170" t="s">
        <v>18288</v>
      </c>
      <c r="B380" s="170" t="s">
        <v>18289</v>
      </c>
      <c r="C380" s="171" t="s">
        <v>47</v>
      </c>
      <c r="D380" s="172" t="s">
        <v>24454</v>
      </c>
    </row>
    <row r="381" spans="1:4" ht="11.85" customHeight="1" x14ac:dyDescent="0.25">
      <c r="A381" s="170" t="s">
        <v>18290</v>
      </c>
      <c r="B381" s="170" t="s">
        <v>18291</v>
      </c>
      <c r="C381" s="171" t="s">
        <v>47</v>
      </c>
      <c r="D381" s="172" t="s">
        <v>24864</v>
      </c>
    </row>
    <row r="382" spans="1:4" ht="11.85" customHeight="1" x14ac:dyDescent="0.25">
      <c r="A382" s="170" t="s">
        <v>18292</v>
      </c>
      <c r="B382" s="170" t="s">
        <v>18293</v>
      </c>
      <c r="C382" s="171" t="s">
        <v>47</v>
      </c>
      <c r="D382" s="172" t="s">
        <v>24865</v>
      </c>
    </row>
    <row r="383" spans="1:4" ht="11.85" customHeight="1" x14ac:dyDescent="0.25">
      <c r="A383" s="170" t="s">
        <v>18294</v>
      </c>
      <c r="B383" s="170" t="s">
        <v>18295</v>
      </c>
      <c r="C383" s="171" t="s">
        <v>47</v>
      </c>
      <c r="D383" s="172" t="s">
        <v>24404</v>
      </c>
    </row>
    <row r="384" spans="1:4" ht="12" customHeight="1" x14ac:dyDescent="0.25">
      <c r="A384" s="170" t="s">
        <v>18296</v>
      </c>
      <c r="B384" s="170" t="s">
        <v>18297</v>
      </c>
      <c r="C384" s="171" t="s">
        <v>17789</v>
      </c>
      <c r="D384" s="172" t="s">
        <v>24704</v>
      </c>
    </row>
    <row r="385" spans="1:4" ht="21.9" customHeight="1" x14ac:dyDescent="0.25">
      <c r="A385" s="170" t="s">
        <v>24052</v>
      </c>
      <c r="B385" s="170" t="s">
        <v>24053</v>
      </c>
      <c r="C385" s="171" t="s">
        <v>47</v>
      </c>
      <c r="D385" s="172" t="s">
        <v>24866</v>
      </c>
    </row>
    <row r="386" spans="1:4" ht="11.85" customHeight="1" x14ac:dyDescent="0.25">
      <c r="A386" s="170" t="s">
        <v>18298</v>
      </c>
      <c r="B386" s="170" t="s">
        <v>18299</v>
      </c>
      <c r="C386" s="171" t="s">
        <v>47</v>
      </c>
      <c r="D386" s="172" t="s">
        <v>24867</v>
      </c>
    </row>
    <row r="387" spans="1:4" ht="11.85" customHeight="1" x14ac:dyDescent="0.25">
      <c r="A387" s="170" t="s">
        <v>18300</v>
      </c>
      <c r="B387" s="170" t="s">
        <v>18301</v>
      </c>
      <c r="C387" s="171" t="s">
        <v>47</v>
      </c>
      <c r="D387" s="172" t="s">
        <v>24868</v>
      </c>
    </row>
    <row r="388" spans="1:4" ht="12" customHeight="1" x14ac:dyDescent="0.25">
      <c r="A388" s="170" t="s">
        <v>18302</v>
      </c>
      <c r="B388" s="170" t="s">
        <v>18303</v>
      </c>
      <c r="C388" s="171" t="s">
        <v>47</v>
      </c>
      <c r="D388" s="172" t="s">
        <v>24869</v>
      </c>
    </row>
    <row r="389" spans="1:4" ht="11.85" customHeight="1" x14ac:dyDescent="0.25">
      <c r="A389" s="170" t="s">
        <v>99</v>
      </c>
      <c r="B389" s="170" t="s">
        <v>18304</v>
      </c>
      <c r="C389" s="171" t="s">
        <v>47</v>
      </c>
      <c r="D389" s="172" t="s">
        <v>24870</v>
      </c>
    </row>
    <row r="390" spans="1:4" ht="11.85" customHeight="1" x14ac:dyDescent="0.25">
      <c r="A390" s="170" t="s">
        <v>18305</v>
      </c>
      <c r="B390" s="170" t="s">
        <v>18306</v>
      </c>
      <c r="C390" s="171" t="s">
        <v>47</v>
      </c>
      <c r="D390" s="172" t="s">
        <v>24871</v>
      </c>
    </row>
    <row r="391" spans="1:4" ht="11.85" customHeight="1" x14ac:dyDescent="0.25">
      <c r="A391" s="170" t="s">
        <v>18307</v>
      </c>
      <c r="B391" s="170" t="s">
        <v>18308</v>
      </c>
      <c r="C391" s="171" t="s">
        <v>17789</v>
      </c>
      <c r="D391" s="172" t="s">
        <v>24704</v>
      </c>
    </row>
    <row r="392" spans="1:4" ht="11.85" customHeight="1" x14ac:dyDescent="0.25">
      <c r="A392" s="170" t="s">
        <v>18309</v>
      </c>
      <c r="B392" s="170" t="s">
        <v>18310</v>
      </c>
      <c r="C392" s="171" t="s">
        <v>37</v>
      </c>
      <c r="D392" s="172" t="s">
        <v>24872</v>
      </c>
    </row>
    <row r="393" spans="1:4" ht="11.85" customHeight="1" x14ac:dyDescent="0.25">
      <c r="A393" s="170" t="s">
        <v>18311</v>
      </c>
      <c r="B393" s="170" t="s">
        <v>18312</v>
      </c>
      <c r="C393" s="171" t="s">
        <v>37</v>
      </c>
      <c r="D393" s="172" t="s">
        <v>24872</v>
      </c>
    </row>
    <row r="394" spans="1:4" ht="11.85" customHeight="1" x14ac:dyDescent="0.25">
      <c r="A394" s="170" t="s">
        <v>18313</v>
      </c>
      <c r="B394" s="170" t="s">
        <v>18314</v>
      </c>
      <c r="C394" s="171" t="s">
        <v>37</v>
      </c>
      <c r="D394" s="172" t="s">
        <v>24873</v>
      </c>
    </row>
    <row r="395" spans="1:4" ht="11.85" customHeight="1" x14ac:dyDescent="0.25">
      <c r="A395" s="170" t="s">
        <v>18315</v>
      </c>
      <c r="B395" s="170" t="s">
        <v>18316</v>
      </c>
      <c r="C395" s="171" t="s">
        <v>37</v>
      </c>
      <c r="D395" s="172" t="s">
        <v>24874</v>
      </c>
    </row>
    <row r="396" spans="1:4" ht="11.85" customHeight="1" x14ac:dyDescent="0.25">
      <c r="A396" s="170" t="s">
        <v>18317</v>
      </c>
      <c r="B396" s="170" t="s">
        <v>18318</v>
      </c>
      <c r="C396" s="171" t="s">
        <v>37</v>
      </c>
      <c r="D396" s="172" t="s">
        <v>24875</v>
      </c>
    </row>
    <row r="397" spans="1:4" ht="32.25" customHeight="1" x14ac:dyDescent="0.25">
      <c r="A397" s="170" t="s">
        <v>18319</v>
      </c>
      <c r="B397" s="170" t="s">
        <v>18320</v>
      </c>
      <c r="C397" s="171" t="s">
        <v>47</v>
      </c>
      <c r="D397" s="172" t="s">
        <v>24876</v>
      </c>
    </row>
    <row r="398" spans="1:4" ht="12" customHeight="1" x14ac:dyDescent="0.25">
      <c r="A398" s="170" t="s">
        <v>18321</v>
      </c>
      <c r="B398" s="170" t="s">
        <v>18322</v>
      </c>
      <c r="C398" s="171" t="s">
        <v>37</v>
      </c>
      <c r="D398" s="172" t="s">
        <v>24877</v>
      </c>
    </row>
    <row r="399" spans="1:4" ht="11.85" customHeight="1" x14ac:dyDescent="0.25">
      <c r="A399" s="170" t="s">
        <v>100</v>
      </c>
      <c r="B399" s="170" t="s">
        <v>18323</v>
      </c>
      <c r="C399" s="171" t="s">
        <v>47</v>
      </c>
      <c r="D399" s="172" t="s">
        <v>23978</v>
      </c>
    </row>
    <row r="400" spans="1:4" ht="11.85" customHeight="1" x14ac:dyDescent="0.25">
      <c r="A400" s="170" t="s">
        <v>18324</v>
      </c>
      <c r="B400" s="170" t="s">
        <v>18325</v>
      </c>
      <c r="C400" s="171" t="s">
        <v>47</v>
      </c>
      <c r="D400" s="172" t="s">
        <v>24878</v>
      </c>
    </row>
    <row r="401" spans="1:4" ht="11.85" customHeight="1" x14ac:dyDescent="0.25">
      <c r="A401" s="170" t="s">
        <v>18326</v>
      </c>
      <c r="B401" s="170" t="s">
        <v>18327</v>
      </c>
      <c r="C401" s="171" t="s">
        <v>47</v>
      </c>
      <c r="D401" s="172" t="s">
        <v>24879</v>
      </c>
    </row>
    <row r="402" spans="1:4" ht="11.85" customHeight="1" x14ac:dyDescent="0.25">
      <c r="A402" s="170" t="s">
        <v>18328</v>
      </c>
      <c r="B402" s="170" t="s">
        <v>18329</v>
      </c>
      <c r="C402" s="171" t="s">
        <v>47</v>
      </c>
      <c r="D402" s="172" t="s">
        <v>24880</v>
      </c>
    </row>
    <row r="403" spans="1:4" ht="21.9" customHeight="1" x14ac:dyDescent="0.25">
      <c r="A403" s="170" t="s">
        <v>18330</v>
      </c>
      <c r="B403" s="170" t="s">
        <v>18331</v>
      </c>
      <c r="C403" s="171" t="s">
        <v>47</v>
      </c>
      <c r="D403" s="172" t="s">
        <v>24881</v>
      </c>
    </row>
    <row r="404" spans="1:4" ht="21.9" customHeight="1" x14ac:dyDescent="0.25">
      <c r="A404" s="170" t="s">
        <v>18332</v>
      </c>
      <c r="B404" s="170" t="s">
        <v>18333</v>
      </c>
      <c r="C404" s="171" t="s">
        <v>47</v>
      </c>
      <c r="D404" s="172" t="s">
        <v>24882</v>
      </c>
    </row>
    <row r="405" spans="1:4" ht="11.85" customHeight="1" x14ac:dyDescent="0.25">
      <c r="A405" s="170" t="s">
        <v>18334</v>
      </c>
      <c r="B405" s="170" t="s">
        <v>18335</v>
      </c>
      <c r="C405" s="171" t="s">
        <v>47</v>
      </c>
      <c r="D405" s="172" t="s">
        <v>24883</v>
      </c>
    </row>
    <row r="406" spans="1:4" ht="21.9" customHeight="1" x14ac:dyDescent="0.25">
      <c r="A406" s="170" t="s">
        <v>18336</v>
      </c>
      <c r="B406" s="170" t="s">
        <v>18337</v>
      </c>
      <c r="C406" s="171" t="s">
        <v>17789</v>
      </c>
      <c r="D406" s="172" t="s">
        <v>24704</v>
      </c>
    </row>
    <row r="407" spans="1:4" ht="12" customHeight="1" x14ac:dyDescent="0.25">
      <c r="A407" s="170" t="s">
        <v>18338</v>
      </c>
      <c r="B407" s="170" t="s">
        <v>18339</v>
      </c>
      <c r="C407" s="171" t="s">
        <v>44</v>
      </c>
      <c r="D407" s="172" t="s">
        <v>24477</v>
      </c>
    </row>
    <row r="408" spans="1:4" ht="11.85" customHeight="1" x14ac:dyDescent="0.25">
      <c r="A408" s="170" t="s">
        <v>18340</v>
      </c>
      <c r="B408" s="170" t="s">
        <v>18341</v>
      </c>
      <c r="C408" s="171" t="s">
        <v>47</v>
      </c>
      <c r="D408" s="172" t="s">
        <v>24261</v>
      </c>
    </row>
    <row r="409" spans="1:4" ht="11.85" customHeight="1" x14ac:dyDescent="0.25">
      <c r="A409" s="173" t="s">
        <v>18342</v>
      </c>
      <c r="B409" s="173" t="s">
        <v>18343</v>
      </c>
      <c r="C409" s="174" t="s">
        <v>47</v>
      </c>
      <c r="D409" s="175" t="s">
        <v>24261</v>
      </c>
    </row>
    <row r="410" spans="1:4" ht="11.85" customHeight="1" x14ac:dyDescent="0.3">
      <c r="A410"/>
      <c r="B410"/>
      <c r="C410"/>
      <c r="D410"/>
    </row>
    <row r="411" spans="1:4" ht="11.85" customHeight="1" x14ac:dyDescent="0.3">
      <c r="A411" s="406" t="s">
        <v>24710</v>
      </c>
      <c r="B411" s="406"/>
      <c r="C411"/>
      <c r="D411"/>
    </row>
    <row r="412" spans="1:4" ht="12" customHeight="1" x14ac:dyDescent="0.3">
      <c r="A412" s="406"/>
      <c r="B412" s="406"/>
      <c r="C412"/>
      <c r="D412"/>
    </row>
    <row r="413" spans="1:4" ht="1.65" customHeight="1" x14ac:dyDescent="0.3">
      <c r="A413"/>
      <c r="B413"/>
      <c r="C413"/>
      <c r="D413"/>
    </row>
    <row r="414" spans="1:4" ht="7.35" customHeight="1" x14ac:dyDescent="0.3">
      <c r="A414"/>
      <c r="B414"/>
      <c r="C414"/>
      <c r="D414"/>
    </row>
    <row r="415" spans="1:4" ht="0.75" customHeight="1" x14ac:dyDescent="0.3">
      <c r="A415"/>
      <c r="B415"/>
      <c r="C415" s="404"/>
      <c r="D415" s="404"/>
    </row>
    <row r="416" spans="1:4" ht="14.4" x14ac:dyDescent="0.3">
      <c r="A416"/>
      <c r="B416"/>
      <c r="C416"/>
      <c r="D416"/>
    </row>
    <row r="417" spans="1:4" ht="13.5" customHeight="1" x14ac:dyDescent="0.3">
      <c r="A417"/>
      <c r="B417"/>
      <c r="C417"/>
      <c r="D417"/>
    </row>
    <row r="418" spans="1:4" ht="48.6" customHeight="1" x14ac:dyDescent="0.3">
      <c r="A418"/>
      <c r="B418"/>
      <c r="C418"/>
      <c r="D418"/>
    </row>
    <row r="419" spans="1:4" ht="13.5" customHeight="1" x14ac:dyDescent="0.25">
      <c r="A419" s="405" t="s">
        <v>24685</v>
      </c>
      <c r="B419" s="405"/>
      <c r="C419" s="167"/>
      <c r="D419" s="167"/>
    </row>
    <row r="420" spans="1:4" ht="11.1" customHeight="1" x14ac:dyDescent="0.3">
      <c r="A420"/>
      <c r="B420"/>
      <c r="C420"/>
      <c r="D420"/>
    </row>
    <row r="421" spans="1:4" ht="11.25" customHeight="1" x14ac:dyDescent="0.3">
      <c r="A421" s="169" t="s">
        <v>17748</v>
      </c>
      <c r="B421" s="169" t="s">
        <v>5161</v>
      </c>
      <c r="C421"/>
      <c r="D421"/>
    </row>
    <row r="422" spans="1:4" ht="24.9" customHeight="1" x14ac:dyDescent="0.3">
      <c r="A422"/>
      <c r="B422"/>
      <c r="C422"/>
      <c r="D422"/>
    </row>
    <row r="423" spans="1:4" ht="9" customHeight="1" x14ac:dyDescent="0.25">
      <c r="A423" s="407" t="s">
        <v>18344</v>
      </c>
      <c r="B423" s="407" t="s">
        <v>18345</v>
      </c>
      <c r="C423" s="408" t="s">
        <v>47</v>
      </c>
      <c r="D423" s="409" t="s">
        <v>17702</v>
      </c>
    </row>
    <row r="424" spans="1:4" ht="12.15" customHeight="1" x14ac:dyDescent="0.25">
      <c r="A424" s="407"/>
      <c r="B424" s="407"/>
      <c r="C424" s="408"/>
      <c r="D424" s="409"/>
    </row>
    <row r="425" spans="1:4" ht="0.6" customHeight="1" x14ac:dyDescent="0.25">
      <c r="A425" s="170" t="s">
        <v>18346</v>
      </c>
      <c r="B425" s="170" t="s">
        <v>17891</v>
      </c>
      <c r="C425" s="171" t="s">
        <v>17789</v>
      </c>
      <c r="D425" s="172" t="s">
        <v>24704</v>
      </c>
    </row>
    <row r="426" spans="1:4" ht="11.4" customHeight="1" x14ac:dyDescent="0.25">
      <c r="A426" s="170" t="s">
        <v>18347</v>
      </c>
      <c r="B426" s="170" t="s">
        <v>18348</v>
      </c>
      <c r="C426" s="171" t="s">
        <v>47</v>
      </c>
      <c r="D426" s="172" t="s">
        <v>23991</v>
      </c>
    </row>
    <row r="427" spans="1:4" ht="11.85" customHeight="1" x14ac:dyDescent="0.25">
      <c r="A427" s="170" t="s">
        <v>18349</v>
      </c>
      <c r="B427" s="170" t="s">
        <v>18350</v>
      </c>
      <c r="C427" s="171" t="s">
        <v>47</v>
      </c>
      <c r="D427" s="172" t="s">
        <v>17692</v>
      </c>
    </row>
    <row r="428" spans="1:4" ht="11.85" customHeight="1" x14ac:dyDescent="0.25">
      <c r="A428" s="170" t="s">
        <v>18351</v>
      </c>
      <c r="B428" s="170" t="s">
        <v>18352</v>
      </c>
      <c r="C428" s="171" t="s">
        <v>47</v>
      </c>
      <c r="D428" s="172" t="s">
        <v>17674</v>
      </c>
    </row>
    <row r="429" spans="1:4" ht="21.9" customHeight="1" x14ac:dyDescent="0.25">
      <c r="A429" s="170" t="s">
        <v>18353</v>
      </c>
      <c r="B429" s="170" t="s">
        <v>163</v>
      </c>
      <c r="C429" s="171" t="s">
        <v>17789</v>
      </c>
      <c r="D429" s="172" t="s">
        <v>24704</v>
      </c>
    </row>
    <row r="430" spans="1:4" ht="21.9" customHeight="1" x14ac:dyDescent="0.25">
      <c r="A430" s="170" t="s">
        <v>18354</v>
      </c>
      <c r="B430" s="170" t="s">
        <v>18355</v>
      </c>
      <c r="C430" s="171" t="s">
        <v>47</v>
      </c>
      <c r="D430" s="172" t="s">
        <v>24884</v>
      </c>
    </row>
    <row r="431" spans="1:4" ht="11.85" customHeight="1" x14ac:dyDescent="0.25">
      <c r="A431" s="170" t="s">
        <v>18356</v>
      </c>
      <c r="B431" s="170" t="s">
        <v>18357</v>
      </c>
      <c r="C431" s="171" t="s">
        <v>47</v>
      </c>
      <c r="D431" s="172" t="s">
        <v>24401</v>
      </c>
    </row>
    <row r="432" spans="1:4" ht="11.85" customHeight="1" x14ac:dyDescent="0.25">
      <c r="A432" s="170" t="s">
        <v>18358</v>
      </c>
      <c r="B432" s="170" t="s">
        <v>18359</v>
      </c>
      <c r="C432" s="171" t="s">
        <v>47</v>
      </c>
      <c r="D432" s="172" t="s">
        <v>24885</v>
      </c>
    </row>
    <row r="433" spans="1:4" ht="11.85" customHeight="1" x14ac:dyDescent="0.25">
      <c r="A433" s="170" t="s">
        <v>18361</v>
      </c>
      <c r="B433" s="170" t="s">
        <v>18362</v>
      </c>
      <c r="C433" s="171" t="s">
        <v>17789</v>
      </c>
      <c r="D433" s="172" t="s">
        <v>24704</v>
      </c>
    </row>
    <row r="434" spans="1:4" ht="11.85" customHeight="1" x14ac:dyDescent="0.25">
      <c r="A434" s="170" t="s">
        <v>18363</v>
      </c>
      <c r="B434" s="170" t="s">
        <v>18364</v>
      </c>
      <c r="C434" s="171" t="s">
        <v>47</v>
      </c>
      <c r="D434" s="172" t="s">
        <v>24886</v>
      </c>
    </row>
    <row r="435" spans="1:4" ht="11.85" customHeight="1" x14ac:dyDescent="0.25">
      <c r="A435" s="170" t="s">
        <v>18365</v>
      </c>
      <c r="B435" s="170" t="s">
        <v>18366</v>
      </c>
      <c r="C435" s="171" t="s">
        <v>47</v>
      </c>
      <c r="D435" s="172" t="s">
        <v>24887</v>
      </c>
    </row>
    <row r="436" spans="1:4" ht="21.9" customHeight="1" x14ac:dyDescent="0.25">
      <c r="A436" s="170" t="s">
        <v>18367</v>
      </c>
      <c r="B436" s="170" t="s">
        <v>18368</v>
      </c>
      <c r="C436" s="171" t="s">
        <v>47</v>
      </c>
      <c r="D436" s="172" t="s">
        <v>24888</v>
      </c>
    </row>
    <row r="437" spans="1:4" ht="11.85" customHeight="1" x14ac:dyDescent="0.25">
      <c r="A437" s="170" t="s">
        <v>18369</v>
      </c>
      <c r="B437" s="170" t="s">
        <v>18370</v>
      </c>
      <c r="C437" s="171" t="s">
        <v>47</v>
      </c>
      <c r="D437" s="172" t="s">
        <v>24889</v>
      </c>
    </row>
    <row r="438" spans="1:4" ht="11.85" customHeight="1" x14ac:dyDescent="0.25">
      <c r="A438" s="170" t="s">
        <v>18371</v>
      </c>
      <c r="B438" s="170" t="s">
        <v>18372</v>
      </c>
      <c r="C438" s="171" t="s">
        <v>47</v>
      </c>
      <c r="D438" s="172" t="s">
        <v>24890</v>
      </c>
    </row>
    <row r="439" spans="1:4" ht="11.85" customHeight="1" x14ac:dyDescent="0.25">
      <c r="A439" s="170" t="s">
        <v>18373</v>
      </c>
      <c r="B439" s="170" t="s">
        <v>18374</v>
      </c>
      <c r="C439" s="171" t="s">
        <v>17789</v>
      </c>
      <c r="D439" s="172" t="s">
        <v>24704</v>
      </c>
    </row>
    <row r="440" spans="1:4" ht="11.85" customHeight="1" x14ac:dyDescent="0.25">
      <c r="A440" s="170" t="s">
        <v>18375</v>
      </c>
      <c r="B440" s="170" t="s">
        <v>18376</v>
      </c>
      <c r="C440" s="171" t="s">
        <v>6</v>
      </c>
      <c r="D440" s="172" t="s">
        <v>24891</v>
      </c>
    </row>
    <row r="441" spans="1:4" ht="12" customHeight="1" x14ac:dyDescent="0.25">
      <c r="A441" s="170" t="s">
        <v>18377</v>
      </c>
      <c r="B441" s="170" t="s">
        <v>18378</v>
      </c>
      <c r="C441" s="171" t="s">
        <v>6</v>
      </c>
      <c r="D441" s="172" t="s">
        <v>24892</v>
      </c>
    </row>
    <row r="442" spans="1:4" ht="11.85" customHeight="1" x14ac:dyDescent="0.25">
      <c r="A442" s="170" t="s">
        <v>18379</v>
      </c>
      <c r="B442" s="170" t="s">
        <v>18380</v>
      </c>
      <c r="C442" s="171" t="s">
        <v>6</v>
      </c>
      <c r="D442" s="172" t="s">
        <v>24893</v>
      </c>
    </row>
    <row r="443" spans="1:4" ht="11.85" customHeight="1" x14ac:dyDescent="0.25">
      <c r="A443" s="170" t="s">
        <v>18381</v>
      </c>
      <c r="B443" s="170" t="s">
        <v>18382</v>
      </c>
      <c r="C443" s="171" t="s">
        <v>6</v>
      </c>
      <c r="D443" s="172" t="s">
        <v>24894</v>
      </c>
    </row>
    <row r="444" spans="1:4" ht="11.85" customHeight="1" x14ac:dyDescent="0.25">
      <c r="A444" s="170" t="s">
        <v>18383</v>
      </c>
      <c r="B444" s="170" t="s">
        <v>18384</v>
      </c>
      <c r="C444" s="171" t="s">
        <v>6</v>
      </c>
      <c r="D444" s="172" t="s">
        <v>24895</v>
      </c>
    </row>
    <row r="445" spans="1:4" ht="11.85" customHeight="1" x14ac:dyDescent="0.25">
      <c r="A445" s="170" t="s">
        <v>18385</v>
      </c>
      <c r="B445" s="170" t="s">
        <v>18386</v>
      </c>
      <c r="C445" s="171" t="s">
        <v>6</v>
      </c>
      <c r="D445" s="172" t="s">
        <v>24896</v>
      </c>
    </row>
    <row r="446" spans="1:4" ht="12" customHeight="1" x14ac:dyDescent="0.25">
      <c r="A446" s="170" t="s">
        <v>18387</v>
      </c>
      <c r="B446" s="170" t="s">
        <v>18388</v>
      </c>
      <c r="C446" s="171" t="s">
        <v>6</v>
      </c>
      <c r="D446" s="172" t="s">
        <v>24897</v>
      </c>
    </row>
    <row r="447" spans="1:4" ht="11.85" customHeight="1" x14ac:dyDescent="0.25">
      <c r="A447" s="170" t="s">
        <v>18389</v>
      </c>
      <c r="B447" s="170" t="s">
        <v>18390</v>
      </c>
      <c r="C447" s="171" t="s">
        <v>6</v>
      </c>
      <c r="D447" s="172" t="s">
        <v>24898</v>
      </c>
    </row>
    <row r="448" spans="1:4" ht="11.85" customHeight="1" x14ac:dyDescent="0.25">
      <c r="A448" s="170" t="s">
        <v>18391</v>
      </c>
      <c r="B448" s="170" t="s">
        <v>18392</v>
      </c>
      <c r="C448" s="171" t="s">
        <v>6</v>
      </c>
      <c r="D448" s="172" t="s">
        <v>24899</v>
      </c>
    </row>
    <row r="449" spans="1:4" ht="11.85" customHeight="1" x14ac:dyDescent="0.25">
      <c r="A449" s="170" t="s">
        <v>18393</v>
      </c>
      <c r="B449" s="170" t="s">
        <v>18394</v>
      </c>
      <c r="C449" s="171" t="s">
        <v>6</v>
      </c>
      <c r="D449" s="172" t="s">
        <v>24900</v>
      </c>
    </row>
    <row r="450" spans="1:4" ht="11.85" customHeight="1" x14ac:dyDescent="0.25">
      <c r="A450" s="170" t="s">
        <v>18395</v>
      </c>
      <c r="B450" s="170" t="s">
        <v>18396</v>
      </c>
      <c r="C450" s="171" t="s">
        <v>6</v>
      </c>
      <c r="D450" s="172" t="s">
        <v>24901</v>
      </c>
    </row>
    <row r="451" spans="1:4" ht="12" customHeight="1" x14ac:dyDescent="0.25">
      <c r="A451" s="170" t="s">
        <v>18397</v>
      </c>
      <c r="B451" s="170" t="s">
        <v>18398</v>
      </c>
      <c r="C451" s="171" t="s">
        <v>6</v>
      </c>
      <c r="D451" s="172" t="s">
        <v>24902</v>
      </c>
    </row>
    <row r="452" spans="1:4" ht="11.85" customHeight="1" x14ac:dyDescent="0.25">
      <c r="A452" s="170" t="s">
        <v>18399</v>
      </c>
      <c r="B452" s="170" t="s">
        <v>18400</v>
      </c>
      <c r="C452" s="171" t="s">
        <v>6</v>
      </c>
      <c r="D452" s="172" t="s">
        <v>24903</v>
      </c>
    </row>
    <row r="453" spans="1:4" ht="11.85" customHeight="1" x14ac:dyDescent="0.25">
      <c r="A453" s="170" t="s">
        <v>18401</v>
      </c>
      <c r="B453" s="170" t="s">
        <v>18402</v>
      </c>
      <c r="C453" s="171" t="s">
        <v>6</v>
      </c>
      <c r="D453" s="172" t="s">
        <v>24904</v>
      </c>
    </row>
    <row r="454" spans="1:4" ht="11.85" customHeight="1" x14ac:dyDescent="0.25">
      <c r="A454" s="170" t="s">
        <v>24055</v>
      </c>
      <c r="B454" s="170" t="s">
        <v>24056</v>
      </c>
      <c r="C454" s="171" t="s">
        <v>6</v>
      </c>
      <c r="D454" s="172" t="s">
        <v>24905</v>
      </c>
    </row>
    <row r="455" spans="1:4" ht="11.85" customHeight="1" x14ac:dyDescent="0.25">
      <c r="A455" s="170" t="s">
        <v>18403</v>
      </c>
      <c r="B455" s="170" t="s">
        <v>18404</v>
      </c>
      <c r="C455" s="171" t="s">
        <v>6</v>
      </c>
      <c r="D455" s="172" t="s">
        <v>24906</v>
      </c>
    </row>
    <row r="456" spans="1:4" ht="11.85" customHeight="1" x14ac:dyDescent="0.25">
      <c r="A456" s="170" t="s">
        <v>18405</v>
      </c>
      <c r="B456" s="170" t="s">
        <v>18406</v>
      </c>
      <c r="C456" s="171" t="s">
        <v>6</v>
      </c>
      <c r="D456" s="172" t="s">
        <v>24907</v>
      </c>
    </row>
    <row r="457" spans="1:4" ht="12" customHeight="1" x14ac:dyDescent="0.25">
      <c r="A457" s="170" t="s">
        <v>18407</v>
      </c>
      <c r="B457" s="170" t="s">
        <v>18408</v>
      </c>
      <c r="C457" s="171" t="s">
        <v>6</v>
      </c>
      <c r="D457" s="172" t="s">
        <v>24908</v>
      </c>
    </row>
    <row r="458" spans="1:4" ht="11.85" customHeight="1" x14ac:dyDescent="0.25">
      <c r="A458" s="170" t="s">
        <v>18409</v>
      </c>
      <c r="B458" s="170" t="s">
        <v>18410</v>
      </c>
      <c r="C458" s="171" t="s">
        <v>6</v>
      </c>
      <c r="D458" s="172" t="s">
        <v>24909</v>
      </c>
    </row>
    <row r="459" spans="1:4" ht="11.85" customHeight="1" x14ac:dyDescent="0.25">
      <c r="A459" s="170" t="s">
        <v>18411</v>
      </c>
      <c r="B459" s="170" t="s">
        <v>18412</v>
      </c>
      <c r="C459" s="171" t="s">
        <v>6</v>
      </c>
      <c r="D459" s="172" t="s">
        <v>24910</v>
      </c>
    </row>
    <row r="460" spans="1:4" ht="11.85" customHeight="1" x14ac:dyDescent="0.25">
      <c r="A460" s="170" t="s">
        <v>18413</v>
      </c>
      <c r="B460" s="170" t="s">
        <v>18414</v>
      </c>
      <c r="C460" s="171" t="s">
        <v>6</v>
      </c>
      <c r="D460" s="172" t="s">
        <v>24911</v>
      </c>
    </row>
    <row r="461" spans="1:4" ht="11.85" customHeight="1" x14ac:dyDescent="0.25">
      <c r="A461" s="170" t="s">
        <v>18415</v>
      </c>
      <c r="B461" s="170" t="s">
        <v>18416</v>
      </c>
      <c r="C461" s="171" t="s">
        <v>6</v>
      </c>
      <c r="D461" s="172" t="s">
        <v>24912</v>
      </c>
    </row>
    <row r="462" spans="1:4" ht="21.9" customHeight="1" x14ac:dyDescent="0.25">
      <c r="A462" s="170" t="s">
        <v>18417</v>
      </c>
      <c r="B462" s="170" t="s">
        <v>18418</v>
      </c>
      <c r="C462" s="171" t="s">
        <v>6</v>
      </c>
      <c r="D462" s="172" t="s">
        <v>24913</v>
      </c>
    </row>
    <row r="463" spans="1:4" ht="21.9" customHeight="1" x14ac:dyDescent="0.25">
      <c r="A463" s="170" t="s">
        <v>18419</v>
      </c>
      <c r="B463" s="170" t="s">
        <v>18420</v>
      </c>
      <c r="C463" s="171" t="s">
        <v>6</v>
      </c>
      <c r="D463" s="172" t="s">
        <v>24914</v>
      </c>
    </row>
    <row r="464" spans="1:4" ht="21.9" customHeight="1" x14ac:dyDescent="0.25">
      <c r="A464" s="170" t="s">
        <v>18421</v>
      </c>
      <c r="B464" s="170" t="s">
        <v>18422</v>
      </c>
      <c r="C464" s="171" t="s">
        <v>6</v>
      </c>
      <c r="D464" s="172" t="s">
        <v>24915</v>
      </c>
    </row>
    <row r="465" spans="1:4" ht="21.9" customHeight="1" x14ac:dyDescent="0.25">
      <c r="A465" s="170" t="s">
        <v>18423</v>
      </c>
      <c r="B465" s="170" t="s">
        <v>18424</v>
      </c>
      <c r="C465" s="171" t="s">
        <v>6</v>
      </c>
      <c r="D465" s="172" t="s">
        <v>24916</v>
      </c>
    </row>
    <row r="466" spans="1:4" ht="21.9" customHeight="1" x14ac:dyDescent="0.25">
      <c r="A466" s="170" t="s">
        <v>18425</v>
      </c>
      <c r="B466" s="170" t="s">
        <v>18426</v>
      </c>
      <c r="C466" s="171" t="s">
        <v>6</v>
      </c>
      <c r="D466" s="172" t="s">
        <v>24917</v>
      </c>
    </row>
    <row r="467" spans="1:4" ht="21.9" customHeight="1" x14ac:dyDescent="0.25">
      <c r="A467" s="173" t="s">
        <v>18427</v>
      </c>
      <c r="B467" s="173" t="s">
        <v>18428</v>
      </c>
      <c r="C467" s="174" t="s">
        <v>6</v>
      </c>
      <c r="D467" s="175" t="s">
        <v>24918</v>
      </c>
    </row>
    <row r="468" spans="1:4" ht="23.85" customHeight="1" x14ac:dyDescent="0.3">
      <c r="A468"/>
      <c r="B468"/>
      <c r="C468"/>
      <c r="D468"/>
    </row>
    <row r="469" spans="1:4" ht="1.65" customHeight="1" x14ac:dyDescent="0.3">
      <c r="A469" s="406" t="s">
        <v>24710</v>
      </c>
      <c r="B469" s="406"/>
      <c r="C469"/>
      <c r="D469"/>
    </row>
    <row r="470" spans="1:4" ht="7.35" customHeight="1" x14ac:dyDescent="0.3">
      <c r="A470" s="406"/>
      <c r="B470" s="406"/>
      <c r="C470"/>
      <c r="D470"/>
    </row>
    <row r="471" spans="1:4" ht="0.75" customHeight="1" x14ac:dyDescent="0.3">
      <c r="A471"/>
      <c r="B471"/>
      <c r="C471"/>
      <c r="D471"/>
    </row>
    <row r="472" spans="1:4" ht="14.4" x14ac:dyDescent="0.3">
      <c r="A472"/>
      <c r="B472"/>
      <c r="C472"/>
      <c r="D472"/>
    </row>
    <row r="473" spans="1:4" ht="13.5" customHeight="1" x14ac:dyDescent="0.3">
      <c r="A473"/>
      <c r="B473"/>
      <c r="C473" s="404"/>
      <c r="D473" s="404"/>
    </row>
    <row r="474" spans="1:4" ht="48.6" customHeight="1" x14ac:dyDescent="0.3">
      <c r="A474"/>
      <c r="B474"/>
      <c r="C474"/>
      <c r="D474"/>
    </row>
    <row r="475" spans="1:4" ht="13.5" customHeight="1" x14ac:dyDescent="0.3">
      <c r="A475"/>
      <c r="B475"/>
      <c r="C475"/>
      <c r="D475"/>
    </row>
    <row r="476" spans="1:4" ht="11.1" customHeight="1" x14ac:dyDescent="0.3">
      <c r="A476"/>
      <c r="B476"/>
      <c r="C476"/>
      <c r="D476"/>
    </row>
    <row r="477" spans="1:4" ht="11.25" customHeight="1" x14ac:dyDescent="0.25">
      <c r="A477" s="405" t="s">
        <v>24685</v>
      </c>
      <c r="B477" s="405"/>
      <c r="C477" s="167"/>
      <c r="D477" s="167"/>
    </row>
    <row r="478" spans="1:4" ht="24.9" customHeight="1" x14ac:dyDescent="0.3">
      <c r="A478"/>
      <c r="B478"/>
      <c r="C478"/>
      <c r="D478"/>
    </row>
    <row r="479" spans="1:4" ht="9" customHeight="1" x14ac:dyDescent="0.3">
      <c r="A479" s="169" t="s">
        <v>17748</v>
      </c>
      <c r="B479" s="169" t="s">
        <v>5161</v>
      </c>
      <c r="C479"/>
      <c r="D479"/>
    </row>
    <row r="480" spans="1:4" ht="12.15" customHeight="1" x14ac:dyDescent="0.3">
      <c r="A480"/>
      <c r="B480"/>
      <c r="C480"/>
      <c r="D480"/>
    </row>
    <row r="481" spans="1:4" ht="0.6" customHeight="1" x14ac:dyDescent="0.25">
      <c r="A481" s="407" t="s">
        <v>18429</v>
      </c>
      <c r="B481" s="407" t="s">
        <v>18430</v>
      </c>
      <c r="C481" s="408" t="s">
        <v>6</v>
      </c>
      <c r="D481" s="409" t="s">
        <v>24919</v>
      </c>
    </row>
    <row r="482" spans="1:4" ht="21.75" customHeight="1" x14ac:dyDescent="0.25">
      <c r="A482" s="407"/>
      <c r="B482" s="407"/>
      <c r="C482" s="408"/>
      <c r="D482" s="409"/>
    </row>
    <row r="483" spans="1:4" ht="11.85" customHeight="1" x14ac:dyDescent="0.25">
      <c r="A483" s="170" t="s">
        <v>18431</v>
      </c>
      <c r="B483" s="170" t="s">
        <v>18432</v>
      </c>
      <c r="C483" s="171" t="s">
        <v>6</v>
      </c>
      <c r="D483" s="172" t="s">
        <v>24920</v>
      </c>
    </row>
    <row r="484" spans="1:4" ht="11.85" customHeight="1" x14ac:dyDescent="0.25">
      <c r="A484" s="170" t="s">
        <v>18433</v>
      </c>
      <c r="B484" s="170" t="s">
        <v>18434</v>
      </c>
      <c r="C484" s="171" t="s">
        <v>6</v>
      </c>
      <c r="D484" s="172" t="s">
        <v>24921</v>
      </c>
    </row>
    <row r="485" spans="1:4" ht="11.85" customHeight="1" x14ac:dyDescent="0.25">
      <c r="A485" s="170" t="s">
        <v>18435</v>
      </c>
      <c r="B485" s="170" t="s">
        <v>18436</v>
      </c>
      <c r="C485" s="171" t="s">
        <v>6</v>
      </c>
      <c r="D485" s="172" t="s">
        <v>24922</v>
      </c>
    </row>
    <row r="486" spans="1:4" ht="21.9" customHeight="1" x14ac:dyDescent="0.25">
      <c r="A486" s="170" t="s">
        <v>18437</v>
      </c>
      <c r="B486" s="170" t="s">
        <v>18438</v>
      </c>
      <c r="C486" s="171" t="s">
        <v>17789</v>
      </c>
      <c r="D486" s="172" t="s">
        <v>24704</v>
      </c>
    </row>
    <row r="487" spans="1:4" ht="11.85" customHeight="1" x14ac:dyDescent="0.25">
      <c r="A487" s="170" t="s">
        <v>18439</v>
      </c>
      <c r="B487" s="170" t="s">
        <v>18440</v>
      </c>
      <c r="C487" s="171" t="s">
        <v>6</v>
      </c>
      <c r="D487" s="172" t="s">
        <v>24923</v>
      </c>
    </row>
    <row r="488" spans="1:4" ht="11.85" customHeight="1" x14ac:dyDescent="0.25">
      <c r="A488" s="170" t="s">
        <v>18441</v>
      </c>
      <c r="B488" s="170" t="s">
        <v>18442</v>
      </c>
      <c r="C488" s="171" t="s">
        <v>6</v>
      </c>
      <c r="D488" s="172" t="s">
        <v>24924</v>
      </c>
    </row>
    <row r="489" spans="1:4" ht="11.85" customHeight="1" x14ac:dyDescent="0.25">
      <c r="A489" s="170" t="s">
        <v>18443</v>
      </c>
      <c r="B489" s="170" t="s">
        <v>18444</v>
      </c>
      <c r="C489" s="171" t="s">
        <v>6</v>
      </c>
      <c r="D489" s="172" t="s">
        <v>24925</v>
      </c>
    </row>
    <row r="490" spans="1:4" ht="21.9" customHeight="1" x14ac:dyDescent="0.25">
      <c r="A490" s="170" t="s">
        <v>18445</v>
      </c>
      <c r="B490" s="170" t="s">
        <v>18446</v>
      </c>
      <c r="C490" s="171" t="s">
        <v>6</v>
      </c>
      <c r="D490" s="172" t="s">
        <v>24926</v>
      </c>
    </row>
    <row r="491" spans="1:4" ht="21.9" customHeight="1" x14ac:dyDescent="0.25">
      <c r="A491" s="170" t="s">
        <v>18447</v>
      </c>
      <c r="B491" s="170" t="s">
        <v>18448</v>
      </c>
      <c r="C491" s="171" t="s">
        <v>6</v>
      </c>
      <c r="D491" s="172" t="s">
        <v>24927</v>
      </c>
    </row>
    <row r="492" spans="1:4" ht="21.9" customHeight="1" x14ac:dyDescent="0.25">
      <c r="A492" s="170" t="s">
        <v>18449</v>
      </c>
      <c r="B492" s="170" t="s">
        <v>18450</v>
      </c>
      <c r="C492" s="171" t="s">
        <v>6</v>
      </c>
      <c r="D492" s="172" t="s">
        <v>24928</v>
      </c>
    </row>
    <row r="493" spans="1:4" ht="11.85" customHeight="1" x14ac:dyDescent="0.25">
      <c r="A493" s="170" t="s">
        <v>18451</v>
      </c>
      <c r="B493" s="170" t="s">
        <v>18452</v>
      </c>
      <c r="C493" s="171" t="s">
        <v>6</v>
      </c>
      <c r="D493" s="172" t="s">
        <v>24929</v>
      </c>
    </row>
    <row r="494" spans="1:4" ht="11.85" customHeight="1" x14ac:dyDescent="0.25">
      <c r="A494" s="170" t="s">
        <v>18453</v>
      </c>
      <c r="B494" s="170" t="s">
        <v>18454</v>
      </c>
      <c r="C494" s="171" t="s">
        <v>6</v>
      </c>
      <c r="D494" s="172" t="s">
        <v>24930</v>
      </c>
    </row>
    <row r="495" spans="1:4" ht="11.85" customHeight="1" x14ac:dyDescent="0.25">
      <c r="A495" s="170" t="s">
        <v>18455</v>
      </c>
      <c r="B495" s="170" t="s">
        <v>18456</v>
      </c>
      <c r="C495" s="171" t="s">
        <v>6</v>
      </c>
      <c r="D495" s="172" t="s">
        <v>24931</v>
      </c>
    </row>
    <row r="496" spans="1:4" ht="21.9" customHeight="1" x14ac:dyDescent="0.25">
      <c r="A496" s="170" t="s">
        <v>18457</v>
      </c>
      <c r="B496" s="170" t="s">
        <v>18458</v>
      </c>
      <c r="C496" s="171" t="s">
        <v>6</v>
      </c>
      <c r="D496" s="172" t="s">
        <v>24913</v>
      </c>
    </row>
    <row r="497" spans="1:4" ht="11.85" customHeight="1" x14ac:dyDescent="0.25">
      <c r="A497" s="170" t="s">
        <v>18459</v>
      </c>
      <c r="B497" s="170" t="s">
        <v>18460</v>
      </c>
      <c r="C497" s="171" t="s">
        <v>6</v>
      </c>
      <c r="D497" s="172" t="s">
        <v>24931</v>
      </c>
    </row>
    <row r="498" spans="1:4" ht="11.85" customHeight="1" x14ac:dyDescent="0.25">
      <c r="A498" s="170" t="s">
        <v>18461</v>
      </c>
      <c r="B498" s="170" t="s">
        <v>18462</v>
      </c>
      <c r="C498" s="171" t="s">
        <v>6</v>
      </c>
      <c r="D498" s="172" t="s">
        <v>24932</v>
      </c>
    </row>
    <row r="499" spans="1:4" ht="32.25" customHeight="1" x14ac:dyDescent="0.25">
      <c r="A499" s="170" t="s">
        <v>18463</v>
      </c>
      <c r="B499" s="170" t="s">
        <v>18438</v>
      </c>
      <c r="C499" s="171" t="s">
        <v>17789</v>
      </c>
      <c r="D499" s="172" t="s">
        <v>24704</v>
      </c>
    </row>
    <row r="500" spans="1:4" ht="32.25" customHeight="1" x14ac:dyDescent="0.25">
      <c r="A500" s="170" t="s">
        <v>18464</v>
      </c>
      <c r="B500" s="170" t="s">
        <v>18465</v>
      </c>
      <c r="C500" s="171" t="s">
        <v>17789</v>
      </c>
      <c r="D500" s="172" t="s">
        <v>24704</v>
      </c>
    </row>
    <row r="501" spans="1:4" ht="11.85" customHeight="1" x14ac:dyDescent="0.25">
      <c r="A501" s="170" t="s">
        <v>18466</v>
      </c>
      <c r="B501" s="170" t="s">
        <v>18467</v>
      </c>
      <c r="C501" s="171" t="s">
        <v>17789</v>
      </c>
      <c r="D501" s="172" t="s">
        <v>24704</v>
      </c>
    </row>
    <row r="502" spans="1:4" ht="11.85" customHeight="1" x14ac:dyDescent="0.25">
      <c r="A502" s="170" t="s">
        <v>18468</v>
      </c>
      <c r="B502" s="170" t="s">
        <v>18469</v>
      </c>
      <c r="C502" s="171" t="s">
        <v>37</v>
      </c>
      <c r="D502" s="172" t="s">
        <v>24933</v>
      </c>
    </row>
    <row r="503" spans="1:4" ht="11.85" customHeight="1" x14ac:dyDescent="0.25">
      <c r="A503" s="170" t="s">
        <v>18470</v>
      </c>
      <c r="B503" s="170" t="s">
        <v>18471</v>
      </c>
      <c r="C503" s="171" t="s">
        <v>37</v>
      </c>
      <c r="D503" s="172" t="s">
        <v>24934</v>
      </c>
    </row>
    <row r="504" spans="1:4" ht="12" customHeight="1" x14ac:dyDescent="0.25">
      <c r="A504" s="170" t="s">
        <v>18472</v>
      </c>
      <c r="B504" s="170" t="s">
        <v>18473</v>
      </c>
      <c r="C504" s="171" t="s">
        <v>6</v>
      </c>
      <c r="D504" s="172" t="s">
        <v>24935</v>
      </c>
    </row>
    <row r="505" spans="1:4" ht="11.85" customHeight="1" x14ac:dyDescent="0.25">
      <c r="A505" s="170" t="s">
        <v>18474</v>
      </c>
      <c r="B505" s="170" t="s">
        <v>18475</v>
      </c>
      <c r="C505" s="171" t="s">
        <v>37</v>
      </c>
      <c r="D505" s="172" t="s">
        <v>24936</v>
      </c>
    </row>
    <row r="506" spans="1:4" ht="11.85" customHeight="1" x14ac:dyDescent="0.25">
      <c r="A506" s="170" t="s">
        <v>18476</v>
      </c>
      <c r="B506" s="170" t="s">
        <v>18477</v>
      </c>
      <c r="C506" s="171" t="s">
        <v>6</v>
      </c>
      <c r="D506" s="172" t="s">
        <v>24937</v>
      </c>
    </row>
    <row r="507" spans="1:4" ht="11.85" customHeight="1" x14ac:dyDescent="0.25">
      <c r="A507" s="170" t="s">
        <v>18478</v>
      </c>
      <c r="B507" s="170" t="s">
        <v>18479</v>
      </c>
      <c r="C507" s="171" t="s">
        <v>6</v>
      </c>
      <c r="D507" s="172" t="s">
        <v>24938</v>
      </c>
    </row>
    <row r="508" spans="1:4" ht="11.85" customHeight="1" x14ac:dyDescent="0.25">
      <c r="A508" s="170" t="s">
        <v>18480</v>
      </c>
      <c r="B508" s="170" t="s">
        <v>18481</v>
      </c>
      <c r="C508" s="171" t="s">
        <v>6</v>
      </c>
      <c r="D508" s="172" t="s">
        <v>24939</v>
      </c>
    </row>
    <row r="509" spans="1:4" ht="11.85" customHeight="1" x14ac:dyDescent="0.25">
      <c r="A509" s="170" t="s">
        <v>18482</v>
      </c>
      <c r="B509" s="170" t="s">
        <v>18483</v>
      </c>
      <c r="C509" s="171" t="s">
        <v>6</v>
      </c>
      <c r="D509" s="172" t="s">
        <v>24940</v>
      </c>
    </row>
    <row r="510" spans="1:4" ht="11.85" customHeight="1" x14ac:dyDescent="0.25">
      <c r="A510" s="170" t="s">
        <v>18484</v>
      </c>
      <c r="B510" s="170" t="s">
        <v>18485</v>
      </c>
      <c r="C510" s="171" t="s">
        <v>6</v>
      </c>
      <c r="D510" s="172" t="s">
        <v>24941</v>
      </c>
    </row>
    <row r="511" spans="1:4" ht="11.85" customHeight="1" x14ac:dyDescent="0.25">
      <c r="A511" s="170" t="s">
        <v>18486</v>
      </c>
      <c r="B511" s="170" t="s">
        <v>18487</v>
      </c>
      <c r="C511" s="171" t="s">
        <v>6</v>
      </c>
      <c r="D511" s="172" t="s">
        <v>24942</v>
      </c>
    </row>
    <row r="512" spans="1:4" ht="11.85" customHeight="1" x14ac:dyDescent="0.25">
      <c r="A512" s="170" t="s">
        <v>18488</v>
      </c>
      <c r="B512" s="170" t="s">
        <v>18489</v>
      </c>
      <c r="C512" s="171" t="s">
        <v>6</v>
      </c>
      <c r="D512" s="172" t="s">
        <v>24943</v>
      </c>
    </row>
    <row r="513" spans="1:4" ht="11.85" customHeight="1" x14ac:dyDescent="0.25">
      <c r="A513" s="170" t="s">
        <v>18490</v>
      </c>
      <c r="B513" s="170" t="s">
        <v>18491</v>
      </c>
      <c r="C513" s="171" t="s">
        <v>37</v>
      </c>
      <c r="D513" s="172" t="s">
        <v>24944</v>
      </c>
    </row>
    <row r="514" spans="1:4" ht="11.85" customHeight="1" x14ac:dyDescent="0.25">
      <c r="A514" s="170" t="s">
        <v>18492</v>
      </c>
      <c r="B514" s="170" t="s">
        <v>18493</v>
      </c>
      <c r="C514" s="171" t="s">
        <v>6</v>
      </c>
      <c r="D514" s="172" t="s">
        <v>24945</v>
      </c>
    </row>
    <row r="515" spans="1:4" ht="12" customHeight="1" x14ac:dyDescent="0.25">
      <c r="A515" s="170" t="s">
        <v>18494</v>
      </c>
      <c r="B515" s="170" t="s">
        <v>18495</v>
      </c>
      <c r="C515" s="171" t="s">
        <v>6</v>
      </c>
      <c r="D515" s="172" t="s">
        <v>24946</v>
      </c>
    </row>
    <row r="516" spans="1:4" ht="11.85" customHeight="1" x14ac:dyDescent="0.25">
      <c r="A516" s="170" t="s">
        <v>18496</v>
      </c>
      <c r="B516" s="170" t="s">
        <v>18497</v>
      </c>
      <c r="C516" s="171" t="s">
        <v>37</v>
      </c>
      <c r="D516" s="172" t="s">
        <v>24947</v>
      </c>
    </row>
    <row r="517" spans="1:4" ht="11.85" customHeight="1" x14ac:dyDescent="0.25">
      <c r="A517" s="170" t="s">
        <v>18498</v>
      </c>
      <c r="B517" s="170" t="s">
        <v>18499</v>
      </c>
      <c r="C517" s="171" t="s">
        <v>37</v>
      </c>
      <c r="D517" s="172" t="s">
        <v>24948</v>
      </c>
    </row>
    <row r="518" spans="1:4" ht="11.85" customHeight="1" x14ac:dyDescent="0.25">
      <c r="A518" s="170" t="s">
        <v>18500</v>
      </c>
      <c r="B518" s="170" t="s">
        <v>18501</v>
      </c>
      <c r="C518" s="171" t="s">
        <v>6</v>
      </c>
      <c r="D518" s="172" t="s">
        <v>24949</v>
      </c>
    </row>
    <row r="519" spans="1:4" ht="11.85" customHeight="1" x14ac:dyDescent="0.25">
      <c r="A519" s="170" t="s">
        <v>18502</v>
      </c>
      <c r="B519" s="170" t="s">
        <v>18503</v>
      </c>
      <c r="C519" s="171" t="s">
        <v>37</v>
      </c>
      <c r="D519" s="172" t="s">
        <v>24950</v>
      </c>
    </row>
    <row r="520" spans="1:4" ht="11.85" customHeight="1" x14ac:dyDescent="0.25">
      <c r="A520" s="170" t="s">
        <v>18504</v>
      </c>
      <c r="B520" s="170" t="s">
        <v>18505</v>
      </c>
      <c r="C520" s="171" t="s">
        <v>37</v>
      </c>
      <c r="D520" s="172" t="s">
        <v>24951</v>
      </c>
    </row>
    <row r="521" spans="1:4" ht="11.85" customHeight="1" x14ac:dyDescent="0.25">
      <c r="A521" s="170" t="s">
        <v>18506</v>
      </c>
      <c r="B521" s="170" t="s">
        <v>18507</v>
      </c>
      <c r="C521" s="171" t="s">
        <v>6</v>
      </c>
      <c r="D521" s="172" t="s">
        <v>24952</v>
      </c>
    </row>
    <row r="522" spans="1:4" ht="11.85" customHeight="1" x14ac:dyDescent="0.25">
      <c r="A522" s="170" t="s">
        <v>18508</v>
      </c>
      <c r="B522" s="170" t="s">
        <v>18509</v>
      </c>
      <c r="C522" s="171" t="s">
        <v>37</v>
      </c>
      <c r="D522" s="172" t="s">
        <v>24953</v>
      </c>
    </row>
    <row r="523" spans="1:4" ht="11.85" customHeight="1" x14ac:dyDescent="0.25">
      <c r="A523" s="170" t="s">
        <v>18510</v>
      </c>
      <c r="B523" s="170" t="s">
        <v>18511</v>
      </c>
      <c r="C523" s="171" t="s">
        <v>37</v>
      </c>
      <c r="D523" s="172" t="s">
        <v>24954</v>
      </c>
    </row>
    <row r="524" spans="1:4" ht="13.5" customHeight="1" x14ac:dyDescent="0.25">
      <c r="A524" s="170" t="s">
        <v>18512</v>
      </c>
      <c r="B524" s="170" t="s">
        <v>18513</v>
      </c>
      <c r="C524" s="171" t="s">
        <v>6</v>
      </c>
      <c r="D524" s="172" t="s">
        <v>24955</v>
      </c>
    </row>
    <row r="525" spans="1:4" ht="1.65" customHeight="1" x14ac:dyDescent="0.25">
      <c r="A525" s="173" t="s">
        <v>18514</v>
      </c>
      <c r="B525" s="173" t="s">
        <v>18515</v>
      </c>
      <c r="C525" s="174" t="s">
        <v>6</v>
      </c>
      <c r="D525" s="175" t="s">
        <v>24956</v>
      </c>
    </row>
    <row r="526" spans="1:4" ht="7.35" customHeight="1" x14ac:dyDescent="0.3">
      <c r="A526"/>
      <c r="B526"/>
      <c r="C526"/>
      <c r="D526"/>
    </row>
    <row r="527" spans="1:4" ht="0.75" customHeight="1" x14ac:dyDescent="0.3">
      <c r="A527" s="406" t="s">
        <v>24710</v>
      </c>
      <c r="B527" s="406"/>
      <c r="C527"/>
      <c r="D527"/>
    </row>
    <row r="528" spans="1:4" ht="14.4" x14ac:dyDescent="0.3">
      <c r="A528" s="406"/>
      <c r="B528" s="406"/>
      <c r="C528"/>
      <c r="D528"/>
    </row>
    <row r="529" spans="1:4" ht="13.5" customHeight="1" x14ac:dyDescent="0.3">
      <c r="A529"/>
      <c r="B529"/>
      <c r="C529"/>
      <c r="D529"/>
    </row>
    <row r="530" spans="1:4" ht="48.6" customHeight="1" x14ac:dyDescent="0.3">
      <c r="A530"/>
      <c r="B530"/>
      <c r="C530"/>
      <c r="D530"/>
    </row>
    <row r="531" spans="1:4" ht="13.5" customHeight="1" x14ac:dyDescent="0.3">
      <c r="A531"/>
      <c r="B531"/>
      <c r="C531" s="404"/>
      <c r="D531" s="404"/>
    </row>
    <row r="532" spans="1:4" ht="11.1" customHeight="1" x14ac:dyDescent="0.3">
      <c r="A532"/>
      <c r="B532"/>
      <c r="C532"/>
      <c r="D532"/>
    </row>
    <row r="533" spans="1:4" ht="11.25" customHeight="1" x14ac:dyDescent="0.3">
      <c r="A533"/>
      <c r="B533"/>
      <c r="C533"/>
      <c r="D533"/>
    </row>
    <row r="534" spans="1:4" ht="24.9" customHeight="1" x14ac:dyDescent="0.3">
      <c r="A534"/>
      <c r="B534"/>
      <c r="C534"/>
      <c r="D534"/>
    </row>
    <row r="535" spans="1:4" ht="9" customHeight="1" x14ac:dyDescent="0.25">
      <c r="A535" s="405" t="s">
        <v>24685</v>
      </c>
      <c r="B535" s="405"/>
      <c r="C535" s="167"/>
      <c r="D535" s="167"/>
    </row>
    <row r="536" spans="1:4" ht="12.15" customHeight="1" x14ac:dyDescent="0.3">
      <c r="A536"/>
      <c r="B536"/>
      <c r="C536"/>
      <c r="D536"/>
    </row>
    <row r="537" spans="1:4" ht="0.6" customHeight="1" x14ac:dyDescent="0.3">
      <c r="A537" s="169" t="s">
        <v>17748</v>
      </c>
      <c r="B537" s="169" t="s">
        <v>5161</v>
      </c>
      <c r="C537"/>
      <c r="D537"/>
    </row>
    <row r="538" spans="1:4" ht="11.4" customHeight="1" x14ac:dyDescent="0.3">
      <c r="A538"/>
      <c r="B538"/>
      <c r="C538"/>
      <c r="D538"/>
    </row>
    <row r="539" spans="1:4" ht="11.85" customHeight="1" x14ac:dyDescent="0.25">
      <c r="A539" s="407" t="s">
        <v>18516</v>
      </c>
      <c r="B539" s="407" t="s">
        <v>18517</v>
      </c>
      <c r="C539" s="408" t="s">
        <v>6</v>
      </c>
      <c r="D539" s="409" t="s">
        <v>24957</v>
      </c>
    </row>
    <row r="540" spans="1:4" ht="11.85" customHeight="1" x14ac:dyDescent="0.25">
      <c r="A540" s="407"/>
      <c r="B540" s="407"/>
      <c r="C540" s="408"/>
      <c r="D540" s="409"/>
    </row>
    <row r="541" spans="1:4" ht="11.85" customHeight="1" x14ac:dyDescent="0.25">
      <c r="A541" s="170" t="s">
        <v>18518</v>
      </c>
      <c r="B541" s="170" t="s">
        <v>18519</v>
      </c>
      <c r="C541" s="171" t="s">
        <v>6</v>
      </c>
      <c r="D541" s="172" t="s">
        <v>24958</v>
      </c>
    </row>
    <row r="542" spans="1:4" ht="11.85" customHeight="1" x14ac:dyDescent="0.25">
      <c r="A542" s="170" t="s">
        <v>18520</v>
      </c>
      <c r="B542" s="170" t="s">
        <v>18521</v>
      </c>
      <c r="C542" s="171" t="s">
        <v>6</v>
      </c>
      <c r="D542" s="172" t="s">
        <v>24959</v>
      </c>
    </row>
    <row r="543" spans="1:4" ht="12" customHeight="1" x14ac:dyDescent="0.25">
      <c r="A543" s="170" t="s">
        <v>18522</v>
      </c>
      <c r="B543" s="170" t="s">
        <v>18523</v>
      </c>
      <c r="C543" s="171" t="s">
        <v>6</v>
      </c>
      <c r="D543" s="172" t="s">
        <v>24960</v>
      </c>
    </row>
    <row r="544" spans="1:4" ht="11.85" customHeight="1" x14ac:dyDescent="0.25">
      <c r="A544" s="170" t="s">
        <v>18524</v>
      </c>
      <c r="B544" s="170" t="s">
        <v>18525</v>
      </c>
      <c r="C544" s="171" t="s">
        <v>17789</v>
      </c>
      <c r="D544" s="172" t="s">
        <v>24704</v>
      </c>
    </row>
    <row r="545" spans="1:4" ht="11.85" customHeight="1" x14ac:dyDescent="0.25">
      <c r="A545" s="170" t="s">
        <v>18526</v>
      </c>
      <c r="B545" s="170" t="s">
        <v>18527</v>
      </c>
      <c r="C545" s="171" t="s">
        <v>6</v>
      </c>
      <c r="D545" s="172" t="s">
        <v>24961</v>
      </c>
    </row>
    <row r="546" spans="1:4" ht="21.9" customHeight="1" x14ac:dyDescent="0.25">
      <c r="A546" s="170" t="s">
        <v>18528</v>
      </c>
      <c r="B546" s="170" t="s">
        <v>18529</v>
      </c>
      <c r="C546" s="171" t="s">
        <v>6</v>
      </c>
      <c r="D546" s="172" t="s">
        <v>24962</v>
      </c>
    </row>
    <row r="547" spans="1:4" ht="21.9" customHeight="1" x14ac:dyDescent="0.25">
      <c r="A547" s="170" t="s">
        <v>18530</v>
      </c>
      <c r="B547" s="170" t="s">
        <v>18531</v>
      </c>
      <c r="C547" s="171" t="s">
        <v>6</v>
      </c>
      <c r="D547" s="172" t="s">
        <v>24963</v>
      </c>
    </row>
    <row r="548" spans="1:4" ht="21.9" customHeight="1" x14ac:dyDescent="0.25">
      <c r="A548" s="170" t="s">
        <v>18532</v>
      </c>
      <c r="B548" s="170" t="s">
        <v>18533</v>
      </c>
      <c r="C548" s="171" t="s">
        <v>6</v>
      </c>
      <c r="D548" s="172" t="s">
        <v>24964</v>
      </c>
    </row>
    <row r="549" spans="1:4" ht="32.25" customHeight="1" x14ac:dyDescent="0.25">
      <c r="A549" s="170" t="s">
        <v>24057</v>
      </c>
      <c r="B549" s="170" t="s">
        <v>24058</v>
      </c>
      <c r="C549" s="171" t="s">
        <v>6</v>
      </c>
      <c r="D549" s="172" t="s">
        <v>24965</v>
      </c>
    </row>
    <row r="550" spans="1:4" ht="11.85" customHeight="1" x14ac:dyDescent="0.25">
      <c r="A550" s="170" t="s">
        <v>18534</v>
      </c>
      <c r="B550" s="170" t="s">
        <v>18535</v>
      </c>
      <c r="C550" s="171" t="s">
        <v>47</v>
      </c>
      <c r="D550" s="172" t="s">
        <v>24966</v>
      </c>
    </row>
    <row r="551" spans="1:4" ht="11.85" customHeight="1" x14ac:dyDescent="0.25">
      <c r="A551" s="170" t="s">
        <v>18536</v>
      </c>
      <c r="B551" s="170" t="s">
        <v>18537</v>
      </c>
      <c r="C551" s="171" t="s">
        <v>6</v>
      </c>
      <c r="D551" s="172" t="s">
        <v>24382</v>
      </c>
    </row>
    <row r="552" spans="1:4" ht="11.85" customHeight="1" x14ac:dyDescent="0.25">
      <c r="A552" s="170" t="s">
        <v>18538</v>
      </c>
      <c r="B552" s="170" t="s">
        <v>18525</v>
      </c>
      <c r="C552" s="171" t="s">
        <v>17789</v>
      </c>
      <c r="D552" s="172" t="s">
        <v>24704</v>
      </c>
    </row>
    <row r="553" spans="1:4" ht="11.85" customHeight="1" x14ac:dyDescent="0.25">
      <c r="A553" s="170" t="s">
        <v>18539</v>
      </c>
      <c r="B553" s="170" t="s">
        <v>18540</v>
      </c>
      <c r="C553" s="171" t="s">
        <v>47</v>
      </c>
      <c r="D553" s="172" t="s">
        <v>24261</v>
      </c>
    </row>
    <row r="554" spans="1:4" ht="11.85" customHeight="1" x14ac:dyDescent="0.25">
      <c r="A554" s="170" t="s">
        <v>18541</v>
      </c>
      <c r="B554" s="170" t="s">
        <v>17891</v>
      </c>
      <c r="C554" s="171" t="s">
        <v>17789</v>
      </c>
      <c r="D554" s="172" t="s">
        <v>24704</v>
      </c>
    </row>
    <row r="555" spans="1:4" ht="11.85" customHeight="1" x14ac:dyDescent="0.25">
      <c r="A555" s="170" t="s">
        <v>18542</v>
      </c>
      <c r="B555" s="170" t="s">
        <v>18543</v>
      </c>
      <c r="C555" s="171" t="s">
        <v>6</v>
      </c>
      <c r="D555" s="172" t="s">
        <v>950</v>
      </c>
    </row>
    <row r="556" spans="1:4" ht="11.85" customHeight="1" x14ac:dyDescent="0.25">
      <c r="A556" s="170" t="s">
        <v>18544</v>
      </c>
      <c r="B556" s="170" t="s">
        <v>18545</v>
      </c>
      <c r="C556" s="171" t="s">
        <v>6</v>
      </c>
      <c r="D556" s="172" t="s">
        <v>24967</v>
      </c>
    </row>
    <row r="557" spans="1:4" ht="12" customHeight="1" x14ac:dyDescent="0.25">
      <c r="A557" s="170" t="s">
        <v>18546</v>
      </c>
      <c r="B557" s="170" t="s">
        <v>18547</v>
      </c>
      <c r="C557" s="171" t="s">
        <v>37</v>
      </c>
      <c r="D557" s="172" t="s">
        <v>17697</v>
      </c>
    </row>
    <row r="558" spans="1:4" ht="11.85" customHeight="1" x14ac:dyDescent="0.25">
      <c r="A558" s="170" t="s">
        <v>18548</v>
      </c>
      <c r="B558" s="170" t="s">
        <v>18549</v>
      </c>
      <c r="C558" s="171" t="s">
        <v>37</v>
      </c>
      <c r="D558" s="172" t="s">
        <v>17677</v>
      </c>
    </row>
    <row r="559" spans="1:4" ht="21.9" customHeight="1" x14ac:dyDescent="0.25">
      <c r="A559" s="170" t="s">
        <v>18550</v>
      </c>
      <c r="B559" s="170" t="s">
        <v>18551</v>
      </c>
      <c r="C559" s="171" t="s">
        <v>6</v>
      </c>
      <c r="D559" s="172" t="s">
        <v>950</v>
      </c>
    </row>
    <row r="560" spans="1:4" ht="11.85" customHeight="1" x14ac:dyDescent="0.25">
      <c r="A560" s="170" t="s">
        <v>18552</v>
      </c>
      <c r="B560" s="170" t="s">
        <v>18553</v>
      </c>
      <c r="C560" s="171" t="s">
        <v>6</v>
      </c>
      <c r="D560" s="172" t="s">
        <v>17692</v>
      </c>
    </row>
    <row r="561" spans="1:4" ht="11.85" customHeight="1" x14ac:dyDescent="0.25">
      <c r="A561" s="170" t="s">
        <v>18554</v>
      </c>
      <c r="B561" s="170" t="s">
        <v>167</v>
      </c>
      <c r="C561" s="171" t="s">
        <v>6</v>
      </c>
      <c r="D561" s="172" t="s">
        <v>17692</v>
      </c>
    </row>
    <row r="562" spans="1:4" ht="12" customHeight="1" x14ac:dyDescent="0.25">
      <c r="A562" s="170" t="s">
        <v>18555</v>
      </c>
      <c r="B562" s="170" t="s">
        <v>163</v>
      </c>
      <c r="C562" s="171" t="s">
        <v>17789</v>
      </c>
      <c r="D562" s="172" t="s">
        <v>24704</v>
      </c>
    </row>
    <row r="563" spans="1:4" ht="11.85" customHeight="1" x14ac:dyDescent="0.25">
      <c r="A563" s="170" t="s">
        <v>18556</v>
      </c>
      <c r="B563" s="170" t="s">
        <v>18557</v>
      </c>
      <c r="C563" s="171" t="s">
        <v>6</v>
      </c>
      <c r="D563" s="172" t="s">
        <v>24078</v>
      </c>
    </row>
    <row r="564" spans="1:4" ht="11.85" customHeight="1" x14ac:dyDescent="0.25">
      <c r="A564" s="170" t="s">
        <v>18558</v>
      </c>
      <c r="B564" s="170" t="s">
        <v>18559</v>
      </c>
      <c r="C564" s="171" t="s">
        <v>6</v>
      </c>
      <c r="D564" s="172" t="s">
        <v>24968</v>
      </c>
    </row>
    <row r="565" spans="1:4" ht="11.85" customHeight="1" x14ac:dyDescent="0.25">
      <c r="A565" s="170" t="s">
        <v>18560</v>
      </c>
      <c r="B565" s="170" t="s">
        <v>18561</v>
      </c>
      <c r="C565" s="171" t="s">
        <v>37</v>
      </c>
      <c r="D565" s="172" t="s">
        <v>17733</v>
      </c>
    </row>
    <row r="566" spans="1:4" ht="11.85" customHeight="1" x14ac:dyDescent="0.25">
      <c r="A566" s="170" t="s">
        <v>18562</v>
      </c>
      <c r="B566" s="170" t="s">
        <v>18563</v>
      </c>
      <c r="C566" s="171" t="s">
        <v>37</v>
      </c>
      <c r="D566" s="172" t="s">
        <v>23987</v>
      </c>
    </row>
    <row r="567" spans="1:4" ht="21.9" customHeight="1" x14ac:dyDescent="0.25">
      <c r="A567" s="170" t="s">
        <v>18564</v>
      </c>
      <c r="B567" s="170" t="s">
        <v>18565</v>
      </c>
      <c r="C567" s="171" t="s">
        <v>6</v>
      </c>
      <c r="D567" s="172" t="s">
        <v>24582</v>
      </c>
    </row>
    <row r="568" spans="1:4" ht="11.85" customHeight="1" x14ac:dyDescent="0.25">
      <c r="A568" s="170" t="s">
        <v>18566</v>
      </c>
      <c r="B568" s="170" t="s">
        <v>18567</v>
      </c>
      <c r="C568" s="171" t="s">
        <v>6</v>
      </c>
      <c r="D568" s="172" t="s">
        <v>24423</v>
      </c>
    </row>
    <row r="569" spans="1:4" ht="11.85" customHeight="1" x14ac:dyDescent="0.25">
      <c r="A569" s="170" t="s">
        <v>18568</v>
      </c>
      <c r="B569" s="170" t="s">
        <v>18569</v>
      </c>
      <c r="C569" s="171" t="s">
        <v>6</v>
      </c>
      <c r="D569" s="172" t="s">
        <v>24384</v>
      </c>
    </row>
    <row r="570" spans="1:4" ht="11.85" customHeight="1" x14ac:dyDescent="0.25">
      <c r="A570" s="170" t="s">
        <v>18570</v>
      </c>
      <c r="B570" s="170" t="s">
        <v>18571</v>
      </c>
      <c r="C570" s="171" t="s">
        <v>17789</v>
      </c>
      <c r="D570" s="172" t="s">
        <v>24704</v>
      </c>
    </row>
    <row r="571" spans="1:4" ht="11.85" customHeight="1" x14ac:dyDescent="0.25">
      <c r="A571" s="170" t="s">
        <v>18572</v>
      </c>
      <c r="B571" s="170" t="s">
        <v>18573</v>
      </c>
      <c r="C571" s="171" t="s">
        <v>47</v>
      </c>
      <c r="D571" s="172" t="s">
        <v>24969</v>
      </c>
    </row>
    <row r="572" spans="1:4" ht="11.85" customHeight="1" x14ac:dyDescent="0.25">
      <c r="A572" s="170" t="s">
        <v>18574</v>
      </c>
      <c r="B572" s="170" t="s">
        <v>18575</v>
      </c>
      <c r="C572" s="171" t="s">
        <v>47</v>
      </c>
      <c r="D572" s="172" t="s">
        <v>24970</v>
      </c>
    </row>
    <row r="573" spans="1:4" ht="11.85" customHeight="1" x14ac:dyDescent="0.25">
      <c r="A573" s="170" t="s">
        <v>18576</v>
      </c>
      <c r="B573" s="170" t="s">
        <v>18577</v>
      </c>
      <c r="C573" s="171" t="s">
        <v>47</v>
      </c>
      <c r="D573" s="172" t="s">
        <v>24971</v>
      </c>
    </row>
    <row r="574" spans="1:4" ht="11.85" customHeight="1" x14ac:dyDescent="0.25">
      <c r="A574" s="170" t="s">
        <v>18578</v>
      </c>
      <c r="B574" s="170" t="s">
        <v>18579</v>
      </c>
      <c r="C574" s="171" t="s">
        <v>47</v>
      </c>
      <c r="D574" s="172" t="s">
        <v>24972</v>
      </c>
    </row>
    <row r="575" spans="1:4" ht="11.85" customHeight="1" x14ac:dyDescent="0.25">
      <c r="A575" s="170" t="s">
        <v>18580</v>
      </c>
      <c r="B575" s="170" t="s">
        <v>18581</v>
      </c>
      <c r="C575" s="171" t="s">
        <v>47</v>
      </c>
      <c r="D575" s="172" t="s">
        <v>24973</v>
      </c>
    </row>
    <row r="576" spans="1:4" ht="11.85" customHeight="1" x14ac:dyDescent="0.25">
      <c r="A576" s="170" t="s">
        <v>18582</v>
      </c>
      <c r="B576" s="170" t="s">
        <v>18583</v>
      </c>
      <c r="C576" s="171" t="s">
        <v>47</v>
      </c>
      <c r="D576" s="172" t="s">
        <v>24550</v>
      </c>
    </row>
    <row r="577" spans="1:4" ht="12" customHeight="1" x14ac:dyDescent="0.25">
      <c r="A577" s="170" t="s">
        <v>18584</v>
      </c>
      <c r="B577" s="170" t="s">
        <v>18585</v>
      </c>
      <c r="C577" s="171" t="s">
        <v>47</v>
      </c>
      <c r="D577" s="172" t="s">
        <v>24974</v>
      </c>
    </row>
    <row r="578" spans="1:4" ht="11.85" customHeight="1" x14ac:dyDescent="0.25">
      <c r="A578" s="170" t="s">
        <v>18586</v>
      </c>
      <c r="B578" s="170" t="s">
        <v>18587</v>
      </c>
      <c r="C578" s="171" t="s">
        <v>48</v>
      </c>
      <c r="D578" s="172" t="s">
        <v>24975</v>
      </c>
    </row>
    <row r="579" spans="1:4" ht="11.85" customHeight="1" x14ac:dyDescent="0.25">
      <c r="A579" s="170" t="s">
        <v>18588</v>
      </c>
      <c r="B579" s="170" t="s">
        <v>18589</v>
      </c>
      <c r="C579" s="171" t="s">
        <v>48</v>
      </c>
      <c r="D579" s="172" t="s">
        <v>24976</v>
      </c>
    </row>
    <row r="580" spans="1:4" ht="11.85" customHeight="1" x14ac:dyDescent="0.25">
      <c r="A580" s="170" t="s">
        <v>18590</v>
      </c>
      <c r="B580" s="170" t="s">
        <v>18591</v>
      </c>
      <c r="C580" s="171" t="s">
        <v>48</v>
      </c>
      <c r="D580" s="172" t="s">
        <v>24977</v>
      </c>
    </row>
    <row r="581" spans="1:4" ht="11.85" customHeight="1" x14ac:dyDescent="0.25">
      <c r="A581" s="170" t="s">
        <v>18592</v>
      </c>
      <c r="B581" s="170" t="s">
        <v>18593</v>
      </c>
      <c r="C581" s="171" t="s">
        <v>48</v>
      </c>
      <c r="D581" s="172" t="s">
        <v>24978</v>
      </c>
    </row>
    <row r="582" spans="1:4" ht="11.85" customHeight="1" x14ac:dyDescent="0.25">
      <c r="A582" s="170" t="s">
        <v>18594</v>
      </c>
      <c r="B582" s="170" t="s">
        <v>18595</v>
      </c>
      <c r="C582" s="171" t="s">
        <v>37</v>
      </c>
      <c r="D582" s="172" t="s">
        <v>24979</v>
      </c>
    </row>
    <row r="583" spans="1:4" ht="9" customHeight="1" x14ac:dyDescent="0.25">
      <c r="A583" s="173" t="s">
        <v>18596</v>
      </c>
      <c r="B583" s="173" t="s">
        <v>18597</v>
      </c>
      <c r="C583" s="174" t="s">
        <v>48</v>
      </c>
      <c r="D583" s="175" t="s">
        <v>24980</v>
      </c>
    </row>
    <row r="584" spans="1:4" ht="1.65" customHeight="1" x14ac:dyDescent="0.3">
      <c r="A584"/>
      <c r="B584"/>
      <c r="C584"/>
      <c r="D584"/>
    </row>
    <row r="585" spans="1:4" ht="7.35" customHeight="1" x14ac:dyDescent="0.3">
      <c r="A585" s="406" t="s">
        <v>24710</v>
      </c>
      <c r="B585" s="406"/>
      <c r="C585"/>
      <c r="D585"/>
    </row>
    <row r="586" spans="1:4" ht="0.75" customHeight="1" x14ac:dyDescent="0.3">
      <c r="A586" s="406"/>
      <c r="B586" s="406"/>
      <c r="C586"/>
      <c r="D586"/>
    </row>
    <row r="587" spans="1:4" ht="14.4" x14ac:dyDescent="0.3">
      <c r="A587"/>
      <c r="B587"/>
      <c r="C587"/>
      <c r="D587"/>
    </row>
    <row r="588" spans="1:4" ht="13.5" customHeight="1" x14ac:dyDescent="0.3">
      <c r="A588"/>
      <c r="B588"/>
      <c r="C588"/>
      <c r="D588"/>
    </row>
    <row r="589" spans="1:4" ht="48.6" customHeight="1" x14ac:dyDescent="0.3">
      <c r="A589"/>
      <c r="B589"/>
      <c r="C589" s="404"/>
      <c r="D589" s="404"/>
    </row>
    <row r="590" spans="1:4" ht="13.5" customHeight="1" x14ac:dyDescent="0.3">
      <c r="A590"/>
      <c r="B590"/>
      <c r="C590"/>
      <c r="D590"/>
    </row>
    <row r="591" spans="1:4" ht="11.1" customHeight="1" x14ac:dyDescent="0.3">
      <c r="A591"/>
      <c r="B591"/>
      <c r="C591"/>
      <c r="D591"/>
    </row>
    <row r="592" spans="1:4" ht="11.25" customHeight="1" x14ac:dyDescent="0.3">
      <c r="A592"/>
      <c r="B592"/>
      <c r="C592"/>
      <c r="D592"/>
    </row>
    <row r="593" spans="1:4" ht="24.9" customHeight="1" x14ac:dyDescent="0.25">
      <c r="A593" s="405" t="s">
        <v>24685</v>
      </c>
      <c r="B593" s="405"/>
      <c r="C593" s="167"/>
      <c r="D593" s="167"/>
    </row>
    <row r="594" spans="1:4" ht="9" customHeight="1" x14ac:dyDescent="0.3">
      <c r="A594"/>
      <c r="B594"/>
      <c r="C594"/>
      <c r="D594"/>
    </row>
    <row r="595" spans="1:4" ht="12.15" customHeight="1" x14ac:dyDescent="0.3">
      <c r="A595" s="169" t="s">
        <v>17748</v>
      </c>
      <c r="B595" s="169" t="s">
        <v>5161</v>
      </c>
      <c r="C595"/>
      <c r="D595"/>
    </row>
    <row r="596" spans="1:4" ht="0.6" customHeight="1" x14ac:dyDescent="0.3">
      <c r="A596"/>
      <c r="B596"/>
      <c r="C596"/>
      <c r="D596"/>
    </row>
    <row r="597" spans="1:4" ht="11.4" customHeight="1" x14ac:dyDescent="0.25">
      <c r="A597" s="407" t="s">
        <v>18598</v>
      </c>
      <c r="B597" s="407" t="s">
        <v>18599</v>
      </c>
      <c r="C597" s="408" t="s">
        <v>48</v>
      </c>
      <c r="D597" s="409" t="s">
        <v>24298</v>
      </c>
    </row>
    <row r="598" spans="1:4" ht="11.85" customHeight="1" x14ac:dyDescent="0.25">
      <c r="A598" s="407"/>
      <c r="B598" s="407"/>
      <c r="C598" s="408"/>
      <c r="D598" s="409"/>
    </row>
    <row r="599" spans="1:4" ht="11.85" customHeight="1" x14ac:dyDescent="0.25">
      <c r="A599" s="170" t="s">
        <v>18600</v>
      </c>
      <c r="B599" s="170" t="s">
        <v>18601</v>
      </c>
      <c r="C599" s="171" t="s">
        <v>37</v>
      </c>
      <c r="D599" s="172" t="s">
        <v>20937</v>
      </c>
    </row>
    <row r="600" spans="1:4" ht="11.85" customHeight="1" x14ac:dyDescent="0.25">
      <c r="A600" s="170" t="s">
        <v>18602</v>
      </c>
      <c r="B600" s="170" t="s">
        <v>18603</v>
      </c>
      <c r="C600" s="171" t="s">
        <v>37</v>
      </c>
      <c r="D600" s="172" t="s">
        <v>24981</v>
      </c>
    </row>
    <row r="601" spans="1:4" ht="11.85" customHeight="1" x14ac:dyDescent="0.25">
      <c r="A601" s="170" t="s">
        <v>18604</v>
      </c>
      <c r="B601" s="170" t="s">
        <v>18605</v>
      </c>
      <c r="C601" s="171" t="s">
        <v>37</v>
      </c>
      <c r="D601" s="172" t="s">
        <v>24982</v>
      </c>
    </row>
    <row r="602" spans="1:4" ht="12" customHeight="1" x14ac:dyDescent="0.25">
      <c r="A602" s="170" t="s">
        <v>18606</v>
      </c>
      <c r="B602" s="170" t="s">
        <v>18607</v>
      </c>
      <c r="C602" s="171" t="s">
        <v>37</v>
      </c>
      <c r="D602" s="172" t="s">
        <v>24331</v>
      </c>
    </row>
    <row r="603" spans="1:4" ht="11.85" customHeight="1" x14ac:dyDescent="0.25">
      <c r="A603" s="170" t="s">
        <v>18608</v>
      </c>
      <c r="B603" s="170" t="s">
        <v>18609</v>
      </c>
      <c r="C603" s="171" t="s">
        <v>37</v>
      </c>
      <c r="D603" s="172" t="s">
        <v>24402</v>
      </c>
    </row>
    <row r="604" spans="1:4" ht="11.85" customHeight="1" x14ac:dyDescent="0.25">
      <c r="A604" s="170" t="s">
        <v>18610</v>
      </c>
      <c r="B604" s="170" t="s">
        <v>18611</v>
      </c>
      <c r="C604" s="171" t="s">
        <v>6</v>
      </c>
      <c r="D604" s="172" t="s">
        <v>24983</v>
      </c>
    </row>
    <row r="605" spans="1:4" ht="11.85" customHeight="1" x14ac:dyDescent="0.25">
      <c r="A605" s="170" t="s">
        <v>18612</v>
      </c>
      <c r="B605" s="170" t="s">
        <v>18613</v>
      </c>
      <c r="C605" s="171" t="s">
        <v>47</v>
      </c>
      <c r="D605" s="172" t="s">
        <v>24984</v>
      </c>
    </row>
    <row r="606" spans="1:4" ht="11.85" customHeight="1" x14ac:dyDescent="0.25">
      <c r="A606" s="170" t="s">
        <v>18614</v>
      </c>
      <c r="B606" s="170" t="s">
        <v>18615</v>
      </c>
      <c r="C606" s="171" t="s">
        <v>6</v>
      </c>
      <c r="D606" s="172" t="s">
        <v>24985</v>
      </c>
    </row>
    <row r="607" spans="1:4" ht="11.85" customHeight="1" x14ac:dyDescent="0.25">
      <c r="A607" s="170" t="s">
        <v>18616</v>
      </c>
      <c r="B607" s="170" t="s">
        <v>18617</v>
      </c>
      <c r="C607" s="171" t="s">
        <v>6</v>
      </c>
      <c r="D607" s="172" t="s">
        <v>24986</v>
      </c>
    </row>
    <row r="608" spans="1:4" ht="12" customHeight="1" x14ac:dyDescent="0.25">
      <c r="A608" s="170" t="s">
        <v>18618</v>
      </c>
      <c r="B608" s="170" t="s">
        <v>18619</v>
      </c>
      <c r="C608" s="171" t="s">
        <v>47</v>
      </c>
      <c r="D608" s="172" t="s">
        <v>24069</v>
      </c>
    </row>
    <row r="609" spans="1:4" ht="11.85" customHeight="1" x14ac:dyDescent="0.25">
      <c r="A609" s="170" t="s">
        <v>18620</v>
      </c>
      <c r="B609" s="170" t="s">
        <v>18621</v>
      </c>
      <c r="C609" s="171" t="s">
        <v>65</v>
      </c>
      <c r="D609" s="172" t="s">
        <v>24987</v>
      </c>
    </row>
    <row r="610" spans="1:4" ht="11.85" customHeight="1" x14ac:dyDescent="0.25">
      <c r="A610" s="170" t="s">
        <v>18622</v>
      </c>
      <c r="B610" s="170" t="s">
        <v>18623</v>
      </c>
      <c r="C610" s="171" t="s">
        <v>65</v>
      </c>
      <c r="D610" s="172" t="s">
        <v>24988</v>
      </c>
    </row>
    <row r="611" spans="1:4" ht="11.85" customHeight="1" x14ac:dyDescent="0.25">
      <c r="A611" s="170" t="s">
        <v>18624</v>
      </c>
      <c r="B611" s="170" t="s">
        <v>18625</v>
      </c>
      <c r="C611" s="171" t="s">
        <v>65</v>
      </c>
      <c r="D611" s="172" t="s">
        <v>24989</v>
      </c>
    </row>
    <row r="612" spans="1:4" ht="11.85" customHeight="1" x14ac:dyDescent="0.25">
      <c r="A612" s="170" t="s">
        <v>18626</v>
      </c>
      <c r="B612" s="170" t="s">
        <v>18627</v>
      </c>
      <c r="C612" s="171" t="s">
        <v>6</v>
      </c>
      <c r="D612" s="172" t="s">
        <v>24990</v>
      </c>
    </row>
    <row r="613" spans="1:4" ht="12" customHeight="1" x14ac:dyDescent="0.25">
      <c r="A613" s="170" t="s">
        <v>18628</v>
      </c>
      <c r="B613" s="170" t="s">
        <v>18629</v>
      </c>
      <c r="C613" s="171" t="s">
        <v>6</v>
      </c>
      <c r="D613" s="172" t="s">
        <v>24542</v>
      </c>
    </row>
    <row r="614" spans="1:4" ht="11.85" customHeight="1" x14ac:dyDescent="0.25">
      <c r="A614" s="170" t="s">
        <v>18630</v>
      </c>
      <c r="B614" s="170" t="s">
        <v>18631</v>
      </c>
      <c r="C614" s="171" t="s">
        <v>6</v>
      </c>
      <c r="D614" s="172" t="s">
        <v>910</v>
      </c>
    </row>
    <row r="615" spans="1:4" ht="11.85" customHeight="1" x14ac:dyDescent="0.25">
      <c r="A615" s="170" t="s">
        <v>18632</v>
      </c>
      <c r="B615" s="170" t="s">
        <v>18633</v>
      </c>
      <c r="C615" s="171" t="s">
        <v>6</v>
      </c>
      <c r="D615" s="172" t="s">
        <v>17743</v>
      </c>
    </row>
    <row r="616" spans="1:4" ht="11.85" customHeight="1" x14ac:dyDescent="0.25">
      <c r="A616" s="170" t="s">
        <v>18634</v>
      </c>
      <c r="B616" s="170" t="s">
        <v>18635</v>
      </c>
      <c r="C616" s="171" t="s">
        <v>6</v>
      </c>
      <c r="D616" s="172" t="s">
        <v>17743</v>
      </c>
    </row>
    <row r="617" spans="1:4" ht="11.85" customHeight="1" x14ac:dyDescent="0.25">
      <c r="A617" s="170" t="s">
        <v>18636</v>
      </c>
      <c r="B617" s="170" t="s">
        <v>18637</v>
      </c>
      <c r="C617" s="171" t="s">
        <v>6</v>
      </c>
      <c r="D617" s="172" t="s">
        <v>24991</v>
      </c>
    </row>
    <row r="618" spans="1:4" ht="11.85" customHeight="1" x14ac:dyDescent="0.25">
      <c r="A618" s="170" t="s">
        <v>18638</v>
      </c>
      <c r="B618" s="170" t="s">
        <v>18639</v>
      </c>
      <c r="C618" s="171" t="s">
        <v>65</v>
      </c>
      <c r="D618" s="172" t="s">
        <v>24992</v>
      </c>
    </row>
    <row r="619" spans="1:4" ht="11.85" customHeight="1" x14ac:dyDescent="0.25">
      <c r="A619" s="170" t="s">
        <v>18640</v>
      </c>
      <c r="B619" s="170" t="s">
        <v>18641</v>
      </c>
      <c r="C619" s="171" t="s">
        <v>37</v>
      </c>
      <c r="D619" s="172" t="s">
        <v>24306</v>
      </c>
    </row>
    <row r="620" spans="1:4" ht="11.85" customHeight="1" x14ac:dyDescent="0.25">
      <c r="A620" s="170" t="s">
        <v>18642</v>
      </c>
      <c r="B620" s="170" t="s">
        <v>18643</v>
      </c>
      <c r="C620" s="171" t="s">
        <v>6</v>
      </c>
      <c r="D620" s="172" t="s">
        <v>24993</v>
      </c>
    </row>
    <row r="621" spans="1:4" ht="11.85" customHeight="1" x14ac:dyDescent="0.25">
      <c r="A621" s="170" t="s">
        <v>18644</v>
      </c>
      <c r="B621" s="170" t="s">
        <v>18645</v>
      </c>
      <c r="C621" s="171" t="s">
        <v>6</v>
      </c>
      <c r="D621" s="172" t="s">
        <v>24994</v>
      </c>
    </row>
    <row r="622" spans="1:4" ht="11.85" customHeight="1" x14ac:dyDescent="0.25">
      <c r="A622" s="170" t="s">
        <v>18647</v>
      </c>
      <c r="B622" s="170" t="s">
        <v>18648</v>
      </c>
      <c r="C622" s="171" t="s">
        <v>6</v>
      </c>
      <c r="D622" s="172" t="s">
        <v>24987</v>
      </c>
    </row>
    <row r="623" spans="1:4" ht="11.85" customHeight="1" x14ac:dyDescent="0.25">
      <c r="A623" s="170" t="s">
        <v>18649</v>
      </c>
      <c r="B623" s="170" t="s">
        <v>18650</v>
      </c>
      <c r="C623" s="171" t="s">
        <v>6</v>
      </c>
      <c r="D623" s="172" t="s">
        <v>24995</v>
      </c>
    </row>
    <row r="624" spans="1:4" ht="12" customHeight="1" x14ac:dyDescent="0.25">
      <c r="A624" s="170" t="s">
        <v>18651</v>
      </c>
      <c r="B624" s="170" t="s">
        <v>18652</v>
      </c>
      <c r="C624" s="171" t="s">
        <v>17789</v>
      </c>
      <c r="D624" s="172" t="s">
        <v>24704</v>
      </c>
    </row>
    <row r="625" spans="1:4" ht="11.85" customHeight="1" x14ac:dyDescent="0.25">
      <c r="A625" s="170" t="s">
        <v>18653</v>
      </c>
      <c r="B625" s="170" t="s">
        <v>18654</v>
      </c>
      <c r="C625" s="171" t="s">
        <v>6</v>
      </c>
      <c r="D625" s="172" t="s">
        <v>24996</v>
      </c>
    </row>
    <row r="626" spans="1:4" ht="11.85" customHeight="1" x14ac:dyDescent="0.25">
      <c r="A626" s="170" t="s">
        <v>18655</v>
      </c>
      <c r="B626" s="170" t="s">
        <v>18656</v>
      </c>
      <c r="C626" s="171" t="s">
        <v>6</v>
      </c>
      <c r="D626" s="172" t="s">
        <v>24997</v>
      </c>
    </row>
    <row r="627" spans="1:4" ht="11.85" customHeight="1" x14ac:dyDescent="0.25">
      <c r="A627" s="170" t="s">
        <v>18657</v>
      </c>
      <c r="B627" s="170" t="s">
        <v>18658</v>
      </c>
      <c r="C627" s="171" t="s">
        <v>6</v>
      </c>
      <c r="D627" s="172" t="s">
        <v>24998</v>
      </c>
    </row>
    <row r="628" spans="1:4" ht="11.85" customHeight="1" x14ac:dyDescent="0.25">
      <c r="A628" s="170" t="s">
        <v>18659</v>
      </c>
      <c r="B628" s="170" t="s">
        <v>18660</v>
      </c>
      <c r="C628" s="171" t="s">
        <v>6</v>
      </c>
      <c r="D628" s="172" t="s">
        <v>24999</v>
      </c>
    </row>
    <row r="629" spans="1:4" ht="12" customHeight="1" x14ac:dyDescent="0.25">
      <c r="A629" s="170" t="s">
        <v>18661</v>
      </c>
      <c r="B629" s="170" t="s">
        <v>18662</v>
      </c>
      <c r="C629" s="171" t="s">
        <v>6</v>
      </c>
      <c r="D629" s="172" t="s">
        <v>25000</v>
      </c>
    </row>
    <row r="630" spans="1:4" ht="11.85" customHeight="1" x14ac:dyDescent="0.25">
      <c r="A630" s="170" t="s">
        <v>18663</v>
      </c>
      <c r="B630" s="170" t="s">
        <v>18664</v>
      </c>
      <c r="C630" s="171" t="s">
        <v>6</v>
      </c>
      <c r="D630" s="172" t="s">
        <v>25001</v>
      </c>
    </row>
    <row r="631" spans="1:4" ht="11.85" customHeight="1" x14ac:dyDescent="0.25">
      <c r="A631" s="170" t="s">
        <v>18665</v>
      </c>
      <c r="B631" s="170" t="s">
        <v>18666</v>
      </c>
      <c r="C631" s="171" t="s">
        <v>6</v>
      </c>
      <c r="D631" s="172" t="s">
        <v>25002</v>
      </c>
    </row>
    <row r="632" spans="1:4" ht="11.85" customHeight="1" x14ac:dyDescent="0.25">
      <c r="A632" s="170" t="s">
        <v>18667</v>
      </c>
      <c r="B632" s="170" t="s">
        <v>18668</v>
      </c>
      <c r="C632" s="171" t="s">
        <v>6</v>
      </c>
      <c r="D632" s="172" t="s">
        <v>25003</v>
      </c>
    </row>
    <row r="633" spans="1:4" ht="11.85" customHeight="1" x14ac:dyDescent="0.25">
      <c r="A633" s="170" t="s">
        <v>18669</v>
      </c>
      <c r="B633" s="170" t="s">
        <v>18670</v>
      </c>
      <c r="C633" s="171" t="s">
        <v>6</v>
      </c>
      <c r="D633" s="172" t="s">
        <v>25004</v>
      </c>
    </row>
    <row r="634" spans="1:4" ht="11.85" customHeight="1" x14ac:dyDescent="0.25">
      <c r="A634" s="170" t="s">
        <v>18671</v>
      </c>
      <c r="B634" s="170" t="s">
        <v>18672</v>
      </c>
      <c r="C634" s="171" t="s">
        <v>47</v>
      </c>
      <c r="D634" s="172" t="s">
        <v>25005</v>
      </c>
    </row>
    <row r="635" spans="1:4" ht="12" customHeight="1" x14ac:dyDescent="0.25">
      <c r="A635" s="170" t="s">
        <v>18673</v>
      </c>
      <c r="B635" s="171" t="s">
        <v>18674</v>
      </c>
      <c r="C635" s="171" t="s">
        <v>48</v>
      </c>
      <c r="D635" s="172" t="s">
        <v>24376</v>
      </c>
    </row>
    <row r="636" spans="1:4" ht="11.85" customHeight="1" x14ac:dyDescent="0.25">
      <c r="A636" s="170" t="s">
        <v>18675</v>
      </c>
      <c r="B636" s="170" t="s">
        <v>18676</v>
      </c>
      <c r="C636" s="171" t="s">
        <v>18677</v>
      </c>
      <c r="D636" s="172" t="s">
        <v>25006</v>
      </c>
    </row>
    <row r="637" spans="1:4" ht="21.9" customHeight="1" x14ac:dyDescent="0.25">
      <c r="A637" s="170" t="s">
        <v>18678</v>
      </c>
      <c r="B637" s="170" t="s">
        <v>18679</v>
      </c>
      <c r="C637" s="171" t="s">
        <v>47</v>
      </c>
      <c r="D637" s="172" t="s">
        <v>24067</v>
      </c>
    </row>
    <row r="638" spans="1:4" ht="11.85" customHeight="1" x14ac:dyDescent="0.25">
      <c r="A638" s="170" t="s">
        <v>18680</v>
      </c>
      <c r="B638" s="170" t="s">
        <v>18681</v>
      </c>
      <c r="C638" s="171" t="s">
        <v>6</v>
      </c>
      <c r="D638" s="172" t="s">
        <v>25007</v>
      </c>
    </row>
    <row r="639" spans="1:4" ht="12" customHeight="1" x14ac:dyDescent="0.25">
      <c r="A639" s="170" t="s">
        <v>18682</v>
      </c>
      <c r="B639" s="170" t="s">
        <v>18683</v>
      </c>
      <c r="C639" s="171" t="s">
        <v>48</v>
      </c>
      <c r="D639" s="172" t="s">
        <v>25008</v>
      </c>
    </row>
    <row r="640" spans="1:4" ht="11.85" customHeight="1" x14ac:dyDescent="0.25">
      <c r="A640" s="170" t="s">
        <v>18684</v>
      </c>
      <c r="B640" s="170" t="s">
        <v>18685</v>
      </c>
      <c r="C640" s="171" t="s">
        <v>6</v>
      </c>
      <c r="D640" s="172" t="s">
        <v>24372</v>
      </c>
    </row>
    <row r="641" spans="1:4" ht="11.85" customHeight="1" x14ac:dyDescent="0.25">
      <c r="A641" s="170" t="s">
        <v>18686</v>
      </c>
      <c r="B641" s="170" t="s">
        <v>18687</v>
      </c>
      <c r="C641" s="171" t="s">
        <v>6</v>
      </c>
      <c r="D641" s="172" t="s">
        <v>24616</v>
      </c>
    </row>
    <row r="642" spans="1:4" ht="11.85" customHeight="1" x14ac:dyDescent="0.25">
      <c r="A642" s="170" t="s">
        <v>18688</v>
      </c>
      <c r="B642" s="170" t="s">
        <v>18689</v>
      </c>
      <c r="C642" s="171" t="s">
        <v>6</v>
      </c>
      <c r="D642" s="172" t="s">
        <v>25009</v>
      </c>
    </row>
    <row r="643" spans="1:4" ht="11.85" customHeight="1" x14ac:dyDescent="0.25">
      <c r="A643" s="170" t="s">
        <v>18690</v>
      </c>
      <c r="B643" s="170" t="s">
        <v>18691</v>
      </c>
      <c r="C643" s="171" t="s">
        <v>6</v>
      </c>
      <c r="D643" s="172" t="s">
        <v>24510</v>
      </c>
    </row>
    <row r="644" spans="1:4" ht="11.85" customHeight="1" x14ac:dyDescent="0.25">
      <c r="A644" s="170" t="s">
        <v>18692</v>
      </c>
      <c r="B644" s="170" t="s">
        <v>18693</v>
      </c>
      <c r="C644" s="171" t="s">
        <v>6</v>
      </c>
      <c r="D644" s="172" t="s">
        <v>24574</v>
      </c>
    </row>
    <row r="645" spans="1:4" ht="12" customHeight="1" x14ac:dyDescent="0.25">
      <c r="A645" s="170" t="s">
        <v>18694</v>
      </c>
      <c r="B645" s="170" t="s">
        <v>18695</v>
      </c>
      <c r="C645" s="171" t="s">
        <v>6</v>
      </c>
      <c r="D645" s="172" t="s">
        <v>24445</v>
      </c>
    </row>
    <row r="646" spans="1:4" ht="11.85" customHeight="1" x14ac:dyDescent="0.25">
      <c r="A646" s="170" t="s">
        <v>18696</v>
      </c>
      <c r="B646" s="170" t="s">
        <v>18697</v>
      </c>
      <c r="C646" s="171" t="s">
        <v>6</v>
      </c>
      <c r="D646" s="172" t="s">
        <v>25010</v>
      </c>
    </row>
    <row r="647" spans="1:4" ht="11.25" customHeight="1" x14ac:dyDescent="0.25">
      <c r="A647" s="173" t="s">
        <v>18698</v>
      </c>
      <c r="B647" s="173" t="s">
        <v>18699</v>
      </c>
      <c r="C647" s="174" t="s">
        <v>6</v>
      </c>
      <c r="D647" s="175" t="s">
        <v>24513</v>
      </c>
    </row>
    <row r="648" spans="1:4" ht="1.65" customHeight="1" x14ac:dyDescent="0.3">
      <c r="A648"/>
      <c r="B648"/>
      <c r="C648"/>
      <c r="D648"/>
    </row>
    <row r="649" spans="1:4" ht="7.35" customHeight="1" x14ac:dyDescent="0.3">
      <c r="A649" s="406" t="s">
        <v>24710</v>
      </c>
      <c r="B649" s="406"/>
      <c r="C649"/>
      <c r="D649"/>
    </row>
    <row r="650" spans="1:4" ht="0.75" customHeight="1" x14ac:dyDescent="0.3">
      <c r="A650" s="406"/>
      <c r="B650" s="406"/>
      <c r="C650"/>
      <c r="D650"/>
    </row>
    <row r="651" spans="1:4" ht="14.4" x14ac:dyDescent="0.3">
      <c r="A651"/>
      <c r="B651"/>
      <c r="C651"/>
      <c r="D651"/>
    </row>
    <row r="652" spans="1:4" ht="13.5" customHeight="1" x14ac:dyDescent="0.3">
      <c r="A652"/>
      <c r="B652"/>
      <c r="C652"/>
      <c r="D652"/>
    </row>
    <row r="653" spans="1:4" ht="48.6" customHeight="1" x14ac:dyDescent="0.3">
      <c r="A653"/>
      <c r="B653"/>
      <c r="C653" s="404"/>
      <c r="D653" s="404"/>
    </row>
    <row r="654" spans="1:4" ht="13.5" customHeight="1" x14ac:dyDescent="0.3">
      <c r="A654"/>
      <c r="B654"/>
      <c r="C654"/>
      <c r="D654"/>
    </row>
    <row r="655" spans="1:4" ht="11.1" customHeight="1" x14ac:dyDescent="0.3">
      <c r="A655"/>
      <c r="B655"/>
      <c r="C655"/>
      <c r="D655"/>
    </row>
    <row r="656" spans="1:4" ht="11.25" customHeight="1" x14ac:dyDescent="0.3">
      <c r="A656"/>
      <c r="B656"/>
      <c r="C656"/>
      <c r="D656"/>
    </row>
    <row r="657" spans="1:4" ht="24.9" customHeight="1" x14ac:dyDescent="0.25">
      <c r="A657" s="405" t="s">
        <v>24685</v>
      </c>
      <c r="B657" s="405"/>
      <c r="C657" s="167"/>
      <c r="D657" s="167"/>
    </row>
    <row r="658" spans="1:4" ht="9" customHeight="1" x14ac:dyDescent="0.3">
      <c r="A658"/>
      <c r="B658"/>
      <c r="C658"/>
      <c r="D658"/>
    </row>
    <row r="659" spans="1:4" ht="12.15" customHeight="1" x14ac:dyDescent="0.3">
      <c r="A659" s="169" t="s">
        <v>17748</v>
      </c>
      <c r="B659" s="169" t="s">
        <v>5161</v>
      </c>
      <c r="C659"/>
      <c r="D659"/>
    </row>
    <row r="660" spans="1:4" ht="0.6" customHeight="1" x14ac:dyDescent="0.3">
      <c r="A660"/>
      <c r="B660"/>
      <c r="C660"/>
      <c r="D660"/>
    </row>
    <row r="661" spans="1:4" ht="11.4" customHeight="1" x14ac:dyDescent="0.25">
      <c r="A661" s="407" t="s">
        <v>18700</v>
      </c>
      <c r="B661" s="407" t="s">
        <v>18701</v>
      </c>
      <c r="C661" s="408" t="s">
        <v>17789</v>
      </c>
      <c r="D661" s="409" t="s">
        <v>24704</v>
      </c>
    </row>
    <row r="662" spans="1:4" ht="11.85" customHeight="1" x14ac:dyDescent="0.25">
      <c r="A662" s="407"/>
      <c r="B662" s="407"/>
      <c r="C662" s="408"/>
      <c r="D662" s="409"/>
    </row>
    <row r="663" spans="1:4" ht="11.85" customHeight="1" x14ac:dyDescent="0.25">
      <c r="A663" s="170" t="s">
        <v>18702</v>
      </c>
      <c r="B663" s="170" t="s">
        <v>18703</v>
      </c>
      <c r="C663" s="171" t="s">
        <v>37</v>
      </c>
      <c r="D663" s="172" t="s">
        <v>25011</v>
      </c>
    </row>
    <row r="664" spans="1:4" ht="11.85" customHeight="1" x14ac:dyDescent="0.25">
      <c r="A664" s="170" t="s">
        <v>18704</v>
      </c>
      <c r="B664" s="170" t="s">
        <v>18705</v>
      </c>
      <c r="C664" s="171" t="s">
        <v>17789</v>
      </c>
      <c r="D664" s="172" t="s">
        <v>24704</v>
      </c>
    </row>
    <row r="665" spans="1:4" ht="11.85" customHeight="1" x14ac:dyDescent="0.25">
      <c r="A665" s="170" t="s">
        <v>18706</v>
      </c>
      <c r="B665" s="170" t="s">
        <v>18707</v>
      </c>
      <c r="C665" s="171" t="s">
        <v>6</v>
      </c>
      <c r="D665" s="172" t="s">
        <v>25012</v>
      </c>
    </row>
    <row r="666" spans="1:4" ht="12" customHeight="1" x14ac:dyDescent="0.25">
      <c r="A666" s="170" t="s">
        <v>18708</v>
      </c>
      <c r="B666" s="170" t="s">
        <v>18709</v>
      </c>
      <c r="C666" s="171" t="s">
        <v>6</v>
      </c>
      <c r="D666" s="172" t="s">
        <v>25013</v>
      </c>
    </row>
    <row r="667" spans="1:4" ht="11.85" customHeight="1" x14ac:dyDescent="0.25">
      <c r="A667" s="170" t="s">
        <v>18710</v>
      </c>
      <c r="B667" s="170" t="s">
        <v>18711</v>
      </c>
      <c r="C667" s="171" t="s">
        <v>6</v>
      </c>
      <c r="D667" s="172" t="s">
        <v>25014</v>
      </c>
    </row>
    <row r="668" spans="1:4" ht="11.85" customHeight="1" x14ac:dyDescent="0.25">
      <c r="A668" s="170" t="s">
        <v>18712</v>
      </c>
      <c r="B668" s="170" t="s">
        <v>18713</v>
      </c>
      <c r="C668" s="171" t="s">
        <v>6</v>
      </c>
      <c r="D668" s="172" t="s">
        <v>25015</v>
      </c>
    </row>
    <row r="669" spans="1:4" ht="11.85" customHeight="1" x14ac:dyDescent="0.25">
      <c r="A669" s="170" t="s">
        <v>18714</v>
      </c>
      <c r="B669" s="170" t="s">
        <v>18715</v>
      </c>
      <c r="C669" s="171" t="s">
        <v>6</v>
      </c>
      <c r="D669" s="172" t="s">
        <v>25016</v>
      </c>
    </row>
    <row r="670" spans="1:4" ht="11.85" customHeight="1" x14ac:dyDescent="0.25">
      <c r="A670" s="170" t="s">
        <v>18716</v>
      </c>
      <c r="B670" s="170" t="s">
        <v>18717</v>
      </c>
      <c r="C670" s="171" t="s">
        <v>6</v>
      </c>
      <c r="D670" s="172" t="s">
        <v>25017</v>
      </c>
    </row>
    <row r="671" spans="1:4" ht="11.85" customHeight="1" x14ac:dyDescent="0.25">
      <c r="A671" s="170" t="s">
        <v>18718</v>
      </c>
      <c r="B671" s="170" t="s">
        <v>18719</v>
      </c>
      <c r="C671" s="171" t="s">
        <v>6</v>
      </c>
      <c r="D671" s="172" t="s">
        <v>25018</v>
      </c>
    </row>
    <row r="672" spans="1:4" ht="12" customHeight="1" x14ac:dyDescent="0.25">
      <c r="A672" s="170" t="s">
        <v>18720</v>
      </c>
      <c r="B672" s="170" t="s">
        <v>18721</v>
      </c>
      <c r="C672" s="171" t="s">
        <v>6</v>
      </c>
      <c r="D672" s="172" t="s">
        <v>25019</v>
      </c>
    </row>
    <row r="673" spans="1:4" ht="11.85" customHeight="1" x14ac:dyDescent="0.25">
      <c r="A673" s="170" t="s">
        <v>18722</v>
      </c>
      <c r="B673" s="170" t="s">
        <v>18723</v>
      </c>
      <c r="C673" s="171" t="s">
        <v>47</v>
      </c>
      <c r="D673" s="172" t="s">
        <v>25020</v>
      </c>
    </row>
    <row r="674" spans="1:4" ht="11.85" customHeight="1" x14ac:dyDescent="0.25">
      <c r="A674" s="170" t="s">
        <v>18724</v>
      </c>
      <c r="B674" s="170" t="s">
        <v>18725</v>
      </c>
      <c r="C674" s="171" t="s">
        <v>6</v>
      </c>
      <c r="D674" s="172" t="s">
        <v>25021</v>
      </c>
    </row>
    <row r="675" spans="1:4" ht="11.85" customHeight="1" x14ac:dyDescent="0.25">
      <c r="A675" s="170" t="s">
        <v>18726</v>
      </c>
      <c r="B675" s="170" t="s">
        <v>18727</v>
      </c>
      <c r="C675" s="171" t="s">
        <v>6</v>
      </c>
      <c r="D675" s="172" t="s">
        <v>25022</v>
      </c>
    </row>
    <row r="676" spans="1:4" ht="11.85" customHeight="1" x14ac:dyDescent="0.25">
      <c r="A676" s="170" t="s">
        <v>18728</v>
      </c>
      <c r="B676" s="170" t="s">
        <v>18729</v>
      </c>
      <c r="C676" s="171" t="s">
        <v>6</v>
      </c>
      <c r="D676" s="172" t="s">
        <v>25023</v>
      </c>
    </row>
    <row r="677" spans="1:4" ht="12" customHeight="1" x14ac:dyDescent="0.25">
      <c r="A677" s="170" t="s">
        <v>102</v>
      </c>
      <c r="B677" s="170" t="s">
        <v>18730</v>
      </c>
      <c r="C677" s="171" t="s">
        <v>6</v>
      </c>
      <c r="D677" s="172" t="s">
        <v>25024</v>
      </c>
    </row>
    <row r="678" spans="1:4" ht="11.85" customHeight="1" x14ac:dyDescent="0.25">
      <c r="A678" s="170" t="s">
        <v>18731</v>
      </c>
      <c r="B678" s="170" t="s">
        <v>18732</v>
      </c>
      <c r="C678" s="171" t="s">
        <v>6</v>
      </c>
      <c r="D678" s="172" t="s">
        <v>25025</v>
      </c>
    </row>
    <row r="679" spans="1:4" ht="11.85" customHeight="1" x14ac:dyDescent="0.25">
      <c r="A679" s="170" t="s">
        <v>18733</v>
      </c>
      <c r="B679" s="170" t="s">
        <v>18734</v>
      </c>
      <c r="C679" s="171" t="s">
        <v>6</v>
      </c>
      <c r="D679" s="172" t="s">
        <v>25026</v>
      </c>
    </row>
    <row r="680" spans="1:4" ht="11.85" customHeight="1" x14ac:dyDescent="0.25">
      <c r="A680" s="170" t="s">
        <v>18735</v>
      </c>
      <c r="B680" s="170" t="s">
        <v>18736</v>
      </c>
      <c r="C680" s="171" t="s">
        <v>6</v>
      </c>
      <c r="D680" s="172" t="s">
        <v>25027</v>
      </c>
    </row>
    <row r="681" spans="1:4" ht="11.85" customHeight="1" x14ac:dyDescent="0.25">
      <c r="A681" s="170" t="s">
        <v>18737</v>
      </c>
      <c r="B681" s="170" t="s">
        <v>18738</v>
      </c>
      <c r="C681" s="171" t="s">
        <v>47</v>
      </c>
      <c r="D681" s="172" t="s">
        <v>25028</v>
      </c>
    </row>
    <row r="682" spans="1:4" ht="11.85" customHeight="1" x14ac:dyDescent="0.25">
      <c r="A682" s="170" t="s">
        <v>18739</v>
      </c>
      <c r="B682" s="170" t="s">
        <v>18740</v>
      </c>
      <c r="C682" s="171" t="s">
        <v>47</v>
      </c>
      <c r="D682" s="172" t="s">
        <v>25029</v>
      </c>
    </row>
    <row r="683" spans="1:4" ht="11.85" customHeight="1" x14ac:dyDescent="0.25">
      <c r="A683" s="170" t="s">
        <v>18741</v>
      </c>
      <c r="B683" s="170" t="s">
        <v>18742</v>
      </c>
      <c r="C683" s="171" t="s">
        <v>47</v>
      </c>
      <c r="D683" s="172" t="s">
        <v>25030</v>
      </c>
    </row>
    <row r="684" spans="1:4" ht="11.85" customHeight="1" x14ac:dyDescent="0.25">
      <c r="A684" s="170" t="s">
        <v>18743</v>
      </c>
      <c r="B684" s="170" t="s">
        <v>18744</v>
      </c>
      <c r="C684" s="171" t="s">
        <v>6</v>
      </c>
      <c r="D684" s="172" t="s">
        <v>25031</v>
      </c>
    </row>
    <row r="685" spans="1:4" ht="11.85" customHeight="1" x14ac:dyDescent="0.25">
      <c r="A685" s="170" t="s">
        <v>18745</v>
      </c>
      <c r="B685" s="170" t="s">
        <v>18746</v>
      </c>
      <c r="C685" s="171" t="s">
        <v>47</v>
      </c>
      <c r="D685" s="172" t="s">
        <v>25032</v>
      </c>
    </row>
    <row r="686" spans="1:4" ht="11.85" customHeight="1" x14ac:dyDescent="0.25">
      <c r="A686" s="170" t="s">
        <v>18748</v>
      </c>
      <c r="B686" s="170" t="s">
        <v>18749</v>
      </c>
      <c r="C686" s="171" t="s">
        <v>47</v>
      </c>
      <c r="D686" s="172" t="s">
        <v>25033</v>
      </c>
    </row>
    <row r="687" spans="1:4" ht="11.85" customHeight="1" x14ac:dyDescent="0.25">
      <c r="A687" s="170" t="s">
        <v>103</v>
      </c>
      <c r="B687" s="170" t="s">
        <v>18750</v>
      </c>
      <c r="C687" s="171" t="s">
        <v>6</v>
      </c>
      <c r="D687" s="172" t="s">
        <v>25034</v>
      </c>
    </row>
    <row r="688" spans="1:4" ht="12" customHeight="1" x14ac:dyDescent="0.25">
      <c r="A688" s="170" t="s">
        <v>18751</v>
      </c>
      <c r="B688" s="170" t="s">
        <v>18752</v>
      </c>
      <c r="C688" s="171" t="s">
        <v>47</v>
      </c>
      <c r="D688" s="172" t="s">
        <v>25035</v>
      </c>
    </row>
    <row r="689" spans="1:4" ht="11.85" customHeight="1" x14ac:dyDescent="0.25">
      <c r="A689" s="170" t="s">
        <v>18753</v>
      </c>
      <c r="B689" s="170" t="s">
        <v>18754</v>
      </c>
      <c r="C689" s="171" t="s">
        <v>6</v>
      </c>
      <c r="D689" s="172" t="s">
        <v>25036</v>
      </c>
    </row>
    <row r="690" spans="1:4" ht="11.85" customHeight="1" x14ac:dyDescent="0.25">
      <c r="A690" s="170" t="s">
        <v>18755</v>
      </c>
      <c r="B690" s="170" t="s">
        <v>18756</v>
      </c>
      <c r="C690" s="171" t="s">
        <v>6</v>
      </c>
      <c r="D690" s="172" t="s">
        <v>25037</v>
      </c>
    </row>
    <row r="691" spans="1:4" ht="11.85" customHeight="1" x14ac:dyDescent="0.25">
      <c r="A691" s="170" t="s">
        <v>18757</v>
      </c>
      <c r="B691" s="170" t="s">
        <v>18758</v>
      </c>
      <c r="C691" s="171" t="s">
        <v>6</v>
      </c>
      <c r="D691" s="172" t="s">
        <v>25038</v>
      </c>
    </row>
    <row r="692" spans="1:4" ht="11.85" customHeight="1" x14ac:dyDescent="0.25">
      <c r="A692" s="170" t="s">
        <v>18759</v>
      </c>
      <c r="B692" s="170" t="s">
        <v>18760</v>
      </c>
      <c r="C692" s="171" t="s">
        <v>6</v>
      </c>
      <c r="D692" s="172" t="s">
        <v>25039</v>
      </c>
    </row>
    <row r="693" spans="1:4" ht="12" customHeight="1" x14ac:dyDescent="0.25">
      <c r="A693" s="170" t="s">
        <v>18761</v>
      </c>
      <c r="B693" s="170" t="s">
        <v>18762</v>
      </c>
      <c r="C693" s="171" t="s">
        <v>47</v>
      </c>
      <c r="D693" s="172" t="s">
        <v>25040</v>
      </c>
    </row>
    <row r="694" spans="1:4" ht="11.85" customHeight="1" x14ac:dyDescent="0.25">
      <c r="A694" s="170" t="s">
        <v>18763</v>
      </c>
      <c r="B694" s="170" t="s">
        <v>18764</v>
      </c>
      <c r="C694" s="171" t="s">
        <v>6</v>
      </c>
      <c r="D694" s="172" t="s">
        <v>25041</v>
      </c>
    </row>
    <row r="695" spans="1:4" ht="11.85" customHeight="1" x14ac:dyDescent="0.25">
      <c r="A695" s="170" t="s">
        <v>18765</v>
      </c>
      <c r="B695" s="170" t="s">
        <v>18766</v>
      </c>
      <c r="C695" s="171" t="s">
        <v>6</v>
      </c>
      <c r="D695" s="172" t="s">
        <v>25042</v>
      </c>
    </row>
    <row r="696" spans="1:4" ht="11.85" customHeight="1" x14ac:dyDescent="0.25">
      <c r="A696" s="170" t="s">
        <v>18767</v>
      </c>
      <c r="B696" s="170" t="s">
        <v>18768</v>
      </c>
      <c r="C696" s="171" t="s">
        <v>6</v>
      </c>
      <c r="D696" s="172" t="s">
        <v>25043</v>
      </c>
    </row>
    <row r="697" spans="1:4" ht="11.85" customHeight="1" x14ac:dyDescent="0.25">
      <c r="A697" s="170" t="s">
        <v>18769</v>
      </c>
      <c r="B697" s="170" t="s">
        <v>18770</v>
      </c>
      <c r="C697" s="171" t="s">
        <v>6</v>
      </c>
      <c r="D697" s="172" t="s">
        <v>25044</v>
      </c>
    </row>
    <row r="698" spans="1:4" ht="11.85" customHeight="1" x14ac:dyDescent="0.25">
      <c r="A698" s="170" t="s">
        <v>18771</v>
      </c>
      <c r="B698" s="170" t="s">
        <v>18772</v>
      </c>
      <c r="C698" s="171" t="s">
        <v>6</v>
      </c>
      <c r="D698" s="172" t="s">
        <v>25045</v>
      </c>
    </row>
    <row r="699" spans="1:4" ht="12" customHeight="1" x14ac:dyDescent="0.25">
      <c r="A699" s="170" t="s">
        <v>18773</v>
      </c>
      <c r="B699" s="170" t="s">
        <v>18774</v>
      </c>
      <c r="C699" s="171" t="s">
        <v>6</v>
      </c>
      <c r="D699" s="172" t="s">
        <v>25046</v>
      </c>
    </row>
    <row r="700" spans="1:4" ht="11.85" customHeight="1" x14ac:dyDescent="0.25">
      <c r="A700" s="170" t="s">
        <v>18775</v>
      </c>
      <c r="B700" s="170" t="s">
        <v>18776</v>
      </c>
      <c r="C700" s="171" t="s">
        <v>6</v>
      </c>
      <c r="D700" s="172" t="s">
        <v>25047</v>
      </c>
    </row>
    <row r="701" spans="1:4" ht="11.85" customHeight="1" x14ac:dyDescent="0.25">
      <c r="A701" s="170" t="s">
        <v>18777</v>
      </c>
      <c r="B701" s="170" t="s">
        <v>18778</v>
      </c>
      <c r="C701" s="171" t="s">
        <v>6</v>
      </c>
      <c r="D701" s="172" t="s">
        <v>25048</v>
      </c>
    </row>
    <row r="702" spans="1:4" ht="11.85" customHeight="1" x14ac:dyDescent="0.25">
      <c r="A702" s="170" t="s">
        <v>18779</v>
      </c>
      <c r="B702" s="170" t="s">
        <v>18780</v>
      </c>
      <c r="C702" s="171" t="s">
        <v>47</v>
      </c>
      <c r="D702" s="172" t="s">
        <v>25049</v>
      </c>
    </row>
    <row r="703" spans="1:4" ht="11.85" customHeight="1" x14ac:dyDescent="0.25">
      <c r="A703" s="170" t="s">
        <v>18781</v>
      </c>
      <c r="B703" s="170" t="s">
        <v>18782</v>
      </c>
      <c r="C703" s="171" t="s">
        <v>47</v>
      </c>
      <c r="D703" s="172" t="s">
        <v>25050</v>
      </c>
    </row>
    <row r="704" spans="1:4" ht="12" customHeight="1" x14ac:dyDescent="0.25">
      <c r="A704" s="170" t="s">
        <v>18783</v>
      </c>
      <c r="B704" s="170" t="s">
        <v>18784</v>
      </c>
      <c r="C704" s="171" t="s">
        <v>47</v>
      </c>
      <c r="D704" s="172" t="s">
        <v>25051</v>
      </c>
    </row>
    <row r="705" spans="1:4" ht="11.85" customHeight="1" x14ac:dyDescent="0.25">
      <c r="A705" s="170" t="s">
        <v>18785</v>
      </c>
      <c r="B705" s="170" t="s">
        <v>18786</v>
      </c>
      <c r="C705" s="171" t="s">
        <v>47</v>
      </c>
      <c r="D705" s="172" t="s">
        <v>25052</v>
      </c>
    </row>
    <row r="706" spans="1:4" ht="11.85" customHeight="1" x14ac:dyDescent="0.25">
      <c r="A706" s="170" t="s">
        <v>18787</v>
      </c>
      <c r="B706" s="170" t="s">
        <v>18788</v>
      </c>
      <c r="C706" s="171" t="s">
        <v>47</v>
      </c>
      <c r="D706" s="172" t="s">
        <v>25053</v>
      </c>
    </row>
    <row r="707" spans="1:4" ht="11.85" customHeight="1" x14ac:dyDescent="0.25">
      <c r="A707" s="170" t="s">
        <v>18789</v>
      </c>
      <c r="B707" s="170" t="s">
        <v>18790</v>
      </c>
      <c r="C707" s="171" t="s">
        <v>47</v>
      </c>
      <c r="D707" s="172" t="s">
        <v>25054</v>
      </c>
    </row>
    <row r="708" spans="1:4" ht="11.85" customHeight="1" x14ac:dyDescent="0.25">
      <c r="A708" s="170" t="s">
        <v>18791</v>
      </c>
      <c r="B708" s="170" t="s">
        <v>18792</v>
      </c>
      <c r="C708" s="171" t="s">
        <v>47</v>
      </c>
      <c r="D708" s="172" t="s">
        <v>25053</v>
      </c>
    </row>
    <row r="709" spans="1:4" ht="12" customHeight="1" x14ac:dyDescent="0.25">
      <c r="A709" s="170" t="s">
        <v>18793</v>
      </c>
      <c r="B709" s="170" t="s">
        <v>18794</v>
      </c>
      <c r="C709" s="171" t="s">
        <v>47</v>
      </c>
      <c r="D709" s="172" t="s">
        <v>25055</v>
      </c>
    </row>
    <row r="710" spans="1:4" ht="11.85" customHeight="1" x14ac:dyDescent="0.25">
      <c r="A710" s="170" t="s">
        <v>18795</v>
      </c>
      <c r="B710" s="170" t="s">
        <v>18796</v>
      </c>
      <c r="C710" s="171" t="s">
        <v>47</v>
      </c>
      <c r="D710" s="172" t="s">
        <v>25053</v>
      </c>
    </row>
    <row r="711" spans="1:4" ht="11.85" customHeight="1" x14ac:dyDescent="0.25">
      <c r="A711" s="170" t="s">
        <v>18797</v>
      </c>
      <c r="B711" s="170" t="s">
        <v>18798</v>
      </c>
      <c r="C711" s="171" t="s">
        <v>47</v>
      </c>
      <c r="D711" s="172" t="s">
        <v>25056</v>
      </c>
    </row>
    <row r="712" spans="1:4" ht="9.6" customHeight="1" x14ac:dyDescent="0.25">
      <c r="A712" s="173" t="s">
        <v>18799</v>
      </c>
      <c r="B712" s="173" t="s">
        <v>18800</v>
      </c>
      <c r="C712" s="174" t="s">
        <v>47</v>
      </c>
      <c r="D712" s="175" t="s">
        <v>25055</v>
      </c>
    </row>
    <row r="713" spans="1:4" ht="1.65" customHeight="1" x14ac:dyDescent="0.3">
      <c r="A713"/>
      <c r="B713"/>
      <c r="C713"/>
      <c r="D713"/>
    </row>
    <row r="714" spans="1:4" ht="7.35" customHeight="1" x14ac:dyDescent="0.3">
      <c r="A714" s="406" t="s">
        <v>24710</v>
      </c>
      <c r="B714" s="406"/>
      <c r="C714"/>
      <c r="D714"/>
    </row>
    <row r="715" spans="1:4" ht="0.75" customHeight="1" x14ac:dyDescent="0.3">
      <c r="A715" s="406"/>
      <c r="B715" s="406"/>
      <c r="C715"/>
      <c r="D715"/>
    </row>
    <row r="716" spans="1:4" ht="14.4" x14ac:dyDescent="0.3">
      <c r="A716"/>
      <c r="B716"/>
      <c r="C716"/>
      <c r="D716"/>
    </row>
    <row r="717" spans="1:4" ht="13.5" customHeight="1" x14ac:dyDescent="0.3">
      <c r="A717"/>
      <c r="B717"/>
      <c r="C717"/>
      <c r="D717"/>
    </row>
    <row r="718" spans="1:4" ht="48.6" customHeight="1" x14ac:dyDescent="0.3">
      <c r="A718"/>
      <c r="B718"/>
      <c r="C718" s="404"/>
      <c r="D718" s="404"/>
    </row>
    <row r="719" spans="1:4" ht="13.5" customHeight="1" x14ac:dyDescent="0.3">
      <c r="A719"/>
      <c r="B719"/>
      <c r="C719"/>
      <c r="D719"/>
    </row>
    <row r="720" spans="1:4" ht="11.1" customHeight="1" x14ac:dyDescent="0.3">
      <c r="A720"/>
      <c r="B720"/>
      <c r="C720"/>
      <c r="D720"/>
    </row>
    <row r="721" spans="1:4" ht="11.25" customHeight="1" x14ac:dyDescent="0.3">
      <c r="A721"/>
      <c r="B721"/>
      <c r="C721"/>
      <c r="D721"/>
    </row>
    <row r="722" spans="1:4" ht="24.9" customHeight="1" x14ac:dyDescent="0.25">
      <c r="A722" s="405" t="s">
        <v>24685</v>
      </c>
      <c r="B722" s="405"/>
      <c r="C722" s="167"/>
      <c r="D722" s="167"/>
    </row>
    <row r="723" spans="1:4" ht="9" customHeight="1" x14ac:dyDescent="0.3">
      <c r="A723"/>
      <c r="B723"/>
      <c r="C723"/>
      <c r="D723"/>
    </row>
    <row r="724" spans="1:4" ht="12.15" customHeight="1" x14ac:dyDescent="0.3">
      <c r="A724" s="169" t="s">
        <v>17748</v>
      </c>
      <c r="B724" s="169" t="s">
        <v>5161</v>
      </c>
      <c r="C724"/>
      <c r="D724"/>
    </row>
    <row r="725" spans="1:4" ht="0.6" customHeight="1" x14ac:dyDescent="0.3">
      <c r="A725"/>
      <c r="B725"/>
      <c r="C725"/>
      <c r="D725"/>
    </row>
    <row r="726" spans="1:4" ht="11.4" customHeight="1" x14ac:dyDescent="0.25">
      <c r="A726" s="407" t="s">
        <v>18801</v>
      </c>
      <c r="B726" s="407" t="s">
        <v>18802</v>
      </c>
      <c r="C726" s="408" t="s">
        <v>17789</v>
      </c>
      <c r="D726" s="409" t="s">
        <v>24704</v>
      </c>
    </row>
    <row r="727" spans="1:4" ht="11.85" customHeight="1" x14ac:dyDescent="0.25">
      <c r="A727" s="407"/>
      <c r="B727" s="407"/>
      <c r="C727" s="408"/>
      <c r="D727" s="409"/>
    </row>
    <row r="728" spans="1:4" ht="11.85" customHeight="1" x14ac:dyDescent="0.25">
      <c r="A728" s="170" t="s">
        <v>18803</v>
      </c>
      <c r="B728" s="170" t="s">
        <v>18804</v>
      </c>
      <c r="C728" s="171" t="s">
        <v>6</v>
      </c>
      <c r="D728" s="172" t="s">
        <v>25057</v>
      </c>
    </row>
    <row r="729" spans="1:4" ht="11.85" customHeight="1" x14ac:dyDescent="0.25">
      <c r="A729" s="170" t="s">
        <v>18805</v>
      </c>
      <c r="B729" s="170" t="s">
        <v>18806</v>
      </c>
      <c r="C729" s="171" t="s">
        <v>6</v>
      </c>
      <c r="D729" s="172" t="s">
        <v>25058</v>
      </c>
    </row>
    <row r="730" spans="1:4" ht="11.85" customHeight="1" x14ac:dyDescent="0.25">
      <c r="A730" s="170" t="s">
        <v>18807</v>
      </c>
      <c r="B730" s="170" t="s">
        <v>18808</v>
      </c>
      <c r="C730" s="171" t="s">
        <v>6</v>
      </c>
      <c r="D730" s="172" t="s">
        <v>25059</v>
      </c>
    </row>
    <row r="731" spans="1:4" ht="12" customHeight="1" x14ac:dyDescent="0.25">
      <c r="A731" s="170" t="s">
        <v>18809</v>
      </c>
      <c r="B731" s="170" t="s">
        <v>18810</v>
      </c>
      <c r="C731" s="171" t="s">
        <v>6</v>
      </c>
      <c r="D731" s="172" t="s">
        <v>25060</v>
      </c>
    </row>
    <row r="732" spans="1:4" ht="11.85" customHeight="1" x14ac:dyDescent="0.25">
      <c r="A732" s="170" t="s">
        <v>18811</v>
      </c>
      <c r="B732" s="170" t="s">
        <v>18812</v>
      </c>
      <c r="C732" s="171" t="s">
        <v>6</v>
      </c>
      <c r="D732" s="172" t="s">
        <v>25061</v>
      </c>
    </row>
    <row r="733" spans="1:4" ht="11.85" customHeight="1" x14ac:dyDescent="0.25">
      <c r="A733" s="170" t="s">
        <v>18813</v>
      </c>
      <c r="B733" s="170" t="s">
        <v>18814</v>
      </c>
      <c r="C733" s="171" t="s">
        <v>6</v>
      </c>
      <c r="D733" s="172" t="s">
        <v>25062</v>
      </c>
    </row>
    <row r="734" spans="1:4" ht="11.85" customHeight="1" x14ac:dyDescent="0.25">
      <c r="A734" s="170" t="s">
        <v>104</v>
      </c>
      <c r="B734" s="170" t="s">
        <v>18815</v>
      </c>
      <c r="C734" s="171" t="s">
        <v>47</v>
      </c>
      <c r="D734" s="172" t="s">
        <v>25063</v>
      </c>
    </row>
    <row r="735" spans="1:4" ht="11.85" customHeight="1" x14ac:dyDescent="0.25">
      <c r="A735" s="170" t="s">
        <v>18816</v>
      </c>
      <c r="B735" s="170" t="s">
        <v>18817</v>
      </c>
      <c r="C735" s="171" t="s">
        <v>6</v>
      </c>
      <c r="D735" s="172" t="s">
        <v>25064</v>
      </c>
    </row>
    <row r="736" spans="1:4" ht="11.85" customHeight="1" x14ac:dyDescent="0.25">
      <c r="A736" s="170" t="s">
        <v>18818</v>
      </c>
      <c r="B736" s="170" t="s">
        <v>18819</v>
      </c>
      <c r="C736" s="171" t="s">
        <v>6</v>
      </c>
      <c r="D736" s="172" t="s">
        <v>25065</v>
      </c>
    </row>
    <row r="737" spans="1:4" ht="12" customHeight="1" x14ac:dyDescent="0.25">
      <c r="A737" s="170" t="s">
        <v>18820</v>
      </c>
      <c r="B737" s="170" t="s">
        <v>18821</v>
      </c>
      <c r="C737" s="171" t="s">
        <v>6</v>
      </c>
      <c r="D737" s="172" t="s">
        <v>25066</v>
      </c>
    </row>
    <row r="738" spans="1:4" ht="11.85" customHeight="1" x14ac:dyDescent="0.25">
      <c r="A738" s="170" t="s">
        <v>18822</v>
      </c>
      <c r="B738" s="170" t="s">
        <v>18823</v>
      </c>
      <c r="C738" s="171" t="s">
        <v>6</v>
      </c>
      <c r="D738" s="172" t="s">
        <v>25067</v>
      </c>
    </row>
    <row r="739" spans="1:4" ht="11.85" customHeight="1" x14ac:dyDescent="0.25">
      <c r="A739" s="170" t="s">
        <v>18824</v>
      </c>
      <c r="B739" s="170" t="s">
        <v>18825</v>
      </c>
      <c r="C739" s="171" t="s">
        <v>6</v>
      </c>
      <c r="D739" s="172" t="s">
        <v>25068</v>
      </c>
    </row>
    <row r="740" spans="1:4" ht="11.85" customHeight="1" x14ac:dyDescent="0.25">
      <c r="A740" s="170" t="s">
        <v>18826</v>
      </c>
      <c r="B740" s="170" t="s">
        <v>18827</v>
      </c>
      <c r="C740" s="171" t="s">
        <v>6</v>
      </c>
      <c r="D740" s="172" t="s">
        <v>25069</v>
      </c>
    </row>
    <row r="741" spans="1:4" ht="11.85" customHeight="1" x14ac:dyDescent="0.25">
      <c r="A741" s="170" t="s">
        <v>18828</v>
      </c>
      <c r="B741" s="170" t="s">
        <v>18829</v>
      </c>
      <c r="C741" s="171" t="s">
        <v>6</v>
      </c>
      <c r="D741" s="172" t="s">
        <v>25070</v>
      </c>
    </row>
    <row r="742" spans="1:4" ht="12" customHeight="1" x14ac:dyDescent="0.25">
      <c r="A742" s="170" t="s">
        <v>18830</v>
      </c>
      <c r="B742" s="170" t="s">
        <v>18831</v>
      </c>
      <c r="C742" s="171" t="s">
        <v>6</v>
      </c>
      <c r="D742" s="172" t="s">
        <v>25071</v>
      </c>
    </row>
    <row r="743" spans="1:4" ht="11.85" customHeight="1" x14ac:dyDescent="0.25">
      <c r="A743" s="170" t="s">
        <v>18832</v>
      </c>
      <c r="B743" s="170" t="s">
        <v>18833</v>
      </c>
      <c r="C743" s="171" t="s">
        <v>6</v>
      </c>
      <c r="D743" s="172" t="s">
        <v>25072</v>
      </c>
    </row>
    <row r="744" spans="1:4" ht="11.85" customHeight="1" x14ac:dyDescent="0.25">
      <c r="A744" s="170" t="s">
        <v>18834</v>
      </c>
      <c r="B744" s="170" t="s">
        <v>18835</v>
      </c>
      <c r="C744" s="171" t="s">
        <v>6</v>
      </c>
      <c r="D744" s="172" t="s">
        <v>25073</v>
      </c>
    </row>
    <row r="745" spans="1:4" ht="11.85" customHeight="1" x14ac:dyDescent="0.25">
      <c r="A745" s="170" t="s">
        <v>18836</v>
      </c>
      <c r="B745" s="170" t="s">
        <v>18837</v>
      </c>
      <c r="C745" s="171" t="s">
        <v>6</v>
      </c>
      <c r="D745" s="172" t="s">
        <v>25074</v>
      </c>
    </row>
    <row r="746" spans="1:4" ht="11.85" customHeight="1" x14ac:dyDescent="0.25">
      <c r="A746" s="170" t="s">
        <v>18838</v>
      </c>
      <c r="B746" s="170" t="s">
        <v>18839</v>
      </c>
      <c r="C746" s="171" t="s">
        <v>47</v>
      </c>
      <c r="D746" s="172" t="s">
        <v>25075</v>
      </c>
    </row>
    <row r="747" spans="1:4" ht="11.85" customHeight="1" x14ac:dyDescent="0.25">
      <c r="A747" s="170" t="s">
        <v>18840</v>
      </c>
      <c r="B747" s="170" t="s">
        <v>18841</v>
      </c>
      <c r="C747" s="171" t="s">
        <v>6</v>
      </c>
      <c r="D747" s="172" t="s">
        <v>25076</v>
      </c>
    </row>
    <row r="748" spans="1:4" ht="11.85" customHeight="1" x14ac:dyDescent="0.25">
      <c r="A748" s="170" t="s">
        <v>18842</v>
      </c>
      <c r="B748" s="170" t="s">
        <v>18843</v>
      </c>
      <c r="C748" s="171" t="s">
        <v>6</v>
      </c>
      <c r="D748" s="172" t="s">
        <v>25077</v>
      </c>
    </row>
    <row r="749" spans="1:4" ht="11.85" customHeight="1" x14ac:dyDescent="0.25">
      <c r="A749" s="170" t="s">
        <v>18844</v>
      </c>
      <c r="B749" s="170" t="s">
        <v>18845</v>
      </c>
      <c r="C749" s="171" t="s">
        <v>47</v>
      </c>
      <c r="D749" s="172" t="s">
        <v>24409</v>
      </c>
    </row>
    <row r="750" spans="1:4" ht="11.85" customHeight="1" x14ac:dyDescent="0.25">
      <c r="A750" s="170" t="s">
        <v>18846</v>
      </c>
      <c r="B750" s="170" t="s">
        <v>18847</v>
      </c>
      <c r="C750" s="171" t="s">
        <v>47</v>
      </c>
      <c r="D750" s="172" t="s">
        <v>25078</v>
      </c>
    </row>
    <row r="751" spans="1:4" ht="11.85" customHeight="1" x14ac:dyDescent="0.25">
      <c r="A751" s="170" t="s">
        <v>18848</v>
      </c>
      <c r="B751" s="170" t="s">
        <v>18849</v>
      </c>
      <c r="C751" s="171" t="s">
        <v>6</v>
      </c>
      <c r="D751" s="172" t="s">
        <v>25079</v>
      </c>
    </row>
    <row r="752" spans="1:4" ht="11.85" customHeight="1" x14ac:dyDescent="0.25">
      <c r="A752" s="170" t="s">
        <v>18850</v>
      </c>
      <c r="B752" s="170" t="s">
        <v>18851</v>
      </c>
      <c r="C752" s="171" t="s">
        <v>6</v>
      </c>
      <c r="D752" s="172" t="s">
        <v>25080</v>
      </c>
    </row>
    <row r="753" spans="1:4" ht="12" customHeight="1" x14ac:dyDescent="0.25">
      <c r="A753" s="170" t="s">
        <v>18852</v>
      </c>
      <c r="B753" s="170" t="s">
        <v>18853</v>
      </c>
      <c r="C753" s="171" t="s">
        <v>6</v>
      </c>
      <c r="D753" s="172" t="s">
        <v>25081</v>
      </c>
    </row>
    <row r="754" spans="1:4" ht="11.85" customHeight="1" x14ac:dyDescent="0.25">
      <c r="A754" s="170" t="s">
        <v>18854</v>
      </c>
      <c r="B754" s="170" t="s">
        <v>18855</v>
      </c>
      <c r="C754" s="171" t="s">
        <v>6</v>
      </c>
      <c r="D754" s="172" t="s">
        <v>25082</v>
      </c>
    </row>
    <row r="755" spans="1:4" ht="11.85" customHeight="1" x14ac:dyDescent="0.25">
      <c r="A755" s="170" t="s">
        <v>18856</v>
      </c>
      <c r="B755" s="170" t="s">
        <v>18857</v>
      </c>
      <c r="C755" s="171" t="s">
        <v>6</v>
      </c>
      <c r="D755" s="172" t="s">
        <v>25083</v>
      </c>
    </row>
    <row r="756" spans="1:4" ht="11.85" customHeight="1" x14ac:dyDescent="0.25">
      <c r="A756" s="170" t="s">
        <v>18858</v>
      </c>
      <c r="B756" s="170" t="s">
        <v>18859</v>
      </c>
      <c r="C756" s="171" t="s">
        <v>6</v>
      </c>
      <c r="D756" s="172" t="s">
        <v>25084</v>
      </c>
    </row>
    <row r="757" spans="1:4" ht="11.85" customHeight="1" x14ac:dyDescent="0.25">
      <c r="A757" s="170" t="s">
        <v>18860</v>
      </c>
      <c r="B757" s="170" t="s">
        <v>18861</v>
      </c>
      <c r="C757" s="171" t="s">
        <v>6</v>
      </c>
      <c r="D757" s="172" t="s">
        <v>25085</v>
      </c>
    </row>
    <row r="758" spans="1:4" ht="12" customHeight="1" x14ac:dyDescent="0.25">
      <c r="A758" s="170" t="s">
        <v>18862</v>
      </c>
      <c r="B758" s="170" t="s">
        <v>18863</v>
      </c>
      <c r="C758" s="171" t="s">
        <v>47</v>
      </c>
      <c r="D758" s="172" t="s">
        <v>25086</v>
      </c>
    </row>
    <row r="759" spans="1:4" ht="11.85" customHeight="1" x14ac:dyDescent="0.25">
      <c r="A759" s="170" t="s">
        <v>18864</v>
      </c>
      <c r="B759" s="170" t="s">
        <v>18865</v>
      </c>
      <c r="C759" s="171" t="s">
        <v>47</v>
      </c>
      <c r="D759" s="172" t="s">
        <v>25087</v>
      </c>
    </row>
    <row r="760" spans="1:4" ht="11.85" customHeight="1" x14ac:dyDescent="0.25">
      <c r="A760" s="170" t="s">
        <v>18866</v>
      </c>
      <c r="B760" s="170" t="s">
        <v>18867</v>
      </c>
      <c r="C760" s="171" t="s">
        <v>37</v>
      </c>
      <c r="D760" s="172" t="s">
        <v>25088</v>
      </c>
    </row>
    <row r="761" spans="1:4" ht="21.9" customHeight="1" x14ac:dyDescent="0.25">
      <c r="A761" s="170" t="s">
        <v>18868</v>
      </c>
      <c r="B761" s="170" t="s">
        <v>18869</v>
      </c>
      <c r="C761" s="171" t="s">
        <v>37</v>
      </c>
      <c r="D761" s="172" t="s">
        <v>25089</v>
      </c>
    </row>
    <row r="762" spans="1:4" ht="11.85" customHeight="1" x14ac:dyDescent="0.25">
      <c r="A762" s="170" t="s">
        <v>18870</v>
      </c>
      <c r="B762" s="170" t="s">
        <v>18871</v>
      </c>
      <c r="C762" s="171" t="s">
        <v>37</v>
      </c>
      <c r="D762" s="172" t="s">
        <v>25090</v>
      </c>
    </row>
    <row r="763" spans="1:4" ht="21.9" customHeight="1" x14ac:dyDescent="0.25">
      <c r="A763" s="170" t="s">
        <v>18872</v>
      </c>
      <c r="B763" s="170" t="s">
        <v>18802</v>
      </c>
      <c r="C763" s="171" t="s">
        <v>17789</v>
      </c>
      <c r="D763" s="172" t="s">
        <v>24704</v>
      </c>
    </row>
    <row r="764" spans="1:4" ht="21.9" customHeight="1" x14ac:dyDescent="0.25">
      <c r="A764" s="170" t="s">
        <v>18873</v>
      </c>
      <c r="B764" s="170" t="s">
        <v>18874</v>
      </c>
      <c r="C764" s="171" t="s">
        <v>6</v>
      </c>
      <c r="D764" s="172" t="s">
        <v>25091</v>
      </c>
    </row>
    <row r="765" spans="1:4" ht="21.9" customHeight="1" x14ac:dyDescent="0.25">
      <c r="A765" s="170" t="s">
        <v>18875</v>
      </c>
      <c r="B765" s="170" t="s">
        <v>18876</v>
      </c>
      <c r="C765" s="171" t="s">
        <v>6</v>
      </c>
      <c r="D765" s="172" t="s">
        <v>25092</v>
      </c>
    </row>
    <row r="766" spans="1:4" ht="21.9" customHeight="1" x14ac:dyDescent="0.25">
      <c r="A766" s="170" t="s">
        <v>18877</v>
      </c>
      <c r="B766" s="170" t="s">
        <v>18878</v>
      </c>
      <c r="C766" s="171" t="s">
        <v>6</v>
      </c>
      <c r="D766" s="172" t="s">
        <v>25093</v>
      </c>
    </row>
    <row r="767" spans="1:4" ht="11.85" customHeight="1" x14ac:dyDescent="0.25">
      <c r="A767" s="170" t="s">
        <v>18879</v>
      </c>
      <c r="B767" s="170" t="s">
        <v>18880</v>
      </c>
      <c r="C767" s="171" t="s">
        <v>6</v>
      </c>
      <c r="D767" s="172" t="s">
        <v>25094</v>
      </c>
    </row>
    <row r="768" spans="1:4" ht="11.85" customHeight="1" x14ac:dyDescent="0.25">
      <c r="A768" s="170" t="s">
        <v>18881</v>
      </c>
      <c r="B768" s="170" t="s">
        <v>18882</v>
      </c>
      <c r="C768" s="171" t="s">
        <v>6</v>
      </c>
      <c r="D768" s="172" t="s">
        <v>25095</v>
      </c>
    </row>
    <row r="769" spans="1:4" ht="11.85" customHeight="1" x14ac:dyDescent="0.25">
      <c r="A769" s="170" t="s">
        <v>18883</v>
      </c>
      <c r="B769" s="170" t="s">
        <v>18884</v>
      </c>
      <c r="C769" s="171" t="s">
        <v>6</v>
      </c>
      <c r="D769" s="172" t="s">
        <v>25096</v>
      </c>
    </row>
    <row r="770" spans="1:4" ht="11.85" customHeight="1" x14ac:dyDescent="0.25">
      <c r="A770" s="170" t="s">
        <v>18885</v>
      </c>
      <c r="B770" s="170" t="s">
        <v>18886</v>
      </c>
      <c r="C770" s="171" t="s">
        <v>6</v>
      </c>
      <c r="D770" s="172" t="s">
        <v>25097</v>
      </c>
    </row>
    <row r="771" spans="1:4" ht="21.9" customHeight="1" x14ac:dyDescent="0.25">
      <c r="A771" s="170" t="s">
        <v>18887</v>
      </c>
      <c r="B771" s="170" t="s">
        <v>18888</v>
      </c>
      <c r="C771" s="171" t="s">
        <v>6</v>
      </c>
      <c r="D771" s="172" t="s">
        <v>25098</v>
      </c>
    </row>
    <row r="772" spans="1:4" ht="7.35" customHeight="1" x14ac:dyDescent="0.25">
      <c r="A772" s="173" t="s">
        <v>18889</v>
      </c>
      <c r="B772" s="173" t="s">
        <v>18890</v>
      </c>
      <c r="C772" s="174" t="s">
        <v>47</v>
      </c>
      <c r="D772" s="175" t="s">
        <v>25099</v>
      </c>
    </row>
    <row r="773" spans="1:4" ht="1.65" customHeight="1" x14ac:dyDescent="0.3">
      <c r="A773"/>
      <c r="B773"/>
      <c r="C773"/>
      <c r="D773"/>
    </row>
    <row r="774" spans="1:4" ht="7.35" customHeight="1" x14ac:dyDescent="0.3">
      <c r="A774" s="406" t="s">
        <v>24710</v>
      </c>
      <c r="B774" s="406"/>
      <c r="C774"/>
      <c r="D774"/>
    </row>
    <row r="775" spans="1:4" ht="0.75" customHeight="1" x14ac:dyDescent="0.3">
      <c r="A775" s="406"/>
      <c r="B775" s="406"/>
      <c r="C775"/>
      <c r="D775"/>
    </row>
    <row r="776" spans="1:4" ht="14.4" x14ac:dyDescent="0.3">
      <c r="A776"/>
      <c r="B776"/>
      <c r="C776"/>
      <c r="D776"/>
    </row>
    <row r="777" spans="1:4" ht="13.5" customHeight="1" x14ac:dyDescent="0.3">
      <c r="A777"/>
      <c r="B777"/>
      <c r="C777"/>
      <c r="D777"/>
    </row>
    <row r="778" spans="1:4" ht="48.6" customHeight="1" x14ac:dyDescent="0.3">
      <c r="A778"/>
      <c r="B778"/>
      <c r="C778" s="404"/>
      <c r="D778" s="404"/>
    </row>
    <row r="779" spans="1:4" ht="13.5" customHeight="1" x14ac:dyDescent="0.3">
      <c r="A779"/>
      <c r="B779"/>
      <c r="C779"/>
      <c r="D779"/>
    </row>
    <row r="780" spans="1:4" ht="11.1" customHeight="1" x14ac:dyDescent="0.3">
      <c r="A780"/>
      <c r="B780"/>
      <c r="C780"/>
      <c r="D780"/>
    </row>
    <row r="781" spans="1:4" ht="11.25" customHeight="1" x14ac:dyDescent="0.3">
      <c r="A781"/>
      <c r="B781"/>
      <c r="C781"/>
      <c r="D781"/>
    </row>
    <row r="782" spans="1:4" ht="24.9" customHeight="1" x14ac:dyDescent="0.25">
      <c r="A782" s="405" t="s">
        <v>24685</v>
      </c>
      <c r="B782" s="405"/>
      <c r="C782" s="167"/>
      <c r="D782" s="167"/>
    </row>
    <row r="783" spans="1:4" ht="9" customHeight="1" x14ac:dyDescent="0.3">
      <c r="A783"/>
      <c r="B783"/>
      <c r="C783"/>
      <c r="D783"/>
    </row>
    <row r="784" spans="1:4" ht="12.15" customHeight="1" x14ac:dyDescent="0.3">
      <c r="A784" s="169" t="s">
        <v>17748</v>
      </c>
      <c r="B784" s="169" t="s">
        <v>5161</v>
      </c>
      <c r="C784"/>
      <c r="D784"/>
    </row>
    <row r="785" spans="1:4" ht="0.6" customHeight="1" x14ac:dyDescent="0.3">
      <c r="A785"/>
      <c r="B785"/>
      <c r="C785"/>
      <c r="D785"/>
    </row>
    <row r="786" spans="1:4" ht="11.4" customHeight="1" x14ac:dyDescent="0.25">
      <c r="A786" s="407" t="s">
        <v>18891</v>
      </c>
      <c r="B786" s="407" t="s">
        <v>18892</v>
      </c>
      <c r="C786" s="408" t="s">
        <v>37</v>
      </c>
      <c r="D786" s="409" t="s">
        <v>25100</v>
      </c>
    </row>
    <row r="787" spans="1:4" ht="11.85" customHeight="1" x14ac:dyDescent="0.25">
      <c r="A787" s="407"/>
      <c r="B787" s="407"/>
      <c r="C787" s="408"/>
      <c r="D787" s="409"/>
    </row>
    <row r="788" spans="1:4" ht="11.85" customHeight="1" x14ac:dyDescent="0.25">
      <c r="A788" s="170" t="s">
        <v>18893</v>
      </c>
      <c r="B788" s="170" t="s">
        <v>18894</v>
      </c>
      <c r="C788" s="171" t="s">
        <v>37</v>
      </c>
      <c r="D788" s="172" t="s">
        <v>25101</v>
      </c>
    </row>
    <row r="789" spans="1:4" ht="11.85" customHeight="1" x14ac:dyDescent="0.25">
      <c r="A789" s="170" t="s">
        <v>18895</v>
      </c>
      <c r="B789" s="170" t="s">
        <v>18896</v>
      </c>
      <c r="C789" s="171" t="s">
        <v>47</v>
      </c>
      <c r="D789" s="172" t="s">
        <v>25102</v>
      </c>
    </row>
    <row r="790" spans="1:4" ht="11.85" customHeight="1" x14ac:dyDescent="0.25">
      <c r="A790" s="170" t="s">
        <v>18897</v>
      </c>
      <c r="B790" s="170" t="s">
        <v>18898</v>
      </c>
      <c r="C790" s="171" t="s">
        <v>47</v>
      </c>
      <c r="D790" s="172" t="s">
        <v>25103</v>
      </c>
    </row>
    <row r="791" spans="1:4" ht="21.9" customHeight="1" x14ac:dyDescent="0.25">
      <c r="A791" s="170" t="s">
        <v>18899</v>
      </c>
      <c r="B791" s="170" t="s">
        <v>18900</v>
      </c>
      <c r="C791" s="171" t="s">
        <v>6</v>
      </c>
      <c r="D791" s="172" t="s">
        <v>25104</v>
      </c>
    </row>
    <row r="792" spans="1:4" ht="11.85" customHeight="1" x14ac:dyDescent="0.25">
      <c r="A792" s="170" t="s">
        <v>18901</v>
      </c>
      <c r="B792" s="170" t="s">
        <v>18902</v>
      </c>
      <c r="C792" s="171" t="s">
        <v>47</v>
      </c>
      <c r="D792" s="172" t="s">
        <v>25105</v>
      </c>
    </row>
    <row r="793" spans="1:4" ht="11.85" customHeight="1" x14ac:dyDescent="0.25">
      <c r="A793" s="170" t="s">
        <v>18903</v>
      </c>
      <c r="B793" s="170" t="s">
        <v>18904</v>
      </c>
      <c r="C793" s="171" t="s">
        <v>37</v>
      </c>
      <c r="D793" s="172" t="s">
        <v>24451</v>
      </c>
    </row>
    <row r="794" spans="1:4" ht="11.85" customHeight="1" x14ac:dyDescent="0.25">
      <c r="A794" s="170" t="s">
        <v>18905</v>
      </c>
      <c r="B794" s="170" t="s">
        <v>18906</v>
      </c>
      <c r="C794" s="171" t="s">
        <v>47</v>
      </c>
      <c r="D794" s="172" t="s">
        <v>24611</v>
      </c>
    </row>
    <row r="795" spans="1:4" ht="11.85" customHeight="1" x14ac:dyDescent="0.25">
      <c r="A795" s="170" t="s">
        <v>18907</v>
      </c>
      <c r="B795" s="170" t="s">
        <v>18908</v>
      </c>
      <c r="C795" s="171" t="s">
        <v>47</v>
      </c>
      <c r="D795" s="172" t="s">
        <v>25106</v>
      </c>
    </row>
    <row r="796" spans="1:4" ht="11.85" customHeight="1" x14ac:dyDescent="0.25">
      <c r="A796" s="170" t="s">
        <v>18909</v>
      </c>
      <c r="B796" s="170" t="s">
        <v>18910</v>
      </c>
      <c r="C796" s="171" t="s">
        <v>48</v>
      </c>
      <c r="D796" s="172" t="s">
        <v>25107</v>
      </c>
    </row>
    <row r="797" spans="1:4" ht="21.9" customHeight="1" x14ac:dyDescent="0.25">
      <c r="A797" s="170" t="s">
        <v>18911</v>
      </c>
      <c r="B797" s="170" t="s">
        <v>18912</v>
      </c>
      <c r="C797" s="171" t="s">
        <v>37</v>
      </c>
      <c r="D797" s="172" t="s">
        <v>25108</v>
      </c>
    </row>
    <row r="798" spans="1:4" ht="11.85" customHeight="1" x14ac:dyDescent="0.25">
      <c r="A798" s="170" t="s">
        <v>18913</v>
      </c>
      <c r="B798" s="170" t="s">
        <v>18914</v>
      </c>
      <c r="C798" s="171" t="s">
        <v>37</v>
      </c>
      <c r="D798" s="172" t="s">
        <v>25109</v>
      </c>
    </row>
    <row r="799" spans="1:4" ht="11.85" customHeight="1" x14ac:dyDescent="0.25">
      <c r="A799" s="170" t="s">
        <v>18915</v>
      </c>
      <c r="B799" s="170" t="s">
        <v>18916</v>
      </c>
      <c r="C799" s="171" t="s">
        <v>37</v>
      </c>
      <c r="D799" s="172" t="s">
        <v>25110</v>
      </c>
    </row>
    <row r="800" spans="1:4" ht="32.25" customHeight="1" x14ac:dyDescent="0.25">
      <c r="A800" s="170" t="s">
        <v>18917</v>
      </c>
      <c r="B800" s="170" t="s">
        <v>18918</v>
      </c>
      <c r="C800" s="171" t="s">
        <v>37</v>
      </c>
      <c r="D800" s="172" t="s">
        <v>24253</v>
      </c>
    </row>
    <row r="801" spans="1:4" ht="11.85" customHeight="1" x14ac:dyDescent="0.25">
      <c r="A801" s="170" t="s">
        <v>18919</v>
      </c>
      <c r="B801" s="170" t="s">
        <v>18920</v>
      </c>
      <c r="C801" s="171" t="s">
        <v>37</v>
      </c>
      <c r="D801" s="172" t="s">
        <v>25111</v>
      </c>
    </row>
    <row r="802" spans="1:4" ht="11.85" customHeight="1" x14ac:dyDescent="0.25">
      <c r="A802" s="170" t="s">
        <v>18921</v>
      </c>
      <c r="B802" s="170" t="s">
        <v>18922</v>
      </c>
      <c r="C802" s="171" t="s">
        <v>37</v>
      </c>
      <c r="D802" s="172" t="s">
        <v>25112</v>
      </c>
    </row>
    <row r="803" spans="1:4" ht="11.85" customHeight="1" x14ac:dyDescent="0.25">
      <c r="A803" s="170" t="s">
        <v>18923</v>
      </c>
      <c r="B803" s="170" t="s">
        <v>18924</v>
      </c>
      <c r="C803" s="171" t="s">
        <v>37</v>
      </c>
      <c r="D803" s="172" t="s">
        <v>25113</v>
      </c>
    </row>
    <row r="804" spans="1:4" ht="11.85" customHeight="1" x14ac:dyDescent="0.25">
      <c r="A804" s="170" t="s">
        <v>18925</v>
      </c>
      <c r="B804" s="170" t="s">
        <v>18926</v>
      </c>
      <c r="C804" s="171" t="s">
        <v>47</v>
      </c>
      <c r="D804" s="172" t="s">
        <v>24268</v>
      </c>
    </row>
    <row r="805" spans="1:4" ht="12" customHeight="1" x14ac:dyDescent="0.25">
      <c r="A805" s="170" t="s">
        <v>18927</v>
      </c>
      <c r="B805" s="170" t="s">
        <v>18928</v>
      </c>
      <c r="C805" s="171" t="s">
        <v>6</v>
      </c>
      <c r="D805" s="172" t="s">
        <v>25114</v>
      </c>
    </row>
    <row r="806" spans="1:4" ht="11.85" customHeight="1" x14ac:dyDescent="0.25">
      <c r="A806" s="170" t="s">
        <v>18929</v>
      </c>
      <c r="B806" s="170" t="s">
        <v>18930</v>
      </c>
      <c r="C806" s="171" t="s">
        <v>18677</v>
      </c>
      <c r="D806" s="172" t="s">
        <v>25115</v>
      </c>
    </row>
    <row r="807" spans="1:4" ht="11.85" customHeight="1" x14ac:dyDescent="0.25">
      <c r="A807" s="170" t="s">
        <v>18931</v>
      </c>
      <c r="B807" s="170" t="s">
        <v>18932</v>
      </c>
      <c r="C807" s="171" t="s">
        <v>18677</v>
      </c>
      <c r="D807" s="172" t="s">
        <v>25116</v>
      </c>
    </row>
    <row r="808" spans="1:4" ht="11.85" customHeight="1" x14ac:dyDescent="0.25">
      <c r="A808" s="170" t="s">
        <v>18933</v>
      </c>
      <c r="B808" s="170" t="s">
        <v>18934</v>
      </c>
      <c r="C808" s="171" t="s">
        <v>18677</v>
      </c>
      <c r="D808" s="172" t="s">
        <v>25117</v>
      </c>
    </row>
    <row r="809" spans="1:4" ht="11.85" customHeight="1" x14ac:dyDescent="0.25">
      <c r="A809" s="170" t="s">
        <v>18935</v>
      </c>
      <c r="B809" s="170" t="s">
        <v>18936</v>
      </c>
      <c r="C809" s="171" t="s">
        <v>6</v>
      </c>
      <c r="D809" s="172" t="s">
        <v>25118</v>
      </c>
    </row>
    <row r="810" spans="1:4" ht="11.85" customHeight="1" x14ac:dyDescent="0.25">
      <c r="A810" s="170" t="s">
        <v>18937</v>
      </c>
      <c r="B810" s="170" t="s">
        <v>18938</v>
      </c>
      <c r="C810" s="171" t="s">
        <v>6</v>
      </c>
      <c r="D810" s="172" t="s">
        <v>25119</v>
      </c>
    </row>
    <row r="811" spans="1:4" ht="11.85" customHeight="1" x14ac:dyDescent="0.25">
      <c r="A811" s="170" t="s">
        <v>18939</v>
      </c>
      <c r="B811" s="170" t="s">
        <v>18940</v>
      </c>
      <c r="C811" s="171" t="s">
        <v>6</v>
      </c>
      <c r="D811" s="172" t="s">
        <v>25120</v>
      </c>
    </row>
    <row r="812" spans="1:4" ht="11.85" customHeight="1" x14ac:dyDescent="0.25">
      <c r="A812" s="170" t="s">
        <v>18941</v>
      </c>
      <c r="B812" s="170" t="s">
        <v>18942</v>
      </c>
      <c r="C812" s="171" t="s">
        <v>6</v>
      </c>
      <c r="D812" s="172" t="s">
        <v>25121</v>
      </c>
    </row>
    <row r="813" spans="1:4" ht="11.85" customHeight="1" x14ac:dyDescent="0.25">
      <c r="A813" s="170" t="s">
        <v>18943</v>
      </c>
      <c r="B813" s="170" t="s">
        <v>18944</v>
      </c>
      <c r="C813" s="171" t="s">
        <v>6</v>
      </c>
      <c r="D813" s="172" t="s">
        <v>25122</v>
      </c>
    </row>
    <row r="814" spans="1:4" ht="21.9" customHeight="1" x14ac:dyDescent="0.25">
      <c r="A814" s="170" t="s">
        <v>18945</v>
      </c>
      <c r="B814" s="170" t="s">
        <v>18946</v>
      </c>
      <c r="C814" s="171" t="s">
        <v>37</v>
      </c>
      <c r="D814" s="172" t="s">
        <v>25123</v>
      </c>
    </row>
    <row r="815" spans="1:4" ht="11.85" customHeight="1" x14ac:dyDescent="0.25">
      <c r="A815" s="170" t="s">
        <v>18947</v>
      </c>
      <c r="B815" s="170" t="s">
        <v>18948</v>
      </c>
      <c r="C815" s="171" t="s">
        <v>37</v>
      </c>
      <c r="D815" s="172" t="s">
        <v>25124</v>
      </c>
    </row>
    <row r="816" spans="1:4" ht="11.85" customHeight="1" x14ac:dyDescent="0.25">
      <c r="A816" s="170" t="s">
        <v>18949</v>
      </c>
      <c r="B816" s="170" t="s">
        <v>18950</v>
      </c>
      <c r="C816" s="171" t="s">
        <v>37</v>
      </c>
      <c r="D816" s="172" t="s">
        <v>25125</v>
      </c>
    </row>
    <row r="817" spans="1:4" ht="11.85" customHeight="1" x14ac:dyDescent="0.25">
      <c r="A817" s="170" t="s">
        <v>18951</v>
      </c>
      <c r="B817" s="170" t="s">
        <v>18952</v>
      </c>
      <c r="C817" s="171" t="s">
        <v>6</v>
      </c>
      <c r="D817" s="172" t="s">
        <v>25126</v>
      </c>
    </row>
    <row r="818" spans="1:4" ht="11.85" customHeight="1" x14ac:dyDescent="0.25">
      <c r="A818" s="170" t="s">
        <v>18953</v>
      </c>
      <c r="B818" s="170" t="s">
        <v>18954</v>
      </c>
      <c r="C818" s="171" t="s">
        <v>6</v>
      </c>
      <c r="D818" s="172" t="s">
        <v>25127</v>
      </c>
    </row>
    <row r="819" spans="1:4" ht="11.85" customHeight="1" x14ac:dyDescent="0.25">
      <c r="A819" s="170" t="s">
        <v>18955</v>
      </c>
      <c r="B819" s="170" t="s">
        <v>18956</v>
      </c>
      <c r="C819" s="171" t="s">
        <v>6</v>
      </c>
      <c r="D819" s="172" t="s">
        <v>25128</v>
      </c>
    </row>
    <row r="820" spans="1:4" ht="11.85" customHeight="1" x14ac:dyDescent="0.25">
      <c r="A820" s="170" t="s">
        <v>18957</v>
      </c>
      <c r="B820" s="170" t="s">
        <v>18958</v>
      </c>
      <c r="C820" s="171" t="s">
        <v>42</v>
      </c>
      <c r="D820" s="172" t="s">
        <v>25129</v>
      </c>
    </row>
    <row r="821" spans="1:4" ht="12" customHeight="1" x14ac:dyDescent="0.25">
      <c r="A821" s="170" t="s">
        <v>18959</v>
      </c>
      <c r="B821" s="170" t="s">
        <v>18960</v>
      </c>
      <c r="C821" s="171" t="s">
        <v>42</v>
      </c>
      <c r="D821" s="172" t="s">
        <v>25130</v>
      </c>
    </row>
    <row r="822" spans="1:4" ht="11.85" customHeight="1" x14ac:dyDescent="0.25">
      <c r="A822" s="170" t="s">
        <v>18961</v>
      </c>
      <c r="B822" s="170" t="s">
        <v>18802</v>
      </c>
      <c r="C822" s="171" t="s">
        <v>17789</v>
      </c>
      <c r="D822" s="172" t="s">
        <v>24704</v>
      </c>
    </row>
    <row r="823" spans="1:4" ht="21.9" customHeight="1" x14ac:dyDescent="0.25">
      <c r="A823" s="170" t="s">
        <v>18962</v>
      </c>
      <c r="B823" s="170" t="s">
        <v>18963</v>
      </c>
      <c r="C823" s="171" t="s">
        <v>37</v>
      </c>
      <c r="D823" s="172" t="s">
        <v>25131</v>
      </c>
    </row>
    <row r="824" spans="1:4" ht="21.9" customHeight="1" x14ac:dyDescent="0.25">
      <c r="A824" s="170" t="s">
        <v>18964</v>
      </c>
      <c r="B824" s="170" t="s">
        <v>18965</v>
      </c>
      <c r="C824" s="171" t="s">
        <v>37</v>
      </c>
      <c r="D824" s="172" t="s">
        <v>25132</v>
      </c>
    </row>
    <row r="825" spans="1:4" ht="12" customHeight="1" x14ac:dyDescent="0.25">
      <c r="A825" s="170" t="s">
        <v>18966</v>
      </c>
      <c r="B825" s="170" t="s">
        <v>18967</v>
      </c>
      <c r="C825" s="171" t="s">
        <v>37</v>
      </c>
      <c r="D825" s="172" t="s">
        <v>25133</v>
      </c>
    </row>
    <row r="826" spans="1:4" ht="21.9" customHeight="1" x14ac:dyDescent="0.25">
      <c r="A826" s="170" t="s">
        <v>18968</v>
      </c>
      <c r="B826" s="170" t="s">
        <v>18969</v>
      </c>
      <c r="C826" s="171" t="s">
        <v>37</v>
      </c>
      <c r="D826" s="172" t="s">
        <v>25134</v>
      </c>
    </row>
    <row r="827" spans="1:4" ht="21.9" customHeight="1" x14ac:dyDescent="0.25">
      <c r="A827" s="170" t="s">
        <v>18970</v>
      </c>
      <c r="B827" s="170" t="s">
        <v>18971</v>
      </c>
      <c r="C827" s="171" t="s">
        <v>37</v>
      </c>
      <c r="D827" s="172" t="s">
        <v>24419</v>
      </c>
    </row>
    <row r="828" spans="1:4" ht="23.85" customHeight="1" x14ac:dyDescent="0.25">
      <c r="A828" s="173" t="s">
        <v>18972</v>
      </c>
      <c r="B828" s="173" t="s">
        <v>18973</v>
      </c>
      <c r="C828" s="174" t="s">
        <v>37</v>
      </c>
      <c r="D828" s="175" t="s">
        <v>25135</v>
      </c>
    </row>
    <row r="829" spans="1:4" ht="1.65" customHeight="1" x14ac:dyDescent="0.3">
      <c r="A829"/>
      <c r="B829"/>
      <c r="C829"/>
      <c r="D829"/>
    </row>
    <row r="830" spans="1:4" ht="7.35" customHeight="1" x14ac:dyDescent="0.3">
      <c r="A830" s="406" t="s">
        <v>24710</v>
      </c>
      <c r="B830" s="406"/>
      <c r="C830"/>
      <c r="D830"/>
    </row>
    <row r="831" spans="1:4" ht="0.75" customHeight="1" x14ac:dyDescent="0.3">
      <c r="A831" s="406"/>
      <c r="B831" s="406"/>
      <c r="C831"/>
      <c r="D831"/>
    </row>
    <row r="832" spans="1:4" ht="14.4" x14ac:dyDescent="0.3">
      <c r="A832"/>
      <c r="B832"/>
      <c r="C832"/>
      <c r="D832"/>
    </row>
    <row r="833" spans="1:4" ht="13.5" customHeight="1" x14ac:dyDescent="0.3">
      <c r="A833"/>
      <c r="B833"/>
      <c r="C833"/>
      <c r="D833"/>
    </row>
    <row r="834" spans="1:4" ht="48.6" customHeight="1" x14ac:dyDescent="0.3">
      <c r="A834"/>
      <c r="B834"/>
      <c r="C834" s="404"/>
      <c r="D834" s="404"/>
    </row>
    <row r="835" spans="1:4" ht="13.5" customHeight="1" x14ac:dyDescent="0.3">
      <c r="A835"/>
      <c r="B835"/>
      <c r="C835"/>
      <c r="D835"/>
    </row>
    <row r="836" spans="1:4" ht="11.1" customHeight="1" x14ac:dyDescent="0.3">
      <c r="A836"/>
      <c r="B836"/>
      <c r="C836"/>
      <c r="D836"/>
    </row>
    <row r="837" spans="1:4" ht="11.25" customHeight="1" x14ac:dyDescent="0.3">
      <c r="A837"/>
      <c r="B837"/>
      <c r="C837"/>
      <c r="D837"/>
    </row>
    <row r="838" spans="1:4" ht="24.9" customHeight="1" x14ac:dyDescent="0.25">
      <c r="A838" s="405" t="s">
        <v>24685</v>
      </c>
      <c r="B838" s="405"/>
      <c r="C838" s="167"/>
      <c r="D838" s="167"/>
    </row>
    <row r="839" spans="1:4" ht="9" customHeight="1" x14ac:dyDescent="0.3">
      <c r="A839"/>
      <c r="B839"/>
      <c r="C839"/>
      <c r="D839"/>
    </row>
    <row r="840" spans="1:4" ht="12.15" customHeight="1" x14ac:dyDescent="0.3">
      <c r="A840" s="169" t="s">
        <v>17748</v>
      </c>
      <c r="B840" s="169" t="s">
        <v>5161</v>
      </c>
      <c r="C840"/>
      <c r="D840"/>
    </row>
    <row r="841" spans="1:4" ht="0.6" customHeight="1" x14ac:dyDescent="0.3">
      <c r="A841"/>
      <c r="B841"/>
      <c r="C841"/>
      <c r="D841"/>
    </row>
    <row r="842" spans="1:4" ht="21.75" customHeight="1" x14ac:dyDescent="0.25">
      <c r="A842" s="407" t="s">
        <v>18974</v>
      </c>
      <c r="B842" s="407" t="s">
        <v>18975</v>
      </c>
      <c r="C842" s="408" t="s">
        <v>37</v>
      </c>
      <c r="D842" s="409" t="s">
        <v>25136</v>
      </c>
    </row>
    <row r="843" spans="1:4" ht="21.9" customHeight="1" x14ac:dyDescent="0.25">
      <c r="A843" s="407"/>
      <c r="B843" s="407"/>
      <c r="C843" s="408"/>
      <c r="D843" s="409"/>
    </row>
    <row r="844" spans="1:4" ht="21.9" customHeight="1" x14ac:dyDescent="0.25">
      <c r="A844" s="170" t="s">
        <v>18976</v>
      </c>
      <c r="B844" s="170" t="s">
        <v>18977</v>
      </c>
      <c r="C844" s="171" t="s">
        <v>37</v>
      </c>
      <c r="D844" s="172" t="s">
        <v>25137</v>
      </c>
    </row>
    <row r="845" spans="1:4" ht="21.9" customHeight="1" x14ac:dyDescent="0.25">
      <c r="A845" s="170" t="s">
        <v>18978</v>
      </c>
      <c r="B845" s="170" t="s">
        <v>18979</v>
      </c>
      <c r="C845" s="171" t="s">
        <v>37</v>
      </c>
      <c r="D845" s="172" t="s">
        <v>25138</v>
      </c>
    </row>
    <row r="846" spans="1:4" ht="21.9" customHeight="1" x14ac:dyDescent="0.25">
      <c r="A846" s="170" t="s">
        <v>18980</v>
      </c>
      <c r="B846" s="170" t="s">
        <v>18981</v>
      </c>
      <c r="C846" s="171" t="s">
        <v>37</v>
      </c>
      <c r="D846" s="172" t="s">
        <v>25139</v>
      </c>
    </row>
    <row r="847" spans="1:4" ht="21.9" customHeight="1" x14ac:dyDescent="0.25">
      <c r="A847" s="170" t="s">
        <v>18982</v>
      </c>
      <c r="B847" s="170" t="s">
        <v>18983</v>
      </c>
      <c r="C847" s="171" t="s">
        <v>37</v>
      </c>
      <c r="D847" s="172" t="s">
        <v>25140</v>
      </c>
    </row>
    <row r="848" spans="1:4" ht="21.9" customHeight="1" x14ac:dyDescent="0.25">
      <c r="A848" s="170" t="s">
        <v>18984</v>
      </c>
      <c r="B848" s="170" t="s">
        <v>18985</v>
      </c>
      <c r="C848" s="171" t="s">
        <v>37</v>
      </c>
      <c r="D848" s="172" t="s">
        <v>25141</v>
      </c>
    </row>
    <row r="849" spans="1:4" ht="21.9" customHeight="1" x14ac:dyDescent="0.25">
      <c r="A849" s="170" t="s">
        <v>18986</v>
      </c>
      <c r="B849" s="170" t="s">
        <v>18987</v>
      </c>
      <c r="C849" s="171" t="s">
        <v>37</v>
      </c>
      <c r="D849" s="172" t="s">
        <v>25142</v>
      </c>
    </row>
    <row r="850" spans="1:4" ht="32.25" customHeight="1" x14ac:dyDescent="0.25">
      <c r="A850" s="170" t="s">
        <v>18988</v>
      </c>
      <c r="B850" s="170" t="s">
        <v>18989</v>
      </c>
      <c r="C850" s="171" t="s">
        <v>37</v>
      </c>
      <c r="D850" s="172" t="s">
        <v>25143</v>
      </c>
    </row>
    <row r="851" spans="1:4" ht="11.85" customHeight="1" x14ac:dyDescent="0.25">
      <c r="A851" s="170" t="s">
        <v>18990</v>
      </c>
      <c r="B851" s="170" t="s">
        <v>18991</v>
      </c>
      <c r="C851" s="171" t="s">
        <v>6</v>
      </c>
      <c r="D851" s="172" t="s">
        <v>25144</v>
      </c>
    </row>
    <row r="852" spans="1:4" ht="11.85" customHeight="1" x14ac:dyDescent="0.25">
      <c r="A852" s="170" t="s">
        <v>18992</v>
      </c>
      <c r="B852" s="170" t="s">
        <v>18993</v>
      </c>
      <c r="C852" s="171" t="s">
        <v>6</v>
      </c>
      <c r="D852" s="172" t="s">
        <v>23970</v>
      </c>
    </row>
    <row r="853" spans="1:4" ht="11.85" customHeight="1" x14ac:dyDescent="0.25">
      <c r="A853" s="170" t="s">
        <v>18994</v>
      </c>
      <c r="B853" s="170" t="s">
        <v>17891</v>
      </c>
      <c r="C853" s="171" t="s">
        <v>17789</v>
      </c>
      <c r="D853" s="172" t="s">
        <v>24704</v>
      </c>
    </row>
    <row r="854" spans="1:4" ht="11.85" customHeight="1" x14ac:dyDescent="0.25">
      <c r="A854" s="170" t="s">
        <v>18995</v>
      </c>
      <c r="B854" s="170" t="s">
        <v>18996</v>
      </c>
      <c r="C854" s="171" t="s">
        <v>47</v>
      </c>
      <c r="D854" s="172" t="s">
        <v>24514</v>
      </c>
    </row>
    <row r="855" spans="1:4" ht="11.85" customHeight="1" x14ac:dyDescent="0.25">
      <c r="A855" s="170" t="s">
        <v>18997</v>
      </c>
      <c r="B855" s="170" t="s">
        <v>18998</v>
      </c>
      <c r="C855" s="171" t="s">
        <v>47</v>
      </c>
      <c r="D855" s="172" t="s">
        <v>66</v>
      </c>
    </row>
    <row r="856" spans="1:4" ht="11.85" customHeight="1" x14ac:dyDescent="0.25">
      <c r="A856" s="170" t="s">
        <v>18999</v>
      </c>
      <c r="B856" s="170" t="s">
        <v>19000</v>
      </c>
      <c r="C856" s="171" t="s">
        <v>6</v>
      </c>
      <c r="D856" s="172" t="s">
        <v>24967</v>
      </c>
    </row>
    <row r="857" spans="1:4" ht="11.85" customHeight="1" x14ac:dyDescent="0.25">
      <c r="A857" s="170" t="s">
        <v>19001</v>
      </c>
      <c r="B857" s="170" t="s">
        <v>168</v>
      </c>
      <c r="C857" s="171" t="s">
        <v>6</v>
      </c>
      <c r="D857" s="172" t="s">
        <v>1051</v>
      </c>
    </row>
    <row r="858" spans="1:4" ht="12" customHeight="1" x14ac:dyDescent="0.25">
      <c r="A858" s="170" t="s">
        <v>19002</v>
      </c>
      <c r="B858" s="170" t="s">
        <v>169</v>
      </c>
      <c r="C858" s="171" t="s">
        <v>6</v>
      </c>
      <c r="D858" s="172" t="s">
        <v>953</v>
      </c>
    </row>
    <row r="859" spans="1:4" ht="11.85" customHeight="1" x14ac:dyDescent="0.25">
      <c r="A859" s="170" t="s">
        <v>19003</v>
      </c>
      <c r="B859" s="170" t="s">
        <v>19004</v>
      </c>
      <c r="C859" s="171" t="s">
        <v>6</v>
      </c>
      <c r="D859" s="172" t="s">
        <v>41</v>
      </c>
    </row>
    <row r="860" spans="1:4" ht="11.85" customHeight="1" x14ac:dyDescent="0.25">
      <c r="A860" s="170" t="s">
        <v>19005</v>
      </c>
      <c r="B860" s="170" t="s">
        <v>19006</v>
      </c>
      <c r="C860" s="171" t="s">
        <v>37</v>
      </c>
      <c r="D860" s="172" t="s">
        <v>24030</v>
      </c>
    </row>
    <row r="861" spans="1:4" ht="11.85" customHeight="1" x14ac:dyDescent="0.25">
      <c r="A861" s="170" t="s">
        <v>19007</v>
      </c>
      <c r="B861" s="170" t="s">
        <v>163</v>
      </c>
      <c r="C861" s="171" t="s">
        <v>17789</v>
      </c>
      <c r="D861" s="172" t="s">
        <v>24704</v>
      </c>
    </row>
    <row r="862" spans="1:4" ht="11.85" customHeight="1" x14ac:dyDescent="0.25">
      <c r="A862" s="170" t="s">
        <v>19008</v>
      </c>
      <c r="B862" s="170" t="s">
        <v>19009</v>
      </c>
      <c r="C862" s="171" t="s">
        <v>47</v>
      </c>
      <c r="D862" s="172" t="s">
        <v>25145</v>
      </c>
    </row>
    <row r="863" spans="1:4" ht="11.85" customHeight="1" x14ac:dyDescent="0.25">
      <c r="A863" s="170" t="s">
        <v>19010</v>
      </c>
      <c r="B863" s="170" t="s">
        <v>19011</v>
      </c>
      <c r="C863" s="171" t="s">
        <v>6</v>
      </c>
      <c r="D863" s="172" t="s">
        <v>25146</v>
      </c>
    </row>
    <row r="864" spans="1:4" ht="12" customHeight="1" x14ac:dyDescent="0.25">
      <c r="A864" s="170" t="s">
        <v>19012</v>
      </c>
      <c r="B864" s="170" t="s">
        <v>19013</v>
      </c>
      <c r="C864" s="171" t="s">
        <v>47</v>
      </c>
      <c r="D864" s="172" t="s">
        <v>17718</v>
      </c>
    </row>
    <row r="865" spans="1:4" ht="11.85" customHeight="1" x14ac:dyDescent="0.25">
      <c r="A865" s="170" t="s">
        <v>19014</v>
      </c>
      <c r="B865" s="170" t="s">
        <v>170</v>
      </c>
      <c r="C865" s="171" t="s">
        <v>37</v>
      </c>
      <c r="D865" s="172" t="s">
        <v>24367</v>
      </c>
    </row>
    <row r="866" spans="1:4" ht="11.85" customHeight="1" x14ac:dyDescent="0.25">
      <c r="A866" s="170" t="s">
        <v>19015</v>
      </c>
      <c r="B866" s="170" t="s">
        <v>171</v>
      </c>
      <c r="C866" s="171" t="s">
        <v>6</v>
      </c>
      <c r="D866" s="172" t="s">
        <v>23988</v>
      </c>
    </row>
    <row r="867" spans="1:4" ht="11.85" customHeight="1" x14ac:dyDescent="0.25">
      <c r="A867" s="170" t="s">
        <v>19016</v>
      </c>
      <c r="B867" s="170" t="s">
        <v>19017</v>
      </c>
      <c r="C867" s="171" t="s">
        <v>6</v>
      </c>
      <c r="D867" s="172" t="s">
        <v>17710</v>
      </c>
    </row>
    <row r="868" spans="1:4" ht="11.85" customHeight="1" x14ac:dyDescent="0.25">
      <c r="A868" s="170" t="s">
        <v>19018</v>
      </c>
      <c r="B868" s="170" t="s">
        <v>19019</v>
      </c>
      <c r="C868" s="171" t="s">
        <v>37</v>
      </c>
      <c r="D868" s="172" t="s">
        <v>24030</v>
      </c>
    </row>
    <row r="869" spans="1:4" ht="11.85" customHeight="1" x14ac:dyDescent="0.25">
      <c r="A869" s="170" t="s">
        <v>19020</v>
      </c>
      <c r="B869" s="170" t="s">
        <v>19021</v>
      </c>
      <c r="C869" s="171" t="s">
        <v>17789</v>
      </c>
      <c r="D869" s="172" t="s">
        <v>24704</v>
      </c>
    </row>
    <row r="870" spans="1:4" ht="11.85" customHeight="1" x14ac:dyDescent="0.25">
      <c r="A870" s="170" t="s">
        <v>19022</v>
      </c>
      <c r="B870" s="170" t="s">
        <v>19023</v>
      </c>
      <c r="C870" s="171" t="s">
        <v>47</v>
      </c>
      <c r="D870" s="172" t="s">
        <v>25028</v>
      </c>
    </row>
    <row r="871" spans="1:4" ht="11.85" customHeight="1" x14ac:dyDescent="0.25">
      <c r="A871" s="170" t="s">
        <v>19024</v>
      </c>
      <c r="B871" s="170" t="s">
        <v>19025</v>
      </c>
      <c r="C871" s="171" t="s">
        <v>47</v>
      </c>
      <c r="D871" s="172" t="s">
        <v>25029</v>
      </c>
    </row>
    <row r="872" spans="1:4" ht="11.85" customHeight="1" x14ac:dyDescent="0.25">
      <c r="A872" s="170" t="s">
        <v>19026</v>
      </c>
      <c r="B872" s="170" t="s">
        <v>19027</v>
      </c>
      <c r="C872" s="171" t="s">
        <v>47</v>
      </c>
      <c r="D872" s="172" t="s">
        <v>25147</v>
      </c>
    </row>
    <row r="873" spans="1:4" ht="11.85" customHeight="1" x14ac:dyDescent="0.25">
      <c r="A873" s="170" t="s">
        <v>19028</v>
      </c>
      <c r="B873" s="170" t="s">
        <v>19029</v>
      </c>
      <c r="C873" s="171" t="s">
        <v>47</v>
      </c>
      <c r="D873" s="172" t="s">
        <v>25148</v>
      </c>
    </row>
    <row r="874" spans="1:4" ht="11.85" customHeight="1" x14ac:dyDescent="0.25">
      <c r="A874" s="170" t="s">
        <v>19030</v>
      </c>
      <c r="B874" s="170" t="s">
        <v>19031</v>
      </c>
      <c r="C874" s="171" t="s">
        <v>47</v>
      </c>
      <c r="D874" s="172" t="s">
        <v>25149</v>
      </c>
    </row>
    <row r="875" spans="1:4" ht="12" customHeight="1" x14ac:dyDescent="0.25">
      <c r="A875" s="170" t="s">
        <v>19032</v>
      </c>
      <c r="B875" s="170" t="s">
        <v>19033</v>
      </c>
      <c r="C875" s="171" t="s">
        <v>47</v>
      </c>
      <c r="D875" s="172" t="s">
        <v>25150</v>
      </c>
    </row>
    <row r="876" spans="1:4" ht="11.85" customHeight="1" x14ac:dyDescent="0.25">
      <c r="A876" s="170" t="s">
        <v>19034</v>
      </c>
      <c r="B876" s="170" t="s">
        <v>19035</v>
      </c>
      <c r="C876" s="171" t="s">
        <v>47</v>
      </c>
      <c r="D876" s="172" t="s">
        <v>25151</v>
      </c>
    </row>
    <row r="877" spans="1:4" ht="11.85" customHeight="1" x14ac:dyDescent="0.25">
      <c r="A877" s="170" t="s">
        <v>19036</v>
      </c>
      <c r="B877" s="170" t="s">
        <v>19037</v>
      </c>
      <c r="C877" s="171" t="s">
        <v>47</v>
      </c>
      <c r="D877" s="172" t="s">
        <v>25152</v>
      </c>
    </row>
    <row r="878" spans="1:4" ht="11.85" customHeight="1" x14ac:dyDescent="0.25">
      <c r="A878" s="170" t="s">
        <v>19038</v>
      </c>
      <c r="B878" s="171" t="s">
        <v>19039</v>
      </c>
      <c r="C878" s="171" t="s">
        <v>47</v>
      </c>
      <c r="D878" s="172" t="s">
        <v>25153</v>
      </c>
    </row>
    <row r="879" spans="1:4" ht="11.85" customHeight="1" x14ac:dyDescent="0.25">
      <c r="A879" s="170" t="s">
        <v>19040</v>
      </c>
      <c r="B879" s="170" t="s">
        <v>19041</v>
      </c>
      <c r="C879" s="171" t="s">
        <v>47</v>
      </c>
      <c r="D879" s="172" t="s">
        <v>25154</v>
      </c>
    </row>
    <row r="880" spans="1:4" ht="11.85" customHeight="1" x14ac:dyDescent="0.25">
      <c r="A880" s="170" t="s">
        <v>19042</v>
      </c>
      <c r="B880" s="170" t="s">
        <v>19043</v>
      </c>
      <c r="C880" s="171" t="s">
        <v>37</v>
      </c>
      <c r="D880" s="172" t="s">
        <v>23973</v>
      </c>
    </row>
    <row r="881" spans="1:4" ht="11.85" customHeight="1" x14ac:dyDescent="0.25">
      <c r="A881" s="170" t="s">
        <v>19044</v>
      </c>
      <c r="B881" s="170" t="s">
        <v>19045</v>
      </c>
      <c r="C881" s="171" t="s">
        <v>6</v>
      </c>
      <c r="D881" s="172" t="s">
        <v>24544</v>
      </c>
    </row>
    <row r="882" spans="1:4" ht="11.85" customHeight="1" x14ac:dyDescent="0.25">
      <c r="A882" s="170" t="s">
        <v>19046</v>
      </c>
      <c r="B882" s="170" t="s">
        <v>19047</v>
      </c>
      <c r="C882" s="171" t="s">
        <v>6</v>
      </c>
      <c r="D882" s="172" t="s">
        <v>25155</v>
      </c>
    </row>
    <row r="883" spans="1:4" ht="11.85" customHeight="1" x14ac:dyDescent="0.25">
      <c r="A883" s="170" t="s">
        <v>19048</v>
      </c>
      <c r="B883" s="170" t="s">
        <v>19049</v>
      </c>
      <c r="C883" s="171" t="s">
        <v>6</v>
      </c>
      <c r="D883" s="172" t="s">
        <v>17666</v>
      </c>
    </row>
    <row r="884" spans="1:4" ht="13.5" customHeight="1" x14ac:dyDescent="0.25">
      <c r="A884" s="173" t="s">
        <v>19050</v>
      </c>
      <c r="B884" s="173" t="s">
        <v>19051</v>
      </c>
      <c r="C884" s="174" t="s">
        <v>47</v>
      </c>
      <c r="D884" s="175" t="s">
        <v>17716</v>
      </c>
    </row>
    <row r="885" spans="1:4" ht="1.65" customHeight="1" x14ac:dyDescent="0.3">
      <c r="A885"/>
      <c r="B885"/>
      <c r="C885"/>
      <c r="D885"/>
    </row>
    <row r="886" spans="1:4" ht="7.35" customHeight="1" x14ac:dyDescent="0.3">
      <c r="A886" s="406" t="s">
        <v>24710</v>
      </c>
      <c r="B886" s="406"/>
      <c r="C886"/>
      <c r="D886"/>
    </row>
    <row r="887" spans="1:4" ht="0.75" customHeight="1" x14ac:dyDescent="0.3">
      <c r="A887" s="406"/>
      <c r="B887" s="406"/>
      <c r="C887"/>
      <c r="D887"/>
    </row>
    <row r="888" spans="1:4" ht="14.4" x14ac:dyDescent="0.3">
      <c r="A888"/>
      <c r="B888"/>
      <c r="C888"/>
      <c r="D888"/>
    </row>
    <row r="889" spans="1:4" ht="13.5" customHeight="1" x14ac:dyDescent="0.3">
      <c r="A889"/>
      <c r="B889"/>
      <c r="C889"/>
      <c r="D889"/>
    </row>
    <row r="890" spans="1:4" ht="48.6" customHeight="1" x14ac:dyDescent="0.3">
      <c r="A890"/>
      <c r="B890"/>
      <c r="C890" s="404"/>
      <c r="D890" s="404"/>
    </row>
    <row r="891" spans="1:4" ht="13.5" customHeight="1" x14ac:dyDescent="0.3">
      <c r="A891"/>
      <c r="B891"/>
      <c r="C891"/>
      <c r="D891"/>
    </row>
    <row r="892" spans="1:4" ht="11.1" customHeight="1" x14ac:dyDescent="0.3">
      <c r="A892"/>
      <c r="B892"/>
      <c r="C892"/>
      <c r="D892"/>
    </row>
    <row r="893" spans="1:4" ht="11.25" customHeight="1" x14ac:dyDescent="0.3">
      <c r="A893"/>
      <c r="B893"/>
      <c r="C893"/>
      <c r="D893"/>
    </row>
    <row r="894" spans="1:4" ht="24.9" customHeight="1" x14ac:dyDescent="0.25">
      <c r="A894" s="405" t="s">
        <v>24685</v>
      </c>
      <c r="B894" s="405"/>
      <c r="C894" s="167"/>
      <c r="D894" s="167"/>
    </row>
    <row r="895" spans="1:4" ht="9" customHeight="1" x14ac:dyDescent="0.3">
      <c r="A895"/>
      <c r="B895"/>
      <c r="C895"/>
      <c r="D895"/>
    </row>
    <row r="896" spans="1:4" ht="12.15" customHeight="1" x14ac:dyDescent="0.3">
      <c r="A896" s="169" t="s">
        <v>17748</v>
      </c>
      <c r="B896" s="169" t="s">
        <v>5161</v>
      </c>
      <c r="C896"/>
      <c r="D896"/>
    </row>
    <row r="897" spans="1:4" ht="0.6" customHeight="1" x14ac:dyDescent="0.3">
      <c r="A897"/>
      <c r="B897"/>
      <c r="C897"/>
      <c r="D897"/>
    </row>
    <row r="898" spans="1:4" ht="11.4" customHeight="1" x14ac:dyDescent="0.25">
      <c r="A898" s="407" t="s">
        <v>19052</v>
      </c>
      <c r="B898" s="407" t="s">
        <v>19053</v>
      </c>
      <c r="C898" s="408" t="s">
        <v>42</v>
      </c>
      <c r="D898" s="409" t="s">
        <v>25130</v>
      </c>
    </row>
    <row r="899" spans="1:4" ht="11.85" customHeight="1" x14ac:dyDescent="0.25">
      <c r="A899" s="407"/>
      <c r="B899" s="407"/>
      <c r="C899" s="408"/>
      <c r="D899" s="409"/>
    </row>
    <row r="900" spans="1:4" ht="11.85" customHeight="1" x14ac:dyDescent="0.25">
      <c r="A900" s="170" t="s">
        <v>19054</v>
      </c>
      <c r="B900" s="170" t="s">
        <v>19055</v>
      </c>
      <c r="C900" s="171" t="s">
        <v>47</v>
      </c>
      <c r="D900" s="172" t="s">
        <v>25156</v>
      </c>
    </row>
    <row r="901" spans="1:4" ht="11.85" customHeight="1" x14ac:dyDescent="0.25">
      <c r="A901" s="170" t="s">
        <v>19056</v>
      </c>
      <c r="B901" s="170" t="s">
        <v>19057</v>
      </c>
      <c r="C901" s="171" t="s">
        <v>47</v>
      </c>
      <c r="D901" s="172" t="s">
        <v>25157</v>
      </c>
    </row>
    <row r="902" spans="1:4" ht="11.85" customHeight="1" x14ac:dyDescent="0.25">
      <c r="A902" s="170" t="s">
        <v>19058</v>
      </c>
      <c r="B902" s="170" t="s">
        <v>19059</v>
      </c>
      <c r="C902" s="171" t="s">
        <v>47</v>
      </c>
      <c r="D902" s="172" t="s">
        <v>25158</v>
      </c>
    </row>
    <row r="903" spans="1:4" ht="12" customHeight="1" x14ac:dyDescent="0.25">
      <c r="A903" s="170" t="s">
        <v>19060</v>
      </c>
      <c r="B903" s="170" t="s">
        <v>19061</v>
      </c>
      <c r="C903" s="171" t="s">
        <v>47</v>
      </c>
      <c r="D903" s="172" t="s">
        <v>25159</v>
      </c>
    </row>
    <row r="904" spans="1:4" ht="11.85" customHeight="1" x14ac:dyDescent="0.25">
      <c r="A904" s="170" t="s">
        <v>19062</v>
      </c>
      <c r="B904" s="170" t="s">
        <v>19063</v>
      </c>
      <c r="C904" s="171" t="s">
        <v>37</v>
      </c>
      <c r="D904" s="172" t="s">
        <v>25160</v>
      </c>
    </row>
    <row r="905" spans="1:4" ht="11.85" customHeight="1" x14ac:dyDescent="0.25">
      <c r="A905" s="170" t="s">
        <v>19064</v>
      </c>
      <c r="B905" s="170" t="s">
        <v>19065</v>
      </c>
      <c r="C905" s="171" t="s">
        <v>6</v>
      </c>
      <c r="D905" s="172" t="s">
        <v>24421</v>
      </c>
    </row>
    <row r="906" spans="1:4" ht="11.85" customHeight="1" x14ac:dyDescent="0.25">
      <c r="A906" s="170" t="s">
        <v>19066</v>
      </c>
      <c r="B906" s="170" t="s">
        <v>19067</v>
      </c>
      <c r="C906" s="171" t="s">
        <v>17789</v>
      </c>
      <c r="D906" s="172" t="s">
        <v>24704</v>
      </c>
    </row>
    <row r="907" spans="1:4" ht="11.85" customHeight="1" x14ac:dyDescent="0.25">
      <c r="A907" s="170" t="s">
        <v>19068</v>
      </c>
      <c r="B907" s="170" t="s">
        <v>19069</v>
      </c>
      <c r="C907" s="171" t="s">
        <v>47</v>
      </c>
      <c r="D907" s="172" t="s">
        <v>25161</v>
      </c>
    </row>
    <row r="908" spans="1:4" ht="11.85" customHeight="1" x14ac:dyDescent="0.25">
      <c r="A908" s="170" t="s">
        <v>19070</v>
      </c>
      <c r="B908" s="170" t="s">
        <v>19071</v>
      </c>
      <c r="C908" s="171" t="s">
        <v>47</v>
      </c>
      <c r="D908" s="172" t="s">
        <v>25162</v>
      </c>
    </row>
    <row r="909" spans="1:4" ht="12" customHeight="1" x14ac:dyDescent="0.25">
      <c r="A909" s="170" t="s">
        <v>19072</v>
      </c>
      <c r="B909" s="170" t="s">
        <v>19073</v>
      </c>
      <c r="C909" s="171" t="s">
        <v>47</v>
      </c>
      <c r="D909" s="172" t="s">
        <v>25163</v>
      </c>
    </row>
    <row r="910" spans="1:4" ht="11.85" customHeight="1" x14ac:dyDescent="0.25">
      <c r="A910" s="170" t="s">
        <v>19074</v>
      </c>
      <c r="B910" s="170" t="s">
        <v>19075</v>
      </c>
      <c r="C910" s="171" t="s">
        <v>47</v>
      </c>
      <c r="D910" s="172" t="s">
        <v>24064</v>
      </c>
    </row>
    <row r="911" spans="1:4" ht="11.85" customHeight="1" x14ac:dyDescent="0.25">
      <c r="A911" s="170" t="s">
        <v>105</v>
      </c>
      <c r="B911" s="170" t="s">
        <v>19076</v>
      </c>
      <c r="C911" s="171" t="s">
        <v>47</v>
      </c>
      <c r="D911" s="172" t="s">
        <v>25164</v>
      </c>
    </row>
    <row r="912" spans="1:4" ht="11.85" customHeight="1" x14ac:dyDescent="0.25">
      <c r="A912" s="170" t="s">
        <v>19077</v>
      </c>
      <c r="B912" s="170" t="s">
        <v>19078</v>
      </c>
      <c r="C912" s="171" t="s">
        <v>47</v>
      </c>
      <c r="D912" s="172" t="s">
        <v>25165</v>
      </c>
    </row>
    <row r="913" spans="1:4" ht="11.85" customHeight="1" x14ac:dyDescent="0.25">
      <c r="A913" s="170" t="s">
        <v>19079</v>
      </c>
      <c r="B913" s="170" t="s">
        <v>19080</v>
      </c>
      <c r="C913" s="171" t="s">
        <v>47</v>
      </c>
      <c r="D913" s="172" t="s">
        <v>24410</v>
      </c>
    </row>
    <row r="914" spans="1:4" ht="12" customHeight="1" x14ac:dyDescent="0.25">
      <c r="A914" s="170" t="s">
        <v>19081</v>
      </c>
      <c r="B914" s="170" t="s">
        <v>19082</v>
      </c>
      <c r="C914" s="171" t="s">
        <v>47</v>
      </c>
      <c r="D914" s="172" t="s">
        <v>25166</v>
      </c>
    </row>
    <row r="915" spans="1:4" ht="11.85" customHeight="1" x14ac:dyDescent="0.25">
      <c r="A915" s="170" t="s">
        <v>19083</v>
      </c>
      <c r="B915" s="170" t="s">
        <v>19084</v>
      </c>
      <c r="C915" s="171" t="s">
        <v>47</v>
      </c>
      <c r="D915" s="172" t="s">
        <v>25167</v>
      </c>
    </row>
    <row r="916" spans="1:4" ht="11.85" customHeight="1" x14ac:dyDescent="0.25">
      <c r="A916" s="170" t="s">
        <v>19085</v>
      </c>
      <c r="B916" s="170" t="s">
        <v>19086</v>
      </c>
      <c r="C916" s="171" t="s">
        <v>47</v>
      </c>
      <c r="D916" s="172" t="s">
        <v>25168</v>
      </c>
    </row>
    <row r="917" spans="1:4" ht="21.9" customHeight="1" x14ac:dyDescent="0.25">
      <c r="A917" s="170" t="s">
        <v>19087</v>
      </c>
      <c r="B917" s="170" t="s">
        <v>19088</v>
      </c>
      <c r="C917" s="171" t="s">
        <v>47</v>
      </c>
      <c r="D917" s="172" t="s">
        <v>25169</v>
      </c>
    </row>
    <row r="918" spans="1:4" ht="11.85" customHeight="1" x14ac:dyDescent="0.25">
      <c r="A918" s="170" t="s">
        <v>19089</v>
      </c>
      <c r="B918" s="170" t="s">
        <v>19090</v>
      </c>
      <c r="C918" s="171" t="s">
        <v>47</v>
      </c>
      <c r="D918" s="172" t="s">
        <v>25170</v>
      </c>
    </row>
    <row r="919" spans="1:4" ht="11.85" customHeight="1" x14ac:dyDescent="0.25">
      <c r="A919" s="170" t="s">
        <v>19091</v>
      </c>
      <c r="B919" s="170" t="s">
        <v>19092</v>
      </c>
      <c r="C919" s="171" t="s">
        <v>44</v>
      </c>
      <c r="D919" s="172" t="s">
        <v>25171</v>
      </c>
    </row>
    <row r="920" spans="1:4" ht="32.25" customHeight="1" x14ac:dyDescent="0.25">
      <c r="A920" s="170" t="s">
        <v>19093</v>
      </c>
      <c r="B920" s="170" t="s">
        <v>166</v>
      </c>
      <c r="C920" s="171" t="s">
        <v>17789</v>
      </c>
      <c r="D920" s="172" t="s">
        <v>24704</v>
      </c>
    </row>
    <row r="921" spans="1:4" ht="32.25" customHeight="1" x14ac:dyDescent="0.25">
      <c r="A921" s="170" t="s">
        <v>19094</v>
      </c>
      <c r="B921" s="170" t="s">
        <v>19095</v>
      </c>
      <c r="C921" s="170" t="s">
        <v>19096</v>
      </c>
      <c r="D921" s="172" t="s">
        <v>24373</v>
      </c>
    </row>
    <row r="922" spans="1:4" ht="12" customHeight="1" x14ac:dyDescent="0.25">
      <c r="A922" s="170" t="s">
        <v>19097</v>
      </c>
      <c r="B922" s="170" t="s">
        <v>18213</v>
      </c>
      <c r="C922" s="171" t="s">
        <v>42</v>
      </c>
      <c r="D922" s="172" t="s">
        <v>24373</v>
      </c>
    </row>
    <row r="923" spans="1:4" ht="11.85" customHeight="1" x14ac:dyDescent="0.25">
      <c r="A923" s="170" t="s">
        <v>19098</v>
      </c>
      <c r="B923" s="170" t="s">
        <v>166</v>
      </c>
      <c r="C923" s="171" t="s">
        <v>17789</v>
      </c>
      <c r="D923" s="172" t="s">
        <v>24704</v>
      </c>
    </row>
    <row r="924" spans="1:4" ht="11.85" customHeight="1" x14ac:dyDescent="0.25">
      <c r="A924" s="170" t="s">
        <v>19099</v>
      </c>
      <c r="B924" s="170" t="s">
        <v>19100</v>
      </c>
      <c r="C924" s="171" t="s">
        <v>47</v>
      </c>
      <c r="D924" s="172" t="s">
        <v>24476</v>
      </c>
    </row>
    <row r="925" spans="1:4" ht="11.85" customHeight="1" x14ac:dyDescent="0.25">
      <c r="A925" s="170" t="s">
        <v>19101</v>
      </c>
      <c r="B925" s="170" t="s">
        <v>19102</v>
      </c>
      <c r="C925" s="171" t="s">
        <v>47</v>
      </c>
      <c r="D925" s="172" t="s">
        <v>24321</v>
      </c>
    </row>
    <row r="926" spans="1:4" ht="11.85" customHeight="1" x14ac:dyDescent="0.25">
      <c r="A926" s="170" t="s">
        <v>19103</v>
      </c>
      <c r="B926" s="170" t="s">
        <v>19104</v>
      </c>
      <c r="C926" s="171" t="s">
        <v>47</v>
      </c>
      <c r="D926" s="172" t="s">
        <v>25172</v>
      </c>
    </row>
    <row r="927" spans="1:4" ht="11.85" customHeight="1" x14ac:dyDescent="0.25">
      <c r="A927" s="170" t="s">
        <v>19105</v>
      </c>
      <c r="B927" s="170" t="s">
        <v>19106</v>
      </c>
      <c r="C927" s="171" t="s">
        <v>47</v>
      </c>
      <c r="D927" s="172" t="s">
        <v>25173</v>
      </c>
    </row>
    <row r="928" spans="1:4" ht="11.85" customHeight="1" x14ac:dyDescent="0.25">
      <c r="A928" s="170" t="s">
        <v>19107</v>
      </c>
      <c r="B928" s="170" t="s">
        <v>165</v>
      </c>
      <c r="C928" s="171" t="s">
        <v>17789</v>
      </c>
      <c r="D928" s="172" t="s">
        <v>24704</v>
      </c>
    </row>
    <row r="929" spans="1:4" ht="11.85" customHeight="1" x14ac:dyDescent="0.25">
      <c r="A929" s="170" t="s">
        <v>19108</v>
      </c>
      <c r="B929" s="170" t="s">
        <v>19109</v>
      </c>
      <c r="C929" s="171" t="s">
        <v>47</v>
      </c>
      <c r="D929" s="172" t="s">
        <v>25174</v>
      </c>
    </row>
    <row r="930" spans="1:4" ht="11.85" customHeight="1" x14ac:dyDescent="0.25">
      <c r="A930" s="170" t="s">
        <v>19110</v>
      </c>
      <c r="B930" s="170" t="s">
        <v>19111</v>
      </c>
      <c r="C930" s="171" t="s">
        <v>47</v>
      </c>
      <c r="D930" s="172" t="s">
        <v>25175</v>
      </c>
    </row>
    <row r="931" spans="1:4" ht="11.85" customHeight="1" x14ac:dyDescent="0.25">
      <c r="A931" s="170" t="s">
        <v>19112</v>
      </c>
      <c r="B931" s="170" t="s">
        <v>19113</v>
      </c>
      <c r="C931" s="171" t="s">
        <v>47</v>
      </c>
      <c r="D931" s="172" t="s">
        <v>24251</v>
      </c>
    </row>
    <row r="932" spans="1:4" ht="11.85" customHeight="1" x14ac:dyDescent="0.25">
      <c r="A932" s="170" t="s">
        <v>19114</v>
      </c>
      <c r="B932" s="170" t="s">
        <v>19115</v>
      </c>
      <c r="C932" s="171" t="s">
        <v>47</v>
      </c>
      <c r="D932" s="172" t="s">
        <v>24323</v>
      </c>
    </row>
    <row r="933" spans="1:4" ht="12" customHeight="1" x14ac:dyDescent="0.25">
      <c r="A933" s="170" t="s">
        <v>19116</v>
      </c>
      <c r="B933" s="170" t="s">
        <v>19117</v>
      </c>
      <c r="C933" s="171" t="s">
        <v>47</v>
      </c>
      <c r="D933" s="172" t="s">
        <v>24438</v>
      </c>
    </row>
    <row r="934" spans="1:4" ht="11.85" customHeight="1" x14ac:dyDescent="0.25">
      <c r="A934" s="170" t="s">
        <v>19118</v>
      </c>
      <c r="B934" s="170" t="s">
        <v>19119</v>
      </c>
      <c r="C934" s="171" t="s">
        <v>47</v>
      </c>
      <c r="D934" s="172" t="s">
        <v>24447</v>
      </c>
    </row>
    <row r="935" spans="1:4" ht="11.85" customHeight="1" x14ac:dyDescent="0.25">
      <c r="A935" s="170" t="s">
        <v>19120</v>
      </c>
      <c r="B935" s="170" t="s">
        <v>19121</v>
      </c>
      <c r="C935" s="171" t="s">
        <v>47</v>
      </c>
      <c r="D935" s="172" t="s">
        <v>24249</v>
      </c>
    </row>
    <row r="936" spans="1:4" ht="11.85" customHeight="1" x14ac:dyDescent="0.25">
      <c r="A936" s="170" t="s">
        <v>19122</v>
      </c>
      <c r="B936" s="170" t="s">
        <v>19123</v>
      </c>
      <c r="C936" s="171" t="s">
        <v>47</v>
      </c>
      <c r="D936" s="172" t="s">
        <v>25176</v>
      </c>
    </row>
    <row r="937" spans="1:4" ht="21.9" customHeight="1" x14ac:dyDescent="0.25">
      <c r="A937" s="170" t="s">
        <v>19124</v>
      </c>
      <c r="B937" s="170" t="s">
        <v>19125</v>
      </c>
      <c r="C937" s="171" t="s">
        <v>47</v>
      </c>
      <c r="D937" s="172" t="s">
        <v>25177</v>
      </c>
    </row>
    <row r="938" spans="1:4" ht="21.9" customHeight="1" x14ac:dyDescent="0.25">
      <c r="A938" s="170" t="s">
        <v>19126</v>
      </c>
      <c r="B938" s="170" t="s">
        <v>19127</v>
      </c>
      <c r="C938" s="171" t="s">
        <v>47</v>
      </c>
      <c r="D938" s="172" t="s">
        <v>25178</v>
      </c>
    </row>
    <row r="939" spans="1:4" ht="21.9" customHeight="1" x14ac:dyDescent="0.25">
      <c r="A939" s="170" t="s">
        <v>19128</v>
      </c>
      <c r="B939" s="170" t="s">
        <v>19129</v>
      </c>
      <c r="C939" s="171" t="s">
        <v>47</v>
      </c>
      <c r="D939" s="172" t="s">
        <v>25179</v>
      </c>
    </row>
    <row r="940" spans="1:4" ht="11.85" customHeight="1" x14ac:dyDescent="0.25">
      <c r="A940" s="170" t="s">
        <v>19130</v>
      </c>
      <c r="B940" s="170" t="s">
        <v>19131</v>
      </c>
      <c r="C940" s="171" t="s">
        <v>47</v>
      </c>
      <c r="D940" s="172" t="s">
        <v>25180</v>
      </c>
    </row>
    <row r="941" spans="1:4" ht="22.35" customHeight="1" x14ac:dyDescent="0.25">
      <c r="A941" s="173" t="s">
        <v>19132</v>
      </c>
      <c r="B941" s="173" t="s">
        <v>19133</v>
      </c>
      <c r="C941" s="174" t="s">
        <v>47</v>
      </c>
      <c r="D941" s="175" t="s">
        <v>25181</v>
      </c>
    </row>
    <row r="942" spans="1:4" ht="1.65" customHeight="1" x14ac:dyDescent="0.3">
      <c r="A942"/>
      <c r="B942"/>
      <c r="C942"/>
      <c r="D942"/>
    </row>
    <row r="943" spans="1:4" ht="7.35" customHeight="1" x14ac:dyDescent="0.3">
      <c r="A943" s="406" t="s">
        <v>24710</v>
      </c>
      <c r="B943" s="406"/>
      <c r="C943"/>
      <c r="D943"/>
    </row>
    <row r="944" spans="1:4" ht="0.75" customHeight="1" x14ac:dyDescent="0.3">
      <c r="A944" s="406"/>
      <c r="B944" s="406"/>
      <c r="C944"/>
      <c r="D944"/>
    </row>
    <row r="945" spans="1:4" ht="14.4" x14ac:dyDescent="0.3">
      <c r="A945"/>
      <c r="B945"/>
      <c r="C945"/>
      <c r="D945"/>
    </row>
    <row r="946" spans="1:4" ht="13.5" customHeight="1" x14ac:dyDescent="0.3">
      <c r="A946"/>
      <c r="B946"/>
      <c r="C946"/>
      <c r="D946"/>
    </row>
    <row r="947" spans="1:4" ht="48.6" customHeight="1" x14ac:dyDescent="0.3">
      <c r="A947"/>
      <c r="B947"/>
      <c r="C947" s="404"/>
      <c r="D947" s="404"/>
    </row>
    <row r="948" spans="1:4" ht="13.5" customHeight="1" x14ac:dyDescent="0.3">
      <c r="A948"/>
      <c r="B948"/>
      <c r="C948"/>
      <c r="D948"/>
    </row>
    <row r="949" spans="1:4" ht="11.1" customHeight="1" x14ac:dyDescent="0.3">
      <c r="A949"/>
      <c r="B949"/>
      <c r="C949"/>
      <c r="D949"/>
    </row>
    <row r="950" spans="1:4" ht="11.25" customHeight="1" x14ac:dyDescent="0.3">
      <c r="A950"/>
      <c r="B950"/>
      <c r="C950"/>
      <c r="D950"/>
    </row>
    <row r="951" spans="1:4" ht="24.9" customHeight="1" x14ac:dyDescent="0.25">
      <c r="A951" s="405" t="s">
        <v>24685</v>
      </c>
      <c r="B951" s="405"/>
      <c r="C951" s="167"/>
      <c r="D951" s="167"/>
    </row>
    <row r="952" spans="1:4" ht="9" customHeight="1" x14ac:dyDescent="0.3">
      <c r="A952"/>
      <c r="B952"/>
      <c r="C952"/>
      <c r="D952"/>
    </row>
    <row r="953" spans="1:4" ht="12.15" customHeight="1" x14ac:dyDescent="0.3">
      <c r="A953" s="169" t="s">
        <v>17748</v>
      </c>
      <c r="B953" s="169" t="s">
        <v>5161</v>
      </c>
      <c r="C953"/>
      <c r="D953"/>
    </row>
    <row r="954" spans="1:4" ht="0.6" customHeight="1" x14ac:dyDescent="0.3">
      <c r="A954"/>
      <c r="B954"/>
      <c r="C954"/>
      <c r="D954"/>
    </row>
    <row r="955" spans="1:4" ht="21.75" customHeight="1" x14ac:dyDescent="0.25">
      <c r="A955" s="407" t="s">
        <v>19134</v>
      </c>
      <c r="B955" s="407" t="s">
        <v>19135</v>
      </c>
      <c r="C955" s="408" t="s">
        <v>47</v>
      </c>
      <c r="D955" s="409" t="s">
        <v>24589</v>
      </c>
    </row>
    <row r="956" spans="1:4" ht="21.9" customHeight="1" x14ac:dyDescent="0.25">
      <c r="A956" s="407"/>
      <c r="B956" s="407"/>
      <c r="C956" s="408"/>
      <c r="D956" s="409"/>
    </row>
    <row r="957" spans="1:4" ht="21.9" customHeight="1" x14ac:dyDescent="0.25">
      <c r="A957" s="170" t="s">
        <v>19136</v>
      </c>
      <c r="B957" s="170" t="s">
        <v>19137</v>
      </c>
      <c r="C957" s="171" t="s">
        <v>47</v>
      </c>
      <c r="D957" s="172" t="s">
        <v>25182</v>
      </c>
    </row>
    <row r="958" spans="1:4" ht="21.9" customHeight="1" x14ac:dyDescent="0.25">
      <c r="A958" s="170" t="s">
        <v>19138</v>
      </c>
      <c r="B958" s="170" t="s">
        <v>19139</v>
      </c>
      <c r="C958" s="171" t="s">
        <v>47</v>
      </c>
      <c r="D958" s="172" t="s">
        <v>25183</v>
      </c>
    </row>
    <row r="959" spans="1:4" ht="21.9" customHeight="1" x14ac:dyDescent="0.25">
      <c r="A959" s="170" t="s">
        <v>19140</v>
      </c>
      <c r="B959" s="170" t="s">
        <v>19141</v>
      </c>
      <c r="C959" s="171" t="s">
        <v>47</v>
      </c>
      <c r="D959" s="172" t="s">
        <v>25184</v>
      </c>
    </row>
    <row r="960" spans="1:4" ht="21.9" customHeight="1" x14ac:dyDescent="0.25">
      <c r="A960" s="170" t="s">
        <v>19142</v>
      </c>
      <c r="B960" s="170" t="s">
        <v>19143</v>
      </c>
      <c r="C960" s="171" t="s">
        <v>47</v>
      </c>
      <c r="D960" s="172" t="s">
        <v>25185</v>
      </c>
    </row>
    <row r="961" spans="1:4" ht="11.85" customHeight="1" x14ac:dyDescent="0.25">
      <c r="A961" s="170" t="s">
        <v>19144</v>
      </c>
      <c r="B961" s="170" t="s">
        <v>19145</v>
      </c>
      <c r="C961" s="171" t="s">
        <v>47</v>
      </c>
      <c r="D961" s="172" t="s">
        <v>25186</v>
      </c>
    </row>
    <row r="962" spans="1:4" ht="11.85" customHeight="1" x14ac:dyDescent="0.25">
      <c r="A962" s="170" t="s">
        <v>25187</v>
      </c>
      <c r="B962" s="170" t="s">
        <v>25188</v>
      </c>
      <c r="C962" s="171" t="s">
        <v>47</v>
      </c>
      <c r="D962" s="172" t="s">
        <v>25189</v>
      </c>
    </row>
    <row r="963" spans="1:4" ht="12" customHeight="1" x14ac:dyDescent="0.25">
      <c r="A963" s="170" t="s">
        <v>19146</v>
      </c>
      <c r="B963" s="170" t="s">
        <v>19147</v>
      </c>
      <c r="C963" s="171" t="s">
        <v>37</v>
      </c>
      <c r="D963" s="172" t="s">
        <v>25190</v>
      </c>
    </row>
    <row r="964" spans="1:4" ht="11.85" customHeight="1" x14ac:dyDescent="0.25">
      <c r="A964" s="170" t="s">
        <v>19148</v>
      </c>
      <c r="B964" s="170" t="s">
        <v>19149</v>
      </c>
      <c r="C964" s="171" t="s">
        <v>37</v>
      </c>
      <c r="D964" s="172" t="s">
        <v>24562</v>
      </c>
    </row>
    <row r="965" spans="1:4" ht="11.85" customHeight="1" x14ac:dyDescent="0.25">
      <c r="A965" s="170" t="s">
        <v>19150</v>
      </c>
      <c r="B965" s="170" t="s">
        <v>19151</v>
      </c>
      <c r="C965" s="171" t="s">
        <v>47</v>
      </c>
      <c r="D965" s="172" t="s">
        <v>25191</v>
      </c>
    </row>
    <row r="966" spans="1:4" ht="11.85" customHeight="1" x14ac:dyDescent="0.25">
      <c r="A966" s="170" t="s">
        <v>19152</v>
      </c>
      <c r="B966" s="170" t="s">
        <v>19153</v>
      </c>
      <c r="C966" s="171" t="s">
        <v>37</v>
      </c>
      <c r="D966" s="172" t="s">
        <v>25192</v>
      </c>
    </row>
    <row r="967" spans="1:4" ht="11.85" customHeight="1" x14ac:dyDescent="0.25">
      <c r="A967" s="170" t="s">
        <v>19154</v>
      </c>
      <c r="B967" s="170" t="s">
        <v>19155</v>
      </c>
      <c r="C967" s="171" t="s">
        <v>37</v>
      </c>
      <c r="D967" s="172" t="s">
        <v>25193</v>
      </c>
    </row>
    <row r="968" spans="1:4" ht="12" customHeight="1" x14ac:dyDescent="0.25">
      <c r="A968" s="170" t="s">
        <v>19156</v>
      </c>
      <c r="B968" s="170" t="s">
        <v>19157</v>
      </c>
      <c r="C968" s="171" t="s">
        <v>37</v>
      </c>
      <c r="D968" s="172" t="s">
        <v>25194</v>
      </c>
    </row>
    <row r="969" spans="1:4" ht="11.85" customHeight="1" x14ac:dyDescent="0.25">
      <c r="A969" s="170" t="s">
        <v>19158</v>
      </c>
      <c r="B969" s="170" t="s">
        <v>19159</v>
      </c>
      <c r="C969" s="171" t="s">
        <v>37</v>
      </c>
      <c r="D969" s="172" t="s">
        <v>25195</v>
      </c>
    </row>
    <row r="970" spans="1:4" ht="11.85" customHeight="1" x14ac:dyDescent="0.25">
      <c r="A970" s="170" t="s">
        <v>19160</v>
      </c>
      <c r="B970" s="170" t="s">
        <v>19161</v>
      </c>
      <c r="C970" s="171" t="s">
        <v>37</v>
      </c>
      <c r="D970" s="172" t="s">
        <v>24418</v>
      </c>
    </row>
    <row r="971" spans="1:4" ht="11.85" customHeight="1" x14ac:dyDescent="0.25">
      <c r="A971" s="170" t="s">
        <v>19162</v>
      </c>
      <c r="B971" s="170" t="s">
        <v>19163</v>
      </c>
      <c r="C971" s="171" t="s">
        <v>47</v>
      </c>
      <c r="D971" s="172" t="s">
        <v>25196</v>
      </c>
    </row>
    <row r="972" spans="1:4" ht="11.85" customHeight="1" x14ac:dyDescent="0.25">
      <c r="A972" s="170" t="s">
        <v>19164</v>
      </c>
      <c r="B972" s="170" t="s">
        <v>19165</v>
      </c>
      <c r="C972" s="171" t="s">
        <v>17789</v>
      </c>
      <c r="D972" s="172" t="s">
        <v>24704</v>
      </c>
    </row>
    <row r="973" spans="1:4" ht="12" customHeight="1" x14ac:dyDescent="0.25">
      <c r="A973" s="170" t="s">
        <v>19166</v>
      </c>
      <c r="B973" s="170" t="s">
        <v>19167</v>
      </c>
      <c r="C973" s="171" t="s">
        <v>37</v>
      </c>
      <c r="D973" s="172" t="s">
        <v>24575</v>
      </c>
    </row>
    <row r="974" spans="1:4" ht="11.85" customHeight="1" x14ac:dyDescent="0.25">
      <c r="A974" s="170" t="s">
        <v>19168</v>
      </c>
      <c r="B974" s="170" t="s">
        <v>19169</v>
      </c>
      <c r="C974" s="171" t="s">
        <v>37</v>
      </c>
      <c r="D974" s="172" t="s">
        <v>24517</v>
      </c>
    </row>
    <row r="975" spans="1:4" ht="11.85" customHeight="1" x14ac:dyDescent="0.25">
      <c r="A975" s="170" t="s">
        <v>19170</v>
      </c>
      <c r="B975" s="170" t="s">
        <v>19171</v>
      </c>
      <c r="C975" s="171" t="s">
        <v>37</v>
      </c>
      <c r="D975" s="172" t="s">
        <v>25197</v>
      </c>
    </row>
    <row r="976" spans="1:4" ht="11.85" customHeight="1" x14ac:dyDescent="0.25">
      <c r="A976" s="170" t="s">
        <v>19172</v>
      </c>
      <c r="B976" s="170" t="s">
        <v>19173</v>
      </c>
      <c r="C976" s="171" t="s">
        <v>37</v>
      </c>
      <c r="D976" s="172" t="s">
        <v>24065</v>
      </c>
    </row>
    <row r="977" spans="1:4" ht="11.85" customHeight="1" x14ac:dyDescent="0.25">
      <c r="A977" s="170" t="s">
        <v>19174</v>
      </c>
      <c r="B977" s="170" t="s">
        <v>19175</v>
      </c>
      <c r="C977" s="171" t="s">
        <v>37</v>
      </c>
      <c r="D977" s="172" t="s">
        <v>24040</v>
      </c>
    </row>
    <row r="978" spans="1:4" ht="11.85" customHeight="1" x14ac:dyDescent="0.25">
      <c r="A978" s="170" t="s">
        <v>19176</v>
      </c>
      <c r="B978" s="170" t="s">
        <v>19177</v>
      </c>
      <c r="C978" s="171" t="s">
        <v>37</v>
      </c>
      <c r="D978" s="172" t="s">
        <v>24017</v>
      </c>
    </row>
    <row r="979" spans="1:4" ht="12" customHeight="1" x14ac:dyDescent="0.25">
      <c r="A979" s="170" t="s">
        <v>19178</v>
      </c>
      <c r="B979" s="170" t="s">
        <v>19179</v>
      </c>
      <c r="C979" s="171" t="s">
        <v>37</v>
      </c>
      <c r="D979" s="172" t="s">
        <v>24537</v>
      </c>
    </row>
    <row r="980" spans="1:4" ht="11.85" customHeight="1" x14ac:dyDescent="0.25">
      <c r="A980" s="170" t="s">
        <v>19180</v>
      </c>
      <c r="B980" s="170" t="s">
        <v>19181</v>
      </c>
      <c r="C980" s="171" t="s">
        <v>37</v>
      </c>
      <c r="D980" s="172" t="s">
        <v>25198</v>
      </c>
    </row>
    <row r="981" spans="1:4" ht="11.85" customHeight="1" x14ac:dyDescent="0.25">
      <c r="A981" s="170" t="s">
        <v>19182</v>
      </c>
      <c r="B981" s="170" t="s">
        <v>19183</v>
      </c>
      <c r="C981" s="171" t="s">
        <v>37</v>
      </c>
      <c r="D981" s="172" t="s">
        <v>25199</v>
      </c>
    </row>
    <row r="982" spans="1:4" ht="11.85" customHeight="1" x14ac:dyDescent="0.25">
      <c r="A982" s="170" t="s">
        <v>19184</v>
      </c>
      <c r="B982" s="170" t="s">
        <v>19185</v>
      </c>
      <c r="C982" s="171" t="s">
        <v>37</v>
      </c>
      <c r="D982" s="172" t="s">
        <v>25200</v>
      </c>
    </row>
    <row r="983" spans="1:4" ht="11.85" customHeight="1" x14ac:dyDescent="0.25">
      <c r="A983" s="170" t="s">
        <v>19186</v>
      </c>
      <c r="B983" s="170" t="s">
        <v>19187</v>
      </c>
      <c r="C983" s="171" t="s">
        <v>37</v>
      </c>
      <c r="D983" s="172" t="s">
        <v>24411</v>
      </c>
    </row>
    <row r="984" spans="1:4" ht="12" customHeight="1" x14ac:dyDescent="0.25">
      <c r="A984" s="170" t="s">
        <v>19188</v>
      </c>
      <c r="B984" s="170" t="s">
        <v>19189</v>
      </c>
      <c r="C984" s="171" t="s">
        <v>37</v>
      </c>
      <c r="D984" s="172" t="s">
        <v>24497</v>
      </c>
    </row>
    <row r="985" spans="1:4" ht="11.85" customHeight="1" x14ac:dyDescent="0.25">
      <c r="A985" s="170" t="s">
        <v>19190</v>
      </c>
      <c r="B985" s="170" t="s">
        <v>19191</v>
      </c>
      <c r="C985" s="171" t="s">
        <v>37</v>
      </c>
      <c r="D985" s="172" t="s">
        <v>24088</v>
      </c>
    </row>
    <row r="986" spans="1:4" ht="11.85" customHeight="1" x14ac:dyDescent="0.25">
      <c r="A986" s="170" t="s">
        <v>19192</v>
      </c>
      <c r="B986" s="170" t="s">
        <v>19193</v>
      </c>
      <c r="C986" s="171" t="s">
        <v>37</v>
      </c>
      <c r="D986" s="172" t="s">
        <v>24706</v>
      </c>
    </row>
    <row r="987" spans="1:4" ht="11.85" customHeight="1" x14ac:dyDescent="0.25">
      <c r="A987" s="170" t="s">
        <v>19194</v>
      </c>
      <c r="B987" s="170" t="s">
        <v>19195</v>
      </c>
      <c r="C987" s="171" t="s">
        <v>37</v>
      </c>
      <c r="D987" s="172" t="s">
        <v>24572</v>
      </c>
    </row>
    <row r="988" spans="1:4" ht="11.85" customHeight="1" x14ac:dyDescent="0.25">
      <c r="A988" s="170" t="s">
        <v>19196</v>
      </c>
      <c r="B988" s="170" t="s">
        <v>19197</v>
      </c>
      <c r="C988" s="171" t="s">
        <v>37</v>
      </c>
      <c r="D988" s="172" t="s">
        <v>25201</v>
      </c>
    </row>
    <row r="989" spans="1:4" ht="11.85" customHeight="1" x14ac:dyDescent="0.25">
      <c r="A989" s="170" t="s">
        <v>19198</v>
      </c>
      <c r="B989" s="170" t="s">
        <v>19199</v>
      </c>
      <c r="C989" s="171" t="s">
        <v>37</v>
      </c>
      <c r="D989" s="172" t="s">
        <v>25202</v>
      </c>
    </row>
    <row r="990" spans="1:4" ht="32.25" customHeight="1" x14ac:dyDescent="0.25">
      <c r="A990" s="170" t="s">
        <v>19200</v>
      </c>
      <c r="B990" s="170" t="s">
        <v>19201</v>
      </c>
      <c r="C990" s="171" t="s">
        <v>37</v>
      </c>
      <c r="D990" s="172" t="s">
        <v>17724</v>
      </c>
    </row>
    <row r="991" spans="1:4" ht="21.9" customHeight="1" x14ac:dyDescent="0.25">
      <c r="A991" s="170" t="s">
        <v>19202</v>
      </c>
      <c r="B991" s="170" t="s">
        <v>19203</v>
      </c>
      <c r="C991" s="171" t="s">
        <v>37</v>
      </c>
      <c r="D991" s="172" t="s">
        <v>25203</v>
      </c>
    </row>
    <row r="992" spans="1:4" ht="11.85" customHeight="1" x14ac:dyDescent="0.25">
      <c r="A992" s="170" t="s">
        <v>19204</v>
      </c>
      <c r="B992" s="170" t="s">
        <v>19205</v>
      </c>
      <c r="C992" s="171" t="s">
        <v>47</v>
      </c>
      <c r="D992" s="172" t="s">
        <v>25204</v>
      </c>
    </row>
    <row r="993" spans="1:4" ht="21.9" customHeight="1" x14ac:dyDescent="0.25">
      <c r="A993" s="170" t="s">
        <v>19206</v>
      </c>
      <c r="B993" s="170" t="s">
        <v>19207</v>
      </c>
      <c r="C993" s="171" t="s">
        <v>47</v>
      </c>
      <c r="D993" s="172" t="s">
        <v>23928</v>
      </c>
    </row>
    <row r="994" spans="1:4" ht="32.25" customHeight="1" x14ac:dyDescent="0.25">
      <c r="A994" s="170" t="s">
        <v>106</v>
      </c>
      <c r="B994" s="170" t="s">
        <v>19208</v>
      </c>
      <c r="C994" s="171" t="s">
        <v>47</v>
      </c>
      <c r="D994" s="172" t="s">
        <v>25205</v>
      </c>
    </row>
    <row r="995" spans="1:4" ht="16.649999999999999" customHeight="1" x14ac:dyDescent="0.25">
      <c r="A995" s="173" t="s">
        <v>19209</v>
      </c>
      <c r="B995" s="173" t="s">
        <v>19210</v>
      </c>
      <c r="C995" s="174" t="s">
        <v>47</v>
      </c>
      <c r="D995" s="175" t="s">
        <v>25206</v>
      </c>
    </row>
    <row r="996" spans="1:4" ht="1.65" customHeight="1" x14ac:dyDescent="0.3">
      <c r="A996"/>
      <c r="B996"/>
      <c r="C996"/>
      <c r="D996"/>
    </row>
    <row r="997" spans="1:4" ht="7.35" customHeight="1" x14ac:dyDescent="0.3">
      <c r="A997" s="406" t="s">
        <v>24710</v>
      </c>
      <c r="B997" s="406"/>
      <c r="C997"/>
      <c r="D997"/>
    </row>
    <row r="998" spans="1:4" ht="0.75" customHeight="1" x14ac:dyDescent="0.3">
      <c r="A998" s="406"/>
      <c r="B998" s="406"/>
      <c r="C998"/>
      <c r="D998"/>
    </row>
    <row r="999" spans="1:4" ht="14.4" x14ac:dyDescent="0.3">
      <c r="A999"/>
      <c r="B999"/>
      <c r="C999"/>
      <c r="D999"/>
    </row>
    <row r="1000" spans="1:4" ht="13.5" customHeight="1" x14ac:dyDescent="0.3">
      <c r="A1000"/>
      <c r="B1000"/>
      <c r="C1000"/>
      <c r="D1000"/>
    </row>
    <row r="1001" spans="1:4" ht="48.6" customHeight="1" x14ac:dyDescent="0.3">
      <c r="A1001"/>
      <c r="B1001"/>
      <c r="C1001" s="404"/>
      <c r="D1001" s="404"/>
    </row>
    <row r="1002" spans="1:4" ht="13.5" customHeight="1" x14ac:dyDescent="0.3">
      <c r="A1002"/>
      <c r="B1002"/>
      <c r="C1002"/>
      <c r="D1002"/>
    </row>
    <row r="1003" spans="1:4" ht="11.1" customHeight="1" x14ac:dyDescent="0.3">
      <c r="A1003"/>
      <c r="B1003"/>
      <c r="C1003"/>
      <c r="D1003"/>
    </row>
    <row r="1004" spans="1:4" ht="11.25" customHeight="1" x14ac:dyDescent="0.3">
      <c r="A1004"/>
      <c r="B1004"/>
      <c r="C1004"/>
      <c r="D1004"/>
    </row>
    <row r="1005" spans="1:4" ht="24.9" customHeight="1" x14ac:dyDescent="0.25">
      <c r="A1005" s="405" t="s">
        <v>24685</v>
      </c>
      <c r="B1005" s="405"/>
      <c r="C1005" s="167"/>
      <c r="D1005" s="167"/>
    </row>
    <row r="1006" spans="1:4" ht="9" customHeight="1" x14ac:dyDescent="0.3">
      <c r="A1006"/>
      <c r="B1006"/>
      <c r="C1006"/>
      <c r="D1006"/>
    </row>
    <row r="1007" spans="1:4" ht="12.15" customHeight="1" x14ac:dyDescent="0.3">
      <c r="A1007" s="169" t="s">
        <v>17748</v>
      </c>
      <c r="B1007" s="169" t="s">
        <v>5161</v>
      </c>
      <c r="C1007"/>
      <c r="D1007"/>
    </row>
    <row r="1008" spans="1:4" ht="0.6" customHeight="1" x14ac:dyDescent="0.3">
      <c r="A1008"/>
      <c r="B1008"/>
      <c r="C1008"/>
      <c r="D1008"/>
    </row>
    <row r="1009" spans="1:4" ht="11.4" customHeight="1" x14ac:dyDescent="0.25">
      <c r="A1009" s="407" t="s">
        <v>19211</v>
      </c>
      <c r="B1009" s="407" t="s">
        <v>19212</v>
      </c>
      <c r="C1009" s="408" t="s">
        <v>47</v>
      </c>
      <c r="D1009" s="409" t="s">
        <v>24531</v>
      </c>
    </row>
    <row r="1010" spans="1:4" ht="11.85" customHeight="1" x14ac:dyDescent="0.25">
      <c r="A1010" s="407"/>
      <c r="B1010" s="407"/>
      <c r="C1010" s="408"/>
      <c r="D1010" s="409"/>
    </row>
    <row r="1011" spans="1:4" ht="11.85" customHeight="1" x14ac:dyDescent="0.25">
      <c r="A1011" s="170" t="s">
        <v>19213</v>
      </c>
      <c r="B1011" s="170" t="s">
        <v>19214</v>
      </c>
      <c r="C1011" s="171" t="s">
        <v>47</v>
      </c>
      <c r="D1011" s="172" t="s">
        <v>23938</v>
      </c>
    </row>
    <row r="1012" spans="1:4" ht="21.9" customHeight="1" x14ac:dyDescent="0.25">
      <c r="A1012" s="170" t="s">
        <v>19215</v>
      </c>
      <c r="B1012" s="170" t="s">
        <v>19216</v>
      </c>
      <c r="C1012" s="171" t="s">
        <v>17789</v>
      </c>
      <c r="D1012" s="172" t="s">
        <v>24704</v>
      </c>
    </row>
    <row r="1013" spans="1:4" ht="21.9" customHeight="1" x14ac:dyDescent="0.25">
      <c r="A1013" s="170" t="s">
        <v>19217</v>
      </c>
      <c r="B1013" s="170" t="s">
        <v>19218</v>
      </c>
      <c r="C1013" s="171" t="s">
        <v>47</v>
      </c>
      <c r="D1013" s="172" t="s">
        <v>24261</v>
      </c>
    </row>
    <row r="1014" spans="1:4" ht="21.9" customHeight="1" x14ac:dyDescent="0.25">
      <c r="A1014" s="170" t="s">
        <v>19219</v>
      </c>
      <c r="B1014" s="170" t="s">
        <v>19220</v>
      </c>
      <c r="C1014" s="171" t="s">
        <v>47</v>
      </c>
      <c r="D1014" s="172" t="s">
        <v>25207</v>
      </c>
    </row>
    <row r="1015" spans="1:4" ht="21.9" customHeight="1" x14ac:dyDescent="0.25">
      <c r="A1015" s="170" t="s">
        <v>19221</v>
      </c>
      <c r="B1015" s="170" t="s">
        <v>19222</v>
      </c>
      <c r="C1015" s="171" t="s">
        <v>47</v>
      </c>
      <c r="D1015" s="172" t="s">
        <v>24433</v>
      </c>
    </row>
    <row r="1016" spans="1:4" ht="21.9" customHeight="1" x14ac:dyDescent="0.25">
      <c r="A1016" s="170" t="s">
        <v>19223</v>
      </c>
      <c r="B1016" s="170" t="s">
        <v>19224</v>
      </c>
      <c r="C1016" s="171" t="s">
        <v>47</v>
      </c>
      <c r="D1016" s="172" t="s">
        <v>24401</v>
      </c>
    </row>
    <row r="1017" spans="1:4" ht="12" customHeight="1" x14ac:dyDescent="0.25">
      <c r="A1017" s="170" t="s">
        <v>19225</v>
      </c>
      <c r="B1017" s="170" t="s">
        <v>24061</v>
      </c>
      <c r="C1017" s="171" t="s">
        <v>47</v>
      </c>
      <c r="D1017" s="172" t="s">
        <v>24292</v>
      </c>
    </row>
    <row r="1018" spans="1:4" ht="11.85" customHeight="1" x14ac:dyDescent="0.25">
      <c r="A1018" s="170" t="s">
        <v>19227</v>
      </c>
      <c r="B1018" s="170" t="s">
        <v>19228</v>
      </c>
      <c r="C1018" s="171" t="s">
        <v>37</v>
      </c>
      <c r="D1018" s="172" t="s">
        <v>17673</v>
      </c>
    </row>
    <row r="1019" spans="1:4" ht="11.85" customHeight="1" x14ac:dyDescent="0.25">
      <c r="A1019" s="170" t="s">
        <v>19229</v>
      </c>
      <c r="B1019" s="170" t="s">
        <v>19230</v>
      </c>
      <c r="C1019" s="171" t="s">
        <v>37</v>
      </c>
      <c r="D1019" s="172" t="s">
        <v>24024</v>
      </c>
    </row>
    <row r="1020" spans="1:4" ht="11.85" customHeight="1" x14ac:dyDescent="0.25">
      <c r="A1020" s="170" t="s">
        <v>19231</v>
      </c>
      <c r="B1020" s="170" t="s">
        <v>19232</v>
      </c>
      <c r="C1020" s="171" t="s">
        <v>37</v>
      </c>
      <c r="D1020" s="172" t="s">
        <v>1057</v>
      </c>
    </row>
    <row r="1021" spans="1:4" ht="11.85" customHeight="1" x14ac:dyDescent="0.25">
      <c r="A1021" s="170" t="s">
        <v>19233</v>
      </c>
      <c r="B1021" s="170" t="s">
        <v>19234</v>
      </c>
      <c r="C1021" s="171" t="s">
        <v>6</v>
      </c>
      <c r="D1021" s="172" t="s">
        <v>24557</v>
      </c>
    </row>
    <row r="1022" spans="1:4" ht="11.85" customHeight="1" x14ac:dyDescent="0.25">
      <c r="A1022" s="170" t="s">
        <v>19235</v>
      </c>
      <c r="B1022" s="170" t="s">
        <v>19236</v>
      </c>
      <c r="C1022" s="171" t="s">
        <v>47</v>
      </c>
      <c r="D1022" s="172" t="s">
        <v>24435</v>
      </c>
    </row>
    <row r="1023" spans="1:4" ht="11.85" customHeight="1" x14ac:dyDescent="0.25">
      <c r="A1023" s="170" t="s">
        <v>19237</v>
      </c>
      <c r="B1023" s="170" t="s">
        <v>19238</v>
      </c>
      <c r="C1023" s="171" t="s">
        <v>47</v>
      </c>
      <c r="D1023" s="172" t="s">
        <v>24028</v>
      </c>
    </row>
    <row r="1024" spans="1:4" ht="11.85" customHeight="1" x14ac:dyDescent="0.25">
      <c r="A1024" s="170" t="s">
        <v>19239</v>
      </c>
      <c r="B1024" s="170" t="s">
        <v>19240</v>
      </c>
      <c r="C1024" s="171" t="s">
        <v>37</v>
      </c>
      <c r="D1024" s="172" t="s">
        <v>24261</v>
      </c>
    </row>
    <row r="1025" spans="1:4" ht="21.9" customHeight="1" x14ac:dyDescent="0.25">
      <c r="A1025" s="170" t="s">
        <v>19241</v>
      </c>
      <c r="B1025" s="170" t="s">
        <v>19242</v>
      </c>
      <c r="C1025" s="171" t="s">
        <v>37</v>
      </c>
      <c r="D1025" s="172" t="s">
        <v>17703</v>
      </c>
    </row>
    <row r="1026" spans="1:4" ht="11.85" customHeight="1" x14ac:dyDescent="0.25">
      <c r="A1026" s="170" t="s">
        <v>19243</v>
      </c>
      <c r="B1026" s="170" t="s">
        <v>19244</v>
      </c>
      <c r="C1026" s="171" t="s">
        <v>47</v>
      </c>
      <c r="D1026" s="172" t="s">
        <v>24345</v>
      </c>
    </row>
    <row r="1027" spans="1:4" ht="12" customHeight="1" x14ac:dyDescent="0.25">
      <c r="A1027" s="170" t="s">
        <v>19245</v>
      </c>
      <c r="B1027" s="170" t="s">
        <v>19246</v>
      </c>
      <c r="C1027" s="171" t="s">
        <v>47</v>
      </c>
      <c r="D1027" s="172" t="s">
        <v>25208</v>
      </c>
    </row>
    <row r="1028" spans="1:4" ht="11.85" customHeight="1" x14ac:dyDescent="0.25">
      <c r="A1028" s="170" t="s">
        <v>19247</v>
      </c>
      <c r="B1028" s="170" t="s">
        <v>19248</v>
      </c>
      <c r="C1028" s="171" t="s">
        <v>37</v>
      </c>
      <c r="D1028" s="172" t="s">
        <v>860</v>
      </c>
    </row>
    <row r="1029" spans="1:4" ht="11.85" customHeight="1" x14ac:dyDescent="0.25">
      <c r="A1029" s="170" t="s">
        <v>19249</v>
      </c>
      <c r="B1029" s="170" t="s">
        <v>19250</v>
      </c>
      <c r="C1029" s="171" t="s">
        <v>37</v>
      </c>
      <c r="D1029" s="172" t="s">
        <v>858</v>
      </c>
    </row>
    <row r="1030" spans="1:4" ht="11.85" customHeight="1" x14ac:dyDescent="0.25">
      <c r="A1030" s="170" t="s">
        <v>19251</v>
      </c>
      <c r="B1030" s="170" t="s">
        <v>163</v>
      </c>
      <c r="C1030" s="171" t="s">
        <v>17789</v>
      </c>
      <c r="D1030" s="172" t="s">
        <v>24704</v>
      </c>
    </row>
    <row r="1031" spans="1:4" ht="11.85" customHeight="1" x14ac:dyDescent="0.25">
      <c r="A1031" s="170" t="s">
        <v>19252</v>
      </c>
      <c r="B1031" s="170" t="s">
        <v>19253</v>
      </c>
      <c r="C1031" s="171" t="s">
        <v>37</v>
      </c>
      <c r="D1031" s="172" t="s">
        <v>17658</v>
      </c>
    </row>
    <row r="1032" spans="1:4" ht="11.85" customHeight="1" x14ac:dyDescent="0.25">
      <c r="A1032" s="170" t="s">
        <v>19254</v>
      </c>
      <c r="B1032" s="170" t="s">
        <v>19255</v>
      </c>
      <c r="C1032" s="171" t="s">
        <v>37</v>
      </c>
      <c r="D1032" s="172" t="s">
        <v>23895</v>
      </c>
    </row>
    <row r="1033" spans="1:4" ht="12" customHeight="1" x14ac:dyDescent="0.25">
      <c r="A1033" s="170" t="s">
        <v>19256</v>
      </c>
      <c r="B1033" s="170" t="s">
        <v>19257</v>
      </c>
      <c r="C1033" s="171" t="s">
        <v>37</v>
      </c>
      <c r="D1033" s="172" t="s">
        <v>17731</v>
      </c>
    </row>
    <row r="1034" spans="1:4" ht="11.85" customHeight="1" x14ac:dyDescent="0.25">
      <c r="A1034" s="170" t="s">
        <v>19258</v>
      </c>
      <c r="B1034" s="170" t="s">
        <v>19259</v>
      </c>
      <c r="C1034" s="171" t="s">
        <v>6</v>
      </c>
      <c r="D1034" s="172" t="s">
        <v>24534</v>
      </c>
    </row>
    <row r="1035" spans="1:4" ht="11.85" customHeight="1" x14ac:dyDescent="0.25">
      <c r="A1035" s="170" t="s">
        <v>19260</v>
      </c>
      <c r="B1035" s="170" t="s">
        <v>19261</v>
      </c>
      <c r="C1035" s="171" t="s">
        <v>47</v>
      </c>
      <c r="D1035" s="172" t="s">
        <v>17711</v>
      </c>
    </row>
    <row r="1036" spans="1:4" ht="11.85" customHeight="1" x14ac:dyDescent="0.25">
      <c r="A1036" s="170" t="s">
        <v>19262</v>
      </c>
      <c r="B1036" s="170" t="s">
        <v>19263</v>
      </c>
      <c r="C1036" s="171" t="s">
        <v>47</v>
      </c>
      <c r="D1036" s="172" t="s">
        <v>17690</v>
      </c>
    </row>
    <row r="1037" spans="1:4" ht="11.85" customHeight="1" x14ac:dyDescent="0.25">
      <c r="A1037" s="170" t="s">
        <v>19265</v>
      </c>
      <c r="B1037" s="170" t="s">
        <v>19266</v>
      </c>
      <c r="C1037" s="171" t="s">
        <v>47</v>
      </c>
      <c r="D1037" s="172" t="s">
        <v>24401</v>
      </c>
    </row>
    <row r="1038" spans="1:4" ht="12" customHeight="1" x14ac:dyDescent="0.25">
      <c r="A1038" s="170" t="s">
        <v>19267</v>
      </c>
      <c r="B1038" s="170" t="s">
        <v>19268</v>
      </c>
      <c r="C1038" s="171" t="s">
        <v>37</v>
      </c>
      <c r="D1038" s="172" t="s">
        <v>24495</v>
      </c>
    </row>
    <row r="1039" spans="1:4" ht="11.85" customHeight="1" x14ac:dyDescent="0.25">
      <c r="A1039" s="170" t="s">
        <v>19269</v>
      </c>
      <c r="B1039" s="170" t="s">
        <v>19270</v>
      </c>
      <c r="C1039" s="171" t="s">
        <v>37</v>
      </c>
      <c r="D1039" s="172" t="s">
        <v>23916</v>
      </c>
    </row>
    <row r="1040" spans="1:4" ht="11.85" customHeight="1" x14ac:dyDescent="0.25">
      <c r="A1040" s="170" t="s">
        <v>19271</v>
      </c>
      <c r="B1040" s="170" t="s">
        <v>19272</v>
      </c>
      <c r="C1040" s="171" t="s">
        <v>17789</v>
      </c>
      <c r="D1040" s="172" t="s">
        <v>24704</v>
      </c>
    </row>
    <row r="1041" spans="1:4" ht="11.85" customHeight="1" x14ac:dyDescent="0.25">
      <c r="A1041" s="170" t="s">
        <v>19273</v>
      </c>
      <c r="B1041" s="170" t="s">
        <v>19274</v>
      </c>
      <c r="C1041" s="171" t="s">
        <v>37</v>
      </c>
      <c r="D1041" s="172" t="s">
        <v>17742</v>
      </c>
    </row>
    <row r="1042" spans="1:4" ht="11.85" customHeight="1" x14ac:dyDescent="0.25">
      <c r="A1042" s="170" t="s">
        <v>19275</v>
      </c>
      <c r="B1042" s="170" t="s">
        <v>19276</v>
      </c>
      <c r="C1042" s="171" t="s">
        <v>37</v>
      </c>
      <c r="D1042" s="172" t="s">
        <v>23896</v>
      </c>
    </row>
    <row r="1043" spans="1:4" ht="11.85" customHeight="1" x14ac:dyDescent="0.25">
      <c r="A1043" s="170" t="s">
        <v>19277</v>
      </c>
      <c r="B1043" s="170" t="s">
        <v>19278</v>
      </c>
      <c r="C1043" s="171" t="s">
        <v>37</v>
      </c>
      <c r="D1043" s="172" t="s">
        <v>23940</v>
      </c>
    </row>
    <row r="1044" spans="1:4" ht="12" customHeight="1" x14ac:dyDescent="0.25">
      <c r="A1044" s="170" t="s">
        <v>19279</v>
      </c>
      <c r="B1044" s="170" t="s">
        <v>19280</v>
      </c>
      <c r="C1044" s="171" t="s">
        <v>37</v>
      </c>
      <c r="D1044" s="172" t="s">
        <v>24842</v>
      </c>
    </row>
    <row r="1045" spans="1:4" ht="11.85" customHeight="1" x14ac:dyDescent="0.25">
      <c r="A1045" s="170" t="s">
        <v>19281</v>
      </c>
      <c r="B1045" s="170" t="s">
        <v>19282</v>
      </c>
      <c r="C1045" s="171" t="s">
        <v>37</v>
      </c>
      <c r="D1045" s="172" t="s">
        <v>24843</v>
      </c>
    </row>
    <row r="1046" spans="1:4" ht="11.85" customHeight="1" x14ac:dyDescent="0.25">
      <c r="A1046" s="170" t="s">
        <v>19283</v>
      </c>
      <c r="B1046" s="170" t="s">
        <v>19284</v>
      </c>
      <c r="C1046" s="171" t="s">
        <v>19285</v>
      </c>
      <c r="D1046" s="172" t="s">
        <v>23931</v>
      </c>
    </row>
    <row r="1047" spans="1:4" ht="11.85" customHeight="1" x14ac:dyDescent="0.25">
      <c r="A1047" s="170" t="s">
        <v>19286</v>
      </c>
      <c r="B1047" s="170" t="s">
        <v>19287</v>
      </c>
      <c r="C1047" s="171" t="s">
        <v>44</v>
      </c>
      <c r="D1047" s="172" t="s">
        <v>25171</v>
      </c>
    </row>
    <row r="1048" spans="1:4" ht="21.9" customHeight="1" x14ac:dyDescent="0.25">
      <c r="A1048" s="170" t="s">
        <v>19288</v>
      </c>
      <c r="B1048" s="170" t="s">
        <v>19289</v>
      </c>
      <c r="C1048" s="171" t="s">
        <v>6</v>
      </c>
      <c r="D1048" s="172" t="s">
        <v>17744</v>
      </c>
    </row>
    <row r="1049" spans="1:4" ht="11.85" customHeight="1" x14ac:dyDescent="0.25">
      <c r="A1049" s="170" t="s">
        <v>19290</v>
      </c>
      <c r="B1049" s="170" t="s">
        <v>19291</v>
      </c>
      <c r="C1049" s="171" t="s">
        <v>6</v>
      </c>
      <c r="D1049" s="172" t="s">
        <v>24262</v>
      </c>
    </row>
    <row r="1050" spans="1:4" ht="11.85" customHeight="1" x14ac:dyDescent="0.25">
      <c r="A1050" s="170" t="s">
        <v>19292</v>
      </c>
      <c r="B1050" s="170" t="s">
        <v>19293</v>
      </c>
      <c r="C1050" s="171" t="s">
        <v>6</v>
      </c>
      <c r="D1050" s="172" t="s">
        <v>25209</v>
      </c>
    </row>
    <row r="1051" spans="1:4" ht="11.85" customHeight="1" x14ac:dyDescent="0.25">
      <c r="A1051" s="170" t="s">
        <v>19294</v>
      </c>
      <c r="B1051" s="170" t="s">
        <v>19295</v>
      </c>
      <c r="C1051" s="171" t="s">
        <v>6</v>
      </c>
      <c r="D1051" s="172" t="s">
        <v>24583</v>
      </c>
    </row>
    <row r="1052" spans="1:4" ht="11.85" customHeight="1" x14ac:dyDescent="0.25">
      <c r="A1052" s="173" t="s">
        <v>19296</v>
      </c>
      <c r="B1052" s="173" t="s">
        <v>19297</v>
      </c>
      <c r="C1052" s="174" t="s">
        <v>6</v>
      </c>
      <c r="D1052" s="175" t="s">
        <v>25210</v>
      </c>
    </row>
    <row r="1053" spans="1:4" ht="20.85" customHeight="1" x14ac:dyDescent="0.3">
      <c r="A1053"/>
      <c r="B1053"/>
      <c r="C1053"/>
      <c r="D1053"/>
    </row>
    <row r="1054" spans="1:4" ht="1.65" customHeight="1" x14ac:dyDescent="0.3">
      <c r="A1054" s="406" t="s">
        <v>24710</v>
      </c>
      <c r="B1054" s="406"/>
      <c r="C1054"/>
      <c r="D1054"/>
    </row>
    <row r="1055" spans="1:4" ht="7.35" customHeight="1" x14ac:dyDescent="0.3">
      <c r="A1055" s="406"/>
      <c r="B1055" s="406"/>
      <c r="C1055"/>
      <c r="D1055"/>
    </row>
    <row r="1056" spans="1:4" ht="0.75" customHeight="1" x14ac:dyDescent="0.3">
      <c r="A1056"/>
      <c r="B1056"/>
      <c r="C1056"/>
      <c r="D1056"/>
    </row>
    <row r="1057" spans="1:4" ht="14.4" x14ac:dyDescent="0.3">
      <c r="A1057"/>
      <c r="B1057"/>
      <c r="C1057"/>
      <c r="D1057"/>
    </row>
    <row r="1058" spans="1:4" ht="13.5" customHeight="1" x14ac:dyDescent="0.3">
      <c r="A1058"/>
      <c r="B1058"/>
      <c r="C1058" s="404"/>
      <c r="D1058" s="404"/>
    </row>
    <row r="1059" spans="1:4" ht="48.6" customHeight="1" x14ac:dyDescent="0.3">
      <c r="A1059"/>
      <c r="B1059"/>
      <c r="C1059"/>
      <c r="D1059"/>
    </row>
    <row r="1060" spans="1:4" ht="13.5" customHeight="1" x14ac:dyDescent="0.3">
      <c r="A1060"/>
      <c r="B1060"/>
      <c r="C1060"/>
      <c r="D1060"/>
    </row>
    <row r="1061" spans="1:4" ht="11.1" customHeight="1" x14ac:dyDescent="0.3">
      <c r="A1061"/>
      <c r="B1061"/>
      <c r="C1061"/>
      <c r="D1061"/>
    </row>
    <row r="1062" spans="1:4" ht="11.25" customHeight="1" x14ac:dyDescent="0.25">
      <c r="A1062" s="405" t="s">
        <v>24685</v>
      </c>
      <c r="B1062" s="405"/>
      <c r="C1062" s="167"/>
      <c r="D1062" s="167"/>
    </row>
    <row r="1063" spans="1:4" ht="24.9" customHeight="1" x14ac:dyDescent="0.3">
      <c r="A1063"/>
      <c r="B1063"/>
      <c r="C1063"/>
      <c r="D1063"/>
    </row>
    <row r="1064" spans="1:4" ht="9" customHeight="1" x14ac:dyDescent="0.3">
      <c r="A1064" s="169" t="s">
        <v>17748</v>
      </c>
      <c r="B1064" s="169" t="s">
        <v>5161</v>
      </c>
      <c r="C1064"/>
      <c r="D1064"/>
    </row>
    <row r="1065" spans="1:4" ht="12.15" customHeight="1" x14ac:dyDescent="0.3">
      <c r="A1065"/>
      <c r="B1065"/>
      <c r="C1065"/>
      <c r="D1065"/>
    </row>
    <row r="1066" spans="1:4" ht="0.6" customHeight="1" x14ac:dyDescent="0.25">
      <c r="A1066" s="407" t="s">
        <v>19298</v>
      </c>
      <c r="B1066" s="407" t="s">
        <v>19299</v>
      </c>
      <c r="C1066" s="408" t="s">
        <v>47</v>
      </c>
      <c r="D1066" s="409" t="s">
        <v>23971</v>
      </c>
    </row>
    <row r="1067" spans="1:4" ht="21.75" customHeight="1" x14ac:dyDescent="0.25">
      <c r="A1067" s="407"/>
      <c r="B1067" s="407"/>
      <c r="C1067" s="408"/>
      <c r="D1067" s="409"/>
    </row>
    <row r="1068" spans="1:4" ht="32.25" customHeight="1" x14ac:dyDescent="0.25">
      <c r="A1068" s="170" t="s">
        <v>19300</v>
      </c>
      <c r="B1068" s="170" t="s">
        <v>19301</v>
      </c>
      <c r="C1068" s="171" t="s">
        <v>47</v>
      </c>
      <c r="D1068" s="172" t="s">
        <v>25211</v>
      </c>
    </row>
    <row r="1069" spans="1:4" ht="32.25" customHeight="1" x14ac:dyDescent="0.25">
      <c r="A1069" s="170" t="s">
        <v>19302</v>
      </c>
      <c r="B1069" s="170" t="s">
        <v>19303</v>
      </c>
      <c r="C1069" s="171" t="s">
        <v>47</v>
      </c>
      <c r="D1069" s="172" t="s">
        <v>25212</v>
      </c>
    </row>
    <row r="1070" spans="1:4" ht="12" customHeight="1" x14ac:dyDescent="0.25">
      <c r="A1070" s="170" t="s">
        <v>19304</v>
      </c>
      <c r="B1070" s="170" t="s">
        <v>19305</v>
      </c>
      <c r="C1070" s="171" t="s">
        <v>47</v>
      </c>
      <c r="D1070" s="172" t="s">
        <v>25213</v>
      </c>
    </row>
    <row r="1071" spans="1:4" ht="11.85" customHeight="1" x14ac:dyDescent="0.25">
      <c r="A1071" s="170" t="s">
        <v>19306</v>
      </c>
      <c r="B1071" s="170" t="s">
        <v>19307</v>
      </c>
      <c r="C1071" s="171" t="s">
        <v>47</v>
      </c>
      <c r="D1071" s="172" t="s">
        <v>25214</v>
      </c>
    </row>
    <row r="1072" spans="1:4" ht="11.85" customHeight="1" x14ac:dyDescent="0.25">
      <c r="A1072" s="170" t="s">
        <v>19308</v>
      </c>
      <c r="B1072" s="170" t="s">
        <v>19309</v>
      </c>
      <c r="C1072" s="171" t="s">
        <v>47</v>
      </c>
      <c r="D1072" s="172" t="s">
        <v>25174</v>
      </c>
    </row>
    <row r="1073" spans="1:4" ht="11.85" customHeight="1" x14ac:dyDescent="0.25">
      <c r="A1073" s="170" t="s">
        <v>19310</v>
      </c>
      <c r="B1073" s="170" t="s">
        <v>19311</v>
      </c>
      <c r="C1073" s="171" t="s">
        <v>37</v>
      </c>
      <c r="D1073" s="172" t="s">
        <v>25190</v>
      </c>
    </row>
    <row r="1074" spans="1:4" ht="11.85" customHeight="1" x14ac:dyDescent="0.25">
      <c r="A1074" s="170" t="s">
        <v>19312</v>
      </c>
      <c r="B1074" s="170" t="s">
        <v>19313</v>
      </c>
      <c r="C1074" s="171" t="s">
        <v>47</v>
      </c>
      <c r="D1074" s="172" t="s">
        <v>25215</v>
      </c>
    </row>
    <row r="1075" spans="1:4" ht="12" customHeight="1" x14ac:dyDescent="0.25">
      <c r="A1075" s="170" t="s">
        <v>19314</v>
      </c>
      <c r="B1075" s="170" t="s">
        <v>19315</v>
      </c>
      <c r="C1075" s="171" t="s">
        <v>47</v>
      </c>
      <c r="D1075" s="172" t="s">
        <v>24515</v>
      </c>
    </row>
    <row r="1076" spans="1:4" ht="11.85" customHeight="1" x14ac:dyDescent="0.25">
      <c r="A1076" s="170" t="s">
        <v>19316</v>
      </c>
      <c r="B1076" s="170" t="s">
        <v>19317</v>
      </c>
      <c r="C1076" s="171" t="s">
        <v>47</v>
      </c>
      <c r="D1076" s="172" t="s">
        <v>25216</v>
      </c>
    </row>
    <row r="1077" spans="1:4" ht="11.85" customHeight="1" x14ac:dyDescent="0.25">
      <c r="A1077" s="170" t="s">
        <v>19318</v>
      </c>
      <c r="B1077" s="170" t="s">
        <v>19319</v>
      </c>
      <c r="C1077" s="171" t="s">
        <v>47</v>
      </c>
      <c r="D1077" s="172" t="s">
        <v>25217</v>
      </c>
    </row>
    <row r="1078" spans="1:4" ht="11.85" customHeight="1" x14ac:dyDescent="0.25">
      <c r="A1078" s="170" t="s">
        <v>19320</v>
      </c>
      <c r="B1078" s="170" t="s">
        <v>19125</v>
      </c>
      <c r="C1078" s="171" t="s">
        <v>47</v>
      </c>
      <c r="D1078" s="172" t="s">
        <v>25177</v>
      </c>
    </row>
    <row r="1079" spans="1:4" ht="11.85" customHeight="1" x14ac:dyDescent="0.25">
      <c r="A1079" s="170" t="s">
        <v>19321</v>
      </c>
      <c r="B1079" s="170" t="s">
        <v>19119</v>
      </c>
      <c r="C1079" s="171" t="s">
        <v>47</v>
      </c>
      <c r="D1079" s="172" t="s">
        <v>24447</v>
      </c>
    </row>
    <row r="1080" spans="1:4" ht="11.85" customHeight="1" x14ac:dyDescent="0.25">
      <c r="A1080" s="170" t="s">
        <v>19322</v>
      </c>
      <c r="B1080" s="170" t="s">
        <v>19121</v>
      </c>
      <c r="C1080" s="171" t="s">
        <v>47</v>
      </c>
      <c r="D1080" s="172" t="s">
        <v>24249</v>
      </c>
    </row>
    <row r="1081" spans="1:4" ht="11.85" customHeight="1" x14ac:dyDescent="0.25">
      <c r="A1081" s="170" t="s">
        <v>19323</v>
      </c>
      <c r="B1081" s="170" t="s">
        <v>19324</v>
      </c>
      <c r="C1081" s="171" t="s">
        <v>37</v>
      </c>
      <c r="D1081" s="172" t="s">
        <v>24299</v>
      </c>
    </row>
    <row r="1082" spans="1:4" ht="11.85" customHeight="1" x14ac:dyDescent="0.25">
      <c r="A1082" s="170" t="s">
        <v>19325</v>
      </c>
      <c r="B1082" s="170" t="s">
        <v>19193</v>
      </c>
      <c r="C1082" s="171" t="s">
        <v>37</v>
      </c>
      <c r="D1082" s="172" t="s">
        <v>24706</v>
      </c>
    </row>
    <row r="1083" spans="1:4" ht="11.85" customHeight="1" x14ac:dyDescent="0.25">
      <c r="A1083" s="170" t="s">
        <v>19326</v>
      </c>
      <c r="B1083" s="170" t="s">
        <v>19195</v>
      </c>
      <c r="C1083" s="171" t="s">
        <v>37</v>
      </c>
      <c r="D1083" s="172" t="s">
        <v>24572</v>
      </c>
    </row>
    <row r="1084" spans="1:4" ht="11.85" customHeight="1" x14ac:dyDescent="0.25">
      <c r="A1084" s="170" t="s">
        <v>19327</v>
      </c>
      <c r="B1084" s="170" t="s">
        <v>19199</v>
      </c>
      <c r="C1084" s="171" t="s">
        <v>37</v>
      </c>
      <c r="D1084" s="172" t="s">
        <v>25202</v>
      </c>
    </row>
    <row r="1085" spans="1:4" ht="11.85" customHeight="1" x14ac:dyDescent="0.25">
      <c r="A1085" s="170" t="s">
        <v>19328</v>
      </c>
      <c r="B1085" s="170" t="s">
        <v>19329</v>
      </c>
      <c r="C1085" s="171" t="s">
        <v>37</v>
      </c>
      <c r="D1085" s="172" t="s">
        <v>25218</v>
      </c>
    </row>
    <row r="1086" spans="1:4" ht="12" customHeight="1" x14ac:dyDescent="0.25">
      <c r="A1086" s="170" t="s">
        <v>19330</v>
      </c>
      <c r="B1086" s="170" t="s">
        <v>19197</v>
      </c>
      <c r="C1086" s="171" t="s">
        <v>37</v>
      </c>
      <c r="D1086" s="172" t="s">
        <v>25201</v>
      </c>
    </row>
    <row r="1087" spans="1:4" ht="11.85" customHeight="1" x14ac:dyDescent="0.25">
      <c r="A1087" s="170" t="s">
        <v>19331</v>
      </c>
      <c r="B1087" s="170" t="s">
        <v>19332</v>
      </c>
      <c r="C1087" s="171" t="s">
        <v>47</v>
      </c>
      <c r="D1087" s="172" t="s">
        <v>24060</v>
      </c>
    </row>
    <row r="1088" spans="1:4" ht="11.85" customHeight="1" x14ac:dyDescent="0.25">
      <c r="A1088" s="170" t="s">
        <v>19333</v>
      </c>
      <c r="B1088" s="170" t="s">
        <v>19334</v>
      </c>
      <c r="C1088" s="171" t="s">
        <v>37</v>
      </c>
      <c r="D1088" s="172" t="s">
        <v>25219</v>
      </c>
    </row>
    <row r="1089" spans="1:4" ht="11.85" customHeight="1" x14ac:dyDescent="0.25">
      <c r="A1089" s="170" t="s">
        <v>19335</v>
      </c>
      <c r="B1089" s="170" t="s">
        <v>19336</v>
      </c>
      <c r="C1089" s="171" t="s">
        <v>37</v>
      </c>
      <c r="D1089" s="172" t="s">
        <v>25220</v>
      </c>
    </row>
    <row r="1090" spans="1:4" ht="11.85" customHeight="1" x14ac:dyDescent="0.25">
      <c r="A1090" s="170" t="s">
        <v>19337</v>
      </c>
      <c r="B1090" s="170" t="s">
        <v>19338</v>
      </c>
      <c r="C1090" s="171" t="s">
        <v>37</v>
      </c>
      <c r="D1090" s="172" t="s">
        <v>24520</v>
      </c>
    </row>
    <row r="1091" spans="1:4" ht="12" customHeight="1" x14ac:dyDescent="0.25">
      <c r="A1091" s="170" t="s">
        <v>19339</v>
      </c>
      <c r="B1091" s="170" t="s">
        <v>19340</v>
      </c>
      <c r="C1091" s="171" t="s">
        <v>37</v>
      </c>
      <c r="D1091" s="172" t="s">
        <v>25221</v>
      </c>
    </row>
    <row r="1092" spans="1:4" ht="11.85" customHeight="1" x14ac:dyDescent="0.25">
      <c r="A1092" s="170" t="s">
        <v>19341</v>
      </c>
      <c r="B1092" s="170" t="s">
        <v>19342</v>
      </c>
      <c r="C1092" s="171" t="s">
        <v>37</v>
      </c>
      <c r="D1092" s="172" t="s">
        <v>25222</v>
      </c>
    </row>
    <row r="1093" spans="1:4" ht="21.9" customHeight="1" x14ac:dyDescent="0.25">
      <c r="A1093" s="170" t="s">
        <v>19343</v>
      </c>
      <c r="B1093" s="170" t="s">
        <v>19344</v>
      </c>
      <c r="C1093" s="171" t="s">
        <v>37</v>
      </c>
      <c r="D1093" s="172" t="s">
        <v>25223</v>
      </c>
    </row>
    <row r="1094" spans="1:4" ht="11.85" customHeight="1" x14ac:dyDescent="0.25">
      <c r="A1094" s="170" t="s">
        <v>19345</v>
      </c>
      <c r="B1094" s="170" t="s">
        <v>19346</v>
      </c>
      <c r="C1094" s="171" t="s">
        <v>37</v>
      </c>
      <c r="D1094" s="172" t="s">
        <v>25224</v>
      </c>
    </row>
    <row r="1095" spans="1:4" ht="11.85" customHeight="1" x14ac:dyDescent="0.25">
      <c r="A1095" s="170" t="s">
        <v>19347</v>
      </c>
      <c r="B1095" s="170" t="s">
        <v>19348</v>
      </c>
      <c r="C1095" s="171" t="s">
        <v>47</v>
      </c>
      <c r="D1095" s="172" t="s">
        <v>25225</v>
      </c>
    </row>
    <row r="1096" spans="1:4" ht="12" customHeight="1" x14ac:dyDescent="0.25">
      <c r="A1096" s="170" t="s">
        <v>19349</v>
      </c>
      <c r="B1096" s="170" t="s">
        <v>19350</v>
      </c>
      <c r="C1096" s="171" t="s">
        <v>47</v>
      </c>
      <c r="D1096" s="172" t="s">
        <v>17992</v>
      </c>
    </row>
    <row r="1097" spans="1:4" ht="11.85" customHeight="1" x14ac:dyDescent="0.25">
      <c r="A1097" s="170" t="s">
        <v>19351</v>
      </c>
      <c r="B1097" s="170" t="s">
        <v>19352</v>
      </c>
      <c r="C1097" s="171" t="s">
        <v>47</v>
      </c>
      <c r="D1097" s="172" t="s">
        <v>25226</v>
      </c>
    </row>
    <row r="1098" spans="1:4" ht="11.85" customHeight="1" x14ac:dyDescent="0.25">
      <c r="A1098" s="170" t="s">
        <v>19353</v>
      </c>
      <c r="B1098" s="170" t="s">
        <v>19354</v>
      </c>
      <c r="C1098" s="171" t="s">
        <v>47</v>
      </c>
      <c r="D1098" s="172" t="s">
        <v>25227</v>
      </c>
    </row>
    <row r="1099" spans="1:4" ht="11.85" customHeight="1" x14ac:dyDescent="0.25">
      <c r="A1099" s="170" t="s">
        <v>19355</v>
      </c>
      <c r="B1099" s="170" t="s">
        <v>19356</v>
      </c>
      <c r="C1099" s="171" t="s">
        <v>47</v>
      </c>
      <c r="D1099" s="172" t="s">
        <v>25228</v>
      </c>
    </row>
    <row r="1100" spans="1:4" ht="11.85" customHeight="1" x14ac:dyDescent="0.25">
      <c r="A1100" s="170" t="s">
        <v>19357</v>
      </c>
      <c r="B1100" s="170" t="s">
        <v>19358</v>
      </c>
      <c r="C1100" s="171" t="s">
        <v>6</v>
      </c>
      <c r="D1100" s="172" t="s">
        <v>25229</v>
      </c>
    </row>
    <row r="1101" spans="1:4" ht="11.85" customHeight="1" x14ac:dyDescent="0.25">
      <c r="A1101" s="170" t="s">
        <v>19359</v>
      </c>
      <c r="B1101" s="170" t="s">
        <v>19360</v>
      </c>
      <c r="C1101" s="171" t="s">
        <v>6</v>
      </c>
      <c r="D1101" s="172" t="s">
        <v>17744</v>
      </c>
    </row>
    <row r="1102" spans="1:4" ht="12" customHeight="1" x14ac:dyDescent="0.25">
      <c r="A1102" s="170" t="s">
        <v>19361</v>
      </c>
      <c r="B1102" s="170" t="s">
        <v>19362</v>
      </c>
      <c r="C1102" s="171" t="s">
        <v>6</v>
      </c>
      <c r="D1102" s="172" t="s">
        <v>25229</v>
      </c>
    </row>
    <row r="1103" spans="1:4" ht="11.85" customHeight="1" x14ac:dyDescent="0.25">
      <c r="A1103" s="170" t="s">
        <v>19363</v>
      </c>
      <c r="B1103" s="170" t="s">
        <v>19364</v>
      </c>
      <c r="C1103" s="171" t="s">
        <v>47</v>
      </c>
      <c r="D1103" s="172" t="s">
        <v>1038</v>
      </c>
    </row>
    <row r="1104" spans="1:4" ht="11.85" customHeight="1" x14ac:dyDescent="0.25">
      <c r="A1104" s="170" t="s">
        <v>19365</v>
      </c>
      <c r="B1104" s="170" t="s">
        <v>19366</v>
      </c>
      <c r="C1104" s="171" t="s">
        <v>37</v>
      </c>
      <c r="D1104" s="172" t="s">
        <v>24407</v>
      </c>
    </row>
    <row r="1105" spans="1:4" ht="11.85" customHeight="1" x14ac:dyDescent="0.25">
      <c r="A1105" s="170" t="s">
        <v>19367</v>
      </c>
      <c r="B1105" s="170" t="s">
        <v>19368</v>
      </c>
      <c r="C1105" s="171" t="s">
        <v>17789</v>
      </c>
      <c r="D1105" s="172" t="s">
        <v>24704</v>
      </c>
    </row>
    <row r="1106" spans="1:4" ht="11.85" customHeight="1" x14ac:dyDescent="0.25">
      <c r="A1106" s="170" t="s">
        <v>19369</v>
      </c>
      <c r="B1106" s="170" t="s">
        <v>19370</v>
      </c>
      <c r="C1106" s="171" t="s">
        <v>6</v>
      </c>
      <c r="D1106" s="172" t="s">
        <v>25230</v>
      </c>
    </row>
    <row r="1107" spans="1:4" ht="12" customHeight="1" x14ac:dyDescent="0.25">
      <c r="A1107" s="170" t="s">
        <v>19371</v>
      </c>
      <c r="B1107" s="170" t="s">
        <v>19372</v>
      </c>
      <c r="C1107" s="171" t="s">
        <v>6</v>
      </c>
      <c r="D1107" s="172" t="s">
        <v>25231</v>
      </c>
    </row>
    <row r="1108" spans="1:4" ht="11.85" customHeight="1" x14ac:dyDescent="0.25">
      <c r="A1108" s="170" t="s">
        <v>19373</v>
      </c>
      <c r="B1108" s="170" t="s">
        <v>19374</v>
      </c>
      <c r="C1108" s="171" t="s">
        <v>6</v>
      </c>
      <c r="D1108" s="172" t="s">
        <v>25232</v>
      </c>
    </row>
    <row r="1109" spans="1:4" ht="11.85" customHeight="1" x14ac:dyDescent="0.25">
      <c r="A1109" s="170" t="s">
        <v>19375</v>
      </c>
      <c r="B1109" s="170" t="s">
        <v>19376</v>
      </c>
      <c r="C1109" s="171" t="s">
        <v>17789</v>
      </c>
      <c r="D1109" s="172" t="s">
        <v>24704</v>
      </c>
    </row>
    <row r="1110" spans="1:4" ht="11.85" customHeight="1" x14ac:dyDescent="0.25">
      <c r="A1110" s="170" t="s">
        <v>19377</v>
      </c>
      <c r="B1110" s="170" t="s">
        <v>19378</v>
      </c>
      <c r="C1110" s="171" t="s">
        <v>6</v>
      </c>
      <c r="D1110" s="172" t="s">
        <v>25233</v>
      </c>
    </row>
    <row r="1111" spans="1:4" ht="11.85" customHeight="1" x14ac:dyDescent="0.25">
      <c r="A1111" s="170" t="s">
        <v>19379</v>
      </c>
      <c r="B1111" s="170" t="s">
        <v>19380</v>
      </c>
      <c r="C1111" s="171" t="s">
        <v>6</v>
      </c>
      <c r="D1111" s="172" t="s">
        <v>25234</v>
      </c>
    </row>
    <row r="1112" spans="1:4" ht="12" customHeight="1" x14ac:dyDescent="0.25">
      <c r="A1112" s="173" t="s">
        <v>19381</v>
      </c>
      <c r="B1112" s="173" t="s">
        <v>19382</v>
      </c>
      <c r="C1112" s="174" t="s">
        <v>6</v>
      </c>
      <c r="D1112" s="175" t="s">
        <v>25235</v>
      </c>
    </row>
    <row r="1113" spans="1:4" ht="7.35" customHeight="1" x14ac:dyDescent="0.3">
      <c r="A1113"/>
      <c r="B1113"/>
      <c r="C1113"/>
      <c r="D1113"/>
    </row>
    <row r="1114" spans="1:4" ht="1.65" customHeight="1" x14ac:dyDescent="0.3">
      <c r="A1114" s="406" t="s">
        <v>24710</v>
      </c>
      <c r="B1114" s="406"/>
      <c r="C1114"/>
      <c r="D1114"/>
    </row>
    <row r="1115" spans="1:4" ht="7.35" customHeight="1" x14ac:dyDescent="0.3">
      <c r="A1115" s="406"/>
      <c r="B1115" s="406"/>
      <c r="C1115"/>
      <c r="D1115"/>
    </row>
    <row r="1116" spans="1:4" ht="0.75" customHeight="1" x14ac:dyDescent="0.3">
      <c r="A1116"/>
      <c r="B1116"/>
      <c r="C1116"/>
      <c r="D1116"/>
    </row>
    <row r="1117" spans="1:4" ht="14.4" x14ac:dyDescent="0.3">
      <c r="A1117"/>
      <c r="B1117"/>
      <c r="C1117"/>
      <c r="D1117"/>
    </row>
    <row r="1118" spans="1:4" ht="13.5" customHeight="1" x14ac:dyDescent="0.3">
      <c r="A1118"/>
      <c r="B1118"/>
      <c r="C1118" s="404"/>
      <c r="D1118" s="404"/>
    </row>
    <row r="1119" spans="1:4" ht="48.6" customHeight="1" x14ac:dyDescent="0.3">
      <c r="A1119"/>
      <c r="B1119"/>
      <c r="C1119"/>
      <c r="D1119"/>
    </row>
    <row r="1120" spans="1:4" ht="13.5" customHeight="1" x14ac:dyDescent="0.3">
      <c r="A1120"/>
      <c r="B1120"/>
      <c r="C1120"/>
      <c r="D1120"/>
    </row>
    <row r="1121" spans="1:4" ht="11.1" customHeight="1" x14ac:dyDescent="0.3">
      <c r="A1121"/>
      <c r="B1121"/>
      <c r="C1121"/>
      <c r="D1121"/>
    </row>
    <row r="1122" spans="1:4" ht="11.25" customHeight="1" x14ac:dyDescent="0.25">
      <c r="A1122" s="405" t="s">
        <v>24685</v>
      </c>
      <c r="B1122" s="405"/>
      <c r="C1122" s="167"/>
      <c r="D1122" s="167"/>
    </row>
    <row r="1123" spans="1:4" ht="24.9" customHeight="1" x14ac:dyDescent="0.3">
      <c r="A1123"/>
      <c r="B1123"/>
      <c r="C1123"/>
      <c r="D1123"/>
    </row>
    <row r="1124" spans="1:4" ht="9" customHeight="1" x14ac:dyDescent="0.3">
      <c r="A1124" s="169" t="s">
        <v>17748</v>
      </c>
      <c r="B1124" s="169" t="s">
        <v>5161</v>
      </c>
      <c r="C1124"/>
      <c r="D1124"/>
    </row>
    <row r="1125" spans="1:4" ht="12.15" customHeight="1" x14ac:dyDescent="0.3">
      <c r="A1125"/>
      <c r="B1125"/>
      <c r="C1125"/>
      <c r="D1125"/>
    </row>
    <row r="1126" spans="1:4" ht="0.6" customHeight="1" x14ac:dyDescent="0.25">
      <c r="A1126" s="407" t="s">
        <v>19383</v>
      </c>
      <c r="B1126" s="407" t="s">
        <v>19384</v>
      </c>
      <c r="C1126" s="408" t="s">
        <v>6</v>
      </c>
      <c r="D1126" s="409" t="s">
        <v>25236</v>
      </c>
    </row>
    <row r="1127" spans="1:4" ht="11.4" customHeight="1" x14ac:dyDescent="0.25">
      <c r="A1127" s="407"/>
      <c r="B1127" s="407"/>
      <c r="C1127" s="408"/>
      <c r="D1127" s="409"/>
    </row>
    <row r="1128" spans="1:4" ht="11.85" customHeight="1" x14ac:dyDescent="0.25">
      <c r="A1128" s="170" t="s">
        <v>19385</v>
      </c>
      <c r="B1128" s="170" t="s">
        <v>19386</v>
      </c>
      <c r="C1128" s="171" t="s">
        <v>6</v>
      </c>
      <c r="D1128" s="172" t="s">
        <v>25237</v>
      </c>
    </row>
    <row r="1129" spans="1:4" ht="11.85" customHeight="1" x14ac:dyDescent="0.25">
      <c r="A1129" s="170" t="s">
        <v>19387</v>
      </c>
      <c r="B1129" s="170" t="s">
        <v>19388</v>
      </c>
      <c r="C1129" s="171" t="s">
        <v>37</v>
      </c>
      <c r="D1129" s="172" t="s">
        <v>17735</v>
      </c>
    </row>
    <row r="1130" spans="1:4" ht="11.85" customHeight="1" x14ac:dyDescent="0.25">
      <c r="A1130" s="170" t="s">
        <v>19389</v>
      </c>
      <c r="B1130" s="170" t="s">
        <v>19390</v>
      </c>
      <c r="C1130" s="171" t="s">
        <v>37</v>
      </c>
      <c r="D1130" s="172" t="s">
        <v>861</v>
      </c>
    </row>
    <row r="1131" spans="1:4" ht="11.85" customHeight="1" x14ac:dyDescent="0.25">
      <c r="A1131" s="170" t="s">
        <v>19391</v>
      </c>
      <c r="B1131" s="170" t="s">
        <v>19392</v>
      </c>
      <c r="C1131" s="171" t="s">
        <v>6</v>
      </c>
      <c r="D1131" s="172" t="s">
        <v>25238</v>
      </c>
    </row>
    <row r="1132" spans="1:4" ht="12" customHeight="1" x14ac:dyDescent="0.25">
      <c r="A1132" s="170" t="s">
        <v>107</v>
      </c>
      <c r="B1132" s="170" t="s">
        <v>19393</v>
      </c>
      <c r="C1132" s="171" t="s">
        <v>37</v>
      </c>
      <c r="D1132" s="172" t="s">
        <v>25239</v>
      </c>
    </row>
    <row r="1133" spans="1:4" ht="11.85" customHeight="1" x14ac:dyDescent="0.25">
      <c r="A1133" s="170" t="s">
        <v>19394</v>
      </c>
      <c r="B1133" s="170" t="s">
        <v>19395</v>
      </c>
      <c r="C1133" s="171" t="s">
        <v>37</v>
      </c>
      <c r="D1133" s="172" t="s">
        <v>25240</v>
      </c>
    </row>
    <row r="1134" spans="1:4" ht="11.85" customHeight="1" x14ac:dyDescent="0.25">
      <c r="A1134" s="170" t="s">
        <v>19396</v>
      </c>
      <c r="B1134" s="170" t="s">
        <v>19397</v>
      </c>
      <c r="C1134" s="171" t="s">
        <v>37</v>
      </c>
      <c r="D1134" s="172" t="s">
        <v>25241</v>
      </c>
    </row>
    <row r="1135" spans="1:4" ht="11.85" customHeight="1" x14ac:dyDescent="0.25">
      <c r="A1135" s="170" t="s">
        <v>19398</v>
      </c>
      <c r="B1135" s="170" t="s">
        <v>19399</v>
      </c>
      <c r="C1135" s="171" t="s">
        <v>37</v>
      </c>
      <c r="D1135" s="172" t="s">
        <v>24486</v>
      </c>
    </row>
    <row r="1136" spans="1:4" ht="11.85" customHeight="1" x14ac:dyDescent="0.25">
      <c r="A1136" s="170" t="s">
        <v>108</v>
      </c>
      <c r="B1136" s="170" t="s">
        <v>19400</v>
      </c>
      <c r="C1136" s="171" t="s">
        <v>37</v>
      </c>
      <c r="D1136" s="172" t="s">
        <v>22403</v>
      </c>
    </row>
    <row r="1137" spans="1:4" ht="11.85" customHeight="1" x14ac:dyDescent="0.25">
      <c r="A1137" s="170" t="s">
        <v>109</v>
      </c>
      <c r="B1137" s="170" t="s">
        <v>19401</v>
      </c>
      <c r="C1137" s="171" t="s">
        <v>37</v>
      </c>
      <c r="D1137" s="172" t="s">
        <v>25242</v>
      </c>
    </row>
    <row r="1138" spans="1:4" ht="12" customHeight="1" x14ac:dyDescent="0.25">
      <c r="A1138" s="170" t="s">
        <v>19402</v>
      </c>
      <c r="B1138" s="170" t="s">
        <v>19403</v>
      </c>
      <c r="C1138" s="171" t="s">
        <v>37</v>
      </c>
      <c r="D1138" s="172" t="s">
        <v>25243</v>
      </c>
    </row>
    <row r="1139" spans="1:4" ht="11.85" customHeight="1" x14ac:dyDescent="0.25">
      <c r="A1139" s="170" t="s">
        <v>19404</v>
      </c>
      <c r="B1139" s="170" t="s">
        <v>19405</v>
      </c>
      <c r="C1139" s="171" t="s">
        <v>37</v>
      </c>
      <c r="D1139" s="172" t="s">
        <v>25244</v>
      </c>
    </row>
    <row r="1140" spans="1:4" ht="11.85" customHeight="1" x14ac:dyDescent="0.25">
      <c r="A1140" s="170" t="s">
        <v>19406</v>
      </c>
      <c r="B1140" s="170" t="s">
        <v>19407</v>
      </c>
      <c r="C1140" s="171" t="s">
        <v>37</v>
      </c>
      <c r="D1140" s="172" t="s">
        <v>25245</v>
      </c>
    </row>
    <row r="1141" spans="1:4" ht="11.85" customHeight="1" x14ac:dyDescent="0.25">
      <c r="A1141" s="170" t="s">
        <v>19408</v>
      </c>
      <c r="B1141" s="170" t="s">
        <v>19409</v>
      </c>
      <c r="C1141" s="171" t="s">
        <v>37</v>
      </c>
      <c r="D1141" s="172" t="s">
        <v>25246</v>
      </c>
    </row>
    <row r="1142" spans="1:4" ht="11.85" customHeight="1" x14ac:dyDescent="0.25">
      <c r="A1142" s="170" t="s">
        <v>19410</v>
      </c>
      <c r="B1142" s="170" t="s">
        <v>19411</v>
      </c>
      <c r="C1142" s="171" t="s">
        <v>17789</v>
      </c>
      <c r="D1142" s="172" t="s">
        <v>24704</v>
      </c>
    </row>
    <row r="1143" spans="1:4" ht="12" customHeight="1" x14ac:dyDescent="0.25">
      <c r="A1143" s="170" t="s">
        <v>19412</v>
      </c>
      <c r="B1143" s="170" t="s">
        <v>19413</v>
      </c>
      <c r="C1143" s="171" t="s">
        <v>37</v>
      </c>
      <c r="D1143" s="172" t="s">
        <v>25247</v>
      </c>
    </row>
    <row r="1144" spans="1:4" ht="11.85" customHeight="1" x14ac:dyDescent="0.25">
      <c r="A1144" s="170" t="s">
        <v>19414</v>
      </c>
      <c r="B1144" s="170" t="s">
        <v>19415</v>
      </c>
      <c r="C1144" s="171" t="s">
        <v>37</v>
      </c>
      <c r="D1144" s="172" t="s">
        <v>24070</v>
      </c>
    </row>
    <row r="1145" spans="1:4" ht="11.85" customHeight="1" x14ac:dyDescent="0.25">
      <c r="A1145" s="170" t="s">
        <v>19416</v>
      </c>
      <c r="B1145" s="170" t="s">
        <v>19417</v>
      </c>
      <c r="C1145" s="171" t="s">
        <v>37</v>
      </c>
      <c r="D1145" s="172" t="s">
        <v>25248</v>
      </c>
    </row>
    <row r="1146" spans="1:4" ht="11.85" customHeight="1" x14ac:dyDescent="0.25">
      <c r="A1146" s="170" t="s">
        <v>19418</v>
      </c>
      <c r="B1146" s="170" t="s">
        <v>19419</v>
      </c>
      <c r="C1146" s="171" t="s">
        <v>37</v>
      </c>
      <c r="D1146" s="172" t="s">
        <v>25249</v>
      </c>
    </row>
    <row r="1147" spans="1:4" ht="11.85" customHeight="1" x14ac:dyDescent="0.25">
      <c r="A1147" s="170" t="s">
        <v>19420</v>
      </c>
      <c r="B1147" s="170" t="s">
        <v>19421</v>
      </c>
      <c r="C1147" s="171" t="s">
        <v>37</v>
      </c>
      <c r="D1147" s="172" t="s">
        <v>24059</v>
      </c>
    </row>
    <row r="1148" spans="1:4" ht="11.85" customHeight="1" x14ac:dyDescent="0.25">
      <c r="A1148" s="170" t="s">
        <v>19422</v>
      </c>
      <c r="B1148" s="170" t="s">
        <v>19423</v>
      </c>
      <c r="C1148" s="171" t="s">
        <v>37</v>
      </c>
      <c r="D1148" s="172" t="s">
        <v>25250</v>
      </c>
    </row>
    <row r="1149" spans="1:4" ht="11.85" customHeight="1" x14ac:dyDescent="0.25">
      <c r="A1149" s="170" t="s">
        <v>19424</v>
      </c>
      <c r="B1149" s="170" t="s">
        <v>19425</v>
      </c>
      <c r="C1149" s="171" t="s">
        <v>37</v>
      </c>
      <c r="D1149" s="172" t="s">
        <v>25251</v>
      </c>
    </row>
    <row r="1150" spans="1:4" ht="11.85" customHeight="1" x14ac:dyDescent="0.25">
      <c r="A1150" s="170" t="s">
        <v>19426</v>
      </c>
      <c r="B1150" s="170" t="s">
        <v>19427</v>
      </c>
      <c r="C1150" s="171" t="s">
        <v>37</v>
      </c>
      <c r="D1150" s="172" t="s">
        <v>25252</v>
      </c>
    </row>
    <row r="1151" spans="1:4" ht="11.85" customHeight="1" x14ac:dyDescent="0.25">
      <c r="A1151" s="170" t="s">
        <v>19428</v>
      </c>
      <c r="B1151" s="170" t="s">
        <v>19429</v>
      </c>
      <c r="C1151" s="171" t="s">
        <v>37</v>
      </c>
      <c r="D1151" s="172" t="s">
        <v>25253</v>
      </c>
    </row>
    <row r="1152" spans="1:4" ht="11.85" customHeight="1" x14ac:dyDescent="0.25">
      <c r="A1152" s="170" t="s">
        <v>19430</v>
      </c>
      <c r="B1152" s="170" t="s">
        <v>19431</v>
      </c>
      <c r="C1152" s="171" t="s">
        <v>37</v>
      </c>
      <c r="D1152" s="172" t="s">
        <v>25254</v>
      </c>
    </row>
    <row r="1153" spans="1:4" ht="11.85" customHeight="1" x14ac:dyDescent="0.25">
      <c r="A1153" s="170" t="s">
        <v>19432</v>
      </c>
      <c r="B1153" s="170" t="s">
        <v>19388</v>
      </c>
      <c r="C1153" s="171" t="s">
        <v>37</v>
      </c>
      <c r="D1153" s="172" t="s">
        <v>17735</v>
      </c>
    </row>
    <row r="1154" spans="1:4" ht="12" customHeight="1" x14ac:dyDescent="0.25">
      <c r="A1154" s="170" t="s">
        <v>19433</v>
      </c>
      <c r="B1154" s="170" t="s">
        <v>19434</v>
      </c>
      <c r="C1154" s="171" t="s">
        <v>37</v>
      </c>
      <c r="D1154" s="172" t="s">
        <v>23984</v>
      </c>
    </row>
    <row r="1155" spans="1:4" ht="11.85" customHeight="1" x14ac:dyDescent="0.25">
      <c r="A1155" s="170" t="s">
        <v>19435</v>
      </c>
      <c r="B1155" s="170" t="s">
        <v>19436</v>
      </c>
      <c r="C1155" s="171" t="s">
        <v>37</v>
      </c>
      <c r="D1155" s="172" t="s">
        <v>25255</v>
      </c>
    </row>
    <row r="1156" spans="1:4" ht="11.85" customHeight="1" x14ac:dyDescent="0.25">
      <c r="A1156" s="170" t="s">
        <v>19437</v>
      </c>
      <c r="B1156" s="170" t="s">
        <v>19438</v>
      </c>
      <c r="C1156" s="171" t="s">
        <v>37</v>
      </c>
      <c r="D1156" s="172" t="s">
        <v>24023</v>
      </c>
    </row>
    <row r="1157" spans="1:4" ht="11.85" customHeight="1" x14ac:dyDescent="0.25">
      <c r="A1157" s="170" t="s">
        <v>19439</v>
      </c>
      <c r="B1157" s="170" t="s">
        <v>19440</v>
      </c>
      <c r="C1157" s="171" t="s">
        <v>37</v>
      </c>
      <c r="D1157" s="172" t="s">
        <v>24425</v>
      </c>
    </row>
    <row r="1158" spans="1:4" ht="11.85" customHeight="1" x14ac:dyDescent="0.25">
      <c r="A1158" s="170" t="s">
        <v>19441</v>
      </c>
      <c r="B1158" s="170" t="s">
        <v>19442</v>
      </c>
      <c r="C1158" s="171" t="s">
        <v>37</v>
      </c>
      <c r="D1158" s="172" t="s">
        <v>25256</v>
      </c>
    </row>
    <row r="1159" spans="1:4" ht="12" customHeight="1" x14ac:dyDescent="0.25">
      <c r="A1159" s="170" t="s">
        <v>110</v>
      </c>
      <c r="B1159" s="170" t="s">
        <v>19443</v>
      </c>
      <c r="C1159" s="171" t="s">
        <v>37</v>
      </c>
      <c r="D1159" s="172" t="s">
        <v>25257</v>
      </c>
    </row>
    <row r="1160" spans="1:4" ht="11.85" customHeight="1" x14ac:dyDescent="0.25">
      <c r="A1160" s="170" t="s">
        <v>19444</v>
      </c>
      <c r="B1160" s="170" t="s">
        <v>19445</v>
      </c>
      <c r="C1160" s="171" t="s">
        <v>37</v>
      </c>
      <c r="D1160" s="172" t="s">
        <v>25258</v>
      </c>
    </row>
    <row r="1161" spans="1:4" ht="11.85" customHeight="1" x14ac:dyDescent="0.25">
      <c r="A1161" s="170" t="s">
        <v>19446</v>
      </c>
      <c r="B1161" s="170" t="s">
        <v>19447</v>
      </c>
      <c r="C1161" s="171" t="s">
        <v>37</v>
      </c>
      <c r="D1161" s="172" t="s">
        <v>24049</v>
      </c>
    </row>
    <row r="1162" spans="1:4" ht="11.85" customHeight="1" x14ac:dyDescent="0.25">
      <c r="A1162" s="170" t="s">
        <v>19448</v>
      </c>
      <c r="B1162" s="170" t="s">
        <v>19449</v>
      </c>
      <c r="C1162" s="171" t="s">
        <v>37</v>
      </c>
      <c r="D1162" s="172" t="s">
        <v>24282</v>
      </c>
    </row>
    <row r="1163" spans="1:4" ht="11.85" customHeight="1" x14ac:dyDescent="0.25">
      <c r="A1163" s="170" t="s">
        <v>19450</v>
      </c>
      <c r="B1163" s="170" t="s">
        <v>19451</v>
      </c>
      <c r="C1163" s="171" t="s">
        <v>17789</v>
      </c>
      <c r="D1163" s="172" t="s">
        <v>24704</v>
      </c>
    </row>
    <row r="1164" spans="1:4" ht="11.85" customHeight="1" x14ac:dyDescent="0.25">
      <c r="A1164" s="170" t="s">
        <v>19452</v>
      </c>
      <c r="B1164" s="170" t="s">
        <v>19453</v>
      </c>
      <c r="C1164" s="171" t="s">
        <v>6</v>
      </c>
      <c r="D1164" s="172" t="s">
        <v>23969</v>
      </c>
    </row>
    <row r="1165" spans="1:4" ht="12" customHeight="1" x14ac:dyDescent="0.25">
      <c r="A1165" s="170" t="s">
        <v>19454</v>
      </c>
      <c r="B1165" s="170" t="s">
        <v>19455</v>
      </c>
      <c r="C1165" s="171" t="s">
        <v>6</v>
      </c>
      <c r="D1165" s="172" t="s">
        <v>25259</v>
      </c>
    </row>
    <row r="1166" spans="1:4" ht="11.85" customHeight="1" x14ac:dyDescent="0.25">
      <c r="A1166" s="170" t="s">
        <v>19456</v>
      </c>
      <c r="B1166" s="170" t="s">
        <v>19457</v>
      </c>
      <c r="C1166" s="171" t="s">
        <v>6</v>
      </c>
      <c r="D1166" s="172" t="s">
        <v>25260</v>
      </c>
    </row>
    <row r="1167" spans="1:4" ht="11.85" customHeight="1" x14ac:dyDescent="0.25">
      <c r="A1167" s="170" t="s">
        <v>19458</v>
      </c>
      <c r="B1167" s="170" t="s">
        <v>19459</v>
      </c>
      <c r="C1167" s="171" t="s">
        <v>6</v>
      </c>
      <c r="D1167" s="172" t="s">
        <v>25261</v>
      </c>
    </row>
    <row r="1168" spans="1:4" ht="11.85" customHeight="1" x14ac:dyDescent="0.25">
      <c r="A1168" s="170" t="s">
        <v>19460</v>
      </c>
      <c r="B1168" s="170" t="s">
        <v>19461</v>
      </c>
      <c r="C1168" s="171" t="s">
        <v>6</v>
      </c>
      <c r="D1168" s="172" t="s">
        <v>25262</v>
      </c>
    </row>
    <row r="1169" spans="1:4" ht="11.85" customHeight="1" x14ac:dyDescent="0.25">
      <c r="A1169" s="170" t="s">
        <v>19463</v>
      </c>
      <c r="B1169" s="170" t="s">
        <v>19464</v>
      </c>
      <c r="C1169" s="171" t="s">
        <v>6</v>
      </c>
      <c r="D1169" s="172" t="s">
        <v>25263</v>
      </c>
    </row>
    <row r="1170" spans="1:4" ht="12" customHeight="1" x14ac:dyDescent="0.25">
      <c r="A1170" s="170" t="s">
        <v>19465</v>
      </c>
      <c r="B1170" s="170" t="s">
        <v>19466</v>
      </c>
      <c r="C1170" s="171" t="s">
        <v>6</v>
      </c>
      <c r="D1170" s="172" t="s">
        <v>25264</v>
      </c>
    </row>
    <row r="1171" spans="1:4" ht="11.85" customHeight="1" x14ac:dyDescent="0.25">
      <c r="A1171" s="170" t="s">
        <v>19467</v>
      </c>
      <c r="B1171" s="170" t="s">
        <v>19468</v>
      </c>
      <c r="C1171" s="171" t="s">
        <v>6</v>
      </c>
      <c r="D1171" s="172" t="s">
        <v>25265</v>
      </c>
    </row>
    <row r="1172" spans="1:4" ht="11.85" customHeight="1" x14ac:dyDescent="0.25">
      <c r="A1172" s="170" t="s">
        <v>19469</v>
      </c>
      <c r="B1172" s="170" t="s">
        <v>19470</v>
      </c>
      <c r="C1172" s="171" t="s">
        <v>6</v>
      </c>
      <c r="D1172" s="172" t="s">
        <v>25266</v>
      </c>
    </row>
    <row r="1173" spans="1:4" ht="11.85" customHeight="1" x14ac:dyDescent="0.25">
      <c r="A1173" s="170" t="s">
        <v>19471</v>
      </c>
      <c r="B1173" s="170" t="s">
        <v>19472</v>
      </c>
      <c r="C1173" s="171" t="s">
        <v>6</v>
      </c>
      <c r="D1173" s="172" t="s">
        <v>25267</v>
      </c>
    </row>
    <row r="1174" spans="1:4" ht="11.85" customHeight="1" x14ac:dyDescent="0.25">
      <c r="A1174" s="170" t="s">
        <v>19473</v>
      </c>
      <c r="B1174" s="170" t="s">
        <v>19474</v>
      </c>
      <c r="C1174" s="171" t="s">
        <v>6</v>
      </c>
      <c r="D1174" s="172" t="s">
        <v>25268</v>
      </c>
    </row>
    <row r="1175" spans="1:4" ht="12" customHeight="1" x14ac:dyDescent="0.25">
      <c r="A1175" s="170" t="s">
        <v>19475</v>
      </c>
      <c r="B1175" s="170" t="s">
        <v>19476</v>
      </c>
      <c r="C1175" s="171" t="s">
        <v>6</v>
      </c>
      <c r="D1175" s="172" t="s">
        <v>25269</v>
      </c>
    </row>
    <row r="1176" spans="1:4" ht="11.85" customHeight="1" x14ac:dyDescent="0.25">
      <c r="A1176" s="170" t="s">
        <v>19477</v>
      </c>
      <c r="B1176" s="170" t="s">
        <v>19478</v>
      </c>
      <c r="C1176" s="171" t="s">
        <v>6</v>
      </c>
      <c r="D1176" s="172" t="s">
        <v>25270</v>
      </c>
    </row>
    <row r="1177" spans="1:4" ht="11.85" customHeight="1" x14ac:dyDescent="0.25">
      <c r="A1177" s="173" t="s">
        <v>19479</v>
      </c>
      <c r="B1177" s="173" t="s">
        <v>19480</v>
      </c>
      <c r="C1177" s="174" t="s">
        <v>6</v>
      </c>
      <c r="D1177" s="175" t="s">
        <v>25271</v>
      </c>
    </row>
    <row r="1178" spans="1:4" ht="9.6" customHeight="1" x14ac:dyDescent="0.3">
      <c r="A1178"/>
      <c r="B1178"/>
      <c r="C1178"/>
      <c r="D1178"/>
    </row>
    <row r="1179" spans="1:4" ht="1.65" customHeight="1" x14ac:dyDescent="0.3">
      <c r="A1179" s="406" t="s">
        <v>24710</v>
      </c>
      <c r="B1179" s="406"/>
      <c r="C1179"/>
      <c r="D1179"/>
    </row>
    <row r="1180" spans="1:4" ht="7.35" customHeight="1" x14ac:dyDescent="0.3">
      <c r="A1180" s="406"/>
      <c r="B1180" s="406"/>
      <c r="C1180"/>
      <c r="D1180"/>
    </row>
    <row r="1181" spans="1:4" ht="0.75" customHeight="1" x14ac:dyDescent="0.3">
      <c r="A1181"/>
      <c r="B1181"/>
      <c r="C1181"/>
      <c r="D1181"/>
    </row>
    <row r="1182" spans="1:4" ht="14.4" x14ac:dyDescent="0.3">
      <c r="A1182"/>
      <c r="B1182"/>
      <c r="C1182"/>
      <c r="D1182"/>
    </row>
    <row r="1183" spans="1:4" ht="13.5" customHeight="1" x14ac:dyDescent="0.3">
      <c r="A1183"/>
      <c r="B1183"/>
      <c r="C1183" s="404"/>
      <c r="D1183" s="404"/>
    </row>
    <row r="1184" spans="1:4" ht="48.6" customHeight="1" x14ac:dyDescent="0.3">
      <c r="A1184"/>
      <c r="B1184"/>
      <c r="C1184"/>
      <c r="D1184"/>
    </row>
    <row r="1185" spans="1:4" ht="13.5" customHeight="1" x14ac:dyDescent="0.3">
      <c r="A1185"/>
      <c r="B1185"/>
      <c r="C1185"/>
      <c r="D1185"/>
    </row>
    <row r="1186" spans="1:4" ht="11.1" customHeight="1" x14ac:dyDescent="0.3">
      <c r="A1186"/>
      <c r="B1186"/>
      <c r="C1186"/>
      <c r="D1186"/>
    </row>
    <row r="1187" spans="1:4" ht="11.25" customHeight="1" x14ac:dyDescent="0.25">
      <c r="A1187" s="405" t="s">
        <v>24685</v>
      </c>
      <c r="B1187" s="405"/>
      <c r="C1187" s="167"/>
      <c r="D1187" s="167"/>
    </row>
    <row r="1188" spans="1:4" ht="24.9" customHeight="1" x14ac:dyDescent="0.3">
      <c r="A1188"/>
      <c r="B1188"/>
      <c r="C1188"/>
      <c r="D1188"/>
    </row>
    <row r="1189" spans="1:4" ht="9" customHeight="1" x14ac:dyDescent="0.3">
      <c r="A1189" s="169" t="s">
        <v>17748</v>
      </c>
      <c r="B1189" s="169" t="s">
        <v>5161</v>
      </c>
      <c r="C1189"/>
      <c r="D1189"/>
    </row>
    <row r="1190" spans="1:4" ht="12.15" customHeight="1" x14ac:dyDescent="0.3">
      <c r="A1190"/>
      <c r="B1190"/>
      <c r="C1190"/>
      <c r="D1190"/>
    </row>
    <row r="1191" spans="1:4" ht="0.6" customHeight="1" x14ac:dyDescent="0.25">
      <c r="A1191" s="407" t="s">
        <v>19481</v>
      </c>
      <c r="B1191" s="407" t="s">
        <v>19482</v>
      </c>
      <c r="C1191" s="408" t="s">
        <v>6</v>
      </c>
      <c r="D1191" s="409" t="s">
        <v>25272</v>
      </c>
    </row>
    <row r="1192" spans="1:4" ht="11.4" customHeight="1" x14ac:dyDescent="0.25">
      <c r="A1192" s="407"/>
      <c r="B1192" s="407"/>
      <c r="C1192" s="408"/>
      <c r="D1192" s="409"/>
    </row>
    <row r="1193" spans="1:4" ht="11.85" customHeight="1" x14ac:dyDescent="0.25">
      <c r="A1193" s="170" t="s">
        <v>19483</v>
      </c>
      <c r="B1193" s="170" t="s">
        <v>19484</v>
      </c>
      <c r="C1193" s="171" t="s">
        <v>6</v>
      </c>
      <c r="D1193" s="172" t="s">
        <v>25273</v>
      </c>
    </row>
    <row r="1194" spans="1:4" ht="11.85" customHeight="1" x14ac:dyDescent="0.25">
      <c r="A1194" s="170" t="s">
        <v>19485</v>
      </c>
      <c r="B1194" s="170" t="s">
        <v>19486</v>
      </c>
      <c r="C1194" s="171" t="s">
        <v>6</v>
      </c>
      <c r="D1194" s="172" t="s">
        <v>24552</v>
      </c>
    </row>
    <row r="1195" spans="1:4" ht="11.85" customHeight="1" x14ac:dyDescent="0.25">
      <c r="A1195" s="170" t="s">
        <v>19487</v>
      </c>
      <c r="B1195" s="170" t="s">
        <v>19488</v>
      </c>
      <c r="C1195" s="171" t="s">
        <v>6</v>
      </c>
      <c r="D1195" s="172" t="s">
        <v>24353</v>
      </c>
    </row>
    <row r="1196" spans="1:4" ht="11.85" customHeight="1" x14ac:dyDescent="0.25">
      <c r="A1196" s="170" t="s">
        <v>19489</v>
      </c>
      <c r="B1196" s="170" t="s">
        <v>19490</v>
      </c>
      <c r="C1196" s="171" t="s">
        <v>6</v>
      </c>
      <c r="D1196" s="172" t="s">
        <v>25274</v>
      </c>
    </row>
    <row r="1197" spans="1:4" ht="12" customHeight="1" x14ac:dyDescent="0.25">
      <c r="A1197" s="170" t="s">
        <v>19491</v>
      </c>
      <c r="B1197" s="170" t="s">
        <v>19492</v>
      </c>
      <c r="C1197" s="171" t="s">
        <v>6</v>
      </c>
      <c r="D1197" s="172" t="s">
        <v>25275</v>
      </c>
    </row>
    <row r="1198" spans="1:4" ht="11.85" customHeight="1" x14ac:dyDescent="0.25">
      <c r="A1198" s="170" t="s">
        <v>19493</v>
      </c>
      <c r="B1198" s="170" t="s">
        <v>19494</v>
      </c>
      <c r="C1198" s="171" t="s">
        <v>6</v>
      </c>
      <c r="D1198" s="172" t="s">
        <v>25276</v>
      </c>
    </row>
    <row r="1199" spans="1:4" ht="21.9" customHeight="1" x14ac:dyDescent="0.25">
      <c r="A1199" s="170" t="s">
        <v>19495</v>
      </c>
      <c r="B1199" s="170" t="s">
        <v>19496</v>
      </c>
      <c r="C1199" s="171" t="s">
        <v>6</v>
      </c>
      <c r="D1199" s="172" t="s">
        <v>25277</v>
      </c>
    </row>
    <row r="1200" spans="1:4" ht="21.9" customHeight="1" x14ac:dyDescent="0.25">
      <c r="A1200" s="170" t="s">
        <v>19497</v>
      </c>
      <c r="B1200" s="170" t="s">
        <v>19498</v>
      </c>
      <c r="C1200" s="171" t="s">
        <v>6</v>
      </c>
      <c r="D1200" s="172" t="s">
        <v>25278</v>
      </c>
    </row>
    <row r="1201" spans="1:4" ht="11.85" customHeight="1" x14ac:dyDescent="0.25">
      <c r="A1201" s="170" t="s">
        <v>19499</v>
      </c>
      <c r="B1201" s="170" t="s">
        <v>19500</v>
      </c>
      <c r="C1201" s="171" t="s">
        <v>6</v>
      </c>
      <c r="D1201" s="172" t="s">
        <v>23180</v>
      </c>
    </row>
    <row r="1202" spans="1:4" ht="12" customHeight="1" x14ac:dyDescent="0.25">
      <c r="A1202" s="170" t="s">
        <v>19501</v>
      </c>
      <c r="B1202" s="170" t="s">
        <v>19502</v>
      </c>
      <c r="C1202" s="171" t="s">
        <v>6</v>
      </c>
      <c r="D1202" s="172" t="s">
        <v>25279</v>
      </c>
    </row>
    <row r="1203" spans="1:4" ht="21.9" customHeight="1" x14ac:dyDescent="0.25">
      <c r="A1203" s="170" t="s">
        <v>19503</v>
      </c>
      <c r="B1203" s="170" t="s">
        <v>19504</v>
      </c>
      <c r="C1203" s="171" t="s">
        <v>37</v>
      </c>
      <c r="D1203" s="172" t="s">
        <v>17721</v>
      </c>
    </row>
    <row r="1204" spans="1:4" ht="21.9" customHeight="1" x14ac:dyDescent="0.25">
      <c r="A1204" s="170" t="s">
        <v>19505</v>
      </c>
      <c r="B1204" s="170" t="s">
        <v>19451</v>
      </c>
      <c r="C1204" s="171" t="s">
        <v>17789</v>
      </c>
      <c r="D1204" s="172" t="s">
        <v>24704</v>
      </c>
    </row>
    <row r="1205" spans="1:4" ht="21.9" customHeight="1" x14ac:dyDescent="0.25">
      <c r="A1205" s="170" t="s">
        <v>19506</v>
      </c>
      <c r="B1205" s="170" t="s">
        <v>19507</v>
      </c>
      <c r="C1205" s="171" t="s">
        <v>37</v>
      </c>
      <c r="D1205" s="172" t="s">
        <v>24304</v>
      </c>
    </row>
    <row r="1206" spans="1:4" ht="21.9" customHeight="1" x14ac:dyDescent="0.25">
      <c r="A1206" s="170" t="s">
        <v>19508</v>
      </c>
      <c r="B1206" s="170" t="s">
        <v>19509</v>
      </c>
      <c r="C1206" s="171" t="s">
        <v>37</v>
      </c>
      <c r="D1206" s="172" t="s">
        <v>24470</v>
      </c>
    </row>
    <row r="1207" spans="1:4" ht="21.9" customHeight="1" x14ac:dyDescent="0.25">
      <c r="A1207" s="170" t="s">
        <v>19510</v>
      </c>
      <c r="B1207" s="170" t="s">
        <v>19511</v>
      </c>
      <c r="C1207" s="171" t="s">
        <v>37</v>
      </c>
      <c r="D1207" s="172" t="s">
        <v>24564</v>
      </c>
    </row>
    <row r="1208" spans="1:4" ht="21.9" customHeight="1" x14ac:dyDescent="0.25">
      <c r="A1208" s="170" t="s">
        <v>19512</v>
      </c>
      <c r="B1208" s="170" t="s">
        <v>19513</v>
      </c>
      <c r="C1208" s="171" t="s">
        <v>37</v>
      </c>
      <c r="D1208" s="172" t="s">
        <v>25280</v>
      </c>
    </row>
    <row r="1209" spans="1:4" ht="21.9" customHeight="1" x14ac:dyDescent="0.25">
      <c r="A1209" s="170" t="s">
        <v>19514</v>
      </c>
      <c r="B1209" s="170" t="s">
        <v>19515</v>
      </c>
      <c r="C1209" s="171" t="s">
        <v>37</v>
      </c>
      <c r="D1209" s="172" t="s">
        <v>24560</v>
      </c>
    </row>
    <row r="1210" spans="1:4" ht="21.9" customHeight="1" x14ac:dyDescent="0.25">
      <c r="A1210" s="170" t="s">
        <v>111</v>
      </c>
      <c r="B1210" s="170" t="s">
        <v>19516</v>
      </c>
      <c r="C1210" s="171" t="s">
        <v>37</v>
      </c>
      <c r="D1210" s="172" t="s">
        <v>25281</v>
      </c>
    </row>
    <row r="1211" spans="1:4" ht="21.9" customHeight="1" x14ac:dyDescent="0.25">
      <c r="A1211" s="170" t="s">
        <v>19517</v>
      </c>
      <c r="B1211" s="170" t="s">
        <v>19518</v>
      </c>
      <c r="C1211" s="171" t="s">
        <v>37</v>
      </c>
      <c r="D1211" s="172" t="s">
        <v>24081</v>
      </c>
    </row>
    <row r="1212" spans="1:4" ht="21.9" customHeight="1" x14ac:dyDescent="0.25">
      <c r="A1212" s="170" t="s">
        <v>19519</v>
      </c>
      <c r="B1212" s="170" t="s">
        <v>19520</v>
      </c>
      <c r="C1212" s="171" t="s">
        <v>37</v>
      </c>
      <c r="D1212" s="172" t="s">
        <v>25282</v>
      </c>
    </row>
    <row r="1213" spans="1:4" ht="21.9" customHeight="1" x14ac:dyDescent="0.25">
      <c r="A1213" s="170" t="s">
        <v>19521</v>
      </c>
      <c r="B1213" s="170" t="s">
        <v>19522</v>
      </c>
      <c r="C1213" s="171" t="s">
        <v>37</v>
      </c>
      <c r="D1213" s="172" t="s">
        <v>24283</v>
      </c>
    </row>
    <row r="1214" spans="1:4" ht="21.9" customHeight="1" x14ac:dyDescent="0.25">
      <c r="A1214" s="170" t="s">
        <v>19523</v>
      </c>
      <c r="B1214" s="170" t="s">
        <v>19524</v>
      </c>
      <c r="C1214" s="171" t="s">
        <v>37</v>
      </c>
      <c r="D1214" s="172" t="s">
        <v>24011</v>
      </c>
    </row>
    <row r="1215" spans="1:4" ht="11.85" customHeight="1" x14ac:dyDescent="0.25">
      <c r="A1215" s="170" t="s">
        <v>19525</v>
      </c>
      <c r="B1215" s="170" t="s">
        <v>19526</v>
      </c>
      <c r="C1215" s="171" t="s">
        <v>37</v>
      </c>
      <c r="D1215" s="172" t="s">
        <v>1039</v>
      </c>
    </row>
    <row r="1216" spans="1:4" ht="32.25" customHeight="1" x14ac:dyDescent="0.25">
      <c r="A1216" s="170" t="s">
        <v>19527</v>
      </c>
      <c r="B1216" s="170" t="s">
        <v>19528</v>
      </c>
      <c r="C1216" s="171" t="s">
        <v>37</v>
      </c>
      <c r="D1216" s="172" t="s">
        <v>23957</v>
      </c>
    </row>
    <row r="1217" spans="1:4" ht="42.6" customHeight="1" x14ac:dyDescent="0.25">
      <c r="A1217" s="170" t="s">
        <v>19529</v>
      </c>
      <c r="B1217" s="170" t="s">
        <v>19530</v>
      </c>
      <c r="C1217" s="171" t="s">
        <v>17789</v>
      </c>
      <c r="D1217" s="172" t="s">
        <v>24704</v>
      </c>
    </row>
    <row r="1218" spans="1:4" ht="11.85" customHeight="1" x14ac:dyDescent="0.25">
      <c r="A1218" s="170" t="s">
        <v>19531</v>
      </c>
      <c r="B1218" s="170" t="s">
        <v>19532</v>
      </c>
      <c r="C1218" s="171" t="s">
        <v>6</v>
      </c>
      <c r="D1218" s="172" t="s">
        <v>25283</v>
      </c>
    </row>
    <row r="1219" spans="1:4" ht="11.85" customHeight="1" x14ac:dyDescent="0.25">
      <c r="A1219" s="170" t="s">
        <v>19533</v>
      </c>
      <c r="B1219" s="170" t="s">
        <v>19534</v>
      </c>
      <c r="C1219" s="171" t="s">
        <v>6</v>
      </c>
      <c r="D1219" s="172" t="s">
        <v>25284</v>
      </c>
    </row>
    <row r="1220" spans="1:4" ht="11.85" customHeight="1" x14ac:dyDescent="0.25">
      <c r="A1220" s="170" t="s">
        <v>19535</v>
      </c>
      <c r="B1220" s="170" t="s">
        <v>19536</v>
      </c>
      <c r="C1220" s="171" t="s">
        <v>37</v>
      </c>
      <c r="D1220" s="172" t="s">
        <v>25251</v>
      </c>
    </row>
    <row r="1221" spans="1:4" ht="11.85" customHeight="1" x14ac:dyDescent="0.25">
      <c r="A1221" s="170" t="s">
        <v>19537</v>
      </c>
      <c r="B1221" s="170" t="s">
        <v>19427</v>
      </c>
      <c r="C1221" s="171" t="s">
        <v>37</v>
      </c>
      <c r="D1221" s="172" t="s">
        <v>25252</v>
      </c>
    </row>
    <row r="1222" spans="1:4" ht="11.85" customHeight="1" x14ac:dyDescent="0.25">
      <c r="A1222" s="170" t="s">
        <v>19538</v>
      </c>
      <c r="B1222" s="170" t="s">
        <v>19539</v>
      </c>
      <c r="C1222" s="171" t="s">
        <v>37</v>
      </c>
      <c r="D1222" s="172" t="s">
        <v>25253</v>
      </c>
    </row>
    <row r="1223" spans="1:4" ht="11.85" customHeight="1" x14ac:dyDescent="0.25">
      <c r="A1223" s="170" t="s">
        <v>19540</v>
      </c>
      <c r="B1223" s="170" t="s">
        <v>19431</v>
      </c>
      <c r="C1223" s="171" t="s">
        <v>37</v>
      </c>
      <c r="D1223" s="172" t="s">
        <v>25254</v>
      </c>
    </row>
    <row r="1224" spans="1:4" ht="11.85" customHeight="1" x14ac:dyDescent="0.25">
      <c r="A1224" s="170" t="s">
        <v>19541</v>
      </c>
      <c r="B1224" s="170" t="s">
        <v>19542</v>
      </c>
      <c r="C1224" s="171" t="s">
        <v>37</v>
      </c>
      <c r="D1224" s="172" t="s">
        <v>24258</v>
      </c>
    </row>
    <row r="1225" spans="1:4" ht="11.85" customHeight="1" x14ac:dyDescent="0.25">
      <c r="A1225" s="173" t="s">
        <v>19543</v>
      </c>
      <c r="B1225" s="173" t="s">
        <v>19544</v>
      </c>
      <c r="C1225" s="174" t="s">
        <v>17789</v>
      </c>
      <c r="D1225" s="175" t="s">
        <v>24704</v>
      </c>
    </row>
    <row r="1226" spans="1:4" ht="15.75" customHeight="1" x14ac:dyDescent="0.3">
      <c r="A1226"/>
      <c r="B1226"/>
      <c r="C1226"/>
      <c r="D1226"/>
    </row>
    <row r="1227" spans="1:4" ht="1.65" customHeight="1" x14ac:dyDescent="0.3">
      <c r="A1227" s="406" t="s">
        <v>24710</v>
      </c>
      <c r="B1227" s="406"/>
      <c r="C1227"/>
      <c r="D1227"/>
    </row>
    <row r="1228" spans="1:4" ht="7.35" customHeight="1" x14ac:dyDescent="0.3">
      <c r="A1228" s="406"/>
      <c r="B1228" s="406"/>
      <c r="C1228"/>
      <c r="D1228"/>
    </row>
    <row r="1229" spans="1:4" ht="0.75" customHeight="1" x14ac:dyDescent="0.3">
      <c r="A1229"/>
      <c r="B1229"/>
      <c r="C1229"/>
      <c r="D1229"/>
    </row>
    <row r="1230" spans="1:4" ht="14.4" x14ac:dyDescent="0.3">
      <c r="A1230"/>
      <c r="B1230"/>
      <c r="C1230"/>
      <c r="D1230"/>
    </row>
    <row r="1231" spans="1:4" ht="13.5" customHeight="1" x14ac:dyDescent="0.3">
      <c r="A1231"/>
      <c r="B1231"/>
      <c r="C1231" s="404"/>
      <c r="D1231" s="404"/>
    </row>
    <row r="1232" spans="1:4" ht="48.6" customHeight="1" x14ac:dyDescent="0.3">
      <c r="A1232"/>
      <c r="B1232"/>
      <c r="C1232"/>
      <c r="D1232"/>
    </row>
    <row r="1233" spans="1:4" ht="13.5" customHeight="1" x14ac:dyDescent="0.3">
      <c r="A1233"/>
      <c r="B1233"/>
      <c r="C1233"/>
      <c r="D1233"/>
    </row>
    <row r="1234" spans="1:4" ht="11.1" customHeight="1" x14ac:dyDescent="0.3">
      <c r="A1234"/>
      <c r="B1234"/>
      <c r="C1234"/>
      <c r="D1234"/>
    </row>
    <row r="1235" spans="1:4" ht="11.25" customHeight="1" x14ac:dyDescent="0.25">
      <c r="A1235" s="405" t="s">
        <v>24685</v>
      </c>
      <c r="B1235" s="405"/>
      <c r="C1235" s="167"/>
      <c r="D1235" s="167"/>
    </row>
    <row r="1236" spans="1:4" ht="24.9" customHeight="1" x14ac:dyDescent="0.3">
      <c r="A1236"/>
      <c r="B1236"/>
      <c r="C1236"/>
      <c r="D1236"/>
    </row>
    <row r="1237" spans="1:4" ht="9" customHeight="1" x14ac:dyDescent="0.3">
      <c r="A1237" s="169" t="s">
        <v>17748</v>
      </c>
      <c r="B1237" s="169" t="s">
        <v>5161</v>
      </c>
      <c r="C1237"/>
      <c r="D1237"/>
    </row>
    <row r="1238" spans="1:4" ht="12.15" customHeight="1" x14ac:dyDescent="0.3">
      <c r="A1238"/>
      <c r="B1238"/>
      <c r="C1238"/>
      <c r="D1238"/>
    </row>
    <row r="1239" spans="1:4" ht="0.6" customHeight="1" x14ac:dyDescent="0.25">
      <c r="A1239" s="407" t="s">
        <v>19545</v>
      </c>
      <c r="B1239" s="407" t="s">
        <v>19466</v>
      </c>
      <c r="C1239" s="408" t="s">
        <v>6</v>
      </c>
      <c r="D1239" s="409" t="s">
        <v>25264</v>
      </c>
    </row>
    <row r="1240" spans="1:4" ht="11.4" customHeight="1" x14ac:dyDescent="0.25">
      <c r="A1240" s="407"/>
      <c r="B1240" s="407"/>
      <c r="C1240" s="408"/>
      <c r="D1240" s="409"/>
    </row>
    <row r="1241" spans="1:4" ht="11.85" customHeight="1" x14ac:dyDescent="0.25">
      <c r="A1241" s="170" t="s">
        <v>19546</v>
      </c>
      <c r="B1241" s="170" t="s">
        <v>19468</v>
      </c>
      <c r="C1241" s="171" t="s">
        <v>6</v>
      </c>
      <c r="D1241" s="172" t="s">
        <v>25265</v>
      </c>
    </row>
    <row r="1242" spans="1:4" ht="11.85" customHeight="1" x14ac:dyDescent="0.25">
      <c r="A1242" s="170" t="s">
        <v>19547</v>
      </c>
      <c r="B1242" s="170" t="s">
        <v>19470</v>
      </c>
      <c r="C1242" s="171" t="s">
        <v>6</v>
      </c>
      <c r="D1242" s="172" t="s">
        <v>25266</v>
      </c>
    </row>
    <row r="1243" spans="1:4" ht="11.85" customHeight="1" x14ac:dyDescent="0.25">
      <c r="A1243" s="170" t="s">
        <v>19548</v>
      </c>
      <c r="B1243" s="170" t="s">
        <v>19549</v>
      </c>
      <c r="C1243" s="171" t="s">
        <v>6</v>
      </c>
      <c r="D1243" s="172" t="s">
        <v>25285</v>
      </c>
    </row>
    <row r="1244" spans="1:4" ht="11.85" customHeight="1" x14ac:dyDescent="0.25">
      <c r="A1244" s="170" t="s">
        <v>19550</v>
      </c>
      <c r="B1244" s="170" t="s">
        <v>19551</v>
      </c>
      <c r="C1244" s="171" t="s">
        <v>6</v>
      </c>
      <c r="D1244" s="172" t="s">
        <v>25286</v>
      </c>
    </row>
    <row r="1245" spans="1:4" ht="12" customHeight="1" x14ac:dyDescent="0.25">
      <c r="A1245" s="170" t="s">
        <v>19552</v>
      </c>
      <c r="B1245" s="170" t="s">
        <v>19553</v>
      </c>
      <c r="C1245" s="171" t="s">
        <v>6</v>
      </c>
      <c r="D1245" s="172" t="s">
        <v>24082</v>
      </c>
    </row>
    <row r="1246" spans="1:4" ht="11.85" customHeight="1" x14ac:dyDescent="0.25">
      <c r="A1246" s="170" t="s">
        <v>19554</v>
      </c>
      <c r="B1246" s="170" t="s">
        <v>19555</v>
      </c>
      <c r="C1246" s="171" t="s">
        <v>6</v>
      </c>
      <c r="D1246" s="172" t="s">
        <v>25287</v>
      </c>
    </row>
    <row r="1247" spans="1:4" ht="11.85" customHeight="1" x14ac:dyDescent="0.25">
      <c r="A1247" s="170" t="s">
        <v>19556</v>
      </c>
      <c r="B1247" s="170" t="s">
        <v>19557</v>
      </c>
      <c r="C1247" s="171" t="s">
        <v>6</v>
      </c>
      <c r="D1247" s="172" t="s">
        <v>25288</v>
      </c>
    </row>
    <row r="1248" spans="1:4" ht="11.85" customHeight="1" x14ac:dyDescent="0.25">
      <c r="A1248" s="170" t="s">
        <v>19558</v>
      </c>
      <c r="B1248" s="170" t="s">
        <v>19559</v>
      </c>
      <c r="C1248" s="171" t="s">
        <v>6</v>
      </c>
      <c r="D1248" s="172" t="s">
        <v>25289</v>
      </c>
    </row>
    <row r="1249" spans="1:4" ht="11.85" customHeight="1" x14ac:dyDescent="0.25">
      <c r="A1249" s="170" t="s">
        <v>19560</v>
      </c>
      <c r="B1249" s="170" t="s">
        <v>19561</v>
      </c>
      <c r="C1249" s="171" t="s">
        <v>6</v>
      </c>
      <c r="D1249" s="172" t="s">
        <v>25290</v>
      </c>
    </row>
    <row r="1250" spans="1:4" ht="11.85" customHeight="1" x14ac:dyDescent="0.25">
      <c r="A1250" s="170" t="s">
        <v>19562</v>
      </c>
      <c r="B1250" s="170" t="s">
        <v>19563</v>
      </c>
      <c r="C1250" s="171" t="s">
        <v>37</v>
      </c>
      <c r="D1250" s="172" t="s">
        <v>17707</v>
      </c>
    </row>
    <row r="1251" spans="1:4" ht="12" customHeight="1" x14ac:dyDescent="0.25">
      <c r="A1251" s="170" t="s">
        <v>19564</v>
      </c>
      <c r="B1251" s="170" t="s">
        <v>19565</v>
      </c>
      <c r="C1251" s="171" t="s">
        <v>37</v>
      </c>
      <c r="D1251" s="172" t="s">
        <v>25291</v>
      </c>
    </row>
    <row r="1252" spans="1:4" ht="11.85" customHeight="1" x14ac:dyDescent="0.25">
      <c r="A1252" s="170" t="s">
        <v>19566</v>
      </c>
      <c r="B1252" s="170" t="s">
        <v>19567</v>
      </c>
      <c r="C1252" s="171" t="s">
        <v>6</v>
      </c>
      <c r="D1252" s="172" t="s">
        <v>24457</v>
      </c>
    </row>
    <row r="1253" spans="1:4" ht="11.85" customHeight="1" x14ac:dyDescent="0.25">
      <c r="A1253" s="170" t="s">
        <v>19568</v>
      </c>
      <c r="B1253" s="170" t="s">
        <v>19569</v>
      </c>
      <c r="C1253" s="171" t="s">
        <v>6</v>
      </c>
      <c r="D1253" s="172" t="s">
        <v>25292</v>
      </c>
    </row>
    <row r="1254" spans="1:4" ht="11.85" customHeight="1" x14ac:dyDescent="0.25">
      <c r="A1254" s="170" t="s">
        <v>19570</v>
      </c>
      <c r="B1254" s="170" t="s">
        <v>19571</v>
      </c>
      <c r="C1254" s="171" t="s">
        <v>6</v>
      </c>
      <c r="D1254" s="172" t="s">
        <v>25293</v>
      </c>
    </row>
    <row r="1255" spans="1:4" ht="11.85" customHeight="1" x14ac:dyDescent="0.25">
      <c r="A1255" s="170" t="s">
        <v>19572</v>
      </c>
      <c r="B1255" s="170" t="s">
        <v>19573</v>
      </c>
      <c r="C1255" s="171" t="s">
        <v>6</v>
      </c>
      <c r="D1255" s="172" t="s">
        <v>25294</v>
      </c>
    </row>
    <row r="1256" spans="1:4" ht="12" customHeight="1" x14ac:dyDescent="0.25">
      <c r="A1256" s="170" t="s">
        <v>19574</v>
      </c>
      <c r="B1256" s="170" t="s">
        <v>19575</v>
      </c>
      <c r="C1256" s="171" t="s">
        <v>6</v>
      </c>
      <c r="D1256" s="172" t="s">
        <v>25295</v>
      </c>
    </row>
    <row r="1257" spans="1:4" ht="11.85" customHeight="1" x14ac:dyDescent="0.25">
      <c r="A1257" s="170" t="s">
        <v>19576</v>
      </c>
      <c r="B1257" s="170" t="s">
        <v>19577</v>
      </c>
      <c r="C1257" s="171" t="s">
        <v>6</v>
      </c>
      <c r="D1257" s="172" t="s">
        <v>25296</v>
      </c>
    </row>
    <row r="1258" spans="1:4" ht="11.85" customHeight="1" x14ac:dyDescent="0.25">
      <c r="A1258" s="170" t="s">
        <v>19578</v>
      </c>
      <c r="B1258" s="170" t="s">
        <v>19579</v>
      </c>
      <c r="C1258" s="171" t="s">
        <v>6</v>
      </c>
      <c r="D1258" s="172" t="s">
        <v>25297</v>
      </c>
    </row>
    <row r="1259" spans="1:4" ht="11.85" customHeight="1" x14ac:dyDescent="0.25">
      <c r="A1259" s="170" t="s">
        <v>19580</v>
      </c>
      <c r="B1259" s="170" t="s">
        <v>19581</v>
      </c>
      <c r="C1259" s="171" t="s">
        <v>6</v>
      </c>
      <c r="D1259" s="172" t="s">
        <v>25298</v>
      </c>
    </row>
    <row r="1260" spans="1:4" ht="11.85" customHeight="1" x14ac:dyDescent="0.25">
      <c r="A1260" s="170" t="s">
        <v>19582</v>
      </c>
      <c r="B1260" s="170" t="s">
        <v>19583</v>
      </c>
      <c r="C1260" s="171" t="s">
        <v>6</v>
      </c>
      <c r="D1260" s="172" t="s">
        <v>25299</v>
      </c>
    </row>
    <row r="1261" spans="1:4" ht="11.85" customHeight="1" x14ac:dyDescent="0.25">
      <c r="A1261" s="170" t="s">
        <v>19584</v>
      </c>
      <c r="B1261" s="170" t="s">
        <v>19585</v>
      </c>
      <c r="C1261" s="171" t="s">
        <v>6</v>
      </c>
      <c r="D1261" s="172" t="s">
        <v>24068</v>
      </c>
    </row>
    <row r="1262" spans="1:4" ht="11.85" customHeight="1" x14ac:dyDescent="0.25">
      <c r="A1262" s="170" t="s">
        <v>19586</v>
      </c>
      <c r="B1262" s="170" t="s">
        <v>19587</v>
      </c>
      <c r="C1262" s="171" t="s">
        <v>6</v>
      </c>
      <c r="D1262" s="172" t="s">
        <v>24063</v>
      </c>
    </row>
    <row r="1263" spans="1:4" ht="11.85" customHeight="1" x14ac:dyDescent="0.25">
      <c r="A1263" s="170" t="s">
        <v>19588</v>
      </c>
      <c r="B1263" s="170" t="s">
        <v>19589</v>
      </c>
      <c r="C1263" s="171" t="s">
        <v>6</v>
      </c>
      <c r="D1263" s="172" t="s">
        <v>25300</v>
      </c>
    </row>
    <row r="1264" spans="1:4" ht="11.85" customHeight="1" x14ac:dyDescent="0.25">
      <c r="A1264" s="170" t="s">
        <v>19590</v>
      </c>
      <c r="B1264" s="170" t="s">
        <v>19591</v>
      </c>
      <c r="C1264" s="171" t="s">
        <v>6</v>
      </c>
      <c r="D1264" s="172" t="s">
        <v>25301</v>
      </c>
    </row>
    <row r="1265" spans="1:4" ht="11.85" customHeight="1" x14ac:dyDescent="0.25">
      <c r="A1265" s="170" t="s">
        <v>19592</v>
      </c>
      <c r="B1265" s="170" t="s">
        <v>19593</v>
      </c>
      <c r="C1265" s="171" t="s">
        <v>6</v>
      </c>
      <c r="D1265" s="172" t="s">
        <v>25302</v>
      </c>
    </row>
    <row r="1266" spans="1:4" ht="11.85" customHeight="1" x14ac:dyDescent="0.25">
      <c r="A1266" s="170" t="s">
        <v>19594</v>
      </c>
      <c r="B1266" s="170" t="s">
        <v>19595</v>
      </c>
      <c r="C1266" s="171" t="s">
        <v>6</v>
      </c>
      <c r="D1266" s="172" t="s">
        <v>25303</v>
      </c>
    </row>
    <row r="1267" spans="1:4" ht="12" customHeight="1" x14ac:dyDescent="0.25">
      <c r="A1267" s="170" t="s">
        <v>19596</v>
      </c>
      <c r="B1267" s="170" t="s">
        <v>19597</v>
      </c>
      <c r="C1267" s="171" t="s">
        <v>6</v>
      </c>
      <c r="D1267" s="172" t="s">
        <v>25304</v>
      </c>
    </row>
    <row r="1268" spans="1:4" ht="11.85" customHeight="1" x14ac:dyDescent="0.25">
      <c r="A1268" s="170" t="s">
        <v>19598</v>
      </c>
      <c r="B1268" s="170" t="s">
        <v>19599</v>
      </c>
      <c r="C1268" s="171" t="s">
        <v>6</v>
      </c>
      <c r="D1268" s="172" t="s">
        <v>25305</v>
      </c>
    </row>
    <row r="1269" spans="1:4" ht="11.85" customHeight="1" x14ac:dyDescent="0.25">
      <c r="A1269" s="170" t="s">
        <v>19600</v>
      </c>
      <c r="B1269" s="170" t="s">
        <v>19601</v>
      </c>
      <c r="C1269" s="171" t="s">
        <v>6</v>
      </c>
      <c r="D1269" s="172" t="s">
        <v>25306</v>
      </c>
    </row>
    <row r="1270" spans="1:4" ht="11.85" customHeight="1" x14ac:dyDescent="0.25">
      <c r="A1270" s="170" t="s">
        <v>19602</v>
      </c>
      <c r="B1270" s="170" t="s">
        <v>19603</v>
      </c>
      <c r="C1270" s="171" t="s">
        <v>6</v>
      </c>
      <c r="D1270" s="172" t="s">
        <v>25307</v>
      </c>
    </row>
    <row r="1271" spans="1:4" ht="11.85" customHeight="1" x14ac:dyDescent="0.25">
      <c r="A1271" s="170" t="s">
        <v>19604</v>
      </c>
      <c r="B1271" s="170" t="s">
        <v>19605</v>
      </c>
      <c r="C1271" s="171" t="s">
        <v>6</v>
      </c>
      <c r="D1271" s="172" t="s">
        <v>25308</v>
      </c>
    </row>
    <row r="1272" spans="1:4" ht="12" customHeight="1" x14ac:dyDescent="0.25">
      <c r="A1272" s="170" t="s">
        <v>19606</v>
      </c>
      <c r="B1272" s="170" t="s">
        <v>19607</v>
      </c>
      <c r="C1272" s="171" t="s">
        <v>6</v>
      </c>
      <c r="D1272" s="172" t="s">
        <v>25309</v>
      </c>
    </row>
    <row r="1273" spans="1:4" ht="11.85" customHeight="1" x14ac:dyDescent="0.25">
      <c r="A1273" s="170" t="s">
        <v>19608</v>
      </c>
      <c r="B1273" s="170" t="s">
        <v>19609</v>
      </c>
      <c r="C1273" s="171" t="s">
        <v>6</v>
      </c>
      <c r="D1273" s="172" t="s">
        <v>25310</v>
      </c>
    </row>
    <row r="1274" spans="1:4" ht="11.85" customHeight="1" x14ac:dyDescent="0.25">
      <c r="A1274" s="170" t="s">
        <v>19610</v>
      </c>
      <c r="B1274" s="170" t="s">
        <v>19611</v>
      </c>
      <c r="C1274" s="171" t="s">
        <v>6</v>
      </c>
      <c r="D1274" s="172" t="s">
        <v>25311</v>
      </c>
    </row>
    <row r="1275" spans="1:4" ht="11.85" customHeight="1" x14ac:dyDescent="0.25">
      <c r="A1275" s="170" t="s">
        <v>19612</v>
      </c>
      <c r="B1275" s="170" t="s">
        <v>19613</v>
      </c>
      <c r="C1275" s="171" t="s">
        <v>6</v>
      </c>
      <c r="D1275" s="172" t="s">
        <v>25312</v>
      </c>
    </row>
    <row r="1276" spans="1:4" ht="21.9" customHeight="1" x14ac:dyDescent="0.25">
      <c r="A1276" s="170" t="s">
        <v>19614</v>
      </c>
      <c r="B1276" s="170" t="s">
        <v>19615</v>
      </c>
      <c r="C1276" s="171" t="s">
        <v>6</v>
      </c>
      <c r="D1276" s="172" t="s">
        <v>25313</v>
      </c>
    </row>
    <row r="1277" spans="1:4" ht="11.85" customHeight="1" x14ac:dyDescent="0.25">
      <c r="A1277" s="170" t="s">
        <v>19616</v>
      </c>
      <c r="B1277" s="170" t="s">
        <v>19617</v>
      </c>
      <c r="C1277" s="171" t="s">
        <v>6</v>
      </c>
      <c r="D1277" s="172" t="s">
        <v>25314</v>
      </c>
    </row>
    <row r="1278" spans="1:4" ht="11.85" customHeight="1" x14ac:dyDescent="0.25">
      <c r="A1278" s="170" t="s">
        <v>19618</v>
      </c>
      <c r="B1278" s="170" t="s">
        <v>19619</v>
      </c>
      <c r="C1278" s="171" t="s">
        <v>6</v>
      </c>
      <c r="D1278" s="172" t="s">
        <v>25315</v>
      </c>
    </row>
    <row r="1279" spans="1:4" ht="11.85" customHeight="1" x14ac:dyDescent="0.25">
      <c r="A1279" s="170" t="s">
        <v>19620</v>
      </c>
      <c r="B1279" s="170" t="s">
        <v>19544</v>
      </c>
      <c r="C1279" s="171" t="s">
        <v>17789</v>
      </c>
      <c r="D1279" s="172" t="s">
        <v>24704</v>
      </c>
    </row>
    <row r="1280" spans="1:4" ht="11.85" customHeight="1" x14ac:dyDescent="0.25">
      <c r="A1280" s="170" t="s">
        <v>19621</v>
      </c>
      <c r="B1280" s="170" t="s">
        <v>19622</v>
      </c>
      <c r="C1280" s="171" t="s">
        <v>37</v>
      </c>
      <c r="D1280" s="172" t="s">
        <v>25316</v>
      </c>
    </row>
    <row r="1281" spans="1:4" ht="11.85" customHeight="1" x14ac:dyDescent="0.25">
      <c r="A1281" s="170" t="s">
        <v>19623</v>
      </c>
      <c r="B1281" s="170" t="s">
        <v>19624</v>
      </c>
      <c r="C1281" s="171" t="s">
        <v>37</v>
      </c>
      <c r="D1281" s="172" t="s">
        <v>25317</v>
      </c>
    </row>
    <row r="1282" spans="1:4" ht="12" customHeight="1" x14ac:dyDescent="0.25">
      <c r="A1282" s="170" t="s">
        <v>19625</v>
      </c>
      <c r="B1282" s="170" t="s">
        <v>19626</v>
      </c>
      <c r="C1282" s="171" t="s">
        <v>37</v>
      </c>
      <c r="D1282" s="172" t="s">
        <v>25318</v>
      </c>
    </row>
    <row r="1283" spans="1:4" ht="11.85" customHeight="1" x14ac:dyDescent="0.25">
      <c r="A1283" s="170" t="s">
        <v>19627</v>
      </c>
      <c r="B1283" s="170" t="s">
        <v>19628</v>
      </c>
      <c r="C1283" s="171" t="s">
        <v>37</v>
      </c>
      <c r="D1283" s="172" t="s">
        <v>25319</v>
      </c>
    </row>
    <row r="1284" spans="1:4" ht="11.85" customHeight="1" x14ac:dyDescent="0.25">
      <c r="A1284" s="170" t="s">
        <v>19629</v>
      </c>
      <c r="B1284" s="170" t="s">
        <v>19630</v>
      </c>
      <c r="C1284" s="171" t="s">
        <v>37</v>
      </c>
      <c r="D1284" s="172" t="s">
        <v>18360</v>
      </c>
    </row>
    <row r="1285" spans="1:4" ht="11.85" customHeight="1" x14ac:dyDescent="0.25">
      <c r="A1285" s="170" t="s">
        <v>19631</v>
      </c>
      <c r="B1285" s="170" t="s">
        <v>19632</v>
      </c>
      <c r="C1285" s="171" t="s">
        <v>37</v>
      </c>
      <c r="D1285" s="172" t="s">
        <v>24048</v>
      </c>
    </row>
    <row r="1286" spans="1:4" ht="11.85" customHeight="1" x14ac:dyDescent="0.25">
      <c r="A1286" s="170" t="s">
        <v>19633</v>
      </c>
      <c r="B1286" s="170" t="s">
        <v>19634</v>
      </c>
      <c r="C1286" s="171" t="s">
        <v>37</v>
      </c>
      <c r="D1286" s="172" t="s">
        <v>24358</v>
      </c>
    </row>
    <row r="1287" spans="1:4" ht="11.85" customHeight="1" x14ac:dyDescent="0.25">
      <c r="A1287" s="170" t="s">
        <v>19635</v>
      </c>
      <c r="B1287" s="170" t="s">
        <v>19636</v>
      </c>
      <c r="C1287" s="171" t="s">
        <v>37</v>
      </c>
      <c r="D1287" s="172" t="s">
        <v>24622</v>
      </c>
    </row>
    <row r="1288" spans="1:4" ht="12" customHeight="1" x14ac:dyDescent="0.25">
      <c r="A1288" s="170" t="s">
        <v>19637</v>
      </c>
      <c r="B1288" s="170" t="s">
        <v>19638</v>
      </c>
      <c r="C1288" s="171" t="s">
        <v>37</v>
      </c>
      <c r="D1288" s="172" t="s">
        <v>25320</v>
      </c>
    </row>
    <row r="1289" spans="1:4" ht="11.85" customHeight="1" x14ac:dyDescent="0.25">
      <c r="A1289" s="173" t="s">
        <v>19639</v>
      </c>
      <c r="B1289" s="173" t="s">
        <v>19640</v>
      </c>
      <c r="C1289" s="174" t="s">
        <v>37</v>
      </c>
      <c r="D1289" s="175" t="s">
        <v>23956</v>
      </c>
    </row>
    <row r="1290" spans="1:4" ht="11.25" customHeight="1" x14ac:dyDescent="0.3">
      <c r="A1290"/>
      <c r="B1290"/>
      <c r="C1290"/>
      <c r="D1290"/>
    </row>
    <row r="1291" spans="1:4" ht="1.65" customHeight="1" x14ac:dyDescent="0.3">
      <c r="A1291" s="406" t="s">
        <v>24710</v>
      </c>
      <c r="B1291" s="406"/>
      <c r="C1291"/>
      <c r="D1291"/>
    </row>
    <row r="1292" spans="1:4" ht="7.35" customHeight="1" x14ac:dyDescent="0.3">
      <c r="A1292" s="406"/>
      <c r="B1292" s="406"/>
      <c r="C1292"/>
      <c r="D1292"/>
    </row>
    <row r="1293" spans="1:4" ht="0.75" customHeight="1" x14ac:dyDescent="0.3">
      <c r="A1293"/>
      <c r="B1293"/>
      <c r="C1293"/>
      <c r="D1293"/>
    </row>
    <row r="1294" spans="1:4" ht="14.4" x14ac:dyDescent="0.3">
      <c r="A1294"/>
      <c r="B1294"/>
      <c r="C1294"/>
      <c r="D1294"/>
    </row>
    <row r="1295" spans="1:4" ht="13.5" customHeight="1" x14ac:dyDescent="0.3">
      <c r="A1295"/>
      <c r="B1295"/>
      <c r="C1295" s="404"/>
      <c r="D1295" s="404"/>
    </row>
    <row r="1296" spans="1:4" ht="48.6" customHeight="1" x14ac:dyDescent="0.3">
      <c r="A1296"/>
      <c r="B1296"/>
      <c r="C1296"/>
      <c r="D1296"/>
    </row>
    <row r="1297" spans="1:4" ht="13.5" customHeight="1" x14ac:dyDescent="0.3">
      <c r="A1297"/>
      <c r="B1297"/>
      <c r="C1297"/>
      <c r="D1297"/>
    </row>
    <row r="1298" spans="1:4" ht="11.1" customHeight="1" x14ac:dyDescent="0.3">
      <c r="A1298"/>
      <c r="B1298"/>
      <c r="C1298"/>
      <c r="D1298"/>
    </row>
    <row r="1299" spans="1:4" ht="11.25" customHeight="1" x14ac:dyDescent="0.25">
      <c r="A1299" s="405" t="s">
        <v>24685</v>
      </c>
      <c r="B1299" s="405"/>
      <c r="C1299" s="167"/>
      <c r="D1299" s="167"/>
    </row>
    <row r="1300" spans="1:4" ht="24.9" customHeight="1" x14ac:dyDescent="0.3">
      <c r="A1300"/>
      <c r="B1300"/>
      <c r="C1300"/>
      <c r="D1300"/>
    </row>
    <row r="1301" spans="1:4" ht="9" customHeight="1" x14ac:dyDescent="0.3">
      <c r="A1301" s="169" t="s">
        <v>17748</v>
      </c>
      <c r="B1301" s="169" t="s">
        <v>5161</v>
      </c>
      <c r="C1301"/>
      <c r="D1301"/>
    </row>
    <row r="1302" spans="1:4" ht="12.15" customHeight="1" x14ac:dyDescent="0.3">
      <c r="A1302"/>
      <c r="B1302"/>
      <c r="C1302"/>
      <c r="D1302"/>
    </row>
    <row r="1303" spans="1:4" ht="0.6" customHeight="1" x14ac:dyDescent="0.25">
      <c r="A1303" s="407" t="s">
        <v>19641</v>
      </c>
      <c r="B1303" s="407" t="s">
        <v>19642</v>
      </c>
      <c r="C1303" s="408" t="s">
        <v>37</v>
      </c>
      <c r="D1303" s="409" t="s">
        <v>24584</v>
      </c>
    </row>
    <row r="1304" spans="1:4" ht="11.4" customHeight="1" x14ac:dyDescent="0.25">
      <c r="A1304" s="407"/>
      <c r="B1304" s="407"/>
      <c r="C1304" s="408"/>
      <c r="D1304" s="409"/>
    </row>
    <row r="1305" spans="1:4" ht="11.85" customHeight="1" x14ac:dyDescent="0.25">
      <c r="A1305" s="170" t="s">
        <v>19643</v>
      </c>
      <c r="B1305" s="170" t="s">
        <v>19644</v>
      </c>
      <c r="C1305" s="171" t="s">
        <v>37</v>
      </c>
      <c r="D1305" s="172" t="s">
        <v>25321</v>
      </c>
    </row>
    <row r="1306" spans="1:4" ht="11.85" customHeight="1" x14ac:dyDescent="0.25">
      <c r="A1306" s="170" t="s">
        <v>19645</v>
      </c>
      <c r="B1306" s="170" t="s">
        <v>19646</v>
      </c>
      <c r="C1306" s="171" t="s">
        <v>37</v>
      </c>
      <c r="D1306" s="172" t="s">
        <v>25322</v>
      </c>
    </row>
    <row r="1307" spans="1:4" ht="21.9" customHeight="1" x14ac:dyDescent="0.25">
      <c r="A1307" s="170" t="s">
        <v>19647</v>
      </c>
      <c r="B1307" s="170" t="s">
        <v>19648</v>
      </c>
      <c r="C1307" s="171" t="s">
        <v>37</v>
      </c>
      <c r="D1307" s="172" t="s">
        <v>25323</v>
      </c>
    </row>
    <row r="1308" spans="1:4" ht="11.85" customHeight="1" x14ac:dyDescent="0.25">
      <c r="A1308" s="170" t="s">
        <v>19649</v>
      </c>
      <c r="B1308" s="170" t="s">
        <v>19650</v>
      </c>
      <c r="C1308" s="171" t="s">
        <v>17789</v>
      </c>
      <c r="D1308" s="172" t="s">
        <v>24704</v>
      </c>
    </row>
    <row r="1309" spans="1:4" ht="11.85" customHeight="1" x14ac:dyDescent="0.25">
      <c r="A1309" s="170" t="s">
        <v>19651</v>
      </c>
      <c r="B1309" s="170" t="s">
        <v>19652</v>
      </c>
      <c r="C1309" s="171" t="s">
        <v>6</v>
      </c>
      <c r="D1309" s="172" t="s">
        <v>24456</v>
      </c>
    </row>
    <row r="1310" spans="1:4" ht="21.9" customHeight="1" x14ac:dyDescent="0.25">
      <c r="A1310" s="170" t="s">
        <v>19653</v>
      </c>
      <c r="B1310" s="170" t="s">
        <v>19654</v>
      </c>
      <c r="C1310" s="171" t="s">
        <v>6</v>
      </c>
      <c r="D1310" s="172" t="s">
        <v>24854</v>
      </c>
    </row>
    <row r="1311" spans="1:4" ht="21.9" customHeight="1" x14ac:dyDescent="0.25">
      <c r="A1311" s="170" t="s">
        <v>19655</v>
      </c>
      <c r="B1311" s="170" t="s">
        <v>19656</v>
      </c>
      <c r="C1311" s="171" t="s">
        <v>6</v>
      </c>
      <c r="D1311" s="172" t="s">
        <v>25324</v>
      </c>
    </row>
    <row r="1312" spans="1:4" ht="11.85" customHeight="1" x14ac:dyDescent="0.25">
      <c r="A1312" s="170" t="s">
        <v>19657</v>
      </c>
      <c r="B1312" s="170" t="s">
        <v>19658</v>
      </c>
      <c r="C1312" s="171" t="s">
        <v>6</v>
      </c>
      <c r="D1312" s="172" t="s">
        <v>24359</v>
      </c>
    </row>
    <row r="1313" spans="1:4" ht="12" customHeight="1" x14ac:dyDescent="0.25">
      <c r="A1313" s="170" t="s">
        <v>19659</v>
      </c>
      <c r="B1313" s="170" t="s">
        <v>19660</v>
      </c>
      <c r="C1313" s="171" t="s">
        <v>6</v>
      </c>
      <c r="D1313" s="172" t="s">
        <v>25325</v>
      </c>
    </row>
    <row r="1314" spans="1:4" ht="11.85" customHeight="1" x14ac:dyDescent="0.25">
      <c r="A1314" s="170" t="s">
        <v>19661</v>
      </c>
      <c r="B1314" s="170" t="s">
        <v>19662</v>
      </c>
      <c r="C1314" s="171" t="s">
        <v>6</v>
      </c>
      <c r="D1314" s="172" t="s">
        <v>23919</v>
      </c>
    </row>
    <row r="1315" spans="1:4" ht="11.85" customHeight="1" x14ac:dyDescent="0.25">
      <c r="A1315" s="170" t="s">
        <v>19663</v>
      </c>
      <c r="B1315" s="170" t="s">
        <v>19664</v>
      </c>
      <c r="C1315" s="171" t="s">
        <v>6</v>
      </c>
      <c r="D1315" s="172" t="s">
        <v>25326</v>
      </c>
    </row>
    <row r="1316" spans="1:4" ht="11.85" customHeight="1" x14ac:dyDescent="0.25">
      <c r="A1316" s="170" t="s">
        <v>19665</v>
      </c>
      <c r="B1316" s="170" t="s">
        <v>19666</v>
      </c>
      <c r="C1316" s="171" t="s">
        <v>6</v>
      </c>
      <c r="D1316" s="172" t="s">
        <v>24364</v>
      </c>
    </row>
    <row r="1317" spans="1:4" ht="11.85" customHeight="1" x14ac:dyDescent="0.25">
      <c r="A1317" s="170" t="s">
        <v>19667</v>
      </c>
      <c r="B1317" s="170" t="s">
        <v>19668</v>
      </c>
      <c r="C1317" s="171" t="s">
        <v>6</v>
      </c>
      <c r="D1317" s="172" t="s">
        <v>25327</v>
      </c>
    </row>
    <row r="1318" spans="1:4" ht="11.85" customHeight="1" x14ac:dyDescent="0.25">
      <c r="A1318" s="170" t="s">
        <v>19669</v>
      </c>
      <c r="B1318" s="170" t="s">
        <v>19670</v>
      </c>
      <c r="C1318" s="171" t="s">
        <v>6</v>
      </c>
      <c r="D1318" s="172" t="s">
        <v>25328</v>
      </c>
    </row>
    <row r="1319" spans="1:4" ht="12" customHeight="1" x14ac:dyDescent="0.25">
      <c r="A1319" s="170" t="s">
        <v>19671</v>
      </c>
      <c r="B1319" s="170" t="s">
        <v>19672</v>
      </c>
      <c r="C1319" s="171" t="s">
        <v>6</v>
      </c>
      <c r="D1319" s="172" t="s">
        <v>25329</v>
      </c>
    </row>
    <row r="1320" spans="1:4" ht="11.85" customHeight="1" x14ac:dyDescent="0.25">
      <c r="A1320" s="170" t="s">
        <v>19673</v>
      </c>
      <c r="B1320" s="170" t="s">
        <v>19674</v>
      </c>
      <c r="C1320" s="171" t="s">
        <v>6</v>
      </c>
      <c r="D1320" s="172" t="s">
        <v>23953</v>
      </c>
    </row>
    <row r="1321" spans="1:4" ht="11.85" customHeight="1" x14ac:dyDescent="0.25">
      <c r="A1321" s="170" t="s">
        <v>19675</v>
      </c>
      <c r="B1321" s="170" t="s">
        <v>19676</v>
      </c>
      <c r="C1321" s="171" t="s">
        <v>6</v>
      </c>
      <c r="D1321" s="172" t="s">
        <v>17691</v>
      </c>
    </row>
    <row r="1322" spans="1:4" ht="11.85" customHeight="1" x14ac:dyDescent="0.25">
      <c r="A1322" s="170" t="s">
        <v>19677</v>
      </c>
      <c r="B1322" s="170" t="s">
        <v>19678</v>
      </c>
      <c r="C1322" s="171" t="s">
        <v>6</v>
      </c>
      <c r="D1322" s="172" t="s">
        <v>23975</v>
      </c>
    </row>
    <row r="1323" spans="1:4" ht="11.85" customHeight="1" x14ac:dyDescent="0.25">
      <c r="A1323" s="170" t="s">
        <v>19679</v>
      </c>
      <c r="B1323" s="170" t="s">
        <v>19650</v>
      </c>
      <c r="C1323" s="171" t="s">
        <v>17789</v>
      </c>
      <c r="D1323" s="172" t="s">
        <v>24704</v>
      </c>
    </row>
    <row r="1324" spans="1:4" ht="12" customHeight="1" x14ac:dyDescent="0.25">
      <c r="A1324" s="170" t="s">
        <v>19680</v>
      </c>
      <c r="B1324" s="170" t="s">
        <v>19681</v>
      </c>
      <c r="C1324" s="171" t="s">
        <v>37</v>
      </c>
      <c r="D1324" s="172" t="s">
        <v>25330</v>
      </c>
    </row>
    <row r="1325" spans="1:4" ht="11.85" customHeight="1" x14ac:dyDescent="0.25">
      <c r="A1325" s="170" t="s">
        <v>19682</v>
      </c>
      <c r="B1325" s="170" t="s">
        <v>19683</v>
      </c>
      <c r="C1325" s="171" t="s">
        <v>37</v>
      </c>
      <c r="D1325" s="172" t="s">
        <v>25331</v>
      </c>
    </row>
    <row r="1326" spans="1:4" ht="21.9" customHeight="1" x14ac:dyDescent="0.25">
      <c r="A1326" s="170" t="s">
        <v>19684</v>
      </c>
      <c r="B1326" s="170" t="s">
        <v>19685</v>
      </c>
      <c r="C1326" s="171" t="s">
        <v>37</v>
      </c>
      <c r="D1326" s="172" t="s">
        <v>24432</v>
      </c>
    </row>
    <row r="1327" spans="1:4" ht="21.9" customHeight="1" x14ac:dyDescent="0.25">
      <c r="A1327" s="170" t="s">
        <v>19686</v>
      </c>
      <c r="B1327" s="170" t="s">
        <v>19687</v>
      </c>
      <c r="C1327" s="171" t="s">
        <v>37</v>
      </c>
      <c r="D1327" s="172" t="s">
        <v>25332</v>
      </c>
    </row>
    <row r="1328" spans="1:4" ht="21.9" customHeight="1" x14ac:dyDescent="0.25">
      <c r="A1328" s="170" t="s">
        <v>19688</v>
      </c>
      <c r="B1328" s="170" t="s">
        <v>19689</v>
      </c>
      <c r="C1328" s="171" t="s">
        <v>6</v>
      </c>
      <c r="D1328" s="172" t="s">
        <v>25333</v>
      </c>
    </row>
    <row r="1329" spans="1:4" ht="11.85" customHeight="1" x14ac:dyDescent="0.25">
      <c r="A1329" s="170" t="s">
        <v>19690</v>
      </c>
      <c r="B1329" s="170" t="s">
        <v>19691</v>
      </c>
      <c r="C1329" s="171" t="s">
        <v>6</v>
      </c>
      <c r="D1329" s="172" t="s">
        <v>25334</v>
      </c>
    </row>
    <row r="1330" spans="1:4" ht="11.85" customHeight="1" x14ac:dyDescent="0.25">
      <c r="A1330" s="170" t="s">
        <v>19692</v>
      </c>
      <c r="B1330" s="170" t="s">
        <v>17861</v>
      </c>
      <c r="C1330" s="171" t="s">
        <v>37</v>
      </c>
      <c r="D1330" s="172" t="s">
        <v>17651</v>
      </c>
    </row>
    <row r="1331" spans="1:4" ht="11.85" customHeight="1" x14ac:dyDescent="0.25">
      <c r="A1331" s="170" t="s">
        <v>19693</v>
      </c>
      <c r="B1331" s="170" t="s">
        <v>17863</v>
      </c>
      <c r="C1331" s="171" t="s">
        <v>37</v>
      </c>
      <c r="D1331" s="172" t="s">
        <v>25335</v>
      </c>
    </row>
    <row r="1332" spans="1:4" ht="11.85" customHeight="1" x14ac:dyDescent="0.25">
      <c r="A1332" s="170" t="s">
        <v>19694</v>
      </c>
      <c r="B1332" s="170" t="s">
        <v>17865</v>
      </c>
      <c r="C1332" s="171" t="s">
        <v>37</v>
      </c>
      <c r="D1332" s="172" t="s">
        <v>25336</v>
      </c>
    </row>
    <row r="1333" spans="1:4" ht="12" customHeight="1" x14ac:dyDescent="0.25">
      <c r="A1333" s="170" t="s">
        <v>19695</v>
      </c>
      <c r="B1333" s="170" t="s">
        <v>17867</v>
      </c>
      <c r="C1333" s="171" t="s">
        <v>37</v>
      </c>
      <c r="D1333" s="172" t="s">
        <v>25337</v>
      </c>
    </row>
    <row r="1334" spans="1:4" ht="11.85" customHeight="1" x14ac:dyDescent="0.25">
      <c r="A1334" s="170" t="s">
        <v>19696</v>
      </c>
      <c r="B1334" s="170" t="s">
        <v>19697</v>
      </c>
      <c r="C1334" s="171" t="s">
        <v>37</v>
      </c>
      <c r="D1334" s="172" t="s">
        <v>23956</v>
      </c>
    </row>
    <row r="1335" spans="1:4" ht="11.85" customHeight="1" x14ac:dyDescent="0.25">
      <c r="A1335" s="170" t="s">
        <v>19698</v>
      </c>
      <c r="B1335" s="170" t="s">
        <v>19699</v>
      </c>
      <c r="C1335" s="171" t="s">
        <v>37</v>
      </c>
      <c r="D1335" s="172" t="s">
        <v>24584</v>
      </c>
    </row>
    <row r="1336" spans="1:4" ht="11.85" customHeight="1" x14ac:dyDescent="0.25">
      <c r="A1336" s="170" t="s">
        <v>19700</v>
      </c>
      <c r="B1336" s="170" t="s">
        <v>19701</v>
      </c>
      <c r="C1336" s="171" t="s">
        <v>37</v>
      </c>
      <c r="D1336" s="172" t="s">
        <v>25321</v>
      </c>
    </row>
    <row r="1337" spans="1:4" ht="11.85" customHeight="1" x14ac:dyDescent="0.25">
      <c r="A1337" s="170" t="s">
        <v>19702</v>
      </c>
      <c r="B1337" s="170" t="s">
        <v>19703</v>
      </c>
      <c r="C1337" s="171" t="s">
        <v>37</v>
      </c>
      <c r="D1337" s="172" t="s">
        <v>25322</v>
      </c>
    </row>
    <row r="1338" spans="1:4" ht="11.85" customHeight="1" x14ac:dyDescent="0.25">
      <c r="A1338" s="170" t="s">
        <v>19704</v>
      </c>
      <c r="B1338" s="170" t="s">
        <v>19705</v>
      </c>
      <c r="C1338" s="171" t="s">
        <v>37</v>
      </c>
      <c r="D1338" s="172" t="s">
        <v>25323</v>
      </c>
    </row>
    <row r="1339" spans="1:4" ht="12" customHeight="1" x14ac:dyDescent="0.25">
      <c r="A1339" s="170" t="s">
        <v>19706</v>
      </c>
      <c r="B1339" s="170" t="s">
        <v>19707</v>
      </c>
      <c r="C1339" s="171" t="s">
        <v>17789</v>
      </c>
      <c r="D1339" s="172" t="s">
        <v>24704</v>
      </c>
    </row>
    <row r="1340" spans="1:4" ht="11.85" customHeight="1" x14ac:dyDescent="0.25">
      <c r="A1340" s="170" t="s">
        <v>19708</v>
      </c>
      <c r="B1340" s="170" t="s">
        <v>19709</v>
      </c>
      <c r="C1340" s="171" t="s">
        <v>37</v>
      </c>
      <c r="D1340" s="172" t="s">
        <v>25338</v>
      </c>
    </row>
    <row r="1341" spans="1:4" ht="11.85" customHeight="1" x14ac:dyDescent="0.25">
      <c r="A1341" s="170" t="s">
        <v>19710</v>
      </c>
      <c r="B1341" s="170" t="s">
        <v>19711</v>
      </c>
      <c r="C1341" s="171" t="s">
        <v>37</v>
      </c>
      <c r="D1341" s="172" t="s">
        <v>24453</v>
      </c>
    </row>
    <row r="1342" spans="1:4" ht="11.85" customHeight="1" x14ac:dyDescent="0.25">
      <c r="A1342" s="170" t="s">
        <v>19712</v>
      </c>
      <c r="B1342" s="170" t="s">
        <v>19713</v>
      </c>
      <c r="C1342" s="171" t="s">
        <v>37</v>
      </c>
      <c r="D1342" s="172" t="s">
        <v>25339</v>
      </c>
    </row>
    <row r="1343" spans="1:4" ht="11.85" customHeight="1" x14ac:dyDescent="0.25">
      <c r="A1343" s="170" t="s">
        <v>19714</v>
      </c>
      <c r="B1343" s="170" t="s">
        <v>19715</v>
      </c>
      <c r="C1343" s="171" t="s">
        <v>37</v>
      </c>
      <c r="D1343" s="172" t="s">
        <v>24366</v>
      </c>
    </row>
    <row r="1344" spans="1:4" ht="12" customHeight="1" x14ac:dyDescent="0.25">
      <c r="A1344" s="170" t="s">
        <v>19716</v>
      </c>
      <c r="B1344" s="170" t="s">
        <v>19717</v>
      </c>
      <c r="C1344" s="171" t="s">
        <v>6</v>
      </c>
      <c r="D1344" s="172" t="s">
        <v>25340</v>
      </c>
    </row>
    <row r="1345" spans="1:4" ht="11.85" customHeight="1" x14ac:dyDescent="0.25">
      <c r="A1345" s="170" t="s">
        <v>19718</v>
      </c>
      <c r="B1345" s="170" t="s">
        <v>19719</v>
      </c>
      <c r="C1345" s="171" t="s">
        <v>6</v>
      </c>
      <c r="D1345" s="172" t="s">
        <v>25341</v>
      </c>
    </row>
    <row r="1346" spans="1:4" ht="11.85" customHeight="1" x14ac:dyDescent="0.25">
      <c r="A1346" s="170" t="s">
        <v>19720</v>
      </c>
      <c r="B1346" s="170" t="s">
        <v>19721</v>
      </c>
      <c r="C1346" s="171" t="s">
        <v>37</v>
      </c>
      <c r="D1346" s="172" t="s">
        <v>25342</v>
      </c>
    </row>
    <row r="1347" spans="1:4" ht="11.85" customHeight="1" x14ac:dyDescent="0.25">
      <c r="A1347" s="170" t="s">
        <v>19722</v>
      </c>
      <c r="B1347" s="170" t="s">
        <v>19723</v>
      </c>
      <c r="C1347" s="171" t="s">
        <v>37</v>
      </c>
      <c r="D1347" s="172" t="s">
        <v>24553</v>
      </c>
    </row>
    <row r="1348" spans="1:4" ht="11.85" customHeight="1" x14ac:dyDescent="0.25">
      <c r="A1348" s="170" t="s">
        <v>19724</v>
      </c>
      <c r="B1348" s="170" t="s">
        <v>19725</v>
      </c>
      <c r="C1348" s="171" t="s">
        <v>37</v>
      </c>
      <c r="D1348" s="172" t="s">
        <v>25343</v>
      </c>
    </row>
    <row r="1349" spans="1:4" ht="12" customHeight="1" x14ac:dyDescent="0.25">
      <c r="A1349" s="173" t="s">
        <v>19726</v>
      </c>
      <c r="B1349" s="173" t="s">
        <v>19727</v>
      </c>
      <c r="C1349" s="174" t="s">
        <v>37</v>
      </c>
      <c r="D1349" s="175" t="s">
        <v>25344</v>
      </c>
    </row>
    <row r="1350" spans="1:4" ht="7.35" customHeight="1" x14ac:dyDescent="0.3">
      <c r="A1350"/>
      <c r="B1350"/>
      <c r="C1350"/>
      <c r="D1350"/>
    </row>
    <row r="1351" spans="1:4" ht="1.65" customHeight="1" x14ac:dyDescent="0.3">
      <c r="A1351" s="406" t="s">
        <v>24710</v>
      </c>
      <c r="B1351" s="406"/>
      <c r="C1351"/>
      <c r="D1351"/>
    </row>
    <row r="1352" spans="1:4" ht="7.35" customHeight="1" x14ac:dyDescent="0.3">
      <c r="A1352" s="406"/>
      <c r="B1352" s="406"/>
      <c r="C1352"/>
      <c r="D1352"/>
    </row>
    <row r="1353" spans="1:4" ht="0.75" customHeight="1" x14ac:dyDescent="0.3">
      <c r="A1353"/>
      <c r="B1353"/>
      <c r="C1353"/>
      <c r="D1353"/>
    </row>
    <row r="1354" spans="1:4" ht="14.4" x14ac:dyDescent="0.3">
      <c r="A1354"/>
      <c r="B1354"/>
      <c r="C1354"/>
      <c r="D1354"/>
    </row>
    <row r="1355" spans="1:4" ht="13.5" customHeight="1" x14ac:dyDescent="0.3">
      <c r="A1355"/>
      <c r="B1355"/>
      <c r="C1355" s="404"/>
      <c r="D1355" s="404"/>
    </row>
    <row r="1356" spans="1:4" ht="48.6" customHeight="1" x14ac:dyDescent="0.3">
      <c r="A1356"/>
      <c r="B1356"/>
      <c r="C1356"/>
      <c r="D1356"/>
    </row>
    <row r="1357" spans="1:4" ht="13.5" customHeight="1" x14ac:dyDescent="0.3">
      <c r="A1357"/>
      <c r="B1357"/>
      <c r="C1357"/>
      <c r="D1357"/>
    </row>
    <row r="1358" spans="1:4" ht="11.1" customHeight="1" x14ac:dyDescent="0.3">
      <c r="A1358"/>
      <c r="B1358"/>
      <c r="C1358"/>
      <c r="D1358"/>
    </row>
    <row r="1359" spans="1:4" ht="11.25" customHeight="1" x14ac:dyDescent="0.25">
      <c r="A1359" s="405" t="s">
        <v>24685</v>
      </c>
      <c r="B1359" s="405"/>
      <c r="C1359" s="167"/>
      <c r="D1359" s="167"/>
    </row>
    <row r="1360" spans="1:4" ht="24.9" customHeight="1" x14ac:dyDescent="0.3">
      <c r="A1360"/>
      <c r="B1360"/>
      <c r="C1360"/>
      <c r="D1360"/>
    </row>
    <row r="1361" spans="1:4" ht="9" customHeight="1" x14ac:dyDescent="0.3">
      <c r="A1361" s="169" t="s">
        <v>17748</v>
      </c>
      <c r="B1361" s="169" t="s">
        <v>5161</v>
      </c>
      <c r="C1361"/>
      <c r="D1361"/>
    </row>
    <row r="1362" spans="1:4" ht="12.15" customHeight="1" x14ac:dyDescent="0.3">
      <c r="A1362"/>
      <c r="B1362"/>
      <c r="C1362"/>
      <c r="D1362"/>
    </row>
    <row r="1363" spans="1:4" ht="0.6" customHeight="1" x14ac:dyDescent="0.25">
      <c r="A1363" s="407" t="s">
        <v>19728</v>
      </c>
      <c r="B1363" s="407" t="s">
        <v>19729</v>
      </c>
      <c r="C1363" s="408" t="s">
        <v>37</v>
      </c>
      <c r="D1363" s="409" t="s">
        <v>25345</v>
      </c>
    </row>
    <row r="1364" spans="1:4" ht="11.4" customHeight="1" x14ac:dyDescent="0.25">
      <c r="A1364" s="407"/>
      <c r="B1364" s="407"/>
      <c r="C1364" s="408"/>
      <c r="D1364" s="409"/>
    </row>
    <row r="1365" spans="1:4" ht="11.85" customHeight="1" x14ac:dyDescent="0.25">
      <c r="A1365" s="170" t="s">
        <v>19730</v>
      </c>
      <c r="B1365" s="170" t="s">
        <v>19731</v>
      </c>
      <c r="C1365" s="171" t="s">
        <v>37</v>
      </c>
      <c r="D1365" s="172" t="s">
        <v>25346</v>
      </c>
    </row>
    <row r="1366" spans="1:4" ht="11.85" customHeight="1" x14ac:dyDescent="0.25">
      <c r="A1366" s="170" t="s">
        <v>19732</v>
      </c>
      <c r="B1366" s="170" t="s">
        <v>19733</v>
      </c>
      <c r="C1366" s="171" t="s">
        <v>37</v>
      </c>
      <c r="D1366" s="172" t="s">
        <v>24598</v>
      </c>
    </row>
    <row r="1367" spans="1:4" ht="11.85" customHeight="1" x14ac:dyDescent="0.25">
      <c r="A1367" s="170" t="s">
        <v>19734</v>
      </c>
      <c r="B1367" s="170" t="s">
        <v>19735</v>
      </c>
      <c r="C1367" s="171" t="s">
        <v>37</v>
      </c>
      <c r="D1367" s="172" t="s">
        <v>24311</v>
      </c>
    </row>
    <row r="1368" spans="1:4" ht="11.85" customHeight="1" x14ac:dyDescent="0.25">
      <c r="A1368" s="170" t="s">
        <v>19736</v>
      </c>
      <c r="B1368" s="170" t="s">
        <v>19737</v>
      </c>
      <c r="C1368" s="171" t="s">
        <v>37</v>
      </c>
      <c r="D1368" s="172" t="s">
        <v>24018</v>
      </c>
    </row>
    <row r="1369" spans="1:4" ht="12" customHeight="1" x14ac:dyDescent="0.25">
      <c r="A1369" s="170" t="s">
        <v>19738</v>
      </c>
      <c r="B1369" s="170" t="s">
        <v>19739</v>
      </c>
      <c r="C1369" s="171" t="s">
        <v>37</v>
      </c>
      <c r="D1369" s="172" t="s">
        <v>25347</v>
      </c>
    </row>
    <row r="1370" spans="1:4" ht="11.85" customHeight="1" x14ac:dyDescent="0.25">
      <c r="A1370" s="170" t="s">
        <v>19740</v>
      </c>
      <c r="B1370" s="170" t="s">
        <v>19741</v>
      </c>
      <c r="C1370" s="171" t="s">
        <v>37</v>
      </c>
      <c r="D1370" s="172" t="s">
        <v>24533</v>
      </c>
    </row>
    <row r="1371" spans="1:4" ht="11.85" customHeight="1" x14ac:dyDescent="0.25">
      <c r="A1371" s="170" t="s">
        <v>19742</v>
      </c>
      <c r="B1371" s="170" t="s">
        <v>19743</v>
      </c>
      <c r="C1371" s="171" t="s">
        <v>37</v>
      </c>
      <c r="D1371" s="172" t="s">
        <v>24080</v>
      </c>
    </row>
    <row r="1372" spans="1:4" ht="11.85" customHeight="1" x14ac:dyDescent="0.25">
      <c r="A1372" s="170" t="s">
        <v>19744</v>
      </c>
      <c r="B1372" s="170" t="s">
        <v>19745</v>
      </c>
      <c r="C1372" s="171" t="s">
        <v>37</v>
      </c>
      <c r="D1372" s="172" t="s">
        <v>24022</v>
      </c>
    </row>
    <row r="1373" spans="1:4" ht="11.85" customHeight="1" x14ac:dyDescent="0.25">
      <c r="A1373" s="170" t="s">
        <v>19746</v>
      </c>
      <c r="B1373" s="170" t="s">
        <v>19747</v>
      </c>
      <c r="C1373" s="171" t="s">
        <v>37</v>
      </c>
      <c r="D1373" s="172" t="s">
        <v>25348</v>
      </c>
    </row>
    <row r="1374" spans="1:4" ht="11.85" customHeight="1" x14ac:dyDescent="0.25">
      <c r="A1374" s="170" t="s">
        <v>19748</v>
      </c>
      <c r="B1374" s="170" t="s">
        <v>19749</v>
      </c>
      <c r="C1374" s="171" t="s">
        <v>37</v>
      </c>
      <c r="D1374" s="172" t="s">
        <v>25349</v>
      </c>
    </row>
    <row r="1375" spans="1:4" ht="12" customHeight="1" x14ac:dyDescent="0.25">
      <c r="A1375" s="170" t="s">
        <v>19750</v>
      </c>
      <c r="B1375" s="170" t="s">
        <v>19751</v>
      </c>
      <c r="C1375" s="171" t="s">
        <v>37</v>
      </c>
      <c r="D1375" s="172" t="s">
        <v>25350</v>
      </c>
    </row>
    <row r="1376" spans="1:4" ht="11.85" customHeight="1" x14ac:dyDescent="0.25">
      <c r="A1376" s="170" t="s">
        <v>19752</v>
      </c>
      <c r="B1376" s="170" t="s">
        <v>19753</v>
      </c>
      <c r="C1376" s="171" t="s">
        <v>6</v>
      </c>
      <c r="D1376" s="172" t="s">
        <v>23960</v>
      </c>
    </row>
    <row r="1377" spans="1:4" ht="11.85" customHeight="1" x14ac:dyDescent="0.25">
      <c r="A1377" s="170" t="s">
        <v>19754</v>
      </c>
      <c r="B1377" s="170" t="s">
        <v>19755</v>
      </c>
      <c r="C1377" s="171" t="s">
        <v>6</v>
      </c>
      <c r="D1377" s="172" t="s">
        <v>25351</v>
      </c>
    </row>
    <row r="1378" spans="1:4" ht="11.85" customHeight="1" x14ac:dyDescent="0.25">
      <c r="A1378" s="170" t="s">
        <v>19756</v>
      </c>
      <c r="B1378" s="170" t="s">
        <v>19757</v>
      </c>
      <c r="C1378" s="171" t="s">
        <v>6</v>
      </c>
      <c r="D1378" s="172" t="s">
        <v>25352</v>
      </c>
    </row>
    <row r="1379" spans="1:4" ht="11.85" customHeight="1" x14ac:dyDescent="0.25">
      <c r="A1379" s="170" t="s">
        <v>19758</v>
      </c>
      <c r="B1379" s="170" t="s">
        <v>19759</v>
      </c>
      <c r="C1379" s="171" t="s">
        <v>6</v>
      </c>
      <c r="D1379" s="172" t="s">
        <v>25329</v>
      </c>
    </row>
    <row r="1380" spans="1:4" ht="12" customHeight="1" x14ac:dyDescent="0.25">
      <c r="A1380" s="170" t="s">
        <v>19760</v>
      </c>
      <c r="B1380" s="170" t="s">
        <v>19707</v>
      </c>
      <c r="C1380" s="171" t="s">
        <v>17789</v>
      </c>
      <c r="D1380" s="172" t="s">
        <v>24704</v>
      </c>
    </row>
    <row r="1381" spans="1:4" ht="11.85" customHeight="1" x14ac:dyDescent="0.25">
      <c r="A1381" s="170" t="s">
        <v>19761</v>
      </c>
      <c r="B1381" s="170" t="s">
        <v>19436</v>
      </c>
      <c r="C1381" s="171" t="s">
        <v>37</v>
      </c>
      <c r="D1381" s="172" t="s">
        <v>25255</v>
      </c>
    </row>
    <row r="1382" spans="1:4" ht="11.85" customHeight="1" x14ac:dyDescent="0.25">
      <c r="A1382" s="170" t="s">
        <v>19762</v>
      </c>
      <c r="B1382" s="170" t="s">
        <v>19438</v>
      </c>
      <c r="C1382" s="171" t="s">
        <v>37</v>
      </c>
      <c r="D1382" s="172" t="s">
        <v>24023</v>
      </c>
    </row>
    <row r="1383" spans="1:4" ht="11.85" customHeight="1" x14ac:dyDescent="0.25">
      <c r="A1383" s="170" t="s">
        <v>19763</v>
      </c>
      <c r="B1383" s="170" t="s">
        <v>19440</v>
      </c>
      <c r="C1383" s="171" t="s">
        <v>37</v>
      </c>
      <c r="D1383" s="172" t="s">
        <v>24425</v>
      </c>
    </row>
    <row r="1384" spans="1:4" ht="11.85" customHeight="1" x14ac:dyDescent="0.25">
      <c r="A1384" s="170" t="s">
        <v>19764</v>
      </c>
      <c r="B1384" s="170" t="s">
        <v>19442</v>
      </c>
      <c r="C1384" s="171" t="s">
        <v>37</v>
      </c>
      <c r="D1384" s="172" t="s">
        <v>25256</v>
      </c>
    </row>
    <row r="1385" spans="1:4" ht="11.85" customHeight="1" x14ac:dyDescent="0.25">
      <c r="A1385" s="170" t="s">
        <v>19765</v>
      </c>
      <c r="B1385" s="170" t="s">
        <v>19443</v>
      </c>
      <c r="C1385" s="171" t="s">
        <v>37</v>
      </c>
      <c r="D1385" s="172" t="s">
        <v>25257</v>
      </c>
    </row>
    <row r="1386" spans="1:4" ht="11.85" customHeight="1" x14ac:dyDescent="0.25">
      <c r="A1386" s="170" t="s">
        <v>19766</v>
      </c>
      <c r="B1386" s="170" t="s">
        <v>19445</v>
      </c>
      <c r="C1386" s="171" t="s">
        <v>37</v>
      </c>
      <c r="D1386" s="172" t="s">
        <v>25258</v>
      </c>
    </row>
    <row r="1387" spans="1:4" ht="11.85" customHeight="1" x14ac:dyDescent="0.25">
      <c r="A1387" s="170" t="s">
        <v>19767</v>
      </c>
      <c r="B1387" s="170" t="s">
        <v>19447</v>
      </c>
      <c r="C1387" s="171" t="s">
        <v>37</v>
      </c>
      <c r="D1387" s="172" t="s">
        <v>24049</v>
      </c>
    </row>
    <row r="1388" spans="1:4" ht="11.85" customHeight="1" x14ac:dyDescent="0.25">
      <c r="A1388" s="170" t="s">
        <v>19768</v>
      </c>
      <c r="B1388" s="170" t="s">
        <v>19449</v>
      </c>
      <c r="C1388" s="171" t="s">
        <v>37</v>
      </c>
      <c r="D1388" s="172" t="s">
        <v>24282</v>
      </c>
    </row>
    <row r="1389" spans="1:4" ht="11.85" customHeight="1" x14ac:dyDescent="0.25">
      <c r="A1389" s="170" t="s">
        <v>19769</v>
      </c>
      <c r="B1389" s="170" t="s">
        <v>19415</v>
      </c>
      <c r="C1389" s="171" t="s">
        <v>37</v>
      </c>
      <c r="D1389" s="172" t="s">
        <v>24070</v>
      </c>
    </row>
    <row r="1390" spans="1:4" ht="11.85" customHeight="1" x14ac:dyDescent="0.25">
      <c r="A1390" s="170" t="s">
        <v>19770</v>
      </c>
      <c r="B1390" s="170" t="s">
        <v>19771</v>
      </c>
      <c r="C1390" s="171" t="s">
        <v>37</v>
      </c>
      <c r="D1390" s="172" t="s">
        <v>25248</v>
      </c>
    </row>
    <row r="1391" spans="1:4" ht="12" customHeight="1" x14ac:dyDescent="0.25">
      <c r="A1391" s="170" t="s">
        <v>19772</v>
      </c>
      <c r="B1391" s="170" t="s">
        <v>19773</v>
      </c>
      <c r="C1391" s="171" t="s">
        <v>37</v>
      </c>
      <c r="D1391" s="172" t="s">
        <v>25249</v>
      </c>
    </row>
    <row r="1392" spans="1:4" ht="11.85" customHeight="1" x14ac:dyDescent="0.25">
      <c r="A1392" s="170" t="s">
        <v>19774</v>
      </c>
      <c r="B1392" s="170" t="s">
        <v>19775</v>
      </c>
      <c r="C1392" s="171" t="s">
        <v>37</v>
      </c>
      <c r="D1392" s="172" t="s">
        <v>24059</v>
      </c>
    </row>
    <row r="1393" spans="1:4" ht="11.85" customHeight="1" x14ac:dyDescent="0.25">
      <c r="A1393" s="170" t="s">
        <v>19776</v>
      </c>
      <c r="B1393" s="170" t="s">
        <v>19423</v>
      </c>
      <c r="C1393" s="171" t="s">
        <v>37</v>
      </c>
      <c r="D1393" s="172" t="s">
        <v>25250</v>
      </c>
    </row>
    <row r="1394" spans="1:4" ht="11.85" customHeight="1" x14ac:dyDescent="0.25">
      <c r="A1394" s="170" t="s">
        <v>19777</v>
      </c>
      <c r="B1394" s="170" t="s">
        <v>19778</v>
      </c>
      <c r="C1394" s="171" t="s">
        <v>37</v>
      </c>
      <c r="D1394" s="172" t="s">
        <v>25251</v>
      </c>
    </row>
    <row r="1395" spans="1:4" ht="11.85" customHeight="1" x14ac:dyDescent="0.25">
      <c r="A1395" s="170" t="s">
        <v>19779</v>
      </c>
      <c r="B1395" s="170" t="s">
        <v>19427</v>
      </c>
      <c r="C1395" s="171" t="s">
        <v>37</v>
      </c>
      <c r="D1395" s="172" t="s">
        <v>25252</v>
      </c>
    </row>
    <row r="1396" spans="1:4" ht="12" customHeight="1" x14ac:dyDescent="0.25">
      <c r="A1396" s="170" t="s">
        <v>19780</v>
      </c>
      <c r="B1396" s="170" t="s">
        <v>19429</v>
      </c>
      <c r="C1396" s="171" t="s">
        <v>37</v>
      </c>
      <c r="D1396" s="172" t="s">
        <v>25253</v>
      </c>
    </row>
    <row r="1397" spans="1:4" ht="11.85" customHeight="1" x14ac:dyDescent="0.25">
      <c r="A1397" s="170" t="s">
        <v>19781</v>
      </c>
      <c r="B1397" s="170" t="s">
        <v>19782</v>
      </c>
      <c r="C1397" s="171" t="s">
        <v>17789</v>
      </c>
      <c r="D1397" s="172" t="s">
        <v>24704</v>
      </c>
    </row>
    <row r="1398" spans="1:4" ht="11.85" customHeight="1" x14ac:dyDescent="0.25">
      <c r="A1398" s="170" t="s">
        <v>19783</v>
      </c>
      <c r="B1398" s="170" t="s">
        <v>19455</v>
      </c>
      <c r="C1398" s="171" t="s">
        <v>6</v>
      </c>
      <c r="D1398" s="172" t="s">
        <v>25259</v>
      </c>
    </row>
    <row r="1399" spans="1:4" ht="11.85" customHeight="1" x14ac:dyDescent="0.25">
      <c r="A1399" s="170" t="s">
        <v>19784</v>
      </c>
      <c r="B1399" s="170" t="s">
        <v>19457</v>
      </c>
      <c r="C1399" s="171" t="s">
        <v>6</v>
      </c>
      <c r="D1399" s="172" t="s">
        <v>25260</v>
      </c>
    </row>
    <row r="1400" spans="1:4" ht="11.85" customHeight="1" x14ac:dyDescent="0.25">
      <c r="A1400" s="170" t="s">
        <v>19785</v>
      </c>
      <c r="B1400" s="170" t="s">
        <v>19459</v>
      </c>
      <c r="C1400" s="171" t="s">
        <v>6</v>
      </c>
      <c r="D1400" s="172" t="s">
        <v>25261</v>
      </c>
    </row>
    <row r="1401" spans="1:4" ht="11.85" customHeight="1" x14ac:dyDescent="0.25">
      <c r="A1401" s="170" t="s">
        <v>19786</v>
      </c>
      <c r="B1401" s="170" t="s">
        <v>19787</v>
      </c>
      <c r="C1401" s="171" t="s">
        <v>6</v>
      </c>
      <c r="D1401" s="172" t="s">
        <v>25262</v>
      </c>
    </row>
    <row r="1402" spans="1:4" ht="12" customHeight="1" x14ac:dyDescent="0.25">
      <c r="A1402" s="170" t="s">
        <v>19788</v>
      </c>
      <c r="B1402" s="170" t="s">
        <v>19464</v>
      </c>
      <c r="C1402" s="171" t="s">
        <v>6</v>
      </c>
      <c r="D1402" s="172" t="s">
        <v>25263</v>
      </c>
    </row>
    <row r="1403" spans="1:4" ht="11.85" customHeight="1" x14ac:dyDescent="0.25">
      <c r="A1403" s="170" t="s">
        <v>19789</v>
      </c>
      <c r="B1403" s="170" t="s">
        <v>19790</v>
      </c>
      <c r="C1403" s="171" t="s">
        <v>6</v>
      </c>
      <c r="D1403" s="172" t="s">
        <v>25264</v>
      </c>
    </row>
    <row r="1404" spans="1:4" ht="11.85" customHeight="1" x14ac:dyDescent="0.25">
      <c r="A1404" s="170" t="s">
        <v>19791</v>
      </c>
      <c r="B1404" s="170" t="s">
        <v>19468</v>
      </c>
      <c r="C1404" s="171" t="s">
        <v>6</v>
      </c>
      <c r="D1404" s="172" t="s">
        <v>25265</v>
      </c>
    </row>
    <row r="1405" spans="1:4" ht="11.85" customHeight="1" x14ac:dyDescent="0.25">
      <c r="A1405" s="170" t="s">
        <v>19792</v>
      </c>
      <c r="B1405" s="170" t="s">
        <v>19470</v>
      </c>
      <c r="C1405" s="171" t="s">
        <v>6</v>
      </c>
      <c r="D1405" s="172" t="s">
        <v>25266</v>
      </c>
    </row>
    <row r="1406" spans="1:4" ht="11.85" customHeight="1" x14ac:dyDescent="0.25">
      <c r="A1406" s="170" t="s">
        <v>19793</v>
      </c>
      <c r="B1406" s="170" t="s">
        <v>19794</v>
      </c>
      <c r="C1406" s="171" t="s">
        <v>6</v>
      </c>
      <c r="D1406" s="172" t="s">
        <v>25353</v>
      </c>
    </row>
    <row r="1407" spans="1:4" ht="12" customHeight="1" x14ac:dyDescent="0.25">
      <c r="A1407" s="170" t="s">
        <v>19795</v>
      </c>
      <c r="B1407" s="170" t="s">
        <v>19796</v>
      </c>
      <c r="C1407" s="171" t="s">
        <v>6</v>
      </c>
      <c r="D1407" s="172" t="s">
        <v>25354</v>
      </c>
    </row>
    <row r="1408" spans="1:4" ht="11.85" customHeight="1" x14ac:dyDescent="0.25">
      <c r="A1408" s="170" t="s">
        <v>19797</v>
      </c>
      <c r="B1408" s="170" t="s">
        <v>19798</v>
      </c>
      <c r="C1408" s="171" t="s">
        <v>6</v>
      </c>
      <c r="D1408" s="172" t="s">
        <v>25355</v>
      </c>
    </row>
    <row r="1409" spans="1:4" ht="11.85" customHeight="1" x14ac:dyDescent="0.25">
      <c r="A1409" s="170" t="s">
        <v>19799</v>
      </c>
      <c r="B1409" s="170" t="s">
        <v>19800</v>
      </c>
      <c r="C1409" s="171" t="s">
        <v>6</v>
      </c>
      <c r="D1409" s="172" t="s">
        <v>24337</v>
      </c>
    </row>
    <row r="1410" spans="1:4" ht="11.85" customHeight="1" x14ac:dyDescent="0.25">
      <c r="A1410" s="170" t="s">
        <v>19801</v>
      </c>
      <c r="B1410" s="170" t="s">
        <v>19802</v>
      </c>
      <c r="C1410" s="171" t="s">
        <v>6</v>
      </c>
      <c r="D1410" s="172" t="s">
        <v>25294</v>
      </c>
    </row>
    <row r="1411" spans="1:4" ht="11.85" customHeight="1" x14ac:dyDescent="0.25">
      <c r="A1411" s="170" t="s">
        <v>19803</v>
      </c>
      <c r="B1411" s="170" t="s">
        <v>19804</v>
      </c>
      <c r="C1411" s="171" t="s">
        <v>6</v>
      </c>
      <c r="D1411" s="172" t="s">
        <v>25295</v>
      </c>
    </row>
    <row r="1412" spans="1:4" ht="12" customHeight="1" x14ac:dyDescent="0.25">
      <c r="A1412" s="170" t="s">
        <v>19805</v>
      </c>
      <c r="B1412" s="170" t="s">
        <v>19806</v>
      </c>
      <c r="C1412" s="171" t="s">
        <v>6</v>
      </c>
      <c r="D1412" s="172" t="s">
        <v>25296</v>
      </c>
    </row>
    <row r="1413" spans="1:4" ht="11.85" customHeight="1" x14ac:dyDescent="0.25">
      <c r="A1413" s="170" t="s">
        <v>19807</v>
      </c>
      <c r="B1413" s="170" t="s">
        <v>19808</v>
      </c>
      <c r="C1413" s="171" t="s">
        <v>6</v>
      </c>
      <c r="D1413" s="172" t="s">
        <v>25356</v>
      </c>
    </row>
    <row r="1414" spans="1:4" ht="11.85" customHeight="1" x14ac:dyDescent="0.25">
      <c r="A1414" s="173" t="s">
        <v>19809</v>
      </c>
      <c r="B1414" s="173" t="s">
        <v>19810</v>
      </c>
      <c r="C1414" s="174" t="s">
        <v>6</v>
      </c>
      <c r="D1414" s="175" t="s">
        <v>25357</v>
      </c>
    </row>
    <row r="1415" spans="1:4" ht="9.6" customHeight="1" x14ac:dyDescent="0.3">
      <c r="A1415"/>
      <c r="B1415"/>
      <c r="C1415"/>
      <c r="D1415"/>
    </row>
    <row r="1416" spans="1:4" ht="1.65" customHeight="1" x14ac:dyDescent="0.3">
      <c r="A1416" s="406" t="s">
        <v>24710</v>
      </c>
      <c r="B1416" s="406"/>
      <c r="C1416"/>
      <c r="D1416"/>
    </row>
    <row r="1417" spans="1:4" ht="7.35" customHeight="1" x14ac:dyDescent="0.3">
      <c r="A1417" s="406"/>
      <c r="B1417" s="406"/>
      <c r="C1417"/>
      <c r="D1417"/>
    </row>
    <row r="1418" spans="1:4" ht="0.75" customHeight="1" x14ac:dyDescent="0.3">
      <c r="A1418"/>
      <c r="B1418"/>
      <c r="C1418"/>
      <c r="D1418"/>
    </row>
    <row r="1419" spans="1:4" ht="14.4" x14ac:dyDescent="0.3">
      <c r="A1419"/>
      <c r="B1419"/>
      <c r="C1419"/>
      <c r="D1419"/>
    </row>
    <row r="1420" spans="1:4" ht="13.5" customHeight="1" x14ac:dyDescent="0.3">
      <c r="A1420"/>
      <c r="B1420"/>
      <c r="C1420" s="404"/>
      <c r="D1420" s="404"/>
    </row>
    <row r="1421" spans="1:4" ht="48.6" customHeight="1" x14ac:dyDescent="0.3">
      <c r="A1421"/>
      <c r="B1421"/>
      <c r="C1421"/>
      <c r="D1421"/>
    </row>
    <row r="1422" spans="1:4" ht="13.5" customHeight="1" x14ac:dyDescent="0.3">
      <c r="A1422"/>
      <c r="B1422"/>
      <c r="C1422"/>
      <c r="D1422"/>
    </row>
    <row r="1423" spans="1:4" ht="11.1" customHeight="1" x14ac:dyDescent="0.3">
      <c r="A1423"/>
      <c r="B1423"/>
      <c r="C1423"/>
      <c r="D1423"/>
    </row>
    <row r="1424" spans="1:4" ht="11.25" customHeight="1" x14ac:dyDescent="0.25">
      <c r="A1424" s="405" t="s">
        <v>24685</v>
      </c>
      <c r="B1424" s="405"/>
      <c r="C1424" s="167"/>
      <c r="D1424" s="167"/>
    </row>
    <row r="1425" spans="1:4" ht="24.9" customHeight="1" x14ac:dyDescent="0.3">
      <c r="A1425"/>
      <c r="B1425"/>
      <c r="C1425"/>
      <c r="D1425"/>
    </row>
    <row r="1426" spans="1:4" ht="9" customHeight="1" x14ac:dyDescent="0.3">
      <c r="A1426" s="169" t="s">
        <v>17748</v>
      </c>
      <c r="B1426" s="169" t="s">
        <v>5161</v>
      </c>
      <c r="C1426"/>
      <c r="D1426"/>
    </row>
    <row r="1427" spans="1:4" ht="12.15" customHeight="1" x14ac:dyDescent="0.3">
      <c r="A1427"/>
      <c r="B1427"/>
      <c r="C1427"/>
      <c r="D1427"/>
    </row>
    <row r="1428" spans="1:4" ht="0.6" customHeight="1" x14ac:dyDescent="0.25">
      <c r="A1428" s="407" t="s">
        <v>19811</v>
      </c>
      <c r="B1428" s="407" t="s">
        <v>19812</v>
      </c>
      <c r="C1428" s="408" t="s">
        <v>6</v>
      </c>
      <c r="D1428" s="409" t="s">
        <v>24493</v>
      </c>
    </row>
    <row r="1429" spans="1:4" ht="11.4" customHeight="1" x14ac:dyDescent="0.25">
      <c r="A1429" s="407"/>
      <c r="B1429" s="407"/>
      <c r="C1429" s="408"/>
      <c r="D1429" s="409"/>
    </row>
    <row r="1430" spans="1:4" ht="11.85" customHeight="1" x14ac:dyDescent="0.25">
      <c r="A1430" s="170" t="s">
        <v>19813</v>
      </c>
      <c r="B1430" s="170" t="s">
        <v>19814</v>
      </c>
      <c r="C1430" s="171" t="s">
        <v>6</v>
      </c>
      <c r="D1430" s="172" t="s">
        <v>25358</v>
      </c>
    </row>
    <row r="1431" spans="1:4" ht="11.85" customHeight="1" x14ac:dyDescent="0.25">
      <c r="A1431" s="170" t="s">
        <v>19815</v>
      </c>
      <c r="B1431" s="170" t="s">
        <v>19816</v>
      </c>
      <c r="C1431" s="171" t="s">
        <v>6</v>
      </c>
      <c r="D1431" s="172" t="s">
        <v>24082</v>
      </c>
    </row>
    <row r="1432" spans="1:4" ht="11.85" customHeight="1" x14ac:dyDescent="0.25">
      <c r="A1432" s="170" t="s">
        <v>19817</v>
      </c>
      <c r="B1432" s="170" t="s">
        <v>19818</v>
      </c>
      <c r="C1432" s="171" t="s">
        <v>6</v>
      </c>
      <c r="D1432" s="172" t="s">
        <v>25287</v>
      </c>
    </row>
    <row r="1433" spans="1:4" ht="11.85" customHeight="1" x14ac:dyDescent="0.25">
      <c r="A1433" s="170" t="s">
        <v>19819</v>
      </c>
      <c r="B1433" s="170" t="s">
        <v>19820</v>
      </c>
      <c r="C1433" s="171" t="s">
        <v>6</v>
      </c>
      <c r="D1433" s="172" t="s">
        <v>25288</v>
      </c>
    </row>
    <row r="1434" spans="1:4" ht="12" customHeight="1" x14ac:dyDescent="0.25">
      <c r="A1434" s="170" t="s">
        <v>19821</v>
      </c>
      <c r="B1434" s="170" t="s">
        <v>19822</v>
      </c>
      <c r="C1434" s="171" t="s">
        <v>6</v>
      </c>
      <c r="D1434" s="172" t="s">
        <v>25359</v>
      </c>
    </row>
    <row r="1435" spans="1:4" ht="11.85" customHeight="1" x14ac:dyDescent="0.25">
      <c r="A1435" s="170" t="s">
        <v>19823</v>
      </c>
      <c r="B1435" s="170" t="s">
        <v>19824</v>
      </c>
      <c r="C1435" s="171" t="s">
        <v>6</v>
      </c>
      <c r="D1435" s="172" t="s">
        <v>25360</v>
      </c>
    </row>
    <row r="1436" spans="1:4" ht="11.85" customHeight="1" x14ac:dyDescent="0.25">
      <c r="A1436" s="170" t="s">
        <v>19825</v>
      </c>
      <c r="B1436" s="170" t="s">
        <v>19826</v>
      </c>
      <c r="C1436" s="171" t="s">
        <v>6</v>
      </c>
      <c r="D1436" s="172" t="s">
        <v>25361</v>
      </c>
    </row>
    <row r="1437" spans="1:4" ht="11.85" customHeight="1" x14ac:dyDescent="0.25">
      <c r="A1437" s="170" t="s">
        <v>19827</v>
      </c>
      <c r="B1437" s="170" t="s">
        <v>19828</v>
      </c>
      <c r="C1437" s="171" t="s">
        <v>6</v>
      </c>
      <c r="D1437" s="172" t="s">
        <v>25362</v>
      </c>
    </row>
    <row r="1438" spans="1:4" ht="11.85" customHeight="1" x14ac:dyDescent="0.25">
      <c r="A1438" s="170" t="s">
        <v>19829</v>
      </c>
      <c r="B1438" s="170" t="s">
        <v>19830</v>
      </c>
      <c r="C1438" s="171" t="s">
        <v>6</v>
      </c>
      <c r="D1438" s="172" t="s">
        <v>25363</v>
      </c>
    </row>
    <row r="1439" spans="1:4" ht="11.85" customHeight="1" x14ac:dyDescent="0.25">
      <c r="A1439" s="170" t="s">
        <v>19831</v>
      </c>
      <c r="B1439" s="170" t="s">
        <v>19832</v>
      </c>
      <c r="C1439" s="171" t="s">
        <v>6</v>
      </c>
      <c r="D1439" s="172" t="s">
        <v>25364</v>
      </c>
    </row>
    <row r="1440" spans="1:4" ht="12" customHeight="1" x14ac:dyDescent="0.25">
      <c r="A1440" s="170" t="s">
        <v>19833</v>
      </c>
      <c r="B1440" s="170" t="s">
        <v>19834</v>
      </c>
      <c r="C1440" s="171" t="s">
        <v>6</v>
      </c>
      <c r="D1440" s="172" t="s">
        <v>25365</v>
      </c>
    </row>
    <row r="1441" spans="1:4" ht="11.85" customHeight="1" x14ac:dyDescent="0.25">
      <c r="A1441" s="170" t="s">
        <v>19835</v>
      </c>
      <c r="B1441" s="170" t="s">
        <v>19836</v>
      </c>
      <c r="C1441" s="171" t="s">
        <v>6</v>
      </c>
      <c r="D1441" s="172" t="s">
        <v>24472</v>
      </c>
    </row>
    <row r="1442" spans="1:4" ht="11.85" customHeight="1" x14ac:dyDescent="0.25">
      <c r="A1442" s="170" t="s">
        <v>19837</v>
      </c>
      <c r="B1442" s="170" t="s">
        <v>19838</v>
      </c>
      <c r="C1442" s="171" t="s">
        <v>6</v>
      </c>
      <c r="D1442" s="172" t="s">
        <v>25366</v>
      </c>
    </row>
    <row r="1443" spans="1:4" ht="11.85" customHeight="1" x14ac:dyDescent="0.25">
      <c r="A1443" s="170" t="s">
        <v>19839</v>
      </c>
      <c r="B1443" s="170" t="s">
        <v>19840</v>
      </c>
      <c r="C1443" s="171" t="s">
        <v>37</v>
      </c>
      <c r="D1443" s="172" t="s">
        <v>25367</v>
      </c>
    </row>
    <row r="1444" spans="1:4" ht="11.85" customHeight="1" x14ac:dyDescent="0.25">
      <c r="A1444" s="170" t="s">
        <v>19841</v>
      </c>
      <c r="B1444" s="170" t="s">
        <v>19842</v>
      </c>
      <c r="C1444" s="171" t="s">
        <v>6</v>
      </c>
      <c r="D1444" s="172" t="s">
        <v>25368</v>
      </c>
    </row>
    <row r="1445" spans="1:4" ht="12" customHeight="1" x14ac:dyDescent="0.25">
      <c r="A1445" s="170" t="s">
        <v>19843</v>
      </c>
      <c r="B1445" s="170" t="s">
        <v>19844</v>
      </c>
      <c r="C1445" s="171" t="s">
        <v>6</v>
      </c>
      <c r="D1445" s="172" t="s">
        <v>25369</v>
      </c>
    </row>
    <row r="1446" spans="1:4" ht="11.85" customHeight="1" x14ac:dyDescent="0.25">
      <c r="A1446" s="170" t="s">
        <v>19845</v>
      </c>
      <c r="B1446" s="170" t="s">
        <v>19846</v>
      </c>
      <c r="C1446" s="171" t="s">
        <v>6</v>
      </c>
      <c r="D1446" s="172" t="s">
        <v>25305</v>
      </c>
    </row>
    <row r="1447" spans="1:4" ht="11.85" customHeight="1" x14ac:dyDescent="0.25">
      <c r="A1447" s="170" t="s">
        <v>19847</v>
      </c>
      <c r="B1447" s="170" t="s">
        <v>19848</v>
      </c>
      <c r="C1447" s="171" t="s">
        <v>6</v>
      </c>
      <c r="D1447" s="172" t="s">
        <v>25306</v>
      </c>
    </row>
    <row r="1448" spans="1:4" ht="11.85" customHeight="1" x14ac:dyDescent="0.25">
      <c r="A1448" s="170" t="s">
        <v>19849</v>
      </c>
      <c r="B1448" s="170" t="s">
        <v>19850</v>
      </c>
      <c r="C1448" s="171" t="s">
        <v>6</v>
      </c>
      <c r="D1448" s="172" t="s">
        <v>25370</v>
      </c>
    </row>
    <row r="1449" spans="1:4" ht="11.85" customHeight="1" x14ac:dyDescent="0.25">
      <c r="A1449" s="170" t="s">
        <v>19851</v>
      </c>
      <c r="B1449" s="170" t="s">
        <v>19852</v>
      </c>
      <c r="C1449" s="171" t="s">
        <v>6</v>
      </c>
      <c r="D1449" s="172" t="s">
        <v>25371</v>
      </c>
    </row>
    <row r="1450" spans="1:4" ht="11.85" customHeight="1" x14ac:dyDescent="0.25">
      <c r="A1450" s="170" t="s">
        <v>19853</v>
      </c>
      <c r="B1450" s="170" t="s">
        <v>19854</v>
      </c>
      <c r="C1450" s="171" t="s">
        <v>6</v>
      </c>
      <c r="D1450" s="172" t="s">
        <v>25372</v>
      </c>
    </row>
    <row r="1451" spans="1:4" ht="11.85" customHeight="1" x14ac:dyDescent="0.25">
      <c r="A1451" s="170" t="s">
        <v>19855</v>
      </c>
      <c r="B1451" s="170" t="s">
        <v>19856</v>
      </c>
      <c r="C1451" s="171" t="s">
        <v>6</v>
      </c>
      <c r="D1451" s="172" t="s">
        <v>25307</v>
      </c>
    </row>
    <row r="1452" spans="1:4" ht="11.85" customHeight="1" x14ac:dyDescent="0.25">
      <c r="A1452" s="170" t="s">
        <v>19857</v>
      </c>
      <c r="B1452" s="170" t="s">
        <v>19858</v>
      </c>
      <c r="C1452" s="171" t="s">
        <v>37</v>
      </c>
      <c r="D1452" s="172" t="s">
        <v>25373</v>
      </c>
    </row>
    <row r="1453" spans="1:4" ht="11.85" customHeight="1" x14ac:dyDescent="0.25">
      <c r="A1453" s="170" t="s">
        <v>19859</v>
      </c>
      <c r="B1453" s="170" t="s">
        <v>19860</v>
      </c>
      <c r="C1453" s="171" t="s">
        <v>6</v>
      </c>
      <c r="D1453" s="172" t="s">
        <v>25374</v>
      </c>
    </row>
    <row r="1454" spans="1:4" ht="11.85" customHeight="1" x14ac:dyDescent="0.25">
      <c r="A1454" s="170" t="s">
        <v>19861</v>
      </c>
      <c r="B1454" s="170" t="s">
        <v>19862</v>
      </c>
      <c r="C1454" s="171" t="s">
        <v>6</v>
      </c>
      <c r="D1454" s="172" t="s">
        <v>25375</v>
      </c>
    </row>
    <row r="1455" spans="1:4" ht="11.85" customHeight="1" x14ac:dyDescent="0.25">
      <c r="A1455" s="170" t="s">
        <v>19863</v>
      </c>
      <c r="B1455" s="170" t="s">
        <v>19864</v>
      </c>
      <c r="C1455" s="171" t="s">
        <v>17789</v>
      </c>
      <c r="D1455" s="172" t="s">
        <v>24704</v>
      </c>
    </row>
    <row r="1456" spans="1:4" ht="12" customHeight="1" x14ac:dyDescent="0.25">
      <c r="A1456" s="170" t="s">
        <v>19865</v>
      </c>
      <c r="B1456" s="170" t="s">
        <v>19866</v>
      </c>
      <c r="C1456" s="171" t="s">
        <v>6</v>
      </c>
      <c r="D1456" s="172" t="s">
        <v>25376</v>
      </c>
    </row>
    <row r="1457" spans="1:4" ht="11.85" customHeight="1" x14ac:dyDescent="0.25">
      <c r="A1457" s="170" t="s">
        <v>19867</v>
      </c>
      <c r="B1457" s="170" t="s">
        <v>19868</v>
      </c>
      <c r="C1457" s="171" t="s">
        <v>6</v>
      </c>
      <c r="D1457" s="172" t="s">
        <v>25377</v>
      </c>
    </row>
    <row r="1458" spans="1:4" ht="11.85" customHeight="1" x14ac:dyDescent="0.25">
      <c r="A1458" s="170" t="s">
        <v>19869</v>
      </c>
      <c r="B1458" s="170" t="s">
        <v>19870</v>
      </c>
      <c r="C1458" s="171" t="s">
        <v>6</v>
      </c>
      <c r="D1458" s="172" t="s">
        <v>25378</v>
      </c>
    </row>
    <row r="1459" spans="1:4" ht="11.85" customHeight="1" x14ac:dyDescent="0.25">
      <c r="A1459" s="170" t="s">
        <v>19871</v>
      </c>
      <c r="B1459" s="170" t="s">
        <v>19872</v>
      </c>
      <c r="C1459" s="171" t="s">
        <v>48</v>
      </c>
      <c r="D1459" s="172" t="s">
        <v>25379</v>
      </c>
    </row>
    <row r="1460" spans="1:4" ht="21.9" customHeight="1" x14ac:dyDescent="0.25">
      <c r="A1460" s="170" t="s">
        <v>19873</v>
      </c>
      <c r="B1460" s="170" t="s">
        <v>19874</v>
      </c>
      <c r="C1460" s="171" t="s">
        <v>37</v>
      </c>
      <c r="D1460" s="172" t="s">
        <v>25380</v>
      </c>
    </row>
    <row r="1461" spans="1:4" ht="12" customHeight="1" x14ac:dyDescent="0.25">
      <c r="A1461" s="170" t="s">
        <v>19875</v>
      </c>
      <c r="B1461" s="170" t="s">
        <v>19876</v>
      </c>
      <c r="C1461" s="171" t="s">
        <v>37</v>
      </c>
      <c r="D1461" s="172" t="s">
        <v>25381</v>
      </c>
    </row>
    <row r="1462" spans="1:4" ht="11.85" customHeight="1" x14ac:dyDescent="0.25">
      <c r="A1462" s="170" t="s">
        <v>19877</v>
      </c>
      <c r="B1462" s="170" t="s">
        <v>19878</v>
      </c>
      <c r="C1462" s="171" t="s">
        <v>6</v>
      </c>
      <c r="D1462" s="172" t="s">
        <v>25382</v>
      </c>
    </row>
    <row r="1463" spans="1:4" ht="11.85" customHeight="1" x14ac:dyDescent="0.25">
      <c r="A1463" s="170" t="s">
        <v>19879</v>
      </c>
      <c r="B1463" s="170" t="s">
        <v>19880</v>
      </c>
      <c r="C1463" s="171" t="s">
        <v>37</v>
      </c>
      <c r="D1463" s="172" t="s">
        <v>25383</v>
      </c>
    </row>
    <row r="1464" spans="1:4" ht="11.85" customHeight="1" x14ac:dyDescent="0.25">
      <c r="A1464" s="170" t="s">
        <v>19881</v>
      </c>
      <c r="B1464" s="170" t="s">
        <v>19882</v>
      </c>
      <c r="C1464" s="171" t="s">
        <v>37</v>
      </c>
      <c r="D1464" s="172" t="s">
        <v>25384</v>
      </c>
    </row>
    <row r="1465" spans="1:4" ht="11.85" customHeight="1" x14ac:dyDescent="0.25">
      <c r="A1465" s="170" t="s">
        <v>19883</v>
      </c>
      <c r="B1465" s="170" t="s">
        <v>19884</v>
      </c>
      <c r="C1465" s="171" t="s">
        <v>37</v>
      </c>
      <c r="D1465" s="172" t="s">
        <v>25385</v>
      </c>
    </row>
    <row r="1466" spans="1:4" ht="11.85" customHeight="1" x14ac:dyDescent="0.25">
      <c r="A1466" s="170" t="s">
        <v>19885</v>
      </c>
      <c r="B1466" s="170" t="s">
        <v>19886</v>
      </c>
      <c r="C1466" s="171" t="s">
        <v>17789</v>
      </c>
      <c r="D1466" s="172" t="s">
        <v>24704</v>
      </c>
    </row>
    <row r="1467" spans="1:4" ht="11.85" customHeight="1" x14ac:dyDescent="0.25">
      <c r="A1467" s="170" t="s">
        <v>19887</v>
      </c>
      <c r="B1467" s="170" t="s">
        <v>19888</v>
      </c>
      <c r="C1467" s="171" t="s">
        <v>6</v>
      </c>
      <c r="D1467" s="172" t="s">
        <v>25386</v>
      </c>
    </row>
    <row r="1468" spans="1:4" ht="21.9" customHeight="1" x14ac:dyDescent="0.25">
      <c r="A1468" s="170" t="s">
        <v>19889</v>
      </c>
      <c r="B1468" s="170" t="s">
        <v>19890</v>
      </c>
      <c r="C1468" s="171" t="s">
        <v>6</v>
      </c>
      <c r="D1468" s="172" t="s">
        <v>24335</v>
      </c>
    </row>
    <row r="1469" spans="1:4" ht="11.85" customHeight="1" x14ac:dyDescent="0.25">
      <c r="A1469" s="170" t="s">
        <v>19891</v>
      </c>
      <c r="B1469" s="170" t="s">
        <v>19892</v>
      </c>
      <c r="C1469" s="171" t="s">
        <v>6</v>
      </c>
      <c r="D1469" s="172" t="s">
        <v>25387</v>
      </c>
    </row>
    <row r="1470" spans="1:4" ht="11.85" customHeight="1" x14ac:dyDescent="0.25">
      <c r="A1470" s="170" t="s">
        <v>19893</v>
      </c>
      <c r="B1470" s="170" t="s">
        <v>19894</v>
      </c>
      <c r="C1470" s="171" t="s">
        <v>6</v>
      </c>
      <c r="D1470" s="172" t="s">
        <v>25388</v>
      </c>
    </row>
    <row r="1471" spans="1:4" ht="12" customHeight="1" x14ac:dyDescent="0.25">
      <c r="A1471" s="170" t="s">
        <v>19895</v>
      </c>
      <c r="B1471" s="170" t="s">
        <v>19896</v>
      </c>
      <c r="C1471" s="171" t="s">
        <v>6</v>
      </c>
      <c r="D1471" s="172" t="s">
        <v>25389</v>
      </c>
    </row>
    <row r="1472" spans="1:4" ht="11.85" customHeight="1" x14ac:dyDescent="0.25">
      <c r="A1472" s="170" t="s">
        <v>19897</v>
      </c>
      <c r="B1472" s="170" t="s">
        <v>19898</v>
      </c>
      <c r="C1472" s="171" t="s">
        <v>6</v>
      </c>
      <c r="D1472" s="172" t="s">
        <v>24087</v>
      </c>
    </row>
    <row r="1473" spans="1:4" ht="11.85" customHeight="1" x14ac:dyDescent="0.25">
      <c r="A1473" s="170" t="s">
        <v>19899</v>
      </c>
      <c r="B1473" s="170" t="s">
        <v>19900</v>
      </c>
      <c r="C1473" s="171" t="s">
        <v>6</v>
      </c>
      <c r="D1473" s="172" t="s">
        <v>25390</v>
      </c>
    </row>
    <row r="1474" spans="1:4" ht="11.85" customHeight="1" x14ac:dyDescent="0.25">
      <c r="A1474" s="170" t="s">
        <v>19901</v>
      </c>
      <c r="B1474" s="170" t="s">
        <v>19902</v>
      </c>
      <c r="C1474" s="171" t="s">
        <v>6</v>
      </c>
      <c r="D1474" s="172" t="s">
        <v>24505</v>
      </c>
    </row>
    <row r="1475" spans="1:4" ht="11.85" customHeight="1" x14ac:dyDescent="0.25">
      <c r="A1475" s="170" t="s">
        <v>19903</v>
      </c>
      <c r="B1475" s="170" t="s">
        <v>19904</v>
      </c>
      <c r="C1475" s="171" t="s">
        <v>6</v>
      </c>
      <c r="D1475" s="172" t="s">
        <v>25391</v>
      </c>
    </row>
    <row r="1476" spans="1:4" ht="12" customHeight="1" x14ac:dyDescent="0.25">
      <c r="A1476" s="170" t="s">
        <v>19905</v>
      </c>
      <c r="B1476" s="170" t="s">
        <v>19906</v>
      </c>
      <c r="C1476" s="171" t="s">
        <v>48</v>
      </c>
      <c r="D1476" s="172" t="s">
        <v>25392</v>
      </c>
    </row>
    <row r="1477" spans="1:4" ht="11.85" customHeight="1" x14ac:dyDescent="0.25">
      <c r="A1477" s="173" t="s">
        <v>19907</v>
      </c>
      <c r="B1477" s="173" t="s">
        <v>19908</v>
      </c>
      <c r="C1477" s="174" t="s">
        <v>48</v>
      </c>
      <c r="D1477" s="175" t="s">
        <v>25393</v>
      </c>
    </row>
    <row r="1478" spans="1:4" ht="12.75" customHeight="1" x14ac:dyDescent="0.3">
      <c r="A1478"/>
      <c r="B1478"/>
      <c r="C1478"/>
      <c r="D1478"/>
    </row>
    <row r="1479" spans="1:4" ht="1.65" customHeight="1" x14ac:dyDescent="0.3">
      <c r="A1479" s="406" t="s">
        <v>24710</v>
      </c>
      <c r="B1479" s="406"/>
      <c r="C1479"/>
      <c r="D1479"/>
    </row>
    <row r="1480" spans="1:4" ht="7.35" customHeight="1" x14ac:dyDescent="0.3">
      <c r="A1480" s="406"/>
      <c r="B1480" s="406"/>
      <c r="C1480"/>
      <c r="D1480"/>
    </row>
    <row r="1481" spans="1:4" ht="0.75" customHeight="1" x14ac:dyDescent="0.3">
      <c r="A1481"/>
      <c r="B1481"/>
      <c r="C1481"/>
      <c r="D1481"/>
    </row>
    <row r="1482" spans="1:4" ht="14.4" x14ac:dyDescent="0.3">
      <c r="A1482"/>
      <c r="B1482"/>
      <c r="C1482"/>
      <c r="D1482"/>
    </row>
    <row r="1483" spans="1:4" ht="13.5" customHeight="1" x14ac:dyDescent="0.3">
      <c r="A1483"/>
      <c r="B1483"/>
      <c r="C1483" s="404"/>
      <c r="D1483" s="404"/>
    </row>
    <row r="1484" spans="1:4" ht="48.6" customHeight="1" x14ac:dyDescent="0.3">
      <c r="A1484"/>
      <c r="B1484"/>
      <c r="C1484"/>
      <c r="D1484"/>
    </row>
    <row r="1485" spans="1:4" ht="13.5" customHeight="1" x14ac:dyDescent="0.3">
      <c r="A1485"/>
      <c r="B1485"/>
      <c r="C1485"/>
      <c r="D1485"/>
    </row>
    <row r="1486" spans="1:4" ht="11.1" customHeight="1" x14ac:dyDescent="0.3">
      <c r="A1486"/>
      <c r="B1486"/>
      <c r="C1486"/>
      <c r="D1486"/>
    </row>
    <row r="1487" spans="1:4" ht="11.25" customHeight="1" x14ac:dyDescent="0.25">
      <c r="A1487" s="405" t="s">
        <v>24685</v>
      </c>
      <c r="B1487" s="405"/>
      <c r="C1487" s="167"/>
      <c r="D1487" s="167"/>
    </row>
    <row r="1488" spans="1:4" ht="24.9" customHeight="1" x14ac:dyDescent="0.3">
      <c r="A1488"/>
      <c r="B1488"/>
      <c r="C1488"/>
      <c r="D1488"/>
    </row>
    <row r="1489" spans="1:4" ht="9" customHeight="1" x14ac:dyDescent="0.3">
      <c r="A1489" s="169" t="s">
        <v>17748</v>
      </c>
      <c r="B1489" s="169" t="s">
        <v>5161</v>
      </c>
      <c r="C1489"/>
      <c r="D1489"/>
    </row>
    <row r="1490" spans="1:4" ht="12.15" customHeight="1" x14ac:dyDescent="0.3">
      <c r="A1490"/>
      <c r="B1490"/>
      <c r="C1490"/>
      <c r="D1490"/>
    </row>
    <row r="1491" spans="1:4" ht="0.6" customHeight="1" x14ac:dyDescent="0.25">
      <c r="A1491" s="407" t="s">
        <v>19909</v>
      </c>
      <c r="B1491" s="407" t="s">
        <v>19910</v>
      </c>
      <c r="C1491" s="408" t="s">
        <v>48</v>
      </c>
      <c r="D1491" s="409" t="s">
        <v>25394</v>
      </c>
    </row>
    <row r="1492" spans="1:4" ht="11.4" customHeight="1" x14ac:dyDescent="0.25">
      <c r="A1492" s="407"/>
      <c r="B1492" s="407"/>
      <c r="C1492" s="408"/>
      <c r="D1492" s="409"/>
    </row>
    <row r="1493" spans="1:4" ht="11.85" customHeight="1" x14ac:dyDescent="0.25">
      <c r="A1493" s="170" t="s">
        <v>19911</v>
      </c>
      <c r="B1493" s="170" t="s">
        <v>19912</v>
      </c>
      <c r="C1493" s="171" t="s">
        <v>48</v>
      </c>
      <c r="D1493" s="172" t="s">
        <v>25395</v>
      </c>
    </row>
    <row r="1494" spans="1:4" ht="11.85" customHeight="1" x14ac:dyDescent="0.25">
      <c r="A1494" s="170" t="s">
        <v>19913</v>
      </c>
      <c r="B1494" s="170" t="s">
        <v>19914</v>
      </c>
      <c r="C1494" s="171" t="s">
        <v>6</v>
      </c>
      <c r="D1494" s="172" t="s">
        <v>25396</v>
      </c>
    </row>
    <row r="1495" spans="1:4" ht="11.85" customHeight="1" x14ac:dyDescent="0.25">
      <c r="A1495" s="170" t="s">
        <v>19915</v>
      </c>
      <c r="B1495" s="170" t="s">
        <v>19916</v>
      </c>
      <c r="C1495" s="171" t="s">
        <v>6</v>
      </c>
      <c r="D1495" s="172" t="s">
        <v>25397</v>
      </c>
    </row>
    <row r="1496" spans="1:4" ht="11.85" customHeight="1" x14ac:dyDescent="0.25">
      <c r="A1496" s="170" t="s">
        <v>19917</v>
      </c>
      <c r="B1496" s="170" t="s">
        <v>19918</v>
      </c>
      <c r="C1496" s="171" t="s">
        <v>37</v>
      </c>
      <c r="D1496" s="172" t="s">
        <v>25398</v>
      </c>
    </row>
    <row r="1497" spans="1:4" ht="12" customHeight="1" x14ac:dyDescent="0.25">
      <c r="A1497" s="170" t="s">
        <v>19919</v>
      </c>
      <c r="B1497" s="170" t="s">
        <v>19920</v>
      </c>
      <c r="C1497" s="171" t="s">
        <v>6</v>
      </c>
      <c r="D1497" s="172" t="s">
        <v>25399</v>
      </c>
    </row>
    <row r="1498" spans="1:4" ht="11.85" customHeight="1" x14ac:dyDescent="0.25">
      <c r="A1498" s="170" t="s">
        <v>19921</v>
      </c>
      <c r="B1498" s="170" t="s">
        <v>19922</v>
      </c>
      <c r="C1498" s="171" t="s">
        <v>48</v>
      </c>
      <c r="D1498" s="172" t="s">
        <v>25400</v>
      </c>
    </row>
    <row r="1499" spans="1:4" ht="11.85" customHeight="1" x14ac:dyDescent="0.25">
      <c r="A1499" s="170" t="s">
        <v>19923</v>
      </c>
      <c r="B1499" s="170" t="s">
        <v>19924</v>
      </c>
      <c r="C1499" s="171" t="s">
        <v>48</v>
      </c>
      <c r="D1499" s="172" t="s">
        <v>25401</v>
      </c>
    </row>
    <row r="1500" spans="1:4" ht="11.85" customHeight="1" x14ac:dyDescent="0.25">
      <c r="A1500" s="170" t="s">
        <v>19925</v>
      </c>
      <c r="B1500" s="170" t="s">
        <v>19926</v>
      </c>
      <c r="C1500" s="171" t="s">
        <v>48</v>
      </c>
      <c r="D1500" s="172" t="s">
        <v>25402</v>
      </c>
    </row>
    <row r="1501" spans="1:4" ht="11.85" customHeight="1" x14ac:dyDescent="0.25">
      <c r="A1501" s="170" t="s">
        <v>19927</v>
      </c>
      <c r="B1501" s="170" t="s">
        <v>19928</v>
      </c>
      <c r="C1501" s="171" t="s">
        <v>6</v>
      </c>
      <c r="D1501" s="172" t="s">
        <v>25403</v>
      </c>
    </row>
    <row r="1502" spans="1:4" ht="11.85" customHeight="1" x14ac:dyDescent="0.25">
      <c r="A1502" s="170" t="s">
        <v>19929</v>
      </c>
      <c r="B1502" s="170" t="s">
        <v>19930</v>
      </c>
      <c r="C1502" s="171" t="s">
        <v>6</v>
      </c>
      <c r="D1502" s="172" t="s">
        <v>25404</v>
      </c>
    </row>
    <row r="1503" spans="1:4" ht="12" customHeight="1" x14ac:dyDescent="0.25">
      <c r="A1503" s="170" t="s">
        <v>19931</v>
      </c>
      <c r="B1503" s="170" t="s">
        <v>19932</v>
      </c>
      <c r="C1503" s="171" t="s">
        <v>48</v>
      </c>
      <c r="D1503" s="172" t="s">
        <v>25405</v>
      </c>
    </row>
    <row r="1504" spans="1:4" ht="11.85" customHeight="1" x14ac:dyDescent="0.25">
      <c r="A1504" s="170" t="s">
        <v>19933</v>
      </c>
      <c r="B1504" s="170" t="s">
        <v>19934</v>
      </c>
      <c r="C1504" s="171" t="s">
        <v>17789</v>
      </c>
      <c r="D1504" s="172" t="s">
        <v>24704</v>
      </c>
    </row>
    <row r="1505" spans="1:4" ht="11.85" customHeight="1" x14ac:dyDescent="0.25">
      <c r="A1505" s="170" t="s">
        <v>19935</v>
      </c>
      <c r="B1505" s="170" t="s">
        <v>19936</v>
      </c>
      <c r="C1505" s="171" t="s">
        <v>37</v>
      </c>
      <c r="D1505" s="172" t="s">
        <v>25406</v>
      </c>
    </row>
    <row r="1506" spans="1:4" ht="11.85" customHeight="1" x14ac:dyDescent="0.25">
      <c r="A1506" s="170" t="s">
        <v>19937</v>
      </c>
      <c r="B1506" s="170" t="s">
        <v>19938</v>
      </c>
      <c r="C1506" s="171" t="s">
        <v>47</v>
      </c>
      <c r="D1506" s="172" t="s">
        <v>25407</v>
      </c>
    </row>
    <row r="1507" spans="1:4" ht="11.85" customHeight="1" x14ac:dyDescent="0.25">
      <c r="A1507" s="170" t="s">
        <v>19939</v>
      </c>
      <c r="B1507" s="170" t="s">
        <v>19940</v>
      </c>
      <c r="C1507" s="171" t="s">
        <v>6</v>
      </c>
      <c r="D1507" s="172" t="s">
        <v>25408</v>
      </c>
    </row>
    <row r="1508" spans="1:4" ht="12" customHeight="1" x14ac:dyDescent="0.25">
      <c r="A1508" s="170" t="s">
        <v>19941</v>
      </c>
      <c r="B1508" s="170" t="s">
        <v>19942</v>
      </c>
      <c r="C1508" s="171" t="s">
        <v>6</v>
      </c>
      <c r="D1508" s="172" t="s">
        <v>25409</v>
      </c>
    </row>
    <row r="1509" spans="1:4" ht="11.85" customHeight="1" x14ac:dyDescent="0.25">
      <c r="A1509" s="170" t="s">
        <v>19943</v>
      </c>
      <c r="B1509" s="170" t="s">
        <v>19944</v>
      </c>
      <c r="C1509" s="171" t="s">
        <v>6</v>
      </c>
      <c r="D1509" s="172" t="s">
        <v>25410</v>
      </c>
    </row>
    <row r="1510" spans="1:4" ht="11.85" customHeight="1" x14ac:dyDescent="0.25">
      <c r="A1510" s="170" t="s">
        <v>19945</v>
      </c>
      <c r="B1510" s="170" t="s">
        <v>19946</v>
      </c>
      <c r="C1510" s="171" t="s">
        <v>6</v>
      </c>
      <c r="D1510" s="172" t="s">
        <v>25411</v>
      </c>
    </row>
    <row r="1511" spans="1:4" ht="11.85" customHeight="1" x14ac:dyDescent="0.25">
      <c r="A1511" s="170" t="s">
        <v>19947</v>
      </c>
      <c r="B1511" s="170" t="s">
        <v>19948</v>
      </c>
      <c r="C1511" s="171" t="s">
        <v>6</v>
      </c>
      <c r="D1511" s="172" t="s">
        <v>25412</v>
      </c>
    </row>
    <row r="1512" spans="1:4" ht="11.85" customHeight="1" x14ac:dyDescent="0.25">
      <c r="A1512" s="170" t="s">
        <v>19949</v>
      </c>
      <c r="B1512" s="170" t="s">
        <v>19950</v>
      </c>
      <c r="C1512" s="171" t="s">
        <v>6</v>
      </c>
      <c r="D1512" s="172" t="s">
        <v>25413</v>
      </c>
    </row>
    <row r="1513" spans="1:4" ht="11.85" customHeight="1" x14ac:dyDescent="0.25">
      <c r="A1513" s="170" t="s">
        <v>19951</v>
      </c>
      <c r="B1513" s="170" t="s">
        <v>19952</v>
      </c>
      <c r="C1513" s="171" t="s">
        <v>6</v>
      </c>
      <c r="D1513" s="172" t="s">
        <v>25414</v>
      </c>
    </row>
    <row r="1514" spans="1:4" ht="11.85" customHeight="1" x14ac:dyDescent="0.25">
      <c r="A1514" s="170" t="s">
        <v>19953</v>
      </c>
      <c r="B1514" s="170" t="s">
        <v>19954</v>
      </c>
      <c r="C1514" s="171" t="s">
        <v>6</v>
      </c>
      <c r="D1514" s="172" t="s">
        <v>25415</v>
      </c>
    </row>
    <row r="1515" spans="1:4" ht="11.85" customHeight="1" x14ac:dyDescent="0.25">
      <c r="A1515" s="170" t="s">
        <v>19955</v>
      </c>
      <c r="B1515" s="170" t="s">
        <v>19956</v>
      </c>
      <c r="C1515" s="171" t="s">
        <v>6</v>
      </c>
      <c r="D1515" s="172" t="s">
        <v>25416</v>
      </c>
    </row>
    <row r="1516" spans="1:4" ht="11.85" customHeight="1" x14ac:dyDescent="0.25">
      <c r="A1516" s="170" t="s">
        <v>19957</v>
      </c>
      <c r="B1516" s="170" t="s">
        <v>19958</v>
      </c>
      <c r="C1516" s="171" t="s">
        <v>6</v>
      </c>
      <c r="D1516" s="172" t="s">
        <v>25417</v>
      </c>
    </row>
    <row r="1517" spans="1:4" ht="11.85" customHeight="1" x14ac:dyDescent="0.25">
      <c r="A1517" s="170" t="s">
        <v>19959</v>
      </c>
      <c r="B1517" s="170" t="s">
        <v>19960</v>
      </c>
      <c r="C1517" s="171" t="s">
        <v>6</v>
      </c>
      <c r="D1517" s="172" t="s">
        <v>25418</v>
      </c>
    </row>
    <row r="1518" spans="1:4" ht="11.85" customHeight="1" x14ac:dyDescent="0.25">
      <c r="A1518" s="170" t="s">
        <v>19961</v>
      </c>
      <c r="B1518" s="170" t="s">
        <v>19962</v>
      </c>
      <c r="C1518" s="171" t="s">
        <v>6</v>
      </c>
      <c r="D1518" s="172" t="s">
        <v>24319</v>
      </c>
    </row>
    <row r="1519" spans="1:4" ht="12" customHeight="1" x14ac:dyDescent="0.25">
      <c r="A1519" s="170" t="s">
        <v>19963</v>
      </c>
      <c r="B1519" s="170" t="s">
        <v>19964</v>
      </c>
      <c r="C1519" s="171" t="s">
        <v>6</v>
      </c>
      <c r="D1519" s="172" t="s">
        <v>25419</v>
      </c>
    </row>
    <row r="1520" spans="1:4" ht="11.85" customHeight="1" x14ac:dyDescent="0.25">
      <c r="A1520" s="170" t="s">
        <v>19965</v>
      </c>
      <c r="B1520" s="170" t="s">
        <v>19966</v>
      </c>
      <c r="C1520" s="171" t="s">
        <v>6</v>
      </c>
      <c r="D1520" s="172" t="s">
        <v>25420</v>
      </c>
    </row>
    <row r="1521" spans="1:4" ht="11.85" customHeight="1" x14ac:dyDescent="0.25">
      <c r="A1521" s="170" t="s">
        <v>19967</v>
      </c>
      <c r="B1521" s="170" t="s">
        <v>19968</v>
      </c>
      <c r="C1521" s="171" t="s">
        <v>6</v>
      </c>
      <c r="D1521" s="172" t="s">
        <v>25421</v>
      </c>
    </row>
    <row r="1522" spans="1:4" ht="11.85" customHeight="1" x14ac:dyDescent="0.25">
      <c r="A1522" s="170" t="s">
        <v>19969</v>
      </c>
      <c r="B1522" s="170" t="s">
        <v>19970</v>
      </c>
      <c r="C1522" s="171" t="s">
        <v>6</v>
      </c>
      <c r="D1522" s="172" t="s">
        <v>25422</v>
      </c>
    </row>
    <row r="1523" spans="1:4" ht="11.85" customHeight="1" x14ac:dyDescent="0.25">
      <c r="A1523" s="170" t="s">
        <v>19971</v>
      </c>
      <c r="B1523" s="170" t="s">
        <v>19972</v>
      </c>
      <c r="C1523" s="171" t="s">
        <v>6</v>
      </c>
      <c r="D1523" s="172" t="s">
        <v>25423</v>
      </c>
    </row>
    <row r="1524" spans="1:4" ht="12" customHeight="1" x14ac:dyDescent="0.25">
      <c r="A1524" s="170" t="s">
        <v>19973</v>
      </c>
      <c r="B1524" s="170" t="s">
        <v>19974</v>
      </c>
      <c r="C1524" s="171" t="s">
        <v>6</v>
      </c>
      <c r="D1524" s="172" t="s">
        <v>25424</v>
      </c>
    </row>
    <row r="1525" spans="1:4" ht="11.85" customHeight="1" x14ac:dyDescent="0.25">
      <c r="A1525" s="170" t="s">
        <v>19975</v>
      </c>
      <c r="B1525" s="170" t="s">
        <v>19976</v>
      </c>
      <c r="C1525" s="171" t="s">
        <v>6</v>
      </c>
      <c r="D1525" s="172" t="s">
        <v>25425</v>
      </c>
    </row>
    <row r="1526" spans="1:4" ht="11.85" customHeight="1" x14ac:dyDescent="0.25">
      <c r="A1526" s="170" t="s">
        <v>19977</v>
      </c>
      <c r="B1526" s="170" t="s">
        <v>19978</v>
      </c>
      <c r="C1526" s="171" t="s">
        <v>6</v>
      </c>
      <c r="D1526" s="172" t="s">
        <v>24281</v>
      </c>
    </row>
    <row r="1527" spans="1:4" ht="11.85" customHeight="1" x14ac:dyDescent="0.25">
      <c r="A1527" s="170" t="s">
        <v>19979</v>
      </c>
      <c r="B1527" s="170" t="s">
        <v>19980</v>
      </c>
      <c r="C1527" s="171" t="s">
        <v>6</v>
      </c>
      <c r="D1527" s="172" t="s">
        <v>25426</v>
      </c>
    </row>
    <row r="1528" spans="1:4" ht="11.85" customHeight="1" x14ac:dyDescent="0.25">
      <c r="A1528" s="170" t="s">
        <v>19981</v>
      </c>
      <c r="B1528" s="170" t="s">
        <v>19982</v>
      </c>
      <c r="C1528" s="171" t="s">
        <v>17789</v>
      </c>
      <c r="D1528" s="172" t="s">
        <v>24704</v>
      </c>
    </row>
    <row r="1529" spans="1:4" ht="11.85" customHeight="1" x14ac:dyDescent="0.25">
      <c r="A1529" s="170" t="s">
        <v>19983</v>
      </c>
      <c r="B1529" s="170" t="s">
        <v>19984</v>
      </c>
      <c r="C1529" s="171" t="s">
        <v>37</v>
      </c>
      <c r="D1529" s="172" t="s">
        <v>24515</v>
      </c>
    </row>
    <row r="1530" spans="1:4" ht="12" customHeight="1" x14ac:dyDescent="0.25">
      <c r="A1530" s="170" t="s">
        <v>19985</v>
      </c>
      <c r="B1530" s="170" t="s">
        <v>19986</v>
      </c>
      <c r="C1530" s="171" t="s">
        <v>37</v>
      </c>
      <c r="D1530" s="172" t="s">
        <v>23913</v>
      </c>
    </row>
    <row r="1531" spans="1:4" ht="11.85" customHeight="1" x14ac:dyDescent="0.25">
      <c r="A1531" s="170" t="s">
        <v>19987</v>
      </c>
      <c r="B1531" s="170" t="s">
        <v>177</v>
      </c>
      <c r="C1531" s="171" t="s">
        <v>37</v>
      </c>
      <c r="D1531" s="172" t="s">
        <v>23954</v>
      </c>
    </row>
    <row r="1532" spans="1:4" ht="11.85" customHeight="1" x14ac:dyDescent="0.25">
      <c r="A1532" s="170" t="s">
        <v>19988</v>
      </c>
      <c r="B1532" s="170" t="s">
        <v>17891</v>
      </c>
      <c r="C1532" s="171" t="s">
        <v>17789</v>
      </c>
      <c r="D1532" s="172" t="s">
        <v>24704</v>
      </c>
    </row>
    <row r="1533" spans="1:4" ht="11.85" customHeight="1" x14ac:dyDescent="0.25">
      <c r="A1533" s="170" t="s">
        <v>19989</v>
      </c>
      <c r="B1533" s="170" t="s">
        <v>19990</v>
      </c>
      <c r="C1533" s="171" t="s">
        <v>6</v>
      </c>
      <c r="D1533" s="172" t="s">
        <v>24611</v>
      </c>
    </row>
    <row r="1534" spans="1:4" ht="11.85" customHeight="1" x14ac:dyDescent="0.25">
      <c r="A1534" s="170" t="s">
        <v>19991</v>
      </c>
      <c r="B1534" s="170" t="s">
        <v>19992</v>
      </c>
      <c r="C1534" s="171" t="s">
        <v>6</v>
      </c>
      <c r="D1534" s="172" t="s">
        <v>17664</v>
      </c>
    </row>
    <row r="1535" spans="1:4" ht="12" customHeight="1" x14ac:dyDescent="0.25">
      <c r="A1535" s="170" t="s">
        <v>19993</v>
      </c>
      <c r="B1535" s="170" t="s">
        <v>179</v>
      </c>
      <c r="C1535" s="171" t="s">
        <v>6</v>
      </c>
      <c r="D1535" s="172" t="s">
        <v>17668</v>
      </c>
    </row>
    <row r="1536" spans="1:4" ht="11.85" customHeight="1" x14ac:dyDescent="0.25">
      <c r="A1536" s="170" t="s">
        <v>19994</v>
      </c>
      <c r="B1536" s="170" t="s">
        <v>178</v>
      </c>
      <c r="C1536" s="171" t="s">
        <v>6</v>
      </c>
      <c r="D1536" s="172" t="s">
        <v>17677</v>
      </c>
    </row>
    <row r="1537" spans="1:4" ht="11.85" customHeight="1" x14ac:dyDescent="0.25">
      <c r="A1537" s="170" t="s">
        <v>19995</v>
      </c>
      <c r="B1537" s="170" t="s">
        <v>19996</v>
      </c>
      <c r="C1537" s="171" t="s">
        <v>6</v>
      </c>
      <c r="D1537" s="172" t="s">
        <v>24288</v>
      </c>
    </row>
    <row r="1538" spans="1:4" ht="11.85" customHeight="1" x14ac:dyDescent="0.25">
      <c r="A1538" s="170" t="s">
        <v>19997</v>
      </c>
      <c r="B1538" s="170" t="s">
        <v>19998</v>
      </c>
      <c r="C1538" s="171" t="s">
        <v>6</v>
      </c>
      <c r="D1538" s="172" t="s">
        <v>25427</v>
      </c>
    </row>
    <row r="1539" spans="1:4" ht="11.85" customHeight="1" x14ac:dyDescent="0.25">
      <c r="A1539" s="170" t="s">
        <v>19999</v>
      </c>
      <c r="B1539" s="170" t="s">
        <v>20000</v>
      </c>
      <c r="C1539" s="171" t="s">
        <v>6</v>
      </c>
      <c r="D1539" s="172" t="s">
        <v>25428</v>
      </c>
    </row>
    <row r="1540" spans="1:4" ht="12" customHeight="1" x14ac:dyDescent="0.25">
      <c r="A1540" s="170" t="s">
        <v>20001</v>
      </c>
      <c r="B1540" s="170" t="s">
        <v>20002</v>
      </c>
      <c r="C1540" s="171" t="s">
        <v>6</v>
      </c>
      <c r="D1540" s="172" t="s">
        <v>25429</v>
      </c>
    </row>
    <row r="1541" spans="1:4" ht="11.85" customHeight="1" x14ac:dyDescent="0.25">
      <c r="A1541" s="170" t="s">
        <v>20003</v>
      </c>
      <c r="B1541" s="170" t="s">
        <v>163</v>
      </c>
      <c r="C1541" s="171" t="s">
        <v>17789</v>
      </c>
      <c r="D1541" s="172" t="s">
        <v>24704</v>
      </c>
    </row>
    <row r="1542" spans="1:4" ht="11.85" customHeight="1" x14ac:dyDescent="0.25">
      <c r="A1542" s="173" t="s">
        <v>20004</v>
      </c>
      <c r="B1542" s="173" t="s">
        <v>20005</v>
      </c>
      <c r="C1542" s="174" t="s">
        <v>6</v>
      </c>
      <c r="D1542" s="175" t="s">
        <v>25430</v>
      </c>
    </row>
    <row r="1543" spans="1:4" ht="9.6" customHeight="1" x14ac:dyDescent="0.3">
      <c r="A1543"/>
      <c r="B1543"/>
      <c r="C1543"/>
      <c r="D1543"/>
    </row>
    <row r="1544" spans="1:4" ht="1.65" customHeight="1" x14ac:dyDescent="0.3">
      <c r="A1544" s="406" t="s">
        <v>24710</v>
      </c>
      <c r="B1544" s="406"/>
      <c r="C1544"/>
      <c r="D1544"/>
    </row>
    <row r="1545" spans="1:4" ht="7.35" customHeight="1" x14ac:dyDescent="0.3">
      <c r="A1545" s="406"/>
      <c r="B1545" s="406"/>
      <c r="C1545"/>
      <c r="D1545"/>
    </row>
    <row r="1546" spans="1:4" ht="0.75" customHeight="1" x14ac:dyDescent="0.3">
      <c r="A1546"/>
      <c r="B1546"/>
      <c r="C1546"/>
      <c r="D1546"/>
    </row>
    <row r="1547" spans="1:4" ht="14.4" x14ac:dyDescent="0.3">
      <c r="A1547"/>
      <c r="B1547"/>
      <c r="C1547"/>
      <c r="D1547"/>
    </row>
    <row r="1548" spans="1:4" ht="13.5" customHeight="1" x14ac:dyDescent="0.3">
      <c r="A1548"/>
      <c r="B1548"/>
      <c r="C1548" s="404"/>
      <c r="D1548" s="404"/>
    </row>
    <row r="1549" spans="1:4" ht="48.6" customHeight="1" x14ac:dyDescent="0.3">
      <c r="A1549"/>
      <c r="B1549"/>
      <c r="C1549"/>
      <c r="D1549"/>
    </row>
    <row r="1550" spans="1:4" ht="13.5" customHeight="1" x14ac:dyDescent="0.3">
      <c r="A1550"/>
      <c r="B1550"/>
      <c r="C1550"/>
      <c r="D1550"/>
    </row>
    <row r="1551" spans="1:4" ht="11.1" customHeight="1" x14ac:dyDescent="0.3">
      <c r="A1551"/>
      <c r="B1551"/>
      <c r="C1551"/>
      <c r="D1551"/>
    </row>
    <row r="1552" spans="1:4" ht="11.25" customHeight="1" x14ac:dyDescent="0.25">
      <c r="A1552" s="405" t="s">
        <v>24685</v>
      </c>
      <c r="B1552" s="405"/>
      <c r="C1552" s="167"/>
      <c r="D1552" s="167"/>
    </row>
    <row r="1553" spans="1:4" ht="24.9" customHeight="1" x14ac:dyDescent="0.3">
      <c r="A1553"/>
      <c r="B1553"/>
      <c r="C1553"/>
      <c r="D1553"/>
    </row>
    <row r="1554" spans="1:4" ht="9" customHeight="1" x14ac:dyDescent="0.3">
      <c r="A1554" s="169" t="s">
        <v>17748</v>
      </c>
      <c r="B1554" s="169" t="s">
        <v>5161</v>
      </c>
      <c r="C1554"/>
      <c r="D1554"/>
    </row>
    <row r="1555" spans="1:4" ht="12.15" customHeight="1" x14ac:dyDescent="0.3">
      <c r="A1555"/>
      <c r="B1555"/>
      <c r="C1555"/>
      <c r="D1555"/>
    </row>
    <row r="1556" spans="1:4" ht="0.6" customHeight="1" x14ac:dyDescent="0.25">
      <c r="A1556" s="407" t="s">
        <v>20006</v>
      </c>
      <c r="B1556" s="407" t="s">
        <v>20007</v>
      </c>
      <c r="C1556" s="408" t="s">
        <v>6</v>
      </c>
      <c r="D1556" s="409" t="s">
        <v>23937</v>
      </c>
    </row>
    <row r="1557" spans="1:4" ht="11.4" customHeight="1" x14ac:dyDescent="0.25">
      <c r="A1557" s="407"/>
      <c r="B1557" s="407"/>
      <c r="C1557" s="408"/>
      <c r="D1557" s="409"/>
    </row>
    <row r="1558" spans="1:4" ht="11.85" customHeight="1" x14ac:dyDescent="0.25">
      <c r="A1558" s="170" t="s">
        <v>20008</v>
      </c>
      <c r="B1558" s="170" t="s">
        <v>181</v>
      </c>
      <c r="C1558" s="171" t="s">
        <v>6</v>
      </c>
      <c r="D1558" s="172" t="s">
        <v>25431</v>
      </c>
    </row>
    <row r="1559" spans="1:4" ht="11.85" customHeight="1" x14ac:dyDescent="0.25">
      <c r="A1559" s="170" t="s">
        <v>20009</v>
      </c>
      <c r="B1559" s="170" t="s">
        <v>180</v>
      </c>
      <c r="C1559" s="171" t="s">
        <v>6</v>
      </c>
      <c r="D1559" s="172" t="s">
        <v>25431</v>
      </c>
    </row>
    <row r="1560" spans="1:4" ht="11.85" customHeight="1" x14ac:dyDescent="0.25">
      <c r="A1560" s="170" t="s">
        <v>20010</v>
      </c>
      <c r="B1560" s="170" t="s">
        <v>20011</v>
      </c>
      <c r="C1560" s="171" t="s">
        <v>6</v>
      </c>
      <c r="D1560" s="172" t="s">
        <v>25432</v>
      </c>
    </row>
    <row r="1561" spans="1:4" ht="11.85" customHeight="1" x14ac:dyDescent="0.25">
      <c r="A1561" s="170" t="s">
        <v>20012</v>
      </c>
      <c r="B1561" s="170" t="s">
        <v>20013</v>
      </c>
      <c r="C1561" s="171" t="s">
        <v>6</v>
      </c>
      <c r="D1561" s="172" t="s">
        <v>25432</v>
      </c>
    </row>
    <row r="1562" spans="1:4" ht="12" customHeight="1" x14ac:dyDescent="0.25">
      <c r="A1562" s="170" t="s">
        <v>20014</v>
      </c>
      <c r="B1562" s="170" t="s">
        <v>20015</v>
      </c>
      <c r="C1562" s="171" t="s">
        <v>6</v>
      </c>
      <c r="D1562" s="172" t="s">
        <v>25433</v>
      </c>
    </row>
    <row r="1563" spans="1:4" ht="11.85" customHeight="1" x14ac:dyDescent="0.25">
      <c r="A1563" s="170" t="s">
        <v>20016</v>
      </c>
      <c r="B1563" s="170" t="s">
        <v>20017</v>
      </c>
      <c r="C1563" s="171" t="s">
        <v>6</v>
      </c>
      <c r="D1563" s="172" t="s">
        <v>25434</v>
      </c>
    </row>
    <row r="1564" spans="1:4" ht="11.85" customHeight="1" x14ac:dyDescent="0.25">
      <c r="A1564" s="170" t="s">
        <v>20018</v>
      </c>
      <c r="B1564" s="170" t="s">
        <v>20019</v>
      </c>
      <c r="C1564" s="171" t="s">
        <v>17789</v>
      </c>
      <c r="D1564" s="172" t="s">
        <v>24704</v>
      </c>
    </row>
    <row r="1565" spans="1:4" ht="11.85" customHeight="1" x14ac:dyDescent="0.25">
      <c r="A1565" s="170" t="s">
        <v>20020</v>
      </c>
      <c r="B1565" s="170" t="s">
        <v>20021</v>
      </c>
      <c r="C1565" s="171" t="s">
        <v>6</v>
      </c>
      <c r="D1565" s="172" t="s">
        <v>25435</v>
      </c>
    </row>
    <row r="1566" spans="1:4" ht="11.85" customHeight="1" x14ac:dyDescent="0.25">
      <c r="A1566" s="170" t="s">
        <v>20022</v>
      </c>
      <c r="B1566" s="170" t="s">
        <v>20023</v>
      </c>
      <c r="C1566" s="171" t="s">
        <v>6</v>
      </c>
      <c r="D1566" s="172" t="s">
        <v>25436</v>
      </c>
    </row>
    <row r="1567" spans="1:4" ht="11.85" customHeight="1" x14ac:dyDescent="0.25">
      <c r="A1567" s="170" t="s">
        <v>20024</v>
      </c>
      <c r="B1567" s="170" t="s">
        <v>20025</v>
      </c>
      <c r="C1567" s="171" t="s">
        <v>6</v>
      </c>
      <c r="D1567" s="172" t="s">
        <v>25437</v>
      </c>
    </row>
    <row r="1568" spans="1:4" ht="12" customHeight="1" x14ac:dyDescent="0.25">
      <c r="A1568" s="170" t="s">
        <v>20026</v>
      </c>
      <c r="B1568" s="170" t="s">
        <v>20027</v>
      </c>
      <c r="C1568" s="171" t="s">
        <v>6</v>
      </c>
      <c r="D1568" s="172" t="s">
        <v>25438</v>
      </c>
    </row>
    <row r="1569" spans="1:4" ht="11.85" customHeight="1" x14ac:dyDescent="0.25">
      <c r="A1569" s="170" t="s">
        <v>20028</v>
      </c>
      <c r="B1569" s="170" t="s">
        <v>20029</v>
      </c>
      <c r="C1569" s="171" t="s">
        <v>6</v>
      </c>
      <c r="D1569" s="172" t="s">
        <v>25439</v>
      </c>
    </row>
    <row r="1570" spans="1:4" ht="11.85" customHeight="1" x14ac:dyDescent="0.25">
      <c r="A1570" s="170" t="s">
        <v>20030</v>
      </c>
      <c r="B1570" s="170" t="s">
        <v>20031</v>
      </c>
      <c r="C1570" s="171" t="s">
        <v>6</v>
      </c>
      <c r="D1570" s="172" t="s">
        <v>25440</v>
      </c>
    </row>
    <row r="1571" spans="1:4" ht="11.85" customHeight="1" x14ac:dyDescent="0.25">
      <c r="A1571" s="170" t="s">
        <v>20032</v>
      </c>
      <c r="B1571" s="170" t="s">
        <v>20033</v>
      </c>
      <c r="C1571" s="171" t="s">
        <v>6</v>
      </c>
      <c r="D1571" s="172" t="s">
        <v>25441</v>
      </c>
    </row>
    <row r="1572" spans="1:4" ht="11.85" customHeight="1" x14ac:dyDescent="0.25">
      <c r="A1572" s="170" t="s">
        <v>20034</v>
      </c>
      <c r="B1572" s="170" t="s">
        <v>20035</v>
      </c>
      <c r="C1572" s="171" t="s">
        <v>6</v>
      </c>
      <c r="D1572" s="172" t="s">
        <v>25442</v>
      </c>
    </row>
    <row r="1573" spans="1:4" ht="12" customHeight="1" x14ac:dyDescent="0.25">
      <c r="A1573" s="170" t="s">
        <v>20036</v>
      </c>
      <c r="B1573" s="170" t="s">
        <v>20037</v>
      </c>
      <c r="C1573" s="171" t="s">
        <v>48</v>
      </c>
      <c r="D1573" s="172" t="s">
        <v>24280</v>
      </c>
    </row>
    <row r="1574" spans="1:4" ht="11.85" customHeight="1" x14ac:dyDescent="0.25">
      <c r="A1574" s="170" t="s">
        <v>20038</v>
      </c>
      <c r="B1574" s="170" t="s">
        <v>20039</v>
      </c>
      <c r="C1574" s="171" t="s">
        <v>6</v>
      </c>
      <c r="D1574" s="172" t="s">
        <v>25443</v>
      </c>
    </row>
    <row r="1575" spans="1:4" ht="11.85" customHeight="1" x14ac:dyDescent="0.25">
      <c r="A1575" s="170" t="s">
        <v>20040</v>
      </c>
      <c r="B1575" s="170" t="s">
        <v>20041</v>
      </c>
      <c r="C1575" s="171" t="s">
        <v>6</v>
      </c>
      <c r="D1575" s="172" t="s">
        <v>24034</v>
      </c>
    </row>
    <row r="1576" spans="1:4" ht="11.85" customHeight="1" x14ac:dyDescent="0.25">
      <c r="A1576" s="170" t="s">
        <v>20042</v>
      </c>
      <c r="B1576" s="170" t="s">
        <v>20043</v>
      </c>
      <c r="C1576" s="171" t="s">
        <v>6</v>
      </c>
      <c r="D1576" s="172" t="s">
        <v>24403</v>
      </c>
    </row>
    <row r="1577" spans="1:4" ht="21.9" customHeight="1" x14ac:dyDescent="0.25">
      <c r="A1577" s="170" t="s">
        <v>20044</v>
      </c>
      <c r="B1577" s="170" t="s">
        <v>20045</v>
      </c>
      <c r="C1577" s="171" t="s">
        <v>6</v>
      </c>
      <c r="D1577" s="172" t="s">
        <v>24449</v>
      </c>
    </row>
    <row r="1578" spans="1:4" ht="21.9" customHeight="1" x14ac:dyDescent="0.25">
      <c r="A1578" s="170" t="s">
        <v>20046</v>
      </c>
      <c r="B1578" s="170" t="s">
        <v>20047</v>
      </c>
      <c r="C1578" s="171" t="s">
        <v>6</v>
      </c>
      <c r="D1578" s="172" t="s">
        <v>25444</v>
      </c>
    </row>
    <row r="1579" spans="1:4" ht="11.85" customHeight="1" x14ac:dyDescent="0.25">
      <c r="A1579" s="170" t="s">
        <v>20048</v>
      </c>
      <c r="B1579" s="170" t="s">
        <v>20049</v>
      </c>
      <c r="C1579" s="170" t="s">
        <v>20050</v>
      </c>
      <c r="D1579" s="172" t="s">
        <v>25445</v>
      </c>
    </row>
    <row r="1580" spans="1:4" ht="11.85" customHeight="1" x14ac:dyDescent="0.25">
      <c r="A1580" s="170" t="s">
        <v>20051</v>
      </c>
      <c r="B1580" s="170" t="s">
        <v>20052</v>
      </c>
      <c r="C1580" s="171" t="s">
        <v>6</v>
      </c>
      <c r="D1580" s="172" t="s">
        <v>25446</v>
      </c>
    </row>
    <row r="1581" spans="1:4" ht="11.85" customHeight="1" x14ac:dyDescent="0.25">
      <c r="A1581" s="170" t="s">
        <v>20053</v>
      </c>
      <c r="B1581" s="170" t="s">
        <v>20054</v>
      </c>
      <c r="C1581" s="171" t="s">
        <v>6</v>
      </c>
      <c r="D1581" s="172" t="s">
        <v>25447</v>
      </c>
    </row>
    <row r="1582" spans="1:4" ht="11.85" customHeight="1" x14ac:dyDescent="0.25">
      <c r="A1582" s="170" t="s">
        <v>20055</v>
      </c>
      <c r="B1582" s="170" t="s">
        <v>20056</v>
      </c>
      <c r="C1582" s="171" t="s">
        <v>6</v>
      </c>
      <c r="D1582" s="172" t="s">
        <v>24025</v>
      </c>
    </row>
    <row r="1583" spans="1:4" ht="12" customHeight="1" x14ac:dyDescent="0.25">
      <c r="A1583" s="170" t="s">
        <v>20057</v>
      </c>
      <c r="B1583" s="170" t="s">
        <v>20058</v>
      </c>
      <c r="C1583" s="171" t="s">
        <v>6</v>
      </c>
      <c r="D1583" s="172" t="s">
        <v>25448</v>
      </c>
    </row>
    <row r="1584" spans="1:4" ht="11.85" customHeight="1" x14ac:dyDescent="0.25">
      <c r="A1584" s="170" t="s">
        <v>20059</v>
      </c>
      <c r="B1584" s="170" t="s">
        <v>20060</v>
      </c>
      <c r="C1584" s="171" t="s">
        <v>6</v>
      </c>
      <c r="D1584" s="172" t="s">
        <v>1031</v>
      </c>
    </row>
    <row r="1585" spans="1:4" ht="11.85" customHeight="1" x14ac:dyDescent="0.25">
      <c r="A1585" s="170" t="s">
        <v>20061</v>
      </c>
      <c r="B1585" s="170" t="s">
        <v>20062</v>
      </c>
      <c r="C1585" s="171" t="s">
        <v>17789</v>
      </c>
      <c r="D1585" s="172" t="s">
        <v>24704</v>
      </c>
    </row>
    <row r="1586" spans="1:4" ht="11.85" customHeight="1" x14ac:dyDescent="0.25">
      <c r="A1586" s="170" t="s">
        <v>20063</v>
      </c>
      <c r="B1586" s="170" t="s">
        <v>20064</v>
      </c>
      <c r="C1586" s="171" t="s">
        <v>6</v>
      </c>
      <c r="D1586" s="172" t="s">
        <v>25449</v>
      </c>
    </row>
    <row r="1587" spans="1:4" ht="11.85" customHeight="1" x14ac:dyDescent="0.25">
      <c r="A1587" s="170" t="s">
        <v>20065</v>
      </c>
      <c r="B1587" s="170" t="s">
        <v>20066</v>
      </c>
      <c r="C1587" s="171" t="s">
        <v>6</v>
      </c>
      <c r="D1587" s="172" t="s">
        <v>23974</v>
      </c>
    </row>
    <row r="1588" spans="1:4" ht="12" customHeight="1" x14ac:dyDescent="0.25">
      <c r="A1588" s="170" t="s">
        <v>20067</v>
      </c>
      <c r="B1588" s="170" t="s">
        <v>20068</v>
      </c>
      <c r="C1588" s="171" t="s">
        <v>6</v>
      </c>
      <c r="D1588" s="172" t="s">
        <v>71</v>
      </c>
    </row>
    <row r="1589" spans="1:4" ht="11.85" customHeight="1" x14ac:dyDescent="0.25">
      <c r="A1589" s="170" t="s">
        <v>20069</v>
      </c>
      <c r="B1589" s="170" t="s">
        <v>20070</v>
      </c>
      <c r="C1589" s="171" t="s">
        <v>6</v>
      </c>
      <c r="D1589" s="172" t="s">
        <v>24313</v>
      </c>
    </row>
    <row r="1590" spans="1:4" ht="11.85" customHeight="1" x14ac:dyDescent="0.25">
      <c r="A1590" s="170" t="s">
        <v>20071</v>
      </c>
      <c r="B1590" s="170" t="s">
        <v>20072</v>
      </c>
      <c r="C1590" s="171" t="s">
        <v>6</v>
      </c>
      <c r="D1590" s="172" t="s">
        <v>24029</v>
      </c>
    </row>
    <row r="1591" spans="1:4" ht="11.85" customHeight="1" x14ac:dyDescent="0.25">
      <c r="A1591" s="170" t="s">
        <v>20073</v>
      </c>
      <c r="B1591" s="170" t="s">
        <v>20074</v>
      </c>
      <c r="C1591" s="171" t="s">
        <v>6</v>
      </c>
      <c r="D1591" s="172" t="s">
        <v>25450</v>
      </c>
    </row>
    <row r="1592" spans="1:4" ht="11.85" customHeight="1" x14ac:dyDescent="0.25">
      <c r="A1592" s="170" t="s">
        <v>20075</v>
      </c>
      <c r="B1592" s="170" t="s">
        <v>20076</v>
      </c>
      <c r="C1592" s="171" t="s">
        <v>6</v>
      </c>
      <c r="D1592" s="172" t="s">
        <v>25451</v>
      </c>
    </row>
    <row r="1593" spans="1:4" ht="11.85" customHeight="1" x14ac:dyDescent="0.25">
      <c r="A1593" s="170" t="s">
        <v>20077</v>
      </c>
      <c r="B1593" s="170" t="s">
        <v>20078</v>
      </c>
      <c r="C1593" s="171" t="s">
        <v>6</v>
      </c>
      <c r="D1593" s="172" t="s">
        <v>25452</v>
      </c>
    </row>
    <row r="1594" spans="1:4" ht="11.85" customHeight="1" x14ac:dyDescent="0.25">
      <c r="A1594" s="170" t="s">
        <v>20079</v>
      </c>
      <c r="B1594" s="170" t="s">
        <v>20080</v>
      </c>
      <c r="C1594" s="171" t="s">
        <v>37</v>
      </c>
      <c r="D1594" s="172" t="s">
        <v>23944</v>
      </c>
    </row>
    <row r="1595" spans="1:4" ht="11.85" customHeight="1" x14ac:dyDescent="0.25">
      <c r="A1595" s="170" t="s">
        <v>20081</v>
      </c>
      <c r="B1595" s="170" t="s">
        <v>20082</v>
      </c>
      <c r="C1595" s="171" t="s">
        <v>37</v>
      </c>
      <c r="D1595" s="172" t="s">
        <v>24600</v>
      </c>
    </row>
    <row r="1596" spans="1:4" ht="11.85" customHeight="1" x14ac:dyDescent="0.25">
      <c r="A1596" s="170" t="s">
        <v>20083</v>
      </c>
      <c r="B1596" s="170" t="s">
        <v>20084</v>
      </c>
      <c r="C1596" s="171" t="s">
        <v>47</v>
      </c>
      <c r="D1596" s="172" t="s">
        <v>24623</v>
      </c>
    </row>
    <row r="1597" spans="1:4" ht="11.85" customHeight="1" x14ac:dyDescent="0.25">
      <c r="A1597" s="170" t="s">
        <v>20085</v>
      </c>
      <c r="B1597" s="170" t="s">
        <v>189</v>
      </c>
      <c r="C1597" s="171" t="s">
        <v>37</v>
      </c>
      <c r="D1597" s="172" t="s">
        <v>25453</v>
      </c>
    </row>
    <row r="1598" spans="1:4" ht="11.85" customHeight="1" x14ac:dyDescent="0.25">
      <c r="A1598" s="170" t="s">
        <v>20086</v>
      </c>
      <c r="B1598" s="170" t="s">
        <v>20087</v>
      </c>
      <c r="C1598" s="171" t="s">
        <v>37</v>
      </c>
      <c r="D1598" s="172" t="s">
        <v>25454</v>
      </c>
    </row>
    <row r="1599" spans="1:4" ht="12" customHeight="1" x14ac:dyDescent="0.25">
      <c r="A1599" s="170" t="s">
        <v>20088</v>
      </c>
      <c r="B1599" s="170" t="s">
        <v>20089</v>
      </c>
      <c r="C1599" s="171" t="s">
        <v>37</v>
      </c>
      <c r="D1599" s="172" t="s">
        <v>24570</v>
      </c>
    </row>
    <row r="1600" spans="1:4" ht="11.85" customHeight="1" x14ac:dyDescent="0.25">
      <c r="A1600" s="170" t="s">
        <v>20090</v>
      </c>
      <c r="B1600" s="170" t="s">
        <v>20091</v>
      </c>
      <c r="C1600" s="171" t="s">
        <v>17789</v>
      </c>
      <c r="D1600" s="172" t="s">
        <v>24704</v>
      </c>
    </row>
    <row r="1601" spans="1:4" ht="11.85" customHeight="1" x14ac:dyDescent="0.25">
      <c r="A1601" s="170" t="s">
        <v>20092</v>
      </c>
      <c r="B1601" s="170" t="s">
        <v>20093</v>
      </c>
      <c r="C1601" s="171" t="s">
        <v>6</v>
      </c>
      <c r="D1601" s="172" t="s">
        <v>24414</v>
      </c>
    </row>
    <row r="1602" spans="1:4" ht="11.85" customHeight="1" x14ac:dyDescent="0.25">
      <c r="A1602" s="170" t="s">
        <v>20094</v>
      </c>
      <c r="B1602" s="170" t="s">
        <v>20095</v>
      </c>
      <c r="C1602" s="171" t="s">
        <v>6</v>
      </c>
      <c r="D1602" s="172" t="s">
        <v>24522</v>
      </c>
    </row>
    <row r="1603" spans="1:4" ht="11.85" customHeight="1" x14ac:dyDescent="0.25">
      <c r="A1603" s="170" t="s">
        <v>20096</v>
      </c>
      <c r="B1603" s="170" t="s">
        <v>20097</v>
      </c>
      <c r="C1603" s="171" t="s">
        <v>6</v>
      </c>
      <c r="D1603" s="172" t="s">
        <v>23972</v>
      </c>
    </row>
    <row r="1604" spans="1:4" ht="12" customHeight="1" x14ac:dyDescent="0.25">
      <c r="A1604" s="170" t="s">
        <v>20098</v>
      </c>
      <c r="B1604" s="170" t="s">
        <v>19964</v>
      </c>
      <c r="C1604" s="171" t="s">
        <v>6</v>
      </c>
      <c r="D1604" s="172" t="s">
        <v>25455</v>
      </c>
    </row>
    <row r="1605" spans="1:4" ht="11.85" customHeight="1" x14ac:dyDescent="0.25">
      <c r="A1605" s="173" t="s">
        <v>20099</v>
      </c>
      <c r="B1605" s="173" t="s">
        <v>19974</v>
      </c>
      <c r="C1605" s="174" t="s">
        <v>6</v>
      </c>
      <c r="D1605" s="175" t="s">
        <v>25456</v>
      </c>
    </row>
    <row r="1606" spans="1:4" ht="12.75" customHeight="1" x14ac:dyDescent="0.3">
      <c r="A1606"/>
      <c r="B1606"/>
      <c r="C1606"/>
      <c r="D1606"/>
    </row>
    <row r="1607" spans="1:4" ht="1.65" customHeight="1" x14ac:dyDescent="0.3">
      <c r="A1607" s="406" t="s">
        <v>24710</v>
      </c>
      <c r="B1607" s="406"/>
      <c r="C1607"/>
      <c r="D1607"/>
    </row>
    <row r="1608" spans="1:4" ht="7.35" customHeight="1" x14ac:dyDescent="0.3">
      <c r="A1608" s="406"/>
      <c r="B1608" s="406"/>
      <c r="C1608"/>
      <c r="D1608"/>
    </row>
    <row r="1609" spans="1:4" ht="0.75" customHeight="1" x14ac:dyDescent="0.3">
      <c r="A1609"/>
      <c r="B1609"/>
      <c r="C1609"/>
      <c r="D1609"/>
    </row>
    <row r="1610" spans="1:4" ht="14.4" x14ac:dyDescent="0.3">
      <c r="A1610"/>
      <c r="B1610"/>
      <c r="C1610"/>
      <c r="D1610"/>
    </row>
    <row r="1611" spans="1:4" ht="13.5" customHeight="1" x14ac:dyDescent="0.3">
      <c r="A1611"/>
      <c r="B1611"/>
      <c r="C1611" s="404"/>
      <c r="D1611" s="404"/>
    </row>
    <row r="1612" spans="1:4" ht="48.6" customHeight="1" x14ac:dyDescent="0.3">
      <c r="A1612"/>
      <c r="B1612"/>
      <c r="C1612"/>
      <c r="D1612"/>
    </row>
    <row r="1613" spans="1:4" ht="13.5" customHeight="1" x14ac:dyDescent="0.3">
      <c r="A1613"/>
      <c r="B1613"/>
      <c r="C1613"/>
      <c r="D1613"/>
    </row>
    <row r="1614" spans="1:4" ht="11.1" customHeight="1" x14ac:dyDescent="0.3">
      <c r="A1614"/>
      <c r="B1614"/>
      <c r="C1614"/>
      <c r="D1614"/>
    </row>
    <row r="1615" spans="1:4" ht="11.25" customHeight="1" x14ac:dyDescent="0.25">
      <c r="A1615" s="405" t="s">
        <v>24685</v>
      </c>
      <c r="B1615" s="405"/>
      <c r="C1615" s="167"/>
      <c r="D1615" s="167"/>
    </row>
    <row r="1616" spans="1:4" ht="24.9" customHeight="1" x14ac:dyDescent="0.3">
      <c r="A1616"/>
      <c r="B1616"/>
      <c r="C1616"/>
      <c r="D1616"/>
    </row>
    <row r="1617" spans="1:4" ht="9" customHeight="1" x14ac:dyDescent="0.3">
      <c r="A1617" s="169" t="s">
        <v>17748</v>
      </c>
      <c r="B1617" s="169" t="s">
        <v>5161</v>
      </c>
      <c r="C1617"/>
      <c r="D1617"/>
    </row>
    <row r="1618" spans="1:4" ht="12.15" customHeight="1" x14ac:dyDescent="0.3">
      <c r="A1618"/>
      <c r="B1618"/>
      <c r="C1618"/>
      <c r="D1618"/>
    </row>
    <row r="1619" spans="1:4" ht="0.6" customHeight="1" x14ac:dyDescent="0.25">
      <c r="A1619" s="407" t="s">
        <v>20100</v>
      </c>
      <c r="B1619" s="407" t="s">
        <v>19976</v>
      </c>
      <c r="C1619" s="408" t="s">
        <v>6</v>
      </c>
      <c r="D1619" s="409" t="s">
        <v>25457</v>
      </c>
    </row>
    <row r="1620" spans="1:4" ht="11.4" customHeight="1" x14ac:dyDescent="0.25">
      <c r="A1620" s="407"/>
      <c r="B1620" s="407"/>
      <c r="C1620" s="408"/>
      <c r="D1620" s="409"/>
    </row>
    <row r="1621" spans="1:4" ht="11.85" customHeight="1" x14ac:dyDescent="0.25">
      <c r="A1621" s="170" t="s">
        <v>20101</v>
      </c>
      <c r="B1621" s="170" t="s">
        <v>20102</v>
      </c>
      <c r="C1621" s="171" t="s">
        <v>6</v>
      </c>
      <c r="D1621" s="172" t="s">
        <v>25458</v>
      </c>
    </row>
    <row r="1622" spans="1:4" ht="11.85" customHeight="1" x14ac:dyDescent="0.25">
      <c r="A1622" s="170" t="s">
        <v>20103</v>
      </c>
      <c r="B1622" s="170" t="s">
        <v>20104</v>
      </c>
      <c r="C1622" s="171" t="s">
        <v>6</v>
      </c>
      <c r="D1622" s="172" t="s">
        <v>25459</v>
      </c>
    </row>
    <row r="1623" spans="1:4" ht="11.85" customHeight="1" x14ac:dyDescent="0.25">
      <c r="A1623" s="170" t="s">
        <v>20105</v>
      </c>
      <c r="B1623" s="170" t="s">
        <v>20106</v>
      </c>
      <c r="C1623" s="171" t="s">
        <v>6</v>
      </c>
      <c r="D1623" s="172" t="s">
        <v>25460</v>
      </c>
    </row>
    <row r="1624" spans="1:4" ht="11.85" customHeight="1" x14ac:dyDescent="0.25">
      <c r="A1624" s="170" t="s">
        <v>20107</v>
      </c>
      <c r="B1624" s="170" t="s">
        <v>20108</v>
      </c>
      <c r="C1624" s="171" t="s">
        <v>6</v>
      </c>
      <c r="D1624" s="172" t="s">
        <v>25461</v>
      </c>
    </row>
    <row r="1625" spans="1:4" ht="12" customHeight="1" x14ac:dyDescent="0.25">
      <c r="A1625" s="170" t="s">
        <v>20109</v>
      </c>
      <c r="B1625" s="170" t="s">
        <v>20110</v>
      </c>
      <c r="C1625" s="171" t="s">
        <v>6</v>
      </c>
      <c r="D1625" s="172" t="s">
        <v>25462</v>
      </c>
    </row>
    <row r="1626" spans="1:4" ht="11.85" customHeight="1" x14ac:dyDescent="0.25">
      <c r="A1626" s="170" t="s">
        <v>20111</v>
      </c>
      <c r="B1626" s="170" t="s">
        <v>20112</v>
      </c>
      <c r="C1626" s="171" t="s">
        <v>6</v>
      </c>
      <c r="D1626" s="172" t="s">
        <v>25463</v>
      </c>
    </row>
    <row r="1627" spans="1:4" ht="11.85" customHeight="1" x14ac:dyDescent="0.25">
      <c r="A1627" s="170" t="s">
        <v>20113</v>
      </c>
      <c r="B1627" s="170" t="s">
        <v>20114</v>
      </c>
      <c r="C1627" s="171" t="s">
        <v>6</v>
      </c>
      <c r="D1627" s="172" t="s">
        <v>25464</v>
      </c>
    </row>
    <row r="1628" spans="1:4" ht="11.85" customHeight="1" x14ac:dyDescent="0.25">
      <c r="A1628" s="170" t="s">
        <v>20115</v>
      </c>
      <c r="B1628" s="170" t="s">
        <v>20116</v>
      </c>
      <c r="C1628" s="171" t="s">
        <v>47</v>
      </c>
      <c r="D1628" s="172" t="s">
        <v>25407</v>
      </c>
    </row>
    <row r="1629" spans="1:4" ht="11.85" customHeight="1" x14ac:dyDescent="0.25">
      <c r="A1629" s="170" t="s">
        <v>20117</v>
      </c>
      <c r="B1629" s="170" t="s">
        <v>20118</v>
      </c>
      <c r="C1629" s="171" t="s">
        <v>47</v>
      </c>
      <c r="D1629" s="172" t="s">
        <v>25465</v>
      </c>
    </row>
    <row r="1630" spans="1:4" ht="11.85" customHeight="1" x14ac:dyDescent="0.25">
      <c r="A1630" s="170" t="s">
        <v>20119</v>
      </c>
      <c r="B1630" s="170" t="s">
        <v>20120</v>
      </c>
      <c r="C1630" s="171" t="s">
        <v>47</v>
      </c>
      <c r="D1630" s="172" t="s">
        <v>25466</v>
      </c>
    </row>
    <row r="1631" spans="1:4" ht="12" customHeight="1" x14ac:dyDescent="0.25">
      <c r="A1631" s="170" t="s">
        <v>20121</v>
      </c>
      <c r="B1631" s="170" t="s">
        <v>20122</v>
      </c>
      <c r="C1631" s="171" t="s">
        <v>47</v>
      </c>
      <c r="D1631" s="172" t="s">
        <v>25467</v>
      </c>
    </row>
    <row r="1632" spans="1:4" ht="11.85" customHeight="1" x14ac:dyDescent="0.25">
      <c r="A1632" s="170" t="s">
        <v>20123</v>
      </c>
      <c r="B1632" s="170" t="s">
        <v>20124</v>
      </c>
      <c r="C1632" s="171" t="s">
        <v>6</v>
      </c>
      <c r="D1632" s="172" t="s">
        <v>24430</v>
      </c>
    </row>
    <row r="1633" spans="1:4" ht="11.85" customHeight="1" x14ac:dyDescent="0.25">
      <c r="A1633" s="170" t="s">
        <v>20125</v>
      </c>
      <c r="B1633" s="170" t="s">
        <v>20126</v>
      </c>
      <c r="C1633" s="171" t="s">
        <v>6</v>
      </c>
      <c r="D1633" s="172" t="s">
        <v>25468</v>
      </c>
    </row>
    <row r="1634" spans="1:4" ht="11.85" customHeight="1" x14ac:dyDescent="0.25">
      <c r="A1634" s="170" t="s">
        <v>20127</v>
      </c>
      <c r="B1634" s="170" t="s">
        <v>20128</v>
      </c>
      <c r="C1634" s="171" t="s">
        <v>6</v>
      </c>
      <c r="D1634" s="172" t="s">
        <v>25469</v>
      </c>
    </row>
    <row r="1635" spans="1:4" ht="11.85" customHeight="1" x14ac:dyDescent="0.25">
      <c r="A1635" s="170" t="s">
        <v>20129</v>
      </c>
      <c r="B1635" s="170" t="s">
        <v>20130</v>
      </c>
      <c r="C1635" s="171" t="s">
        <v>47</v>
      </c>
      <c r="D1635" s="172" t="s">
        <v>25470</v>
      </c>
    </row>
    <row r="1636" spans="1:4" ht="12" customHeight="1" x14ac:dyDescent="0.25">
      <c r="A1636" s="170" t="s">
        <v>20131</v>
      </c>
      <c r="B1636" s="170" t="s">
        <v>20132</v>
      </c>
      <c r="C1636" s="171" t="s">
        <v>6</v>
      </c>
      <c r="D1636" s="172" t="s">
        <v>24491</v>
      </c>
    </row>
    <row r="1637" spans="1:4" ht="11.85" customHeight="1" x14ac:dyDescent="0.25">
      <c r="A1637" s="170" t="s">
        <v>20133</v>
      </c>
      <c r="B1637" s="170" t="s">
        <v>20134</v>
      </c>
      <c r="C1637" s="171" t="s">
        <v>6</v>
      </c>
      <c r="D1637" s="172" t="s">
        <v>24422</v>
      </c>
    </row>
    <row r="1638" spans="1:4" ht="11.85" customHeight="1" x14ac:dyDescent="0.25">
      <c r="A1638" s="170" t="s">
        <v>20135</v>
      </c>
      <c r="B1638" s="170" t="s">
        <v>20136</v>
      </c>
      <c r="C1638" s="171" t="s">
        <v>6</v>
      </c>
      <c r="D1638" s="172" t="s">
        <v>25471</v>
      </c>
    </row>
    <row r="1639" spans="1:4" ht="11.85" customHeight="1" x14ac:dyDescent="0.25">
      <c r="A1639" s="170" t="s">
        <v>20137</v>
      </c>
      <c r="B1639" s="170" t="s">
        <v>20138</v>
      </c>
      <c r="C1639" s="171" t="s">
        <v>6</v>
      </c>
      <c r="D1639" s="172" t="s">
        <v>25472</v>
      </c>
    </row>
    <row r="1640" spans="1:4" ht="21.9" customHeight="1" x14ac:dyDescent="0.25">
      <c r="A1640" s="170" t="s">
        <v>20139</v>
      </c>
      <c r="B1640" s="170" t="s">
        <v>20140</v>
      </c>
      <c r="C1640" s="171" t="s">
        <v>17789</v>
      </c>
      <c r="D1640" s="172" t="s">
        <v>24704</v>
      </c>
    </row>
    <row r="1641" spans="1:4" ht="11.85" customHeight="1" x14ac:dyDescent="0.25">
      <c r="A1641" s="170" t="s">
        <v>20141</v>
      </c>
      <c r="B1641" s="170" t="s">
        <v>20142</v>
      </c>
      <c r="C1641" s="171" t="s">
        <v>17789</v>
      </c>
      <c r="D1641" s="172" t="s">
        <v>24704</v>
      </c>
    </row>
    <row r="1642" spans="1:4" ht="11.85" customHeight="1" x14ac:dyDescent="0.25">
      <c r="A1642" s="170" t="s">
        <v>20143</v>
      </c>
      <c r="B1642" s="170" t="s">
        <v>20144</v>
      </c>
      <c r="C1642" s="171" t="s">
        <v>6</v>
      </c>
      <c r="D1642" s="172" t="s">
        <v>25473</v>
      </c>
    </row>
    <row r="1643" spans="1:4" ht="11.85" customHeight="1" x14ac:dyDescent="0.25">
      <c r="A1643" s="170" t="s">
        <v>20145</v>
      </c>
      <c r="B1643" s="170" t="s">
        <v>20146</v>
      </c>
      <c r="C1643" s="171" t="s">
        <v>6</v>
      </c>
      <c r="D1643" s="172" t="s">
        <v>25474</v>
      </c>
    </row>
    <row r="1644" spans="1:4" ht="21.9" customHeight="1" x14ac:dyDescent="0.25">
      <c r="A1644" s="170" t="s">
        <v>20147</v>
      </c>
      <c r="B1644" s="170" t="s">
        <v>20148</v>
      </c>
      <c r="C1644" s="171" t="s">
        <v>6</v>
      </c>
      <c r="D1644" s="172" t="s">
        <v>25475</v>
      </c>
    </row>
    <row r="1645" spans="1:4" ht="21.9" customHeight="1" x14ac:dyDescent="0.25">
      <c r="A1645" s="170" t="s">
        <v>20149</v>
      </c>
      <c r="B1645" s="170" t="s">
        <v>20150</v>
      </c>
      <c r="C1645" s="171" t="s">
        <v>6</v>
      </c>
      <c r="D1645" s="172" t="s">
        <v>25476</v>
      </c>
    </row>
    <row r="1646" spans="1:4" ht="21.9" customHeight="1" x14ac:dyDescent="0.25">
      <c r="A1646" s="170" t="s">
        <v>20151</v>
      </c>
      <c r="B1646" s="170" t="s">
        <v>20152</v>
      </c>
      <c r="C1646" s="171" t="s">
        <v>6</v>
      </c>
      <c r="D1646" s="172" t="s">
        <v>25477</v>
      </c>
    </row>
    <row r="1647" spans="1:4" ht="21.9" customHeight="1" x14ac:dyDescent="0.25">
      <c r="A1647" s="170" t="s">
        <v>20153</v>
      </c>
      <c r="B1647" s="170" t="s">
        <v>20154</v>
      </c>
      <c r="C1647" s="171" t="s">
        <v>6</v>
      </c>
      <c r="D1647" s="172" t="s">
        <v>25478</v>
      </c>
    </row>
    <row r="1648" spans="1:4" ht="21.9" customHeight="1" x14ac:dyDescent="0.25">
      <c r="A1648" s="170" t="s">
        <v>20155</v>
      </c>
      <c r="B1648" s="170" t="s">
        <v>20156</v>
      </c>
      <c r="C1648" s="171" t="s">
        <v>6</v>
      </c>
      <c r="D1648" s="172" t="s">
        <v>25479</v>
      </c>
    </row>
    <row r="1649" spans="1:4" ht="21.9" customHeight="1" x14ac:dyDescent="0.25">
      <c r="A1649" s="170" t="s">
        <v>20157</v>
      </c>
      <c r="B1649" s="170" t="s">
        <v>20158</v>
      </c>
      <c r="C1649" s="171" t="s">
        <v>6</v>
      </c>
      <c r="D1649" s="172" t="s">
        <v>25480</v>
      </c>
    </row>
    <row r="1650" spans="1:4" ht="21.9" customHeight="1" x14ac:dyDescent="0.25">
      <c r="A1650" s="170" t="s">
        <v>20159</v>
      </c>
      <c r="B1650" s="170" t="s">
        <v>20160</v>
      </c>
      <c r="C1650" s="171" t="s">
        <v>6</v>
      </c>
      <c r="D1650" s="172" t="s">
        <v>25481</v>
      </c>
    </row>
    <row r="1651" spans="1:4" ht="21.9" customHeight="1" x14ac:dyDescent="0.25">
      <c r="A1651" s="170" t="s">
        <v>20161</v>
      </c>
      <c r="B1651" s="170" t="s">
        <v>20162</v>
      </c>
      <c r="C1651" s="171" t="s">
        <v>6</v>
      </c>
      <c r="D1651" s="172" t="s">
        <v>25482</v>
      </c>
    </row>
    <row r="1652" spans="1:4" ht="21.9" customHeight="1" x14ac:dyDescent="0.25">
      <c r="A1652" s="170" t="s">
        <v>20163</v>
      </c>
      <c r="B1652" s="170" t="s">
        <v>20164</v>
      </c>
      <c r="C1652" s="171" t="s">
        <v>6</v>
      </c>
      <c r="D1652" s="172" t="s">
        <v>25483</v>
      </c>
    </row>
    <row r="1653" spans="1:4" ht="21.9" customHeight="1" x14ac:dyDescent="0.25">
      <c r="A1653" s="170" t="s">
        <v>20165</v>
      </c>
      <c r="B1653" s="170" t="s">
        <v>20166</v>
      </c>
      <c r="C1653" s="171" t="s">
        <v>6</v>
      </c>
      <c r="D1653" s="172" t="s">
        <v>25484</v>
      </c>
    </row>
    <row r="1654" spans="1:4" ht="21.9" customHeight="1" x14ac:dyDescent="0.25">
      <c r="A1654" s="170" t="s">
        <v>20167</v>
      </c>
      <c r="B1654" s="170" t="s">
        <v>20168</v>
      </c>
      <c r="C1654" s="171" t="s">
        <v>6</v>
      </c>
      <c r="D1654" s="172" t="s">
        <v>25485</v>
      </c>
    </row>
    <row r="1655" spans="1:4" ht="21.9" customHeight="1" x14ac:dyDescent="0.25">
      <c r="A1655" s="170" t="s">
        <v>20169</v>
      </c>
      <c r="B1655" s="170" t="s">
        <v>20170</v>
      </c>
      <c r="C1655" s="171" t="s">
        <v>6</v>
      </c>
      <c r="D1655" s="172" t="s">
        <v>25486</v>
      </c>
    </row>
    <row r="1656" spans="1:4" ht="32.25" customHeight="1" x14ac:dyDescent="0.25">
      <c r="A1656" s="170" t="s">
        <v>20171</v>
      </c>
      <c r="B1656" s="170" t="s">
        <v>20172</v>
      </c>
      <c r="C1656" s="171" t="s">
        <v>6</v>
      </c>
      <c r="D1656" s="172" t="s">
        <v>25487</v>
      </c>
    </row>
    <row r="1657" spans="1:4" ht="21.6" customHeight="1" x14ac:dyDescent="0.25">
      <c r="A1657" s="173" t="s">
        <v>20173</v>
      </c>
      <c r="B1657" s="173" t="s">
        <v>20174</v>
      </c>
      <c r="C1657" s="174" t="s">
        <v>6</v>
      </c>
      <c r="D1657" s="175" t="s">
        <v>25488</v>
      </c>
    </row>
    <row r="1658" spans="1:4" ht="1.65" customHeight="1" x14ac:dyDescent="0.3">
      <c r="A1658"/>
      <c r="B1658"/>
      <c r="C1658"/>
      <c r="D1658"/>
    </row>
    <row r="1659" spans="1:4" ht="7.35" customHeight="1" x14ac:dyDescent="0.3">
      <c r="A1659" s="406" t="s">
        <v>24710</v>
      </c>
      <c r="B1659" s="406"/>
      <c r="C1659"/>
      <c r="D1659"/>
    </row>
    <row r="1660" spans="1:4" ht="0.75" customHeight="1" x14ac:dyDescent="0.3">
      <c r="A1660" s="406"/>
      <c r="B1660" s="406"/>
      <c r="C1660"/>
      <c r="D1660"/>
    </row>
    <row r="1661" spans="1:4" ht="14.4" x14ac:dyDescent="0.3">
      <c r="A1661"/>
      <c r="B1661"/>
      <c r="C1661"/>
      <c r="D1661"/>
    </row>
    <row r="1662" spans="1:4" ht="13.5" customHeight="1" x14ac:dyDescent="0.3">
      <c r="A1662"/>
      <c r="B1662"/>
      <c r="C1662"/>
      <c r="D1662"/>
    </row>
    <row r="1663" spans="1:4" ht="48.6" customHeight="1" x14ac:dyDescent="0.3">
      <c r="A1663"/>
      <c r="B1663"/>
      <c r="C1663" s="404"/>
      <c r="D1663" s="404"/>
    </row>
    <row r="1664" spans="1:4" ht="13.5" customHeight="1" x14ac:dyDescent="0.3">
      <c r="A1664"/>
      <c r="B1664"/>
      <c r="C1664"/>
      <c r="D1664"/>
    </row>
    <row r="1665" spans="1:4" ht="11.1" customHeight="1" x14ac:dyDescent="0.3">
      <c r="A1665"/>
      <c r="B1665"/>
      <c r="C1665"/>
      <c r="D1665"/>
    </row>
    <row r="1666" spans="1:4" ht="11.25" customHeight="1" x14ac:dyDescent="0.3">
      <c r="A1666"/>
      <c r="B1666"/>
      <c r="C1666"/>
      <c r="D1666"/>
    </row>
    <row r="1667" spans="1:4" ht="24.9" customHeight="1" x14ac:dyDescent="0.25">
      <c r="A1667" s="405" t="s">
        <v>24685</v>
      </c>
      <c r="B1667" s="405"/>
      <c r="C1667" s="167"/>
      <c r="D1667" s="167"/>
    </row>
    <row r="1668" spans="1:4" ht="9" customHeight="1" x14ac:dyDescent="0.3">
      <c r="A1668"/>
      <c r="B1668"/>
      <c r="C1668"/>
      <c r="D1668"/>
    </row>
    <row r="1669" spans="1:4" ht="12.15" customHeight="1" x14ac:dyDescent="0.3">
      <c r="A1669" s="169" t="s">
        <v>17748</v>
      </c>
      <c r="B1669" s="169" t="s">
        <v>5161</v>
      </c>
      <c r="C1669"/>
      <c r="D1669"/>
    </row>
    <row r="1670" spans="1:4" ht="0.6" customHeight="1" x14ac:dyDescent="0.3">
      <c r="A1670"/>
      <c r="B1670"/>
      <c r="C1670"/>
      <c r="D1670"/>
    </row>
    <row r="1671" spans="1:4" ht="32.1" customHeight="1" x14ac:dyDescent="0.25">
      <c r="A1671" s="407" t="s">
        <v>20175</v>
      </c>
      <c r="B1671" s="407" t="s">
        <v>20176</v>
      </c>
      <c r="C1671" s="408" t="s">
        <v>6</v>
      </c>
      <c r="D1671" s="409" t="s">
        <v>25489</v>
      </c>
    </row>
    <row r="1672" spans="1:4" ht="32.25" customHeight="1" x14ac:dyDescent="0.25">
      <c r="A1672" s="407"/>
      <c r="B1672" s="407"/>
      <c r="C1672" s="408"/>
      <c r="D1672" s="409"/>
    </row>
    <row r="1673" spans="1:4" ht="32.25" customHeight="1" x14ac:dyDescent="0.25">
      <c r="A1673" s="170" t="s">
        <v>20177</v>
      </c>
      <c r="B1673" s="170" t="s">
        <v>20178</v>
      </c>
      <c r="C1673" s="171" t="s">
        <v>6</v>
      </c>
      <c r="D1673" s="172" t="s">
        <v>25490</v>
      </c>
    </row>
    <row r="1674" spans="1:4" ht="32.25" customHeight="1" x14ac:dyDescent="0.25">
      <c r="A1674" s="170" t="s">
        <v>20179</v>
      </c>
      <c r="B1674" s="170" t="s">
        <v>20180</v>
      </c>
      <c r="C1674" s="171" t="s">
        <v>6</v>
      </c>
      <c r="D1674" s="172" t="s">
        <v>25491</v>
      </c>
    </row>
    <row r="1675" spans="1:4" ht="11.85" customHeight="1" x14ac:dyDescent="0.25">
      <c r="A1675" s="170" t="s">
        <v>20181</v>
      </c>
      <c r="B1675" s="170" t="s">
        <v>20182</v>
      </c>
      <c r="C1675" s="171" t="s">
        <v>6</v>
      </c>
      <c r="D1675" s="172" t="s">
        <v>25492</v>
      </c>
    </row>
    <row r="1676" spans="1:4" ht="11.85" customHeight="1" x14ac:dyDescent="0.25">
      <c r="A1676" s="170" t="s">
        <v>20183</v>
      </c>
      <c r="B1676" s="170" t="s">
        <v>20184</v>
      </c>
      <c r="C1676" s="171" t="s">
        <v>6</v>
      </c>
      <c r="D1676" s="172" t="s">
        <v>25493</v>
      </c>
    </row>
    <row r="1677" spans="1:4" ht="11.85" customHeight="1" x14ac:dyDescent="0.25">
      <c r="A1677" s="170" t="s">
        <v>20185</v>
      </c>
      <c r="B1677" s="170" t="s">
        <v>20186</v>
      </c>
      <c r="C1677" s="171" t="s">
        <v>17789</v>
      </c>
      <c r="D1677" s="172" t="s">
        <v>24704</v>
      </c>
    </row>
    <row r="1678" spans="1:4" ht="11.85" customHeight="1" x14ac:dyDescent="0.25">
      <c r="A1678" s="170" t="s">
        <v>20187</v>
      </c>
      <c r="B1678" s="170" t="s">
        <v>20188</v>
      </c>
      <c r="C1678" s="171" t="s">
        <v>6</v>
      </c>
      <c r="D1678" s="172" t="s">
        <v>25494</v>
      </c>
    </row>
    <row r="1679" spans="1:4" ht="11.85" customHeight="1" x14ac:dyDescent="0.25">
      <c r="A1679" s="170" t="s">
        <v>112</v>
      </c>
      <c r="B1679" s="170" t="s">
        <v>20189</v>
      </c>
      <c r="C1679" s="171" t="s">
        <v>6</v>
      </c>
      <c r="D1679" s="172" t="s">
        <v>25495</v>
      </c>
    </row>
    <row r="1680" spans="1:4" ht="11.85" customHeight="1" x14ac:dyDescent="0.25">
      <c r="A1680" s="170" t="s">
        <v>20190</v>
      </c>
      <c r="B1680" s="170" t="s">
        <v>20191</v>
      </c>
      <c r="C1680" s="171" t="s">
        <v>6</v>
      </c>
      <c r="D1680" s="172" t="s">
        <v>25496</v>
      </c>
    </row>
    <row r="1681" spans="1:4" ht="11.85" customHeight="1" x14ac:dyDescent="0.25">
      <c r="A1681" s="170" t="s">
        <v>20192</v>
      </c>
      <c r="B1681" s="170" t="s">
        <v>20193</v>
      </c>
      <c r="C1681" s="171" t="s">
        <v>6</v>
      </c>
      <c r="D1681" s="172" t="s">
        <v>25497</v>
      </c>
    </row>
    <row r="1682" spans="1:4" ht="11.85" customHeight="1" x14ac:dyDescent="0.25">
      <c r="A1682" s="170" t="s">
        <v>20194</v>
      </c>
      <c r="B1682" s="170" t="s">
        <v>20195</v>
      </c>
      <c r="C1682" s="171" t="s">
        <v>6</v>
      </c>
      <c r="D1682" s="172" t="s">
        <v>25498</v>
      </c>
    </row>
    <row r="1683" spans="1:4" ht="12" customHeight="1" x14ac:dyDescent="0.25">
      <c r="A1683" s="170" t="s">
        <v>20196</v>
      </c>
      <c r="B1683" s="170" t="s">
        <v>20197</v>
      </c>
      <c r="C1683" s="171" t="s">
        <v>6</v>
      </c>
      <c r="D1683" s="172" t="s">
        <v>25499</v>
      </c>
    </row>
    <row r="1684" spans="1:4" ht="11.85" customHeight="1" x14ac:dyDescent="0.25">
      <c r="A1684" s="170" t="s">
        <v>20198</v>
      </c>
      <c r="B1684" s="170" t="s">
        <v>20199</v>
      </c>
      <c r="C1684" s="171" t="s">
        <v>6</v>
      </c>
      <c r="D1684" s="172" t="s">
        <v>25500</v>
      </c>
    </row>
    <row r="1685" spans="1:4" ht="21.9" customHeight="1" x14ac:dyDescent="0.25">
      <c r="A1685" s="170" t="s">
        <v>20200</v>
      </c>
      <c r="B1685" s="170" t="s">
        <v>20201</v>
      </c>
      <c r="C1685" s="171" t="s">
        <v>6</v>
      </c>
      <c r="D1685" s="172" t="s">
        <v>25501</v>
      </c>
    </row>
    <row r="1686" spans="1:4" ht="21.9" customHeight="1" x14ac:dyDescent="0.25">
      <c r="A1686" s="170" t="s">
        <v>20202</v>
      </c>
      <c r="B1686" s="170" t="s">
        <v>20203</v>
      </c>
      <c r="C1686" s="171" t="s">
        <v>6</v>
      </c>
      <c r="D1686" s="172" t="s">
        <v>25502</v>
      </c>
    </row>
    <row r="1687" spans="1:4" ht="21.9" customHeight="1" x14ac:dyDescent="0.25">
      <c r="A1687" s="170" t="s">
        <v>20204</v>
      </c>
      <c r="B1687" s="170" t="s">
        <v>20205</v>
      </c>
      <c r="C1687" s="171" t="s">
        <v>6</v>
      </c>
      <c r="D1687" s="172" t="s">
        <v>25503</v>
      </c>
    </row>
    <row r="1688" spans="1:4" ht="21.9" customHeight="1" x14ac:dyDescent="0.25">
      <c r="A1688" s="170" t="s">
        <v>20206</v>
      </c>
      <c r="B1688" s="170" t="s">
        <v>20207</v>
      </c>
      <c r="C1688" s="171" t="s">
        <v>6</v>
      </c>
      <c r="D1688" s="172" t="s">
        <v>25504</v>
      </c>
    </row>
    <row r="1689" spans="1:4" ht="21.9" customHeight="1" x14ac:dyDescent="0.25">
      <c r="A1689" s="170" t="s">
        <v>20208</v>
      </c>
      <c r="B1689" s="170" t="s">
        <v>20209</v>
      </c>
      <c r="C1689" s="171" t="s">
        <v>6</v>
      </c>
      <c r="D1689" s="172" t="s">
        <v>25505</v>
      </c>
    </row>
    <row r="1690" spans="1:4" ht="11.85" customHeight="1" x14ac:dyDescent="0.25">
      <c r="A1690" s="170" t="s">
        <v>113</v>
      </c>
      <c r="B1690" s="170" t="s">
        <v>20210</v>
      </c>
      <c r="C1690" s="171" t="s">
        <v>6</v>
      </c>
      <c r="D1690" s="172" t="s">
        <v>25506</v>
      </c>
    </row>
    <row r="1691" spans="1:4" ht="11.85" customHeight="1" x14ac:dyDescent="0.25">
      <c r="A1691" s="170" t="s">
        <v>20211</v>
      </c>
      <c r="B1691" s="170" t="s">
        <v>20212</v>
      </c>
      <c r="C1691" s="171" t="s">
        <v>6</v>
      </c>
      <c r="D1691" s="172" t="s">
        <v>25507</v>
      </c>
    </row>
    <row r="1692" spans="1:4" ht="11.85" customHeight="1" x14ac:dyDescent="0.25">
      <c r="A1692" s="170" t="s">
        <v>20213</v>
      </c>
      <c r="B1692" s="170" t="s">
        <v>20214</v>
      </c>
      <c r="C1692" s="171" t="s">
        <v>6</v>
      </c>
      <c r="D1692" s="172" t="s">
        <v>25508</v>
      </c>
    </row>
    <row r="1693" spans="1:4" ht="11.85" customHeight="1" x14ac:dyDescent="0.25">
      <c r="A1693" s="170" t="s">
        <v>20215</v>
      </c>
      <c r="B1693" s="170" t="s">
        <v>20216</v>
      </c>
      <c r="C1693" s="171" t="s">
        <v>6</v>
      </c>
      <c r="D1693" s="172" t="s">
        <v>25509</v>
      </c>
    </row>
    <row r="1694" spans="1:4" ht="11.85" customHeight="1" x14ac:dyDescent="0.25">
      <c r="A1694" s="170" t="s">
        <v>20217</v>
      </c>
      <c r="B1694" s="170" t="s">
        <v>20218</v>
      </c>
      <c r="C1694" s="171" t="s">
        <v>6</v>
      </c>
      <c r="D1694" s="172" t="s">
        <v>25510</v>
      </c>
    </row>
    <row r="1695" spans="1:4" ht="11.85" customHeight="1" x14ac:dyDescent="0.25">
      <c r="A1695" s="170" t="s">
        <v>20219</v>
      </c>
      <c r="B1695" s="170" t="s">
        <v>20220</v>
      </c>
      <c r="C1695" s="171" t="s">
        <v>6</v>
      </c>
      <c r="D1695" s="172" t="s">
        <v>25511</v>
      </c>
    </row>
    <row r="1696" spans="1:4" ht="11.85" customHeight="1" x14ac:dyDescent="0.25">
      <c r="A1696" s="170" t="s">
        <v>20221</v>
      </c>
      <c r="B1696" s="170" t="s">
        <v>20222</v>
      </c>
      <c r="C1696" s="171" t="s">
        <v>6</v>
      </c>
      <c r="D1696" s="172" t="s">
        <v>25512</v>
      </c>
    </row>
    <row r="1697" spans="1:4" ht="12" customHeight="1" x14ac:dyDescent="0.25">
      <c r="A1697" s="170" t="s">
        <v>20223</v>
      </c>
      <c r="B1697" s="170" t="s">
        <v>20224</v>
      </c>
      <c r="C1697" s="171" t="s">
        <v>6</v>
      </c>
      <c r="D1697" s="172" t="s">
        <v>25513</v>
      </c>
    </row>
    <row r="1698" spans="1:4" ht="11.85" customHeight="1" x14ac:dyDescent="0.25">
      <c r="A1698" s="170" t="s">
        <v>20225</v>
      </c>
      <c r="B1698" s="170" t="s">
        <v>20226</v>
      </c>
      <c r="C1698" s="171" t="s">
        <v>6</v>
      </c>
      <c r="D1698" s="172" t="s">
        <v>25514</v>
      </c>
    </row>
    <row r="1699" spans="1:4" ht="11.85" customHeight="1" x14ac:dyDescent="0.25">
      <c r="A1699" s="170" t="s">
        <v>20227</v>
      </c>
      <c r="B1699" s="170" t="s">
        <v>20228</v>
      </c>
      <c r="C1699" s="171" t="s">
        <v>6</v>
      </c>
      <c r="D1699" s="172" t="s">
        <v>25515</v>
      </c>
    </row>
    <row r="1700" spans="1:4" ht="11.85" customHeight="1" x14ac:dyDescent="0.25">
      <c r="A1700" s="170" t="s">
        <v>20229</v>
      </c>
      <c r="B1700" s="170" t="s">
        <v>20230</v>
      </c>
      <c r="C1700" s="171" t="s">
        <v>6</v>
      </c>
      <c r="D1700" s="172" t="s">
        <v>25516</v>
      </c>
    </row>
    <row r="1701" spans="1:4" ht="11.85" customHeight="1" x14ac:dyDescent="0.25">
      <c r="A1701" s="170" t="s">
        <v>20231</v>
      </c>
      <c r="B1701" s="170" t="s">
        <v>20232</v>
      </c>
      <c r="C1701" s="171" t="s">
        <v>6</v>
      </c>
      <c r="D1701" s="172" t="s">
        <v>25517</v>
      </c>
    </row>
    <row r="1702" spans="1:4" ht="11.85" customHeight="1" x14ac:dyDescent="0.25">
      <c r="A1702" s="170" t="s">
        <v>20233</v>
      </c>
      <c r="B1702" s="170" t="s">
        <v>20234</v>
      </c>
      <c r="C1702" s="171" t="s">
        <v>6</v>
      </c>
      <c r="D1702" s="172" t="s">
        <v>25518</v>
      </c>
    </row>
    <row r="1703" spans="1:4" ht="11.85" customHeight="1" x14ac:dyDescent="0.25">
      <c r="A1703" s="170" t="s">
        <v>20235</v>
      </c>
      <c r="B1703" s="170" t="s">
        <v>20236</v>
      </c>
      <c r="C1703" s="171" t="s">
        <v>6</v>
      </c>
      <c r="D1703" s="172" t="s">
        <v>25519</v>
      </c>
    </row>
    <row r="1704" spans="1:4" ht="11.85" customHeight="1" x14ac:dyDescent="0.25">
      <c r="A1704" s="170" t="s">
        <v>20237</v>
      </c>
      <c r="B1704" s="170" t="s">
        <v>20238</v>
      </c>
      <c r="C1704" s="171" t="s">
        <v>6</v>
      </c>
      <c r="D1704" s="172" t="s">
        <v>25520</v>
      </c>
    </row>
    <row r="1705" spans="1:4" ht="11.85" customHeight="1" x14ac:dyDescent="0.25">
      <c r="A1705" s="170" t="s">
        <v>20239</v>
      </c>
      <c r="B1705" s="170" t="s">
        <v>20240</v>
      </c>
      <c r="C1705" s="171" t="s">
        <v>6</v>
      </c>
      <c r="D1705" s="172" t="s">
        <v>25521</v>
      </c>
    </row>
    <row r="1706" spans="1:4" ht="11.85" customHeight="1" x14ac:dyDescent="0.25">
      <c r="A1706" s="170" t="s">
        <v>20241</v>
      </c>
      <c r="B1706" s="170" t="s">
        <v>20242</v>
      </c>
      <c r="C1706" s="171" t="s">
        <v>6</v>
      </c>
      <c r="D1706" s="172" t="s">
        <v>25522</v>
      </c>
    </row>
    <row r="1707" spans="1:4" ht="11.85" customHeight="1" x14ac:dyDescent="0.25">
      <c r="A1707" s="170" t="s">
        <v>20243</v>
      </c>
      <c r="B1707" s="170" t="s">
        <v>20244</v>
      </c>
      <c r="C1707" s="171" t="s">
        <v>6</v>
      </c>
      <c r="D1707" s="172" t="s">
        <v>25523</v>
      </c>
    </row>
    <row r="1708" spans="1:4" ht="11.85" customHeight="1" x14ac:dyDescent="0.25">
      <c r="A1708" s="170" t="s">
        <v>20245</v>
      </c>
      <c r="B1708" s="170" t="s">
        <v>20246</v>
      </c>
      <c r="C1708" s="171" t="s">
        <v>6</v>
      </c>
      <c r="D1708" s="172" t="s">
        <v>25524</v>
      </c>
    </row>
    <row r="1709" spans="1:4" ht="11.85" customHeight="1" x14ac:dyDescent="0.25">
      <c r="A1709" s="173" t="s">
        <v>20247</v>
      </c>
      <c r="B1709" s="173" t="s">
        <v>20248</v>
      </c>
      <c r="C1709" s="174" t="s">
        <v>6</v>
      </c>
      <c r="D1709" s="175" t="s">
        <v>25525</v>
      </c>
    </row>
    <row r="1710" spans="1:4" ht="11.85" customHeight="1" x14ac:dyDescent="0.3">
      <c r="A1710"/>
      <c r="B1710"/>
      <c r="C1710"/>
      <c r="D1710"/>
    </row>
    <row r="1711" spans="1:4" ht="6.6" customHeight="1" x14ac:dyDescent="0.3">
      <c r="A1711" s="406" t="s">
        <v>24710</v>
      </c>
      <c r="B1711" s="406"/>
      <c r="C1711"/>
      <c r="D1711"/>
    </row>
    <row r="1712" spans="1:4" ht="1.65" customHeight="1" x14ac:dyDescent="0.3">
      <c r="A1712" s="406"/>
      <c r="B1712" s="406"/>
      <c r="C1712"/>
      <c r="D1712"/>
    </row>
    <row r="1713" spans="1:4" ht="7.35" customHeight="1" x14ac:dyDescent="0.3">
      <c r="A1713"/>
      <c r="B1713"/>
      <c r="C1713"/>
      <c r="D1713"/>
    </row>
    <row r="1714" spans="1:4" ht="0.75" customHeight="1" x14ac:dyDescent="0.3">
      <c r="A1714"/>
      <c r="B1714"/>
      <c r="C1714"/>
      <c r="D1714"/>
    </row>
    <row r="1715" spans="1:4" ht="15.6" x14ac:dyDescent="0.3">
      <c r="A1715"/>
      <c r="B1715"/>
      <c r="C1715" s="404"/>
      <c r="D1715" s="404"/>
    </row>
    <row r="1716" spans="1:4" ht="13.5" customHeight="1" x14ac:dyDescent="0.3">
      <c r="A1716"/>
      <c r="B1716"/>
      <c r="C1716"/>
      <c r="D1716"/>
    </row>
    <row r="1717" spans="1:4" ht="48.6" customHeight="1" x14ac:dyDescent="0.3">
      <c r="A1717"/>
      <c r="B1717"/>
      <c r="C1717"/>
      <c r="D1717"/>
    </row>
    <row r="1718" spans="1:4" ht="13.5" customHeight="1" x14ac:dyDescent="0.3">
      <c r="A1718"/>
      <c r="B1718"/>
      <c r="C1718"/>
      <c r="D1718"/>
    </row>
    <row r="1719" spans="1:4" ht="11.1" customHeight="1" x14ac:dyDescent="0.25">
      <c r="A1719" s="405" t="s">
        <v>24685</v>
      </c>
      <c r="B1719" s="405"/>
      <c r="C1719" s="167"/>
      <c r="D1719" s="167"/>
    </row>
    <row r="1720" spans="1:4" ht="11.25" customHeight="1" x14ac:dyDescent="0.3">
      <c r="A1720"/>
      <c r="B1720"/>
      <c r="C1720"/>
      <c r="D1720"/>
    </row>
    <row r="1721" spans="1:4" ht="24.9" customHeight="1" x14ac:dyDescent="0.3">
      <c r="A1721" s="169" t="s">
        <v>17748</v>
      </c>
      <c r="B1721" s="169" t="s">
        <v>5161</v>
      </c>
      <c r="C1721"/>
      <c r="D1721"/>
    </row>
    <row r="1722" spans="1:4" ht="9" customHeight="1" x14ac:dyDescent="0.3">
      <c r="A1722"/>
      <c r="B1722"/>
      <c r="C1722"/>
      <c r="D1722"/>
    </row>
    <row r="1723" spans="1:4" ht="12.15" customHeight="1" x14ac:dyDescent="0.25">
      <c r="A1723" s="407" t="s">
        <v>114</v>
      </c>
      <c r="B1723" s="407" t="s">
        <v>20249</v>
      </c>
      <c r="C1723" s="408" t="s">
        <v>6</v>
      </c>
      <c r="D1723" s="409" t="s">
        <v>25526</v>
      </c>
    </row>
    <row r="1724" spans="1:4" ht="0.6" customHeight="1" x14ac:dyDescent="0.25">
      <c r="A1724" s="407"/>
      <c r="B1724" s="407"/>
      <c r="C1724" s="408"/>
      <c r="D1724" s="409"/>
    </row>
    <row r="1725" spans="1:4" ht="11.4" customHeight="1" x14ac:dyDescent="0.25">
      <c r="A1725" s="170" t="s">
        <v>20250</v>
      </c>
      <c r="B1725" s="170" t="s">
        <v>20251</v>
      </c>
      <c r="C1725" s="171" t="s">
        <v>6</v>
      </c>
      <c r="D1725" s="172" t="s">
        <v>25527</v>
      </c>
    </row>
    <row r="1726" spans="1:4" ht="11.85" customHeight="1" x14ac:dyDescent="0.25">
      <c r="A1726" s="170" t="s">
        <v>20252</v>
      </c>
      <c r="B1726" s="170" t="s">
        <v>20253</v>
      </c>
      <c r="C1726" s="171" t="s">
        <v>6</v>
      </c>
      <c r="D1726" s="172" t="s">
        <v>25528</v>
      </c>
    </row>
    <row r="1727" spans="1:4" ht="11.85" customHeight="1" x14ac:dyDescent="0.25">
      <c r="A1727" s="170" t="s">
        <v>20254</v>
      </c>
      <c r="B1727" s="170" t="s">
        <v>20255</v>
      </c>
      <c r="C1727" s="171" t="s">
        <v>6</v>
      </c>
      <c r="D1727" s="172" t="s">
        <v>25529</v>
      </c>
    </row>
    <row r="1728" spans="1:4" ht="11.85" customHeight="1" x14ac:dyDescent="0.25">
      <c r="A1728" s="170" t="s">
        <v>20256</v>
      </c>
      <c r="B1728" s="170" t="s">
        <v>20257</v>
      </c>
      <c r="C1728" s="171" t="s">
        <v>6</v>
      </c>
      <c r="D1728" s="172" t="s">
        <v>25530</v>
      </c>
    </row>
    <row r="1729" spans="1:4" ht="11.85" customHeight="1" x14ac:dyDescent="0.25">
      <c r="A1729" s="170" t="s">
        <v>20258</v>
      </c>
      <c r="B1729" s="170" t="s">
        <v>20259</v>
      </c>
      <c r="C1729" s="171" t="s">
        <v>6</v>
      </c>
      <c r="D1729" s="172" t="s">
        <v>25531</v>
      </c>
    </row>
    <row r="1730" spans="1:4" ht="12" customHeight="1" x14ac:dyDescent="0.25">
      <c r="A1730" s="170" t="s">
        <v>20260</v>
      </c>
      <c r="B1730" s="170" t="s">
        <v>20261</v>
      </c>
      <c r="C1730" s="171" t="s">
        <v>6</v>
      </c>
      <c r="D1730" s="172" t="s">
        <v>25532</v>
      </c>
    </row>
    <row r="1731" spans="1:4" ht="21.9" customHeight="1" x14ac:dyDescent="0.25">
      <c r="A1731" s="170" t="s">
        <v>20262</v>
      </c>
      <c r="B1731" s="170" t="s">
        <v>20263</v>
      </c>
      <c r="C1731" s="171" t="s">
        <v>17789</v>
      </c>
      <c r="D1731" s="172" t="s">
        <v>24704</v>
      </c>
    </row>
    <row r="1732" spans="1:4" ht="21.9" customHeight="1" x14ac:dyDescent="0.25">
      <c r="A1732" s="170" t="s">
        <v>20264</v>
      </c>
      <c r="B1732" s="170" t="s">
        <v>20265</v>
      </c>
      <c r="C1732" s="171" t="s">
        <v>6</v>
      </c>
      <c r="D1732" s="172" t="s">
        <v>25533</v>
      </c>
    </row>
    <row r="1733" spans="1:4" ht="11.85" customHeight="1" x14ac:dyDescent="0.25">
      <c r="A1733" s="170" t="s">
        <v>20266</v>
      </c>
      <c r="B1733" s="170" t="s">
        <v>20267</v>
      </c>
      <c r="C1733" s="171" t="s">
        <v>6</v>
      </c>
      <c r="D1733" s="172" t="s">
        <v>25534</v>
      </c>
    </row>
    <row r="1734" spans="1:4" ht="11.85" customHeight="1" x14ac:dyDescent="0.25">
      <c r="A1734" s="170" t="s">
        <v>20268</v>
      </c>
      <c r="B1734" s="170" t="s">
        <v>20269</v>
      </c>
      <c r="C1734" s="171" t="s">
        <v>6</v>
      </c>
      <c r="D1734" s="172" t="s">
        <v>25535</v>
      </c>
    </row>
    <row r="1735" spans="1:4" ht="12" customHeight="1" x14ac:dyDescent="0.25">
      <c r="A1735" s="170" t="s">
        <v>20270</v>
      </c>
      <c r="B1735" s="170" t="s">
        <v>20271</v>
      </c>
      <c r="C1735" s="171" t="s">
        <v>6</v>
      </c>
      <c r="D1735" s="172" t="s">
        <v>25536</v>
      </c>
    </row>
    <row r="1736" spans="1:4" ht="11.85" customHeight="1" x14ac:dyDescent="0.25">
      <c r="A1736" s="170" t="s">
        <v>20272</v>
      </c>
      <c r="B1736" s="170" t="s">
        <v>20273</v>
      </c>
      <c r="C1736" s="171" t="s">
        <v>6</v>
      </c>
      <c r="D1736" s="172" t="s">
        <v>25537</v>
      </c>
    </row>
    <row r="1737" spans="1:4" ht="11.85" customHeight="1" x14ac:dyDescent="0.25">
      <c r="A1737" s="170" t="s">
        <v>20274</v>
      </c>
      <c r="B1737" s="170" t="s">
        <v>20275</v>
      </c>
      <c r="C1737" s="171" t="s">
        <v>6</v>
      </c>
      <c r="D1737" s="172" t="s">
        <v>25538</v>
      </c>
    </row>
    <row r="1738" spans="1:4" ht="11.85" customHeight="1" x14ac:dyDescent="0.25">
      <c r="A1738" s="170" t="s">
        <v>20276</v>
      </c>
      <c r="B1738" s="170" t="s">
        <v>20277</v>
      </c>
      <c r="C1738" s="171" t="s">
        <v>37</v>
      </c>
      <c r="D1738" s="172" t="s">
        <v>24033</v>
      </c>
    </row>
    <row r="1739" spans="1:4" ht="11.85" customHeight="1" x14ac:dyDescent="0.25">
      <c r="A1739" s="170" t="s">
        <v>20278</v>
      </c>
      <c r="B1739" s="170" t="s">
        <v>20279</v>
      </c>
      <c r="C1739" s="171" t="s">
        <v>37</v>
      </c>
      <c r="D1739" s="172" t="s">
        <v>24594</v>
      </c>
    </row>
    <row r="1740" spans="1:4" ht="12" customHeight="1" x14ac:dyDescent="0.25">
      <c r="A1740" s="170" t="s">
        <v>20280</v>
      </c>
      <c r="B1740" s="170" t="s">
        <v>20281</v>
      </c>
      <c r="C1740" s="171" t="s">
        <v>37</v>
      </c>
      <c r="D1740" s="172" t="s">
        <v>24488</v>
      </c>
    </row>
    <row r="1741" spans="1:4" ht="11.85" customHeight="1" x14ac:dyDescent="0.25">
      <c r="A1741" s="170" t="s">
        <v>20282</v>
      </c>
      <c r="B1741" s="170" t="s">
        <v>20283</v>
      </c>
      <c r="C1741" s="171" t="s">
        <v>37</v>
      </c>
      <c r="D1741" s="172" t="s">
        <v>23985</v>
      </c>
    </row>
    <row r="1742" spans="1:4" ht="11.85" customHeight="1" x14ac:dyDescent="0.25">
      <c r="A1742" s="170" t="s">
        <v>20284</v>
      </c>
      <c r="B1742" s="170" t="s">
        <v>20285</v>
      </c>
      <c r="C1742" s="171" t="s">
        <v>37</v>
      </c>
      <c r="D1742" s="172" t="s">
        <v>25539</v>
      </c>
    </row>
    <row r="1743" spans="1:4" ht="11.85" customHeight="1" x14ac:dyDescent="0.25">
      <c r="A1743" s="170" t="s">
        <v>20286</v>
      </c>
      <c r="B1743" s="170" t="s">
        <v>20287</v>
      </c>
      <c r="C1743" s="171" t="s">
        <v>37</v>
      </c>
      <c r="D1743" s="172" t="s">
        <v>25540</v>
      </c>
    </row>
    <row r="1744" spans="1:4" ht="11.85" customHeight="1" x14ac:dyDescent="0.25">
      <c r="A1744" s="170" t="s">
        <v>20288</v>
      </c>
      <c r="B1744" s="170" t="s">
        <v>20289</v>
      </c>
      <c r="C1744" s="171" t="s">
        <v>37</v>
      </c>
      <c r="D1744" s="172" t="s">
        <v>25541</v>
      </c>
    </row>
    <row r="1745" spans="1:4" ht="12" customHeight="1" x14ac:dyDescent="0.25">
      <c r="A1745" s="170" t="s">
        <v>20290</v>
      </c>
      <c r="B1745" s="170" t="s">
        <v>20291</v>
      </c>
      <c r="C1745" s="171" t="s">
        <v>37</v>
      </c>
      <c r="D1745" s="172" t="s">
        <v>25542</v>
      </c>
    </row>
    <row r="1746" spans="1:4" ht="11.85" customHeight="1" x14ac:dyDescent="0.25">
      <c r="A1746" s="170" t="s">
        <v>20292</v>
      </c>
      <c r="B1746" s="170" t="s">
        <v>20293</v>
      </c>
      <c r="C1746" s="171" t="s">
        <v>37</v>
      </c>
      <c r="D1746" s="172" t="s">
        <v>24489</v>
      </c>
    </row>
    <row r="1747" spans="1:4" ht="11.85" customHeight="1" x14ac:dyDescent="0.25">
      <c r="A1747" s="170" t="s">
        <v>20294</v>
      </c>
      <c r="B1747" s="170" t="s">
        <v>20295</v>
      </c>
      <c r="C1747" s="171" t="s">
        <v>37</v>
      </c>
      <c r="D1747" s="172" t="s">
        <v>25543</v>
      </c>
    </row>
    <row r="1748" spans="1:4" ht="11.85" customHeight="1" x14ac:dyDescent="0.25">
      <c r="A1748" s="170" t="s">
        <v>20296</v>
      </c>
      <c r="B1748" s="170" t="s">
        <v>20297</v>
      </c>
      <c r="C1748" s="171" t="s">
        <v>37</v>
      </c>
      <c r="D1748" s="172" t="s">
        <v>25544</v>
      </c>
    </row>
    <row r="1749" spans="1:4" ht="11.85" customHeight="1" x14ac:dyDescent="0.25">
      <c r="A1749" s="170" t="s">
        <v>20298</v>
      </c>
      <c r="B1749" s="170" t="s">
        <v>20299</v>
      </c>
      <c r="C1749" s="171" t="s">
        <v>37</v>
      </c>
      <c r="D1749" s="172" t="s">
        <v>24614</v>
      </c>
    </row>
    <row r="1750" spans="1:4" ht="11.85" customHeight="1" x14ac:dyDescent="0.25">
      <c r="A1750" s="170" t="s">
        <v>20300</v>
      </c>
      <c r="B1750" s="170" t="s">
        <v>20301</v>
      </c>
      <c r="C1750" s="171" t="s">
        <v>37</v>
      </c>
      <c r="D1750" s="172" t="s">
        <v>24016</v>
      </c>
    </row>
    <row r="1751" spans="1:4" ht="12" customHeight="1" x14ac:dyDescent="0.25">
      <c r="A1751" s="170" t="s">
        <v>20302</v>
      </c>
      <c r="B1751" s="170" t="s">
        <v>20303</v>
      </c>
      <c r="C1751" s="171" t="s">
        <v>37</v>
      </c>
      <c r="D1751" s="172" t="s">
        <v>25545</v>
      </c>
    </row>
    <row r="1752" spans="1:4" ht="11.85" customHeight="1" x14ac:dyDescent="0.25">
      <c r="A1752" s="170" t="s">
        <v>20304</v>
      </c>
      <c r="B1752" s="170" t="s">
        <v>20305</v>
      </c>
      <c r="C1752" s="171" t="s">
        <v>37</v>
      </c>
      <c r="D1752" s="172" t="s">
        <v>23968</v>
      </c>
    </row>
    <row r="1753" spans="1:4" ht="11.85" customHeight="1" x14ac:dyDescent="0.25">
      <c r="A1753" s="170" t="s">
        <v>20306</v>
      </c>
      <c r="B1753" s="170" t="s">
        <v>20307</v>
      </c>
      <c r="C1753" s="171" t="s">
        <v>37</v>
      </c>
      <c r="D1753" s="172" t="s">
        <v>24340</v>
      </c>
    </row>
    <row r="1754" spans="1:4" ht="11.85" customHeight="1" x14ac:dyDescent="0.25">
      <c r="A1754" s="170" t="s">
        <v>20308</v>
      </c>
      <c r="B1754" s="170" t="s">
        <v>20309</v>
      </c>
      <c r="C1754" s="171" t="s">
        <v>37</v>
      </c>
      <c r="D1754" s="172" t="s">
        <v>24328</v>
      </c>
    </row>
    <row r="1755" spans="1:4" ht="11.85" customHeight="1" x14ac:dyDescent="0.25">
      <c r="A1755" s="170" t="s">
        <v>20310</v>
      </c>
      <c r="B1755" s="170" t="s">
        <v>20311</v>
      </c>
      <c r="C1755" s="171" t="s">
        <v>37</v>
      </c>
      <c r="D1755" s="172" t="s">
        <v>24379</v>
      </c>
    </row>
    <row r="1756" spans="1:4" ht="12" customHeight="1" x14ac:dyDescent="0.25">
      <c r="A1756" s="170" t="s">
        <v>20312</v>
      </c>
      <c r="B1756" s="170" t="s">
        <v>20313</v>
      </c>
      <c r="C1756" s="171" t="s">
        <v>37</v>
      </c>
      <c r="D1756" s="172" t="s">
        <v>24609</v>
      </c>
    </row>
    <row r="1757" spans="1:4" ht="11.85" customHeight="1" x14ac:dyDescent="0.25">
      <c r="A1757" s="170" t="s">
        <v>20314</v>
      </c>
      <c r="B1757" s="170" t="s">
        <v>20315</v>
      </c>
      <c r="C1757" s="171" t="s">
        <v>37</v>
      </c>
      <c r="D1757" s="172" t="s">
        <v>24506</v>
      </c>
    </row>
    <row r="1758" spans="1:4" ht="11.85" customHeight="1" x14ac:dyDescent="0.25">
      <c r="A1758" s="170" t="s">
        <v>20316</v>
      </c>
      <c r="B1758" s="170" t="s">
        <v>20317</v>
      </c>
      <c r="C1758" s="171" t="s">
        <v>37</v>
      </c>
      <c r="D1758" s="172" t="s">
        <v>25546</v>
      </c>
    </row>
    <row r="1759" spans="1:4" ht="11.85" customHeight="1" x14ac:dyDescent="0.25">
      <c r="A1759" s="170" t="s">
        <v>20318</v>
      </c>
      <c r="B1759" s="170" t="s">
        <v>20319</v>
      </c>
      <c r="C1759" s="171" t="s">
        <v>37</v>
      </c>
      <c r="D1759" s="172" t="s">
        <v>25547</v>
      </c>
    </row>
    <row r="1760" spans="1:4" ht="11.85" customHeight="1" x14ac:dyDescent="0.25">
      <c r="A1760" s="170" t="s">
        <v>20320</v>
      </c>
      <c r="B1760" s="170" t="s">
        <v>20321</v>
      </c>
      <c r="C1760" s="171" t="s">
        <v>37</v>
      </c>
      <c r="D1760" s="172" t="s">
        <v>25548</v>
      </c>
    </row>
    <row r="1761" spans="1:4" ht="11.85" customHeight="1" x14ac:dyDescent="0.25">
      <c r="A1761" s="170" t="s">
        <v>20322</v>
      </c>
      <c r="B1761" s="170" t="s">
        <v>20323</v>
      </c>
      <c r="C1761" s="171" t="s">
        <v>37</v>
      </c>
      <c r="D1761" s="172" t="s">
        <v>25549</v>
      </c>
    </row>
    <row r="1762" spans="1:4" ht="11.85" customHeight="1" x14ac:dyDescent="0.25">
      <c r="A1762" s="170" t="s">
        <v>20324</v>
      </c>
      <c r="B1762" s="170" t="s">
        <v>20325</v>
      </c>
      <c r="C1762" s="171" t="s">
        <v>37</v>
      </c>
      <c r="D1762" s="172" t="s">
        <v>25550</v>
      </c>
    </row>
    <row r="1763" spans="1:4" ht="11.85" customHeight="1" x14ac:dyDescent="0.25">
      <c r="A1763" s="170" t="s">
        <v>20326</v>
      </c>
      <c r="B1763" s="170" t="s">
        <v>20327</v>
      </c>
      <c r="C1763" s="171" t="s">
        <v>37</v>
      </c>
      <c r="D1763" s="172" t="s">
        <v>25551</v>
      </c>
    </row>
    <row r="1764" spans="1:4" ht="11.85" customHeight="1" x14ac:dyDescent="0.25">
      <c r="A1764" s="170" t="s">
        <v>20328</v>
      </c>
      <c r="B1764" s="170" t="s">
        <v>20329</v>
      </c>
      <c r="C1764" s="171" t="s">
        <v>37</v>
      </c>
      <c r="D1764" s="172" t="s">
        <v>24038</v>
      </c>
    </row>
    <row r="1765" spans="1:4" ht="11.85" customHeight="1" x14ac:dyDescent="0.25">
      <c r="A1765" s="170" t="s">
        <v>20330</v>
      </c>
      <c r="B1765" s="170" t="s">
        <v>20331</v>
      </c>
      <c r="C1765" s="171" t="s">
        <v>37</v>
      </c>
      <c r="D1765" s="172" t="s">
        <v>25552</v>
      </c>
    </row>
    <row r="1766" spans="1:4" ht="11.85" customHeight="1" x14ac:dyDescent="0.25">
      <c r="A1766" s="170" t="s">
        <v>20332</v>
      </c>
      <c r="B1766" s="170" t="s">
        <v>20333</v>
      </c>
      <c r="C1766" s="171" t="s">
        <v>37</v>
      </c>
      <c r="D1766" s="172" t="s">
        <v>24516</v>
      </c>
    </row>
    <row r="1767" spans="1:4" ht="12" customHeight="1" x14ac:dyDescent="0.25">
      <c r="A1767" s="170" t="s">
        <v>20334</v>
      </c>
      <c r="B1767" s="170" t="s">
        <v>20335</v>
      </c>
      <c r="C1767" s="171" t="s">
        <v>37</v>
      </c>
      <c r="D1767" s="172" t="s">
        <v>24442</v>
      </c>
    </row>
    <row r="1768" spans="1:4" ht="11.85" customHeight="1" x14ac:dyDescent="0.25">
      <c r="A1768" s="170" t="s">
        <v>20336</v>
      </c>
      <c r="B1768" s="170" t="s">
        <v>20337</v>
      </c>
      <c r="C1768" s="171" t="s">
        <v>37</v>
      </c>
      <c r="D1768" s="172" t="s">
        <v>24466</v>
      </c>
    </row>
    <row r="1769" spans="1:4" ht="11.85" customHeight="1" x14ac:dyDescent="0.25">
      <c r="A1769" s="170" t="s">
        <v>20338</v>
      </c>
      <c r="B1769" s="170" t="s">
        <v>20339</v>
      </c>
      <c r="C1769" s="171" t="s">
        <v>37</v>
      </c>
      <c r="D1769" s="172" t="s">
        <v>25553</v>
      </c>
    </row>
    <row r="1770" spans="1:4" ht="11.85" customHeight="1" x14ac:dyDescent="0.25">
      <c r="A1770" s="170" t="s">
        <v>20340</v>
      </c>
      <c r="B1770" s="170" t="s">
        <v>20341</v>
      </c>
      <c r="C1770" s="171" t="s">
        <v>37</v>
      </c>
      <c r="D1770" s="172" t="s">
        <v>25554</v>
      </c>
    </row>
    <row r="1771" spans="1:4" ht="11.85" customHeight="1" x14ac:dyDescent="0.25">
      <c r="A1771" s="170" t="s">
        <v>20342</v>
      </c>
      <c r="B1771" s="170" t="s">
        <v>20343</v>
      </c>
      <c r="C1771" s="171" t="s">
        <v>37</v>
      </c>
      <c r="D1771" s="172" t="s">
        <v>24250</v>
      </c>
    </row>
    <row r="1772" spans="1:4" ht="12" customHeight="1" x14ac:dyDescent="0.25">
      <c r="A1772" s="173" t="s">
        <v>20344</v>
      </c>
      <c r="B1772" s="173" t="s">
        <v>20345</v>
      </c>
      <c r="C1772" s="174" t="s">
        <v>37</v>
      </c>
      <c r="D1772" s="175" t="s">
        <v>25555</v>
      </c>
    </row>
    <row r="1773" spans="1:4" ht="11.85" customHeight="1" x14ac:dyDescent="0.3">
      <c r="A1773"/>
      <c r="B1773"/>
      <c r="C1773"/>
      <c r="D1773"/>
    </row>
    <row r="1774" spans="1:4" ht="12.75" customHeight="1" x14ac:dyDescent="0.3">
      <c r="A1774" s="406" t="s">
        <v>24710</v>
      </c>
      <c r="B1774" s="406"/>
      <c r="C1774"/>
      <c r="D1774"/>
    </row>
    <row r="1775" spans="1:4" ht="1.65" customHeight="1" x14ac:dyDescent="0.3">
      <c r="A1775" s="406"/>
      <c r="B1775" s="406"/>
      <c r="C1775"/>
      <c r="D1775"/>
    </row>
    <row r="1776" spans="1:4" ht="7.35" customHeight="1" x14ac:dyDescent="0.3">
      <c r="A1776"/>
      <c r="B1776"/>
      <c r="C1776"/>
      <c r="D1776"/>
    </row>
    <row r="1777" spans="1:4" ht="0.75" customHeight="1" x14ac:dyDescent="0.3">
      <c r="A1777"/>
      <c r="B1777"/>
      <c r="C1777"/>
      <c r="D1777"/>
    </row>
    <row r="1778" spans="1:4" ht="15.6" x14ac:dyDescent="0.3">
      <c r="A1778"/>
      <c r="B1778"/>
      <c r="C1778" s="404"/>
      <c r="D1778" s="404"/>
    </row>
    <row r="1779" spans="1:4" ht="13.5" customHeight="1" x14ac:dyDescent="0.3">
      <c r="A1779"/>
      <c r="B1779"/>
      <c r="C1779"/>
      <c r="D1779"/>
    </row>
    <row r="1780" spans="1:4" ht="48.6" customHeight="1" x14ac:dyDescent="0.3">
      <c r="A1780"/>
      <c r="B1780"/>
      <c r="C1780"/>
      <c r="D1780"/>
    </row>
    <row r="1781" spans="1:4" ht="13.5" customHeight="1" x14ac:dyDescent="0.3">
      <c r="A1781"/>
      <c r="B1781"/>
      <c r="C1781"/>
      <c r="D1781"/>
    </row>
    <row r="1782" spans="1:4" ht="11.1" customHeight="1" x14ac:dyDescent="0.25">
      <c r="A1782" s="405" t="s">
        <v>24685</v>
      </c>
      <c r="B1782" s="405"/>
      <c r="C1782" s="167"/>
      <c r="D1782" s="167"/>
    </row>
    <row r="1783" spans="1:4" ht="11.25" customHeight="1" x14ac:dyDescent="0.3">
      <c r="A1783"/>
      <c r="B1783"/>
      <c r="C1783"/>
      <c r="D1783"/>
    </row>
    <row r="1784" spans="1:4" ht="24.9" customHeight="1" x14ac:dyDescent="0.3">
      <c r="A1784" s="169" t="s">
        <v>17748</v>
      </c>
      <c r="B1784" s="169" t="s">
        <v>5161</v>
      </c>
      <c r="C1784"/>
      <c r="D1784"/>
    </row>
    <row r="1785" spans="1:4" ht="9" customHeight="1" x14ac:dyDescent="0.3">
      <c r="A1785"/>
      <c r="B1785"/>
      <c r="C1785"/>
      <c r="D1785"/>
    </row>
    <row r="1786" spans="1:4" ht="12.15" customHeight="1" x14ac:dyDescent="0.25">
      <c r="A1786" s="407" t="s">
        <v>20346</v>
      </c>
      <c r="B1786" s="407" t="s">
        <v>20347</v>
      </c>
      <c r="C1786" s="408" t="s">
        <v>37</v>
      </c>
      <c r="D1786" s="409" t="s">
        <v>23961</v>
      </c>
    </row>
    <row r="1787" spans="1:4" ht="0.6" customHeight="1" x14ac:dyDescent="0.25">
      <c r="A1787" s="407"/>
      <c r="B1787" s="407"/>
      <c r="C1787" s="408"/>
      <c r="D1787" s="409"/>
    </row>
    <row r="1788" spans="1:4" ht="11.4" customHeight="1" x14ac:dyDescent="0.25">
      <c r="A1788" s="170" t="s">
        <v>20348</v>
      </c>
      <c r="B1788" s="170" t="s">
        <v>19504</v>
      </c>
      <c r="C1788" s="171" t="s">
        <v>37</v>
      </c>
      <c r="D1788" s="172" t="s">
        <v>17721</v>
      </c>
    </row>
    <row r="1789" spans="1:4" ht="11.85" customHeight="1" x14ac:dyDescent="0.25">
      <c r="A1789" s="170" t="s">
        <v>20349</v>
      </c>
      <c r="B1789" s="170" t="s">
        <v>20350</v>
      </c>
      <c r="C1789" s="171" t="s">
        <v>17789</v>
      </c>
      <c r="D1789" s="172" t="s">
        <v>24704</v>
      </c>
    </row>
    <row r="1790" spans="1:4" ht="11.85" customHeight="1" x14ac:dyDescent="0.25">
      <c r="A1790" s="170" t="s">
        <v>20351</v>
      </c>
      <c r="B1790" s="170" t="s">
        <v>20352</v>
      </c>
      <c r="C1790" s="171" t="s">
        <v>47</v>
      </c>
      <c r="D1790" s="172" t="s">
        <v>25556</v>
      </c>
    </row>
    <row r="1791" spans="1:4" ht="11.85" customHeight="1" x14ac:dyDescent="0.25">
      <c r="A1791" s="170" t="s">
        <v>20353</v>
      </c>
      <c r="B1791" s="170" t="s">
        <v>20354</v>
      </c>
      <c r="C1791" s="171" t="s">
        <v>6</v>
      </c>
      <c r="D1791" s="172" t="s">
        <v>25530</v>
      </c>
    </row>
    <row r="1792" spans="1:4" ht="11.85" customHeight="1" x14ac:dyDescent="0.25">
      <c r="A1792" s="170" t="s">
        <v>115</v>
      </c>
      <c r="B1792" s="170" t="s">
        <v>20355</v>
      </c>
      <c r="C1792" s="171" t="s">
        <v>6</v>
      </c>
      <c r="D1792" s="172" t="s">
        <v>25531</v>
      </c>
    </row>
    <row r="1793" spans="1:4" ht="12" customHeight="1" x14ac:dyDescent="0.25">
      <c r="A1793" s="170" t="s">
        <v>20356</v>
      </c>
      <c r="B1793" s="170" t="s">
        <v>20357</v>
      </c>
      <c r="C1793" s="171" t="s">
        <v>6</v>
      </c>
      <c r="D1793" s="172" t="s">
        <v>25557</v>
      </c>
    </row>
    <row r="1794" spans="1:4" ht="11.85" customHeight="1" x14ac:dyDescent="0.25">
      <c r="A1794" s="170" t="s">
        <v>20358</v>
      </c>
      <c r="B1794" s="170" t="s">
        <v>20359</v>
      </c>
      <c r="C1794" s="171" t="s">
        <v>6</v>
      </c>
      <c r="D1794" s="172" t="s">
        <v>25558</v>
      </c>
    </row>
    <row r="1795" spans="1:4" ht="11.85" customHeight="1" x14ac:dyDescent="0.25">
      <c r="A1795" s="170" t="s">
        <v>20360</v>
      </c>
      <c r="B1795" s="170" t="s">
        <v>20361</v>
      </c>
      <c r="C1795" s="171" t="s">
        <v>6</v>
      </c>
      <c r="D1795" s="172" t="s">
        <v>25559</v>
      </c>
    </row>
    <row r="1796" spans="1:4" ht="11.85" customHeight="1" x14ac:dyDescent="0.25">
      <c r="A1796" s="170" t="s">
        <v>20362</v>
      </c>
      <c r="B1796" s="170" t="s">
        <v>20363</v>
      </c>
      <c r="C1796" s="171" t="s">
        <v>6</v>
      </c>
      <c r="D1796" s="172" t="s">
        <v>25560</v>
      </c>
    </row>
    <row r="1797" spans="1:4" ht="11.85" customHeight="1" x14ac:dyDescent="0.25">
      <c r="A1797" s="170" t="s">
        <v>20364</v>
      </c>
      <c r="B1797" s="170" t="s">
        <v>20365</v>
      </c>
      <c r="C1797" s="171" t="s">
        <v>6</v>
      </c>
      <c r="D1797" s="172" t="s">
        <v>25532</v>
      </c>
    </row>
    <row r="1798" spans="1:4" ht="11.85" customHeight="1" x14ac:dyDescent="0.25">
      <c r="A1798" s="170" t="s">
        <v>20366</v>
      </c>
      <c r="B1798" s="170" t="s">
        <v>20367</v>
      </c>
      <c r="C1798" s="171" t="s">
        <v>6</v>
      </c>
      <c r="D1798" s="172" t="s">
        <v>25500</v>
      </c>
    </row>
    <row r="1799" spans="1:4" ht="12" customHeight="1" x14ac:dyDescent="0.25">
      <c r="A1799" s="170" t="s">
        <v>20368</v>
      </c>
      <c r="B1799" s="170" t="s">
        <v>20369</v>
      </c>
      <c r="C1799" s="171" t="s">
        <v>6</v>
      </c>
      <c r="D1799" s="172" t="s">
        <v>25561</v>
      </c>
    </row>
    <row r="1800" spans="1:4" ht="11.85" customHeight="1" x14ac:dyDescent="0.25">
      <c r="A1800" s="170" t="s">
        <v>20370</v>
      </c>
      <c r="B1800" s="170" t="s">
        <v>20371</v>
      </c>
      <c r="C1800" s="171" t="s">
        <v>6</v>
      </c>
      <c r="D1800" s="172" t="s">
        <v>25562</v>
      </c>
    </row>
    <row r="1801" spans="1:4" ht="11.85" customHeight="1" x14ac:dyDescent="0.25">
      <c r="A1801" s="170" t="s">
        <v>20372</v>
      </c>
      <c r="B1801" s="170" t="s">
        <v>20373</v>
      </c>
      <c r="C1801" s="171" t="s">
        <v>6</v>
      </c>
      <c r="D1801" s="172" t="s">
        <v>25563</v>
      </c>
    </row>
    <row r="1802" spans="1:4" ht="11.85" customHeight="1" x14ac:dyDescent="0.25">
      <c r="A1802" s="170" t="s">
        <v>20374</v>
      </c>
      <c r="B1802" s="170" t="s">
        <v>20375</v>
      </c>
      <c r="C1802" s="171" t="s">
        <v>6</v>
      </c>
      <c r="D1802" s="172" t="s">
        <v>25564</v>
      </c>
    </row>
    <row r="1803" spans="1:4" ht="11.85" customHeight="1" x14ac:dyDescent="0.25">
      <c r="A1803" s="170" t="s">
        <v>116</v>
      </c>
      <c r="B1803" s="170" t="s">
        <v>20376</v>
      </c>
      <c r="C1803" s="171" t="s">
        <v>37</v>
      </c>
      <c r="D1803" s="172" t="s">
        <v>912</v>
      </c>
    </row>
    <row r="1804" spans="1:4" ht="12" customHeight="1" x14ac:dyDescent="0.25">
      <c r="A1804" s="170" t="s">
        <v>20377</v>
      </c>
      <c r="B1804" s="170" t="s">
        <v>20378</v>
      </c>
      <c r="C1804" s="171" t="s">
        <v>37</v>
      </c>
      <c r="D1804" s="172" t="s">
        <v>24007</v>
      </c>
    </row>
    <row r="1805" spans="1:4" ht="11.85" customHeight="1" x14ac:dyDescent="0.25">
      <c r="A1805" s="170" t="s">
        <v>20379</v>
      </c>
      <c r="B1805" s="170" t="s">
        <v>20380</v>
      </c>
      <c r="C1805" s="171" t="s">
        <v>37</v>
      </c>
      <c r="D1805" s="172" t="s">
        <v>23973</v>
      </c>
    </row>
    <row r="1806" spans="1:4" ht="11.85" customHeight="1" x14ac:dyDescent="0.25">
      <c r="A1806" s="170" t="s">
        <v>20381</v>
      </c>
      <c r="B1806" s="170" t="s">
        <v>20382</v>
      </c>
      <c r="C1806" s="171" t="s">
        <v>37</v>
      </c>
      <c r="D1806" s="172" t="s">
        <v>24307</v>
      </c>
    </row>
    <row r="1807" spans="1:4" ht="11.85" customHeight="1" x14ac:dyDescent="0.25">
      <c r="A1807" s="170" t="s">
        <v>20383</v>
      </c>
      <c r="B1807" s="170" t="s">
        <v>20384</v>
      </c>
      <c r="C1807" s="171" t="s">
        <v>37</v>
      </c>
      <c r="D1807" s="172" t="s">
        <v>24020</v>
      </c>
    </row>
    <row r="1808" spans="1:4" ht="11.85" customHeight="1" x14ac:dyDescent="0.25">
      <c r="A1808" s="170" t="s">
        <v>20385</v>
      </c>
      <c r="B1808" s="170" t="s">
        <v>20386</v>
      </c>
      <c r="C1808" s="171" t="s">
        <v>37</v>
      </c>
      <c r="D1808" s="172" t="s">
        <v>25565</v>
      </c>
    </row>
    <row r="1809" spans="1:4" ht="11.85" customHeight="1" x14ac:dyDescent="0.25">
      <c r="A1809" s="170" t="s">
        <v>20387</v>
      </c>
      <c r="B1809" s="170" t="s">
        <v>20388</v>
      </c>
      <c r="C1809" s="171" t="s">
        <v>37</v>
      </c>
      <c r="D1809" s="172" t="s">
        <v>25566</v>
      </c>
    </row>
    <row r="1810" spans="1:4" ht="11.85" customHeight="1" x14ac:dyDescent="0.25">
      <c r="A1810" s="170" t="s">
        <v>20389</v>
      </c>
      <c r="B1810" s="170" t="s">
        <v>20390</v>
      </c>
      <c r="C1810" s="171" t="s">
        <v>37</v>
      </c>
      <c r="D1810" s="172" t="s">
        <v>25567</v>
      </c>
    </row>
    <row r="1811" spans="1:4" ht="11.85" customHeight="1" x14ac:dyDescent="0.25">
      <c r="A1811" s="170" t="s">
        <v>20391</v>
      </c>
      <c r="B1811" s="170" t="s">
        <v>20392</v>
      </c>
      <c r="C1811" s="171" t="s">
        <v>37</v>
      </c>
      <c r="D1811" s="172" t="s">
        <v>25568</v>
      </c>
    </row>
    <row r="1812" spans="1:4" ht="11.85" customHeight="1" x14ac:dyDescent="0.25">
      <c r="A1812" s="170" t="s">
        <v>117</v>
      </c>
      <c r="B1812" s="171" t="s">
        <v>20393</v>
      </c>
      <c r="C1812" s="171" t="s">
        <v>47</v>
      </c>
      <c r="D1812" s="172" t="s">
        <v>25569</v>
      </c>
    </row>
    <row r="1813" spans="1:4" ht="11.85" customHeight="1" x14ac:dyDescent="0.25">
      <c r="A1813" s="170" t="s">
        <v>20394</v>
      </c>
      <c r="B1813" s="170" t="s">
        <v>20395</v>
      </c>
      <c r="C1813" s="171" t="s">
        <v>37</v>
      </c>
      <c r="D1813" s="172" t="s">
        <v>25552</v>
      </c>
    </row>
    <row r="1814" spans="1:4" ht="11.85" customHeight="1" x14ac:dyDescent="0.25">
      <c r="A1814" s="170" t="s">
        <v>20396</v>
      </c>
      <c r="B1814" s="170" t="s">
        <v>20397</v>
      </c>
      <c r="C1814" s="171" t="s">
        <v>37</v>
      </c>
      <c r="D1814" s="172" t="s">
        <v>50</v>
      </c>
    </row>
    <row r="1815" spans="1:4" ht="12" customHeight="1" x14ac:dyDescent="0.25">
      <c r="A1815" s="170" t="s">
        <v>20398</v>
      </c>
      <c r="B1815" s="170" t="s">
        <v>20399</v>
      </c>
      <c r="C1815" s="171" t="s">
        <v>37</v>
      </c>
      <c r="D1815" s="172" t="s">
        <v>1035</v>
      </c>
    </row>
    <row r="1816" spans="1:4" ht="11.85" customHeight="1" x14ac:dyDescent="0.25">
      <c r="A1816" s="170" t="s">
        <v>20400</v>
      </c>
      <c r="B1816" s="170" t="s">
        <v>20401</v>
      </c>
      <c r="C1816" s="171" t="s">
        <v>37</v>
      </c>
      <c r="D1816" s="172" t="s">
        <v>25431</v>
      </c>
    </row>
    <row r="1817" spans="1:4" ht="11.85" customHeight="1" x14ac:dyDescent="0.25">
      <c r="A1817" s="170" t="s">
        <v>20402</v>
      </c>
      <c r="B1817" s="170" t="s">
        <v>20403</v>
      </c>
      <c r="C1817" s="171" t="s">
        <v>37</v>
      </c>
      <c r="D1817" s="172" t="s">
        <v>51</v>
      </c>
    </row>
    <row r="1818" spans="1:4" ht="11.85" customHeight="1" x14ac:dyDescent="0.25">
      <c r="A1818" s="170" t="s">
        <v>20404</v>
      </c>
      <c r="B1818" s="170" t="s">
        <v>20405</v>
      </c>
      <c r="C1818" s="171" t="s">
        <v>37</v>
      </c>
      <c r="D1818" s="172" t="s">
        <v>1045</v>
      </c>
    </row>
    <row r="1819" spans="1:4" ht="11.85" customHeight="1" x14ac:dyDescent="0.25">
      <c r="A1819" s="170" t="s">
        <v>20406</v>
      </c>
      <c r="B1819" s="170" t="s">
        <v>20407</v>
      </c>
      <c r="C1819" s="171" t="s">
        <v>37</v>
      </c>
      <c r="D1819" s="172" t="s">
        <v>25570</v>
      </c>
    </row>
    <row r="1820" spans="1:4" ht="12" customHeight="1" x14ac:dyDescent="0.25">
      <c r="A1820" s="170" t="s">
        <v>20408</v>
      </c>
      <c r="B1820" s="170" t="s">
        <v>20409</v>
      </c>
      <c r="C1820" s="171" t="s">
        <v>37</v>
      </c>
      <c r="D1820" s="172" t="s">
        <v>25571</v>
      </c>
    </row>
    <row r="1821" spans="1:4" ht="11.85" customHeight="1" x14ac:dyDescent="0.25">
      <c r="A1821" s="170" t="s">
        <v>20410</v>
      </c>
      <c r="B1821" s="170" t="s">
        <v>20411</v>
      </c>
      <c r="C1821" s="171" t="s">
        <v>37</v>
      </c>
      <c r="D1821" s="172" t="s">
        <v>25572</v>
      </c>
    </row>
    <row r="1822" spans="1:4" ht="11.85" customHeight="1" x14ac:dyDescent="0.25">
      <c r="A1822" s="170" t="s">
        <v>20412</v>
      </c>
      <c r="B1822" s="170" t="s">
        <v>20413</v>
      </c>
      <c r="C1822" s="171" t="s">
        <v>37</v>
      </c>
      <c r="D1822" s="172" t="s">
        <v>25573</v>
      </c>
    </row>
    <row r="1823" spans="1:4" ht="11.85" customHeight="1" x14ac:dyDescent="0.25">
      <c r="A1823" s="170" t="s">
        <v>20414</v>
      </c>
      <c r="B1823" s="170" t="s">
        <v>20415</v>
      </c>
      <c r="C1823" s="171" t="s">
        <v>6</v>
      </c>
      <c r="D1823" s="172" t="s">
        <v>25574</v>
      </c>
    </row>
    <row r="1824" spans="1:4" ht="11.85" customHeight="1" x14ac:dyDescent="0.25">
      <c r="A1824" s="170" t="s">
        <v>20416</v>
      </c>
      <c r="B1824" s="170" t="s">
        <v>20417</v>
      </c>
      <c r="C1824" s="171" t="s">
        <v>6</v>
      </c>
      <c r="D1824" s="172" t="s">
        <v>23943</v>
      </c>
    </row>
    <row r="1825" spans="1:4" ht="11.85" customHeight="1" x14ac:dyDescent="0.25">
      <c r="A1825" s="170" t="s">
        <v>20418</v>
      </c>
      <c r="B1825" s="170" t="s">
        <v>20419</v>
      </c>
      <c r="C1825" s="171" t="s">
        <v>6</v>
      </c>
      <c r="D1825" s="172" t="s">
        <v>23924</v>
      </c>
    </row>
    <row r="1826" spans="1:4" ht="12" customHeight="1" x14ac:dyDescent="0.25">
      <c r="A1826" s="170" t="s">
        <v>20420</v>
      </c>
      <c r="B1826" s="170" t="s">
        <v>20253</v>
      </c>
      <c r="C1826" s="171" t="s">
        <v>6</v>
      </c>
      <c r="D1826" s="172" t="s">
        <v>25575</v>
      </c>
    </row>
    <row r="1827" spans="1:4" ht="11.85" customHeight="1" x14ac:dyDescent="0.25">
      <c r="A1827" s="170" t="s">
        <v>20421</v>
      </c>
      <c r="B1827" s="170" t="s">
        <v>20255</v>
      </c>
      <c r="C1827" s="171" t="s">
        <v>6</v>
      </c>
      <c r="D1827" s="172" t="s">
        <v>25576</v>
      </c>
    </row>
    <row r="1828" spans="1:4" ht="11.85" customHeight="1" x14ac:dyDescent="0.25">
      <c r="A1828" s="170" t="s">
        <v>20422</v>
      </c>
      <c r="B1828" s="170" t="s">
        <v>20423</v>
      </c>
      <c r="C1828" s="171" t="s">
        <v>6</v>
      </c>
      <c r="D1828" s="172" t="s">
        <v>25577</v>
      </c>
    </row>
    <row r="1829" spans="1:4" ht="11.85" customHeight="1" x14ac:dyDescent="0.25">
      <c r="A1829" s="170" t="s">
        <v>20424</v>
      </c>
      <c r="B1829" s="170" t="s">
        <v>20425</v>
      </c>
      <c r="C1829" s="171" t="s">
        <v>6</v>
      </c>
      <c r="D1829" s="172" t="s">
        <v>24592</v>
      </c>
    </row>
    <row r="1830" spans="1:4" ht="11.85" customHeight="1" x14ac:dyDescent="0.25">
      <c r="A1830" s="170" t="s">
        <v>20426</v>
      </c>
      <c r="B1830" s="170" t="s">
        <v>20427</v>
      </c>
      <c r="C1830" s="171" t="s">
        <v>6</v>
      </c>
      <c r="D1830" s="172" t="s">
        <v>24580</v>
      </c>
    </row>
    <row r="1831" spans="1:4" ht="12" customHeight="1" x14ac:dyDescent="0.25">
      <c r="A1831" s="170" t="s">
        <v>20428</v>
      </c>
      <c r="B1831" s="170" t="s">
        <v>20429</v>
      </c>
      <c r="C1831" s="171" t="s">
        <v>17789</v>
      </c>
      <c r="D1831" s="172" t="s">
        <v>24704</v>
      </c>
    </row>
    <row r="1832" spans="1:4" ht="11.85" customHeight="1" x14ac:dyDescent="0.25">
      <c r="A1832" s="170" t="s">
        <v>20430</v>
      </c>
      <c r="B1832" s="170" t="s">
        <v>20431</v>
      </c>
      <c r="C1832" s="171" t="s">
        <v>37</v>
      </c>
      <c r="D1832" s="172" t="s">
        <v>23977</v>
      </c>
    </row>
    <row r="1833" spans="1:4" ht="11.85" customHeight="1" x14ac:dyDescent="0.25">
      <c r="A1833" s="170" t="s">
        <v>20432</v>
      </c>
      <c r="B1833" s="170" t="s">
        <v>20433</v>
      </c>
      <c r="C1833" s="171" t="s">
        <v>37</v>
      </c>
      <c r="D1833" s="172" t="s">
        <v>25578</v>
      </c>
    </row>
    <row r="1834" spans="1:4" ht="11.85" customHeight="1" x14ac:dyDescent="0.25">
      <c r="A1834" s="170" t="s">
        <v>20434</v>
      </c>
      <c r="B1834" s="170" t="s">
        <v>20435</v>
      </c>
      <c r="C1834" s="171" t="s">
        <v>37</v>
      </c>
      <c r="D1834" s="172" t="s">
        <v>24490</v>
      </c>
    </row>
    <row r="1835" spans="1:4" ht="11.85" customHeight="1" x14ac:dyDescent="0.25">
      <c r="A1835" s="170" t="s">
        <v>20436</v>
      </c>
      <c r="B1835" s="170" t="s">
        <v>20437</v>
      </c>
      <c r="C1835" s="171" t="s">
        <v>37</v>
      </c>
      <c r="D1835" s="172" t="s">
        <v>24377</v>
      </c>
    </row>
    <row r="1836" spans="1:4" ht="12" customHeight="1" x14ac:dyDescent="0.25">
      <c r="A1836" s="170" t="s">
        <v>20438</v>
      </c>
      <c r="B1836" s="170" t="s">
        <v>20439</v>
      </c>
      <c r="C1836" s="171" t="s">
        <v>37</v>
      </c>
      <c r="D1836" s="172" t="s">
        <v>25579</v>
      </c>
    </row>
    <row r="1837" spans="1:4" ht="21.9" customHeight="1" x14ac:dyDescent="0.25">
      <c r="A1837" s="173" t="s">
        <v>20440</v>
      </c>
      <c r="B1837" s="173" t="s">
        <v>20441</v>
      </c>
      <c r="C1837" s="174" t="s">
        <v>37</v>
      </c>
      <c r="D1837" s="175" t="s">
        <v>25580</v>
      </c>
    </row>
    <row r="1838" spans="1:4" ht="11.25" customHeight="1" x14ac:dyDescent="0.3">
      <c r="A1838"/>
      <c r="B1838"/>
      <c r="C1838"/>
      <c r="D1838"/>
    </row>
    <row r="1839" spans="1:4" ht="1.65" customHeight="1" x14ac:dyDescent="0.3">
      <c r="A1839" s="406" t="s">
        <v>24710</v>
      </c>
      <c r="B1839" s="406"/>
      <c r="C1839"/>
      <c r="D1839"/>
    </row>
    <row r="1840" spans="1:4" ht="7.35" customHeight="1" x14ac:dyDescent="0.3">
      <c r="A1840" s="406"/>
      <c r="B1840" s="406"/>
      <c r="C1840"/>
      <c r="D1840"/>
    </row>
    <row r="1841" spans="1:4" ht="0.75" customHeight="1" x14ac:dyDescent="0.3">
      <c r="A1841"/>
      <c r="B1841"/>
      <c r="C1841"/>
      <c r="D1841"/>
    </row>
    <row r="1842" spans="1:4" ht="14.4" x14ac:dyDescent="0.3">
      <c r="A1842"/>
      <c r="B1842"/>
      <c r="C1842"/>
      <c r="D1842"/>
    </row>
    <row r="1843" spans="1:4" ht="13.5" customHeight="1" x14ac:dyDescent="0.3">
      <c r="A1843"/>
      <c r="B1843"/>
      <c r="C1843" s="404"/>
      <c r="D1843" s="404"/>
    </row>
    <row r="1844" spans="1:4" ht="48.6" customHeight="1" x14ac:dyDescent="0.3">
      <c r="A1844"/>
      <c r="B1844"/>
      <c r="C1844"/>
      <c r="D1844"/>
    </row>
    <row r="1845" spans="1:4" ht="13.5" customHeight="1" x14ac:dyDescent="0.3">
      <c r="A1845"/>
      <c r="B1845"/>
      <c r="C1845"/>
      <c r="D1845"/>
    </row>
    <row r="1846" spans="1:4" ht="11.1" customHeight="1" x14ac:dyDescent="0.3">
      <c r="A1846"/>
      <c r="B1846"/>
      <c r="C1846"/>
      <c r="D1846"/>
    </row>
    <row r="1847" spans="1:4" ht="11.25" customHeight="1" x14ac:dyDescent="0.25">
      <c r="A1847" s="405" t="s">
        <v>24685</v>
      </c>
      <c r="B1847" s="405"/>
      <c r="C1847" s="167"/>
      <c r="D1847" s="167"/>
    </row>
    <row r="1848" spans="1:4" ht="24.9" customHeight="1" x14ac:dyDescent="0.3">
      <c r="A1848"/>
      <c r="B1848"/>
      <c r="C1848"/>
      <c r="D1848"/>
    </row>
    <row r="1849" spans="1:4" ht="9" customHeight="1" x14ac:dyDescent="0.3">
      <c r="A1849" s="169" t="s">
        <v>17748</v>
      </c>
      <c r="B1849" s="169" t="s">
        <v>5161</v>
      </c>
      <c r="C1849"/>
      <c r="D1849"/>
    </row>
    <row r="1850" spans="1:4" ht="12.15" customHeight="1" x14ac:dyDescent="0.3">
      <c r="A1850"/>
      <c r="B1850"/>
      <c r="C1850"/>
      <c r="D1850"/>
    </row>
    <row r="1851" spans="1:4" ht="0.6" customHeight="1" x14ac:dyDescent="0.25">
      <c r="A1851" s="407" t="s">
        <v>20442</v>
      </c>
      <c r="B1851" s="407" t="s">
        <v>20443</v>
      </c>
      <c r="C1851" s="408" t="s">
        <v>37</v>
      </c>
      <c r="D1851" s="409" t="s">
        <v>25581</v>
      </c>
    </row>
    <row r="1852" spans="1:4" ht="11.4" customHeight="1" x14ac:dyDescent="0.25">
      <c r="A1852" s="407"/>
      <c r="B1852" s="407"/>
      <c r="C1852" s="408"/>
      <c r="D1852" s="409"/>
    </row>
    <row r="1853" spans="1:4" ht="11.85" customHeight="1" x14ac:dyDescent="0.25">
      <c r="A1853" s="170" t="s">
        <v>20444</v>
      </c>
      <c r="B1853" s="170" t="s">
        <v>20445</v>
      </c>
      <c r="C1853" s="171" t="s">
        <v>37</v>
      </c>
      <c r="D1853" s="172" t="s">
        <v>17667</v>
      </c>
    </row>
    <row r="1854" spans="1:4" ht="11.85" customHeight="1" x14ac:dyDescent="0.25">
      <c r="A1854" s="170" t="s">
        <v>20446</v>
      </c>
      <c r="B1854" s="170" t="s">
        <v>20329</v>
      </c>
      <c r="C1854" s="171" t="s">
        <v>37</v>
      </c>
      <c r="D1854" s="172" t="s">
        <v>24038</v>
      </c>
    </row>
    <row r="1855" spans="1:4" ht="11.85" customHeight="1" x14ac:dyDescent="0.25">
      <c r="A1855" s="170" t="s">
        <v>20447</v>
      </c>
      <c r="B1855" s="170" t="s">
        <v>20331</v>
      </c>
      <c r="C1855" s="171" t="s">
        <v>37</v>
      </c>
      <c r="D1855" s="172" t="s">
        <v>25552</v>
      </c>
    </row>
    <row r="1856" spans="1:4" ht="11.85" customHeight="1" x14ac:dyDescent="0.25">
      <c r="A1856" s="170" t="s">
        <v>20448</v>
      </c>
      <c r="B1856" s="170" t="s">
        <v>20333</v>
      </c>
      <c r="C1856" s="171" t="s">
        <v>37</v>
      </c>
      <c r="D1856" s="172" t="s">
        <v>24516</v>
      </c>
    </row>
    <row r="1857" spans="1:4" ht="12" customHeight="1" x14ac:dyDescent="0.25">
      <c r="A1857" s="170" t="s">
        <v>20449</v>
      </c>
      <c r="B1857" s="170" t="s">
        <v>20335</v>
      </c>
      <c r="C1857" s="171" t="s">
        <v>37</v>
      </c>
      <c r="D1857" s="172" t="s">
        <v>24442</v>
      </c>
    </row>
    <row r="1858" spans="1:4" ht="11.85" customHeight="1" x14ac:dyDescent="0.25">
      <c r="A1858" s="170" t="s">
        <v>20450</v>
      </c>
      <c r="B1858" s="170" t="s">
        <v>20337</v>
      </c>
      <c r="C1858" s="171" t="s">
        <v>37</v>
      </c>
      <c r="D1858" s="172" t="s">
        <v>24466</v>
      </c>
    </row>
    <row r="1859" spans="1:4" ht="11.85" customHeight="1" x14ac:dyDescent="0.25">
      <c r="A1859" s="170" t="s">
        <v>20451</v>
      </c>
      <c r="B1859" s="170" t="s">
        <v>20339</v>
      </c>
      <c r="C1859" s="171" t="s">
        <v>37</v>
      </c>
      <c r="D1859" s="172" t="s">
        <v>25553</v>
      </c>
    </row>
    <row r="1860" spans="1:4" ht="21.9" customHeight="1" x14ac:dyDescent="0.25">
      <c r="A1860" s="170" t="s">
        <v>20452</v>
      </c>
      <c r="B1860" s="170" t="s">
        <v>20341</v>
      </c>
      <c r="C1860" s="171" t="s">
        <v>37</v>
      </c>
      <c r="D1860" s="172" t="s">
        <v>25554</v>
      </c>
    </row>
    <row r="1861" spans="1:4" ht="21.9" customHeight="1" x14ac:dyDescent="0.25">
      <c r="A1861" s="170" t="s">
        <v>20453</v>
      </c>
      <c r="B1861" s="170" t="s">
        <v>20343</v>
      </c>
      <c r="C1861" s="171" t="s">
        <v>37</v>
      </c>
      <c r="D1861" s="172" t="s">
        <v>24250</v>
      </c>
    </row>
    <row r="1862" spans="1:4" ht="21.9" customHeight="1" x14ac:dyDescent="0.25">
      <c r="A1862" s="170" t="s">
        <v>20454</v>
      </c>
      <c r="B1862" s="170" t="s">
        <v>20455</v>
      </c>
      <c r="C1862" s="171" t="s">
        <v>37</v>
      </c>
      <c r="D1862" s="172" t="s">
        <v>25582</v>
      </c>
    </row>
    <row r="1863" spans="1:4" ht="21.9" customHeight="1" x14ac:dyDescent="0.25">
      <c r="A1863" s="170" t="s">
        <v>20456</v>
      </c>
      <c r="B1863" s="170" t="s">
        <v>20457</v>
      </c>
      <c r="C1863" s="171" t="s">
        <v>37</v>
      </c>
      <c r="D1863" s="172" t="s">
        <v>25583</v>
      </c>
    </row>
    <row r="1864" spans="1:4" ht="11.85" customHeight="1" x14ac:dyDescent="0.25">
      <c r="A1864" s="170" t="s">
        <v>20458</v>
      </c>
      <c r="B1864" s="170" t="s">
        <v>20459</v>
      </c>
      <c r="C1864" s="171" t="s">
        <v>37</v>
      </c>
      <c r="D1864" s="172" t="s">
        <v>25584</v>
      </c>
    </row>
    <row r="1865" spans="1:4" ht="11.85" customHeight="1" x14ac:dyDescent="0.25">
      <c r="A1865" s="170" t="s">
        <v>20460</v>
      </c>
      <c r="B1865" s="170" t="s">
        <v>20461</v>
      </c>
      <c r="C1865" s="171" t="s">
        <v>37</v>
      </c>
      <c r="D1865" s="172" t="s">
        <v>25585</v>
      </c>
    </row>
    <row r="1866" spans="1:4" ht="11.85" customHeight="1" x14ac:dyDescent="0.25">
      <c r="A1866" s="170" t="s">
        <v>20462</v>
      </c>
      <c r="B1866" s="170" t="s">
        <v>20345</v>
      </c>
      <c r="C1866" s="171" t="s">
        <v>37</v>
      </c>
      <c r="D1866" s="172" t="s">
        <v>25555</v>
      </c>
    </row>
    <row r="1867" spans="1:4" ht="11.85" customHeight="1" x14ac:dyDescent="0.25">
      <c r="A1867" s="170" t="s">
        <v>20463</v>
      </c>
      <c r="B1867" s="170" t="s">
        <v>20347</v>
      </c>
      <c r="C1867" s="171" t="s">
        <v>37</v>
      </c>
      <c r="D1867" s="172" t="s">
        <v>23961</v>
      </c>
    </row>
    <row r="1868" spans="1:4" ht="11.85" customHeight="1" x14ac:dyDescent="0.25">
      <c r="A1868" s="170" t="s">
        <v>20464</v>
      </c>
      <c r="B1868" s="170" t="s">
        <v>19504</v>
      </c>
      <c r="C1868" s="171" t="s">
        <v>37</v>
      </c>
      <c r="D1868" s="172" t="s">
        <v>17721</v>
      </c>
    </row>
    <row r="1869" spans="1:4" ht="11.85" customHeight="1" x14ac:dyDescent="0.25">
      <c r="A1869" s="170" t="s">
        <v>20465</v>
      </c>
      <c r="B1869" s="170" t="s">
        <v>20466</v>
      </c>
      <c r="C1869" s="171" t="s">
        <v>6</v>
      </c>
      <c r="D1869" s="172" t="s">
        <v>25586</v>
      </c>
    </row>
    <row r="1870" spans="1:4" ht="11.85" customHeight="1" x14ac:dyDescent="0.25">
      <c r="A1870" s="170" t="s">
        <v>20467</v>
      </c>
      <c r="B1870" s="170" t="s">
        <v>20468</v>
      </c>
      <c r="C1870" s="171" t="s">
        <v>6</v>
      </c>
      <c r="D1870" s="172" t="s">
        <v>24274</v>
      </c>
    </row>
    <row r="1871" spans="1:4" ht="12" customHeight="1" x14ac:dyDescent="0.25">
      <c r="A1871" s="170" t="s">
        <v>20469</v>
      </c>
      <c r="B1871" s="170" t="s">
        <v>20470</v>
      </c>
      <c r="C1871" s="171" t="s">
        <v>6</v>
      </c>
      <c r="D1871" s="172" t="s">
        <v>25587</v>
      </c>
    </row>
    <row r="1872" spans="1:4" ht="11.85" customHeight="1" x14ac:dyDescent="0.25">
      <c r="A1872" s="170" t="s">
        <v>20471</v>
      </c>
      <c r="B1872" s="170" t="s">
        <v>20472</v>
      </c>
      <c r="C1872" s="171" t="s">
        <v>6</v>
      </c>
      <c r="D1872" s="172" t="s">
        <v>25588</v>
      </c>
    </row>
    <row r="1873" spans="1:4" ht="11.85" customHeight="1" x14ac:dyDescent="0.25">
      <c r="A1873" s="170" t="s">
        <v>20473</v>
      </c>
      <c r="B1873" s="170" t="s">
        <v>20474</v>
      </c>
      <c r="C1873" s="171" t="s">
        <v>6</v>
      </c>
      <c r="D1873" s="172" t="s">
        <v>25589</v>
      </c>
    </row>
    <row r="1874" spans="1:4" ht="11.85" customHeight="1" x14ac:dyDescent="0.25">
      <c r="A1874" s="170" t="s">
        <v>20475</v>
      </c>
      <c r="B1874" s="170" t="s">
        <v>20476</v>
      </c>
      <c r="C1874" s="171" t="s">
        <v>37</v>
      </c>
      <c r="D1874" s="172" t="s">
        <v>912</v>
      </c>
    </row>
    <row r="1875" spans="1:4" ht="11.85" customHeight="1" x14ac:dyDescent="0.25">
      <c r="A1875" s="170" t="s">
        <v>20477</v>
      </c>
      <c r="B1875" s="170" t="s">
        <v>20478</v>
      </c>
      <c r="C1875" s="171" t="s">
        <v>37</v>
      </c>
      <c r="D1875" s="172" t="s">
        <v>24007</v>
      </c>
    </row>
    <row r="1876" spans="1:4" ht="11.85" customHeight="1" x14ac:dyDescent="0.25">
      <c r="A1876" s="170" t="s">
        <v>20479</v>
      </c>
      <c r="B1876" s="170" t="s">
        <v>20480</v>
      </c>
      <c r="C1876" s="171" t="s">
        <v>37</v>
      </c>
      <c r="D1876" s="172" t="s">
        <v>23973</v>
      </c>
    </row>
    <row r="1877" spans="1:4" ht="11.85" customHeight="1" x14ac:dyDescent="0.25">
      <c r="A1877" s="170" t="s">
        <v>20481</v>
      </c>
      <c r="B1877" s="170" t="s">
        <v>20482</v>
      </c>
      <c r="C1877" s="171" t="s">
        <v>6</v>
      </c>
      <c r="D1877" s="172" t="s">
        <v>25590</v>
      </c>
    </row>
    <row r="1878" spans="1:4" ht="11.85" customHeight="1" x14ac:dyDescent="0.25">
      <c r="A1878" s="170" t="s">
        <v>20483</v>
      </c>
      <c r="B1878" s="170" t="s">
        <v>20253</v>
      </c>
      <c r="C1878" s="171" t="s">
        <v>6</v>
      </c>
      <c r="D1878" s="172" t="s">
        <v>24620</v>
      </c>
    </row>
    <row r="1879" spans="1:4" ht="11.85" customHeight="1" x14ac:dyDescent="0.25">
      <c r="A1879" s="170" t="s">
        <v>20484</v>
      </c>
      <c r="B1879" s="170" t="s">
        <v>20255</v>
      </c>
      <c r="C1879" s="171" t="s">
        <v>6</v>
      </c>
      <c r="D1879" s="172" t="s">
        <v>25591</v>
      </c>
    </row>
    <row r="1880" spans="1:4" ht="11.85" customHeight="1" x14ac:dyDescent="0.25">
      <c r="A1880" s="170" t="s">
        <v>20485</v>
      </c>
      <c r="B1880" s="170" t="s">
        <v>20486</v>
      </c>
      <c r="C1880" s="171" t="s">
        <v>6</v>
      </c>
      <c r="D1880" s="172" t="s">
        <v>23995</v>
      </c>
    </row>
    <row r="1881" spans="1:4" ht="11.85" customHeight="1" x14ac:dyDescent="0.25">
      <c r="A1881" s="170" t="s">
        <v>20487</v>
      </c>
      <c r="B1881" s="170" t="s">
        <v>20257</v>
      </c>
      <c r="C1881" s="171" t="s">
        <v>6</v>
      </c>
      <c r="D1881" s="172" t="s">
        <v>25530</v>
      </c>
    </row>
    <row r="1882" spans="1:4" ht="11.85" customHeight="1" x14ac:dyDescent="0.25">
      <c r="A1882" s="170" t="s">
        <v>20488</v>
      </c>
      <c r="B1882" s="170" t="s">
        <v>20259</v>
      </c>
      <c r="C1882" s="171" t="s">
        <v>6</v>
      </c>
      <c r="D1882" s="172" t="s">
        <v>25531</v>
      </c>
    </row>
    <row r="1883" spans="1:4" ht="11.85" customHeight="1" x14ac:dyDescent="0.25">
      <c r="A1883" s="170" t="s">
        <v>20489</v>
      </c>
      <c r="B1883" s="170" t="s">
        <v>20490</v>
      </c>
      <c r="C1883" s="171" t="s">
        <v>6</v>
      </c>
      <c r="D1883" s="172" t="s">
        <v>25592</v>
      </c>
    </row>
    <row r="1884" spans="1:4" ht="11.85" customHeight="1" x14ac:dyDescent="0.25">
      <c r="A1884" s="170" t="s">
        <v>20491</v>
      </c>
      <c r="B1884" s="170" t="s">
        <v>20492</v>
      </c>
      <c r="C1884" s="171" t="s">
        <v>6</v>
      </c>
      <c r="D1884" s="172" t="s">
        <v>25593</v>
      </c>
    </row>
    <row r="1885" spans="1:4" ht="11.85" customHeight="1" x14ac:dyDescent="0.25">
      <c r="A1885" s="170" t="s">
        <v>20493</v>
      </c>
      <c r="B1885" s="170" t="s">
        <v>20494</v>
      </c>
      <c r="C1885" s="171" t="s">
        <v>6</v>
      </c>
      <c r="D1885" s="172" t="s">
        <v>25594</v>
      </c>
    </row>
    <row r="1886" spans="1:4" ht="11.85" customHeight="1" x14ac:dyDescent="0.25">
      <c r="A1886" s="170" t="s">
        <v>20495</v>
      </c>
      <c r="B1886" s="170" t="s">
        <v>20496</v>
      </c>
      <c r="C1886" s="171" t="s">
        <v>6</v>
      </c>
      <c r="D1886" s="172" t="s">
        <v>25595</v>
      </c>
    </row>
    <row r="1887" spans="1:4" ht="11.85" customHeight="1" x14ac:dyDescent="0.25">
      <c r="A1887" s="170" t="s">
        <v>20497</v>
      </c>
      <c r="B1887" s="170" t="s">
        <v>20498</v>
      </c>
      <c r="C1887" s="171" t="s">
        <v>6</v>
      </c>
      <c r="D1887" s="172" t="s">
        <v>25596</v>
      </c>
    </row>
    <row r="1888" spans="1:4" ht="12" customHeight="1" x14ac:dyDescent="0.25">
      <c r="A1888" s="170" t="s">
        <v>20499</v>
      </c>
      <c r="B1888" s="170" t="s">
        <v>20500</v>
      </c>
      <c r="C1888" s="171" t="s">
        <v>6</v>
      </c>
      <c r="D1888" s="172" t="s">
        <v>25597</v>
      </c>
    </row>
    <row r="1889" spans="1:4" ht="11.85" customHeight="1" x14ac:dyDescent="0.25">
      <c r="A1889" s="170" t="s">
        <v>20501</v>
      </c>
      <c r="B1889" s="170" t="s">
        <v>20502</v>
      </c>
      <c r="C1889" s="171" t="s">
        <v>6</v>
      </c>
      <c r="D1889" s="172" t="s">
        <v>25598</v>
      </c>
    </row>
    <row r="1890" spans="1:4" ht="11.85" customHeight="1" x14ac:dyDescent="0.25">
      <c r="A1890" s="170" t="s">
        <v>20503</v>
      </c>
      <c r="B1890" s="170" t="s">
        <v>20504</v>
      </c>
      <c r="C1890" s="171" t="s">
        <v>6</v>
      </c>
      <c r="D1890" s="172" t="s">
        <v>25599</v>
      </c>
    </row>
    <row r="1891" spans="1:4" ht="11.85" customHeight="1" x14ac:dyDescent="0.25">
      <c r="A1891" s="170" t="s">
        <v>20505</v>
      </c>
      <c r="B1891" s="170" t="s">
        <v>20506</v>
      </c>
      <c r="C1891" s="171" t="s">
        <v>6</v>
      </c>
      <c r="D1891" s="172" t="s">
        <v>25600</v>
      </c>
    </row>
    <row r="1892" spans="1:4" ht="11.85" customHeight="1" x14ac:dyDescent="0.25">
      <c r="A1892" s="170" t="s">
        <v>20507</v>
      </c>
      <c r="B1892" s="170" t="s">
        <v>20508</v>
      </c>
      <c r="C1892" s="171" t="s">
        <v>6</v>
      </c>
      <c r="D1892" s="172" t="s">
        <v>25601</v>
      </c>
    </row>
    <row r="1893" spans="1:4" ht="11.85" customHeight="1" x14ac:dyDescent="0.25">
      <c r="A1893" s="170" t="s">
        <v>20509</v>
      </c>
      <c r="B1893" s="170" t="s">
        <v>20510</v>
      </c>
      <c r="C1893" s="171" t="s">
        <v>6</v>
      </c>
      <c r="D1893" s="172" t="s">
        <v>25602</v>
      </c>
    </row>
    <row r="1894" spans="1:4" ht="11.85" customHeight="1" x14ac:dyDescent="0.25">
      <c r="A1894" s="170" t="s">
        <v>20511</v>
      </c>
      <c r="B1894" s="170" t="s">
        <v>20512</v>
      </c>
      <c r="C1894" s="171" t="s">
        <v>6</v>
      </c>
      <c r="D1894" s="172" t="s">
        <v>25603</v>
      </c>
    </row>
    <row r="1895" spans="1:4" ht="11.85" customHeight="1" x14ac:dyDescent="0.25">
      <c r="A1895" s="170" t="s">
        <v>20513</v>
      </c>
      <c r="B1895" s="170" t="s">
        <v>20514</v>
      </c>
      <c r="C1895" s="171" t="s">
        <v>6</v>
      </c>
      <c r="D1895" s="172" t="s">
        <v>25604</v>
      </c>
    </row>
    <row r="1896" spans="1:4" ht="11.85" customHeight="1" x14ac:dyDescent="0.25">
      <c r="A1896" s="170" t="s">
        <v>20515</v>
      </c>
      <c r="B1896" s="170" t="s">
        <v>20516</v>
      </c>
      <c r="C1896" s="171" t="s">
        <v>6</v>
      </c>
      <c r="D1896" s="172" t="s">
        <v>25605</v>
      </c>
    </row>
    <row r="1897" spans="1:4" ht="11.85" customHeight="1" x14ac:dyDescent="0.25">
      <c r="A1897" s="173" t="s">
        <v>20517</v>
      </c>
      <c r="B1897" s="173" t="s">
        <v>20518</v>
      </c>
      <c r="C1897" s="174" t="s">
        <v>6</v>
      </c>
      <c r="D1897" s="175" t="s">
        <v>25606</v>
      </c>
    </row>
    <row r="1898" spans="1:4" ht="11.85" customHeight="1" x14ac:dyDescent="0.3">
      <c r="A1898"/>
      <c r="B1898"/>
      <c r="C1898"/>
      <c r="D1898"/>
    </row>
    <row r="1899" spans="1:4" ht="15.75" customHeight="1" x14ac:dyDescent="0.3">
      <c r="A1899" s="406" t="s">
        <v>24710</v>
      </c>
      <c r="B1899" s="406"/>
      <c r="C1899"/>
      <c r="D1899"/>
    </row>
    <row r="1900" spans="1:4" ht="1.65" customHeight="1" x14ac:dyDescent="0.3">
      <c r="A1900" s="406"/>
      <c r="B1900" s="406"/>
      <c r="C1900"/>
      <c r="D1900"/>
    </row>
    <row r="1901" spans="1:4" ht="7.35" customHeight="1" x14ac:dyDescent="0.3">
      <c r="A1901"/>
      <c r="B1901"/>
      <c r="C1901"/>
      <c r="D1901"/>
    </row>
    <row r="1902" spans="1:4" ht="0.75" customHeight="1" x14ac:dyDescent="0.3">
      <c r="A1902"/>
      <c r="B1902"/>
      <c r="C1902"/>
      <c r="D1902"/>
    </row>
    <row r="1903" spans="1:4" ht="15.6" x14ac:dyDescent="0.3">
      <c r="A1903"/>
      <c r="B1903"/>
      <c r="C1903" s="404"/>
      <c r="D1903" s="404"/>
    </row>
    <row r="1904" spans="1:4" ht="13.5" customHeight="1" x14ac:dyDescent="0.3">
      <c r="A1904"/>
      <c r="B1904"/>
      <c r="C1904"/>
      <c r="D1904"/>
    </row>
    <row r="1905" spans="1:4" ht="48.6" customHeight="1" x14ac:dyDescent="0.3">
      <c r="A1905"/>
      <c r="B1905"/>
      <c r="C1905"/>
      <c r="D1905"/>
    </row>
    <row r="1906" spans="1:4" ht="13.5" customHeight="1" x14ac:dyDescent="0.3">
      <c r="A1906"/>
      <c r="B1906"/>
      <c r="C1906"/>
      <c r="D1906"/>
    </row>
    <row r="1907" spans="1:4" ht="11.1" customHeight="1" x14ac:dyDescent="0.25">
      <c r="A1907" s="405" t="s">
        <v>24685</v>
      </c>
      <c r="B1907" s="405"/>
      <c r="C1907" s="167"/>
      <c r="D1907" s="167"/>
    </row>
    <row r="1908" spans="1:4" ht="11.25" customHeight="1" x14ac:dyDescent="0.3">
      <c r="A1908"/>
      <c r="B1908"/>
      <c r="C1908"/>
      <c r="D1908"/>
    </row>
    <row r="1909" spans="1:4" ht="24.9" customHeight="1" x14ac:dyDescent="0.3">
      <c r="A1909" s="169" t="s">
        <v>17748</v>
      </c>
      <c r="B1909" s="169" t="s">
        <v>5161</v>
      </c>
      <c r="C1909"/>
      <c r="D1909"/>
    </row>
    <row r="1910" spans="1:4" ht="9" customHeight="1" x14ac:dyDescent="0.3">
      <c r="A1910"/>
      <c r="B1910"/>
      <c r="C1910"/>
      <c r="D1910"/>
    </row>
    <row r="1911" spans="1:4" ht="12.15" customHeight="1" x14ac:dyDescent="0.25">
      <c r="A1911" s="407" t="s">
        <v>20519</v>
      </c>
      <c r="B1911" s="407" t="s">
        <v>20520</v>
      </c>
      <c r="C1911" s="408" t="s">
        <v>6</v>
      </c>
      <c r="D1911" s="409" t="s">
        <v>25607</v>
      </c>
    </row>
    <row r="1912" spans="1:4" ht="0.6" customHeight="1" x14ac:dyDescent="0.25">
      <c r="A1912" s="407"/>
      <c r="B1912" s="407"/>
      <c r="C1912" s="408"/>
      <c r="D1912" s="409"/>
    </row>
    <row r="1913" spans="1:4" ht="11.4" customHeight="1" x14ac:dyDescent="0.25">
      <c r="A1913" s="170" t="s">
        <v>20521</v>
      </c>
      <c r="B1913" s="170" t="s">
        <v>20522</v>
      </c>
      <c r="C1913" s="171" t="s">
        <v>6</v>
      </c>
      <c r="D1913" s="172" t="s">
        <v>25561</v>
      </c>
    </row>
    <row r="1914" spans="1:4" ht="11.85" customHeight="1" x14ac:dyDescent="0.25">
      <c r="A1914" s="170" t="s">
        <v>20523</v>
      </c>
      <c r="B1914" s="170" t="s">
        <v>20524</v>
      </c>
      <c r="C1914" s="171" t="s">
        <v>6</v>
      </c>
      <c r="D1914" s="172" t="s">
        <v>25562</v>
      </c>
    </row>
    <row r="1915" spans="1:4" ht="11.85" customHeight="1" x14ac:dyDescent="0.25">
      <c r="A1915" s="170" t="s">
        <v>20525</v>
      </c>
      <c r="B1915" s="170" t="s">
        <v>20526</v>
      </c>
      <c r="C1915" s="171" t="s">
        <v>6</v>
      </c>
      <c r="D1915" s="172" t="s">
        <v>25563</v>
      </c>
    </row>
    <row r="1916" spans="1:4" ht="11.85" customHeight="1" x14ac:dyDescent="0.25">
      <c r="A1916" s="170" t="s">
        <v>20527</v>
      </c>
      <c r="B1916" s="170" t="s">
        <v>20528</v>
      </c>
      <c r="C1916" s="171" t="s">
        <v>6</v>
      </c>
      <c r="D1916" s="172" t="s">
        <v>25564</v>
      </c>
    </row>
    <row r="1917" spans="1:4" ht="11.85" customHeight="1" x14ac:dyDescent="0.25">
      <c r="A1917" s="170" t="s">
        <v>20529</v>
      </c>
      <c r="B1917" s="170" t="s">
        <v>20530</v>
      </c>
      <c r="C1917" s="171" t="s">
        <v>6</v>
      </c>
      <c r="D1917" s="172" t="s">
        <v>25608</v>
      </c>
    </row>
    <row r="1918" spans="1:4" ht="12" customHeight="1" x14ac:dyDescent="0.25">
      <c r="A1918" s="170" t="s">
        <v>20531</v>
      </c>
      <c r="B1918" s="170" t="s">
        <v>20532</v>
      </c>
      <c r="C1918" s="171" t="s">
        <v>6</v>
      </c>
      <c r="D1918" s="172" t="s">
        <v>25609</v>
      </c>
    </row>
    <row r="1919" spans="1:4" ht="11.85" customHeight="1" x14ac:dyDescent="0.25">
      <c r="A1919" s="170" t="s">
        <v>20533</v>
      </c>
      <c r="B1919" s="170" t="s">
        <v>20534</v>
      </c>
      <c r="C1919" s="171" t="s">
        <v>17789</v>
      </c>
      <c r="D1919" s="172" t="s">
        <v>24704</v>
      </c>
    </row>
    <row r="1920" spans="1:4" ht="11.85" customHeight="1" x14ac:dyDescent="0.25">
      <c r="A1920" s="170" t="s">
        <v>20535</v>
      </c>
      <c r="B1920" s="170" t="s">
        <v>20536</v>
      </c>
      <c r="C1920" s="171" t="s">
        <v>6</v>
      </c>
      <c r="D1920" s="172" t="s">
        <v>23901</v>
      </c>
    </row>
    <row r="1921" spans="1:4" ht="11.85" customHeight="1" x14ac:dyDescent="0.25">
      <c r="A1921" s="170" t="s">
        <v>20537</v>
      </c>
      <c r="B1921" s="170" t="s">
        <v>20538</v>
      </c>
      <c r="C1921" s="171" t="s">
        <v>6</v>
      </c>
      <c r="D1921" s="172" t="s">
        <v>23993</v>
      </c>
    </row>
    <row r="1922" spans="1:4" ht="11.85" customHeight="1" x14ac:dyDescent="0.25">
      <c r="A1922" s="170" t="s">
        <v>20539</v>
      </c>
      <c r="B1922" s="170" t="s">
        <v>20540</v>
      </c>
      <c r="C1922" s="171" t="s">
        <v>6</v>
      </c>
      <c r="D1922" s="172" t="s">
        <v>24042</v>
      </c>
    </row>
    <row r="1923" spans="1:4" ht="11.85" customHeight="1" x14ac:dyDescent="0.25">
      <c r="A1923" s="170" t="s">
        <v>20541</v>
      </c>
      <c r="B1923" s="170" t="s">
        <v>20542</v>
      </c>
      <c r="C1923" s="171" t="s">
        <v>6</v>
      </c>
      <c r="D1923" s="172" t="s">
        <v>25610</v>
      </c>
    </row>
    <row r="1924" spans="1:4" ht="12" customHeight="1" x14ac:dyDescent="0.25">
      <c r="A1924" s="170" t="s">
        <v>20543</v>
      </c>
      <c r="B1924" s="170" t="s">
        <v>20544</v>
      </c>
      <c r="C1924" s="171" t="s">
        <v>6</v>
      </c>
      <c r="D1924" s="172" t="s">
        <v>25611</v>
      </c>
    </row>
    <row r="1925" spans="1:4" ht="11.85" customHeight="1" x14ac:dyDescent="0.25">
      <c r="A1925" s="170" t="s">
        <v>20545</v>
      </c>
      <c r="B1925" s="170" t="s">
        <v>20546</v>
      </c>
      <c r="C1925" s="171" t="s">
        <v>6</v>
      </c>
      <c r="D1925" s="172" t="s">
        <v>25612</v>
      </c>
    </row>
    <row r="1926" spans="1:4" ht="11.85" customHeight="1" x14ac:dyDescent="0.25">
      <c r="A1926" s="170" t="s">
        <v>20547</v>
      </c>
      <c r="B1926" s="170" t="s">
        <v>20548</v>
      </c>
      <c r="C1926" s="171" t="s">
        <v>6</v>
      </c>
      <c r="D1926" s="172" t="s">
        <v>25613</v>
      </c>
    </row>
    <row r="1927" spans="1:4" ht="11.85" customHeight="1" x14ac:dyDescent="0.25">
      <c r="A1927" s="170" t="s">
        <v>20549</v>
      </c>
      <c r="B1927" s="170" t="s">
        <v>20550</v>
      </c>
      <c r="C1927" s="171" t="s">
        <v>6</v>
      </c>
      <c r="D1927" s="172" t="s">
        <v>25614</v>
      </c>
    </row>
    <row r="1928" spans="1:4" ht="11.85" customHeight="1" x14ac:dyDescent="0.25">
      <c r="A1928" s="170" t="s">
        <v>20551</v>
      </c>
      <c r="B1928" s="170" t="s">
        <v>20552</v>
      </c>
      <c r="C1928" s="171" t="s">
        <v>6</v>
      </c>
      <c r="D1928" s="172" t="s">
        <v>24329</v>
      </c>
    </row>
    <row r="1929" spans="1:4" ht="12" customHeight="1" x14ac:dyDescent="0.25">
      <c r="A1929" s="170" t="s">
        <v>20553</v>
      </c>
      <c r="B1929" s="170" t="s">
        <v>20554</v>
      </c>
      <c r="C1929" s="171" t="s">
        <v>6</v>
      </c>
      <c r="D1929" s="172" t="s">
        <v>25615</v>
      </c>
    </row>
    <row r="1930" spans="1:4" ht="11.85" customHeight="1" x14ac:dyDescent="0.25">
      <c r="A1930" s="170" t="s">
        <v>20555</v>
      </c>
      <c r="B1930" s="170" t="s">
        <v>20556</v>
      </c>
      <c r="C1930" s="171" t="s">
        <v>6</v>
      </c>
      <c r="D1930" s="172" t="s">
        <v>25616</v>
      </c>
    </row>
    <row r="1931" spans="1:4" ht="11.85" customHeight="1" x14ac:dyDescent="0.25">
      <c r="A1931" s="170" t="s">
        <v>20557</v>
      </c>
      <c r="B1931" s="170" t="s">
        <v>20558</v>
      </c>
      <c r="C1931" s="171" t="s">
        <v>6</v>
      </c>
      <c r="D1931" s="172" t="s">
        <v>25617</v>
      </c>
    </row>
    <row r="1932" spans="1:4" ht="11.85" customHeight="1" x14ac:dyDescent="0.25">
      <c r="A1932" s="170" t="s">
        <v>20559</v>
      </c>
      <c r="B1932" s="170" t="s">
        <v>20560</v>
      </c>
      <c r="C1932" s="171" t="s">
        <v>6</v>
      </c>
      <c r="D1932" s="172" t="s">
        <v>25618</v>
      </c>
    </row>
    <row r="1933" spans="1:4" ht="11.85" customHeight="1" x14ac:dyDescent="0.25">
      <c r="A1933" s="170" t="s">
        <v>20561</v>
      </c>
      <c r="B1933" s="170" t="s">
        <v>20562</v>
      </c>
      <c r="C1933" s="171" t="s">
        <v>6</v>
      </c>
      <c r="D1933" s="172" t="s">
        <v>25619</v>
      </c>
    </row>
    <row r="1934" spans="1:4" ht="11.85" customHeight="1" x14ac:dyDescent="0.25">
      <c r="A1934" s="170" t="s">
        <v>20563</v>
      </c>
      <c r="B1934" s="170" t="s">
        <v>20564</v>
      </c>
      <c r="C1934" s="171" t="s">
        <v>6</v>
      </c>
      <c r="D1934" s="172" t="s">
        <v>24287</v>
      </c>
    </row>
    <row r="1935" spans="1:4" ht="11.85" customHeight="1" x14ac:dyDescent="0.25">
      <c r="A1935" s="170" t="s">
        <v>20565</v>
      </c>
      <c r="B1935" s="170" t="s">
        <v>20566</v>
      </c>
      <c r="C1935" s="171" t="s">
        <v>6</v>
      </c>
      <c r="D1935" s="172" t="s">
        <v>25620</v>
      </c>
    </row>
    <row r="1936" spans="1:4" ht="11.85" customHeight="1" x14ac:dyDescent="0.25">
      <c r="A1936" s="170" t="s">
        <v>20567</v>
      </c>
      <c r="B1936" s="170" t="s">
        <v>20568</v>
      </c>
      <c r="C1936" s="171" t="s">
        <v>6</v>
      </c>
      <c r="D1936" s="172" t="s">
        <v>25621</v>
      </c>
    </row>
    <row r="1937" spans="1:4" ht="11.85" customHeight="1" x14ac:dyDescent="0.25">
      <c r="A1937" s="170" t="s">
        <v>20569</v>
      </c>
      <c r="B1937" s="170" t="s">
        <v>20570</v>
      </c>
      <c r="C1937" s="171" t="s">
        <v>6</v>
      </c>
      <c r="D1937" s="172" t="s">
        <v>25622</v>
      </c>
    </row>
    <row r="1938" spans="1:4" ht="11.85" customHeight="1" x14ac:dyDescent="0.25">
      <c r="A1938" s="170" t="s">
        <v>20571</v>
      </c>
      <c r="B1938" s="170" t="s">
        <v>20572</v>
      </c>
      <c r="C1938" s="171" t="s">
        <v>6</v>
      </c>
      <c r="D1938" s="172" t="s">
        <v>24588</v>
      </c>
    </row>
    <row r="1939" spans="1:4" ht="11.85" customHeight="1" x14ac:dyDescent="0.25">
      <c r="A1939" s="170" t="s">
        <v>20573</v>
      </c>
      <c r="B1939" s="170" t="s">
        <v>20574</v>
      </c>
      <c r="C1939" s="171" t="s">
        <v>6</v>
      </c>
      <c r="D1939" s="172" t="s">
        <v>25623</v>
      </c>
    </row>
    <row r="1940" spans="1:4" ht="12" customHeight="1" x14ac:dyDescent="0.25">
      <c r="A1940" s="170" t="s">
        <v>20575</v>
      </c>
      <c r="B1940" s="170" t="s">
        <v>20576</v>
      </c>
      <c r="C1940" s="171" t="s">
        <v>6</v>
      </c>
      <c r="D1940" s="172" t="s">
        <v>25624</v>
      </c>
    </row>
    <row r="1941" spans="1:4" ht="11.85" customHeight="1" x14ac:dyDescent="0.25">
      <c r="A1941" s="170" t="s">
        <v>20577</v>
      </c>
      <c r="B1941" s="170" t="s">
        <v>20578</v>
      </c>
      <c r="C1941" s="171" t="s">
        <v>17789</v>
      </c>
      <c r="D1941" s="172" t="s">
        <v>24704</v>
      </c>
    </row>
    <row r="1942" spans="1:4" ht="11.85" customHeight="1" x14ac:dyDescent="0.25">
      <c r="A1942" s="170" t="s">
        <v>20579</v>
      </c>
      <c r="B1942" s="170" t="s">
        <v>20580</v>
      </c>
      <c r="C1942" s="171" t="s">
        <v>37</v>
      </c>
      <c r="D1942" s="172" t="s">
        <v>23945</v>
      </c>
    </row>
    <row r="1943" spans="1:4" ht="11.85" customHeight="1" x14ac:dyDescent="0.25">
      <c r="A1943" s="170" t="s">
        <v>20581</v>
      </c>
      <c r="B1943" s="170" t="s">
        <v>20582</v>
      </c>
      <c r="C1943" s="171" t="s">
        <v>37</v>
      </c>
      <c r="D1943" s="172" t="s">
        <v>1064</v>
      </c>
    </row>
    <row r="1944" spans="1:4" ht="11.85" customHeight="1" x14ac:dyDescent="0.25">
      <c r="A1944" s="170" t="s">
        <v>20583</v>
      </c>
      <c r="B1944" s="170" t="s">
        <v>20584</v>
      </c>
      <c r="C1944" s="171" t="s">
        <v>37</v>
      </c>
      <c r="D1944" s="172" t="s">
        <v>24558</v>
      </c>
    </row>
    <row r="1945" spans="1:4" ht="12" customHeight="1" x14ac:dyDescent="0.25">
      <c r="A1945" s="170" t="s">
        <v>20585</v>
      </c>
      <c r="B1945" s="170" t="s">
        <v>20586</v>
      </c>
      <c r="C1945" s="171" t="s">
        <v>37</v>
      </c>
      <c r="D1945" s="172" t="s">
        <v>24458</v>
      </c>
    </row>
    <row r="1946" spans="1:4" ht="11.85" customHeight="1" x14ac:dyDescent="0.25">
      <c r="A1946" s="170" t="s">
        <v>20587</v>
      </c>
      <c r="B1946" s="170" t="s">
        <v>20588</v>
      </c>
      <c r="C1946" s="171" t="s">
        <v>37</v>
      </c>
      <c r="D1946" s="172" t="s">
        <v>1033</v>
      </c>
    </row>
    <row r="1947" spans="1:4" ht="11.85" customHeight="1" x14ac:dyDescent="0.25">
      <c r="A1947" s="170" t="s">
        <v>20589</v>
      </c>
      <c r="B1947" s="170" t="s">
        <v>20590</v>
      </c>
      <c r="C1947" s="171" t="s">
        <v>37</v>
      </c>
      <c r="D1947" s="172" t="s">
        <v>24614</v>
      </c>
    </row>
    <row r="1948" spans="1:4" ht="11.85" customHeight="1" x14ac:dyDescent="0.25">
      <c r="A1948" s="170" t="s">
        <v>20591</v>
      </c>
      <c r="B1948" s="170" t="s">
        <v>20277</v>
      </c>
      <c r="C1948" s="171" t="s">
        <v>37</v>
      </c>
      <c r="D1948" s="172" t="s">
        <v>24033</v>
      </c>
    </row>
    <row r="1949" spans="1:4" ht="11.85" customHeight="1" x14ac:dyDescent="0.25">
      <c r="A1949" s="170" t="s">
        <v>20592</v>
      </c>
      <c r="B1949" s="170" t="s">
        <v>20279</v>
      </c>
      <c r="C1949" s="171" t="s">
        <v>37</v>
      </c>
      <c r="D1949" s="172" t="s">
        <v>24594</v>
      </c>
    </row>
    <row r="1950" spans="1:4" ht="11.85" customHeight="1" x14ac:dyDescent="0.25">
      <c r="A1950" s="170" t="s">
        <v>20593</v>
      </c>
      <c r="B1950" s="170" t="s">
        <v>20281</v>
      </c>
      <c r="C1950" s="171" t="s">
        <v>37</v>
      </c>
      <c r="D1950" s="172" t="s">
        <v>24488</v>
      </c>
    </row>
    <row r="1951" spans="1:4" ht="12" customHeight="1" x14ac:dyDescent="0.25">
      <c r="A1951" s="170" t="s">
        <v>20594</v>
      </c>
      <c r="B1951" s="170" t="s">
        <v>20283</v>
      </c>
      <c r="C1951" s="171" t="s">
        <v>37</v>
      </c>
      <c r="D1951" s="172" t="s">
        <v>23985</v>
      </c>
    </row>
    <row r="1952" spans="1:4" ht="11.85" customHeight="1" x14ac:dyDescent="0.25">
      <c r="A1952" s="170" t="s">
        <v>20595</v>
      </c>
      <c r="B1952" s="170" t="s">
        <v>20285</v>
      </c>
      <c r="C1952" s="171" t="s">
        <v>37</v>
      </c>
      <c r="D1952" s="172" t="s">
        <v>25539</v>
      </c>
    </row>
    <row r="1953" spans="1:4" ht="11.85" customHeight="1" x14ac:dyDescent="0.25">
      <c r="A1953" s="170" t="s">
        <v>20596</v>
      </c>
      <c r="B1953" s="170" t="s">
        <v>20287</v>
      </c>
      <c r="C1953" s="171" t="s">
        <v>37</v>
      </c>
      <c r="D1953" s="172" t="s">
        <v>25540</v>
      </c>
    </row>
    <row r="1954" spans="1:4" ht="11.85" customHeight="1" x14ac:dyDescent="0.25">
      <c r="A1954" s="170" t="s">
        <v>20597</v>
      </c>
      <c r="B1954" s="170" t="s">
        <v>20289</v>
      </c>
      <c r="C1954" s="171" t="s">
        <v>37</v>
      </c>
      <c r="D1954" s="172" t="s">
        <v>25541</v>
      </c>
    </row>
    <row r="1955" spans="1:4" ht="11.85" customHeight="1" x14ac:dyDescent="0.25">
      <c r="A1955" s="170" t="s">
        <v>20598</v>
      </c>
      <c r="B1955" s="170" t="s">
        <v>20291</v>
      </c>
      <c r="C1955" s="171" t="s">
        <v>37</v>
      </c>
      <c r="D1955" s="172" t="s">
        <v>25542</v>
      </c>
    </row>
    <row r="1956" spans="1:4" ht="12" customHeight="1" x14ac:dyDescent="0.25">
      <c r="A1956" s="170" t="s">
        <v>20599</v>
      </c>
      <c r="B1956" s="170" t="s">
        <v>20293</v>
      </c>
      <c r="C1956" s="171" t="s">
        <v>37</v>
      </c>
      <c r="D1956" s="172" t="s">
        <v>24489</v>
      </c>
    </row>
    <row r="1957" spans="1:4" ht="11.85" customHeight="1" x14ac:dyDescent="0.25">
      <c r="A1957" s="170" t="s">
        <v>20600</v>
      </c>
      <c r="B1957" s="170" t="s">
        <v>20295</v>
      </c>
      <c r="C1957" s="171" t="s">
        <v>37</v>
      </c>
      <c r="D1957" s="172" t="s">
        <v>25543</v>
      </c>
    </row>
    <row r="1958" spans="1:4" ht="11.85" customHeight="1" x14ac:dyDescent="0.25">
      <c r="A1958" s="170" t="s">
        <v>20601</v>
      </c>
      <c r="B1958" s="170" t="s">
        <v>20297</v>
      </c>
      <c r="C1958" s="171" t="s">
        <v>37</v>
      </c>
      <c r="D1958" s="172" t="s">
        <v>25544</v>
      </c>
    </row>
    <row r="1959" spans="1:4" ht="11.85" customHeight="1" x14ac:dyDescent="0.25">
      <c r="A1959" s="170" t="s">
        <v>20602</v>
      </c>
      <c r="B1959" s="170" t="s">
        <v>20603</v>
      </c>
      <c r="C1959" s="171" t="s">
        <v>37</v>
      </c>
      <c r="D1959" s="172" t="s">
        <v>17713</v>
      </c>
    </row>
    <row r="1960" spans="1:4" ht="11.85" customHeight="1" x14ac:dyDescent="0.25">
      <c r="A1960" s="170" t="s">
        <v>20604</v>
      </c>
      <c r="B1960" s="170" t="s">
        <v>20605</v>
      </c>
      <c r="C1960" s="171" t="s">
        <v>37</v>
      </c>
      <c r="D1960" s="172" t="s">
        <v>24380</v>
      </c>
    </row>
    <row r="1961" spans="1:4" ht="12" customHeight="1" x14ac:dyDescent="0.25">
      <c r="A1961" s="170" t="s">
        <v>20606</v>
      </c>
      <c r="B1961" s="170" t="s">
        <v>20607</v>
      </c>
      <c r="C1961" s="171" t="s">
        <v>37</v>
      </c>
      <c r="D1961" s="172" t="s">
        <v>17656</v>
      </c>
    </row>
    <row r="1962" spans="1:4" ht="11.85" customHeight="1" x14ac:dyDescent="0.25">
      <c r="A1962" s="173" t="s">
        <v>20608</v>
      </c>
      <c r="B1962" s="173" t="s">
        <v>20609</v>
      </c>
      <c r="C1962" s="174" t="s">
        <v>37</v>
      </c>
      <c r="D1962" s="175" t="s">
        <v>24247</v>
      </c>
    </row>
    <row r="1963" spans="1:4" ht="11.85" customHeight="1" x14ac:dyDescent="0.3">
      <c r="A1963"/>
      <c r="B1963"/>
      <c r="C1963"/>
      <c r="D1963"/>
    </row>
    <row r="1964" spans="1:4" ht="9.6" customHeight="1" x14ac:dyDescent="0.3">
      <c r="A1964" s="406" t="s">
        <v>24710</v>
      </c>
      <c r="B1964" s="406"/>
      <c r="C1964"/>
      <c r="D1964"/>
    </row>
    <row r="1965" spans="1:4" ht="1.65" customHeight="1" x14ac:dyDescent="0.3">
      <c r="A1965" s="406"/>
      <c r="B1965" s="406"/>
      <c r="C1965"/>
      <c r="D1965"/>
    </row>
    <row r="1966" spans="1:4" ht="7.35" customHeight="1" x14ac:dyDescent="0.3">
      <c r="A1966"/>
      <c r="B1966"/>
      <c r="C1966"/>
      <c r="D1966"/>
    </row>
    <row r="1967" spans="1:4" ht="0.75" customHeight="1" x14ac:dyDescent="0.3">
      <c r="A1967"/>
      <c r="B1967"/>
      <c r="C1967"/>
      <c r="D1967"/>
    </row>
    <row r="1968" spans="1:4" ht="15.6" x14ac:dyDescent="0.3">
      <c r="A1968"/>
      <c r="B1968"/>
      <c r="C1968" s="404"/>
      <c r="D1968" s="404"/>
    </row>
    <row r="1969" spans="1:4" ht="13.5" customHeight="1" x14ac:dyDescent="0.3">
      <c r="A1969"/>
      <c r="B1969"/>
      <c r="C1969"/>
      <c r="D1969"/>
    </row>
    <row r="1970" spans="1:4" ht="48.6" customHeight="1" x14ac:dyDescent="0.3">
      <c r="A1970"/>
      <c r="B1970"/>
      <c r="C1970"/>
      <c r="D1970"/>
    </row>
    <row r="1971" spans="1:4" ht="13.5" customHeight="1" x14ac:dyDescent="0.3">
      <c r="A1971"/>
      <c r="B1971"/>
      <c r="C1971"/>
      <c r="D1971"/>
    </row>
    <row r="1972" spans="1:4" ht="11.1" customHeight="1" x14ac:dyDescent="0.25">
      <c r="A1972" s="405" t="s">
        <v>24685</v>
      </c>
      <c r="B1972" s="405"/>
      <c r="C1972" s="167"/>
      <c r="D1972" s="167"/>
    </row>
    <row r="1973" spans="1:4" ht="11.25" customHeight="1" x14ac:dyDescent="0.3">
      <c r="A1973"/>
      <c r="B1973"/>
      <c r="C1973"/>
      <c r="D1973"/>
    </row>
    <row r="1974" spans="1:4" ht="24.9" customHeight="1" x14ac:dyDescent="0.3">
      <c r="A1974" s="169" t="s">
        <v>17748</v>
      </c>
      <c r="B1974" s="169" t="s">
        <v>5161</v>
      </c>
      <c r="C1974"/>
      <c r="D1974"/>
    </row>
    <row r="1975" spans="1:4" ht="9" customHeight="1" x14ac:dyDescent="0.3">
      <c r="A1975"/>
      <c r="B1975"/>
      <c r="C1975"/>
      <c r="D1975"/>
    </row>
    <row r="1976" spans="1:4" ht="12.15" customHeight="1" x14ac:dyDescent="0.25">
      <c r="A1976" s="407" t="s">
        <v>20610</v>
      </c>
      <c r="B1976" s="407" t="s">
        <v>20611</v>
      </c>
      <c r="C1976" s="408" t="s">
        <v>17789</v>
      </c>
      <c r="D1976" s="409" t="s">
        <v>24704</v>
      </c>
    </row>
    <row r="1977" spans="1:4" ht="0.6" customHeight="1" x14ac:dyDescent="0.25">
      <c r="A1977" s="407"/>
      <c r="B1977" s="407"/>
      <c r="C1977" s="408"/>
      <c r="D1977" s="409"/>
    </row>
    <row r="1978" spans="1:4" ht="11.4" customHeight="1" x14ac:dyDescent="0.25">
      <c r="A1978" s="170" t="s">
        <v>20612</v>
      </c>
      <c r="B1978" s="170" t="s">
        <v>20613</v>
      </c>
      <c r="C1978" s="171" t="s">
        <v>6</v>
      </c>
      <c r="D1978" s="172" t="s">
        <v>25625</v>
      </c>
    </row>
    <row r="1979" spans="1:4" ht="21.9" customHeight="1" x14ac:dyDescent="0.25">
      <c r="A1979" s="170" t="s">
        <v>20614</v>
      </c>
      <c r="B1979" s="170" t="s">
        <v>20615</v>
      </c>
      <c r="C1979" s="171" t="s">
        <v>6</v>
      </c>
      <c r="D1979" s="172" t="s">
        <v>25626</v>
      </c>
    </row>
    <row r="1980" spans="1:4" ht="11.85" customHeight="1" x14ac:dyDescent="0.25">
      <c r="A1980" s="170" t="s">
        <v>20616</v>
      </c>
      <c r="B1980" s="170" t="s">
        <v>20617</v>
      </c>
      <c r="C1980" s="171" t="s">
        <v>6</v>
      </c>
      <c r="D1980" s="172" t="s">
        <v>25627</v>
      </c>
    </row>
    <row r="1981" spans="1:4" ht="11.85" customHeight="1" x14ac:dyDescent="0.25">
      <c r="A1981" s="170" t="s">
        <v>20618</v>
      </c>
      <c r="B1981" s="170" t="s">
        <v>20619</v>
      </c>
      <c r="C1981" s="171" t="s">
        <v>6</v>
      </c>
      <c r="D1981" s="172" t="s">
        <v>25628</v>
      </c>
    </row>
    <row r="1982" spans="1:4" ht="11.85" customHeight="1" x14ac:dyDescent="0.25">
      <c r="A1982" s="170" t="s">
        <v>20620</v>
      </c>
      <c r="B1982" s="170" t="s">
        <v>20621</v>
      </c>
      <c r="C1982" s="171" t="s">
        <v>6</v>
      </c>
      <c r="D1982" s="172" t="s">
        <v>25629</v>
      </c>
    </row>
    <row r="1983" spans="1:4" ht="21.9" customHeight="1" x14ac:dyDescent="0.25">
      <c r="A1983" s="170" t="s">
        <v>20622</v>
      </c>
      <c r="B1983" s="170" t="s">
        <v>20623</v>
      </c>
      <c r="C1983" s="171" t="s">
        <v>6</v>
      </c>
      <c r="D1983" s="172" t="s">
        <v>25630</v>
      </c>
    </row>
    <row r="1984" spans="1:4" ht="21.9" customHeight="1" x14ac:dyDescent="0.25">
      <c r="A1984" s="170" t="s">
        <v>20624</v>
      </c>
      <c r="B1984" s="170" t="s">
        <v>20625</v>
      </c>
      <c r="C1984" s="171" t="s">
        <v>6</v>
      </c>
      <c r="D1984" s="172" t="s">
        <v>25631</v>
      </c>
    </row>
    <row r="1985" spans="1:4" ht="21.9" customHeight="1" x14ac:dyDescent="0.25">
      <c r="A1985" s="170" t="s">
        <v>20626</v>
      </c>
      <c r="B1985" s="170" t="s">
        <v>20627</v>
      </c>
      <c r="C1985" s="171" t="s">
        <v>6</v>
      </c>
      <c r="D1985" s="172" t="s">
        <v>24066</v>
      </c>
    </row>
    <row r="1986" spans="1:4" ht="21.9" customHeight="1" x14ac:dyDescent="0.25">
      <c r="A1986" s="170" t="s">
        <v>20628</v>
      </c>
      <c r="B1986" s="170" t="s">
        <v>20629</v>
      </c>
      <c r="C1986" s="171" t="s">
        <v>6</v>
      </c>
      <c r="D1986" s="172" t="s">
        <v>24448</v>
      </c>
    </row>
    <row r="1987" spans="1:4" ht="11.85" customHeight="1" x14ac:dyDescent="0.25">
      <c r="A1987" s="170" t="s">
        <v>20630</v>
      </c>
      <c r="B1987" s="170" t="s">
        <v>20631</v>
      </c>
      <c r="C1987" s="171" t="s">
        <v>6</v>
      </c>
      <c r="D1987" s="172" t="s">
        <v>24429</v>
      </c>
    </row>
    <row r="1988" spans="1:4" ht="11.85" customHeight="1" x14ac:dyDescent="0.25">
      <c r="A1988" s="170" t="s">
        <v>20632</v>
      </c>
      <c r="B1988" s="170" t="s">
        <v>20633</v>
      </c>
      <c r="C1988" s="171" t="s">
        <v>6</v>
      </c>
      <c r="D1988" s="172" t="s">
        <v>25632</v>
      </c>
    </row>
    <row r="1989" spans="1:4" ht="11.85" customHeight="1" x14ac:dyDescent="0.25">
      <c r="A1989" s="170" t="s">
        <v>20634</v>
      </c>
      <c r="B1989" s="170" t="s">
        <v>20635</v>
      </c>
      <c r="C1989" s="171" t="s">
        <v>6</v>
      </c>
      <c r="D1989" s="172" t="s">
        <v>25633</v>
      </c>
    </row>
    <row r="1990" spans="1:4" ht="21.9" customHeight="1" x14ac:dyDescent="0.25">
      <c r="A1990" s="170" t="s">
        <v>20636</v>
      </c>
      <c r="B1990" s="170" t="s">
        <v>20637</v>
      </c>
      <c r="C1990" s="171" t="s">
        <v>6</v>
      </c>
      <c r="D1990" s="172" t="s">
        <v>25634</v>
      </c>
    </row>
    <row r="1991" spans="1:4" ht="21.9" customHeight="1" x14ac:dyDescent="0.25">
      <c r="A1991" s="170" t="s">
        <v>20638</v>
      </c>
      <c r="B1991" s="170" t="s">
        <v>20639</v>
      </c>
      <c r="C1991" s="171" t="s">
        <v>6</v>
      </c>
      <c r="D1991" s="172" t="s">
        <v>24485</v>
      </c>
    </row>
    <row r="1992" spans="1:4" ht="21.9" customHeight="1" x14ac:dyDescent="0.25">
      <c r="A1992" s="170" t="s">
        <v>20640</v>
      </c>
      <c r="B1992" s="170" t="s">
        <v>24072</v>
      </c>
      <c r="C1992" s="170" t="s">
        <v>24073</v>
      </c>
      <c r="D1992" s="172" t="s">
        <v>25635</v>
      </c>
    </row>
    <row r="1993" spans="1:4" ht="21.9" customHeight="1" x14ac:dyDescent="0.25">
      <c r="A1993" s="170" t="s">
        <v>20641</v>
      </c>
      <c r="B1993" s="170" t="s">
        <v>24074</v>
      </c>
      <c r="C1993" s="170" t="s">
        <v>24073</v>
      </c>
      <c r="D1993" s="172" t="s">
        <v>25636</v>
      </c>
    </row>
    <row r="1994" spans="1:4" ht="21.9" customHeight="1" x14ac:dyDescent="0.25">
      <c r="A1994" s="170" t="s">
        <v>20642</v>
      </c>
      <c r="B1994" s="170" t="s">
        <v>20643</v>
      </c>
      <c r="C1994" s="170" t="s">
        <v>20644</v>
      </c>
      <c r="D1994" s="172" t="s">
        <v>25637</v>
      </c>
    </row>
    <row r="1995" spans="1:4" ht="21.9" customHeight="1" x14ac:dyDescent="0.25">
      <c r="A1995" s="170" t="s">
        <v>20645</v>
      </c>
      <c r="B1995" s="170" t="s">
        <v>20646</v>
      </c>
      <c r="C1995" s="171" t="s">
        <v>6</v>
      </c>
      <c r="D1995" s="172" t="s">
        <v>25638</v>
      </c>
    </row>
    <row r="1996" spans="1:4" ht="21.9" customHeight="1" x14ac:dyDescent="0.25">
      <c r="A1996" s="170" t="s">
        <v>20647</v>
      </c>
      <c r="B1996" s="170" t="s">
        <v>20648</v>
      </c>
      <c r="C1996" s="171" t="s">
        <v>6</v>
      </c>
      <c r="D1996" s="172" t="s">
        <v>25639</v>
      </c>
    </row>
    <row r="1997" spans="1:4" ht="21.9" customHeight="1" x14ac:dyDescent="0.25">
      <c r="A1997" s="170" t="s">
        <v>20649</v>
      </c>
      <c r="B1997" s="170" t="s">
        <v>20650</v>
      </c>
      <c r="C1997" s="171" t="s">
        <v>6</v>
      </c>
      <c r="D1997" s="172" t="s">
        <v>24394</v>
      </c>
    </row>
    <row r="1998" spans="1:4" ht="21.9" customHeight="1" x14ac:dyDescent="0.25">
      <c r="A1998" s="170" t="s">
        <v>20651</v>
      </c>
      <c r="B1998" s="170" t="s">
        <v>20652</v>
      </c>
      <c r="C1998" s="171" t="s">
        <v>6</v>
      </c>
      <c r="D1998" s="172" t="s">
        <v>25640</v>
      </c>
    </row>
    <row r="1999" spans="1:4" ht="21.9" customHeight="1" x14ac:dyDescent="0.25">
      <c r="A1999" s="170" t="s">
        <v>20653</v>
      </c>
      <c r="B1999" s="170" t="s">
        <v>20654</v>
      </c>
      <c r="C1999" s="171" t="s">
        <v>6</v>
      </c>
      <c r="D1999" s="172" t="s">
        <v>25641</v>
      </c>
    </row>
    <row r="2000" spans="1:4" ht="21.9" customHeight="1" x14ac:dyDescent="0.25">
      <c r="A2000" s="170" t="s">
        <v>20655</v>
      </c>
      <c r="B2000" s="170" t="s">
        <v>20656</v>
      </c>
      <c r="C2000" s="171" t="s">
        <v>6</v>
      </c>
      <c r="D2000" s="172" t="s">
        <v>24602</v>
      </c>
    </row>
    <row r="2001" spans="1:4" ht="11.85" customHeight="1" x14ac:dyDescent="0.25">
      <c r="A2001" s="170" t="s">
        <v>20657</v>
      </c>
      <c r="B2001" s="170" t="s">
        <v>20658</v>
      </c>
      <c r="C2001" s="171" t="s">
        <v>6</v>
      </c>
      <c r="D2001" s="172" t="s">
        <v>24529</v>
      </c>
    </row>
    <row r="2002" spans="1:4" ht="11.85" customHeight="1" x14ac:dyDescent="0.25">
      <c r="A2002" s="170" t="s">
        <v>20659</v>
      </c>
      <c r="B2002" s="170" t="s">
        <v>20660</v>
      </c>
      <c r="C2002" s="171" t="s">
        <v>6</v>
      </c>
      <c r="D2002" s="172" t="s">
        <v>25642</v>
      </c>
    </row>
    <row r="2003" spans="1:4" ht="11.85" customHeight="1" x14ac:dyDescent="0.25">
      <c r="A2003" s="170" t="s">
        <v>20661</v>
      </c>
      <c r="B2003" s="170" t="s">
        <v>20662</v>
      </c>
      <c r="C2003" s="171" t="s">
        <v>6</v>
      </c>
      <c r="D2003" s="172" t="s">
        <v>25643</v>
      </c>
    </row>
    <row r="2004" spans="1:4" ht="11.85" customHeight="1" x14ac:dyDescent="0.25">
      <c r="A2004" s="170" t="s">
        <v>20663</v>
      </c>
      <c r="B2004" s="170" t="s">
        <v>20664</v>
      </c>
      <c r="C2004" s="171" t="s">
        <v>6</v>
      </c>
      <c r="D2004" s="172" t="s">
        <v>25644</v>
      </c>
    </row>
    <row r="2005" spans="1:4" ht="21.9" customHeight="1" x14ac:dyDescent="0.25">
      <c r="A2005" s="170" t="s">
        <v>20665</v>
      </c>
      <c r="B2005" s="170" t="s">
        <v>20666</v>
      </c>
      <c r="C2005" s="171" t="s">
        <v>6</v>
      </c>
      <c r="D2005" s="172" t="s">
        <v>25645</v>
      </c>
    </row>
    <row r="2006" spans="1:4" ht="11.85" customHeight="1" x14ac:dyDescent="0.25">
      <c r="A2006" s="170" t="s">
        <v>20667</v>
      </c>
      <c r="B2006" s="170" t="s">
        <v>20668</v>
      </c>
      <c r="C2006" s="171" t="s">
        <v>6</v>
      </c>
      <c r="D2006" s="172" t="s">
        <v>25646</v>
      </c>
    </row>
    <row r="2007" spans="1:4" ht="12" customHeight="1" x14ac:dyDescent="0.25">
      <c r="A2007" s="170" t="s">
        <v>20669</v>
      </c>
      <c r="B2007" s="170" t="s">
        <v>20670</v>
      </c>
      <c r="C2007" s="171" t="s">
        <v>6</v>
      </c>
      <c r="D2007" s="172" t="s">
        <v>25647</v>
      </c>
    </row>
    <row r="2008" spans="1:4" ht="11.85" customHeight="1" x14ac:dyDescent="0.25">
      <c r="A2008" s="170" t="s">
        <v>20671</v>
      </c>
      <c r="B2008" s="170" t="s">
        <v>20672</v>
      </c>
      <c r="C2008" s="171" t="s">
        <v>6</v>
      </c>
      <c r="D2008" s="172" t="s">
        <v>25648</v>
      </c>
    </row>
    <row r="2009" spans="1:4" ht="11.85" customHeight="1" x14ac:dyDescent="0.25">
      <c r="A2009" s="170" t="s">
        <v>20673</v>
      </c>
      <c r="B2009" s="170" t="s">
        <v>20674</v>
      </c>
      <c r="C2009" s="171" t="s">
        <v>6</v>
      </c>
      <c r="D2009" s="172" t="s">
        <v>25649</v>
      </c>
    </row>
    <row r="2010" spans="1:4" ht="11.85" customHeight="1" x14ac:dyDescent="0.25">
      <c r="A2010" s="170" t="s">
        <v>20675</v>
      </c>
      <c r="B2010" s="170" t="s">
        <v>20676</v>
      </c>
      <c r="C2010" s="171" t="s">
        <v>6</v>
      </c>
      <c r="D2010" s="172" t="s">
        <v>23962</v>
      </c>
    </row>
    <row r="2011" spans="1:4" ht="21.9" customHeight="1" x14ac:dyDescent="0.25">
      <c r="A2011" s="170" t="s">
        <v>20677</v>
      </c>
      <c r="B2011" s="170" t="s">
        <v>20678</v>
      </c>
      <c r="C2011" s="171" t="s">
        <v>6</v>
      </c>
      <c r="D2011" s="172" t="s">
        <v>25650</v>
      </c>
    </row>
    <row r="2012" spans="1:4" ht="12" customHeight="1" x14ac:dyDescent="0.25">
      <c r="A2012" s="173" t="s">
        <v>20679</v>
      </c>
      <c r="B2012" s="173" t="s">
        <v>20680</v>
      </c>
      <c r="C2012" s="174" t="s">
        <v>6</v>
      </c>
      <c r="D2012" s="175" t="s">
        <v>18052</v>
      </c>
    </row>
    <row r="2013" spans="1:4" ht="14.25" customHeight="1" x14ac:dyDescent="0.3">
      <c r="A2013"/>
      <c r="B2013"/>
      <c r="C2013"/>
      <c r="D2013"/>
    </row>
    <row r="2014" spans="1:4" ht="1.65" customHeight="1" x14ac:dyDescent="0.3">
      <c r="A2014" s="406" t="s">
        <v>24710</v>
      </c>
      <c r="B2014" s="406"/>
      <c r="C2014"/>
      <c r="D2014"/>
    </row>
    <row r="2015" spans="1:4" ht="7.35" customHeight="1" x14ac:dyDescent="0.3">
      <c r="A2015" s="406"/>
      <c r="B2015" s="406"/>
      <c r="C2015"/>
      <c r="D2015"/>
    </row>
    <row r="2016" spans="1:4" ht="0.75" customHeight="1" x14ac:dyDescent="0.3">
      <c r="A2016"/>
      <c r="B2016"/>
      <c r="C2016"/>
      <c r="D2016"/>
    </row>
    <row r="2017" spans="1:4" ht="14.4" x14ac:dyDescent="0.3">
      <c r="A2017"/>
      <c r="B2017"/>
      <c r="C2017"/>
      <c r="D2017"/>
    </row>
    <row r="2018" spans="1:4" ht="13.5" customHeight="1" x14ac:dyDescent="0.3">
      <c r="A2018"/>
      <c r="B2018"/>
      <c r="C2018" s="404"/>
      <c r="D2018" s="404"/>
    </row>
    <row r="2019" spans="1:4" ht="48.6" customHeight="1" x14ac:dyDescent="0.3">
      <c r="A2019"/>
      <c r="B2019"/>
      <c r="C2019"/>
      <c r="D2019"/>
    </row>
    <row r="2020" spans="1:4" ht="13.5" customHeight="1" x14ac:dyDescent="0.3">
      <c r="A2020"/>
      <c r="B2020"/>
      <c r="C2020"/>
      <c r="D2020"/>
    </row>
    <row r="2021" spans="1:4" ht="11.1" customHeight="1" x14ac:dyDescent="0.3">
      <c r="A2021"/>
      <c r="B2021"/>
      <c r="C2021"/>
      <c r="D2021"/>
    </row>
    <row r="2022" spans="1:4" ht="11.25" customHeight="1" x14ac:dyDescent="0.25">
      <c r="A2022" s="405" t="s">
        <v>24685</v>
      </c>
      <c r="B2022" s="405"/>
      <c r="C2022" s="167"/>
      <c r="D2022" s="167"/>
    </row>
    <row r="2023" spans="1:4" ht="24.9" customHeight="1" x14ac:dyDescent="0.3">
      <c r="A2023"/>
      <c r="B2023"/>
      <c r="C2023"/>
      <c r="D2023"/>
    </row>
    <row r="2024" spans="1:4" ht="9" customHeight="1" x14ac:dyDescent="0.3">
      <c r="A2024" s="169" t="s">
        <v>17748</v>
      </c>
      <c r="B2024" s="169" t="s">
        <v>5161</v>
      </c>
      <c r="C2024"/>
      <c r="D2024"/>
    </row>
    <row r="2025" spans="1:4" ht="12.15" customHeight="1" x14ac:dyDescent="0.3">
      <c r="A2025"/>
      <c r="B2025"/>
      <c r="C2025"/>
      <c r="D2025"/>
    </row>
    <row r="2026" spans="1:4" ht="0.6" customHeight="1" x14ac:dyDescent="0.25">
      <c r="A2026" s="407" t="s">
        <v>20681</v>
      </c>
      <c r="B2026" s="407" t="s">
        <v>20682</v>
      </c>
      <c r="C2026" s="408" t="s">
        <v>6</v>
      </c>
      <c r="D2026" s="409" t="s">
        <v>25651</v>
      </c>
    </row>
    <row r="2027" spans="1:4" ht="11.4" customHeight="1" x14ac:dyDescent="0.25">
      <c r="A2027" s="407"/>
      <c r="B2027" s="407"/>
      <c r="C2027" s="408"/>
      <c r="D2027" s="409"/>
    </row>
    <row r="2028" spans="1:4" ht="11.85" customHeight="1" x14ac:dyDescent="0.25">
      <c r="A2028" s="170" t="s">
        <v>20683</v>
      </c>
      <c r="B2028" s="170" t="s">
        <v>20684</v>
      </c>
      <c r="C2028" s="171" t="s">
        <v>6</v>
      </c>
      <c r="D2028" s="172" t="s">
        <v>25652</v>
      </c>
    </row>
    <row r="2029" spans="1:4" ht="11.85" customHeight="1" x14ac:dyDescent="0.25">
      <c r="A2029" s="170" t="s">
        <v>20685</v>
      </c>
      <c r="B2029" s="170" t="s">
        <v>20686</v>
      </c>
      <c r="C2029" s="171" t="s">
        <v>6</v>
      </c>
      <c r="D2029" s="172" t="s">
        <v>25653</v>
      </c>
    </row>
    <row r="2030" spans="1:4" ht="11.85" customHeight="1" x14ac:dyDescent="0.25">
      <c r="A2030" s="170" t="s">
        <v>20687</v>
      </c>
      <c r="B2030" s="170" t="s">
        <v>20688</v>
      </c>
      <c r="C2030" s="171" t="s">
        <v>6</v>
      </c>
      <c r="D2030" s="172" t="s">
        <v>25654</v>
      </c>
    </row>
    <row r="2031" spans="1:4" ht="21.9" customHeight="1" x14ac:dyDescent="0.25">
      <c r="A2031" s="170" t="s">
        <v>20689</v>
      </c>
      <c r="B2031" s="170" t="s">
        <v>20690</v>
      </c>
      <c r="C2031" s="171" t="s">
        <v>6</v>
      </c>
      <c r="D2031" s="172" t="s">
        <v>25655</v>
      </c>
    </row>
    <row r="2032" spans="1:4" ht="21.9" customHeight="1" x14ac:dyDescent="0.25">
      <c r="A2032" s="170" t="s">
        <v>20691</v>
      </c>
      <c r="B2032" s="170" t="s">
        <v>20692</v>
      </c>
      <c r="C2032" s="171" t="s">
        <v>6</v>
      </c>
      <c r="D2032" s="172" t="s">
        <v>24334</v>
      </c>
    </row>
    <row r="2033" spans="1:4" ht="11.85" customHeight="1" x14ac:dyDescent="0.25">
      <c r="A2033" s="170" t="s">
        <v>20693</v>
      </c>
      <c r="B2033" s="170" t="s">
        <v>20694</v>
      </c>
      <c r="C2033" s="171" t="s">
        <v>6</v>
      </c>
      <c r="D2033" s="172" t="s">
        <v>24618</v>
      </c>
    </row>
    <row r="2034" spans="1:4" ht="21.9" customHeight="1" x14ac:dyDescent="0.25">
      <c r="A2034" s="170" t="s">
        <v>20695</v>
      </c>
      <c r="B2034" s="170" t="s">
        <v>20696</v>
      </c>
      <c r="C2034" s="171" t="s">
        <v>6</v>
      </c>
      <c r="D2034" s="172" t="s">
        <v>25656</v>
      </c>
    </row>
    <row r="2035" spans="1:4" ht="11.85" customHeight="1" x14ac:dyDescent="0.25">
      <c r="A2035" s="170" t="s">
        <v>20697</v>
      </c>
      <c r="B2035" s="170" t="s">
        <v>20698</v>
      </c>
      <c r="C2035" s="171" t="s">
        <v>6</v>
      </c>
      <c r="D2035" s="172" t="s">
        <v>24350</v>
      </c>
    </row>
    <row r="2036" spans="1:4" ht="12" customHeight="1" x14ac:dyDescent="0.25">
      <c r="A2036" s="170" t="s">
        <v>20699</v>
      </c>
      <c r="B2036" s="170" t="s">
        <v>20700</v>
      </c>
      <c r="C2036" s="171" t="s">
        <v>6</v>
      </c>
      <c r="D2036" s="172" t="s">
        <v>25657</v>
      </c>
    </row>
    <row r="2037" spans="1:4" ht="11.85" customHeight="1" x14ac:dyDescent="0.25">
      <c r="A2037" s="170" t="s">
        <v>20701</v>
      </c>
      <c r="B2037" s="170" t="s">
        <v>20702</v>
      </c>
      <c r="C2037" s="171" t="s">
        <v>6</v>
      </c>
      <c r="D2037" s="172" t="s">
        <v>25658</v>
      </c>
    </row>
    <row r="2038" spans="1:4" ht="11.85" customHeight="1" x14ac:dyDescent="0.25">
      <c r="A2038" s="170" t="s">
        <v>20703</v>
      </c>
      <c r="B2038" s="170" t="s">
        <v>20704</v>
      </c>
      <c r="C2038" s="171" t="s">
        <v>6</v>
      </c>
      <c r="D2038" s="172" t="s">
        <v>25659</v>
      </c>
    </row>
    <row r="2039" spans="1:4" ht="11.85" customHeight="1" x14ac:dyDescent="0.25">
      <c r="A2039" s="170" t="s">
        <v>20705</v>
      </c>
      <c r="B2039" s="170" t="s">
        <v>20706</v>
      </c>
      <c r="C2039" s="171" t="s">
        <v>6</v>
      </c>
      <c r="D2039" s="172" t="s">
        <v>25660</v>
      </c>
    </row>
    <row r="2040" spans="1:4" ht="11.85" customHeight="1" x14ac:dyDescent="0.25">
      <c r="A2040" s="170" t="s">
        <v>20707</v>
      </c>
      <c r="B2040" s="170" t="s">
        <v>20708</v>
      </c>
      <c r="C2040" s="171" t="s">
        <v>6</v>
      </c>
      <c r="D2040" s="172" t="s">
        <v>25661</v>
      </c>
    </row>
    <row r="2041" spans="1:4" ht="11.85" customHeight="1" x14ac:dyDescent="0.25">
      <c r="A2041" s="170" t="s">
        <v>20709</v>
      </c>
      <c r="B2041" s="170" t="s">
        <v>20710</v>
      </c>
      <c r="C2041" s="171" t="s">
        <v>6</v>
      </c>
      <c r="D2041" s="172" t="s">
        <v>25658</v>
      </c>
    </row>
    <row r="2042" spans="1:4" ht="12" customHeight="1" x14ac:dyDescent="0.25">
      <c r="A2042" s="170" t="s">
        <v>20711</v>
      </c>
      <c r="B2042" s="170" t="s">
        <v>20712</v>
      </c>
      <c r="C2042" s="171" t="s">
        <v>6</v>
      </c>
      <c r="D2042" s="172" t="s">
        <v>25662</v>
      </c>
    </row>
    <row r="2043" spans="1:4" ht="11.85" customHeight="1" x14ac:dyDescent="0.25">
      <c r="A2043" s="170" t="s">
        <v>20713</v>
      </c>
      <c r="B2043" s="170" t="s">
        <v>20714</v>
      </c>
      <c r="C2043" s="171" t="s">
        <v>6</v>
      </c>
      <c r="D2043" s="172" t="s">
        <v>25663</v>
      </c>
    </row>
    <row r="2044" spans="1:4" ht="32.25" customHeight="1" x14ac:dyDescent="0.25">
      <c r="A2044" s="170" t="s">
        <v>20715</v>
      </c>
      <c r="B2044" s="170" t="s">
        <v>20716</v>
      </c>
      <c r="C2044" s="171" t="s">
        <v>6</v>
      </c>
      <c r="D2044" s="172" t="s">
        <v>25664</v>
      </c>
    </row>
    <row r="2045" spans="1:4" ht="21.9" customHeight="1" x14ac:dyDescent="0.25">
      <c r="A2045" s="170" t="s">
        <v>20717</v>
      </c>
      <c r="B2045" s="170" t="s">
        <v>20718</v>
      </c>
      <c r="C2045" s="171" t="s">
        <v>6</v>
      </c>
      <c r="D2045" s="172" t="s">
        <v>24420</v>
      </c>
    </row>
    <row r="2046" spans="1:4" ht="11.85" customHeight="1" x14ac:dyDescent="0.25">
      <c r="A2046" s="170" t="s">
        <v>20719</v>
      </c>
      <c r="B2046" s="170" t="s">
        <v>20720</v>
      </c>
      <c r="C2046" s="171" t="s">
        <v>6</v>
      </c>
      <c r="D2046" s="172" t="s">
        <v>25665</v>
      </c>
    </row>
    <row r="2047" spans="1:4" ht="21.9" customHeight="1" x14ac:dyDescent="0.25">
      <c r="A2047" s="170" t="s">
        <v>20721</v>
      </c>
      <c r="B2047" s="170" t="s">
        <v>20722</v>
      </c>
      <c r="C2047" s="171" t="s">
        <v>6</v>
      </c>
      <c r="D2047" s="172" t="s">
        <v>25666</v>
      </c>
    </row>
    <row r="2048" spans="1:4" ht="11.85" customHeight="1" x14ac:dyDescent="0.25">
      <c r="A2048" s="170" t="s">
        <v>20723</v>
      </c>
      <c r="B2048" s="170" t="s">
        <v>20724</v>
      </c>
      <c r="C2048" s="171" t="s">
        <v>17789</v>
      </c>
      <c r="D2048" s="172" t="s">
        <v>24704</v>
      </c>
    </row>
    <row r="2049" spans="1:4" ht="21.9" customHeight="1" x14ac:dyDescent="0.25">
      <c r="A2049" s="170" t="s">
        <v>20725</v>
      </c>
      <c r="B2049" s="170" t="s">
        <v>20726</v>
      </c>
      <c r="C2049" s="171" t="s">
        <v>6</v>
      </c>
      <c r="D2049" s="172" t="s">
        <v>25667</v>
      </c>
    </row>
    <row r="2050" spans="1:4" ht="21.9" customHeight="1" x14ac:dyDescent="0.25">
      <c r="A2050" s="170" t="s">
        <v>20727</v>
      </c>
      <c r="B2050" s="170" t="s">
        <v>20728</v>
      </c>
      <c r="C2050" s="171" t="s">
        <v>6</v>
      </c>
      <c r="D2050" s="172" t="s">
        <v>25668</v>
      </c>
    </row>
    <row r="2051" spans="1:4" ht="11.85" customHeight="1" x14ac:dyDescent="0.25">
      <c r="A2051" s="170" t="s">
        <v>20729</v>
      </c>
      <c r="B2051" s="170" t="s">
        <v>20730</v>
      </c>
      <c r="C2051" s="171" t="s">
        <v>6</v>
      </c>
      <c r="D2051" s="172" t="s">
        <v>25669</v>
      </c>
    </row>
    <row r="2052" spans="1:4" ht="11.85" customHeight="1" x14ac:dyDescent="0.25">
      <c r="A2052" s="170" t="s">
        <v>20731</v>
      </c>
      <c r="B2052" s="170" t="s">
        <v>20732</v>
      </c>
      <c r="C2052" s="171" t="s">
        <v>6</v>
      </c>
      <c r="D2052" s="172" t="s">
        <v>25670</v>
      </c>
    </row>
    <row r="2053" spans="1:4" ht="11.85" customHeight="1" x14ac:dyDescent="0.25">
      <c r="A2053" s="170" t="s">
        <v>20733</v>
      </c>
      <c r="B2053" s="170" t="s">
        <v>20734</v>
      </c>
      <c r="C2053" s="171" t="s">
        <v>6</v>
      </c>
      <c r="D2053" s="172" t="s">
        <v>25671</v>
      </c>
    </row>
    <row r="2054" spans="1:4" ht="11.85" customHeight="1" x14ac:dyDescent="0.25">
      <c r="A2054" s="170" t="s">
        <v>20735</v>
      </c>
      <c r="B2054" s="170" t="s">
        <v>20736</v>
      </c>
      <c r="C2054" s="171" t="s">
        <v>6</v>
      </c>
      <c r="D2054" s="172" t="s">
        <v>25672</v>
      </c>
    </row>
    <row r="2055" spans="1:4" ht="12" customHeight="1" x14ac:dyDescent="0.25">
      <c r="A2055" s="170" t="s">
        <v>20737</v>
      </c>
      <c r="B2055" s="171" t="s">
        <v>20738</v>
      </c>
      <c r="C2055" s="171" t="s">
        <v>6</v>
      </c>
      <c r="D2055" s="172" t="s">
        <v>24360</v>
      </c>
    </row>
    <row r="2056" spans="1:4" ht="11.85" customHeight="1" x14ac:dyDescent="0.25">
      <c r="A2056" s="170" t="s">
        <v>20739</v>
      </c>
      <c r="B2056" s="170" t="s">
        <v>20740</v>
      </c>
      <c r="C2056" s="171" t="s">
        <v>6</v>
      </c>
      <c r="D2056" s="172" t="s">
        <v>25673</v>
      </c>
    </row>
    <row r="2057" spans="1:4" ht="11.85" customHeight="1" x14ac:dyDescent="0.25">
      <c r="A2057" s="170" t="s">
        <v>20741</v>
      </c>
      <c r="B2057" s="170" t="s">
        <v>20742</v>
      </c>
      <c r="C2057" s="171" t="s">
        <v>6</v>
      </c>
      <c r="D2057" s="172" t="s">
        <v>25674</v>
      </c>
    </row>
    <row r="2058" spans="1:4" ht="11.85" customHeight="1" x14ac:dyDescent="0.25">
      <c r="A2058" s="170" t="s">
        <v>20743</v>
      </c>
      <c r="B2058" s="170" t="s">
        <v>20744</v>
      </c>
      <c r="C2058" s="171" t="s">
        <v>6</v>
      </c>
      <c r="D2058" s="172" t="s">
        <v>25675</v>
      </c>
    </row>
    <row r="2059" spans="1:4" ht="11.85" customHeight="1" x14ac:dyDescent="0.25">
      <c r="A2059" s="170" t="s">
        <v>20745</v>
      </c>
      <c r="B2059" s="170" t="s">
        <v>20746</v>
      </c>
      <c r="C2059" s="171" t="s">
        <v>6</v>
      </c>
      <c r="D2059" s="172" t="s">
        <v>25676</v>
      </c>
    </row>
    <row r="2060" spans="1:4" ht="12" customHeight="1" x14ac:dyDescent="0.25">
      <c r="A2060" s="170" t="s">
        <v>20747</v>
      </c>
      <c r="B2060" s="170" t="s">
        <v>20748</v>
      </c>
      <c r="C2060" s="171" t="s">
        <v>6</v>
      </c>
      <c r="D2060" s="172" t="s">
        <v>25677</v>
      </c>
    </row>
    <row r="2061" spans="1:4" ht="11.85" customHeight="1" x14ac:dyDescent="0.25">
      <c r="A2061" s="170" t="s">
        <v>20749</v>
      </c>
      <c r="B2061" s="170" t="s">
        <v>20750</v>
      </c>
      <c r="C2061" s="171" t="s">
        <v>6</v>
      </c>
      <c r="D2061" s="172" t="s">
        <v>25678</v>
      </c>
    </row>
    <row r="2062" spans="1:4" ht="11.85" customHeight="1" x14ac:dyDescent="0.25">
      <c r="A2062" s="170" t="s">
        <v>20751</v>
      </c>
      <c r="B2062" s="170" t="s">
        <v>20752</v>
      </c>
      <c r="C2062" s="171" t="s">
        <v>6</v>
      </c>
      <c r="D2062" s="172" t="s">
        <v>25679</v>
      </c>
    </row>
    <row r="2063" spans="1:4" ht="32.25" customHeight="1" x14ac:dyDescent="0.25">
      <c r="A2063" s="170" t="s">
        <v>20753</v>
      </c>
      <c r="B2063" s="170" t="s">
        <v>20754</v>
      </c>
      <c r="C2063" s="171" t="s">
        <v>6</v>
      </c>
      <c r="D2063" s="172" t="s">
        <v>25680</v>
      </c>
    </row>
    <row r="2064" spans="1:4" ht="12" customHeight="1" x14ac:dyDescent="0.25">
      <c r="A2064" s="170" t="s">
        <v>20755</v>
      </c>
      <c r="B2064" s="170" t="s">
        <v>20756</v>
      </c>
      <c r="C2064" s="171" t="s">
        <v>6</v>
      </c>
      <c r="D2064" s="172" t="s">
        <v>25681</v>
      </c>
    </row>
    <row r="2065" spans="1:4" ht="11.85" customHeight="1" x14ac:dyDescent="0.25">
      <c r="A2065" s="170" t="s">
        <v>20757</v>
      </c>
      <c r="B2065" s="170" t="s">
        <v>20758</v>
      </c>
      <c r="C2065" s="170" t="s">
        <v>20759</v>
      </c>
      <c r="D2065" s="172" t="s">
        <v>25682</v>
      </c>
    </row>
    <row r="2066" spans="1:4" ht="11.85" customHeight="1" x14ac:dyDescent="0.25">
      <c r="A2066" s="173" t="s">
        <v>20760</v>
      </c>
      <c r="B2066" s="173" t="s">
        <v>20761</v>
      </c>
      <c r="C2066" s="174" t="s">
        <v>6</v>
      </c>
      <c r="D2066" s="175" t="s">
        <v>25683</v>
      </c>
    </row>
    <row r="2067" spans="1:4" ht="27" customHeight="1" x14ac:dyDescent="0.3">
      <c r="A2067"/>
      <c r="B2067"/>
      <c r="C2067"/>
      <c r="D2067"/>
    </row>
    <row r="2068" spans="1:4" ht="1.65" customHeight="1" x14ac:dyDescent="0.3">
      <c r="A2068" s="406" t="s">
        <v>24710</v>
      </c>
      <c r="B2068" s="406"/>
      <c r="C2068"/>
      <c r="D2068"/>
    </row>
    <row r="2069" spans="1:4" ht="7.35" customHeight="1" x14ac:dyDescent="0.3">
      <c r="A2069" s="406"/>
      <c r="B2069" s="406"/>
      <c r="C2069"/>
      <c r="D2069"/>
    </row>
    <row r="2070" spans="1:4" ht="0.75" customHeight="1" x14ac:dyDescent="0.3">
      <c r="A2070"/>
      <c r="B2070"/>
      <c r="C2070"/>
      <c r="D2070"/>
    </row>
    <row r="2071" spans="1:4" ht="14.4" x14ac:dyDescent="0.3">
      <c r="A2071"/>
      <c r="B2071"/>
      <c r="C2071"/>
      <c r="D2071"/>
    </row>
    <row r="2072" spans="1:4" ht="13.5" customHeight="1" x14ac:dyDescent="0.3">
      <c r="A2072"/>
      <c r="B2072"/>
      <c r="C2072" s="404"/>
      <c r="D2072" s="404"/>
    </row>
    <row r="2073" spans="1:4" ht="48.6" customHeight="1" x14ac:dyDescent="0.3">
      <c r="A2073"/>
      <c r="B2073"/>
      <c r="C2073"/>
      <c r="D2073"/>
    </row>
    <row r="2074" spans="1:4" ht="13.5" customHeight="1" x14ac:dyDescent="0.3">
      <c r="A2074"/>
      <c r="B2074"/>
      <c r="C2074"/>
      <c r="D2074"/>
    </row>
    <row r="2075" spans="1:4" ht="11.1" customHeight="1" x14ac:dyDescent="0.3">
      <c r="A2075"/>
      <c r="B2075"/>
      <c r="C2075"/>
      <c r="D2075"/>
    </row>
    <row r="2076" spans="1:4" ht="11.25" customHeight="1" x14ac:dyDescent="0.25">
      <c r="A2076" s="405" t="s">
        <v>24685</v>
      </c>
      <c r="B2076" s="405"/>
      <c r="C2076" s="167"/>
      <c r="D2076" s="167"/>
    </row>
    <row r="2077" spans="1:4" ht="24.9" customHeight="1" x14ac:dyDescent="0.3">
      <c r="A2077"/>
      <c r="B2077"/>
      <c r="C2077"/>
      <c r="D2077"/>
    </row>
    <row r="2078" spans="1:4" ht="9" customHeight="1" x14ac:dyDescent="0.3">
      <c r="A2078" s="169" t="s">
        <v>17748</v>
      </c>
      <c r="B2078" s="169" t="s">
        <v>5161</v>
      </c>
      <c r="C2078"/>
      <c r="D2078"/>
    </row>
    <row r="2079" spans="1:4" ht="12.15" customHeight="1" x14ac:dyDescent="0.3">
      <c r="A2079"/>
      <c r="B2079"/>
      <c r="C2079"/>
      <c r="D2079"/>
    </row>
    <row r="2080" spans="1:4" ht="0.6" customHeight="1" x14ac:dyDescent="0.25">
      <c r="A2080" s="407" t="s">
        <v>20762</v>
      </c>
      <c r="B2080" s="407" t="s">
        <v>20763</v>
      </c>
      <c r="C2080" s="408" t="s">
        <v>6</v>
      </c>
      <c r="D2080" s="409" t="s">
        <v>25684</v>
      </c>
    </row>
    <row r="2081" spans="1:4" ht="32.1" customHeight="1" x14ac:dyDescent="0.25">
      <c r="A2081" s="407"/>
      <c r="B2081" s="407"/>
      <c r="C2081" s="408"/>
      <c r="D2081" s="409"/>
    </row>
    <row r="2082" spans="1:4" ht="11.85" customHeight="1" x14ac:dyDescent="0.25">
      <c r="A2082" s="170" t="s">
        <v>20764</v>
      </c>
      <c r="B2082" s="171" t="s">
        <v>20765</v>
      </c>
      <c r="C2082" s="171" t="s">
        <v>6</v>
      </c>
      <c r="D2082" s="172" t="s">
        <v>25685</v>
      </c>
    </row>
    <row r="2083" spans="1:4" ht="11.85" customHeight="1" x14ac:dyDescent="0.25">
      <c r="A2083" s="170" t="s">
        <v>20766</v>
      </c>
      <c r="B2083" s="170" t="s">
        <v>20767</v>
      </c>
      <c r="C2083" s="171" t="s">
        <v>6</v>
      </c>
      <c r="D2083" s="172" t="s">
        <v>25686</v>
      </c>
    </row>
    <row r="2084" spans="1:4" ht="11.85" customHeight="1" x14ac:dyDescent="0.25">
      <c r="A2084" s="170" t="s">
        <v>20768</v>
      </c>
      <c r="B2084" s="170" t="s">
        <v>20769</v>
      </c>
      <c r="C2084" s="171" t="s">
        <v>6</v>
      </c>
      <c r="D2084" s="172" t="s">
        <v>25687</v>
      </c>
    </row>
    <row r="2085" spans="1:4" ht="12" customHeight="1" x14ac:dyDescent="0.25">
      <c r="A2085" s="170" t="s">
        <v>20770</v>
      </c>
      <c r="B2085" s="170" t="s">
        <v>20771</v>
      </c>
      <c r="C2085" s="171" t="s">
        <v>6</v>
      </c>
      <c r="D2085" s="172" t="s">
        <v>25688</v>
      </c>
    </row>
    <row r="2086" spans="1:4" ht="11.85" customHeight="1" x14ac:dyDescent="0.25">
      <c r="A2086" s="170" t="s">
        <v>20772</v>
      </c>
      <c r="B2086" s="170" t="s">
        <v>20773</v>
      </c>
      <c r="C2086" s="171" t="s">
        <v>6</v>
      </c>
      <c r="D2086" s="172" t="s">
        <v>25689</v>
      </c>
    </row>
    <row r="2087" spans="1:4" ht="11.85" customHeight="1" x14ac:dyDescent="0.25">
      <c r="A2087" s="170" t="s">
        <v>20774</v>
      </c>
      <c r="B2087" s="170" t="s">
        <v>20775</v>
      </c>
      <c r="C2087" s="171" t="s">
        <v>6</v>
      </c>
      <c r="D2087" s="172" t="s">
        <v>25690</v>
      </c>
    </row>
    <row r="2088" spans="1:4" ht="11.85" customHeight="1" x14ac:dyDescent="0.25">
      <c r="A2088" s="170" t="s">
        <v>20776</v>
      </c>
      <c r="B2088" s="171" t="s">
        <v>20777</v>
      </c>
      <c r="C2088" s="171" t="s">
        <v>6</v>
      </c>
      <c r="D2088" s="172" t="s">
        <v>24351</v>
      </c>
    </row>
    <row r="2089" spans="1:4" ht="21.9" customHeight="1" x14ac:dyDescent="0.25">
      <c r="A2089" s="170" t="s">
        <v>20778</v>
      </c>
      <c r="B2089" s="170" t="s">
        <v>20779</v>
      </c>
      <c r="C2089" s="171" t="s">
        <v>6</v>
      </c>
      <c r="D2089" s="172" t="s">
        <v>25691</v>
      </c>
    </row>
    <row r="2090" spans="1:4" ht="21.9" customHeight="1" x14ac:dyDescent="0.25">
      <c r="A2090" s="170" t="s">
        <v>20780</v>
      </c>
      <c r="B2090" s="170" t="s">
        <v>20781</v>
      </c>
      <c r="C2090" s="171" t="s">
        <v>6</v>
      </c>
      <c r="D2090" s="172" t="s">
        <v>25692</v>
      </c>
    </row>
    <row r="2091" spans="1:4" ht="21.9" customHeight="1" x14ac:dyDescent="0.25">
      <c r="A2091" s="170" t="s">
        <v>20782</v>
      </c>
      <c r="B2091" s="170" t="s">
        <v>20783</v>
      </c>
      <c r="C2091" s="171" t="s">
        <v>6</v>
      </c>
      <c r="D2091" s="172" t="s">
        <v>25693</v>
      </c>
    </row>
    <row r="2092" spans="1:4" ht="21.9" customHeight="1" x14ac:dyDescent="0.25">
      <c r="A2092" s="170" t="s">
        <v>20784</v>
      </c>
      <c r="B2092" s="170" t="s">
        <v>20785</v>
      </c>
      <c r="C2092" s="171" t="s">
        <v>6</v>
      </c>
      <c r="D2092" s="172" t="s">
        <v>25694</v>
      </c>
    </row>
    <row r="2093" spans="1:4" ht="11.85" customHeight="1" x14ac:dyDescent="0.25">
      <c r="A2093" s="170" t="s">
        <v>20786</v>
      </c>
      <c r="B2093" s="170" t="s">
        <v>20787</v>
      </c>
      <c r="C2093" s="171" t="s">
        <v>6</v>
      </c>
      <c r="D2093" s="172" t="s">
        <v>24612</v>
      </c>
    </row>
    <row r="2094" spans="1:4" ht="12" customHeight="1" x14ac:dyDescent="0.25">
      <c r="A2094" s="170" t="s">
        <v>20788</v>
      </c>
      <c r="B2094" s="170" t="s">
        <v>20789</v>
      </c>
      <c r="C2094" s="171" t="s">
        <v>6</v>
      </c>
      <c r="D2094" s="172" t="s">
        <v>25695</v>
      </c>
    </row>
    <row r="2095" spans="1:4" ht="11.85" customHeight="1" x14ac:dyDescent="0.25">
      <c r="A2095" s="170" t="s">
        <v>20790</v>
      </c>
      <c r="B2095" s="170" t="s">
        <v>20791</v>
      </c>
      <c r="C2095" s="171" t="s">
        <v>6</v>
      </c>
      <c r="D2095" s="172" t="s">
        <v>25696</v>
      </c>
    </row>
    <row r="2096" spans="1:4" ht="11.85" customHeight="1" x14ac:dyDescent="0.25">
      <c r="A2096" s="170" t="s">
        <v>20792</v>
      </c>
      <c r="B2096" s="170" t="s">
        <v>20793</v>
      </c>
      <c r="C2096" s="171" t="s">
        <v>6</v>
      </c>
      <c r="D2096" s="172" t="s">
        <v>25697</v>
      </c>
    </row>
    <row r="2097" spans="1:4" ht="11.85" customHeight="1" x14ac:dyDescent="0.25">
      <c r="A2097" s="170" t="s">
        <v>20794</v>
      </c>
      <c r="B2097" s="170" t="s">
        <v>20795</v>
      </c>
      <c r="C2097" s="171" t="s">
        <v>6</v>
      </c>
      <c r="D2097" s="172" t="s">
        <v>18747</v>
      </c>
    </row>
    <row r="2098" spans="1:4" ht="11.85" customHeight="1" x14ac:dyDescent="0.25">
      <c r="A2098" s="170" t="s">
        <v>20796</v>
      </c>
      <c r="B2098" s="170" t="s">
        <v>20797</v>
      </c>
      <c r="C2098" s="171" t="s">
        <v>6</v>
      </c>
      <c r="D2098" s="172" t="s">
        <v>25698</v>
      </c>
    </row>
    <row r="2099" spans="1:4" ht="12" customHeight="1" x14ac:dyDescent="0.25">
      <c r="A2099" s="170" t="s">
        <v>20798</v>
      </c>
      <c r="B2099" s="170" t="s">
        <v>20799</v>
      </c>
      <c r="C2099" s="171" t="s">
        <v>6</v>
      </c>
      <c r="D2099" s="172" t="s">
        <v>25699</v>
      </c>
    </row>
    <row r="2100" spans="1:4" ht="11.85" customHeight="1" x14ac:dyDescent="0.25">
      <c r="A2100" s="170" t="s">
        <v>20800</v>
      </c>
      <c r="B2100" s="170" t="s">
        <v>20801</v>
      </c>
      <c r="C2100" s="171" t="s">
        <v>6</v>
      </c>
      <c r="D2100" s="172" t="s">
        <v>25700</v>
      </c>
    </row>
    <row r="2101" spans="1:4" ht="11.85" customHeight="1" x14ac:dyDescent="0.25">
      <c r="A2101" s="170" t="s">
        <v>20802</v>
      </c>
      <c r="B2101" s="170" t="s">
        <v>20803</v>
      </c>
      <c r="C2101" s="171" t="s">
        <v>6</v>
      </c>
      <c r="D2101" s="172" t="s">
        <v>25701</v>
      </c>
    </row>
    <row r="2102" spans="1:4" ht="11.85" customHeight="1" x14ac:dyDescent="0.25">
      <c r="A2102" s="170" t="s">
        <v>20804</v>
      </c>
      <c r="B2102" s="170" t="s">
        <v>20805</v>
      </c>
      <c r="C2102" s="171" t="s">
        <v>6</v>
      </c>
      <c r="D2102" s="172" t="s">
        <v>25702</v>
      </c>
    </row>
    <row r="2103" spans="1:4" ht="21.9" customHeight="1" x14ac:dyDescent="0.25">
      <c r="A2103" s="170" t="s">
        <v>20806</v>
      </c>
      <c r="B2103" s="170" t="s">
        <v>20807</v>
      </c>
      <c r="C2103" s="171" t="s">
        <v>6</v>
      </c>
      <c r="D2103" s="172" t="s">
        <v>25703</v>
      </c>
    </row>
    <row r="2104" spans="1:4" ht="21.9" customHeight="1" x14ac:dyDescent="0.25">
      <c r="A2104" s="170" t="s">
        <v>20808</v>
      </c>
      <c r="B2104" s="170" t="s">
        <v>20809</v>
      </c>
      <c r="C2104" s="171" t="s">
        <v>6</v>
      </c>
      <c r="D2104" s="172" t="s">
        <v>25704</v>
      </c>
    </row>
    <row r="2105" spans="1:4" ht="11.85" customHeight="1" x14ac:dyDescent="0.25">
      <c r="A2105" s="170" t="s">
        <v>20810</v>
      </c>
      <c r="B2105" s="170" t="s">
        <v>20811</v>
      </c>
      <c r="C2105" s="171" t="s">
        <v>6</v>
      </c>
      <c r="D2105" s="172" t="s">
        <v>25705</v>
      </c>
    </row>
    <row r="2106" spans="1:4" ht="11.85" customHeight="1" x14ac:dyDescent="0.25">
      <c r="A2106" s="170" t="s">
        <v>20812</v>
      </c>
      <c r="B2106" s="170" t="s">
        <v>20813</v>
      </c>
      <c r="C2106" s="171" t="s">
        <v>6</v>
      </c>
      <c r="D2106" s="172" t="s">
        <v>25706</v>
      </c>
    </row>
    <row r="2107" spans="1:4" ht="21.9" customHeight="1" x14ac:dyDescent="0.25">
      <c r="A2107" s="170" t="s">
        <v>20814</v>
      </c>
      <c r="B2107" s="170" t="s">
        <v>20815</v>
      </c>
      <c r="C2107" s="171" t="s">
        <v>6</v>
      </c>
      <c r="D2107" s="172" t="s">
        <v>25707</v>
      </c>
    </row>
    <row r="2108" spans="1:4" ht="21.9" customHeight="1" x14ac:dyDescent="0.25">
      <c r="A2108" s="170" t="s">
        <v>20816</v>
      </c>
      <c r="B2108" s="170" t="s">
        <v>20817</v>
      </c>
      <c r="C2108" s="171" t="s">
        <v>6</v>
      </c>
      <c r="D2108" s="172" t="s">
        <v>25708</v>
      </c>
    </row>
    <row r="2109" spans="1:4" ht="11.85" customHeight="1" x14ac:dyDescent="0.25">
      <c r="A2109" s="170" t="s">
        <v>20818</v>
      </c>
      <c r="B2109" s="170" t="s">
        <v>20819</v>
      </c>
      <c r="C2109" s="171" t="s">
        <v>6</v>
      </c>
      <c r="D2109" s="172" t="s">
        <v>25709</v>
      </c>
    </row>
    <row r="2110" spans="1:4" ht="11.85" customHeight="1" x14ac:dyDescent="0.25">
      <c r="A2110" s="170" t="s">
        <v>20820</v>
      </c>
      <c r="B2110" s="170" t="s">
        <v>20821</v>
      </c>
      <c r="C2110" s="171" t="s">
        <v>6</v>
      </c>
      <c r="D2110" s="172" t="s">
        <v>25710</v>
      </c>
    </row>
    <row r="2111" spans="1:4" ht="11.85" customHeight="1" x14ac:dyDescent="0.25">
      <c r="A2111" s="170" t="s">
        <v>20822</v>
      </c>
      <c r="B2111" s="170" t="s">
        <v>20823</v>
      </c>
      <c r="C2111" s="171" t="s">
        <v>6</v>
      </c>
      <c r="D2111" s="172" t="s">
        <v>25711</v>
      </c>
    </row>
    <row r="2112" spans="1:4" ht="21.9" customHeight="1" x14ac:dyDescent="0.25">
      <c r="A2112" s="170" t="s">
        <v>20824</v>
      </c>
      <c r="B2112" s="170" t="s">
        <v>20825</v>
      </c>
      <c r="C2112" s="171" t="s">
        <v>6</v>
      </c>
      <c r="D2112" s="172" t="s">
        <v>25712</v>
      </c>
    </row>
    <row r="2113" spans="1:4" ht="12" customHeight="1" x14ac:dyDescent="0.25">
      <c r="A2113" s="170" t="s">
        <v>20826</v>
      </c>
      <c r="B2113" s="170" t="s">
        <v>20827</v>
      </c>
      <c r="C2113" s="171" t="s">
        <v>6</v>
      </c>
      <c r="D2113" s="172" t="s">
        <v>25713</v>
      </c>
    </row>
    <row r="2114" spans="1:4" ht="21.9" customHeight="1" x14ac:dyDescent="0.25">
      <c r="A2114" s="170" t="s">
        <v>20828</v>
      </c>
      <c r="B2114" s="170" t="s">
        <v>20829</v>
      </c>
      <c r="C2114" s="171" t="s">
        <v>6</v>
      </c>
      <c r="D2114" s="172" t="s">
        <v>25714</v>
      </c>
    </row>
    <row r="2115" spans="1:4" ht="11.85" customHeight="1" x14ac:dyDescent="0.25">
      <c r="A2115" s="170" t="s">
        <v>20830</v>
      </c>
      <c r="B2115" s="170" t="s">
        <v>20831</v>
      </c>
      <c r="C2115" s="171" t="s">
        <v>6</v>
      </c>
      <c r="D2115" s="172" t="s">
        <v>25715</v>
      </c>
    </row>
    <row r="2116" spans="1:4" ht="11.85" customHeight="1" x14ac:dyDescent="0.25">
      <c r="A2116" s="170" t="s">
        <v>20832</v>
      </c>
      <c r="B2116" s="170" t="s">
        <v>20833</v>
      </c>
      <c r="C2116" s="171" t="s">
        <v>6</v>
      </c>
      <c r="D2116" s="172" t="s">
        <v>25716</v>
      </c>
    </row>
    <row r="2117" spans="1:4" ht="11.85" customHeight="1" x14ac:dyDescent="0.25">
      <c r="A2117" s="170" t="s">
        <v>20834</v>
      </c>
      <c r="B2117" s="170" t="s">
        <v>20835</v>
      </c>
      <c r="C2117" s="171" t="s">
        <v>17789</v>
      </c>
      <c r="D2117" s="172" t="s">
        <v>24704</v>
      </c>
    </row>
    <row r="2118" spans="1:4" ht="12" customHeight="1" x14ac:dyDescent="0.25">
      <c r="A2118" s="170" t="s">
        <v>20836</v>
      </c>
      <c r="B2118" s="170" t="s">
        <v>20837</v>
      </c>
      <c r="C2118" s="171" t="s">
        <v>6</v>
      </c>
      <c r="D2118" s="172" t="s">
        <v>25717</v>
      </c>
    </row>
    <row r="2119" spans="1:4" ht="11.85" customHeight="1" x14ac:dyDescent="0.25">
      <c r="A2119" s="170" t="s">
        <v>20838</v>
      </c>
      <c r="B2119" s="170" t="s">
        <v>20839</v>
      </c>
      <c r="C2119" s="171" t="s">
        <v>6</v>
      </c>
      <c r="D2119" s="172" t="s">
        <v>25718</v>
      </c>
    </row>
    <row r="2120" spans="1:4" ht="11.85" customHeight="1" x14ac:dyDescent="0.25">
      <c r="A2120" s="173" t="s">
        <v>20840</v>
      </c>
      <c r="B2120" s="173" t="s">
        <v>20841</v>
      </c>
      <c r="C2120" s="174" t="s">
        <v>6</v>
      </c>
      <c r="D2120" s="175" t="s">
        <v>25719</v>
      </c>
    </row>
    <row r="2121" spans="1:4" ht="16.649999999999999" customHeight="1" x14ac:dyDescent="0.3">
      <c r="A2121"/>
      <c r="B2121"/>
      <c r="C2121"/>
      <c r="D2121"/>
    </row>
    <row r="2122" spans="1:4" ht="1.65" customHeight="1" x14ac:dyDescent="0.3">
      <c r="A2122" s="406" t="s">
        <v>24710</v>
      </c>
      <c r="B2122" s="406"/>
      <c r="C2122"/>
      <c r="D2122"/>
    </row>
    <row r="2123" spans="1:4" ht="7.35" customHeight="1" x14ac:dyDescent="0.3">
      <c r="A2123" s="406"/>
      <c r="B2123" s="406"/>
      <c r="C2123"/>
      <c r="D2123"/>
    </row>
    <row r="2124" spans="1:4" ht="0.75" customHeight="1" x14ac:dyDescent="0.3">
      <c r="A2124"/>
      <c r="B2124"/>
      <c r="C2124"/>
      <c r="D2124"/>
    </row>
    <row r="2125" spans="1:4" ht="14.4" x14ac:dyDescent="0.3">
      <c r="A2125"/>
      <c r="B2125"/>
      <c r="C2125"/>
      <c r="D2125"/>
    </row>
    <row r="2126" spans="1:4" ht="13.5" customHeight="1" x14ac:dyDescent="0.3">
      <c r="A2126"/>
      <c r="B2126"/>
      <c r="C2126" s="404"/>
      <c r="D2126" s="404"/>
    </row>
    <row r="2127" spans="1:4" ht="48.6" customHeight="1" x14ac:dyDescent="0.3">
      <c r="A2127"/>
      <c r="B2127"/>
      <c r="C2127"/>
      <c r="D2127"/>
    </row>
    <row r="2128" spans="1:4" ht="13.5" customHeight="1" x14ac:dyDescent="0.3">
      <c r="A2128"/>
      <c r="B2128"/>
      <c r="C2128"/>
      <c r="D2128"/>
    </row>
    <row r="2129" spans="1:4" ht="11.1" customHeight="1" x14ac:dyDescent="0.3">
      <c r="A2129"/>
      <c r="B2129"/>
      <c r="C2129"/>
      <c r="D2129"/>
    </row>
    <row r="2130" spans="1:4" ht="11.25" customHeight="1" x14ac:dyDescent="0.25">
      <c r="A2130" s="405" t="s">
        <v>24685</v>
      </c>
      <c r="B2130" s="405"/>
      <c r="C2130" s="167"/>
      <c r="D2130" s="167"/>
    </row>
    <row r="2131" spans="1:4" ht="24.9" customHeight="1" x14ac:dyDescent="0.3">
      <c r="A2131"/>
      <c r="B2131"/>
      <c r="C2131"/>
      <c r="D2131"/>
    </row>
    <row r="2132" spans="1:4" ht="9" customHeight="1" x14ac:dyDescent="0.3">
      <c r="A2132" s="169" t="s">
        <v>17748</v>
      </c>
      <c r="B2132" s="169" t="s">
        <v>5161</v>
      </c>
      <c r="C2132"/>
      <c r="D2132"/>
    </row>
    <row r="2133" spans="1:4" ht="12.15" customHeight="1" x14ac:dyDescent="0.3">
      <c r="A2133"/>
      <c r="B2133"/>
      <c r="C2133"/>
      <c r="D2133"/>
    </row>
    <row r="2134" spans="1:4" ht="0.6" customHeight="1" x14ac:dyDescent="0.25">
      <c r="A2134" s="407" t="s">
        <v>20842</v>
      </c>
      <c r="B2134" s="407" t="s">
        <v>20843</v>
      </c>
      <c r="C2134" s="408" t="s">
        <v>6</v>
      </c>
      <c r="D2134" s="409" t="s">
        <v>25720</v>
      </c>
    </row>
    <row r="2135" spans="1:4" ht="21.75" customHeight="1" x14ac:dyDescent="0.25">
      <c r="A2135" s="407"/>
      <c r="B2135" s="407"/>
      <c r="C2135" s="408"/>
      <c r="D2135" s="409"/>
    </row>
    <row r="2136" spans="1:4" ht="11.85" customHeight="1" x14ac:dyDescent="0.25">
      <c r="A2136" s="170" t="s">
        <v>20844</v>
      </c>
      <c r="B2136" s="170" t="s">
        <v>20845</v>
      </c>
      <c r="C2136" s="171" t="s">
        <v>6</v>
      </c>
      <c r="D2136" s="172" t="s">
        <v>25721</v>
      </c>
    </row>
    <row r="2137" spans="1:4" ht="21.9" customHeight="1" x14ac:dyDescent="0.25">
      <c r="A2137" s="170" t="s">
        <v>20846</v>
      </c>
      <c r="B2137" s="170" t="s">
        <v>20847</v>
      </c>
      <c r="C2137" s="171" t="s">
        <v>6</v>
      </c>
      <c r="D2137" s="172" t="s">
        <v>25722</v>
      </c>
    </row>
    <row r="2138" spans="1:4" ht="11.85" customHeight="1" x14ac:dyDescent="0.25">
      <c r="A2138" s="170" t="s">
        <v>20848</v>
      </c>
      <c r="B2138" s="170" t="s">
        <v>20849</v>
      </c>
      <c r="C2138" s="171" t="s">
        <v>6</v>
      </c>
      <c r="D2138" s="172" t="s">
        <v>25723</v>
      </c>
    </row>
    <row r="2139" spans="1:4" ht="12" customHeight="1" x14ac:dyDescent="0.25">
      <c r="A2139" s="170" t="s">
        <v>20850</v>
      </c>
      <c r="B2139" s="170" t="s">
        <v>20851</v>
      </c>
      <c r="C2139" s="171" t="s">
        <v>6</v>
      </c>
      <c r="D2139" s="172" t="s">
        <v>24363</v>
      </c>
    </row>
    <row r="2140" spans="1:4" ht="21.9" customHeight="1" x14ac:dyDescent="0.25">
      <c r="A2140" s="170" t="s">
        <v>20852</v>
      </c>
      <c r="B2140" s="170" t="s">
        <v>20853</v>
      </c>
      <c r="C2140" s="171" t="s">
        <v>6</v>
      </c>
      <c r="D2140" s="172" t="s">
        <v>25724</v>
      </c>
    </row>
    <row r="2141" spans="1:4" ht="21.9" customHeight="1" x14ac:dyDescent="0.25">
      <c r="A2141" s="170" t="s">
        <v>20854</v>
      </c>
      <c r="B2141" s="170" t="s">
        <v>20855</v>
      </c>
      <c r="C2141" s="171" t="s">
        <v>17789</v>
      </c>
      <c r="D2141" s="172" t="s">
        <v>24704</v>
      </c>
    </row>
    <row r="2142" spans="1:4" ht="21.9" customHeight="1" x14ac:dyDescent="0.25">
      <c r="A2142" s="170" t="s">
        <v>20856</v>
      </c>
      <c r="B2142" s="170" t="s">
        <v>20857</v>
      </c>
      <c r="C2142" s="171" t="s">
        <v>6</v>
      </c>
      <c r="D2142" s="172" t="s">
        <v>25725</v>
      </c>
    </row>
    <row r="2143" spans="1:4" ht="21.9" customHeight="1" x14ac:dyDescent="0.25">
      <c r="A2143" s="170" t="s">
        <v>20858</v>
      </c>
      <c r="B2143" s="170" t="s">
        <v>20859</v>
      </c>
      <c r="C2143" s="171" t="s">
        <v>6</v>
      </c>
      <c r="D2143" s="172" t="s">
        <v>25726</v>
      </c>
    </row>
    <row r="2144" spans="1:4" ht="21.9" customHeight="1" x14ac:dyDescent="0.25">
      <c r="A2144" s="170" t="s">
        <v>20860</v>
      </c>
      <c r="B2144" s="170" t="s">
        <v>20861</v>
      </c>
      <c r="C2144" s="171" t="s">
        <v>6</v>
      </c>
      <c r="D2144" s="172" t="s">
        <v>25727</v>
      </c>
    </row>
    <row r="2145" spans="1:4" ht="21.9" customHeight="1" x14ac:dyDescent="0.25">
      <c r="A2145" s="170" t="s">
        <v>20862</v>
      </c>
      <c r="B2145" s="170" t="s">
        <v>20863</v>
      </c>
      <c r="C2145" s="171" t="s">
        <v>6</v>
      </c>
      <c r="D2145" s="172" t="s">
        <v>25728</v>
      </c>
    </row>
    <row r="2146" spans="1:4" ht="21.9" customHeight="1" x14ac:dyDescent="0.25">
      <c r="A2146" s="170" t="s">
        <v>20864</v>
      </c>
      <c r="B2146" s="170" t="s">
        <v>20865</v>
      </c>
      <c r="C2146" s="171" t="s">
        <v>6</v>
      </c>
      <c r="D2146" s="172" t="s">
        <v>25729</v>
      </c>
    </row>
    <row r="2147" spans="1:4" ht="21.9" customHeight="1" x14ac:dyDescent="0.25">
      <c r="A2147" s="170" t="s">
        <v>20866</v>
      </c>
      <c r="B2147" s="170" t="s">
        <v>20867</v>
      </c>
      <c r="C2147" s="171" t="s">
        <v>6</v>
      </c>
      <c r="D2147" s="172" t="s">
        <v>25730</v>
      </c>
    </row>
    <row r="2148" spans="1:4" ht="11.85" customHeight="1" x14ac:dyDescent="0.25">
      <c r="A2148" s="170" t="s">
        <v>20868</v>
      </c>
      <c r="B2148" s="170" t="s">
        <v>20869</v>
      </c>
      <c r="C2148" s="171" t="s">
        <v>6</v>
      </c>
      <c r="D2148" s="172" t="s">
        <v>25731</v>
      </c>
    </row>
    <row r="2149" spans="1:4" ht="11.85" customHeight="1" x14ac:dyDescent="0.25">
      <c r="A2149" s="170" t="s">
        <v>20870</v>
      </c>
      <c r="B2149" s="170" t="s">
        <v>20871</v>
      </c>
      <c r="C2149" s="171" t="s">
        <v>6</v>
      </c>
      <c r="D2149" s="172" t="s">
        <v>25732</v>
      </c>
    </row>
    <row r="2150" spans="1:4" ht="11.85" customHeight="1" x14ac:dyDescent="0.25">
      <c r="A2150" s="170" t="s">
        <v>20872</v>
      </c>
      <c r="B2150" s="170" t="s">
        <v>20873</v>
      </c>
      <c r="C2150" s="171" t="s">
        <v>6</v>
      </c>
      <c r="D2150" s="172" t="s">
        <v>25733</v>
      </c>
    </row>
    <row r="2151" spans="1:4" ht="12" customHeight="1" x14ac:dyDescent="0.25">
      <c r="A2151" s="170" t="s">
        <v>20874</v>
      </c>
      <c r="B2151" s="170" t="s">
        <v>20875</v>
      </c>
      <c r="C2151" s="171" t="s">
        <v>6</v>
      </c>
      <c r="D2151" s="172" t="s">
        <v>25734</v>
      </c>
    </row>
    <row r="2152" spans="1:4" ht="21.9" customHeight="1" x14ac:dyDescent="0.25">
      <c r="A2152" s="170" t="s">
        <v>20876</v>
      </c>
      <c r="B2152" s="170" t="s">
        <v>20877</v>
      </c>
      <c r="C2152" s="171" t="s">
        <v>6</v>
      </c>
      <c r="D2152" s="172" t="s">
        <v>25735</v>
      </c>
    </row>
    <row r="2153" spans="1:4" ht="21.9" customHeight="1" x14ac:dyDescent="0.25">
      <c r="A2153" s="170" t="s">
        <v>20878</v>
      </c>
      <c r="B2153" s="170" t="s">
        <v>20879</v>
      </c>
      <c r="C2153" s="171" t="s">
        <v>6</v>
      </c>
      <c r="D2153" s="172" t="s">
        <v>25736</v>
      </c>
    </row>
    <row r="2154" spans="1:4" ht="11.85" customHeight="1" x14ac:dyDescent="0.25">
      <c r="A2154" s="170" t="s">
        <v>20880</v>
      </c>
      <c r="B2154" s="170" t="s">
        <v>20881</v>
      </c>
      <c r="C2154" s="171" t="s">
        <v>6</v>
      </c>
      <c r="D2154" s="172" t="s">
        <v>25737</v>
      </c>
    </row>
    <row r="2155" spans="1:4" ht="11.85" customHeight="1" x14ac:dyDescent="0.25">
      <c r="A2155" s="170" t="s">
        <v>20882</v>
      </c>
      <c r="B2155" s="170" t="s">
        <v>20883</v>
      </c>
      <c r="C2155" s="171" t="s">
        <v>6</v>
      </c>
      <c r="D2155" s="172" t="s">
        <v>25738</v>
      </c>
    </row>
    <row r="2156" spans="1:4" ht="12" customHeight="1" x14ac:dyDescent="0.25">
      <c r="A2156" s="170" t="s">
        <v>20884</v>
      </c>
      <c r="B2156" s="170" t="s">
        <v>20885</v>
      </c>
      <c r="C2156" s="171" t="s">
        <v>6</v>
      </c>
      <c r="D2156" s="172" t="s">
        <v>25739</v>
      </c>
    </row>
    <row r="2157" spans="1:4" ht="11.85" customHeight="1" x14ac:dyDescent="0.25">
      <c r="A2157" s="170" t="s">
        <v>20886</v>
      </c>
      <c r="B2157" s="170" t="s">
        <v>20887</v>
      </c>
      <c r="C2157" s="171" t="s">
        <v>6</v>
      </c>
      <c r="D2157" s="172" t="s">
        <v>25740</v>
      </c>
    </row>
    <row r="2158" spans="1:4" ht="11.85" customHeight="1" x14ac:dyDescent="0.25">
      <c r="A2158" s="170" t="s">
        <v>20888</v>
      </c>
      <c r="B2158" s="170" t="s">
        <v>20889</v>
      </c>
      <c r="C2158" s="171" t="s">
        <v>6</v>
      </c>
      <c r="D2158" s="172" t="s">
        <v>25741</v>
      </c>
    </row>
    <row r="2159" spans="1:4" ht="42.15" customHeight="1" x14ac:dyDescent="0.25">
      <c r="A2159" s="170" t="s">
        <v>20890</v>
      </c>
      <c r="B2159" s="170" t="s">
        <v>20835</v>
      </c>
      <c r="C2159" s="171" t="s">
        <v>17789</v>
      </c>
      <c r="D2159" s="172" t="s">
        <v>24704</v>
      </c>
    </row>
    <row r="2160" spans="1:4" ht="12" customHeight="1" x14ac:dyDescent="0.25">
      <c r="A2160" s="170" t="s">
        <v>20891</v>
      </c>
      <c r="B2160" s="170" t="s">
        <v>20892</v>
      </c>
      <c r="C2160" s="171" t="s">
        <v>6</v>
      </c>
      <c r="D2160" s="172" t="s">
        <v>25742</v>
      </c>
    </row>
    <row r="2161" spans="1:4" ht="11.85" customHeight="1" x14ac:dyDescent="0.25">
      <c r="A2161" s="170" t="s">
        <v>20893</v>
      </c>
      <c r="B2161" s="170" t="s">
        <v>20894</v>
      </c>
      <c r="C2161" s="171" t="s">
        <v>6</v>
      </c>
      <c r="D2161" s="172" t="s">
        <v>25743</v>
      </c>
    </row>
    <row r="2162" spans="1:4" ht="11.85" customHeight="1" x14ac:dyDescent="0.25">
      <c r="A2162" s="170" t="s">
        <v>20895</v>
      </c>
      <c r="B2162" s="170" t="s">
        <v>20896</v>
      </c>
      <c r="C2162" s="171" t="s">
        <v>17789</v>
      </c>
      <c r="D2162" s="172" t="s">
        <v>24704</v>
      </c>
    </row>
    <row r="2163" spans="1:4" ht="11.85" customHeight="1" x14ac:dyDescent="0.25">
      <c r="A2163" s="170" t="s">
        <v>20897</v>
      </c>
      <c r="B2163" s="170" t="s">
        <v>20898</v>
      </c>
      <c r="C2163" s="171" t="s">
        <v>6</v>
      </c>
      <c r="D2163" s="172" t="s">
        <v>25744</v>
      </c>
    </row>
    <row r="2164" spans="1:4" ht="11.85" customHeight="1" x14ac:dyDescent="0.25">
      <c r="A2164" s="170" t="s">
        <v>20899</v>
      </c>
      <c r="B2164" s="170" t="s">
        <v>20900</v>
      </c>
      <c r="C2164" s="171" t="s">
        <v>6</v>
      </c>
      <c r="D2164" s="172" t="s">
        <v>25745</v>
      </c>
    </row>
    <row r="2165" spans="1:4" ht="12" customHeight="1" x14ac:dyDescent="0.25">
      <c r="A2165" s="170" t="s">
        <v>20901</v>
      </c>
      <c r="B2165" s="170" t="s">
        <v>20902</v>
      </c>
      <c r="C2165" s="171" t="s">
        <v>37</v>
      </c>
      <c r="D2165" s="172" t="s">
        <v>77</v>
      </c>
    </row>
    <row r="2166" spans="1:4" ht="11.85" customHeight="1" x14ac:dyDescent="0.25">
      <c r="A2166" s="170" t="s">
        <v>20903</v>
      </c>
      <c r="B2166" s="170" t="s">
        <v>20904</v>
      </c>
      <c r="C2166" s="171" t="s">
        <v>37</v>
      </c>
      <c r="D2166" s="172" t="s">
        <v>24006</v>
      </c>
    </row>
    <row r="2167" spans="1:4" ht="21.9" customHeight="1" x14ac:dyDescent="0.25">
      <c r="A2167" s="170" t="s">
        <v>20905</v>
      </c>
      <c r="B2167" s="170" t="s">
        <v>20906</v>
      </c>
      <c r="C2167" s="171" t="s">
        <v>37</v>
      </c>
      <c r="D2167" s="172" t="s">
        <v>25746</v>
      </c>
    </row>
    <row r="2168" spans="1:4" ht="21.9" customHeight="1" x14ac:dyDescent="0.25">
      <c r="A2168" s="170" t="s">
        <v>20907</v>
      </c>
      <c r="B2168" s="170" t="s">
        <v>20908</v>
      </c>
      <c r="C2168" s="171" t="s">
        <v>6</v>
      </c>
      <c r="D2168" s="172" t="s">
        <v>25747</v>
      </c>
    </row>
    <row r="2169" spans="1:4" ht="12" customHeight="1" x14ac:dyDescent="0.25">
      <c r="A2169" s="170" t="s">
        <v>20909</v>
      </c>
      <c r="B2169" s="170" t="s">
        <v>20910</v>
      </c>
      <c r="C2169" s="171" t="s">
        <v>6</v>
      </c>
      <c r="D2169" s="172" t="s">
        <v>25748</v>
      </c>
    </row>
    <row r="2170" spans="1:4" ht="11.85" customHeight="1" x14ac:dyDescent="0.25">
      <c r="A2170" s="173" t="s">
        <v>20911</v>
      </c>
      <c r="B2170" s="173" t="s">
        <v>20912</v>
      </c>
      <c r="C2170" s="174" t="s">
        <v>6</v>
      </c>
      <c r="D2170" s="175" t="s">
        <v>25749</v>
      </c>
    </row>
    <row r="2171" spans="1:4" ht="12.75" customHeight="1" x14ac:dyDescent="0.3">
      <c r="A2171"/>
      <c r="B2171"/>
      <c r="C2171"/>
      <c r="D2171"/>
    </row>
    <row r="2172" spans="1:4" ht="1.65" customHeight="1" x14ac:dyDescent="0.3">
      <c r="A2172" s="406" t="s">
        <v>24710</v>
      </c>
      <c r="B2172" s="406"/>
      <c r="C2172"/>
      <c r="D2172"/>
    </row>
    <row r="2173" spans="1:4" ht="7.35" customHeight="1" x14ac:dyDescent="0.3">
      <c r="A2173" s="406"/>
      <c r="B2173" s="406"/>
      <c r="C2173"/>
      <c r="D2173"/>
    </row>
    <row r="2174" spans="1:4" ht="0.75" customHeight="1" x14ac:dyDescent="0.3">
      <c r="A2174"/>
      <c r="B2174"/>
      <c r="C2174"/>
      <c r="D2174"/>
    </row>
    <row r="2175" spans="1:4" ht="14.4" x14ac:dyDescent="0.3">
      <c r="A2175"/>
      <c r="B2175"/>
      <c r="C2175"/>
      <c r="D2175"/>
    </row>
    <row r="2176" spans="1:4" ht="13.5" customHeight="1" x14ac:dyDescent="0.3">
      <c r="A2176"/>
      <c r="B2176"/>
      <c r="C2176" s="404"/>
      <c r="D2176" s="404"/>
    </row>
    <row r="2177" spans="1:4" ht="48.6" customHeight="1" x14ac:dyDescent="0.3">
      <c r="A2177"/>
      <c r="B2177"/>
      <c r="C2177"/>
      <c r="D2177"/>
    </row>
    <row r="2178" spans="1:4" ht="13.5" customHeight="1" x14ac:dyDescent="0.3">
      <c r="A2178"/>
      <c r="B2178"/>
      <c r="C2178"/>
      <c r="D2178"/>
    </row>
    <row r="2179" spans="1:4" ht="11.1" customHeight="1" x14ac:dyDescent="0.3">
      <c r="A2179"/>
      <c r="B2179"/>
      <c r="C2179"/>
      <c r="D2179"/>
    </row>
    <row r="2180" spans="1:4" ht="11.25" customHeight="1" x14ac:dyDescent="0.25">
      <c r="A2180" s="405" t="s">
        <v>24685</v>
      </c>
      <c r="B2180" s="405"/>
      <c r="C2180" s="167"/>
      <c r="D2180" s="167"/>
    </row>
    <row r="2181" spans="1:4" ht="24.9" customHeight="1" x14ac:dyDescent="0.3">
      <c r="A2181"/>
      <c r="B2181"/>
      <c r="C2181"/>
      <c r="D2181"/>
    </row>
    <row r="2182" spans="1:4" ht="9" customHeight="1" x14ac:dyDescent="0.3">
      <c r="A2182" s="169" t="s">
        <v>17748</v>
      </c>
      <c r="B2182" s="169" t="s">
        <v>5161</v>
      </c>
      <c r="C2182"/>
      <c r="D2182"/>
    </row>
    <row r="2183" spans="1:4" ht="12.15" customHeight="1" x14ac:dyDescent="0.3">
      <c r="A2183"/>
      <c r="B2183"/>
      <c r="C2183"/>
      <c r="D2183"/>
    </row>
    <row r="2184" spans="1:4" ht="0.6" customHeight="1" x14ac:dyDescent="0.25">
      <c r="A2184" s="407" t="s">
        <v>20913</v>
      </c>
      <c r="B2184" s="407" t="s">
        <v>20914</v>
      </c>
      <c r="C2184" s="408" t="s">
        <v>6</v>
      </c>
      <c r="D2184" s="409" t="s">
        <v>24276</v>
      </c>
    </row>
    <row r="2185" spans="1:4" ht="11.4" customHeight="1" x14ac:dyDescent="0.25">
      <c r="A2185" s="407"/>
      <c r="B2185" s="407"/>
      <c r="C2185" s="408"/>
      <c r="D2185" s="409"/>
    </row>
    <row r="2186" spans="1:4" ht="32.25" customHeight="1" x14ac:dyDescent="0.25">
      <c r="A2186" s="170" t="s">
        <v>20915</v>
      </c>
      <c r="B2186" s="170" t="s">
        <v>20916</v>
      </c>
      <c r="C2186" s="171" t="s">
        <v>6</v>
      </c>
      <c r="D2186" s="172" t="s">
        <v>24277</v>
      </c>
    </row>
    <row r="2187" spans="1:4" ht="21.9" customHeight="1" x14ac:dyDescent="0.25">
      <c r="A2187" s="170" t="s">
        <v>20917</v>
      </c>
      <c r="B2187" s="170" t="s">
        <v>20918</v>
      </c>
      <c r="C2187" s="171" t="s">
        <v>6</v>
      </c>
      <c r="D2187" s="172" t="s">
        <v>24285</v>
      </c>
    </row>
    <row r="2188" spans="1:4" ht="21.9" customHeight="1" x14ac:dyDescent="0.25">
      <c r="A2188" s="170" t="s">
        <v>20919</v>
      </c>
      <c r="B2188" s="170" t="s">
        <v>20920</v>
      </c>
      <c r="C2188" s="171" t="s">
        <v>6</v>
      </c>
      <c r="D2188" s="172" t="s">
        <v>25750</v>
      </c>
    </row>
    <row r="2189" spans="1:4" ht="11.85" customHeight="1" x14ac:dyDescent="0.25">
      <c r="A2189" s="170" t="s">
        <v>20921</v>
      </c>
      <c r="B2189" s="170" t="s">
        <v>20922</v>
      </c>
      <c r="C2189" s="171" t="s">
        <v>6</v>
      </c>
      <c r="D2189" s="172" t="s">
        <v>25751</v>
      </c>
    </row>
    <row r="2190" spans="1:4" ht="11.85" customHeight="1" x14ac:dyDescent="0.25">
      <c r="A2190" s="170" t="s">
        <v>20923</v>
      </c>
      <c r="B2190" s="170" t="s">
        <v>20924</v>
      </c>
      <c r="C2190" s="171" t="s">
        <v>37</v>
      </c>
      <c r="D2190" s="172" t="s">
        <v>23936</v>
      </c>
    </row>
    <row r="2191" spans="1:4" ht="11.85" customHeight="1" x14ac:dyDescent="0.25">
      <c r="A2191" s="170" t="s">
        <v>20925</v>
      </c>
      <c r="B2191" s="170" t="s">
        <v>20926</v>
      </c>
      <c r="C2191" s="171" t="s">
        <v>17789</v>
      </c>
      <c r="D2191" s="172" t="s">
        <v>24704</v>
      </c>
    </row>
    <row r="2192" spans="1:4" ht="11.85" customHeight="1" x14ac:dyDescent="0.25">
      <c r="A2192" s="170" t="s">
        <v>20927</v>
      </c>
      <c r="B2192" s="170" t="s">
        <v>20928</v>
      </c>
      <c r="C2192" s="171" t="s">
        <v>57</v>
      </c>
      <c r="D2192" s="172" t="s">
        <v>948</v>
      </c>
    </row>
    <row r="2193" spans="1:4" ht="11.85" customHeight="1" x14ac:dyDescent="0.25">
      <c r="A2193" s="170" t="s">
        <v>20929</v>
      </c>
      <c r="B2193" s="171" t="s">
        <v>20930</v>
      </c>
      <c r="C2193" s="171" t="s">
        <v>6</v>
      </c>
      <c r="D2193" s="172" t="s">
        <v>24557</v>
      </c>
    </row>
    <row r="2194" spans="1:4" ht="12" customHeight="1" x14ac:dyDescent="0.25">
      <c r="A2194" s="170" t="s">
        <v>20931</v>
      </c>
      <c r="B2194" s="170" t="s">
        <v>20932</v>
      </c>
      <c r="C2194" s="171" t="s">
        <v>6</v>
      </c>
      <c r="D2194" s="172" t="s">
        <v>24401</v>
      </c>
    </row>
    <row r="2195" spans="1:4" ht="11.85" customHeight="1" x14ac:dyDescent="0.25">
      <c r="A2195" s="170" t="s">
        <v>20933</v>
      </c>
      <c r="B2195" s="170" t="s">
        <v>20934</v>
      </c>
      <c r="C2195" s="171" t="s">
        <v>6</v>
      </c>
      <c r="D2195" s="172" t="s">
        <v>24035</v>
      </c>
    </row>
    <row r="2196" spans="1:4" ht="11.85" customHeight="1" x14ac:dyDescent="0.25">
      <c r="A2196" s="170" t="s">
        <v>20935</v>
      </c>
      <c r="B2196" s="170" t="s">
        <v>20936</v>
      </c>
      <c r="C2196" s="171" t="s">
        <v>37</v>
      </c>
      <c r="D2196" s="172" t="s">
        <v>23944</v>
      </c>
    </row>
    <row r="2197" spans="1:4" ht="11.85" customHeight="1" x14ac:dyDescent="0.25">
      <c r="A2197" s="170" t="s">
        <v>20938</v>
      </c>
      <c r="B2197" s="170" t="s">
        <v>20939</v>
      </c>
      <c r="C2197" s="171" t="s">
        <v>6</v>
      </c>
      <c r="D2197" s="172" t="s">
        <v>55</v>
      </c>
    </row>
    <row r="2198" spans="1:4" ht="11.85" customHeight="1" x14ac:dyDescent="0.25">
      <c r="A2198" s="170" t="s">
        <v>20940</v>
      </c>
      <c r="B2198" s="170" t="s">
        <v>20941</v>
      </c>
      <c r="C2198" s="171" t="s">
        <v>6</v>
      </c>
      <c r="D2198" s="172" t="s">
        <v>23944</v>
      </c>
    </row>
    <row r="2199" spans="1:4" ht="11.85" customHeight="1" x14ac:dyDescent="0.25">
      <c r="A2199" s="170" t="s">
        <v>20942</v>
      </c>
      <c r="B2199" s="170" t="s">
        <v>20943</v>
      </c>
      <c r="C2199" s="171" t="s">
        <v>37</v>
      </c>
      <c r="D2199" s="172" t="s">
        <v>23916</v>
      </c>
    </row>
    <row r="2200" spans="1:4" ht="11.85" customHeight="1" x14ac:dyDescent="0.25">
      <c r="A2200" s="170" t="s">
        <v>20944</v>
      </c>
      <c r="B2200" s="170" t="s">
        <v>20945</v>
      </c>
      <c r="C2200" s="171" t="s">
        <v>6</v>
      </c>
      <c r="D2200" s="172" t="s">
        <v>24270</v>
      </c>
    </row>
    <row r="2201" spans="1:4" ht="11.85" customHeight="1" x14ac:dyDescent="0.25">
      <c r="A2201" s="170" t="s">
        <v>20946</v>
      </c>
      <c r="B2201" s="170" t="s">
        <v>20947</v>
      </c>
      <c r="C2201" s="171" t="s">
        <v>6</v>
      </c>
      <c r="D2201" s="172" t="s">
        <v>25752</v>
      </c>
    </row>
    <row r="2202" spans="1:4" ht="11.85" customHeight="1" x14ac:dyDescent="0.25">
      <c r="A2202" s="170" t="s">
        <v>20948</v>
      </c>
      <c r="B2202" s="170" t="s">
        <v>20949</v>
      </c>
      <c r="C2202" s="171" t="s">
        <v>37</v>
      </c>
      <c r="D2202" s="172" t="s">
        <v>25753</v>
      </c>
    </row>
    <row r="2203" spans="1:4" ht="11.85" customHeight="1" x14ac:dyDescent="0.25">
      <c r="A2203" s="170" t="s">
        <v>20950</v>
      </c>
      <c r="B2203" s="170" t="s">
        <v>20951</v>
      </c>
      <c r="C2203" s="171" t="s">
        <v>6</v>
      </c>
      <c r="D2203" s="172" t="s">
        <v>25754</v>
      </c>
    </row>
    <row r="2204" spans="1:4" ht="21.9" customHeight="1" x14ac:dyDescent="0.25">
      <c r="A2204" s="170" t="s">
        <v>20952</v>
      </c>
      <c r="B2204" s="170" t="s">
        <v>20953</v>
      </c>
      <c r="C2204" s="171" t="s">
        <v>6</v>
      </c>
      <c r="D2204" s="172" t="s">
        <v>24292</v>
      </c>
    </row>
    <row r="2205" spans="1:4" ht="11.85" customHeight="1" x14ac:dyDescent="0.25">
      <c r="A2205" s="170" t="s">
        <v>20954</v>
      </c>
      <c r="B2205" s="170" t="s">
        <v>20955</v>
      </c>
      <c r="C2205" s="171" t="s">
        <v>6</v>
      </c>
      <c r="D2205" s="172" t="s">
        <v>25755</v>
      </c>
    </row>
    <row r="2206" spans="1:4" ht="11.85" customHeight="1" x14ac:dyDescent="0.25">
      <c r="A2206" s="170" t="s">
        <v>20956</v>
      </c>
      <c r="B2206" s="170" t="s">
        <v>20957</v>
      </c>
      <c r="C2206" s="171" t="s">
        <v>6</v>
      </c>
      <c r="D2206" s="172" t="s">
        <v>25431</v>
      </c>
    </row>
    <row r="2207" spans="1:4" ht="11.85" customHeight="1" x14ac:dyDescent="0.25">
      <c r="A2207" s="170" t="s">
        <v>20958</v>
      </c>
      <c r="B2207" s="170" t="s">
        <v>20959</v>
      </c>
      <c r="C2207" s="171" t="s">
        <v>6</v>
      </c>
      <c r="D2207" s="172" t="s">
        <v>25753</v>
      </c>
    </row>
    <row r="2208" spans="1:4" ht="11.85" customHeight="1" x14ac:dyDescent="0.25">
      <c r="A2208" s="170" t="s">
        <v>20960</v>
      </c>
      <c r="B2208" s="171" t="s">
        <v>20961</v>
      </c>
      <c r="C2208" s="171" t="s">
        <v>6</v>
      </c>
      <c r="D2208" s="172" t="s">
        <v>17726</v>
      </c>
    </row>
    <row r="2209" spans="1:4" ht="12" customHeight="1" x14ac:dyDescent="0.25">
      <c r="A2209" s="170" t="s">
        <v>20962</v>
      </c>
      <c r="B2209" s="170" t="s">
        <v>20963</v>
      </c>
      <c r="C2209" s="171" t="s">
        <v>6</v>
      </c>
      <c r="D2209" s="172" t="s">
        <v>25756</v>
      </c>
    </row>
    <row r="2210" spans="1:4" ht="11.85" customHeight="1" x14ac:dyDescent="0.25">
      <c r="A2210" s="170" t="s">
        <v>20964</v>
      </c>
      <c r="B2210" s="170" t="s">
        <v>20965</v>
      </c>
      <c r="C2210" s="171" t="s">
        <v>6</v>
      </c>
      <c r="D2210" s="172" t="s">
        <v>25757</v>
      </c>
    </row>
    <row r="2211" spans="1:4" ht="11.85" customHeight="1" x14ac:dyDescent="0.25">
      <c r="A2211" s="170" t="s">
        <v>20966</v>
      </c>
      <c r="B2211" s="170" t="s">
        <v>20967</v>
      </c>
      <c r="C2211" s="171" t="s">
        <v>6</v>
      </c>
      <c r="D2211" s="172" t="s">
        <v>25758</v>
      </c>
    </row>
    <row r="2212" spans="1:4" ht="11.85" customHeight="1" x14ac:dyDescent="0.25">
      <c r="A2212" s="170" t="s">
        <v>20968</v>
      </c>
      <c r="B2212" s="171" t="s">
        <v>20969</v>
      </c>
      <c r="C2212" s="171" t="s">
        <v>6</v>
      </c>
      <c r="D2212" s="172" t="s">
        <v>25759</v>
      </c>
    </row>
    <row r="2213" spans="1:4" ht="11.85" customHeight="1" x14ac:dyDescent="0.25">
      <c r="A2213" s="170" t="s">
        <v>20970</v>
      </c>
      <c r="B2213" s="170" t="s">
        <v>20971</v>
      </c>
      <c r="C2213" s="171" t="s">
        <v>6</v>
      </c>
      <c r="D2213" s="172" t="s">
        <v>24611</v>
      </c>
    </row>
    <row r="2214" spans="1:4" ht="11.85" customHeight="1" x14ac:dyDescent="0.25">
      <c r="A2214" s="170" t="s">
        <v>20972</v>
      </c>
      <c r="B2214" s="170" t="s">
        <v>20973</v>
      </c>
      <c r="C2214" s="171" t="s">
        <v>6</v>
      </c>
      <c r="D2214" s="172" t="s">
        <v>24270</v>
      </c>
    </row>
    <row r="2215" spans="1:4" ht="11.85" customHeight="1" x14ac:dyDescent="0.25">
      <c r="A2215" s="170" t="s">
        <v>20974</v>
      </c>
      <c r="B2215" s="170" t="s">
        <v>20975</v>
      </c>
      <c r="C2215" s="171" t="s">
        <v>6</v>
      </c>
      <c r="D2215" s="172" t="s">
        <v>1032</v>
      </c>
    </row>
    <row r="2216" spans="1:4" ht="11.85" customHeight="1" x14ac:dyDescent="0.25">
      <c r="A2216" s="170" t="s">
        <v>20976</v>
      </c>
      <c r="B2216" s="170" t="s">
        <v>20977</v>
      </c>
      <c r="C2216" s="171" t="s">
        <v>6</v>
      </c>
      <c r="D2216" s="172" t="s">
        <v>24611</v>
      </c>
    </row>
    <row r="2217" spans="1:4" ht="11.85" customHeight="1" x14ac:dyDescent="0.25">
      <c r="A2217" s="170" t="s">
        <v>20978</v>
      </c>
      <c r="B2217" s="170" t="s">
        <v>20979</v>
      </c>
      <c r="C2217" s="171" t="s">
        <v>6</v>
      </c>
      <c r="D2217" s="172" t="s">
        <v>17738</v>
      </c>
    </row>
    <row r="2218" spans="1:4" ht="11.85" customHeight="1" x14ac:dyDescent="0.25">
      <c r="A2218" s="170" t="s">
        <v>20980</v>
      </c>
      <c r="B2218" s="170" t="s">
        <v>20981</v>
      </c>
      <c r="C2218" s="171" t="s">
        <v>6</v>
      </c>
      <c r="D2218" s="172" t="s">
        <v>860</v>
      </c>
    </row>
    <row r="2219" spans="1:4" ht="11.85" customHeight="1" x14ac:dyDescent="0.25">
      <c r="A2219" s="170" t="s">
        <v>20982</v>
      </c>
      <c r="B2219" s="170" t="s">
        <v>20983</v>
      </c>
      <c r="C2219" s="171" t="s">
        <v>6</v>
      </c>
      <c r="D2219" s="172" t="s">
        <v>25760</v>
      </c>
    </row>
    <row r="2220" spans="1:4" ht="12" customHeight="1" x14ac:dyDescent="0.25">
      <c r="A2220" s="170" t="s">
        <v>20984</v>
      </c>
      <c r="B2220" s="170" t="s">
        <v>20985</v>
      </c>
      <c r="C2220" s="171" t="s">
        <v>17789</v>
      </c>
      <c r="D2220" s="172" t="s">
        <v>24704</v>
      </c>
    </row>
    <row r="2221" spans="1:4" ht="11.85" customHeight="1" x14ac:dyDescent="0.25">
      <c r="A2221" s="170" t="s">
        <v>20986</v>
      </c>
      <c r="B2221" s="170" t="s">
        <v>20987</v>
      </c>
      <c r="C2221" s="171" t="s">
        <v>6</v>
      </c>
      <c r="D2221" s="172" t="s">
        <v>25432</v>
      </c>
    </row>
    <row r="2222" spans="1:4" ht="11.85" customHeight="1" x14ac:dyDescent="0.25">
      <c r="A2222" s="170" t="s">
        <v>20988</v>
      </c>
      <c r="B2222" s="170" t="s">
        <v>20989</v>
      </c>
      <c r="C2222" s="171" t="s">
        <v>6</v>
      </c>
      <c r="D2222" s="172" t="s">
        <v>25758</v>
      </c>
    </row>
    <row r="2223" spans="1:4" ht="11.85" customHeight="1" x14ac:dyDescent="0.25">
      <c r="A2223" s="170" t="s">
        <v>20990</v>
      </c>
      <c r="B2223" s="170" t="s">
        <v>20991</v>
      </c>
      <c r="C2223" s="171" t="s">
        <v>6</v>
      </c>
      <c r="D2223" s="172" t="s">
        <v>25431</v>
      </c>
    </row>
    <row r="2224" spans="1:4" ht="11.85" customHeight="1" x14ac:dyDescent="0.25">
      <c r="A2224" s="170" t="s">
        <v>20992</v>
      </c>
      <c r="B2224" s="170" t="s">
        <v>20993</v>
      </c>
      <c r="C2224" s="171" t="s">
        <v>6</v>
      </c>
      <c r="D2224" s="172" t="s">
        <v>23944</v>
      </c>
    </row>
    <row r="2225" spans="1:4" ht="12" customHeight="1" x14ac:dyDescent="0.25">
      <c r="A2225" s="170" t="s">
        <v>20994</v>
      </c>
      <c r="B2225" s="170" t="s">
        <v>20995</v>
      </c>
      <c r="C2225" s="171" t="s">
        <v>6</v>
      </c>
      <c r="D2225" s="172" t="s">
        <v>25759</v>
      </c>
    </row>
    <row r="2226" spans="1:4" ht="11.85" customHeight="1" x14ac:dyDescent="0.25">
      <c r="A2226" s="170" t="s">
        <v>20996</v>
      </c>
      <c r="B2226" s="170" t="s">
        <v>20997</v>
      </c>
      <c r="C2226" s="171" t="s">
        <v>37</v>
      </c>
      <c r="D2226" s="172" t="s">
        <v>23944</v>
      </c>
    </row>
    <row r="2227" spans="1:4" ht="11.85" customHeight="1" x14ac:dyDescent="0.25">
      <c r="A2227" s="170" t="s">
        <v>20998</v>
      </c>
      <c r="B2227" s="170" t="s">
        <v>20999</v>
      </c>
      <c r="C2227" s="171" t="s">
        <v>37</v>
      </c>
      <c r="D2227" s="172" t="s">
        <v>25431</v>
      </c>
    </row>
    <row r="2228" spans="1:4" ht="11.85" customHeight="1" x14ac:dyDescent="0.25">
      <c r="A2228" s="170" t="s">
        <v>21000</v>
      </c>
      <c r="B2228" s="170" t="s">
        <v>21001</v>
      </c>
      <c r="C2228" s="171" t="s">
        <v>37</v>
      </c>
      <c r="D2228" s="172" t="s">
        <v>21712</v>
      </c>
    </row>
    <row r="2229" spans="1:4" ht="11.85" customHeight="1" x14ac:dyDescent="0.25">
      <c r="A2229" s="170" t="s">
        <v>21002</v>
      </c>
      <c r="B2229" s="170" t="s">
        <v>21003</v>
      </c>
      <c r="C2229" s="171" t="s">
        <v>37</v>
      </c>
      <c r="D2229" s="172" t="s">
        <v>23944</v>
      </c>
    </row>
    <row r="2230" spans="1:4" ht="11.85" customHeight="1" x14ac:dyDescent="0.25">
      <c r="A2230" s="173" t="s">
        <v>21004</v>
      </c>
      <c r="B2230" s="173" t="s">
        <v>21005</v>
      </c>
      <c r="C2230" s="174" t="s">
        <v>6</v>
      </c>
      <c r="D2230" s="175" t="s">
        <v>25431</v>
      </c>
    </row>
    <row r="2231" spans="1:4" ht="17.399999999999999" customHeight="1" x14ac:dyDescent="0.3">
      <c r="A2231"/>
      <c r="B2231"/>
      <c r="C2231"/>
      <c r="D2231"/>
    </row>
    <row r="2232" spans="1:4" ht="1.65" customHeight="1" x14ac:dyDescent="0.3">
      <c r="A2232" s="406" t="s">
        <v>24710</v>
      </c>
      <c r="B2232" s="406"/>
      <c r="C2232"/>
      <c r="D2232"/>
    </row>
    <row r="2233" spans="1:4" ht="7.35" customHeight="1" x14ac:dyDescent="0.3">
      <c r="A2233" s="406"/>
      <c r="B2233" s="406"/>
      <c r="C2233"/>
      <c r="D2233"/>
    </row>
    <row r="2234" spans="1:4" ht="0.75" customHeight="1" x14ac:dyDescent="0.3">
      <c r="A2234"/>
      <c r="B2234"/>
      <c r="C2234"/>
      <c r="D2234"/>
    </row>
    <row r="2235" spans="1:4" ht="14.4" x14ac:dyDescent="0.3">
      <c r="A2235"/>
      <c r="B2235"/>
      <c r="C2235"/>
      <c r="D2235"/>
    </row>
    <row r="2236" spans="1:4" ht="13.5" customHeight="1" x14ac:dyDescent="0.3">
      <c r="A2236"/>
      <c r="B2236"/>
      <c r="C2236" s="404"/>
      <c r="D2236" s="404"/>
    </row>
    <row r="2237" spans="1:4" ht="48.6" customHeight="1" x14ac:dyDescent="0.3">
      <c r="A2237"/>
      <c r="B2237"/>
      <c r="C2237"/>
      <c r="D2237"/>
    </row>
    <row r="2238" spans="1:4" ht="13.5" customHeight="1" x14ac:dyDescent="0.3">
      <c r="A2238"/>
      <c r="B2238"/>
      <c r="C2238"/>
      <c r="D2238"/>
    </row>
    <row r="2239" spans="1:4" ht="11.1" customHeight="1" x14ac:dyDescent="0.3">
      <c r="A2239"/>
      <c r="B2239"/>
      <c r="C2239"/>
      <c r="D2239"/>
    </row>
    <row r="2240" spans="1:4" ht="11.25" customHeight="1" x14ac:dyDescent="0.25">
      <c r="A2240" s="405" t="s">
        <v>24685</v>
      </c>
      <c r="B2240" s="405"/>
      <c r="C2240" s="167"/>
      <c r="D2240" s="167"/>
    </row>
    <row r="2241" spans="1:4" ht="24.9" customHeight="1" x14ac:dyDescent="0.3">
      <c r="A2241"/>
      <c r="B2241"/>
      <c r="C2241"/>
      <c r="D2241"/>
    </row>
    <row r="2242" spans="1:4" ht="9" customHeight="1" x14ac:dyDescent="0.3">
      <c r="A2242" s="169" t="s">
        <v>17748</v>
      </c>
      <c r="B2242" s="169" t="s">
        <v>5161</v>
      </c>
      <c r="C2242"/>
      <c r="D2242"/>
    </row>
    <row r="2243" spans="1:4" ht="12.15" customHeight="1" x14ac:dyDescent="0.3">
      <c r="A2243"/>
      <c r="B2243"/>
      <c r="C2243"/>
      <c r="D2243"/>
    </row>
    <row r="2244" spans="1:4" ht="0.6" customHeight="1" x14ac:dyDescent="0.25">
      <c r="A2244" s="407" t="s">
        <v>21006</v>
      </c>
      <c r="B2244" s="407" t="s">
        <v>21007</v>
      </c>
      <c r="C2244" s="408" t="s">
        <v>6</v>
      </c>
      <c r="D2244" s="409" t="s">
        <v>25145</v>
      </c>
    </row>
    <row r="2245" spans="1:4" ht="11.4" customHeight="1" x14ac:dyDescent="0.25">
      <c r="A2245" s="407"/>
      <c r="B2245" s="407"/>
      <c r="C2245" s="408"/>
      <c r="D2245" s="409"/>
    </row>
    <row r="2246" spans="1:4" ht="11.85" customHeight="1" x14ac:dyDescent="0.25">
      <c r="A2246" s="170" t="s">
        <v>21008</v>
      </c>
      <c r="B2246" s="170" t="s">
        <v>21009</v>
      </c>
      <c r="C2246" s="171" t="s">
        <v>37</v>
      </c>
      <c r="D2246" s="172" t="s">
        <v>52</v>
      </c>
    </row>
    <row r="2247" spans="1:4" ht="11.85" customHeight="1" x14ac:dyDescent="0.25">
      <c r="A2247" s="170" t="s">
        <v>21010</v>
      </c>
      <c r="B2247" s="170" t="s">
        <v>21011</v>
      </c>
      <c r="C2247" s="171" t="s">
        <v>37</v>
      </c>
      <c r="D2247" s="172" t="s">
        <v>17733</v>
      </c>
    </row>
    <row r="2248" spans="1:4" ht="11.85" customHeight="1" x14ac:dyDescent="0.25">
      <c r="A2248" s="170" t="s">
        <v>21012</v>
      </c>
      <c r="B2248" s="170" t="s">
        <v>21013</v>
      </c>
      <c r="C2248" s="171" t="s">
        <v>37</v>
      </c>
      <c r="D2248" s="172" t="s">
        <v>45</v>
      </c>
    </row>
    <row r="2249" spans="1:4" ht="11.85" customHeight="1" x14ac:dyDescent="0.25">
      <c r="A2249" s="170" t="s">
        <v>21014</v>
      </c>
      <c r="B2249" s="170" t="s">
        <v>21015</v>
      </c>
      <c r="C2249" s="171" t="s">
        <v>37</v>
      </c>
      <c r="D2249" s="172" t="s">
        <v>24024</v>
      </c>
    </row>
    <row r="2250" spans="1:4" ht="21.9" customHeight="1" x14ac:dyDescent="0.25">
      <c r="A2250" s="170" t="s">
        <v>21016</v>
      </c>
      <c r="B2250" s="171" t="s">
        <v>21017</v>
      </c>
      <c r="C2250" s="171" t="s">
        <v>6</v>
      </c>
      <c r="D2250" s="172" t="s">
        <v>23916</v>
      </c>
    </row>
    <row r="2251" spans="1:4" ht="11.85" customHeight="1" x14ac:dyDescent="0.25">
      <c r="A2251" s="170" t="s">
        <v>21018</v>
      </c>
      <c r="B2251" s="170" t="s">
        <v>21019</v>
      </c>
      <c r="C2251" s="171" t="s">
        <v>6</v>
      </c>
      <c r="D2251" s="172" t="s">
        <v>25431</v>
      </c>
    </row>
    <row r="2252" spans="1:4" ht="11.85" customHeight="1" x14ac:dyDescent="0.25">
      <c r="A2252" s="170" t="s">
        <v>21020</v>
      </c>
      <c r="B2252" s="170" t="s">
        <v>21021</v>
      </c>
      <c r="C2252" s="171" t="s">
        <v>47</v>
      </c>
      <c r="D2252" s="172" t="s">
        <v>25145</v>
      </c>
    </row>
    <row r="2253" spans="1:4" ht="11.85" customHeight="1" x14ac:dyDescent="0.25">
      <c r="A2253" s="170" t="s">
        <v>21022</v>
      </c>
      <c r="B2253" s="170" t="s">
        <v>21023</v>
      </c>
      <c r="C2253" s="171" t="s">
        <v>6</v>
      </c>
      <c r="D2253" s="172" t="s">
        <v>23916</v>
      </c>
    </row>
    <row r="2254" spans="1:4" ht="11.85" customHeight="1" x14ac:dyDescent="0.25">
      <c r="A2254" s="170" t="s">
        <v>21024</v>
      </c>
      <c r="B2254" s="171" t="s">
        <v>21025</v>
      </c>
      <c r="C2254" s="171" t="s">
        <v>6</v>
      </c>
      <c r="D2254" s="172" t="s">
        <v>25431</v>
      </c>
    </row>
    <row r="2255" spans="1:4" ht="11.85" customHeight="1" x14ac:dyDescent="0.25">
      <c r="A2255" s="170" t="s">
        <v>21026</v>
      </c>
      <c r="B2255" s="170" t="s">
        <v>21027</v>
      </c>
      <c r="C2255" s="171" t="s">
        <v>6</v>
      </c>
      <c r="D2255" s="172" t="s">
        <v>21712</v>
      </c>
    </row>
    <row r="2256" spans="1:4" ht="21.9" customHeight="1" x14ac:dyDescent="0.25">
      <c r="A2256" s="170" t="s">
        <v>21028</v>
      </c>
      <c r="B2256" s="170" t="s">
        <v>21029</v>
      </c>
      <c r="C2256" s="171" t="s">
        <v>6</v>
      </c>
      <c r="D2256" s="172" t="s">
        <v>25431</v>
      </c>
    </row>
    <row r="2257" spans="1:4" ht="11.85" customHeight="1" x14ac:dyDescent="0.25">
      <c r="A2257" s="170" t="s">
        <v>21030</v>
      </c>
      <c r="B2257" s="170" t="s">
        <v>21031</v>
      </c>
      <c r="C2257" s="171" t="s">
        <v>6</v>
      </c>
      <c r="D2257" s="172" t="s">
        <v>23992</v>
      </c>
    </row>
    <row r="2258" spans="1:4" ht="11.85" customHeight="1" x14ac:dyDescent="0.25">
      <c r="A2258" s="170" t="s">
        <v>21032</v>
      </c>
      <c r="B2258" s="170" t="s">
        <v>21033</v>
      </c>
      <c r="C2258" s="171" t="s">
        <v>6</v>
      </c>
      <c r="D2258" s="172" t="s">
        <v>25145</v>
      </c>
    </row>
    <row r="2259" spans="1:4" ht="11.85" customHeight="1" x14ac:dyDescent="0.25">
      <c r="A2259" s="170" t="s">
        <v>21034</v>
      </c>
      <c r="B2259" s="170" t="s">
        <v>21035</v>
      </c>
      <c r="C2259" s="171" t="s">
        <v>37</v>
      </c>
      <c r="D2259" s="172" t="s">
        <v>25431</v>
      </c>
    </row>
    <row r="2260" spans="1:4" ht="12" customHeight="1" x14ac:dyDescent="0.25">
      <c r="A2260" s="170" t="s">
        <v>21036</v>
      </c>
      <c r="B2260" s="170" t="s">
        <v>21037</v>
      </c>
      <c r="C2260" s="171" t="s">
        <v>17789</v>
      </c>
      <c r="D2260" s="172" t="s">
        <v>24704</v>
      </c>
    </row>
    <row r="2261" spans="1:4" ht="21.9" customHeight="1" x14ac:dyDescent="0.25">
      <c r="A2261" s="170" t="s">
        <v>21038</v>
      </c>
      <c r="B2261" s="170" t="s">
        <v>21039</v>
      </c>
      <c r="C2261" s="171" t="s">
        <v>6</v>
      </c>
      <c r="D2261" s="172" t="s">
        <v>24401</v>
      </c>
    </row>
    <row r="2262" spans="1:4" ht="11.85" customHeight="1" x14ac:dyDescent="0.25">
      <c r="A2262" s="170" t="s">
        <v>21040</v>
      </c>
      <c r="B2262" s="170" t="s">
        <v>21041</v>
      </c>
      <c r="C2262" s="171" t="s">
        <v>6</v>
      </c>
      <c r="D2262" s="172" t="s">
        <v>25207</v>
      </c>
    </row>
    <row r="2263" spans="1:4" ht="11.85" customHeight="1" x14ac:dyDescent="0.25">
      <c r="A2263" s="170" t="s">
        <v>21042</v>
      </c>
      <c r="B2263" s="170" t="s">
        <v>21043</v>
      </c>
      <c r="C2263" s="171" t="s">
        <v>6</v>
      </c>
      <c r="D2263" s="172" t="s">
        <v>25145</v>
      </c>
    </row>
    <row r="2264" spans="1:4" ht="21.9" customHeight="1" x14ac:dyDescent="0.25">
      <c r="A2264" s="170" t="s">
        <v>21044</v>
      </c>
      <c r="B2264" s="170" t="s">
        <v>21045</v>
      </c>
      <c r="C2264" s="171" t="s">
        <v>6</v>
      </c>
      <c r="D2264" s="172" t="s">
        <v>24611</v>
      </c>
    </row>
    <row r="2265" spans="1:4" ht="21.9" customHeight="1" x14ac:dyDescent="0.25">
      <c r="A2265" s="170" t="s">
        <v>21046</v>
      </c>
      <c r="B2265" s="170" t="s">
        <v>21047</v>
      </c>
      <c r="C2265" s="171" t="s">
        <v>6</v>
      </c>
      <c r="D2265" s="172" t="s">
        <v>24557</v>
      </c>
    </row>
    <row r="2266" spans="1:4" ht="11.85" customHeight="1" x14ac:dyDescent="0.25">
      <c r="A2266" s="170" t="s">
        <v>21048</v>
      </c>
      <c r="B2266" s="170" t="s">
        <v>21049</v>
      </c>
      <c r="C2266" s="171" t="s">
        <v>6</v>
      </c>
      <c r="D2266" s="172" t="s">
        <v>24557</v>
      </c>
    </row>
    <row r="2267" spans="1:4" ht="11.85" customHeight="1" x14ac:dyDescent="0.25">
      <c r="A2267" s="170" t="s">
        <v>21050</v>
      </c>
      <c r="B2267" s="170" t="s">
        <v>21051</v>
      </c>
      <c r="C2267" s="171" t="s">
        <v>6</v>
      </c>
      <c r="D2267" s="172" t="s">
        <v>23916</v>
      </c>
    </row>
    <row r="2268" spans="1:4" ht="11.85" customHeight="1" x14ac:dyDescent="0.25">
      <c r="A2268" s="170" t="s">
        <v>21052</v>
      </c>
      <c r="B2268" s="170" t="s">
        <v>21053</v>
      </c>
      <c r="C2268" s="171" t="s">
        <v>6</v>
      </c>
      <c r="D2268" s="172" t="s">
        <v>25145</v>
      </c>
    </row>
    <row r="2269" spans="1:4" ht="12" customHeight="1" x14ac:dyDescent="0.25">
      <c r="A2269" s="170" t="s">
        <v>21054</v>
      </c>
      <c r="B2269" s="170" t="s">
        <v>21055</v>
      </c>
      <c r="C2269" s="171" t="s">
        <v>6</v>
      </c>
      <c r="D2269" s="172" t="s">
        <v>24611</v>
      </c>
    </row>
    <row r="2270" spans="1:4" ht="11.85" customHeight="1" x14ac:dyDescent="0.25">
      <c r="A2270" s="170" t="s">
        <v>21056</v>
      </c>
      <c r="B2270" s="170" t="s">
        <v>21057</v>
      </c>
      <c r="C2270" s="171" t="s">
        <v>6</v>
      </c>
      <c r="D2270" s="172" t="s">
        <v>25145</v>
      </c>
    </row>
    <row r="2271" spans="1:4" ht="11.85" customHeight="1" x14ac:dyDescent="0.25">
      <c r="A2271" s="170" t="s">
        <v>21058</v>
      </c>
      <c r="B2271" s="170" t="s">
        <v>21059</v>
      </c>
      <c r="C2271" s="171" t="s">
        <v>6</v>
      </c>
      <c r="D2271" s="172" t="s">
        <v>24611</v>
      </c>
    </row>
    <row r="2272" spans="1:4" ht="11.85" customHeight="1" x14ac:dyDescent="0.25">
      <c r="A2272" s="170" t="s">
        <v>21060</v>
      </c>
      <c r="B2272" s="170" t="s">
        <v>21061</v>
      </c>
      <c r="C2272" s="171" t="s">
        <v>6</v>
      </c>
      <c r="D2272" s="172" t="s">
        <v>25431</v>
      </c>
    </row>
    <row r="2273" spans="1:4" ht="11.85" customHeight="1" x14ac:dyDescent="0.25">
      <c r="A2273" s="170" t="s">
        <v>21062</v>
      </c>
      <c r="B2273" s="170" t="s">
        <v>21063</v>
      </c>
      <c r="C2273" s="171" t="s">
        <v>6</v>
      </c>
      <c r="D2273" s="172" t="s">
        <v>24611</v>
      </c>
    </row>
    <row r="2274" spans="1:4" ht="11.85" customHeight="1" x14ac:dyDescent="0.25">
      <c r="A2274" s="170" t="s">
        <v>21064</v>
      </c>
      <c r="B2274" s="170" t="s">
        <v>21065</v>
      </c>
      <c r="C2274" s="171" t="s">
        <v>6</v>
      </c>
      <c r="D2274" s="172" t="s">
        <v>25758</v>
      </c>
    </row>
    <row r="2275" spans="1:4" ht="11.85" customHeight="1" x14ac:dyDescent="0.25">
      <c r="A2275" s="170" t="s">
        <v>21066</v>
      </c>
      <c r="B2275" s="170" t="s">
        <v>21067</v>
      </c>
      <c r="C2275" s="171" t="s">
        <v>6</v>
      </c>
      <c r="D2275" s="172" t="s">
        <v>25761</v>
      </c>
    </row>
    <row r="2276" spans="1:4" ht="11.85" customHeight="1" x14ac:dyDescent="0.25">
      <c r="A2276" s="170" t="s">
        <v>21068</v>
      </c>
      <c r="B2276" s="170" t="s">
        <v>21069</v>
      </c>
      <c r="C2276" s="171" t="s">
        <v>17789</v>
      </c>
      <c r="D2276" s="172" t="s">
        <v>24704</v>
      </c>
    </row>
    <row r="2277" spans="1:4" ht="11.85" customHeight="1" x14ac:dyDescent="0.25">
      <c r="A2277" s="170" t="s">
        <v>21070</v>
      </c>
      <c r="B2277" s="170" t="s">
        <v>21071</v>
      </c>
      <c r="C2277" s="171" t="s">
        <v>6</v>
      </c>
      <c r="D2277" s="172" t="s">
        <v>25431</v>
      </c>
    </row>
    <row r="2278" spans="1:4" ht="11.85" customHeight="1" x14ac:dyDescent="0.25">
      <c r="A2278" s="170" t="s">
        <v>21072</v>
      </c>
      <c r="B2278" s="170" t="s">
        <v>21073</v>
      </c>
      <c r="C2278" s="171" t="s">
        <v>6</v>
      </c>
      <c r="D2278" s="172" t="s">
        <v>25145</v>
      </c>
    </row>
    <row r="2279" spans="1:4" ht="11.85" customHeight="1" x14ac:dyDescent="0.25">
      <c r="A2279" s="170" t="s">
        <v>21074</v>
      </c>
      <c r="B2279" s="170" t="s">
        <v>21075</v>
      </c>
      <c r="C2279" s="171" t="s">
        <v>37</v>
      </c>
      <c r="D2279" s="172" t="s">
        <v>25431</v>
      </c>
    </row>
    <row r="2280" spans="1:4" ht="12" customHeight="1" x14ac:dyDescent="0.25">
      <c r="A2280" s="170" t="s">
        <v>21076</v>
      </c>
      <c r="B2280" s="170" t="s">
        <v>21077</v>
      </c>
      <c r="C2280" s="171" t="s">
        <v>37</v>
      </c>
      <c r="D2280" s="172" t="s">
        <v>23916</v>
      </c>
    </row>
    <row r="2281" spans="1:4" ht="11.85" customHeight="1" x14ac:dyDescent="0.25">
      <c r="A2281" s="170" t="s">
        <v>21078</v>
      </c>
      <c r="B2281" s="170" t="s">
        <v>21079</v>
      </c>
      <c r="C2281" s="171" t="s">
        <v>37</v>
      </c>
      <c r="D2281" s="172" t="s">
        <v>23944</v>
      </c>
    </row>
    <row r="2282" spans="1:4" ht="11.85" customHeight="1" x14ac:dyDescent="0.25">
      <c r="A2282" s="170" t="s">
        <v>21080</v>
      </c>
      <c r="B2282" s="170" t="s">
        <v>21081</v>
      </c>
      <c r="C2282" s="171" t="s">
        <v>6</v>
      </c>
      <c r="D2282" s="172" t="s">
        <v>23916</v>
      </c>
    </row>
    <row r="2283" spans="1:4" ht="11.85" customHeight="1" x14ac:dyDescent="0.25">
      <c r="A2283" s="170" t="s">
        <v>21082</v>
      </c>
      <c r="B2283" s="170" t="s">
        <v>21083</v>
      </c>
      <c r="C2283" s="171" t="s">
        <v>6</v>
      </c>
      <c r="D2283" s="172" t="s">
        <v>24401</v>
      </c>
    </row>
    <row r="2284" spans="1:4" ht="21.9" customHeight="1" x14ac:dyDescent="0.25">
      <c r="A2284" s="170" t="s">
        <v>21084</v>
      </c>
      <c r="B2284" s="170" t="s">
        <v>21085</v>
      </c>
      <c r="C2284" s="171" t="s">
        <v>6</v>
      </c>
      <c r="D2284" s="172" t="s">
        <v>25145</v>
      </c>
    </row>
    <row r="2285" spans="1:4" ht="21.9" customHeight="1" x14ac:dyDescent="0.25">
      <c r="A2285" s="170" t="s">
        <v>21086</v>
      </c>
      <c r="B2285" s="170" t="s">
        <v>21087</v>
      </c>
      <c r="C2285" s="171" t="s">
        <v>17789</v>
      </c>
      <c r="D2285" s="172" t="s">
        <v>24704</v>
      </c>
    </row>
    <row r="2286" spans="1:4" ht="11.85" customHeight="1" x14ac:dyDescent="0.25">
      <c r="A2286" s="170" t="s">
        <v>21088</v>
      </c>
      <c r="B2286" s="170" t="s">
        <v>21089</v>
      </c>
      <c r="C2286" s="171" t="s">
        <v>6</v>
      </c>
      <c r="D2286" s="172" t="s">
        <v>24557</v>
      </c>
    </row>
    <row r="2287" spans="1:4" ht="11.85" customHeight="1" x14ac:dyDescent="0.25">
      <c r="A2287" s="170" t="s">
        <v>21090</v>
      </c>
      <c r="B2287" s="170" t="s">
        <v>21091</v>
      </c>
      <c r="C2287" s="171" t="s">
        <v>6</v>
      </c>
      <c r="D2287" s="172" t="s">
        <v>24401</v>
      </c>
    </row>
    <row r="2288" spans="1:4" ht="11.85" customHeight="1" x14ac:dyDescent="0.25">
      <c r="A2288" s="170" t="s">
        <v>21092</v>
      </c>
      <c r="B2288" s="170" t="s">
        <v>21093</v>
      </c>
      <c r="C2288" s="171" t="s">
        <v>37</v>
      </c>
      <c r="D2288" s="172" t="s">
        <v>23944</v>
      </c>
    </row>
    <row r="2289" spans="1:4" ht="11.85" customHeight="1" x14ac:dyDescent="0.25">
      <c r="A2289" s="173" t="s">
        <v>21094</v>
      </c>
      <c r="B2289" s="173" t="s">
        <v>21095</v>
      </c>
      <c r="C2289" s="174" t="s">
        <v>6</v>
      </c>
      <c r="D2289" s="175" t="s">
        <v>55</v>
      </c>
    </row>
    <row r="2290" spans="1:4" ht="9" customHeight="1" x14ac:dyDescent="0.3">
      <c r="A2290"/>
      <c r="B2290"/>
      <c r="C2290"/>
      <c r="D2290"/>
    </row>
    <row r="2291" spans="1:4" ht="1.65" customHeight="1" x14ac:dyDescent="0.3">
      <c r="A2291" s="406" t="s">
        <v>24710</v>
      </c>
      <c r="B2291" s="406"/>
      <c r="C2291"/>
      <c r="D2291"/>
    </row>
    <row r="2292" spans="1:4" ht="7.35" customHeight="1" x14ac:dyDescent="0.3">
      <c r="A2292" s="406"/>
      <c r="B2292" s="406"/>
      <c r="C2292"/>
      <c r="D2292"/>
    </row>
    <row r="2293" spans="1:4" ht="0.75" customHeight="1" x14ac:dyDescent="0.3">
      <c r="A2293"/>
      <c r="B2293"/>
      <c r="C2293"/>
      <c r="D2293"/>
    </row>
    <row r="2294" spans="1:4" ht="14.4" x14ac:dyDescent="0.3">
      <c r="A2294"/>
      <c r="B2294"/>
      <c r="C2294"/>
      <c r="D2294"/>
    </row>
    <row r="2295" spans="1:4" ht="13.5" customHeight="1" x14ac:dyDescent="0.3">
      <c r="A2295"/>
      <c r="B2295"/>
      <c r="C2295" s="404"/>
      <c r="D2295" s="404"/>
    </row>
    <row r="2296" spans="1:4" ht="48.6" customHeight="1" x14ac:dyDescent="0.3">
      <c r="A2296"/>
      <c r="B2296"/>
      <c r="C2296"/>
      <c r="D2296"/>
    </row>
    <row r="2297" spans="1:4" ht="13.5" customHeight="1" x14ac:dyDescent="0.3">
      <c r="A2297"/>
      <c r="B2297"/>
      <c r="C2297"/>
      <c r="D2297"/>
    </row>
    <row r="2298" spans="1:4" ht="11.1" customHeight="1" x14ac:dyDescent="0.3">
      <c r="A2298"/>
      <c r="B2298"/>
      <c r="C2298"/>
      <c r="D2298"/>
    </row>
    <row r="2299" spans="1:4" ht="11.25" customHeight="1" x14ac:dyDescent="0.25">
      <c r="A2299" s="405" t="s">
        <v>24685</v>
      </c>
      <c r="B2299" s="405"/>
      <c r="C2299" s="167"/>
      <c r="D2299" s="167"/>
    </row>
    <row r="2300" spans="1:4" ht="24.9" customHeight="1" x14ac:dyDescent="0.3">
      <c r="A2300"/>
      <c r="B2300"/>
      <c r="C2300"/>
      <c r="D2300"/>
    </row>
    <row r="2301" spans="1:4" ht="9" customHeight="1" x14ac:dyDescent="0.3">
      <c r="A2301" s="169" t="s">
        <v>17748</v>
      </c>
      <c r="B2301" s="169" t="s">
        <v>5161</v>
      </c>
      <c r="C2301"/>
      <c r="D2301"/>
    </row>
    <row r="2302" spans="1:4" ht="12.15" customHeight="1" x14ac:dyDescent="0.3">
      <c r="A2302"/>
      <c r="B2302"/>
      <c r="C2302"/>
      <c r="D2302"/>
    </row>
    <row r="2303" spans="1:4" ht="0.6" customHeight="1" x14ac:dyDescent="0.25">
      <c r="A2303" s="407" t="s">
        <v>21096</v>
      </c>
      <c r="B2303" s="407" t="s">
        <v>21097</v>
      </c>
      <c r="C2303" s="408" t="s">
        <v>6</v>
      </c>
      <c r="D2303" s="409" t="s">
        <v>23944</v>
      </c>
    </row>
    <row r="2304" spans="1:4" ht="11.4" customHeight="1" x14ac:dyDescent="0.25">
      <c r="A2304" s="407"/>
      <c r="B2304" s="407"/>
      <c r="C2304" s="408"/>
      <c r="D2304" s="409"/>
    </row>
    <row r="2305" spans="1:4" ht="11.85" customHeight="1" x14ac:dyDescent="0.25">
      <c r="A2305" s="170" t="s">
        <v>21098</v>
      </c>
      <c r="B2305" s="170" t="s">
        <v>21099</v>
      </c>
      <c r="C2305" s="171" t="s">
        <v>37</v>
      </c>
      <c r="D2305" s="172" t="s">
        <v>23916</v>
      </c>
    </row>
    <row r="2306" spans="1:4" ht="11.85" customHeight="1" x14ac:dyDescent="0.25">
      <c r="A2306" s="170" t="s">
        <v>21100</v>
      </c>
      <c r="B2306" s="170" t="s">
        <v>21101</v>
      </c>
      <c r="C2306" s="171" t="s">
        <v>6</v>
      </c>
      <c r="D2306" s="172" t="s">
        <v>23970</v>
      </c>
    </row>
    <row r="2307" spans="1:4" ht="11.85" customHeight="1" x14ac:dyDescent="0.25">
      <c r="A2307" s="170" t="s">
        <v>21102</v>
      </c>
      <c r="B2307" s="170" t="s">
        <v>21103</v>
      </c>
      <c r="C2307" s="171" t="s">
        <v>6</v>
      </c>
      <c r="D2307" s="172" t="s">
        <v>25754</v>
      </c>
    </row>
    <row r="2308" spans="1:4" ht="21.9" customHeight="1" x14ac:dyDescent="0.25">
      <c r="A2308" s="170" t="s">
        <v>21104</v>
      </c>
      <c r="B2308" s="170" t="s">
        <v>21105</v>
      </c>
      <c r="C2308" s="171" t="s">
        <v>6</v>
      </c>
      <c r="D2308" s="172" t="s">
        <v>24292</v>
      </c>
    </row>
    <row r="2309" spans="1:4" ht="11.85" customHeight="1" x14ac:dyDescent="0.25">
      <c r="A2309" s="170" t="s">
        <v>21106</v>
      </c>
      <c r="B2309" s="170" t="s">
        <v>21107</v>
      </c>
      <c r="C2309" s="171" t="s">
        <v>6</v>
      </c>
      <c r="D2309" s="172" t="s">
        <v>25755</v>
      </c>
    </row>
    <row r="2310" spans="1:4" ht="11.85" customHeight="1" x14ac:dyDescent="0.25">
      <c r="A2310" s="170" t="s">
        <v>21108</v>
      </c>
      <c r="B2310" s="170" t="s">
        <v>21109</v>
      </c>
      <c r="C2310" s="171" t="s">
        <v>6</v>
      </c>
      <c r="D2310" s="172" t="s">
        <v>25431</v>
      </c>
    </row>
    <row r="2311" spans="1:4" ht="11.85" customHeight="1" x14ac:dyDescent="0.25">
      <c r="A2311" s="170" t="s">
        <v>21110</v>
      </c>
      <c r="B2311" s="170" t="s">
        <v>21111</v>
      </c>
      <c r="C2311" s="171" t="s">
        <v>6</v>
      </c>
      <c r="D2311" s="172" t="s">
        <v>25756</v>
      </c>
    </row>
    <row r="2312" spans="1:4" ht="11.85" customHeight="1" x14ac:dyDescent="0.25">
      <c r="A2312" s="170" t="s">
        <v>21112</v>
      </c>
      <c r="B2312" s="170" t="s">
        <v>21113</v>
      </c>
      <c r="C2312" s="171" t="s">
        <v>6</v>
      </c>
      <c r="D2312" s="172" t="s">
        <v>25757</v>
      </c>
    </row>
    <row r="2313" spans="1:4" ht="11.85" customHeight="1" x14ac:dyDescent="0.25">
      <c r="A2313" s="170" t="s">
        <v>21114</v>
      </c>
      <c r="B2313" s="170" t="s">
        <v>21115</v>
      </c>
      <c r="C2313" s="171" t="s">
        <v>6</v>
      </c>
      <c r="D2313" s="172" t="s">
        <v>25758</v>
      </c>
    </row>
    <row r="2314" spans="1:4" ht="11.85" customHeight="1" x14ac:dyDescent="0.25">
      <c r="A2314" s="170" t="s">
        <v>21116</v>
      </c>
      <c r="B2314" s="170" t="s">
        <v>21117</v>
      </c>
      <c r="C2314" s="171" t="s">
        <v>6</v>
      </c>
      <c r="D2314" s="172" t="s">
        <v>24611</v>
      </c>
    </row>
    <row r="2315" spans="1:4" ht="11.85" customHeight="1" x14ac:dyDescent="0.25">
      <c r="A2315" s="170" t="s">
        <v>21118</v>
      </c>
      <c r="B2315" s="170" t="s">
        <v>21119</v>
      </c>
      <c r="C2315" s="171" t="s">
        <v>17789</v>
      </c>
      <c r="D2315" s="172" t="s">
        <v>24704</v>
      </c>
    </row>
    <row r="2316" spans="1:4" ht="21.9" customHeight="1" x14ac:dyDescent="0.25">
      <c r="A2316" s="170" t="s">
        <v>21120</v>
      </c>
      <c r="B2316" s="170" t="s">
        <v>21121</v>
      </c>
      <c r="C2316" s="171" t="s">
        <v>6</v>
      </c>
      <c r="D2316" s="172" t="s">
        <v>25432</v>
      </c>
    </row>
    <row r="2317" spans="1:4" ht="21.9" customHeight="1" x14ac:dyDescent="0.25">
      <c r="A2317" s="170" t="s">
        <v>21122</v>
      </c>
      <c r="B2317" s="170" t="s">
        <v>21123</v>
      </c>
      <c r="C2317" s="171" t="s">
        <v>6</v>
      </c>
      <c r="D2317" s="172" t="s">
        <v>25758</v>
      </c>
    </row>
    <row r="2318" spans="1:4" ht="11.85" customHeight="1" x14ac:dyDescent="0.25">
      <c r="A2318" s="170" t="s">
        <v>21124</v>
      </c>
      <c r="B2318" s="170" t="s">
        <v>21125</v>
      </c>
      <c r="C2318" s="171" t="s">
        <v>6</v>
      </c>
      <c r="D2318" s="172" t="s">
        <v>25431</v>
      </c>
    </row>
    <row r="2319" spans="1:4" ht="12" customHeight="1" x14ac:dyDescent="0.25">
      <c r="A2319" s="170" t="s">
        <v>21126</v>
      </c>
      <c r="B2319" s="170" t="s">
        <v>21127</v>
      </c>
      <c r="C2319" s="171" t="s">
        <v>6</v>
      </c>
      <c r="D2319" s="172" t="s">
        <v>23944</v>
      </c>
    </row>
    <row r="2320" spans="1:4" ht="11.85" customHeight="1" x14ac:dyDescent="0.25">
      <c r="A2320" s="170" t="s">
        <v>21128</v>
      </c>
      <c r="B2320" s="170" t="s">
        <v>21129</v>
      </c>
      <c r="C2320" s="171" t="s">
        <v>37</v>
      </c>
      <c r="D2320" s="172" t="s">
        <v>23944</v>
      </c>
    </row>
    <row r="2321" spans="1:4" ht="11.85" customHeight="1" x14ac:dyDescent="0.25">
      <c r="A2321" s="170" t="s">
        <v>21130</v>
      </c>
      <c r="B2321" s="170" t="s">
        <v>21131</v>
      </c>
      <c r="C2321" s="171" t="s">
        <v>37</v>
      </c>
      <c r="D2321" s="172" t="s">
        <v>25431</v>
      </c>
    </row>
    <row r="2322" spans="1:4" ht="11.85" customHeight="1" x14ac:dyDescent="0.25">
      <c r="A2322" s="170" t="s">
        <v>21132</v>
      </c>
      <c r="B2322" s="170" t="s">
        <v>174</v>
      </c>
      <c r="C2322" s="171" t="s">
        <v>37</v>
      </c>
      <c r="D2322" s="172" t="s">
        <v>24401</v>
      </c>
    </row>
    <row r="2323" spans="1:4" ht="11.85" customHeight="1" x14ac:dyDescent="0.25">
      <c r="A2323" s="170" t="s">
        <v>21133</v>
      </c>
      <c r="B2323" s="170" t="s">
        <v>21134</v>
      </c>
      <c r="C2323" s="171" t="s">
        <v>6</v>
      </c>
      <c r="D2323" s="172" t="s">
        <v>23916</v>
      </c>
    </row>
    <row r="2324" spans="1:4" ht="12" customHeight="1" x14ac:dyDescent="0.25">
      <c r="A2324" s="170" t="s">
        <v>21135</v>
      </c>
      <c r="B2324" s="170" t="s">
        <v>21136</v>
      </c>
      <c r="C2324" s="171" t="s">
        <v>37</v>
      </c>
      <c r="D2324" s="172" t="s">
        <v>17733</v>
      </c>
    </row>
    <row r="2325" spans="1:4" ht="11.85" customHeight="1" x14ac:dyDescent="0.25">
      <c r="A2325" s="170" t="s">
        <v>21137</v>
      </c>
      <c r="B2325" s="170" t="s">
        <v>21138</v>
      </c>
      <c r="C2325" s="171" t="s">
        <v>37</v>
      </c>
      <c r="D2325" s="172" t="s">
        <v>17673</v>
      </c>
    </row>
    <row r="2326" spans="1:4" ht="11.85" customHeight="1" x14ac:dyDescent="0.25">
      <c r="A2326" s="170" t="s">
        <v>21139</v>
      </c>
      <c r="B2326" s="170" t="s">
        <v>21140</v>
      </c>
      <c r="C2326" s="171" t="s">
        <v>37</v>
      </c>
      <c r="D2326" s="172" t="s">
        <v>24024</v>
      </c>
    </row>
    <row r="2327" spans="1:4" ht="11.85" customHeight="1" x14ac:dyDescent="0.25">
      <c r="A2327" s="170" t="s">
        <v>21141</v>
      </c>
      <c r="B2327" s="170" t="s">
        <v>21142</v>
      </c>
      <c r="C2327" s="171" t="s">
        <v>37</v>
      </c>
      <c r="D2327" s="172" t="s">
        <v>60</v>
      </c>
    </row>
    <row r="2328" spans="1:4" ht="11.85" customHeight="1" x14ac:dyDescent="0.25">
      <c r="A2328" s="170" t="s">
        <v>21143</v>
      </c>
      <c r="B2328" s="170" t="s">
        <v>21144</v>
      </c>
      <c r="C2328" s="171" t="s">
        <v>6</v>
      </c>
      <c r="D2328" s="172" t="s">
        <v>23916</v>
      </c>
    </row>
    <row r="2329" spans="1:4" ht="12" customHeight="1" x14ac:dyDescent="0.25">
      <c r="A2329" s="170" t="s">
        <v>21145</v>
      </c>
      <c r="B2329" s="170" t="s">
        <v>21146</v>
      </c>
      <c r="C2329" s="171" t="s">
        <v>47</v>
      </c>
      <c r="D2329" s="172" t="s">
        <v>25759</v>
      </c>
    </row>
    <row r="2330" spans="1:4" ht="21.9" customHeight="1" x14ac:dyDescent="0.25">
      <c r="A2330" s="170" t="s">
        <v>21147</v>
      </c>
      <c r="B2330" s="170" t="s">
        <v>21148</v>
      </c>
      <c r="C2330" s="171" t="s">
        <v>17789</v>
      </c>
      <c r="D2330" s="172" t="s">
        <v>24704</v>
      </c>
    </row>
    <row r="2331" spans="1:4" ht="21.9" customHeight="1" x14ac:dyDescent="0.25">
      <c r="A2331" s="170" t="s">
        <v>21149</v>
      </c>
      <c r="B2331" s="170" t="s">
        <v>21150</v>
      </c>
      <c r="C2331" s="171" t="s">
        <v>6</v>
      </c>
      <c r="D2331" s="172" t="s">
        <v>24611</v>
      </c>
    </row>
    <row r="2332" spans="1:4" ht="21.9" customHeight="1" x14ac:dyDescent="0.25">
      <c r="A2332" s="170" t="s">
        <v>21151</v>
      </c>
      <c r="B2332" s="170" t="s">
        <v>21152</v>
      </c>
      <c r="C2332" s="171" t="s">
        <v>6</v>
      </c>
      <c r="D2332" s="172" t="s">
        <v>17673</v>
      </c>
    </row>
    <row r="2333" spans="1:4" ht="12" customHeight="1" x14ac:dyDescent="0.25">
      <c r="A2333" s="170" t="s">
        <v>21153</v>
      </c>
      <c r="B2333" s="170" t="s">
        <v>21154</v>
      </c>
      <c r="C2333" s="171" t="s">
        <v>6</v>
      </c>
      <c r="D2333" s="172" t="s">
        <v>23954</v>
      </c>
    </row>
    <row r="2334" spans="1:4" ht="11.85" customHeight="1" x14ac:dyDescent="0.25">
      <c r="A2334" s="170" t="s">
        <v>21155</v>
      </c>
      <c r="B2334" s="170" t="s">
        <v>21156</v>
      </c>
      <c r="C2334" s="171" t="s">
        <v>6</v>
      </c>
      <c r="D2334" s="172" t="s">
        <v>24611</v>
      </c>
    </row>
    <row r="2335" spans="1:4" ht="11.85" customHeight="1" x14ac:dyDescent="0.25">
      <c r="A2335" s="170" t="s">
        <v>21157</v>
      </c>
      <c r="B2335" s="170" t="s">
        <v>21158</v>
      </c>
      <c r="C2335" s="171" t="s">
        <v>6</v>
      </c>
      <c r="D2335" s="172" t="s">
        <v>25145</v>
      </c>
    </row>
    <row r="2336" spans="1:4" ht="11.85" customHeight="1" x14ac:dyDescent="0.25">
      <c r="A2336" s="170" t="s">
        <v>21159</v>
      </c>
      <c r="B2336" s="170" t="s">
        <v>21160</v>
      </c>
      <c r="C2336" s="171" t="s">
        <v>6</v>
      </c>
      <c r="D2336" s="172" t="s">
        <v>25431</v>
      </c>
    </row>
    <row r="2337" spans="1:4" ht="11.85" customHeight="1" x14ac:dyDescent="0.25">
      <c r="A2337" s="170" t="s">
        <v>21161</v>
      </c>
      <c r="B2337" s="170" t="s">
        <v>21162</v>
      </c>
      <c r="C2337" s="171" t="s">
        <v>6</v>
      </c>
      <c r="D2337" s="172" t="s">
        <v>25758</v>
      </c>
    </row>
    <row r="2338" spans="1:4" ht="11.85" customHeight="1" x14ac:dyDescent="0.25">
      <c r="A2338" s="170" t="s">
        <v>21163</v>
      </c>
      <c r="B2338" s="170" t="s">
        <v>21164</v>
      </c>
      <c r="C2338" s="171" t="s">
        <v>6</v>
      </c>
      <c r="D2338" s="172" t="s">
        <v>25758</v>
      </c>
    </row>
    <row r="2339" spans="1:4" ht="12" customHeight="1" x14ac:dyDescent="0.25">
      <c r="A2339" s="170" t="s">
        <v>21165</v>
      </c>
      <c r="B2339" s="170" t="s">
        <v>21166</v>
      </c>
      <c r="C2339" s="171" t="s">
        <v>6</v>
      </c>
      <c r="D2339" s="172" t="s">
        <v>25758</v>
      </c>
    </row>
    <row r="2340" spans="1:4" ht="11.85" customHeight="1" x14ac:dyDescent="0.25">
      <c r="A2340" s="170" t="s">
        <v>21167</v>
      </c>
      <c r="B2340" s="170" t="s">
        <v>21168</v>
      </c>
      <c r="C2340" s="171" t="s">
        <v>17789</v>
      </c>
      <c r="D2340" s="172" t="s">
        <v>24704</v>
      </c>
    </row>
    <row r="2341" spans="1:4" ht="11.85" customHeight="1" x14ac:dyDescent="0.25">
      <c r="A2341" s="170" t="s">
        <v>21169</v>
      </c>
      <c r="B2341" s="170" t="s">
        <v>21170</v>
      </c>
      <c r="C2341" s="171" t="s">
        <v>6</v>
      </c>
      <c r="D2341" s="172" t="s">
        <v>25431</v>
      </c>
    </row>
    <row r="2342" spans="1:4" ht="11.85" customHeight="1" x14ac:dyDescent="0.25">
      <c r="A2342" s="170" t="s">
        <v>21171</v>
      </c>
      <c r="B2342" s="170" t="s">
        <v>21172</v>
      </c>
      <c r="C2342" s="171" t="s">
        <v>6</v>
      </c>
      <c r="D2342" s="172" t="s">
        <v>25145</v>
      </c>
    </row>
    <row r="2343" spans="1:4" ht="11.85" customHeight="1" x14ac:dyDescent="0.25">
      <c r="A2343" s="170" t="s">
        <v>21173</v>
      </c>
      <c r="B2343" s="170" t="s">
        <v>21174</v>
      </c>
      <c r="C2343" s="171" t="s">
        <v>37</v>
      </c>
      <c r="D2343" s="172" t="s">
        <v>25431</v>
      </c>
    </row>
    <row r="2344" spans="1:4" ht="12" customHeight="1" x14ac:dyDescent="0.25">
      <c r="A2344" s="170" t="s">
        <v>21175</v>
      </c>
      <c r="B2344" s="170" t="s">
        <v>21176</v>
      </c>
      <c r="C2344" s="171" t="s">
        <v>37</v>
      </c>
      <c r="D2344" s="172" t="s">
        <v>23916</v>
      </c>
    </row>
    <row r="2345" spans="1:4" ht="11.85" customHeight="1" x14ac:dyDescent="0.25">
      <c r="A2345" s="170" t="s">
        <v>21177</v>
      </c>
      <c r="B2345" s="170" t="s">
        <v>21178</v>
      </c>
      <c r="C2345" s="171" t="s">
        <v>37</v>
      </c>
      <c r="D2345" s="172" t="s">
        <v>23944</v>
      </c>
    </row>
    <row r="2346" spans="1:4" ht="11.85" customHeight="1" x14ac:dyDescent="0.25">
      <c r="A2346" s="170" t="s">
        <v>21179</v>
      </c>
      <c r="B2346" s="170" t="s">
        <v>21180</v>
      </c>
      <c r="C2346" s="171" t="s">
        <v>6</v>
      </c>
      <c r="D2346" s="172" t="s">
        <v>23916</v>
      </c>
    </row>
    <row r="2347" spans="1:4" ht="21.9" customHeight="1" x14ac:dyDescent="0.25">
      <c r="A2347" s="170" t="s">
        <v>21181</v>
      </c>
      <c r="B2347" s="170" t="s">
        <v>21182</v>
      </c>
      <c r="C2347" s="171" t="s">
        <v>6</v>
      </c>
      <c r="D2347" s="172" t="s">
        <v>24401</v>
      </c>
    </row>
    <row r="2348" spans="1:4" ht="20.85" customHeight="1" x14ac:dyDescent="0.25">
      <c r="A2348" s="173" t="s">
        <v>21183</v>
      </c>
      <c r="B2348" s="173" t="s">
        <v>21184</v>
      </c>
      <c r="C2348" s="174" t="s">
        <v>17789</v>
      </c>
      <c r="D2348" s="175" t="s">
        <v>24704</v>
      </c>
    </row>
    <row r="2349" spans="1:4" ht="1.65" customHeight="1" x14ac:dyDescent="0.3">
      <c r="A2349"/>
      <c r="B2349"/>
      <c r="C2349"/>
      <c r="D2349"/>
    </row>
    <row r="2350" spans="1:4" ht="7.35" customHeight="1" x14ac:dyDescent="0.3">
      <c r="A2350" s="406" t="s">
        <v>24710</v>
      </c>
      <c r="B2350" s="406"/>
      <c r="C2350"/>
      <c r="D2350"/>
    </row>
    <row r="2351" spans="1:4" ht="0.75" customHeight="1" x14ac:dyDescent="0.3">
      <c r="A2351" s="406"/>
      <c r="B2351" s="406"/>
      <c r="C2351"/>
      <c r="D2351"/>
    </row>
    <row r="2352" spans="1:4" ht="14.4" x14ac:dyDescent="0.3">
      <c r="A2352"/>
      <c r="B2352"/>
      <c r="C2352"/>
      <c r="D2352"/>
    </row>
    <row r="2353" spans="1:4" ht="13.5" customHeight="1" x14ac:dyDescent="0.3">
      <c r="A2353"/>
      <c r="B2353"/>
      <c r="C2353"/>
      <c r="D2353"/>
    </row>
    <row r="2354" spans="1:4" ht="48.6" customHeight="1" x14ac:dyDescent="0.3">
      <c r="A2354"/>
      <c r="B2354"/>
      <c r="C2354" s="404"/>
      <c r="D2354" s="404"/>
    </row>
    <row r="2355" spans="1:4" ht="13.5" customHeight="1" x14ac:dyDescent="0.3">
      <c r="A2355"/>
      <c r="B2355"/>
      <c r="C2355"/>
      <c r="D2355"/>
    </row>
    <row r="2356" spans="1:4" ht="11.1" customHeight="1" x14ac:dyDescent="0.3">
      <c r="A2356"/>
      <c r="B2356"/>
      <c r="C2356"/>
      <c r="D2356"/>
    </row>
    <row r="2357" spans="1:4" ht="11.25" customHeight="1" x14ac:dyDescent="0.3">
      <c r="A2357"/>
      <c r="B2357"/>
      <c r="C2357"/>
      <c r="D2357"/>
    </row>
    <row r="2358" spans="1:4" ht="24.9" customHeight="1" x14ac:dyDescent="0.25">
      <c r="A2358" s="405" t="s">
        <v>24685</v>
      </c>
      <c r="B2358" s="405"/>
      <c r="C2358" s="167"/>
      <c r="D2358" s="167"/>
    </row>
    <row r="2359" spans="1:4" ht="9" customHeight="1" x14ac:dyDescent="0.3">
      <c r="A2359"/>
      <c r="B2359"/>
      <c r="C2359"/>
      <c r="D2359"/>
    </row>
    <row r="2360" spans="1:4" ht="12.15" customHeight="1" x14ac:dyDescent="0.3">
      <c r="A2360" s="169" t="s">
        <v>17748</v>
      </c>
      <c r="B2360" s="169" t="s">
        <v>5161</v>
      </c>
      <c r="C2360"/>
      <c r="D2360"/>
    </row>
    <row r="2361" spans="1:4" ht="0.6" customHeight="1" x14ac:dyDescent="0.3">
      <c r="A2361"/>
      <c r="B2361"/>
      <c r="C2361"/>
      <c r="D2361"/>
    </row>
    <row r="2362" spans="1:4" ht="21.75" customHeight="1" x14ac:dyDescent="0.25">
      <c r="A2362" s="407" t="s">
        <v>21185</v>
      </c>
      <c r="B2362" s="407" t="s">
        <v>21186</v>
      </c>
      <c r="C2362" s="408" t="s">
        <v>6</v>
      </c>
      <c r="D2362" s="409" t="s">
        <v>23916</v>
      </c>
    </row>
    <row r="2363" spans="1:4" ht="11.85" customHeight="1" x14ac:dyDescent="0.25">
      <c r="A2363" s="407"/>
      <c r="B2363" s="407"/>
      <c r="C2363" s="408"/>
      <c r="D2363" s="409"/>
    </row>
    <row r="2364" spans="1:4" ht="21.9" customHeight="1" x14ac:dyDescent="0.25">
      <c r="A2364" s="170" t="s">
        <v>21187</v>
      </c>
      <c r="B2364" s="170" t="s">
        <v>21188</v>
      </c>
      <c r="C2364" s="171" t="s">
        <v>6</v>
      </c>
      <c r="D2364" s="172" t="s">
        <v>25431</v>
      </c>
    </row>
    <row r="2365" spans="1:4" ht="11.85" customHeight="1" x14ac:dyDescent="0.25">
      <c r="A2365" s="170" t="s">
        <v>21189</v>
      </c>
      <c r="B2365" s="170" t="s">
        <v>21190</v>
      </c>
      <c r="C2365" s="171" t="s">
        <v>37</v>
      </c>
      <c r="D2365" s="172" t="s">
        <v>25431</v>
      </c>
    </row>
    <row r="2366" spans="1:4" ht="12" customHeight="1" x14ac:dyDescent="0.25">
      <c r="A2366" s="170" t="s">
        <v>21191</v>
      </c>
      <c r="B2366" s="170" t="s">
        <v>21192</v>
      </c>
      <c r="C2366" s="171" t="s">
        <v>6</v>
      </c>
      <c r="D2366" s="172" t="s">
        <v>23970</v>
      </c>
    </row>
    <row r="2367" spans="1:4" ht="21.9" customHeight="1" x14ac:dyDescent="0.25">
      <c r="A2367" s="170" t="s">
        <v>21193</v>
      </c>
      <c r="B2367" s="170" t="s">
        <v>176</v>
      </c>
      <c r="C2367" s="171" t="s">
        <v>6</v>
      </c>
      <c r="D2367" s="172" t="s">
        <v>25207</v>
      </c>
    </row>
    <row r="2368" spans="1:4" ht="21.9" customHeight="1" x14ac:dyDescent="0.25">
      <c r="A2368" s="170" t="s">
        <v>21194</v>
      </c>
      <c r="B2368" s="170" t="s">
        <v>21195</v>
      </c>
      <c r="C2368" s="171" t="s">
        <v>37</v>
      </c>
      <c r="D2368" s="172" t="s">
        <v>24401</v>
      </c>
    </row>
    <row r="2369" spans="1:4" ht="11.85" customHeight="1" x14ac:dyDescent="0.25">
      <c r="A2369" s="170" t="s">
        <v>21196</v>
      </c>
      <c r="B2369" s="170" t="s">
        <v>21197</v>
      </c>
      <c r="C2369" s="171" t="s">
        <v>6</v>
      </c>
      <c r="D2369" s="172" t="s">
        <v>25762</v>
      </c>
    </row>
    <row r="2370" spans="1:4" ht="21.9" customHeight="1" x14ac:dyDescent="0.25">
      <c r="A2370" s="170" t="s">
        <v>21198</v>
      </c>
      <c r="B2370" s="170" t="s">
        <v>21199</v>
      </c>
      <c r="C2370" s="171" t="s">
        <v>6</v>
      </c>
      <c r="D2370" s="172" t="s">
        <v>24619</v>
      </c>
    </row>
    <row r="2371" spans="1:4" ht="11.85" customHeight="1" x14ac:dyDescent="0.25">
      <c r="A2371" s="170" t="s">
        <v>21200</v>
      </c>
      <c r="B2371" s="170" t="s">
        <v>21201</v>
      </c>
      <c r="C2371" s="171" t="s">
        <v>6</v>
      </c>
      <c r="D2371" s="172" t="s">
        <v>25763</v>
      </c>
    </row>
    <row r="2372" spans="1:4" ht="11.85" customHeight="1" x14ac:dyDescent="0.25">
      <c r="A2372" s="170" t="s">
        <v>21202</v>
      </c>
      <c r="B2372" s="170" t="s">
        <v>21203</v>
      </c>
      <c r="C2372" s="171" t="s">
        <v>6</v>
      </c>
      <c r="D2372" s="172" t="s">
        <v>24308</v>
      </c>
    </row>
    <row r="2373" spans="1:4" ht="11.85" customHeight="1" x14ac:dyDescent="0.25">
      <c r="A2373" s="170" t="s">
        <v>21204</v>
      </c>
      <c r="B2373" s="170" t="s">
        <v>21205</v>
      </c>
      <c r="C2373" s="171" t="s">
        <v>6</v>
      </c>
      <c r="D2373" s="172" t="s">
        <v>25764</v>
      </c>
    </row>
    <row r="2374" spans="1:4" ht="21.9" customHeight="1" x14ac:dyDescent="0.25">
      <c r="A2374" s="170" t="s">
        <v>21206</v>
      </c>
      <c r="B2374" s="170" t="s">
        <v>21207</v>
      </c>
      <c r="C2374" s="171" t="s">
        <v>6</v>
      </c>
      <c r="D2374" s="172" t="s">
        <v>25765</v>
      </c>
    </row>
    <row r="2375" spans="1:4" ht="12" customHeight="1" x14ac:dyDescent="0.25">
      <c r="A2375" s="170" t="s">
        <v>21208</v>
      </c>
      <c r="B2375" s="170" t="s">
        <v>21209</v>
      </c>
      <c r="C2375" s="171" t="s">
        <v>17789</v>
      </c>
      <c r="D2375" s="172" t="s">
        <v>24704</v>
      </c>
    </row>
    <row r="2376" spans="1:4" ht="11.85" customHeight="1" x14ac:dyDescent="0.25">
      <c r="A2376" s="170" t="s">
        <v>21210</v>
      </c>
      <c r="B2376" s="170" t="s">
        <v>21211</v>
      </c>
      <c r="C2376" s="171" t="s">
        <v>6</v>
      </c>
      <c r="D2376" s="172" t="s">
        <v>24401</v>
      </c>
    </row>
    <row r="2377" spans="1:4" ht="11.85" customHeight="1" x14ac:dyDescent="0.25">
      <c r="A2377" s="170" t="s">
        <v>21212</v>
      </c>
      <c r="B2377" s="170" t="s">
        <v>21213</v>
      </c>
      <c r="C2377" s="171" t="s">
        <v>6</v>
      </c>
      <c r="D2377" s="172" t="s">
        <v>25765</v>
      </c>
    </row>
    <row r="2378" spans="1:4" ht="11.85" customHeight="1" x14ac:dyDescent="0.25">
      <c r="A2378" s="170" t="s">
        <v>21214</v>
      </c>
      <c r="B2378" s="170" t="s">
        <v>21215</v>
      </c>
      <c r="C2378" s="171" t="s">
        <v>6</v>
      </c>
      <c r="D2378" s="172" t="s">
        <v>25765</v>
      </c>
    </row>
    <row r="2379" spans="1:4" ht="21.9" customHeight="1" x14ac:dyDescent="0.25">
      <c r="A2379" s="170" t="s">
        <v>21216</v>
      </c>
      <c r="B2379" s="170" t="s">
        <v>21217</v>
      </c>
      <c r="C2379" s="171" t="s">
        <v>37</v>
      </c>
      <c r="D2379" s="172" t="s">
        <v>24035</v>
      </c>
    </row>
    <row r="2380" spans="1:4" ht="11.85" customHeight="1" x14ac:dyDescent="0.25">
      <c r="A2380" s="170" t="s">
        <v>21218</v>
      </c>
      <c r="B2380" s="170" t="s">
        <v>21219</v>
      </c>
      <c r="C2380" s="171" t="s">
        <v>37</v>
      </c>
      <c r="D2380" s="172" t="s">
        <v>25207</v>
      </c>
    </row>
    <row r="2381" spans="1:4" ht="11.85" customHeight="1" x14ac:dyDescent="0.25">
      <c r="A2381" s="170" t="s">
        <v>21220</v>
      </c>
      <c r="B2381" s="170" t="s">
        <v>21221</v>
      </c>
      <c r="C2381" s="171" t="s">
        <v>6</v>
      </c>
      <c r="D2381" s="172" t="s">
        <v>25431</v>
      </c>
    </row>
    <row r="2382" spans="1:4" ht="11.85" customHeight="1" x14ac:dyDescent="0.25">
      <c r="A2382" s="170" t="s">
        <v>21222</v>
      </c>
      <c r="B2382" s="170" t="s">
        <v>175</v>
      </c>
      <c r="C2382" s="171" t="s">
        <v>37</v>
      </c>
      <c r="D2382" s="172" t="s">
        <v>25431</v>
      </c>
    </row>
    <row r="2383" spans="1:4" ht="11.85" customHeight="1" x14ac:dyDescent="0.25">
      <c r="A2383" s="170" t="s">
        <v>21223</v>
      </c>
      <c r="B2383" s="170" t="s">
        <v>21224</v>
      </c>
      <c r="C2383" s="171" t="s">
        <v>6</v>
      </c>
      <c r="D2383" s="172" t="s">
        <v>23944</v>
      </c>
    </row>
    <row r="2384" spans="1:4" ht="11.85" customHeight="1" x14ac:dyDescent="0.25">
      <c r="A2384" s="170" t="s">
        <v>21225</v>
      </c>
      <c r="B2384" s="170" t="s">
        <v>21226</v>
      </c>
      <c r="C2384" s="171" t="s">
        <v>37</v>
      </c>
      <c r="D2384" s="172" t="s">
        <v>17733</v>
      </c>
    </row>
    <row r="2385" spans="1:4" ht="11.85" customHeight="1" x14ac:dyDescent="0.25">
      <c r="A2385" s="170" t="s">
        <v>21227</v>
      </c>
      <c r="B2385" s="170" t="s">
        <v>21228</v>
      </c>
      <c r="C2385" s="171" t="s">
        <v>37</v>
      </c>
      <c r="D2385" s="172" t="s">
        <v>17673</v>
      </c>
    </row>
    <row r="2386" spans="1:4" ht="11.85" customHeight="1" x14ac:dyDescent="0.25">
      <c r="A2386" s="170" t="s">
        <v>21229</v>
      </c>
      <c r="B2386" s="170" t="s">
        <v>21230</v>
      </c>
      <c r="C2386" s="171" t="s">
        <v>37</v>
      </c>
      <c r="D2386" s="172" t="s">
        <v>45</v>
      </c>
    </row>
    <row r="2387" spans="1:4" ht="11.85" customHeight="1" x14ac:dyDescent="0.25">
      <c r="A2387" s="170" t="s">
        <v>21231</v>
      </c>
      <c r="B2387" s="170" t="s">
        <v>21232</v>
      </c>
      <c r="C2387" s="171" t="s">
        <v>37</v>
      </c>
      <c r="D2387" s="172" t="s">
        <v>24035</v>
      </c>
    </row>
    <row r="2388" spans="1:4" ht="11.85" customHeight="1" x14ac:dyDescent="0.25">
      <c r="A2388" s="170" t="s">
        <v>21233</v>
      </c>
      <c r="B2388" s="170" t="s">
        <v>21234</v>
      </c>
      <c r="C2388" s="171" t="s">
        <v>6</v>
      </c>
      <c r="D2388" s="172" t="s">
        <v>24035</v>
      </c>
    </row>
    <row r="2389" spans="1:4" ht="11.85" customHeight="1" x14ac:dyDescent="0.25">
      <c r="A2389" s="170" t="s">
        <v>21235</v>
      </c>
      <c r="B2389" s="171" t="s">
        <v>21236</v>
      </c>
      <c r="C2389" s="171" t="s">
        <v>47</v>
      </c>
      <c r="D2389" s="172" t="s">
        <v>25766</v>
      </c>
    </row>
    <row r="2390" spans="1:4" ht="11.85" customHeight="1" x14ac:dyDescent="0.25">
      <c r="A2390" s="170" t="s">
        <v>21237</v>
      </c>
      <c r="B2390" s="170" t="s">
        <v>21238</v>
      </c>
      <c r="C2390" s="171" t="s">
        <v>6</v>
      </c>
      <c r="D2390" s="172" t="s">
        <v>23944</v>
      </c>
    </row>
    <row r="2391" spans="1:4" ht="21.9" customHeight="1" x14ac:dyDescent="0.25">
      <c r="A2391" s="170" t="s">
        <v>21239</v>
      </c>
      <c r="B2391" s="170" t="s">
        <v>21240</v>
      </c>
      <c r="C2391" s="171" t="s">
        <v>17789</v>
      </c>
      <c r="D2391" s="172" t="s">
        <v>24704</v>
      </c>
    </row>
    <row r="2392" spans="1:4" ht="21.9" customHeight="1" x14ac:dyDescent="0.25">
      <c r="A2392" s="170" t="s">
        <v>21241</v>
      </c>
      <c r="B2392" s="170" t="s">
        <v>21242</v>
      </c>
      <c r="C2392" s="171" t="s">
        <v>6</v>
      </c>
      <c r="D2392" s="172" t="s">
        <v>25427</v>
      </c>
    </row>
    <row r="2393" spans="1:4" ht="11.85" customHeight="1" x14ac:dyDescent="0.25">
      <c r="A2393" s="170" t="s">
        <v>21243</v>
      </c>
      <c r="B2393" s="170" t="s">
        <v>21244</v>
      </c>
      <c r="C2393" s="171" t="s">
        <v>6</v>
      </c>
      <c r="D2393" s="172" t="s">
        <v>24030</v>
      </c>
    </row>
    <row r="2394" spans="1:4" ht="11.85" customHeight="1" x14ac:dyDescent="0.25">
      <c r="A2394" s="170" t="s">
        <v>21245</v>
      </c>
      <c r="B2394" s="170" t="s">
        <v>21246</v>
      </c>
      <c r="C2394" s="171" t="s">
        <v>6</v>
      </c>
      <c r="D2394" s="172" t="s">
        <v>17692</v>
      </c>
    </row>
    <row r="2395" spans="1:4" ht="12" customHeight="1" x14ac:dyDescent="0.25">
      <c r="A2395" s="170" t="s">
        <v>21247</v>
      </c>
      <c r="B2395" s="170" t="s">
        <v>21248</v>
      </c>
      <c r="C2395" s="171" t="s">
        <v>6</v>
      </c>
      <c r="D2395" s="172" t="s">
        <v>25145</v>
      </c>
    </row>
    <row r="2396" spans="1:4" ht="11.85" customHeight="1" x14ac:dyDescent="0.25">
      <c r="A2396" s="170" t="s">
        <v>21249</v>
      </c>
      <c r="B2396" s="170" t="s">
        <v>21250</v>
      </c>
      <c r="C2396" s="171" t="s">
        <v>6</v>
      </c>
      <c r="D2396" s="172" t="s">
        <v>25759</v>
      </c>
    </row>
    <row r="2397" spans="1:4" ht="11.85" customHeight="1" x14ac:dyDescent="0.25">
      <c r="A2397" s="170" t="s">
        <v>21251</v>
      </c>
      <c r="B2397" s="170" t="s">
        <v>21252</v>
      </c>
      <c r="C2397" s="171" t="s">
        <v>6</v>
      </c>
      <c r="D2397" s="172" t="s">
        <v>24611</v>
      </c>
    </row>
    <row r="2398" spans="1:4" ht="11.85" customHeight="1" x14ac:dyDescent="0.25">
      <c r="A2398" s="170" t="s">
        <v>21253</v>
      </c>
      <c r="B2398" s="170" t="s">
        <v>21254</v>
      </c>
      <c r="C2398" s="171" t="s">
        <v>6</v>
      </c>
      <c r="D2398" s="172" t="s">
        <v>25765</v>
      </c>
    </row>
    <row r="2399" spans="1:4" ht="11.85" customHeight="1" x14ac:dyDescent="0.25">
      <c r="A2399" s="170" t="s">
        <v>21255</v>
      </c>
      <c r="B2399" s="170" t="s">
        <v>21256</v>
      </c>
      <c r="C2399" s="171" t="s">
        <v>6</v>
      </c>
      <c r="D2399" s="172" t="s">
        <v>25765</v>
      </c>
    </row>
    <row r="2400" spans="1:4" ht="12" customHeight="1" x14ac:dyDescent="0.25">
      <c r="A2400" s="170" t="s">
        <v>21257</v>
      </c>
      <c r="B2400" s="170" t="s">
        <v>21258</v>
      </c>
      <c r="C2400" s="171" t="s">
        <v>6</v>
      </c>
      <c r="D2400" s="172" t="s">
        <v>25765</v>
      </c>
    </row>
    <row r="2401" spans="1:4" ht="11.85" customHeight="1" x14ac:dyDescent="0.25">
      <c r="A2401" s="170" t="s">
        <v>21259</v>
      </c>
      <c r="B2401" s="170" t="s">
        <v>21260</v>
      </c>
      <c r="C2401" s="171" t="s">
        <v>17789</v>
      </c>
      <c r="D2401" s="172" t="s">
        <v>24704</v>
      </c>
    </row>
    <row r="2402" spans="1:4" ht="21.9" customHeight="1" x14ac:dyDescent="0.25">
      <c r="A2402" s="170" t="s">
        <v>21261</v>
      </c>
      <c r="B2402" s="170" t="s">
        <v>21262</v>
      </c>
      <c r="C2402" s="171" t="s">
        <v>6</v>
      </c>
      <c r="D2402" s="172" t="s">
        <v>25145</v>
      </c>
    </row>
    <row r="2403" spans="1:4" ht="11.85" customHeight="1" x14ac:dyDescent="0.25">
      <c r="A2403" s="173" t="s">
        <v>21263</v>
      </c>
      <c r="B2403" s="173" t="s">
        <v>21264</v>
      </c>
      <c r="C2403" s="174" t="s">
        <v>6</v>
      </c>
      <c r="D2403" s="175" t="s">
        <v>25432</v>
      </c>
    </row>
    <row r="2404" spans="1:4" ht="13.5" customHeight="1" x14ac:dyDescent="0.3">
      <c r="A2404"/>
      <c r="B2404"/>
      <c r="C2404"/>
      <c r="D2404"/>
    </row>
    <row r="2405" spans="1:4" ht="1.65" customHeight="1" x14ac:dyDescent="0.3">
      <c r="A2405" s="406" t="s">
        <v>24710</v>
      </c>
      <c r="B2405" s="406"/>
      <c r="C2405"/>
      <c r="D2405"/>
    </row>
    <row r="2406" spans="1:4" ht="7.35" customHeight="1" x14ac:dyDescent="0.3">
      <c r="A2406" s="406"/>
      <c r="B2406" s="406"/>
      <c r="C2406"/>
      <c r="D2406"/>
    </row>
    <row r="2407" spans="1:4" ht="0.75" customHeight="1" x14ac:dyDescent="0.3">
      <c r="A2407"/>
      <c r="B2407"/>
      <c r="C2407"/>
      <c r="D2407"/>
    </row>
    <row r="2408" spans="1:4" ht="14.4" x14ac:dyDescent="0.3">
      <c r="A2408"/>
      <c r="B2408"/>
      <c r="C2408"/>
      <c r="D2408"/>
    </row>
    <row r="2409" spans="1:4" ht="13.5" customHeight="1" x14ac:dyDescent="0.3">
      <c r="A2409"/>
      <c r="B2409"/>
      <c r="C2409" s="404"/>
      <c r="D2409" s="404"/>
    </row>
    <row r="2410" spans="1:4" ht="48.6" customHeight="1" x14ac:dyDescent="0.3">
      <c r="A2410"/>
      <c r="B2410"/>
      <c r="C2410"/>
      <c r="D2410"/>
    </row>
    <row r="2411" spans="1:4" ht="13.5" customHeight="1" x14ac:dyDescent="0.3">
      <c r="A2411"/>
      <c r="B2411"/>
      <c r="C2411"/>
      <c r="D2411"/>
    </row>
    <row r="2412" spans="1:4" ht="11.1" customHeight="1" x14ac:dyDescent="0.3">
      <c r="A2412"/>
      <c r="B2412"/>
      <c r="C2412"/>
      <c r="D2412"/>
    </row>
    <row r="2413" spans="1:4" ht="11.25" customHeight="1" x14ac:dyDescent="0.25">
      <c r="A2413" s="405" t="s">
        <v>24685</v>
      </c>
      <c r="B2413" s="405"/>
      <c r="C2413" s="167"/>
      <c r="D2413" s="167"/>
    </row>
    <row r="2414" spans="1:4" ht="24.9" customHeight="1" x14ac:dyDescent="0.3">
      <c r="A2414"/>
      <c r="B2414"/>
      <c r="C2414"/>
      <c r="D2414"/>
    </row>
    <row r="2415" spans="1:4" ht="9" customHeight="1" x14ac:dyDescent="0.3">
      <c r="A2415" s="169" t="s">
        <v>17748</v>
      </c>
      <c r="B2415" s="169" t="s">
        <v>5161</v>
      </c>
      <c r="C2415"/>
      <c r="D2415"/>
    </row>
    <row r="2416" spans="1:4" ht="12.15" customHeight="1" x14ac:dyDescent="0.3">
      <c r="A2416"/>
      <c r="B2416"/>
      <c r="C2416"/>
      <c r="D2416"/>
    </row>
    <row r="2417" spans="1:4" ht="0.6" customHeight="1" x14ac:dyDescent="0.25">
      <c r="A2417" s="407" t="s">
        <v>21265</v>
      </c>
      <c r="B2417" s="407" t="s">
        <v>21266</v>
      </c>
      <c r="C2417" s="408" t="s">
        <v>37</v>
      </c>
      <c r="D2417" s="409" t="s">
        <v>23916</v>
      </c>
    </row>
    <row r="2418" spans="1:4" ht="11.4" customHeight="1" x14ac:dyDescent="0.25">
      <c r="A2418" s="407"/>
      <c r="B2418" s="407"/>
      <c r="C2418" s="408"/>
      <c r="D2418" s="409"/>
    </row>
    <row r="2419" spans="1:4" ht="21.9" customHeight="1" x14ac:dyDescent="0.25">
      <c r="A2419" s="170" t="s">
        <v>21267</v>
      </c>
      <c r="B2419" s="170" t="s">
        <v>21268</v>
      </c>
      <c r="C2419" s="171" t="s">
        <v>37</v>
      </c>
      <c r="D2419" s="172" t="s">
        <v>25431</v>
      </c>
    </row>
    <row r="2420" spans="1:4" ht="11.85" customHeight="1" x14ac:dyDescent="0.25">
      <c r="A2420" s="170" t="s">
        <v>21269</v>
      </c>
      <c r="B2420" s="170" t="s">
        <v>21270</v>
      </c>
      <c r="C2420" s="171" t="s">
        <v>6</v>
      </c>
      <c r="D2420" s="172" t="s">
        <v>23916</v>
      </c>
    </row>
    <row r="2421" spans="1:4" ht="11.85" customHeight="1" x14ac:dyDescent="0.25">
      <c r="A2421" s="170" t="s">
        <v>21271</v>
      </c>
      <c r="B2421" s="170" t="s">
        <v>21272</v>
      </c>
      <c r="C2421" s="171" t="s">
        <v>6</v>
      </c>
      <c r="D2421" s="172" t="s">
        <v>25145</v>
      </c>
    </row>
    <row r="2422" spans="1:4" ht="21.9" customHeight="1" x14ac:dyDescent="0.25">
      <c r="A2422" s="170" t="s">
        <v>21273</v>
      </c>
      <c r="B2422" s="170" t="s">
        <v>21274</v>
      </c>
      <c r="C2422" s="171" t="s">
        <v>17789</v>
      </c>
      <c r="D2422" s="172" t="s">
        <v>24704</v>
      </c>
    </row>
    <row r="2423" spans="1:4" ht="11.85" customHeight="1" x14ac:dyDescent="0.25">
      <c r="A2423" s="170" t="s">
        <v>21275</v>
      </c>
      <c r="B2423" s="170" t="s">
        <v>21276</v>
      </c>
      <c r="C2423" s="171" t="s">
        <v>57</v>
      </c>
      <c r="D2423" s="172" t="s">
        <v>24554</v>
      </c>
    </row>
    <row r="2424" spans="1:4" ht="11.85" customHeight="1" x14ac:dyDescent="0.25">
      <c r="A2424" s="170" t="s">
        <v>21277</v>
      </c>
      <c r="B2424" s="170" t="s">
        <v>21278</v>
      </c>
      <c r="C2424" s="171" t="s">
        <v>57</v>
      </c>
      <c r="D2424" s="172" t="s">
        <v>24539</v>
      </c>
    </row>
    <row r="2425" spans="1:4" ht="11.85" customHeight="1" x14ac:dyDescent="0.25">
      <c r="A2425" s="170" t="s">
        <v>21279</v>
      </c>
      <c r="B2425" s="170" t="s">
        <v>21280</v>
      </c>
      <c r="C2425" s="171" t="s">
        <v>6</v>
      </c>
      <c r="D2425" s="172" t="s">
        <v>25767</v>
      </c>
    </row>
    <row r="2426" spans="1:4" ht="11.85" customHeight="1" x14ac:dyDescent="0.25">
      <c r="A2426" s="170" t="s">
        <v>21281</v>
      </c>
      <c r="B2426" s="170" t="s">
        <v>21282</v>
      </c>
      <c r="C2426" s="171" t="s">
        <v>6</v>
      </c>
      <c r="D2426" s="172" t="s">
        <v>25768</v>
      </c>
    </row>
    <row r="2427" spans="1:4" ht="11.85" customHeight="1" x14ac:dyDescent="0.25">
      <c r="A2427" s="170" t="s">
        <v>21283</v>
      </c>
      <c r="B2427" s="170" t="s">
        <v>21284</v>
      </c>
      <c r="C2427" s="171" t="s">
        <v>6</v>
      </c>
      <c r="D2427" s="172" t="s">
        <v>25769</v>
      </c>
    </row>
    <row r="2428" spans="1:4" ht="12" customHeight="1" x14ac:dyDescent="0.25">
      <c r="A2428" s="170" t="s">
        <v>21285</v>
      </c>
      <c r="B2428" s="170" t="s">
        <v>21286</v>
      </c>
      <c r="C2428" s="171" t="s">
        <v>6</v>
      </c>
      <c r="D2428" s="172" t="s">
        <v>25770</v>
      </c>
    </row>
    <row r="2429" spans="1:4" ht="11.85" customHeight="1" x14ac:dyDescent="0.25">
      <c r="A2429" s="170" t="s">
        <v>21287</v>
      </c>
      <c r="B2429" s="170" t="s">
        <v>21288</v>
      </c>
      <c r="C2429" s="171" t="s">
        <v>37</v>
      </c>
      <c r="D2429" s="172" t="s">
        <v>24010</v>
      </c>
    </row>
    <row r="2430" spans="1:4" ht="11.85" customHeight="1" x14ac:dyDescent="0.25">
      <c r="A2430" s="170" t="s">
        <v>21289</v>
      </c>
      <c r="B2430" s="170" t="s">
        <v>21290</v>
      </c>
      <c r="C2430" s="171" t="s">
        <v>6</v>
      </c>
      <c r="D2430" s="172" t="s">
        <v>25771</v>
      </c>
    </row>
    <row r="2431" spans="1:4" ht="11.85" customHeight="1" x14ac:dyDescent="0.25">
      <c r="A2431" s="170" t="s">
        <v>21291</v>
      </c>
      <c r="B2431" s="170" t="s">
        <v>21292</v>
      </c>
      <c r="C2431" s="171" t="s">
        <v>6</v>
      </c>
      <c r="D2431" s="172" t="s">
        <v>24579</v>
      </c>
    </row>
    <row r="2432" spans="1:4" ht="11.85" customHeight="1" x14ac:dyDescent="0.25">
      <c r="A2432" s="170" t="s">
        <v>21293</v>
      </c>
      <c r="B2432" s="170" t="s">
        <v>21294</v>
      </c>
      <c r="C2432" s="171" t="s">
        <v>6</v>
      </c>
      <c r="D2432" s="172" t="s">
        <v>25772</v>
      </c>
    </row>
    <row r="2433" spans="1:4" ht="12" customHeight="1" x14ac:dyDescent="0.25">
      <c r="A2433" s="170" t="s">
        <v>21295</v>
      </c>
      <c r="B2433" s="170" t="s">
        <v>21296</v>
      </c>
      <c r="C2433" s="171" t="s">
        <v>37</v>
      </c>
      <c r="D2433" s="172" t="s">
        <v>24540</v>
      </c>
    </row>
    <row r="2434" spans="1:4" ht="11.85" customHeight="1" x14ac:dyDescent="0.25">
      <c r="A2434" s="170" t="s">
        <v>21297</v>
      </c>
      <c r="B2434" s="170" t="s">
        <v>21298</v>
      </c>
      <c r="C2434" s="171" t="s">
        <v>37</v>
      </c>
      <c r="D2434" s="172" t="s">
        <v>25773</v>
      </c>
    </row>
    <row r="2435" spans="1:4" ht="11.85" customHeight="1" x14ac:dyDescent="0.25">
      <c r="A2435" s="170" t="s">
        <v>21299</v>
      </c>
      <c r="B2435" s="170" t="s">
        <v>21300</v>
      </c>
      <c r="C2435" s="171" t="s">
        <v>6</v>
      </c>
      <c r="D2435" s="172" t="s">
        <v>17678</v>
      </c>
    </row>
    <row r="2436" spans="1:4" ht="11.85" customHeight="1" x14ac:dyDescent="0.25">
      <c r="A2436" s="170" t="s">
        <v>21301</v>
      </c>
      <c r="B2436" s="170" t="s">
        <v>21302</v>
      </c>
      <c r="C2436" s="171" t="s">
        <v>6</v>
      </c>
      <c r="D2436" s="172" t="s">
        <v>24431</v>
      </c>
    </row>
    <row r="2437" spans="1:4" ht="11.85" customHeight="1" x14ac:dyDescent="0.25">
      <c r="A2437" s="170" t="s">
        <v>21303</v>
      </c>
      <c r="B2437" s="170" t="s">
        <v>21304</v>
      </c>
      <c r="C2437" s="171" t="s">
        <v>6</v>
      </c>
      <c r="D2437" s="172" t="s">
        <v>25774</v>
      </c>
    </row>
    <row r="2438" spans="1:4" ht="12" customHeight="1" x14ac:dyDescent="0.25">
      <c r="A2438" s="170" t="s">
        <v>21305</v>
      </c>
      <c r="B2438" s="170" t="s">
        <v>21306</v>
      </c>
      <c r="C2438" s="171" t="s">
        <v>6</v>
      </c>
      <c r="D2438" s="172" t="s">
        <v>25775</v>
      </c>
    </row>
    <row r="2439" spans="1:4" ht="11.85" customHeight="1" x14ac:dyDescent="0.25">
      <c r="A2439" s="170" t="s">
        <v>21307</v>
      </c>
      <c r="B2439" s="170" t="s">
        <v>21308</v>
      </c>
      <c r="C2439" s="171" t="s">
        <v>37</v>
      </c>
      <c r="D2439" s="172" t="s">
        <v>25776</v>
      </c>
    </row>
    <row r="2440" spans="1:4" ht="11.85" customHeight="1" x14ac:dyDescent="0.25">
      <c r="A2440" s="170" t="s">
        <v>21309</v>
      </c>
      <c r="B2440" s="170" t="s">
        <v>21310</v>
      </c>
      <c r="C2440" s="171" t="s">
        <v>37</v>
      </c>
      <c r="D2440" s="172" t="s">
        <v>25777</v>
      </c>
    </row>
    <row r="2441" spans="1:4" ht="11.85" customHeight="1" x14ac:dyDescent="0.25">
      <c r="A2441" s="170" t="s">
        <v>21311</v>
      </c>
      <c r="B2441" s="170" t="s">
        <v>21312</v>
      </c>
      <c r="C2441" s="171" t="s">
        <v>37</v>
      </c>
      <c r="D2441" s="172" t="s">
        <v>17712</v>
      </c>
    </row>
    <row r="2442" spans="1:4" ht="11.85" customHeight="1" x14ac:dyDescent="0.25">
      <c r="A2442" s="170" t="s">
        <v>21313</v>
      </c>
      <c r="B2442" s="170" t="s">
        <v>21314</v>
      </c>
      <c r="C2442" s="171" t="s">
        <v>37</v>
      </c>
      <c r="D2442" s="172" t="s">
        <v>25778</v>
      </c>
    </row>
    <row r="2443" spans="1:4" ht="11.85" customHeight="1" x14ac:dyDescent="0.25">
      <c r="A2443" s="170" t="s">
        <v>21315</v>
      </c>
      <c r="B2443" s="170" t="s">
        <v>21316</v>
      </c>
      <c r="C2443" s="171" t="s">
        <v>37</v>
      </c>
      <c r="D2443" s="172" t="s">
        <v>24272</v>
      </c>
    </row>
    <row r="2444" spans="1:4" ht="12" customHeight="1" x14ac:dyDescent="0.25">
      <c r="A2444" s="170" t="s">
        <v>21317</v>
      </c>
      <c r="B2444" s="170" t="s">
        <v>21318</v>
      </c>
      <c r="C2444" s="171" t="s">
        <v>6</v>
      </c>
      <c r="D2444" s="172" t="s">
        <v>25779</v>
      </c>
    </row>
    <row r="2445" spans="1:4" ht="11.85" customHeight="1" x14ac:dyDescent="0.25">
      <c r="A2445" s="170" t="s">
        <v>21319</v>
      </c>
      <c r="B2445" s="170" t="s">
        <v>21320</v>
      </c>
      <c r="C2445" s="171" t="s">
        <v>6</v>
      </c>
      <c r="D2445" s="172" t="s">
        <v>25780</v>
      </c>
    </row>
    <row r="2446" spans="1:4" ht="11.85" customHeight="1" x14ac:dyDescent="0.25">
      <c r="A2446" s="170" t="s">
        <v>21321</v>
      </c>
      <c r="B2446" s="170" t="s">
        <v>21322</v>
      </c>
      <c r="C2446" s="171" t="s">
        <v>6</v>
      </c>
      <c r="D2446" s="172" t="s">
        <v>25781</v>
      </c>
    </row>
    <row r="2447" spans="1:4" ht="21.9" customHeight="1" x14ac:dyDescent="0.25">
      <c r="A2447" s="170" t="s">
        <v>21323</v>
      </c>
      <c r="B2447" s="170" t="s">
        <v>21324</v>
      </c>
      <c r="C2447" s="171" t="s">
        <v>6</v>
      </c>
      <c r="D2447" s="172" t="s">
        <v>25782</v>
      </c>
    </row>
    <row r="2448" spans="1:4" ht="11.85" customHeight="1" x14ac:dyDescent="0.25">
      <c r="A2448" s="170" t="s">
        <v>21325</v>
      </c>
      <c r="B2448" s="170" t="s">
        <v>21326</v>
      </c>
      <c r="C2448" s="171" t="s">
        <v>6</v>
      </c>
      <c r="D2448" s="172" t="s">
        <v>25783</v>
      </c>
    </row>
    <row r="2449" spans="1:4" ht="12" customHeight="1" x14ac:dyDescent="0.25">
      <c r="A2449" s="170" t="s">
        <v>21327</v>
      </c>
      <c r="B2449" s="170" t="s">
        <v>21328</v>
      </c>
      <c r="C2449" s="171" t="s">
        <v>6</v>
      </c>
      <c r="D2449" s="172" t="s">
        <v>25784</v>
      </c>
    </row>
    <row r="2450" spans="1:4" ht="11.85" customHeight="1" x14ac:dyDescent="0.25">
      <c r="A2450" s="170" t="s">
        <v>21329</v>
      </c>
      <c r="B2450" s="170" t="s">
        <v>21330</v>
      </c>
      <c r="C2450" s="171" t="s">
        <v>6</v>
      </c>
      <c r="D2450" s="172" t="s">
        <v>25785</v>
      </c>
    </row>
    <row r="2451" spans="1:4" ht="11.85" customHeight="1" x14ac:dyDescent="0.25">
      <c r="A2451" s="170" t="s">
        <v>21331</v>
      </c>
      <c r="B2451" s="170" t="s">
        <v>21332</v>
      </c>
      <c r="C2451" s="171" t="s">
        <v>6</v>
      </c>
      <c r="D2451" s="172" t="s">
        <v>25786</v>
      </c>
    </row>
    <row r="2452" spans="1:4" ht="11.85" customHeight="1" x14ac:dyDescent="0.25">
      <c r="A2452" s="170" t="s">
        <v>21333</v>
      </c>
      <c r="B2452" s="170" t="s">
        <v>21334</v>
      </c>
      <c r="C2452" s="171" t="s">
        <v>6</v>
      </c>
      <c r="D2452" s="172" t="s">
        <v>25787</v>
      </c>
    </row>
    <row r="2453" spans="1:4" ht="11.85" customHeight="1" x14ac:dyDescent="0.25">
      <c r="A2453" s="170" t="s">
        <v>21335</v>
      </c>
      <c r="B2453" s="170" t="s">
        <v>21336</v>
      </c>
      <c r="C2453" s="171" t="s">
        <v>6</v>
      </c>
      <c r="D2453" s="172" t="s">
        <v>25788</v>
      </c>
    </row>
    <row r="2454" spans="1:4" ht="12" customHeight="1" x14ac:dyDescent="0.25">
      <c r="A2454" s="170" t="s">
        <v>21337</v>
      </c>
      <c r="B2454" s="170" t="s">
        <v>21338</v>
      </c>
      <c r="C2454" s="171" t="s">
        <v>6</v>
      </c>
      <c r="D2454" s="172" t="s">
        <v>25789</v>
      </c>
    </row>
    <row r="2455" spans="1:4" ht="11.85" customHeight="1" x14ac:dyDescent="0.25">
      <c r="A2455" s="170" t="s">
        <v>21339</v>
      </c>
      <c r="B2455" s="170" t="s">
        <v>21340</v>
      </c>
      <c r="C2455" s="171" t="s">
        <v>18677</v>
      </c>
      <c r="D2455" s="172" t="s">
        <v>25790</v>
      </c>
    </row>
    <row r="2456" spans="1:4" ht="11.85" customHeight="1" x14ac:dyDescent="0.25">
      <c r="A2456" s="170" t="s">
        <v>21341</v>
      </c>
      <c r="B2456" s="170" t="s">
        <v>21342</v>
      </c>
      <c r="C2456" s="171" t="s">
        <v>6</v>
      </c>
      <c r="D2456" s="172" t="s">
        <v>25791</v>
      </c>
    </row>
    <row r="2457" spans="1:4" ht="11.85" customHeight="1" x14ac:dyDescent="0.25">
      <c r="A2457" s="170" t="s">
        <v>21343</v>
      </c>
      <c r="B2457" s="170" t="s">
        <v>21344</v>
      </c>
      <c r="C2457" s="171" t="s">
        <v>6</v>
      </c>
      <c r="D2457" s="172" t="s">
        <v>24543</v>
      </c>
    </row>
    <row r="2458" spans="1:4" ht="11.85" customHeight="1" x14ac:dyDescent="0.25">
      <c r="A2458" s="170" t="s">
        <v>21345</v>
      </c>
      <c r="B2458" s="170" t="s">
        <v>21346</v>
      </c>
      <c r="C2458" s="171" t="s">
        <v>6</v>
      </c>
      <c r="D2458" s="172" t="s">
        <v>25792</v>
      </c>
    </row>
    <row r="2459" spans="1:4" ht="12" customHeight="1" x14ac:dyDescent="0.25">
      <c r="A2459" s="170" t="s">
        <v>21347</v>
      </c>
      <c r="B2459" s="170" t="s">
        <v>21348</v>
      </c>
      <c r="C2459" s="171" t="s">
        <v>6</v>
      </c>
      <c r="D2459" s="172" t="s">
        <v>24566</v>
      </c>
    </row>
    <row r="2460" spans="1:4" ht="11.85" customHeight="1" x14ac:dyDescent="0.25">
      <c r="A2460" s="170" t="s">
        <v>21349</v>
      </c>
      <c r="B2460" s="170" t="s">
        <v>21350</v>
      </c>
      <c r="C2460" s="171" t="s">
        <v>6</v>
      </c>
      <c r="D2460" s="172" t="s">
        <v>24090</v>
      </c>
    </row>
    <row r="2461" spans="1:4" ht="11.85" customHeight="1" x14ac:dyDescent="0.25">
      <c r="A2461" s="170" t="s">
        <v>21351</v>
      </c>
      <c r="B2461" s="170" t="s">
        <v>21352</v>
      </c>
      <c r="C2461" s="171" t="s">
        <v>6</v>
      </c>
      <c r="D2461" s="172" t="s">
        <v>25793</v>
      </c>
    </row>
    <row r="2462" spans="1:4" ht="11.85" customHeight="1" x14ac:dyDescent="0.25">
      <c r="A2462" s="170" t="s">
        <v>21353</v>
      </c>
      <c r="B2462" s="170" t="s">
        <v>21354</v>
      </c>
      <c r="C2462" s="171" t="s">
        <v>6</v>
      </c>
      <c r="D2462" s="172" t="s">
        <v>25793</v>
      </c>
    </row>
    <row r="2463" spans="1:4" ht="11.85" customHeight="1" x14ac:dyDescent="0.25">
      <c r="A2463" s="170" t="s">
        <v>21355</v>
      </c>
      <c r="B2463" s="170" t="s">
        <v>21356</v>
      </c>
      <c r="C2463" s="171" t="s">
        <v>6</v>
      </c>
      <c r="D2463" s="172" t="s">
        <v>25794</v>
      </c>
    </row>
    <row r="2464" spans="1:4" ht="11.85" customHeight="1" x14ac:dyDescent="0.25">
      <c r="A2464" s="173" t="s">
        <v>21357</v>
      </c>
      <c r="B2464" s="173" t="s">
        <v>21358</v>
      </c>
      <c r="C2464" s="174" t="s">
        <v>6</v>
      </c>
      <c r="D2464" s="175" t="s">
        <v>25795</v>
      </c>
    </row>
    <row r="2465" spans="1:4" ht="12" customHeight="1" x14ac:dyDescent="0.3">
      <c r="A2465"/>
      <c r="B2465"/>
      <c r="C2465"/>
      <c r="D2465"/>
    </row>
    <row r="2466" spans="1:4" ht="14.25" customHeight="1" x14ac:dyDescent="0.3">
      <c r="A2466" s="406" t="s">
        <v>24710</v>
      </c>
      <c r="B2466" s="406"/>
      <c r="C2466"/>
      <c r="D2466"/>
    </row>
    <row r="2467" spans="1:4" ht="1.65" customHeight="1" x14ac:dyDescent="0.3">
      <c r="A2467" s="406"/>
      <c r="B2467" s="406"/>
      <c r="C2467"/>
      <c r="D2467"/>
    </row>
    <row r="2468" spans="1:4" ht="7.35" customHeight="1" x14ac:dyDescent="0.3">
      <c r="A2468"/>
      <c r="B2468"/>
      <c r="C2468"/>
      <c r="D2468"/>
    </row>
    <row r="2469" spans="1:4" ht="0.75" customHeight="1" x14ac:dyDescent="0.3">
      <c r="A2469"/>
      <c r="B2469"/>
      <c r="C2469"/>
      <c r="D2469"/>
    </row>
    <row r="2470" spans="1:4" ht="15.6" x14ac:dyDescent="0.3">
      <c r="A2470"/>
      <c r="B2470"/>
      <c r="C2470" s="404"/>
      <c r="D2470" s="404"/>
    </row>
    <row r="2471" spans="1:4" ht="13.5" customHeight="1" x14ac:dyDescent="0.3">
      <c r="A2471"/>
      <c r="B2471"/>
      <c r="C2471"/>
      <c r="D2471"/>
    </row>
    <row r="2472" spans="1:4" ht="48.6" customHeight="1" x14ac:dyDescent="0.3">
      <c r="A2472"/>
      <c r="B2472"/>
      <c r="C2472"/>
      <c r="D2472"/>
    </row>
    <row r="2473" spans="1:4" ht="13.5" customHeight="1" x14ac:dyDescent="0.3">
      <c r="A2473"/>
      <c r="B2473"/>
      <c r="C2473"/>
      <c r="D2473"/>
    </row>
    <row r="2474" spans="1:4" ht="11.1" customHeight="1" x14ac:dyDescent="0.25">
      <c r="A2474" s="405" t="s">
        <v>24685</v>
      </c>
      <c r="B2474" s="405"/>
      <c r="C2474" s="167"/>
      <c r="D2474" s="167"/>
    </row>
    <row r="2475" spans="1:4" ht="11.25" customHeight="1" x14ac:dyDescent="0.3">
      <c r="A2475"/>
      <c r="B2475"/>
      <c r="C2475"/>
      <c r="D2475"/>
    </row>
    <row r="2476" spans="1:4" ht="24.9" customHeight="1" x14ac:dyDescent="0.3">
      <c r="A2476" s="169" t="s">
        <v>17748</v>
      </c>
      <c r="B2476" s="169" t="s">
        <v>5161</v>
      </c>
      <c r="C2476"/>
      <c r="D2476"/>
    </row>
    <row r="2477" spans="1:4" ht="9" customHeight="1" x14ac:dyDescent="0.3">
      <c r="A2477"/>
      <c r="B2477"/>
      <c r="C2477"/>
      <c r="D2477"/>
    </row>
    <row r="2478" spans="1:4" ht="12.15" customHeight="1" x14ac:dyDescent="0.25">
      <c r="A2478" s="407" t="s">
        <v>21359</v>
      </c>
      <c r="B2478" s="407" t="s">
        <v>21360</v>
      </c>
      <c r="C2478" s="408" t="s">
        <v>6</v>
      </c>
      <c r="D2478" s="409" t="s">
        <v>25796</v>
      </c>
    </row>
    <row r="2479" spans="1:4" ht="0.6" customHeight="1" x14ac:dyDescent="0.25">
      <c r="A2479" s="407"/>
      <c r="B2479" s="407"/>
      <c r="C2479" s="408"/>
      <c r="D2479" s="409"/>
    </row>
    <row r="2480" spans="1:4" ht="11.4" customHeight="1" x14ac:dyDescent="0.25">
      <c r="A2480" s="170" t="s">
        <v>21361</v>
      </c>
      <c r="B2480" s="170" t="s">
        <v>21362</v>
      </c>
      <c r="C2480" s="171" t="s">
        <v>6</v>
      </c>
      <c r="D2480" s="172" t="s">
        <v>25797</v>
      </c>
    </row>
    <row r="2481" spans="1:4" ht="11.85" customHeight="1" x14ac:dyDescent="0.25">
      <c r="A2481" s="170" t="s">
        <v>21363</v>
      </c>
      <c r="B2481" s="170" t="s">
        <v>21364</v>
      </c>
      <c r="C2481" s="171" t="s">
        <v>6</v>
      </c>
      <c r="D2481" s="172" t="s">
        <v>25798</v>
      </c>
    </row>
    <row r="2482" spans="1:4" ht="11.85" customHeight="1" x14ac:dyDescent="0.25">
      <c r="A2482" s="170" t="s">
        <v>21365</v>
      </c>
      <c r="B2482" s="170" t="s">
        <v>21366</v>
      </c>
      <c r="C2482" s="171" t="s">
        <v>6</v>
      </c>
      <c r="D2482" s="172" t="s">
        <v>25799</v>
      </c>
    </row>
    <row r="2483" spans="1:4" ht="11.85" customHeight="1" x14ac:dyDescent="0.25">
      <c r="A2483" s="170" t="s">
        <v>21367</v>
      </c>
      <c r="B2483" s="170" t="s">
        <v>21368</v>
      </c>
      <c r="C2483" s="171" t="s">
        <v>6</v>
      </c>
      <c r="D2483" s="172" t="s">
        <v>25800</v>
      </c>
    </row>
    <row r="2484" spans="1:4" ht="11.85" customHeight="1" x14ac:dyDescent="0.25">
      <c r="A2484" s="170" t="s">
        <v>21369</v>
      </c>
      <c r="B2484" s="170" t="s">
        <v>21370</v>
      </c>
      <c r="C2484" s="171" t="s">
        <v>6</v>
      </c>
      <c r="D2484" s="172" t="s">
        <v>25801</v>
      </c>
    </row>
    <row r="2485" spans="1:4" ht="12" customHeight="1" x14ac:dyDescent="0.25">
      <c r="A2485" s="170" t="s">
        <v>21371</v>
      </c>
      <c r="B2485" s="170" t="s">
        <v>21372</v>
      </c>
      <c r="C2485" s="171" t="s">
        <v>6</v>
      </c>
      <c r="D2485" s="172" t="s">
        <v>25802</v>
      </c>
    </row>
    <row r="2486" spans="1:4" ht="11.85" customHeight="1" x14ac:dyDescent="0.25">
      <c r="A2486" s="170" t="s">
        <v>21373</v>
      </c>
      <c r="B2486" s="170" t="s">
        <v>21374</v>
      </c>
      <c r="C2486" s="171" t="s">
        <v>6</v>
      </c>
      <c r="D2486" s="172" t="s">
        <v>25803</v>
      </c>
    </row>
    <row r="2487" spans="1:4" ht="11.85" customHeight="1" x14ac:dyDescent="0.25">
      <c r="A2487" s="170" t="s">
        <v>21375</v>
      </c>
      <c r="B2487" s="170" t="s">
        <v>21376</v>
      </c>
      <c r="C2487" s="171" t="s">
        <v>6</v>
      </c>
      <c r="D2487" s="172" t="s">
        <v>25804</v>
      </c>
    </row>
    <row r="2488" spans="1:4" ht="11.85" customHeight="1" x14ac:dyDescent="0.25">
      <c r="A2488" s="170" t="s">
        <v>21377</v>
      </c>
      <c r="B2488" s="170" t="s">
        <v>21378</v>
      </c>
      <c r="C2488" s="171" t="s">
        <v>17789</v>
      </c>
      <c r="D2488" s="172" t="s">
        <v>24704</v>
      </c>
    </row>
    <row r="2489" spans="1:4" ht="11.85" customHeight="1" x14ac:dyDescent="0.25">
      <c r="A2489" s="170" t="s">
        <v>21379</v>
      </c>
      <c r="B2489" s="170" t="s">
        <v>21380</v>
      </c>
      <c r="C2489" s="171" t="s">
        <v>6</v>
      </c>
      <c r="D2489" s="172" t="s">
        <v>25805</v>
      </c>
    </row>
    <row r="2490" spans="1:4" ht="11.85" customHeight="1" x14ac:dyDescent="0.25">
      <c r="A2490" s="170" t="s">
        <v>21381</v>
      </c>
      <c r="B2490" s="170" t="s">
        <v>21382</v>
      </c>
      <c r="C2490" s="171" t="s">
        <v>6</v>
      </c>
      <c r="D2490" s="172" t="s">
        <v>17740</v>
      </c>
    </row>
    <row r="2491" spans="1:4" ht="12" customHeight="1" x14ac:dyDescent="0.25">
      <c r="A2491" s="170" t="s">
        <v>21383</v>
      </c>
      <c r="B2491" s="170" t="s">
        <v>21384</v>
      </c>
      <c r="C2491" s="171" t="s">
        <v>6</v>
      </c>
      <c r="D2491" s="172" t="s">
        <v>17729</v>
      </c>
    </row>
    <row r="2492" spans="1:4" ht="11.85" customHeight="1" x14ac:dyDescent="0.25">
      <c r="A2492" s="170" t="s">
        <v>21385</v>
      </c>
      <c r="B2492" s="170" t="s">
        <v>21386</v>
      </c>
      <c r="C2492" s="171" t="s">
        <v>6</v>
      </c>
      <c r="D2492" s="172" t="s">
        <v>24036</v>
      </c>
    </row>
    <row r="2493" spans="1:4" ht="11.85" customHeight="1" x14ac:dyDescent="0.25">
      <c r="A2493" s="170" t="s">
        <v>21387</v>
      </c>
      <c r="B2493" s="170" t="s">
        <v>21388</v>
      </c>
      <c r="C2493" s="171" t="s">
        <v>6</v>
      </c>
      <c r="D2493" s="172" t="s">
        <v>25806</v>
      </c>
    </row>
    <row r="2494" spans="1:4" ht="11.85" customHeight="1" x14ac:dyDescent="0.25">
      <c r="A2494" s="170" t="s">
        <v>21389</v>
      </c>
      <c r="B2494" s="170" t="s">
        <v>21390</v>
      </c>
      <c r="C2494" s="171" t="s">
        <v>6</v>
      </c>
      <c r="D2494" s="172" t="s">
        <v>1037</v>
      </c>
    </row>
    <row r="2495" spans="1:4" ht="11.85" customHeight="1" x14ac:dyDescent="0.25">
      <c r="A2495" s="170" t="s">
        <v>21391</v>
      </c>
      <c r="B2495" s="170" t="s">
        <v>21392</v>
      </c>
      <c r="C2495" s="171" t="s">
        <v>6</v>
      </c>
      <c r="D2495" s="172" t="s">
        <v>23908</v>
      </c>
    </row>
    <row r="2496" spans="1:4" ht="12" customHeight="1" x14ac:dyDescent="0.25">
      <c r="A2496" s="170" t="s">
        <v>21393</v>
      </c>
      <c r="B2496" s="170" t="s">
        <v>21394</v>
      </c>
      <c r="C2496" s="171" t="s">
        <v>6</v>
      </c>
      <c r="D2496" s="172" t="s">
        <v>59</v>
      </c>
    </row>
    <row r="2497" spans="1:4" ht="11.85" customHeight="1" x14ac:dyDescent="0.25">
      <c r="A2497" s="170" t="s">
        <v>21395</v>
      </c>
      <c r="B2497" s="170" t="s">
        <v>21396</v>
      </c>
      <c r="C2497" s="171" t="s">
        <v>6</v>
      </c>
      <c r="D2497" s="172" t="s">
        <v>911</v>
      </c>
    </row>
    <row r="2498" spans="1:4" ht="11.85" customHeight="1" x14ac:dyDescent="0.25">
      <c r="A2498" s="170" t="s">
        <v>21397</v>
      </c>
      <c r="B2498" s="170" t="s">
        <v>21398</v>
      </c>
      <c r="C2498" s="171" t="s">
        <v>6</v>
      </c>
      <c r="D2498" s="172" t="s">
        <v>24046</v>
      </c>
    </row>
    <row r="2499" spans="1:4" ht="11.85" customHeight="1" x14ac:dyDescent="0.25">
      <c r="A2499" s="170" t="s">
        <v>21399</v>
      </c>
      <c r="B2499" s="170" t="s">
        <v>21400</v>
      </c>
      <c r="C2499" s="171" t="s">
        <v>6</v>
      </c>
      <c r="D2499" s="172" t="s">
        <v>1063</v>
      </c>
    </row>
    <row r="2500" spans="1:4" ht="11.85" customHeight="1" x14ac:dyDescent="0.25">
      <c r="A2500" s="170" t="s">
        <v>21401</v>
      </c>
      <c r="B2500" s="170" t="s">
        <v>21402</v>
      </c>
      <c r="C2500" s="171" t="s">
        <v>6</v>
      </c>
      <c r="D2500" s="172" t="s">
        <v>17694</v>
      </c>
    </row>
    <row r="2501" spans="1:4" ht="11.85" customHeight="1" x14ac:dyDescent="0.25">
      <c r="A2501" s="170" t="s">
        <v>21403</v>
      </c>
      <c r="B2501" s="170" t="s">
        <v>21404</v>
      </c>
      <c r="C2501" s="171" t="s">
        <v>6</v>
      </c>
      <c r="D2501" s="172" t="s">
        <v>25807</v>
      </c>
    </row>
    <row r="2502" spans="1:4" ht="11.85" customHeight="1" x14ac:dyDescent="0.25">
      <c r="A2502" s="170" t="s">
        <v>21405</v>
      </c>
      <c r="B2502" s="170" t="s">
        <v>21406</v>
      </c>
      <c r="C2502" s="171" t="s">
        <v>6</v>
      </c>
      <c r="D2502" s="172" t="s">
        <v>25808</v>
      </c>
    </row>
    <row r="2503" spans="1:4" ht="11.85" customHeight="1" x14ac:dyDescent="0.25">
      <c r="A2503" s="170" t="s">
        <v>21407</v>
      </c>
      <c r="B2503" s="170" t="s">
        <v>21408</v>
      </c>
      <c r="C2503" s="171" t="s">
        <v>6</v>
      </c>
      <c r="D2503" s="172" t="s">
        <v>24525</v>
      </c>
    </row>
    <row r="2504" spans="1:4" ht="11.85" customHeight="1" x14ac:dyDescent="0.25">
      <c r="A2504" s="170" t="s">
        <v>21409</v>
      </c>
      <c r="B2504" s="170" t="s">
        <v>21410</v>
      </c>
      <c r="C2504" s="171" t="s">
        <v>6</v>
      </c>
      <c r="D2504" s="172" t="s">
        <v>24508</v>
      </c>
    </row>
    <row r="2505" spans="1:4" ht="11.85" customHeight="1" x14ac:dyDescent="0.25">
      <c r="A2505" s="170" t="s">
        <v>21411</v>
      </c>
      <c r="B2505" s="170" t="s">
        <v>21412</v>
      </c>
      <c r="C2505" s="171" t="s">
        <v>6</v>
      </c>
      <c r="D2505" s="172" t="s">
        <v>24357</v>
      </c>
    </row>
    <row r="2506" spans="1:4" ht="11.85" customHeight="1" x14ac:dyDescent="0.25">
      <c r="A2506" s="170" t="s">
        <v>21413</v>
      </c>
      <c r="B2506" s="170" t="s">
        <v>21414</v>
      </c>
      <c r="C2506" s="171" t="s">
        <v>6</v>
      </c>
      <c r="D2506" s="172" t="s">
        <v>24587</v>
      </c>
    </row>
    <row r="2507" spans="1:4" ht="12" customHeight="1" x14ac:dyDescent="0.25">
      <c r="A2507" s="170" t="s">
        <v>21415</v>
      </c>
      <c r="B2507" s="170" t="s">
        <v>21416</v>
      </c>
      <c r="C2507" s="171" t="s">
        <v>6</v>
      </c>
      <c r="D2507" s="172" t="s">
        <v>25809</v>
      </c>
    </row>
    <row r="2508" spans="1:4" ht="11.85" customHeight="1" x14ac:dyDescent="0.25">
      <c r="A2508" s="170" t="s">
        <v>21417</v>
      </c>
      <c r="B2508" s="170" t="s">
        <v>21418</v>
      </c>
      <c r="C2508" s="171" t="s">
        <v>47</v>
      </c>
      <c r="D2508" s="172" t="s">
        <v>25810</v>
      </c>
    </row>
    <row r="2509" spans="1:4" ht="11.85" customHeight="1" x14ac:dyDescent="0.25">
      <c r="A2509" s="170" t="s">
        <v>21419</v>
      </c>
      <c r="B2509" s="170" t="s">
        <v>21420</v>
      </c>
      <c r="C2509" s="171" t="s">
        <v>6</v>
      </c>
      <c r="D2509" s="172" t="s">
        <v>24077</v>
      </c>
    </row>
    <row r="2510" spans="1:4" ht="11.85" customHeight="1" x14ac:dyDescent="0.25">
      <c r="A2510" s="170" t="s">
        <v>21421</v>
      </c>
      <c r="B2510" s="170" t="s">
        <v>21422</v>
      </c>
      <c r="C2510" s="171" t="s">
        <v>6</v>
      </c>
      <c r="D2510" s="172" t="s">
        <v>25811</v>
      </c>
    </row>
    <row r="2511" spans="1:4" ht="11.85" customHeight="1" x14ac:dyDescent="0.25">
      <c r="A2511" s="170" t="s">
        <v>21423</v>
      </c>
      <c r="B2511" s="170" t="s">
        <v>21424</v>
      </c>
      <c r="C2511" s="171" t="s">
        <v>6</v>
      </c>
      <c r="D2511" s="172" t="s">
        <v>25812</v>
      </c>
    </row>
    <row r="2512" spans="1:4" ht="12" customHeight="1" x14ac:dyDescent="0.25">
      <c r="A2512" s="170" t="s">
        <v>21425</v>
      </c>
      <c r="B2512" s="170" t="s">
        <v>21426</v>
      </c>
      <c r="C2512" s="171" t="s">
        <v>6</v>
      </c>
      <c r="D2512" s="172" t="s">
        <v>25813</v>
      </c>
    </row>
    <row r="2513" spans="1:4" ht="11.85" customHeight="1" x14ac:dyDescent="0.25">
      <c r="A2513" s="170" t="s">
        <v>21427</v>
      </c>
      <c r="B2513" s="170" t="s">
        <v>21428</v>
      </c>
      <c r="C2513" s="171" t="s">
        <v>6</v>
      </c>
      <c r="D2513" s="172" t="s">
        <v>25814</v>
      </c>
    </row>
    <row r="2514" spans="1:4" ht="11.85" customHeight="1" x14ac:dyDescent="0.25">
      <c r="A2514" s="170" t="s">
        <v>21429</v>
      </c>
      <c r="B2514" s="170" t="s">
        <v>21430</v>
      </c>
      <c r="C2514" s="171" t="s">
        <v>37</v>
      </c>
      <c r="D2514" s="172" t="s">
        <v>24416</v>
      </c>
    </row>
    <row r="2515" spans="1:4" ht="21.9" customHeight="1" x14ac:dyDescent="0.25">
      <c r="A2515" s="170" t="s">
        <v>21431</v>
      </c>
      <c r="B2515" s="170" t="s">
        <v>21432</v>
      </c>
      <c r="C2515" s="171" t="s">
        <v>17789</v>
      </c>
      <c r="D2515" s="172" t="s">
        <v>24704</v>
      </c>
    </row>
    <row r="2516" spans="1:4" ht="11.85" customHeight="1" x14ac:dyDescent="0.25">
      <c r="A2516" s="170" t="s">
        <v>21433</v>
      </c>
      <c r="B2516" s="170" t="s">
        <v>21434</v>
      </c>
      <c r="C2516" s="171" t="s">
        <v>6</v>
      </c>
      <c r="D2516" s="172" t="s">
        <v>25815</v>
      </c>
    </row>
    <row r="2517" spans="1:4" ht="11.85" customHeight="1" x14ac:dyDescent="0.25">
      <c r="A2517" s="170" t="s">
        <v>21435</v>
      </c>
      <c r="B2517" s="170" t="s">
        <v>21436</v>
      </c>
      <c r="C2517" s="171" t="s">
        <v>6</v>
      </c>
      <c r="D2517" s="172" t="s">
        <v>25816</v>
      </c>
    </row>
    <row r="2518" spans="1:4" ht="11.85" customHeight="1" x14ac:dyDescent="0.25">
      <c r="A2518" s="170" t="s">
        <v>21437</v>
      </c>
      <c r="B2518" s="170" t="s">
        <v>21438</v>
      </c>
      <c r="C2518" s="171" t="s">
        <v>6</v>
      </c>
      <c r="D2518" s="172" t="s">
        <v>25817</v>
      </c>
    </row>
    <row r="2519" spans="1:4" ht="11.85" customHeight="1" x14ac:dyDescent="0.25">
      <c r="A2519" s="170" t="s">
        <v>21439</v>
      </c>
      <c r="B2519" s="170" t="s">
        <v>21440</v>
      </c>
      <c r="C2519" s="171" t="s">
        <v>6</v>
      </c>
      <c r="D2519" s="172" t="s">
        <v>25818</v>
      </c>
    </row>
    <row r="2520" spans="1:4" ht="11.85" customHeight="1" x14ac:dyDescent="0.25">
      <c r="A2520" s="170" t="s">
        <v>21441</v>
      </c>
      <c r="B2520" s="170" t="s">
        <v>21442</v>
      </c>
      <c r="C2520" s="171" t="s">
        <v>6</v>
      </c>
      <c r="D2520" s="172" t="s">
        <v>24400</v>
      </c>
    </row>
    <row r="2521" spans="1:4" ht="11.85" customHeight="1" x14ac:dyDescent="0.25">
      <c r="A2521" s="170" t="s">
        <v>21443</v>
      </c>
      <c r="B2521" s="170" t="s">
        <v>21444</v>
      </c>
      <c r="C2521" s="171" t="s">
        <v>6</v>
      </c>
      <c r="D2521" s="172" t="s">
        <v>24523</v>
      </c>
    </row>
    <row r="2522" spans="1:4" ht="12" customHeight="1" x14ac:dyDescent="0.25">
      <c r="A2522" s="170" t="s">
        <v>21445</v>
      </c>
      <c r="B2522" s="170" t="s">
        <v>21446</v>
      </c>
      <c r="C2522" s="171" t="s">
        <v>6</v>
      </c>
      <c r="D2522" s="172" t="s">
        <v>24342</v>
      </c>
    </row>
    <row r="2523" spans="1:4" ht="11.85" customHeight="1" x14ac:dyDescent="0.25">
      <c r="A2523" s="170" t="s">
        <v>21447</v>
      </c>
      <c r="B2523" s="170" t="s">
        <v>21448</v>
      </c>
      <c r="C2523" s="171" t="s">
        <v>6</v>
      </c>
      <c r="D2523" s="172" t="s">
        <v>23959</v>
      </c>
    </row>
    <row r="2524" spans="1:4" ht="11.85" customHeight="1" x14ac:dyDescent="0.25">
      <c r="A2524" s="170" t="s">
        <v>21449</v>
      </c>
      <c r="B2524" s="170" t="s">
        <v>21450</v>
      </c>
      <c r="C2524" s="171" t="s">
        <v>6</v>
      </c>
      <c r="D2524" s="172" t="s">
        <v>25819</v>
      </c>
    </row>
    <row r="2525" spans="1:4" ht="11.85" customHeight="1" x14ac:dyDescent="0.25">
      <c r="A2525" s="170" t="s">
        <v>21451</v>
      </c>
      <c r="B2525" s="170" t="s">
        <v>21452</v>
      </c>
      <c r="C2525" s="171" t="s">
        <v>6</v>
      </c>
      <c r="D2525" s="172" t="s">
        <v>25820</v>
      </c>
    </row>
    <row r="2526" spans="1:4" ht="11.85" customHeight="1" x14ac:dyDescent="0.25">
      <c r="A2526" s="170" t="s">
        <v>21453</v>
      </c>
      <c r="B2526" s="170" t="s">
        <v>21454</v>
      </c>
      <c r="C2526" s="171" t="s">
        <v>6</v>
      </c>
      <c r="D2526" s="172" t="s">
        <v>25821</v>
      </c>
    </row>
    <row r="2527" spans="1:4" ht="11.85" customHeight="1" x14ac:dyDescent="0.25">
      <c r="A2527" s="170" t="s">
        <v>21455</v>
      </c>
      <c r="B2527" s="170" t="s">
        <v>21456</v>
      </c>
      <c r="C2527" s="171" t="s">
        <v>6</v>
      </c>
      <c r="D2527" s="172" t="s">
        <v>25822</v>
      </c>
    </row>
    <row r="2528" spans="1:4" ht="12" customHeight="1" x14ac:dyDescent="0.25">
      <c r="A2528" s="173" t="s">
        <v>21457</v>
      </c>
      <c r="B2528" s="173" t="s">
        <v>21458</v>
      </c>
      <c r="C2528" s="174" t="s">
        <v>6</v>
      </c>
      <c r="D2528" s="175" t="s">
        <v>24347</v>
      </c>
    </row>
    <row r="2529" spans="1:4" ht="11.85" customHeight="1" x14ac:dyDescent="0.3">
      <c r="A2529"/>
      <c r="B2529"/>
      <c r="C2529"/>
      <c r="D2529"/>
    </row>
    <row r="2530" spans="1:4" ht="11.25" customHeight="1" x14ac:dyDescent="0.3">
      <c r="A2530" s="406" t="s">
        <v>24710</v>
      </c>
      <c r="B2530" s="406"/>
      <c r="C2530"/>
      <c r="D2530"/>
    </row>
    <row r="2531" spans="1:4" ht="1.65" customHeight="1" x14ac:dyDescent="0.3">
      <c r="A2531" s="406"/>
      <c r="B2531" s="406"/>
      <c r="C2531"/>
      <c r="D2531"/>
    </row>
    <row r="2532" spans="1:4" ht="7.35" customHeight="1" x14ac:dyDescent="0.3">
      <c r="A2532"/>
      <c r="B2532"/>
      <c r="C2532"/>
      <c r="D2532"/>
    </row>
    <row r="2533" spans="1:4" ht="0.75" customHeight="1" x14ac:dyDescent="0.3">
      <c r="A2533"/>
      <c r="B2533"/>
      <c r="C2533"/>
      <c r="D2533"/>
    </row>
    <row r="2534" spans="1:4" ht="15.6" x14ac:dyDescent="0.3">
      <c r="A2534"/>
      <c r="B2534"/>
      <c r="C2534" s="404"/>
      <c r="D2534" s="404"/>
    </row>
    <row r="2535" spans="1:4" ht="13.5" customHeight="1" x14ac:dyDescent="0.3">
      <c r="A2535"/>
      <c r="B2535"/>
      <c r="C2535"/>
      <c r="D2535"/>
    </row>
    <row r="2536" spans="1:4" ht="48.6" customHeight="1" x14ac:dyDescent="0.3">
      <c r="A2536"/>
      <c r="B2536"/>
      <c r="C2536"/>
      <c r="D2536"/>
    </row>
    <row r="2537" spans="1:4" ht="13.5" customHeight="1" x14ac:dyDescent="0.3">
      <c r="A2537"/>
      <c r="B2537"/>
      <c r="C2537"/>
      <c r="D2537"/>
    </row>
    <row r="2538" spans="1:4" ht="11.1" customHeight="1" x14ac:dyDescent="0.25">
      <c r="A2538" s="405" t="s">
        <v>24685</v>
      </c>
      <c r="B2538" s="405"/>
      <c r="C2538" s="167"/>
      <c r="D2538" s="167"/>
    </row>
    <row r="2539" spans="1:4" ht="11.25" customHeight="1" x14ac:dyDescent="0.3">
      <c r="A2539"/>
      <c r="B2539"/>
      <c r="C2539"/>
      <c r="D2539"/>
    </row>
    <row r="2540" spans="1:4" ht="24.9" customHeight="1" x14ac:dyDescent="0.3">
      <c r="A2540" s="169" t="s">
        <v>17748</v>
      </c>
      <c r="B2540" s="169" t="s">
        <v>5161</v>
      </c>
      <c r="C2540"/>
      <c r="D2540"/>
    </row>
    <row r="2541" spans="1:4" ht="9" customHeight="1" x14ac:dyDescent="0.3">
      <c r="A2541"/>
      <c r="B2541"/>
      <c r="C2541"/>
      <c r="D2541"/>
    </row>
    <row r="2542" spans="1:4" ht="12.15" customHeight="1" x14ac:dyDescent="0.25">
      <c r="A2542" s="407" t="s">
        <v>21459</v>
      </c>
      <c r="B2542" s="407" t="s">
        <v>21460</v>
      </c>
      <c r="C2542" s="408" t="s">
        <v>6</v>
      </c>
      <c r="D2542" s="409" t="s">
        <v>25823</v>
      </c>
    </row>
    <row r="2543" spans="1:4" ht="0.6" customHeight="1" x14ac:dyDescent="0.25">
      <c r="A2543" s="407"/>
      <c r="B2543" s="407"/>
      <c r="C2543" s="408"/>
      <c r="D2543" s="409"/>
    </row>
    <row r="2544" spans="1:4" ht="21.75" customHeight="1" x14ac:dyDescent="0.25">
      <c r="A2544" s="170" t="s">
        <v>21461</v>
      </c>
      <c r="B2544" s="170" t="s">
        <v>20275</v>
      </c>
      <c r="C2544" s="171" t="s">
        <v>6</v>
      </c>
      <c r="D2544" s="172" t="s">
        <v>25538</v>
      </c>
    </row>
    <row r="2545" spans="1:4" ht="21.9" customHeight="1" x14ac:dyDescent="0.25">
      <c r="A2545" s="170" t="s">
        <v>21462</v>
      </c>
      <c r="B2545" s="170" t="s">
        <v>21463</v>
      </c>
      <c r="C2545" s="171" t="s">
        <v>6</v>
      </c>
      <c r="D2545" s="172" t="s">
        <v>25824</v>
      </c>
    </row>
    <row r="2546" spans="1:4" ht="21.9" customHeight="1" x14ac:dyDescent="0.25">
      <c r="A2546" s="170" t="s">
        <v>21464</v>
      </c>
      <c r="B2546" s="170" t="s">
        <v>21465</v>
      </c>
      <c r="C2546" s="171" t="s">
        <v>6</v>
      </c>
      <c r="D2546" s="172" t="s">
        <v>25825</v>
      </c>
    </row>
    <row r="2547" spans="1:4" ht="21.9" customHeight="1" x14ac:dyDescent="0.25">
      <c r="A2547" s="170" t="s">
        <v>21466</v>
      </c>
      <c r="B2547" s="170" t="s">
        <v>21467</v>
      </c>
      <c r="C2547" s="171" t="s">
        <v>6</v>
      </c>
      <c r="D2547" s="172" t="s">
        <v>25826</v>
      </c>
    </row>
    <row r="2548" spans="1:4" ht="11.85" customHeight="1" x14ac:dyDescent="0.25">
      <c r="A2548" s="170" t="s">
        <v>21468</v>
      </c>
      <c r="B2548" s="170" t="s">
        <v>21469</v>
      </c>
      <c r="C2548" s="171" t="s">
        <v>6</v>
      </c>
      <c r="D2548" s="172" t="s">
        <v>24322</v>
      </c>
    </row>
    <row r="2549" spans="1:4" ht="11.85" customHeight="1" x14ac:dyDescent="0.25">
      <c r="A2549" s="170" t="s">
        <v>21470</v>
      </c>
      <c r="B2549" s="170" t="s">
        <v>21471</v>
      </c>
      <c r="C2549" s="171" t="s">
        <v>6</v>
      </c>
      <c r="D2549" s="172" t="s">
        <v>25827</v>
      </c>
    </row>
    <row r="2550" spans="1:4" ht="11.85" customHeight="1" x14ac:dyDescent="0.25">
      <c r="A2550" s="170" t="s">
        <v>21472</v>
      </c>
      <c r="B2550" s="170" t="s">
        <v>21473</v>
      </c>
      <c r="C2550" s="171" t="s">
        <v>6</v>
      </c>
      <c r="D2550" s="172" t="s">
        <v>25828</v>
      </c>
    </row>
    <row r="2551" spans="1:4" ht="11.85" customHeight="1" x14ac:dyDescent="0.25">
      <c r="A2551" s="170" t="s">
        <v>21474</v>
      </c>
      <c r="B2551" s="170" t="s">
        <v>21475</v>
      </c>
      <c r="C2551" s="171" t="s">
        <v>6</v>
      </c>
      <c r="D2551" s="172" t="s">
        <v>25829</v>
      </c>
    </row>
    <row r="2552" spans="1:4" ht="11.85" customHeight="1" x14ac:dyDescent="0.25">
      <c r="A2552" s="170" t="s">
        <v>21476</v>
      </c>
      <c r="B2552" s="170" t="s">
        <v>21477</v>
      </c>
      <c r="C2552" s="171" t="s">
        <v>6</v>
      </c>
      <c r="D2552" s="172" t="s">
        <v>25830</v>
      </c>
    </row>
    <row r="2553" spans="1:4" ht="12" customHeight="1" x14ac:dyDescent="0.25">
      <c r="A2553" s="170" t="s">
        <v>21478</v>
      </c>
      <c r="B2553" s="170" t="s">
        <v>21479</v>
      </c>
      <c r="C2553" s="171" t="s">
        <v>6</v>
      </c>
      <c r="D2553" s="172" t="s">
        <v>25831</v>
      </c>
    </row>
    <row r="2554" spans="1:4" ht="11.85" customHeight="1" x14ac:dyDescent="0.25">
      <c r="A2554" s="170" t="s">
        <v>21480</v>
      </c>
      <c r="B2554" s="170" t="s">
        <v>21432</v>
      </c>
      <c r="C2554" s="171" t="s">
        <v>17789</v>
      </c>
      <c r="D2554" s="172" t="s">
        <v>24704</v>
      </c>
    </row>
    <row r="2555" spans="1:4" ht="11.85" customHeight="1" x14ac:dyDescent="0.25">
      <c r="A2555" s="170" t="s">
        <v>21481</v>
      </c>
      <c r="B2555" s="170" t="s">
        <v>21482</v>
      </c>
      <c r="C2555" s="171" t="s">
        <v>6</v>
      </c>
      <c r="D2555" s="172" t="s">
        <v>24398</v>
      </c>
    </row>
    <row r="2556" spans="1:4" ht="11.85" customHeight="1" x14ac:dyDescent="0.25">
      <c r="A2556" s="170" t="s">
        <v>21484</v>
      </c>
      <c r="B2556" s="170" t="s">
        <v>21485</v>
      </c>
      <c r="C2556" s="171" t="s">
        <v>6</v>
      </c>
      <c r="D2556" s="172" t="s">
        <v>24571</v>
      </c>
    </row>
    <row r="2557" spans="1:4" ht="11.85" customHeight="1" x14ac:dyDescent="0.25">
      <c r="A2557" s="170" t="s">
        <v>21486</v>
      </c>
      <c r="B2557" s="170" t="s">
        <v>21487</v>
      </c>
      <c r="C2557" s="171" t="s">
        <v>6</v>
      </c>
      <c r="D2557" s="172" t="s">
        <v>23989</v>
      </c>
    </row>
    <row r="2558" spans="1:4" ht="11.85" customHeight="1" x14ac:dyDescent="0.25">
      <c r="A2558" s="170" t="s">
        <v>21488</v>
      </c>
      <c r="B2558" s="170" t="s">
        <v>21489</v>
      </c>
      <c r="C2558" s="171" t="s">
        <v>6</v>
      </c>
      <c r="D2558" s="172" t="s">
        <v>23939</v>
      </c>
    </row>
    <row r="2559" spans="1:4" ht="11.85" customHeight="1" x14ac:dyDescent="0.25">
      <c r="A2559" s="170" t="s">
        <v>21490</v>
      </c>
      <c r="B2559" s="170" t="s">
        <v>21491</v>
      </c>
      <c r="C2559" s="171" t="s">
        <v>6</v>
      </c>
      <c r="D2559" s="172" t="s">
        <v>24305</v>
      </c>
    </row>
    <row r="2560" spans="1:4" ht="11.85" customHeight="1" x14ac:dyDescent="0.25">
      <c r="A2560" s="170" t="s">
        <v>21492</v>
      </c>
      <c r="B2560" s="170" t="s">
        <v>21493</v>
      </c>
      <c r="C2560" s="171" t="s">
        <v>6</v>
      </c>
      <c r="D2560" s="172" t="s">
        <v>24389</v>
      </c>
    </row>
    <row r="2561" spans="1:4" ht="11.85" customHeight="1" x14ac:dyDescent="0.25">
      <c r="A2561" s="170" t="s">
        <v>21494</v>
      </c>
      <c r="B2561" s="170" t="s">
        <v>21495</v>
      </c>
      <c r="C2561" s="171" t="s">
        <v>6</v>
      </c>
      <c r="D2561" s="172" t="s">
        <v>24482</v>
      </c>
    </row>
    <row r="2562" spans="1:4" ht="11.85" customHeight="1" x14ac:dyDescent="0.25">
      <c r="A2562" s="170" t="s">
        <v>21496</v>
      </c>
      <c r="B2562" s="170" t="s">
        <v>21497</v>
      </c>
      <c r="C2562" s="171" t="s">
        <v>6</v>
      </c>
      <c r="D2562" s="172" t="s">
        <v>24346</v>
      </c>
    </row>
    <row r="2563" spans="1:4" ht="12" customHeight="1" x14ac:dyDescent="0.25">
      <c r="A2563" s="170" t="s">
        <v>21498</v>
      </c>
      <c r="B2563" s="170" t="s">
        <v>21499</v>
      </c>
      <c r="C2563" s="171" t="s">
        <v>6</v>
      </c>
      <c r="D2563" s="172" t="s">
        <v>23898</v>
      </c>
    </row>
    <row r="2564" spans="1:4" ht="11.85" customHeight="1" x14ac:dyDescent="0.25">
      <c r="A2564" s="170" t="s">
        <v>21500</v>
      </c>
      <c r="B2564" s="170" t="s">
        <v>21501</v>
      </c>
      <c r="C2564" s="171" t="s">
        <v>6</v>
      </c>
      <c r="D2564" s="172" t="s">
        <v>25832</v>
      </c>
    </row>
    <row r="2565" spans="1:4" ht="21.9" customHeight="1" x14ac:dyDescent="0.25">
      <c r="A2565" s="170" t="s">
        <v>21502</v>
      </c>
      <c r="B2565" s="170" t="s">
        <v>21503</v>
      </c>
      <c r="C2565" s="171" t="s">
        <v>6</v>
      </c>
      <c r="D2565" s="172" t="s">
        <v>24325</v>
      </c>
    </row>
    <row r="2566" spans="1:4" ht="21.9" customHeight="1" x14ac:dyDescent="0.25">
      <c r="A2566" s="170" t="s">
        <v>21504</v>
      </c>
      <c r="B2566" s="170" t="s">
        <v>21505</v>
      </c>
      <c r="C2566" s="171" t="s">
        <v>6</v>
      </c>
      <c r="D2566" s="172" t="s">
        <v>25833</v>
      </c>
    </row>
    <row r="2567" spans="1:4" ht="11.85" customHeight="1" x14ac:dyDescent="0.25">
      <c r="A2567" s="170" t="s">
        <v>21506</v>
      </c>
      <c r="B2567" s="170" t="s">
        <v>21507</v>
      </c>
      <c r="C2567" s="171" t="s">
        <v>6</v>
      </c>
      <c r="D2567" s="172" t="s">
        <v>25834</v>
      </c>
    </row>
    <row r="2568" spans="1:4" ht="21.9" customHeight="1" x14ac:dyDescent="0.25">
      <c r="A2568" s="170" t="s">
        <v>21508</v>
      </c>
      <c r="B2568" s="170" t="s">
        <v>21509</v>
      </c>
      <c r="C2568" s="171" t="s">
        <v>6</v>
      </c>
      <c r="D2568" s="172" t="s">
        <v>25835</v>
      </c>
    </row>
    <row r="2569" spans="1:4" ht="21.9" customHeight="1" x14ac:dyDescent="0.25">
      <c r="A2569" s="170" t="s">
        <v>21510</v>
      </c>
      <c r="B2569" s="170" t="s">
        <v>21511</v>
      </c>
      <c r="C2569" s="171" t="s">
        <v>6</v>
      </c>
      <c r="D2569" s="172" t="s">
        <v>24343</v>
      </c>
    </row>
    <row r="2570" spans="1:4" ht="11.85" customHeight="1" x14ac:dyDescent="0.25">
      <c r="A2570" s="170" t="s">
        <v>21512</v>
      </c>
      <c r="B2570" s="170" t="s">
        <v>21513</v>
      </c>
      <c r="C2570" s="171" t="s">
        <v>6</v>
      </c>
      <c r="D2570" s="172" t="s">
        <v>25836</v>
      </c>
    </row>
    <row r="2571" spans="1:4" ht="11.85" customHeight="1" x14ac:dyDescent="0.25">
      <c r="A2571" s="170" t="s">
        <v>21514</v>
      </c>
      <c r="B2571" s="170" t="s">
        <v>21515</v>
      </c>
      <c r="C2571" s="171" t="s">
        <v>6</v>
      </c>
      <c r="D2571" s="172" t="s">
        <v>24615</v>
      </c>
    </row>
    <row r="2572" spans="1:4" ht="21.9" customHeight="1" x14ac:dyDescent="0.25">
      <c r="A2572" s="170" t="s">
        <v>21516</v>
      </c>
      <c r="B2572" s="170" t="s">
        <v>21517</v>
      </c>
      <c r="C2572" s="171" t="s">
        <v>6</v>
      </c>
      <c r="D2572" s="172" t="s">
        <v>17747</v>
      </c>
    </row>
    <row r="2573" spans="1:4" ht="11.85" customHeight="1" x14ac:dyDescent="0.25">
      <c r="A2573" s="170" t="s">
        <v>21518</v>
      </c>
      <c r="B2573" s="170" t="s">
        <v>21519</v>
      </c>
      <c r="C2573" s="171" t="s">
        <v>6</v>
      </c>
      <c r="D2573" s="172" t="s">
        <v>24853</v>
      </c>
    </row>
    <row r="2574" spans="1:4" ht="11.85" customHeight="1" x14ac:dyDescent="0.25">
      <c r="A2574" s="170" t="s">
        <v>21520</v>
      </c>
      <c r="B2574" s="170" t="s">
        <v>21521</v>
      </c>
      <c r="C2574" s="171" t="s">
        <v>6</v>
      </c>
      <c r="D2574" s="172" t="s">
        <v>25837</v>
      </c>
    </row>
    <row r="2575" spans="1:4" ht="11.85" customHeight="1" x14ac:dyDescent="0.25">
      <c r="A2575" s="170" t="s">
        <v>21522</v>
      </c>
      <c r="B2575" s="170" t="s">
        <v>21523</v>
      </c>
      <c r="C2575" s="171" t="s">
        <v>6</v>
      </c>
      <c r="D2575" s="172" t="s">
        <v>24263</v>
      </c>
    </row>
    <row r="2576" spans="1:4" ht="11.85" customHeight="1" x14ac:dyDescent="0.25">
      <c r="A2576" s="170" t="s">
        <v>21524</v>
      </c>
      <c r="B2576" s="170" t="s">
        <v>21525</v>
      </c>
      <c r="C2576" s="171" t="s">
        <v>6</v>
      </c>
      <c r="D2576" s="172" t="s">
        <v>25838</v>
      </c>
    </row>
    <row r="2577" spans="1:4" ht="12" customHeight="1" x14ac:dyDescent="0.25">
      <c r="A2577" s="170" t="s">
        <v>21526</v>
      </c>
      <c r="B2577" s="170" t="s">
        <v>21527</v>
      </c>
      <c r="C2577" s="171" t="s">
        <v>6</v>
      </c>
      <c r="D2577" s="172" t="s">
        <v>24290</v>
      </c>
    </row>
    <row r="2578" spans="1:4" ht="21.9" customHeight="1" x14ac:dyDescent="0.25">
      <c r="A2578" s="170" t="s">
        <v>21528</v>
      </c>
      <c r="B2578" s="170" t="s">
        <v>21529</v>
      </c>
      <c r="C2578" s="171" t="s">
        <v>6</v>
      </c>
      <c r="D2578" s="172" t="s">
        <v>24390</v>
      </c>
    </row>
    <row r="2579" spans="1:4" ht="21.9" customHeight="1" x14ac:dyDescent="0.25">
      <c r="A2579" s="170" t="s">
        <v>21530</v>
      </c>
      <c r="B2579" s="170" t="s">
        <v>21531</v>
      </c>
      <c r="C2579" s="171" t="s">
        <v>37</v>
      </c>
      <c r="D2579" s="172" t="s">
        <v>23934</v>
      </c>
    </row>
    <row r="2580" spans="1:4" ht="11.85" customHeight="1" x14ac:dyDescent="0.25">
      <c r="A2580" s="170" t="s">
        <v>21532</v>
      </c>
      <c r="B2580" s="170" t="s">
        <v>21533</v>
      </c>
      <c r="C2580" s="171" t="s">
        <v>6</v>
      </c>
      <c r="D2580" s="172" t="s">
        <v>24492</v>
      </c>
    </row>
    <row r="2581" spans="1:4" ht="12" customHeight="1" x14ac:dyDescent="0.25">
      <c r="A2581" s="170" t="s">
        <v>21534</v>
      </c>
      <c r="B2581" s="170" t="s">
        <v>21535</v>
      </c>
      <c r="C2581" s="171" t="s">
        <v>6</v>
      </c>
      <c r="D2581" s="172" t="s">
        <v>24294</v>
      </c>
    </row>
    <row r="2582" spans="1:4" ht="11.85" customHeight="1" x14ac:dyDescent="0.25">
      <c r="A2582" s="170" t="s">
        <v>21536</v>
      </c>
      <c r="B2582" s="170" t="s">
        <v>21537</v>
      </c>
      <c r="C2582" s="171" t="s">
        <v>6</v>
      </c>
      <c r="D2582" s="172" t="s">
        <v>1036</v>
      </c>
    </row>
    <row r="2583" spans="1:4" ht="11.85" customHeight="1" x14ac:dyDescent="0.25">
      <c r="A2583" s="173" t="s">
        <v>21538</v>
      </c>
      <c r="B2583" s="173" t="s">
        <v>21539</v>
      </c>
      <c r="C2583" s="174" t="s">
        <v>6</v>
      </c>
      <c r="D2583" s="175" t="s">
        <v>25181</v>
      </c>
    </row>
    <row r="2584" spans="1:4" ht="11.85" customHeight="1" x14ac:dyDescent="0.3">
      <c r="A2584"/>
      <c r="B2584"/>
      <c r="C2584"/>
      <c r="D2584"/>
    </row>
    <row r="2585" spans="1:4" ht="15.15" customHeight="1" x14ac:dyDescent="0.3">
      <c r="A2585" s="406" t="s">
        <v>24710</v>
      </c>
      <c r="B2585" s="406"/>
      <c r="C2585"/>
      <c r="D2585"/>
    </row>
    <row r="2586" spans="1:4" ht="1.65" customHeight="1" x14ac:dyDescent="0.3">
      <c r="A2586" s="406"/>
      <c r="B2586" s="406"/>
      <c r="C2586"/>
      <c r="D2586"/>
    </row>
    <row r="2587" spans="1:4" ht="7.35" customHeight="1" x14ac:dyDescent="0.3">
      <c r="A2587"/>
      <c r="B2587"/>
      <c r="C2587"/>
      <c r="D2587"/>
    </row>
    <row r="2588" spans="1:4" ht="0.75" customHeight="1" x14ac:dyDescent="0.3">
      <c r="A2588"/>
      <c r="B2588"/>
      <c r="C2588"/>
      <c r="D2588"/>
    </row>
    <row r="2589" spans="1:4" ht="15.6" x14ac:dyDescent="0.3">
      <c r="A2589"/>
      <c r="B2589"/>
      <c r="C2589" s="404"/>
      <c r="D2589" s="404"/>
    </row>
    <row r="2590" spans="1:4" ht="13.5" customHeight="1" x14ac:dyDescent="0.3">
      <c r="A2590"/>
      <c r="B2590"/>
      <c r="C2590"/>
      <c r="D2590"/>
    </row>
    <row r="2591" spans="1:4" ht="48.6" customHeight="1" x14ac:dyDescent="0.3">
      <c r="A2591"/>
      <c r="B2591"/>
      <c r="C2591"/>
      <c r="D2591"/>
    </row>
    <row r="2592" spans="1:4" ht="13.5" customHeight="1" x14ac:dyDescent="0.3">
      <c r="A2592"/>
      <c r="B2592"/>
      <c r="C2592"/>
      <c r="D2592"/>
    </row>
    <row r="2593" spans="1:4" ht="11.1" customHeight="1" x14ac:dyDescent="0.25">
      <c r="A2593" s="405" t="s">
        <v>24685</v>
      </c>
      <c r="B2593" s="405"/>
      <c r="C2593" s="167"/>
      <c r="D2593" s="167"/>
    </row>
    <row r="2594" spans="1:4" ht="11.25" customHeight="1" x14ac:dyDescent="0.3">
      <c r="A2594"/>
      <c r="B2594"/>
      <c r="C2594"/>
      <c r="D2594"/>
    </row>
    <row r="2595" spans="1:4" ht="24.9" customHeight="1" x14ac:dyDescent="0.3">
      <c r="A2595" s="169" t="s">
        <v>17748</v>
      </c>
      <c r="B2595" s="169" t="s">
        <v>5161</v>
      </c>
      <c r="C2595"/>
      <c r="D2595"/>
    </row>
    <row r="2596" spans="1:4" ht="9" customHeight="1" x14ac:dyDescent="0.3">
      <c r="A2596"/>
      <c r="B2596"/>
      <c r="C2596"/>
      <c r="D2596"/>
    </row>
    <row r="2597" spans="1:4" ht="12.15" customHeight="1" x14ac:dyDescent="0.25">
      <c r="A2597" s="407" t="s">
        <v>21540</v>
      </c>
      <c r="B2597" s="407" t="s">
        <v>21541</v>
      </c>
      <c r="C2597" s="408" t="s">
        <v>6</v>
      </c>
      <c r="D2597" s="409" t="s">
        <v>25181</v>
      </c>
    </row>
    <row r="2598" spans="1:4" ht="0.6" customHeight="1" x14ac:dyDescent="0.25">
      <c r="A2598" s="407"/>
      <c r="B2598" s="407"/>
      <c r="C2598" s="408"/>
      <c r="D2598" s="409"/>
    </row>
    <row r="2599" spans="1:4" ht="11.4" customHeight="1" x14ac:dyDescent="0.25">
      <c r="A2599" s="170" t="s">
        <v>21542</v>
      </c>
      <c r="B2599" s="170" t="s">
        <v>21543</v>
      </c>
      <c r="C2599" s="171" t="s">
        <v>6</v>
      </c>
      <c r="D2599" s="172" t="s">
        <v>25227</v>
      </c>
    </row>
    <row r="2600" spans="1:4" ht="11.85" customHeight="1" x14ac:dyDescent="0.25">
      <c r="A2600" s="170" t="s">
        <v>21544</v>
      </c>
      <c r="B2600" s="170" t="s">
        <v>21545</v>
      </c>
      <c r="C2600" s="171" t="s">
        <v>6</v>
      </c>
      <c r="D2600" s="172" t="s">
        <v>25839</v>
      </c>
    </row>
    <row r="2601" spans="1:4" ht="11.85" customHeight="1" x14ac:dyDescent="0.25">
      <c r="A2601" s="170" t="s">
        <v>21546</v>
      </c>
      <c r="B2601" s="170" t="s">
        <v>21547</v>
      </c>
      <c r="C2601" s="171" t="s">
        <v>6</v>
      </c>
      <c r="D2601" s="172" t="s">
        <v>25840</v>
      </c>
    </row>
    <row r="2602" spans="1:4" ht="11.85" customHeight="1" x14ac:dyDescent="0.25">
      <c r="A2602" s="170" t="s">
        <v>21548</v>
      </c>
      <c r="B2602" s="170" t="s">
        <v>21549</v>
      </c>
      <c r="C2602" s="171" t="s">
        <v>6</v>
      </c>
      <c r="D2602" s="172" t="s">
        <v>25841</v>
      </c>
    </row>
    <row r="2603" spans="1:4" ht="11.85" customHeight="1" x14ac:dyDescent="0.25">
      <c r="A2603" s="170" t="s">
        <v>21550</v>
      </c>
      <c r="B2603" s="170" t="s">
        <v>21551</v>
      </c>
      <c r="C2603" s="171" t="s">
        <v>6</v>
      </c>
      <c r="D2603" s="172" t="s">
        <v>24511</v>
      </c>
    </row>
    <row r="2604" spans="1:4" ht="12" customHeight="1" x14ac:dyDescent="0.25">
      <c r="A2604" s="170" t="s">
        <v>21552</v>
      </c>
      <c r="B2604" s="170" t="s">
        <v>21553</v>
      </c>
      <c r="C2604" s="171" t="s">
        <v>6</v>
      </c>
      <c r="D2604" s="172" t="s">
        <v>25842</v>
      </c>
    </row>
    <row r="2605" spans="1:4" ht="11.85" customHeight="1" x14ac:dyDescent="0.25">
      <c r="A2605" s="170" t="s">
        <v>21554</v>
      </c>
      <c r="B2605" s="170" t="s">
        <v>21555</v>
      </c>
      <c r="C2605" s="171" t="s">
        <v>6</v>
      </c>
      <c r="D2605" s="172" t="s">
        <v>25843</v>
      </c>
    </row>
    <row r="2606" spans="1:4" ht="11.85" customHeight="1" x14ac:dyDescent="0.25">
      <c r="A2606" s="170" t="s">
        <v>21556</v>
      </c>
      <c r="B2606" s="170" t="s">
        <v>21557</v>
      </c>
      <c r="C2606" s="171" t="s">
        <v>6</v>
      </c>
      <c r="D2606" s="172" t="s">
        <v>24440</v>
      </c>
    </row>
    <row r="2607" spans="1:4" ht="11.85" customHeight="1" x14ac:dyDescent="0.25">
      <c r="A2607" s="170" t="s">
        <v>21558</v>
      </c>
      <c r="B2607" s="170" t="s">
        <v>21559</v>
      </c>
      <c r="C2607" s="171" t="s">
        <v>17789</v>
      </c>
      <c r="D2607" s="172" t="s">
        <v>24704</v>
      </c>
    </row>
    <row r="2608" spans="1:4" ht="11.85" customHeight="1" x14ac:dyDescent="0.25">
      <c r="A2608" s="170" t="s">
        <v>21560</v>
      </c>
      <c r="B2608" s="171" t="s">
        <v>21561</v>
      </c>
      <c r="C2608" s="171" t="s">
        <v>6</v>
      </c>
      <c r="D2608" s="172" t="s">
        <v>25844</v>
      </c>
    </row>
    <row r="2609" spans="1:4" ht="11.85" customHeight="1" x14ac:dyDescent="0.25">
      <c r="A2609" s="170" t="s">
        <v>21562</v>
      </c>
      <c r="B2609" s="171" t="s">
        <v>21563</v>
      </c>
      <c r="C2609" s="171" t="s">
        <v>6</v>
      </c>
      <c r="D2609" s="172" t="s">
        <v>24507</v>
      </c>
    </row>
    <row r="2610" spans="1:4" ht="12" customHeight="1" x14ac:dyDescent="0.25">
      <c r="A2610" s="170" t="s">
        <v>21564</v>
      </c>
      <c r="B2610" s="170" t="s">
        <v>21565</v>
      </c>
      <c r="C2610" s="171" t="s">
        <v>6</v>
      </c>
      <c r="D2610" s="172" t="s">
        <v>25845</v>
      </c>
    </row>
    <row r="2611" spans="1:4" ht="11.85" customHeight="1" x14ac:dyDescent="0.25">
      <c r="A2611" s="170" t="s">
        <v>21566</v>
      </c>
      <c r="B2611" s="170" t="s">
        <v>21567</v>
      </c>
      <c r="C2611" s="171" t="s">
        <v>6</v>
      </c>
      <c r="D2611" s="172" t="s">
        <v>25846</v>
      </c>
    </row>
    <row r="2612" spans="1:4" ht="11.85" customHeight="1" x14ac:dyDescent="0.25">
      <c r="A2612" s="170" t="s">
        <v>21568</v>
      </c>
      <c r="B2612" s="170" t="s">
        <v>21569</v>
      </c>
      <c r="C2612" s="171" t="s">
        <v>6</v>
      </c>
      <c r="D2612" s="172" t="s">
        <v>25847</v>
      </c>
    </row>
    <row r="2613" spans="1:4" ht="21.9" customHeight="1" x14ac:dyDescent="0.25">
      <c r="A2613" s="170" t="s">
        <v>21570</v>
      </c>
      <c r="B2613" s="170" t="s">
        <v>21571</v>
      </c>
      <c r="C2613" s="171" t="s">
        <v>6</v>
      </c>
      <c r="D2613" s="172" t="s">
        <v>25848</v>
      </c>
    </row>
    <row r="2614" spans="1:4" ht="21.9" customHeight="1" x14ac:dyDescent="0.25">
      <c r="A2614" s="170" t="s">
        <v>21572</v>
      </c>
      <c r="B2614" s="170" t="s">
        <v>21573</v>
      </c>
      <c r="C2614" s="171" t="s">
        <v>6</v>
      </c>
      <c r="D2614" s="172" t="s">
        <v>25849</v>
      </c>
    </row>
    <row r="2615" spans="1:4" ht="21.9" customHeight="1" x14ac:dyDescent="0.25">
      <c r="A2615" s="170" t="s">
        <v>21574</v>
      </c>
      <c r="B2615" s="170" t="s">
        <v>21575</v>
      </c>
      <c r="C2615" s="171" t="s">
        <v>6</v>
      </c>
      <c r="D2615" s="172" t="s">
        <v>25850</v>
      </c>
    </row>
    <row r="2616" spans="1:4" ht="21.9" customHeight="1" x14ac:dyDescent="0.25">
      <c r="A2616" s="170" t="s">
        <v>21576</v>
      </c>
      <c r="B2616" s="170" t="s">
        <v>21577</v>
      </c>
      <c r="C2616" s="171" t="s">
        <v>6</v>
      </c>
      <c r="D2616" s="172" t="s">
        <v>25851</v>
      </c>
    </row>
    <row r="2617" spans="1:4" ht="11.85" customHeight="1" x14ac:dyDescent="0.25">
      <c r="A2617" s="170" t="s">
        <v>21578</v>
      </c>
      <c r="B2617" s="170" t="s">
        <v>21579</v>
      </c>
      <c r="C2617" s="171" t="s">
        <v>6</v>
      </c>
      <c r="D2617" s="172" t="s">
        <v>24426</v>
      </c>
    </row>
    <row r="2618" spans="1:4" ht="12" customHeight="1" x14ac:dyDescent="0.25">
      <c r="A2618" s="170" t="s">
        <v>21580</v>
      </c>
      <c r="B2618" s="170" t="s">
        <v>21581</v>
      </c>
      <c r="C2618" s="171" t="s">
        <v>6</v>
      </c>
      <c r="D2618" s="172" t="s">
        <v>25852</v>
      </c>
    </row>
    <row r="2619" spans="1:4" ht="11.85" customHeight="1" x14ac:dyDescent="0.25">
      <c r="A2619" s="170" t="s">
        <v>21582</v>
      </c>
      <c r="B2619" s="170" t="s">
        <v>21583</v>
      </c>
      <c r="C2619" s="171" t="s">
        <v>6</v>
      </c>
      <c r="D2619" s="172" t="s">
        <v>76</v>
      </c>
    </row>
    <row r="2620" spans="1:4" ht="11.85" customHeight="1" x14ac:dyDescent="0.25">
      <c r="A2620" s="170" t="s">
        <v>21584</v>
      </c>
      <c r="B2620" s="170" t="s">
        <v>21585</v>
      </c>
      <c r="C2620" s="171" t="s">
        <v>6</v>
      </c>
      <c r="D2620" s="172" t="s">
        <v>25853</v>
      </c>
    </row>
    <row r="2621" spans="1:4" ht="11.85" customHeight="1" x14ac:dyDescent="0.25">
      <c r="A2621" s="170" t="s">
        <v>21586</v>
      </c>
      <c r="B2621" s="170" t="s">
        <v>21587</v>
      </c>
      <c r="C2621" s="171" t="s">
        <v>6</v>
      </c>
      <c r="D2621" s="172" t="s">
        <v>24289</v>
      </c>
    </row>
    <row r="2622" spans="1:4" ht="11.85" customHeight="1" x14ac:dyDescent="0.25">
      <c r="A2622" s="170" t="s">
        <v>21588</v>
      </c>
      <c r="B2622" s="170" t="s">
        <v>21589</v>
      </c>
      <c r="C2622" s="171" t="s">
        <v>6</v>
      </c>
      <c r="D2622" s="172" t="s">
        <v>23929</v>
      </c>
    </row>
    <row r="2623" spans="1:4" ht="11.85" customHeight="1" x14ac:dyDescent="0.25">
      <c r="A2623" s="170" t="s">
        <v>21590</v>
      </c>
      <c r="B2623" s="170" t="s">
        <v>21591</v>
      </c>
      <c r="C2623" s="171" t="s">
        <v>6</v>
      </c>
      <c r="D2623" s="172" t="s">
        <v>25854</v>
      </c>
    </row>
    <row r="2624" spans="1:4" ht="11.85" customHeight="1" x14ac:dyDescent="0.25">
      <c r="A2624" s="170" t="s">
        <v>21592</v>
      </c>
      <c r="B2624" s="170" t="s">
        <v>21593</v>
      </c>
      <c r="C2624" s="171" t="s">
        <v>6</v>
      </c>
      <c r="D2624" s="172" t="s">
        <v>24279</v>
      </c>
    </row>
    <row r="2625" spans="1:4" ht="11.85" customHeight="1" x14ac:dyDescent="0.25">
      <c r="A2625" s="170" t="s">
        <v>21594</v>
      </c>
      <c r="B2625" s="170" t="s">
        <v>21595</v>
      </c>
      <c r="C2625" s="171" t="s">
        <v>6</v>
      </c>
      <c r="D2625" s="172" t="s">
        <v>25855</v>
      </c>
    </row>
    <row r="2626" spans="1:4" ht="11.85" customHeight="1" x14ac:dyDescent="0.25">
      <c r="A2626" s="170" t="s">
        <v>21596</v>
      </c>
      <c r="B2626" s="170" t="s">
        <v>21597</v>
      </c>
      <c r="C2626" s="171" t="s">
        <v>6</v>
      </c>
      <c r="D2626" s="172" t="s">
        <v>25856</v>
      </c>
    </row>
    <row r="2627" spans="1:4" ht="11.85" customHeight="1" x14ac:dyDescent="0.25">
      <c r="A2627" s="170" t="s">
        <v>21598</v>
      </c>
      <c r="B2627" s="170" t="s">
        <v>21599</v>
      </c>
      <c r="C2627" s="171" t="s">
        <v>6</v>
      </c>
      <c r="D2627" s="172" t="s">
        <v>25857</v>
      </c>
    </row>
    <row r="2628" spans="1:4" ht="11.85" customHeight="1" x14ac:dyDescent="0.25">
      <c r="A2628" s="170" t="s">
        <v>21600</v>
      </c>
      <c r="B2628" s="170" t="s">
        <v>21601</v>
      </c>
      <c r="C2628" s="171" t="s">
        <v>6</v>
      </c>
      <c r="D2628" s="172" t="s">
        <v>25858</v>
      </c>
    </row>
    <row r="2629" spans="1:4" ht="11.85" customHeight="1" x14ac:dyDescent="0.25">
      <c r="A2629" s="170" t="s">
        <v>21602</v>
      </c>
      <c r="B2629" s="170" t="s">
        <v>21603</v>
      </c>
      <c r="C2629" s="171" t="s">
        <v>6</v>
      </c>
      <c r="D2629" s="172" t="s">
        <v>25859</v>
      </c>
    </row>
    <row r="2630" spans="1:4" ht="11.85" customHeight="1" x14ac:dyDescent="0.25">
      <c r="A2630" s="170" t="s">
        <v>21604</v>
      </c>
      <c r="B2630" s="170" t="s">
        <v>21605</v>
      </c>
      <c r="C2630" s="171" t="s">
        <v>6</v>
      </c>
      <c r="D2630" s="172" t="s">
        <v>25860</v>
      </c>
    </row>
    <row r="2631" spans="1:4" ht="11.85" customHeight="1" x14ac:dyDescent="0.25">
      <c r="A2631" s="170" t="s">
        <v>21606</v>
      </c>
      <c r="B2631" s="170" t="s">
        <v>21607</v>
      </c>
      <c r="C2631" s="171" t="s">
        <v>6</v>
      </c>
      <c r="D2631" s="172" t="s">
        <v>25861</v>
      </c>
    </row>
    <row r="2632" spans="1:4" ht="11.85" customHeight="1" x14ac:dyDescent="0.25">
      <c r="A2632" s="170" t="s">
        <v>21608</v>
      </c>
      <c r="B2632" s="170" t="s">
        <v>21609</v>
      </c>
      <c r="C2632" s="171" t="s">
        <v>6</v>
      </c>
      <c r="D2632" s="172" t="s">
        <v>25862</v>
      </c>
    </row>
    <row r="2633" spans="1:4" ht="11.85" customHeight="1" x14ac:dyDescent="0.25">
      <c r="A2633" s="170" t="s">
        <v>21610</v>
      </c>
      <c r="B2633" s="170" t="s">
        <v>21611</v>
      </c>
      <c r="C2633" s="171" t="s">
        <v>6</v>
      </c>
      <c r="D2633" s="172" t="s">
        <v>25863</v>
      </c>
    </row>
    <row r="2634" spans="1:4" ht="11.85" customHeight="1" x14ac:dyDescent="0.25">
      <c r="A2634" s="170" t="s">
        <v>21612</v>
      </c>
      <c r="B2634" s="170" t="s">
        <v>21613</v>
      </c>
      <c r="C2634" s="171" t="s">
        <v>6</v>
      </c>
      <c r="D2634" s="172" t="s">
        <v>25864</v>
      </c>
    </row>
    <row r="2635" spans="1:4" ht="12" customHeight="1" x14ac:dyDescent="0.25">
      <c r="A2635" s="170" t="s">
        <v>21614</v>
      </c>
      <c r="B2635" s="170" t="s">
        <v>21615</v>
      </c>
      <c r="C2635" s="171" t="s">
        <v>6</v>
      </c>
      <c r="D2635" s="172" t="s">
        <v>25865</v>
      </c>
    </row>
    <row r="2636" spans="1:4" ht="11.85" customHeight="1" x14ac:dyDescent="0.25">
      <c r="A2636" s="170" t="s">
        <v>21616</v>
      </c>
      <c r="B2636" s="170" t="s">
        <v>21617</v>
      </c>
      <c r="C2636" s="171" t="s">
        <v>6</v>
      </c>
      <c r="D2636" s="172" t="s">
        <v>25866</v>
      </c>
    </row>
    <row r="2637" spans="1:4" ht="11.85" customHeight="1" x14ac:dyDescent="0.25">
      <c r="A2637" s="170" t="s">
        <v>21618</v>
      </c>
      <c r="B2637" s="170" t="s">
        <v>21619</v>
      </c>
      <c r="C2637" s="171" t="s">
        <v>6</v>
      </c>
      <c r="D2637" s="172" t="s">
        <v>25867</v>
      </c>
    </row>
    <row r="2638" spans="1:4" ht="11.85" customHeight="1" x14ac:dyDescent="0.25">
      <c r="A2638" s="170" t="s">
        <v>21620</v>
      </c>
      <c r="B2638" s="170" t="s">
        <v>21621</v>
      </c>
      <c r="C2638" s="171" t="s">
        <v>6</v>
      </c>
      <c r="D2638" s="172" t="s">
        <v>25868</v>
      </c>
    </row>
    <row r="2639" spans="1:4" ht="11.85" customHeight="1" x14ac:dyDescent="0.25">
      <c r="A2639" s="170" t="s">
        <v>21622</v>
      </c>
      <c r="B2639" s="170" t="s">
        <v>21623</v>
      </c>
      <c r="C2639" s="171" t="s">
        <v>6</v>
      </c>
      <c r="D2639" s="172" t="s">
        <v>23979</v>
      </c>
    </row>
    <row r="2640" spans="1:4" ht="11.85" customHeight="1" x14ac:dyDescent="0.25">
      <c r="A2640" s="170" t="s">
        <v>21624</v>
      </c>
      <c r="B2640" s="170" t="s">
        <v>21625</v>
      </c>
      <c r="C2640" s="171" t="s">
        <v>6</v>
      </c>
      <c r="D2640" s="172" t="s">
        <v>25869</v>
      </c>
    </row>
    <row r="2641" spans="1:4" ht="11.85" customHeight="1" x14ac:dyDescent="0.25">
      <c r="A2641" s="170" t="s">
        <v>21626</v>
      </c>
      <c r="B2641" s="170" t="s">
        <v>21627</v>
      </c>
      <c r="C2641" s="171" t="s">
        <v>6</v>
      </c>
      <c r="D2641" s="172" t="s">
        <v>25870</v>
      </c>
    </row>
    <row r="2642" spans="1:4" ht="11.85" customHeight="1" x14ac:dyDescent="0.25">
      <c r="A2642" s="170" t="s">
        <v>21628</v>
      </c>
      <c r="B2642" s="170" t="s">
        <v>21629</v>
      </c>
      <c r="C2642" s="171" t="s">
        <v>6</v>
      </c>
      <c r="D2642" s="172" t="s">
        <v>25871</v>
      </c>
    </row>
    <row r="2643" spans="1:4" ht="11.85" customHeight="1" x14ac:dyDescent="0.25">
      <c r="A2643" s="170" t="s">
        <v>21630</v>
      </c>
      <c r="B2643" s="170" t="s">
        <v>21631</v>
      </c>
      <c r="C2643" s="171" t="s">
        <v>6</v>
      </c>
      <c r="D2643" s="172" t="s">
        <v>24327</v>
      </c>
    </row>
    <row r="2644" spans="1:4" ht="11.85" customHeight="1" x14ac:dyDescent="0.25">
      <c r="A2644" s="173" t="s">
        <v>21632</v>
      </c>
      <c r="B2644" s="173" t="s">
        <v>21633</v>
      </c>
      <c r="C2644" s="174" t="s">
        <v>6</v>
      </c>
      <c r="D2644" s="175" t="s">
        <v>1056</v>
      </c>
    </row>
    <row r="2645" spans="1:4" ht="11.85" customHeight="1" x14ac:dyDescent="0.3">
      <c r="A2645"/>
      <c r="B2645"/>
      <c r="C2645"/>
      <c r="D2645"/>
    </row>
    <row r="2646" spans="1:4" ht="15.75" customHeight="1" x14ac:dyDescent="0.3">
      <c r="A2646" s="406" t="s">
        <v>24710</v>
      </c>
      <c r="B2646" s="406"/>
      <c r="C2646"/>
      <c r="D2646"/>
    </row>
    <row r="2647" spans="1:4" ht="1.65" customHeight="1" x14ac:dyDescent="0.3">
      <c r="A2647" s="406"/>
      <c r="B2647" s="406"/>
      <c r="C2647"/>
      <c r="D2647"/>
    </row>
    <row r="2648" spans="1:4" ht="7.35" customHeight="1" x14ac:dyDescent="0.3">
      <c r="A2648"/>
      <c r="B2648"/>
      <c r="C2648"/>
      <c r="D2648"/>
    </row>
    <row r="2649" spans="1:4" ht="0.75" customHeight="1" x14ac:dyDescent="0.3">
      <c r="A2649"/>
      <c r="B2649"/>
      <c r="C2649"/>
      <c r="D2649"/>
    </row>
    <row r="2650" spans="1:4" ht="15.6" x14ac:dyDescent="0.3">
      <c r="A2650"/>
      <c r="B2650"/>
      <c r="C2650" s="404"/>
      <c r="D2650" s="404"/>
    </row>
    <row r="2651" spans="1:4" ht="13.5" customHeight="1" x14ac:dyDescent="0.3">
      <c r="A2651"/>
      <c r="B2651"/>
      <c r="C2651"/>
      <c r="D2651"/>
    </row>
    <row r="2652" spans="1:4" ht="48.6" customHeight="1" x14ac:dyDescent="0.3">
      <c r="A2652"/>
      <c r="B2652"/>
      <c r="C2652"/>
      <c r="D2652"/>
    </row>
    <row r="2653" spans="1:4" ht="13.5" customHeight="1" x14ac:dyDescent="0.3">
      <c r="A2653"/>
      <c r="B2653"/>
      <c r="C2653"/>
      <c r="D2653"/>
    </row>
    <row r="2654" spans="1:4" ht="11.1" customHeight="1" x14ac:dyDescent="0.25">
      <c r="A2654" s="405" t="s">
        <v>24685</v>
      </c>
      <c r="B2654" s="405"/>
      <c r="C2654" s="167"/>
      <c r="D2654" s="167"/>
    </row>
    <row r="2655" spans="1:4" ht="11.25" customHeight="1" x14ac:dyDescent="0.3">
      <c r="A2655"/>
      <c r="B2655"/>
      <c r="C2655"/>
      <c r="D2655"/>
    </row>
    <row r="2656" spans="1:4" ht="24.9" customHeight="1" x14ac:dyDescent="0.3">
      <c r="A2656" s="169" t="s">
        <v>17748</v>
      </c>
      <c r="B2656" s="169" t="s">
        <v>5161</v>
      </c>
      <c r="C2656"/>
      <c r="D2656"/>
    </row>
    <row r="2657" spans="1:4" ht="9" customHeight="1" x14ac:dyDescent="0.3">
      <c r="A2657"/>
      <c r="B2657"/>
      <c r="C2657"/>
      <c r="D2657"/>
    </row>
    <row r="2658" spans="1:4" ht="12.15" customHeight="1" x14ac:dyDescent="0.25">
      <c r="A2658" s="407" t="s">
        <v>21634</v>
      </c>
      <c r="B2658" s="407" t="s">
        <v>21635</v>
      </c>
      <c r="C2658" s="408" t="s">
        <v>6</v>
      </c>
      <c r="D2658" s="409" t="s">
        <v>25872</v>
      </c>
    </row>
    <row r="2659" spans="1:4" ht="0.6" customHeight="1" x14ac:dyDescent="0.25">
      <c r="A2659" s="407"/>
      <c r="B2659" s="407"/>
      <c r="C2659" s="408"/>
      <c r="D2659" s="409"/>
    </row>
    <row r="2660" spans="1:4" ht="11.4" customHeight="1" x14ac:dyDescent="0.25">
      <c r="A2660" s="170" t="s">
        <v>21636</v>
      </c>
      <c r="B2660" s="170" t="s">
        <v>21637</v>
      </c>
      <c r="C2660" s="171" t="s">
        <v>6</v>
      </c>
      <c r="D2660" s="172" t="s">
        <v>25873</v>
      </c>
    </row>
    <row r="2661" spans="1:4" ht="11.85" customHeight="1" x14ac:dyDescent="0.25">
      <c r="A2661" s="170" t="s">
        <v>21638</v>
      </c>
      <c r="B2661" s="170" t="s">
        <v>21639</v>
      </c>
      <c r="C2661" s="171" t="s">
        <v>6</v>
      </c>
      <c r="D2661" s="172" t="s">
        <v>25874</v>
      </c>
    </row>
    <row r="2662" spans="1:4" ht="11.85" customHeight="1" x14ac:dyDescent="0.25">
      <c r="A2662" s="170" t="s">
        <v>21640</v>
      </c>
      <c r="B2662" s="170" t="s">
        <v>21641</v>
      </c>
      <c r="C2662" s="171" t="s">
        <v>6</v>
      </c>
      <c r="D2662" s="172" t="s">
        <v>25875</v>
      </c>
    </row>
    <row r="2663" spans="1:4" ht="11.85" customHeight="1" x14ac:dyDescent="0.25">
      <c r="A2663" s="170" t="s">
        <v>21642</v>
      </c>
      <c r="B2663" s="170" t="s">
        <v>21643</v>
      </c>
      <c r="C2663" s="171" t="s">
        <v>6</v>
      </c>
      <c r="D2663" s="172" t="s">
        <v>25876</v>
      </c>
    </row>
    <row r="2664" spans="1:4" ht="11.85" customHeight="1" x14ac:dyDescent="0.25">
      <c r="A2664" s="170" t="s">
        <v>21644</v>
      </c>
      <c r="B2664" s="170" t="s">
        <v>21645</v>
      </c>
      <c r="C2664" s="171" t="s">
        <v>6</v>
      </c>
      <c r="D2664" s="172" t="s">
        <v>25877</v>
      </c>
    </row>
    <row r="2665" spans="1:4" ht="21.9" customHeight="1" x14ac:dyDescent="0.25">
      <c r="A2665" s="170" t="s">
        <v>21646</v>
      </c>
      <c r="B2665" s="170" t="s">
        <v>21647</v>
      </c>
      <c r="C2665" s="171" t="s">
        <v>6</v>
      </c>
      <c r="D2665" s="172" t="s">
        <v>25878</v>
      </c>
    </row>
    <row r="2666" spans="1:4" ht="11.85" customHeight="1" x14ac:dyDescent="0.25">
      <c r="A2666" s="170" t="s">
        <v>21648</v>
      </c>
      <c r="B2666" s="170" t="s">
        <v>21649</v>
      </c>
      <c r="C2666" s="171" t="s">
        <v>6</v>
      </c>
      <c r="D2666" s="172" t="s">
        <v>24412</v>
      </c>
    </row>
    <row r="2667" spans="1:4" ht="21.9" customHeight="1" x14ac:dyDescent="0.25">
      <c r="A2667" s="170" t="s">
        <v>21650</v>
      </c>
      <c r="B2667" s="170" t="s">
        <v>21651</v>
      </c>
      <c r="C2667" s="171" t="s">
        <v>6</v>
      </c>
      <c r="D2667" s="172" t="s">
        <v>24374</v>
      </c>
    </row>
    <row r="2668" spans="1:4" ht="11.85" customHeight="1" x14ac:dyDescent="0.25">
      <c r="A2668" s="170" t="s">
        <v>21652</v>
      </c>
      <c r="B2668" s="170" t="s">
        <v>21653</v>
      </c>
      <c r="C2668" s="171" t="s">
        <v>6</v>
      </c>
      <c r="D2668" s="172" t="s">
        <v>24591</v>
      </c>
    </row>
    <row r="2669" spans="1:4" ht="11.85" customHeight="1" x14ac:dyDescent="0.25">
      <c r="A2669" s="170" t="s">
        <v>21654</v>
      </c>
      <c r="B2669" s="170" t="s">
        <v>21655</v>
      </c>
      <c r="C2669" s="171" t="s">
        <v>6</v>
      </c>
      <c r="D2669" s="172" t="s">
        <v>25879</v>
      </c>
    </row>
    <row r="2670" spans="1:4" ht="12" customHeight="1" x14ac:dyDescent="0.25">
      <c r="A2670" s="170" t="s">
        <v>21656</v>
      </c>
      <c r="B2670" s="170" t="s">
        <v>21559</v>
      </c>
      <c r="C2670" s="171" t="s">
        <v>17789</v>
      </c>
      <c r="D2670" s="172" t="s">
        <v>24704</v>
      </c>
    </row>
    <row r="2671" spans="1:4" ht="11.85" customHeight="1" x14ac:dyDescent="0.25">
      <c r="A2671" s="170" t="s">
        <v>21657</v>
      </c>
      <c r="B2671" s="170" t="s">
        <v>21658</v>
      </c>
      <c r="C2671" s="171" t="s">
        <v>6</v>
      </c>
      <c r="D2671" s="172" t="s">
        <v>24556</v>
      </c>
    </row>
    <row r="2672" spans="1:4" ht="11.85" customHeight="1" x14ac:dyDescent="0.25">
      <c r="A2672" s="170" t="s">
        <v>21659</v>
      </c>
      <c r="B2672" s="171" t="s">
        <v>21660</v>
      </c>
      <c r="C2672" s="171" t="s">
        <v>6</v>
      </c>
      <c r="D2672" s="172" t="s">
        <v>25880</v>
      </c>
    </row>
    <row r="2673" spans="1:4" ht="11.85" customHeight="1" x14ac:dyDescent="0.25">
      <c r="A2673" s="170" t="s">
        <v>21661</v>
      </c>
      <c r="B2673" s="170" t="s">
        <v>21662</v>
      </c>
      <c r="C2673" s="171" t="s">
        <v>6</v>
      </c>
      <c r="D2673" s="172" t="s">
        <v>25881</v>
      </c>
    </row>
    <row r="2674" spans="1:4" ht="11.85" customHeight="1" x14ac:dyDescent="0.25">
      <c r="A2674" s="170" t="s">
        <v>21663</v>
      </c>
      <c r="B2674" s="170" t="s">
        <v>21664</v>
      </c>
      <c r="C2674" s="171" t="s">
        <v>6</v>
      </c>
      <c r="D2674" s="172" t="s">
        <v>25881</v>
      </c>
    </row>
    <row r="2675" spans="1:4" ht="12" customHeight="1" x14ac:dyDescent="0.25">
      <c r="A2675" s="170" t="s">
        <v>21665</v>
      </c>
      <c r="B2675" s="170" t="s">
        <v>21666</v>
      </c>
      <c r="C2675" s="171" t="s">
        <v>6</v>
      </c>
      <c r="D2675" s="172" t="s">
        <v>1043</v>
      </c>
    </row>
    <row r="2676" spans="1:4" ht="11.85" customHeight="1" x14ac:dyDescent="0.25">
      <c r="A2676" s="170" t="s">
        <v>21667</v>
      </c>
      <c r="B2676" s="170" t="s">
        <v>21668</v>
      </c>
      <c r="C2676" s="171" t="s">
        <v>6</v>
      </c>
      <c r="D2676" s="172" t="s">
        <v>24573</v>
      </c>
    </row>
    <row r="2677" spans="1:4" ht="11.85" customHeight="1" x14ac:dyDescent="0.25">
      <c r="A2677" s="170" t="s">
        <v>21669</v>
      </c>
      <c r="B2677" s="170" t="s">
        <v>21670</v>
      </c>
      <c r="C2677" s="171" t="s">
        <v>6</v>
      </c>
      <c r="D2677" s="172" t="s">
        <v>24547</v>
      </c>
    </row>
    <row r="2678" spans="1:4" ht="11.85" customHeight="1" x14ac:dyDescent="0.25">
      <c r="A2678" s="170" t="s">
        <v>21671</v>
      </c>
      <c r="B2678" s="170" t="s">
        <v>21672</v>
      </c>
      <c r="C2678" s="171" t="s">
        <v>6</v>
      </c>
      <c r="D2678" s="172" t="s">
        <v>25882</v>
      </c>
    </row>
    <row r="2679" spans="1:4" ht="11.85" customHeight="1" x14ac:dyDescent="0.25">
      <c r="A2679" s="170" t="s">
        <v>21673</v>
      </c>
      <c r="B2679" s="170" t="s">
        <v>21674</v>
      </c>
      <c r="C2679" s="171" t="s">
        <v>17789</v>
      </c>
      <c r="D2679" s="172" t="s">
        <v>24704</v>
      </c>
    </row>
    <row r="2680" spans="1:4" ht="21.9" customHeight="1" x14ac:dyDescent="0.25">
      <c r="A2680" s="170" t="s">
        <v>118</v>
      </c>
      <c r="B2680" s="170" t="s">
        <v>21675</v>
      </c>
      <c r="C2680" s="171" t="s">
        <v>47</v>
      </c>
      <c r="D2680" s="172" t="s">
        <v>25883</v>
      </c>
    </row>
    <row r="2681" spans="1:4" ht="21.9" customHeight="1" x14ac:dyDescent="0.25">
      <c r="A2681" s="170" t="s">
        <v>21676</v>
      </c>
      <c r="B2681" s="170" t="s">
        <v>21677</v>
      </c>
      <c r="C2681" s="171" t="s">
        <v>47</v>
      </c>
      <c r="D2681" s="172" t="s">
        <v>25884</v>
      </c>
    </row>
    <row r="2682" spans="1:4" ht="11.85" customHeight="1" x14ac:dyDescent="0.25">
      <c r="A2682" s="170" t="s">
        <v>21678</v>
      </c>
      <c r="B2682" s="171" t="s">
        <v>21679</v>
      </c>
      <c r="C2682" s="171" t="s">
        <v>47</v>
      </c>
      <c r="D2682" s="172" t="s">
        <v>25885</v>
      </c>
    </row>
    <row r="2683" spans="1:4" ht="11.85" customHeight="1" x14ac:dyDescent="0.25">
      <c r="A2683" s="170" t="s">
        <v>21680</v>
      </c>
      <c r="B2683" s="171" t="s">
        <v>21681</v>
      </c>
      <c r="C2683" s="171" t="s">
        <v>47</v>
      </c>
      <c r="D2683" s="172" t="s">
        <v>25886</v>
      </c>
    </row>
    <row r="2684" spans="1:4" ht="11.85" customHeight="1" x14ac:dyDescent="0.25">
      <c r="A2684" s="170" t="s">
        <v>21682</v>
      </c>
      <c r="B2684" s="170" t="s">
        <v>21683</v>
      </c>
      <c r="C2684" s="171" t="s">
        <v>47</v>
      </c>
      <c r="D2684" s="172" t="s">
        <v>25887</v>
      </c>
    </row>
    <row r="2685" spans="1:4" ht="11.85" customHeight="1" x14ac:dyDescent="0.25">
      <c r="A2685" s="170" t="s">
        <v>21684</v>
      </c>
      <c r="B2685" s="170" t="s">
        <v>21685</v>
      </c>
      <c r="C2685" s="171" t="s">
        <v>47</v>
      </c>
      <c r="D2685" s="172" t="s">
        <v>24269</v>
      </c>
    </row>
    <row r="2686" spans="1:4" ht="11.85" customHeight="1" x14ac:dyDescent="0.25">
      <c r="A2686" s="170" t="s">
        <v>21686</v>
      </c>
      <c r="B2686" s="170" t="s">
        <v>21687</v>
      </c>
      <c r="C2686" s="171" t="s">
        <v>47</v>
      </c>
      <c r="D2686" s="172" t="s">
        <v>25145</v>
      </c>
    </row>
    <row r="2687" spans="1:4" ht="11.85" customHeight="1" x14ac:dyDescent="0.25">
      <c r="A2687" s="170" t="s">
        <v>119</v>
      </c>
      <c r="B2687" s="170" t="s">
        <v>21688</v>
      </c>
      <c r="C2687" s="171" t="s">
        <v>47</v>
      </c>
      <c r="D2687" s="172" t="s">
        <v>25888</v>
      </c>
    </row>
    <row r="2688" spans="1:4" ht="11.85" customHeight="1" x14ac:dyDescent="0.25">
      <c r="A2688" s="170" t="s">
        <v>21689</v>
      </c>
      <c r="B2688" s="170" t="s">
        <v>21690</v>
      </c>
      <c r="C2688" s="171" t="s">
        <v>47</v>
      </c>
      <c r="D2688" s="172" t="s">
        <v>25889</v>
      </c>
    </row>
    <row r="2689" spans="1:4" ht="11.85" customHeight="1" x14ac:dyDescent="0.25">
      <c r="A2689" s="170" t="s">
        <v>21691</v>
      </c>
      <c r="B2689" s="170" t="s">
        <v>21692</v>
      </c>
      <c r="C2689" s="171" t="s">
        <v>47</v>
      </c>
      <c r="D2689" s="172" t="s">
        <v>25890</v>
      </c>
    </row>
    <row r="2690" spans="1:4" ht="11.85" customHeight="1" x14ac:dyDescent="0.25">
      <c r="A2690" s="170" t="s">
        <v>21693</v>
      </c>
      <c r="B2690" s="170" t="s">
        <v>21694</v>
      </c>
      <c r="C2690" s="171" t="s">
        <v>47</v>
      </c>
      <c r="D2690" s="172" t="s">
        <v>25891</v>
      </c>
    </row>
    <row r="2691" spans="1:4" ht="11.85" customHeight="1" x14ac:dyDescent="0.25">
      <c r="A2691" s="170" t="s">
        <v>21695</v>
      </c>
      <c r="B2691" s="170" t="s">
        <v>21696</v>
      </c>
      <c r="C2691" s="171" t="s">
        <v>47</v>
      </c>
      <c r="D2691" s="172" t="s">
        <v>25892</v>
      </c>
    </row>
    <row r="2692" spans="1:4" ht="11.85" customHeight="1" x14ac:dyDescent="0.25">
      <c r="A2692" s="170" t="s">
        <v>21697</v>
      </c>
      <c r="B2692" s="170" t="s">
        <v>21698</v>
      </c>
      <c r="C2692" s="171" t="s">
        <v>47</v>
      </c>
      <c r="D2692" s="172" t="s">
        <v>24576</v>
      </c>
    </row>
    <row r="2693" spans="1:4" ht="11.85" customHeight="1" x14ac:dyDescent="0.25">
      <c r="A2693" s="170" t="s">
        <v>21699</v>
      </c>
      <c r="B2693" s="170" t="s">
        <v>21700</v>
      </c>
      <c r="C2693" s="171" t="s">
        <v>47</v>
      </c>
      <c r="D2693" s="172" t="s">
        <v>25893</v>
      </c>
    </row>
    <row r="2694" spans="1:4" ht="21.9" customHeight="1" x14ac:dyDescent="0.25">
      <c r="A2694" s="170" t="s">
        <v>21701</v>
      </c>
      <c r="B2694" s="170" t="s">
        <v>21702</v>
      </c>
      <c r="C2694" s="171" t="s">
        <v>47</v>
      </c>
      <c r="D2694" s="172" t="s">
        <v>25894</v>
      </c>
    </row>
    <row r="2695" spans="1:4" ht="12" customHeight="1" x14ac:dyDescent="0.25">
      <c r="A2695" s="170" t="s">
        <v>21703</v>
      </c>
      <c r="B2695" s="170" t="s">
        <v>21704</v>
      </c>
      <c r="C2695" s="171" t="s">
        <v>47</v>
      </c>
      <c r="D2695" s="172" t="s">
        <v>24467</v>
      </c>
    </row>
    <row r="2696" spans="1:4" ht="11.85" customHeight="1" x14ac:dyDescent="0.25">
      <c r="A2696" s="170" t="s">
        <v>21705</v>
      </c>
      <c r="B2696" s="170" t="s">
        <v>21706</v>
      </c>
      <c r="C2696" s="171" t="s">
        <v>47</v>
      </c>
      <c r="D2696" s="172" t="s">
        <v>25895</v>
      </c>
    </row>
    <row r="2697" spans="1:4" ht="11.85" customHeight="1" x14ac:dyDescent="0.25">
      <c r="A2697" s="170" t="s">
        <v>21707</v>
      </c>
      <c r="B2697" s="170" t="s">
        <v>183</v>
      </c>
      <c r="C2697" s="171" t="s">
        <v>17789</v>
      </c>
      <c r="D2697" s="172" t="s">
        <v>24704</v>
      </c>
    </row>
    <row r="2698" spans="1:4" ht="11.85" customHeight="1" x14ac:dyDescent="0.25">
      <c r="A2698" s="170" t="s">
        <v>21708</v>
      </c>
      <c r="B2698" s="170" t="s">
        <v>21709</v>
      </c>
      <c r="C2698" s="171" t="s">
        <v>47</v>
      </c>
      <c r="D2698" s="172" t="s">
        <v>24459</v>
      </c>
    </row>
    <row r="2699" spans="1:4" ht="11.85" customHeight="1" x14ac:dyDescent="0.25">
      <c r="A2699" s="170" t="s">
        <v>21710</v>
      </c>
      <c r="B2699" s="170" t="s">
        <v>21711</v>
      </c>
      <c r="C2699" s="171" t="s">
        <v>47</v>
      </c>
      <c r="D2699" s="172" t="s">
        <v>17706</v>
      </c>
    </row>
    <row r="2700" spans="1:4" ht="12" customHeight="1" x14ac:dyDescent="0.25">
      <c r="A2700" s="170" t="s">
        <v>21713</v>
      </c>
      <c r="B2700" s="170" t="s">
        <v>21714</v>
      </c>
      <c r="C2700" s="171" t="s">
        <v>47</v>
      </c>
      <c r="D2700" s="172" t="s">
        <v>17683</v>
      </c>
    </row>
    <row r="2701" spans="1:4" ht="11.85" customHeight="1" x14ac:dyDescent="0.25">
      <c r="A2701" s="170" t="s">
        <v>21715</v>
      </c>
      <c r="B2701" s="170" t="s">
        <v>21716</v>
      </c>
      <c r="C2701" s="171" t="s">
        <v>47</v>
      </c>
      <c r="D2701" s="172" t="s">
        <v>17683</v>
      </c>
    </row>
    <row r="2702" spans="1:4" ht="11.85" customHeight="1" x14ac:dyDescent="0.25">
      <c r="A2702" s="170" t="s">
        <v>21717</v>
      </c>
      <c r="B2702" s="170" t="s">
        <v>17891</v>
      </c>
      <c r="C2702" s="171" t="s">
        <v>17789</v>
      </c>
      <c r="D2702" s="172" t="s">
        <v>24704</v>
      </c>
    </row>
    <row r="2703" spans="1:4" ht="11.85" customHeight="1" x14ac:dyDescent="0.25">
      <c r="A2703" s="170" t="s">
        <v>21718</v>
      </c>
      <c r="B2703" s="170" t="s">
        <v>21719</v>
      </c>
      <c r="C2703" s="171" t="s">
        <v>47</v>
      </c>
      <c r="D2703" s="172" t="s">
        <v>24015</v>
      </c>
    </row>
    <row r="2704" spans="1:4" ht="11.85" customHeight="1" x14ac:dyDescent="0.25">
      <c r="A2704" s="173" t="s">
        <v>21720</v>
      </c>
      <c r="B2704" s="173" t="s">
        <v>21721</v>
      </c>
      <c r="C2704" s="174" t="s">
        <v>47</v>
      </c>
      <c r="D2704" s="175" t="s">
        <v>24557</v>
      </c>
    </row>
    <row r="2705" spans="1:4" ht="11.85" customHeight="1" x14ac:dyDescent="0.3">
      <c r="A2705"/>
      <c r="B2705"/>
      <c r="C2705"/>
      <c r="D2705"/>
    </row>
    <row r="2706" spans="1:4" ht="17.399999999999999" customHeight="1" x14ac:dyDescent="0.3">
      <c r="A2706" s="406" t="s">
        <v>24710</v>
      </c>
      <c r="B2706" s="406"/>
      <c r="C2706"/>
      <c r="D2706"/>
    </row>
    <row r="2707" spans="1:4" ht="1.65" customHeight="1" x14ac:dyDescent="0.3">
      <c r="A2707" s="406"/>
      <c r="B2707" s="406"/>
      <c r="C2707"/>
      <c r="D2707"/>
    </row>
    <row r="2708" spans="1:4" ht="7.35" customHeight="1" x14ac:dyDescent="0.3">
      <c r="A2708"/>
      <c r="B2708"/>
      <c r="C2708"/>
      <c r="D2708"/>
    </row>
    <row r="2709" spans="1:4" ht="0.75" customHeight="1" x14ac:dyDescent="0.3">
      <c r="A2709"/>
      <c r="B2709"/>
      <c r="C2709"/>
      <c r="D2709"/>
    </row>
    <row r="2710" spans="1:4" ht="15.6" x14ac:dyDescent="0.3">
      <c r="A2710"/>
      <c r="B2710"/>
      <c r="C2710" s="404"/>
      <c r="D2710" s="404"/>
    </row>
    <row r="2711" spans="1:4" ht="13.5" customHeight="1" x14ac:dyDescent="0.3">
      <c r="A2711"/>
      <c r="B2711"/>
      <c r="C2711"/>
      <c r="D2711"/>
    </row>
    <row r="2712" spans="1:4" ht="48.6" customHeight="1" x14ac:dyDescent="0.3">
      <c r="A2712"/>
      <c r="B2712"/>
      <c r="C2712"/>
      <c r="D2712"/>
    </row>
    <row r="2713" spans="1:4" ht="13.5" customHeight="1" x14ac:dyDescent="0.3">
      <c r="A2713"/>
      <c r="B2713"/>
      <c r="C2713"/>
      <c r="D2713"/>
    </row>
    <row r="2714" spans="1:4" ht="11.1" customHeight="1" x14ac:dyDescent="0.25">
      <c r="A2714" s="405" t="s">
        <v>24685</v>
      </c>
      <c r="B2714" s="405"/>
      <c r="C2714" s="167"/>
      <c r="D2714" s="167"/>
    </row>
    <row r="2715" spans="1:4" ht="11.25" customHeight="1" x14ac:dyDescent="0.3">
      <c r="A2715"/>
      <c r="B2715"/>
      <c r="C2715"/>
      <c r="D2715"/>
    </row>
    <row r="2716" spans="1:4" ht="24.9" customHeight="1" x14ac:dyDescent="0.3">
      <c r="A2716" s="169" t="s">
        <v>17748</v>
      </c>
      <c r="B2716" s="169" t="s">
        <v>5161</v>
      </c>
      <c r="C2716"/>
      <c r="D2716"/>
    </row>
    <row r="2717" spans="1:4" ht="9" customHeight="1" x14ac:dyDescent="0.3">
      <c r="A2717"/>
      <c r="B2717"/>
      <c r="C2717"/>
      <c r="D2717"/>
    </row>
    <row r="2718" spans="1:4" ht="12.15" customHeight="1" x14ac:dyDescent="0.25">
      <c r="A2718" s="407" t="s">
        <v>21722</v>
      </c>
      <c r="B2718" s="407" t="s">
        <v>21723</v>
      </c>
      <c r="C2718" s="408" t="s">
        <v>47</v>
      </c>
      <c r="D2718" s="409" t="s">
        <v>24015</v>
      </c>
    </row>
    <row r="2719" spans="1:4" ht="0.6" customHeight="1" x14ac:dyDescent="0.25">
      <c r="A2719" s="407"/>
      <c r="B2719" s="407"/>
      <c r="C2719" s="408"/>
      <c r="D2719" s="409"/>
    </row>
    <row r="2720" spans="1:4" ht="11.4" customHeight="1" x14ac:dyDescent="0.25">
      <c r="A2720" s="170" t="s">
        <v>21724</v>
      </c>
      <c r="B2720" s="170" t="s">
        <v>163</v>
      </c>
      <c r="C2720" s="171" t="s">
        <v>17789</v>
      </c>
      <c r="D2720" s="172" t="s">
        <v>24704</v>
      </c>
    </row>
    <row r="2721" spans="1:4" ht="11.85" customHeight="1" x14ac:dyDescent="0.25">
      <c r="A2721" s="170" t="s">
        <v>21725</v>
      </c>
      <c r="B2721" s="170" t="s">
        <v>21726</v>
      </c>
      <c r="C2721" s="171" t="s">
        <v>47</v>
      </c>
      <c r="D2721" s="172" t="s">
        <v>17665</v>
      </c>
    </row>
    <row r="2722" spans="1:4" ht="11.85" customHeight="1" x14ac:dyDescent="0.25">
      <c r="A2722" s="170" t="s">
        <v>21727</v>
      </c>
      <c r="B2722" s="170" t="s">
        <v>21728</v>
      </c>
      <c r="C2722" s="171" t="s">
        <v>47</v>
      </c>
      <c r="D2722" s="172" t="s">
        <v>24557</v>
      </c>
    </row>
    <row r="2723" spans="1:4" ht="11.85" customHeight="1" x14ac:dyDescent="0.25">
      <c r="A2723" s="170" t="s">
        <v>21729</v>
      </c>
      <c r="B2723" s="170" t="s">
        <v>21730</v>
      </c>
      <c r="C2723" s="171" t="s">
        <v>47</v>
      </c>
      <c r="D2723" s="172" t="s">
        <v>24015</v>
      </c>
    </row>
    <row r="2724" spans="1:4" ht="11.85" customHeight="1" x14ac:dyDescent="0.25">
      <c r="A2724" s="170" t="s">
        <v>21731</v>
      </c>
      <c r="B2724" s="170" t="s">
        <v>21732</v>
      </c>
      <c r="C2724" s="171" t="s">
        <v>17789</v>
      </c>
      <c r="D2724" s="172" t="s">
        <v>24704</v>
      </c>
    </row>
    <row r="2725" spans="1:4" ht="12" customHeight="1" x14ac:dyDescent="0.25">
      <c r="A2725" s="170" t="s">
        <v>21733</v>
      </c>
      <c r="B2725" s="170" t="s">
        <v>21734</v>
      </c>
      <c r="C2725" s="171" t="s">
        <v>47</v>
      </c>
      <c r="D2725" s="172" t="s">
        <v>25896</v>
      </c>
    </row>
    <row r="2726" spans="1:4" ht="11.85" customHeight="1" x14ac:dyDescent="0.25">
      <c r="A2726" s="170" t="s">
        <v>21735</v>
      </c>
      <c r="B2726" s="170" t="s">
        <v>21736</v>
      </c>
      <c r="C2726" s="171" t="s">
        <v>37</v>
      </c>
      <c r="D2726" s="172" t="s">
        <v>24538</v>
      </c>
    </row>
    <row r="2727" spans="1:4" ht="11.85" customHeight="1" x14ac:dyDescent="0.25">
      <c r="A2727" s="170" t="s">
        <v>21737</v>
      </c>
      <c r="B2727" s="170" t="s">
        <v>21738</v>
      </c>
      <c r="C2727" s="171" t="s">
        <v>47</v>
      </c>
      <c r="D2727" s="172" t="s">
        <v>25897</v>
      </c>
    </row>
    <row r="2728" spans="1:4" ht="11.85" customHeight="1" x14ac:dyDescent="0.25">
      <c r="A2728" s="170" t="s">
        <v>21739</v>
      </c>
      <c r="B2728" s="170" t="s">
        <v>21740</v>
      </c>
      <c r="C2728" s="171" t="s">
        <v>47</v>
      </c>
      <c r="D2728" s="172" t="s">
        <v>56</v>
      </c>
    </row>
    <row r="2729" spans="1:4" ht="11.85" customHeight="1" x14ac:dyDescent="0.25">
      <c r="A2729" s="170" t="s">
        <v>21741</v>
      </c>
      <c r="B2729" s="170" t="s">
        <v>21742</v>
      </c>
      <c r="C2729" s="171" t="s">
        <v>47</v>
      </c>
      <c r="D2729" s="172" t="s">
        <v>24392</v>
      </c>
    </row>
    <row r="2730" spans="1:4" ht="11.85" customHeight="1" x14ac:dyDescent="0.25">
      <c r="A2730" s="170" t="s">
        <v>21743</v>
      </c>
      <c r="B2730" s="170" t="s">
        <v>21744</v>
      </c>
      <c r="C2730" s="171" t="s">
        <v>17789</v>
      </c>
      <c r="D2730" s="172" t="s">
        <v>24704</v>
      </c>
    </row>
    <row r="2731" spans="1:4" ht="12" customHeight="1" x14ac:dyDescent="0.25">
      <c r="A2731" s="170" t="s">
        <v>21745</v>
      </c>
      <c r="B2731" s="171" t="s">
        <v>21746</v>
      </c>
      <c r="C2731" s="171" t="s">
        <v>47</v>
      </c>
      <c r="D2731" s="172" t="s">
        <v>24371</v>
      </c>
    </row>
    <row r="2732" spans="1:4" ht="21.9" customHeight="1" x14ac:dyDescent="0.25">
      <c r="A2732" s="170" t="s">
        <v>21747</v>
      </c>
      <c r="B2732" s="170" t="s">
        <v>21748</v>
      </c>
      <c r="C2732" s="171" t="s">
        <v>47</v>
      </c>
      <c r="D2732" s="172" t="s">
        <v>25898</v>
      </c>
    </row>
    <row r="2733" spans="1:4" ht="11.85" customHeight="1" x14ac:dyDescent="0.25">
      <c r="A2733" s="170" t="s">
        <v>21749</v>
      </c>
      <c r="B2733" s="170" t="s">
        <v>18048</v>
      </c>
      <c r="C2733" s="171" t="s">
        <v>47</v>
      </c>
      <c r="D2733" s="172" t="s">
        <v>24399</v>
      </c>
    </row>
    <row r="2734" spans="1:4" ht="11.85" customHeight="1" x14ac:dyDescent="0.25">
      <c r="A2734" s="170" t="s">
        <v>21750</v>
      </c>
      <c r="B2734" s="170" t="s">
        <v>21751</v>
      </c>
      <c r="C2734" s="171" t="s">
        <v>47</v>
      </c>
      <c r="D2734" s="172" t="s">
        <v>23933</v>
      </c>
    </row>
    <row r="2735" spans="1:4" ht="11.85" customHeight="1" x14ac:dyDescent="0.25">
      <c r="A2735" s="170" t="s">
        <v>21752</v>
      </c>
      <c r="B2735" s="170" t="s">
        <v>164</v>
      </c>
      <c r="C2735" s="171" t="s">
        <v>17789</v>
      </c>
      <c r="D2735" s="172" t="s">
        <v>24704</v>
      </c>
    </row>
    <row r="2736" spans="1:4" ht="12" customHeight="1" x14ac:dyDescent="0.25">
      <c r="A2736" s="170" t="s">
        <v>21753</v>
      </c>
      <c r="B2736" s="170" t="s">
        <v>21754</v>
      </c>
      <c r="C2736" s="171" t="s">
        <v>47</v>
      </c>
      <c r="D2736" s="172" t="s">
        <v>25899</v>
      </c>
    </row>
    <row r="2737" spans="1:4" ht="11.85" customHeight="1" x14ac:dyDescent="0.25">
      <c r="A2737" s="170" t="s">
        <v>21755</v>
      </c>
      <c r="B2737" s="170" t="s">
        <v>21756</v>
      </c>
      <c r="C2737" s="171" t="s">
        <v>47</v>
      </c>
      <c r="D2737" s="172" t="s">
        <v>25900</v>
      </c>
    </row>
    <row r="2738" spans="1:4" ht="11.85" customHeight="1" x14ac:dyDescent="0.25">
      <c r="A2738" s="170" t="s">
        <v>21757</v>
      </c>
      <c r="B2738" s="170" t="s">
        <v>21758</v>
      </c>
      <c r="C2738" s="171" t="s">
        <v>47</v>
      </c>
      <c r="D2738" s="172" t="s">
        <v>25901</v>
      </c>
    </row>
    <row r="2739" spans="1:4" ht="11.85" customHeight="1" x14ac:dyDescent="0.25">
      <c r="A2739" s="170" t="s">
        <v>21759</v>
      </c>
      <c r="B2739" s="170" t="s">
        <v>21760</v>
      </c>
      <c r="C2739" s="171" t="s">
        <v>47</v>
      </c>
      <c r="D2739" s="172" t="s">
        <v>25902</v>
      </c>
    </row>
    <row r="2740" spans="1:4" ht="11.85" customHeight="1" x14ac:dyDescent="0.25">
      <c r="A2740" s="170" t="s">
        <v>21761</v>
      </c>
      <c r="B2740" s="170" t="s">
        <v>21762</v>
      </c>
      <c r="C2740" s="171" t="s">
        <v>47</v>
      </c>
      <c r="D2740" s="172" t="s">
        <v>24475</v>
      </c>
    </row>
    <row r="2741" spans="1:4" ht="32.25" customHeight="1" x14ac:dyDescent="0.25">
      <c r="A2741" s="170" t="s">
        <v>21763</v>
      </c>
      <c r="B2741" s="170" t="s">
        <v>21764</v>
      </c>
      <c r="C2741" s="171" t="s">
        <v>47</v>
      </c>
      <c r="D2741" s="172" t="s">
        <v>23976</v>
      </c>
    </row>
    <row r="2742" spans="1:4" ht="11.85" customHeight="1" x14ac:dyDescent="0.25">
      <c r="A2742" s="170" t="s">
        <v>21765</v>
      </c>
      <c r="B2742" s="170" t="s">
        <v>21766</v>
      </c>
      <c r="C2742" s="171" t="s">
        <v>47</v>
      </c>
      <c r="D2742" s="172" t="s">
        <v>25903</v>
      </c>
    </row>
    <row r="2743" spans="1:4" ht="11.85" customHeight="1" x14ac:dyDescent="0.25">
      <c r="A2743" s="170" t="s">
        <v>120</v>
      </c>
      <c r="B2743" s="170" t="s">
        <v>21767</v>
      </c>
      <c r="C2743" s="171" t="s">
        <v>47</v>
      </c>
      <c r="D2743" s="172" t="s">
        <v>24302</v>
      </c>
    </row>
    <row r="2744" spans="1:4" ht="11.85" customHeight="1" x14ac:dyDescent="0.25">
      <c r="A2744" s="170" t="s">
        <v>21768</v>
      </c>
      <c r="B2744" s="170" t="s">
        <v>21685</v>
      </c>
      <c r="C2744" s="171" t="s">
        <v>47</v>
      </c>
      <c r="D2744" s="172" t="s">
        <v>24269</v>
      </c>
    </row>
    <row r="2745" spans="1:4" ht="12" customHeight="1" x14ac:dyDescent="0.25">
      <c r="A2745" s="170" t="s">
        <v>21769</v>
      </c>
      <c r="B2745" s="170" t="s">
        <v>21770</v>
      </c>
      <c r="C2745" s="171" t="s">
        <v>44</v>
      </c>
      <c r="D2745" s="172" t="s">
        <v>25904</v>
      </c>
    </row>
    <row r="2746" spans="1:4" ht="11.85" customHeight="1" x14ac:dyDescent="0.25">
      <c r="A2746" s="170" t="s">
        <v>21771</v>
      </c>
      <c r="B2746" s="170" t="s">
        <v>21772</v>
      </c>
      <c r="C2746" s="171" t="s">
        <v>44</v>
      </c>
      <c r="D2746" s="172" t="s">
        <v>25905</v>
      </c>
    </row>
    <row r="2747" spans="1:4" ht="32.25" customHeight="1" x14ac:dyDescent="0.25">
      <c r="A2747" s="170" t="s">
        <v>21773</v>
      </c>
      <c r="B2747" s="170" t="s">
        <v>21774</v>
      </c>
      <c r="C2747" s="171" t="s">
        <v>47</v>
      </c>
      <c r="D2747" s="172" t="s">
        <v>25906</v>
      </c>
    </row>
    <row r="2748" spans="1:4" ht="11.85" customHeight="1" x14ac:dyDescent="0.25">
      <c r="A2748" s="170" t="s">
        <v>21775</v>
      </c>
      <c r="B2748" s="170" t="s">
        <v>21776</v>
      </c>
      <c r="C2748" s="171" t="s">
        <v>47</v>
      </c>
      <c r="D2748" s="172" t="s">
        <v>25907</v>
      </c>
    </row>
    <row r="2749" spans="1:4" ht="11.85" customHeight="1" x14ac:dyDescent="0.25">
      <c r="A2749" s="170" t="s">
        <v>21777</v>
      </c>
      <c r="B2749" s="170" t="s">
        <v>21778</v>
      </c>
      <c r="C2749" s="171" t="s">
        <v>47</v>
      </c>
      <c r="D2749" s="172" t="s">
        <v>25908</v>
      </c>
    </row>
    <row r="2750" spans="1:4" ht="11.85" customHeight="1" x14ac:dyDescent="0.25">
      <c r="A2750" s="170" t="s">
        <v>21779</v>
      </c>
      <c r="B2750" s="170" t="s">
        <v>164</v>
      </c>
      <c r="C2750" s="171" t="s">
        <v>17789</v>
      </c>
      <c r="D2750" s="172" t="s">
        <v>24704</v>
      </c>
    </row>
    <row r="2751" spans="1:4" ht="11.85" customHeight="1" x14ac:dyDescent="0.25">
      <c r="A2751" s="170" t="s">
        <v>21780</v>
      </c>
      <c r="B2751" s="170" t="s">
        <v>21781</v>
      </c>
      <c r="C2751" s="171" t="s">
        <v>47</v>
      </c>
      <c r="D2751" s="172" t="s">
        <v>24371</v>
      </c>
    </row>
    <row r="2752" spans="1:4" ht="32.25" customHeight="1" x14ac:dyDescent="0.25">
      <c r="A2752" s="170" t="s">
        <v>21782</v>
      </c>
      <c r="B2752" s="170" t="s">
        <v>21783</v>
      </c>
      <c r="C2752" s="171" t="s">
        <v>47</v>
      </c>
      <c r="D2752" s="172" t="s">
        <v>25898</v>
      </c>
    </row>
    <row r="2753" spans="1:4" ht="32.25" customHeight="1" x14ac:dyDescent="0.25">
      <c r="A2753" s="170" t="s">
        <v>21784</v>
      </c>
      <c r="B2753" s="170" t="s">
        <v>21785</v>
      </c>
      <c r="C2753" s="171" t="s">
        <v>47</v>
      </c>
      <c r="D2753" s="172" t="s">
        <v>24399</v>
      </c>
    </row>
    <row r="2754" spans="1:4" ht="11.85" customHeight="1" x14ac:dyDescent="0.25">
      <c r="A2754" s="170" t="s">
        <v>21786</v>
      </c>
      <c r="B2754" s="170" t="s">
        <v>21787</v>
      </c>
      <c r="C2754" s="171" t="s">
        <v>47</v>
      </c>
      <c r="D2754" s="172" t="s">
        <v>25909</v>
      </c>
    </row>
    <row r="2755" spans="1:4" ht="11.85" customHeight="1" x14ac:dyDescent="0.25">
      <c r="A2755" s="170" t="s">
        <v>21788</v>
      </c>
      <c r="B2755" s="170" t="s">
        <v>21789</v>
      </c>
      <c r="C2755" s="171" t="s">
        <v>47</v>
      </c>
      <c r="D2755" s="172" t="s">
        <v>24460</v>
      </c>
    </row>
    <row r="2756" spans="1:4" ht="11.85" customHeight="1" x14ac:dyDescent="0.25">
      <c r="A2756" s="170" t="s">
        <v>21790</v>
      </c>
      <c r="B2756" s="170" t="s">
        <v>21791</v>
      </c>
      <c r="C2756" s="171" t="s">
        <v>47</v>
      </c>
      <c r="D2756" s="172" t="s">
        <v>17746</v>
      </c>
    </row>
    <row r="2757" spans="1:4" ht="11.85" customHeight="1" x14ac:dyDescent="0.25">
      <c r="A2757" s="170" t="s">
        <v>21792</v>
      </c>
      <c r="B2757" s="170" t="s">
        <v>164</v>
      </c>
      <c r="C2757" s="171" t="s">
        <v>17789</v>
      </c>
      <c r="D2757" s="172" t="s">
        <v>24704</v>
      </c>
    </row>
    <row r="2758" spans="1:4" ht="12" customHeight="1" x14ac:dyDescent="0.25">
      <c r="A2758" s="170" t="s">
        <v>21793</v>
      </c>
      <c r="B2758" s="170" t="s">
        <v>21794</v>
      </c>
      <c r="C2758" s="171" t="s">
        <v>37</v>
      </c>
      <c r="D2758" s="172" t="s">
        <v>24578</v>
      </c>
    </row>
    <row r="2759" spans="1:4" ht="11.85" customHeight="1" x14ac:dyDescent="0.25">
      <c r="A2759" s="170" t="s">
        <v>21795</v>
      </c>
      <c r="B2759" s="170" t="s">
        <v>21796</v>
      </c>
      <c r="C2759" s="171" t="s">
        <v>37</v>
      </c>
      <c r="D2759" s="172" t="s">
        <v>25910</v>
      </c>
    </row>
    <row r="2760" spans="1:4" ht="11.85" customHeight="1" x14ac:dyDescent="0.25">
      <c r="A2760" s="170" t="s">
        <v>21797</v>
      </c>
      <c r="B2760" s="170" t="s">
        <v>21798</v>
      </c>
      <c r="C2760" s="171" t="s">
        <v>21799</v>
      </c>
      <c r="D2760" s="172" t="s">
        <v>54</v>
      </c>
    </row>
    <row r="2761" spans="1:4" ht="11.85" customHeight="1" x14ac:dyDescent="0.25">
      <c r="A2761" s="173" t="s">
        <v>21800</v>
      </c>
      <c r="B2761" s="173" t="s">
        <v>21801</v>
      </c>
      <c r="C2761" s="174" t="s">
        <v>37</v>
      </c>
      <c r="D2761" s="175" t="s">
        <v>17719</v>
      </c>
    </row>
    <row r="2762" spans="1:4" ht="11.85" customHeight="1" x14ac:dyDescent="0.3">
      <c r="A2762"/>
      <c r="B2762"/>
      <c r="C2762"/>
      <c r="D2762"/>
    </row>
    <row r="2763" spans="1:4" ht="12" customHeight="1" x14ac:dyDescent="0.3">
      <c r="A2763" s="406" t="s">
        <v>24710</v>
      </c>
      <c r="B2763" s="406"/>
      <c r="C2763"/>
      <c r="D2763"/>
    </row>
    <row r="2764" spans="1:4" ht="1.65" customHeight="1" x14ac:dyDescent="0.3">
      <c r="A2764" s="406"/>
      <c r="B2764" s="406"/>
      <c r="C2764"/>
      <c r="D2764"/>
    </row>
    <row r="2765" spans="1:4" ht="7.35" customHeight="1" x14ac:dyDescent="0.3">
      <c r="A2765"/>
      <c r="B2765"/>
      <c r="C2765"/>
      <c r="D2765"/>
    </row>
    <row r="2766" spans="1:4" ht="0.75" customHeight="1" x14ac:dyDescent="0.3">
      <c r="A2766"/>
      <c r="B2766"/>
      <c r="C2766"/>
      <c r="D2766"/>
    </row>
    <row r="2767" spans="1:4" ht="15.6" x14ac:dyDescent="0.3">
      <c r="A2767"/>
      <c r="B2767"/>
      <c r="C2767" s="404"/>
      <c r="D2767" s="404"/>
    </row>
    <row r="2768" spans="1:4" ht="13.5" customHeight="1" x14ac:dyDescent="0.3">
      <c r="A2768"/>
      <c r="B2768"/>
      <c r="C2768"/>
      <c r="D2768"/>
    </row>
    <row r="2769" spans="1:4" ht="48.6" customHeight="1" x14ac:dyDescent="0.3">
      <c r="A2769"/>
      <c r="B2769"/>
      <c r="C2769"/>
      <c r="D2769"/>
    </row>
    <row r="2770" spans="1:4" ht="13.5" customHeight="1" x14ac:dyDescent="0.3">
      <c r="A2770"/>
      <c r="B2770"/>
      <c r="C2770"/>
      <c r="D2770"/>
    </row>
    <row r="2771" spans="1:4" ht="11.1" customHeight="1" x14ac:dyDescent="0.25">
      <c r="A2771" s="405" t="s">
        <v>24685</v>
      </c>
      <c r="B2771" s="405"/>
      <c r="C2771" s="167"/>
      <c r="D2771" s="167"/>
    </row>
    <row r="2772" spans="1:4" ht="11.25" customHeight="1" x14ac:dyDescent="0.3">
      <c r="A2772"/>
      <c r="B2772"/>
      <c r="C2772"/>
      <c r="D2772"/>
    </row>
    <row r="2773" spans="1:4" ht="24.9" customHeight="1" x14ac:dyDescent="0.3">
      <c r="A2773" s="169" t="s">
        <v>17748</v>
      </c>
      <c r="B2773" s="169" t="s">
        <v>5161</v>
      </c>
      <c r="C2773"/>
      <c r="D2773"/>
    </row>
    <row r="2774" spans="1:4" ht="9" customHeight="1" x14ac:dyDescent="0.3">
      <c r="A2774"/>
      <c r="B2774"/>
      <c r="C2774"/>
      <c r="D2774"/>
    </row>
    <row r="2775" spans="1:4" ht="12.15" customHeight="1" x14ac:dyDescent="0.25">
      <c r="A2775" s="407" t="s">
        <v>21802</v>
      </c>
      <c r="B2775" s="407" t="s">
        <v>21803</v>
      </c>
      <c r="C2775" s="408" t="s">
        <v>37</v>
      </c>
      <c r="D2775" s="409" t="s">
        <v>1050</v>
      </c>
    </row>
    <row r="2776" spans="1:4" ht="0.6" customHeight="1" x14ac:dyDescent="0.25">
      <c r="A2776" s="407"/>
      <c r="B2776" s="407"/>
      <c r="C2776" s="408"/>
      <c r="D2776" s="409"/>
    </row>
    <row r="2777" spans="1:4" ht="11.4" customHeight="1" x14ac:dyDescent="0.25">
      <c r="A2777" s="170" t="s">
        <v>21804</v>
      </c>
      <c r="B2777" s="170" t="s">
        <v>21805</v>
      </c>
      <c r="C2777" s="171" t="s">
        <v>37</v>
      </c>
      <c r="D2777" s="172" t="s">
        <v>25911</v>
      </c>
    </row>
    <row r="2778" spans="1:4" ht="21.9" customHeight="1" x14ac:dyDescent="0.25">
      <c r="A2778" s="170" t="s">
        <v>21806</v>
      </c>
      <c r="B2778" s="170" t="s">
        <v>21807</v>
      </c>
      <c r="C2778" s="171" t="s">
        <v>37</v>
      </c>
      <c r="D2778" s="172" t="s">
        <v>25912</v>
      </c>
    </row>
    <row r="2779" spans="1:4" ht="11.85" customHeight="1" x14ac:dyDescent="0.25">
      <c r="A2779" s="170" t="s">
        <v>21808</v>
      </c>
      <c r="B2779" s="170" t="s">
        <v>21809</v>
      </c>
      <c r="C2779" s="171" t="s">
        <v>37</v>
      </c>
      <c r="D2779" s="172" t="s">
        <v>24414</v>
      </c>
    </row>
    <row r="2780" spans="1:4" ht="11.85" customHeight="1" x14ac:dyDescent="0.25">
      <c r="A2780" s="170" t="s">
        <v>21810</v>
      </c>
      <c r="B2780" s="170" t="s">
        <v>21811</v>
      </c>
      <c r="C2780" s="171" t="s">
        <v>37</v>
      </c>
      <c r="D2780" s="172" t="s">
        <v>24341</v>
      </c>
    </row>
    <row r="2781" spans="1:4" ht="11.85" customHeight="1" x14ac:dyDescent="0.25">
      <c r="A2781" s="170" t="s">
        <v>21812</v>
      </c>
      <c r="B2781" s="170" t="s">
        <v>21813</v>
      </c>
      <c r="C2781" s="171" t="s">
        <v>17789</v>
      </c>
      <c r="D2781" s="172" t="s">
        <v>24704</v>
      </c>
    </row>
    <row r="2782" spans="1:4" ht="11.85" customHeight="1" x14ac:dyDescent="0.25">
      <c r="A2782" s="170" t="s">
        <v>21814</v>
      </c>
      <c r="B2782" s="170" t="s">
        <v>21815</v>
      </c>
      <c r="C2782" s="171" t="s">
        <v>47</v>
      </c>
      <c r="D2782" s="172" t="s">
        <v>860</v>
      </c>
    </row>
    <row r="2783" spans="1:4" ht="11.85" customHeight="1" x14ac:dyDescent="0.25">
      <c r="A2783" s="170" t="s">
        <v>21816</v>
      </c>
      <c r="B2783" s="170" t="s">
        <v>21817</v>
      </c>
      <c r="C2783" s="171" t="s">
        <v>47</v>
      </c>
      <c r="D2783" s="172" t="s">
        <v>17718</v>
      </c>
    </row>
    <row r="2784" spans="1:4" ht="11.85" customHeight="1" x14ac:dyDescent="0.25">
      <c r="A2784" s="170" t="s">
        <v>21818</v>
      </c>
      <c r="B2784" s="170" t="s">
        <v>21819</v>
      </c>
      <c r="C2784" s="171" t="s">
        <v>47</v>
      </c>
      <c r="D2784" s="172" t="s">
        <v>55</v>
      </c>
    </row>
    <row r="2785" spans="1:4" ht="11.85" customHeight="1" x14ac:dyDescent="0.25">
      <c r="A2785" s="170" t="s">
        <v>21820</v>
      </c>
      <c r="B2785" s="170" t="s">
        <v>21821</v>
      </c>
      <c r="C2785" s="171" t="s">
        <v>47</v>
      </c>
      <c r="D2785" s="172" t="s">
        <v>53</v>
      </c>
    </row>
    <row r="2786" spans="1:4" ht="11.85" customHeight="1" x14ac:dyDescent="0.25">
      <c r="A2786" s="170" t="s">
        <v>21822</v>
      </c>
      <c r="B2786" s="170" t="s">
        <v>21823</v>
      </c>
      <c r="C2786" s="171" t="s">
        <v>47</v>
      </c>
      <c r="D2786" s="172" t="s">
        <v>860</v>
      </c>
    </row>
    <row r="2787" spans="1:4" ht="21.9" customHeight="1" x14ac:dyDescent="0.25">
      <c r="A2787" s="170" t="s">
        <v>21824</v>
      </c>
      <c r="B2787" s="170" t="s">
        <v>21825</v>
      </c>
      <c r="C2787" s="171" t="s">
        <v>37</v>
      </c>
      <c r="D2787" s="172" t="s">
        <v>23970</v>
      </c>
    </row>
    <row r="2788" spans="1:4" ht="21.9" customHeight="1" x14ac:dyDescent="0.25">
      <c r="A2788" s="170" t="s">
        <v>21826</v>
      </c>
      <c r="B2788" s="170" t="s">
        <v>17891</v>
      </c>
      <c r="C2788" s="171" t="s">
        <v>17789</v>
      </c>
      <c r="D2788" s="172" t="s">
        <v>24704</v>
      </c>
    </row>
    <row r="2789" spans="1:4" ht="11.85" customHeight="1" x14ac:dyDescent="0.25">
      <c r="A2789" s="170" t="s">
        <v>21827</v>
      </c>
      <c r="B2789" s="170" t="s">
        <v>21828</v>
      </c>
      <c r="C2789" s="171" t="s">
        <v>47</v>
      </c>
      <c r="D2789" s="172" t="s">
        <v>24261</v>
      </c>
    </row>
    <row r="2790" spans="1:4" ht="11.85" customHeight="1" x14ac:dyDescent="0.25">
      <c r="A2790" s="170" t="s">
        <v>21829</v>
      </c>
      <c r="B2790" s="170" t="s">
        <v>21830</v>
      </c>
      <c r="C2790" s="171" t="s">
        <v>47</v>
      </c>
      <c r="D2790" s="172" t="s">
        <v>55</v>
      </c>
    </row>
    <row r="2791" spans="1:4" ht="11.85" customHeight="1" x14ac:dyDescent="0.25">
      <c r="A2791" s="170" t="s">
        <v>21831</v>
      </c>
      <c r="B2791" s="170" t="s">
        <v>163</v>
      </c>
      <c r="C2791" s="171" t="s">
        <v>17789</v>
      </c>
      <c r="D2791" s="172" t="s">
        <v>24704</v>
      </c>
    </row>
    <row r="2792" spans="1:4" ht="12" customHeight="1" x14ac:dyDescent="0.25">
      <c r="A2792" s="170" t="s">
        <v>21832</v>
      </c>
      <c r="B2792" s="170" t="s">
        <v>21833</v>
      </c>
      <c r="C2792" s="171" t="s">
        <v>44</v>
      </c>
      <c r="D2792" s="172" t="s">
        <v>25913</v>
      </c>
    </row>
    <row r="2793" spans="1:4" ht="11.85" customHeight="1" x14ac:dyDescent="0.25">
      <c r="A2793" s="170" t="s">
        <v>21834</v>
      </c>
      <c r="B2793" s="170" t="s">
        <v>21835</v>
      </c>
      <c r="C2793" s="171" t="s">
        <v>17789</v>
      </c>
      <c r="D2793" s="172" t="s">
        <v>24704</v>
      </c>
    </row>
    <row r="2794" spans="1:4" ht="11.85" customHeight="1" x14ac:dyDescent="0.25">
      <c r="A2794" s="170" t="s">
        <v>21836</v>
      </c>
      <c r="B2794" s="170" t="s">
        <v>21837</v>
      </c>
      <c r="C2794" s="171" t="s">
        <v>17789</v>
      </c>
      <c r="D2794" s="172" t="s">
        <v>24704</v>
      </c>
    </row>
    <row r="2795" spans="1:4" ht="11.85" customHeight="1" x14ac:dyDescent="0.25">
      <c r="A2795" s="170" t="s">
        <v>21838</v>
      </c>
      <c r="B2795" s="170" t="s">
        <v>80</v>
      </c>
      <c r="C2795" s="171" t="s">
        <v>47</v>
      </c>
      <c r="D2795" s="172" t="s">
        <v>17727</v>
      </c>
    </row>
    <row r="2796" spans="1:4" ht="11.85" customHeight="1" x14ac:dyDescent="0.25">
      <c r="A2796" s="170" t="s">
        <v>21839</v>
      </c>
      <c r="B2796" s="170" t="s">
        <v>21840</v>
      </c>
      <c r="C2796" s="171" t="s">
        <v>47</v>
      </c>
      <c r="D2796" s="172" t="s">
        <v>24260</v>
      </c>
    </row>
    <row r="2797" spans="1:4" ht="12" customHeight="1" x14ac:dyDescent="0.25">
      <c r="A2797" s="170" t="s">
        <v>21842</v>
      </c>
      <c r="B2797" s="170" t="s">
        <v>21843</v>
      </c>
      <c r="C2797" s="171" t="s">
        <v>17789</v>
      </c>
      <c r="D2797" s="172" t="s">
        <v>24704</v>
      </c>
    </row>
    <row r="2798" spans="1:4" ht="11.85" customHeight="1" x14ac:dyDescent="0.25">
      <c r="A2798" s="170" t="s">
        <v>21844</v>
      </c>
      <c r="B2798" s="170" t="s">
        <v>80</v>
      </c>
      <c r="C2798" s="171" t="s">
        <v>47</v>
      </c>
      <c r="D2798" s="172" t="s">
        <v>1059</v>
      </c>
    </row>
    <row r="2799" spans="1:4" ht="11.85" customHeight="1" x14ac:dyDescent="0.25">
      <c r="A2799" s="170" t="s">
        <v>21845</v>
      </c>
      <c r="B2799" s="170" t="s">
        <v>21846</v>
      </c>
      <c r="C2799" s="171" t="s">
        <v>47</v>
      </c>
      <c r="D2799" s="172" t="s">
        <v>23912</v>
      </c>
    </row>
    <row r="2800" spans="1:4" ht="11.85" customHeight="1" x14ac:dyDescent="0.25">
      <c r="A2800" s="170" t="s">
        <v>21847</v>
      </c>
      <c r="B2800" s="170" t="s">
        <v>81</v>
      </c>
      <c r="C2800" s="171" t="s">
        <v>47</v>
      </c>
      <c r="D2800" s="172" t="s">
        <v>24606</v>
      </c>
    </row>
    <row r="2801" spans="1:4" ht="11.85" customHeight="1" x14ac:dyDescent="0.25">
      <c r="A2801" s="170" t="s">
        <v>21848</v>
      </c>
      <c r="B2801" s="170" t="s">
        <v>21840</v>
      </c>
      <c r="C2801" s="171" t="s">
        <v>47</v>
      </c>
      <c r="D2801" s="172" t="s">
        <v>24546</v>
      </c>
    </row>
    <row r="2802" spans="1:4" ht="12" customHeight="1" x14ac:dyDescent="0.25">
      <c r="A2802" s="170" t="s">
        <v>21849</v>
      </c>
      <c r="B2802" s="170" t="s">
        <v>641</v>
      </c>
      <c r="C2802" s="171" t="s">
        <v>47</v>
      </c>
      <c r="D2802" s="172" t="s">
        <v>25914</v>
      </c>
    </row>
    <row r="2803" spans="1:4" ht="11.85" customHeight="1" x14ac:dyDescent="0.25">
      <c r="A2803" s="170" t="s">
        <v>21850</v>
      </c>
      <c r="B2803" s="170" t="s">
        <v>182</v>
      </c>
      <c r="C2803" s="171" t="s">
        <v>47</v>
      </c>
      <c r="D2803" s="172" t="s">
        <v>23930</v>
      </c>
    </row>
    <row r="2804" spans="1:4" ht="11.85" customHeight="1" x14ac:dyDescent="0.25">
      <c r="A2804" s="170" t="s">
        <v>21851</v>
      </c>
      <c r="B2804" s="170" t="s">
        <v>21852</v>
      </c>
      <c r="C2804" s="171" t="s">
        <v>47</v>
      </c>
      <c r="D2804" s="172" t="s">
        <v>24610</v>
      </c>
    </row>
    <row r="2805" spans="1:4" ht="11.85" customHeight="1" x14ac:dyDescent="0.25">
      <c r="A2805" s="170" t="s">
        <v>21853</v>
      </c>
      <c r="B2805" s="170" t="s">
        <v>21854</v>
      </c>
      <c r="C2805" s="171" t="s">
        <v>47</v>
      </c>
      <c r="D2805" s="172" t="s">
        <v>25915</v>
      </c>
    </row>
    <row r="2806" spans="1:4" ht="11.85" customHeight="1" x14ac:dyDescent="0.25">
      <c r="A2806" s="170" t="s">
        <v>21855</v>
      </c>
      <c r="B2806" s="170" t="s">
        <v>21856</v>
      </c>
      <c r="C2806" s="171" t="s">
        <v>47</v>
      </c>
      <c r="D2806" s="172" t="s">
        <v>25916</v>
      </c>
    </row>
    <row r="2807" spans="1:4" ht="11.85" customHeight="1" x14ac:dyDescent="0.25">
      <c r="A2807" s="170" t="s">
        <v>21857</v>
      </c>
      <c r="B2807" s="170" t="s">
        <v>21858</v>
      </c>
      <c r="C2807" s="171" t="s">
        <v>47</v>
      </c>
      <c r="D2807" s="172" t="s">
        <v>25917</v>
      </c>
    </row>
    <row r="2808" spans="1:4" ht="12" customHeight="1" x14ac:dyDescent="0.25">
      <c r="A2808" s="170" t="s">
        <v>21859</v>
      </c>
      <c r="B2808" s="170" t="s">
        <v>21860</v>
      </c>
      <c r="C2808" s="171" t="s">
        <v>47</v>
      </c>
      <c r="D2808" s="172" t="s">
        <v>24450</v>
      </c>
    </row>
    <row r="2809" spans="1:4" ht="11.85" customHeight="1" x14ac:dyDescent="0.25">
      <c r="A2809" s="170" t="s">
        <v>21861</v>
      </c>
      <c r="B2809" s="170" t="s">
        <v>21862</v>
      </c>
      <c r="C2809" s="171" t="s">
        <v>47</v>
      </c>
      <c r="D2809" s="172" t="s">
        <v>25918</v>
      </c>
    </row>
    <row r="2810" spans="1:4" ht="11.85" customHeight="1" x14ac:dyDescent="0.25">
      <c r="A2810" s="170" t="s">
        <v>21863</v>
      </c>
      <c r="B2810" s="170" t="s">
        <v>21864</v>
      </c>
      <c r="C2810" s="171" t="s">
        <v>47</v>
      </c>
      <c r="D2810" s="172" t="s">
        <v>25919</v>
      </c>
    </row>
    <row r="2811" spans="1:4" ht="11.85" customHeight="1" x14ac:dyDescent="0.25">
      <c r="A2811" s="170" t="s">
        <v>21865</v>
      </c>
      <c r="B2811" s="170" t="s">
        <v>21866</v>
      </c>
      <c r="C2811" s="171" t="s">
        <v>37</v>
      </c>
      <c r="D2811" s="172" t="s">
        <v>24617</v>
      </c>
    </row>
    <row r="2812" spans="1:4" ht="11.85" customHeight="1" x14ac:dyDescent="0.25">
      <c r="A2812" s="170" t="s">
        <v>21867</v>
      </c>
      <c r="B2812" s="170" t="s">
        <v>21868</v>
      </c>
      <c r="C2812" s="171" t="s">
        <v>37</v>
      </c>
      <c r="D2812" s="172" t="s">
        <v>23914</v>
      </c>
    </row>
    <row r="2813" spans="1:4" ht="12" customHeight="1" x14ac:dyDescent="0.25">
      <c r="A2813" s="170" t="s">
        <v>21869</v>
      </c>
      <c r="B2813" s="171" t="s">
        <v>21870</v>
      </c>
      <c r="C2813" s="171" t="s">
        <v>47</v>
      </c>
      <c r="D2813" s="172" t="s">
        <v>25920</v>
      </c>
    </row>
    <row r="2814" spans="1:4" ht="11.85" customHeight="1" x14ac:dyDescent="0.25">
      <c r="A2814" s="170" t="s">
        <v>21871</v>
      </c>
      <c r="B2814" s="170" t="s">
        <v>21872</v>
      </c>
      <c r="C2814" s="171" t="s">
        <v>47</v>
      </c>
      <c r="D2814" s="172" t="s">
        <v>24368</v>
      </c>
    </row>
    <row r="2815" spans="1:4" ht="11.85" customHeight="1" x14ac:dyDescent="0.25">
      <c r="A2815" s="170" t="s">
        <v>21873</v>
      </c>
      <c r="B2815" s="170" t="s">
        <v>21874</v>
      </c>
      <c r="C2815" s="171" t="s">
        <v>37</v>
      </c>
      <c r="D2815" s="172" t="s">
        <v>912</v>
      </c>
    </row>
    <row r="2816" spans="1:4" ht="11.85" customHeight="1" x14ac:dyDescent="0.25">
      <c r="A2816" s="170" t="s">
        <v>21875</v>
      </c>
      <c r="B2816" s="170" t="s">
        <v>21876</v>
      </c>
      <c r="C2816" s="171" t="s">
        <v>17789</v>
      </c>
      <c r="D2816" s="172" t="s">
        <v>24704</v>
      </c>
    </row>
    <row r="2817" spans="1:4" ht="11.85" customHeight="1" x14ac:dyDescent="0.25">
      <c r="A2817" s="170" t="s">
        <v>21877</v>
      </c>
      <c r="B2817" s="170" t="s">
        <v>80</v>
      </c>
      <c r="C2817" s="171" t="s">
        <v>47</v>
      </c>
      <c r="D2817" s="172" t="s">
        <v>1059</v>
      </c>
    </row>
    <row r="2818" spans="1:4" ht="12" customHeight="1" x14ac:dyDescent="0.25">
      <c r="A2818" s="170" t="s">
        <v>21878</v>
      </c>
      <c r="B2818" s="170" t="s">
        <v>81</v>
      </c>
      <c r="C2818" s="171" t="s">
        <v>47</v>
      </c>
      <c r="D2818" s="172" t="s">
        <v>24606</v>
      </c>
    </row>
    <row r="2819" spans="1:4" ht="11.85" customHeight="1" x14ac:dyDescent="0.25">
      <c r="A2819" s="170" t="s">
        <v>21879</v>
      </c>
      <c r="B2819" s="170" t="s">
        <v>21840</v>
      </c>
      <c r="C2819" s="171" t="s">
        <v>47</v>
      </c>
      <c r="D2819" s="172" t="s">
        <v>24260</v>
      </c>
    </row>
    <row r="2820" spans="1:4" ht="11.85" customHeight="1" x14ac:dyDescent="0.25">
      <c r="A2820" s="170" t="s">
        <v>21880</v>
      </c>
      <c r="B2820" s="170" t="s">
        <v>641</v>
      </c>
      <c r="C2820" s="171" t="s">
        <v>47</v>
      </c>
      <c r="D2820" s="172" t="s">
        <v>25914</v>
      </c>
    </row>
    <row r="2821" spans="1:4" ht="11.85" customHeight="1" x14ac:dyDescent="0.25">
      <c r="A2821" s="170" t="s">
        <v>21881</v>
      </c>
      <c r="B2821" s="170" t="s">
        <v>21882</v>
      </c>
      <c r="C2821" s="171" t="s">
        <v>47</v>
      </c>
      <c r="D2821" s="172" t="s">
        <v>23916</v>
      </c>
    </row>
    <row r="2822" spans="1:4" ht="11.85" customHeight="1" x14ac:dyDescent="0.25">
      <c r="A2822" s="170" t="s">
        <v>21883</v>
      </c>
      <c r="B2822" s="171" t="s">
        <v>21884</v>
      </c>
      <c r="C2822" s="171" t="s">
        <v>47</v>
      </c>
      <c r="D2822" s="172" t="s">
        <v>25920</v>
      </c>
    </row>
    <row r="2823" spans="1:4" ht="11.85" customHeight="1" x14ac:dyDescent="0.25">
      <c r="A2823" s="173" t="s">
        <v>21885</v>
      </c>
      <c r="B2823" s="173" t="s">
        <v>21886</v>
      </c>
      <c r="C2823" s="174" t="s">
        <v>47</v>
      </c>
      <c r="D2823" s="175" t="s">
        <v>24368</v>
      </c>
    </row>
    <row r="2824" spans="1:4" ht="12" customHeight="1" x14ac:dyDescent="0.3">
      <c r="A2824"/>
      <c r="B2824"/>
      <c r="C2824"/>
      <c r="D2824"/>
    </row>
    <row r="2825" spans="1:4" ht="14.25" customHeight="1" x14ac:dyDescent="0.3">
      <c r="A2825" s="406" t="s">
        <v>24710</v>
      </c>
      <c r="B2825" s="406"/>
      <c r="C2825"/>
      <c r="D2825"/>
    </row>
    <row r="2826" spans="1:4" ht="1.65" customHeight="1" x14ac:dyDescent="0.3">
      <c r="A2826" s="406"/>
      <c r="B2826" s="406"/>
      <c r="C2826"/>
      <c r="D2826"/>
    </row>
    <row r="2827" spans="1:4" ht="7.35" customHeight="1" x14ac:dyDescent="0.3">
      <c r="A2827"/>
      <c r="B2827"/>
      <c r="C2827"/>
      <c r="D2827"/>
    </row>
    <row r="2828" spans="1:4" ht="0.75" customHeight="1" x14ac:dyDescent="0.3">
      <c r="A2828"/>
      <c r="B2828"/>
      <c r="C2828"/>
      <c r="D2828"/>
    </row>
    <row r="2829" spans="1:4" ht="15.6" x14ac:dyDescent="0.3">
      <c r="A2829"/>
      <c r="B2829"/>
      <c r="C2829" s="404"/>
      <c r="D2829" s="404"/>
    </row>
    <row r="2830" spans="1:4" ht="13.5" customHeight="1" x14ac:dyDescent="0.3">
      <c r="A2830"/>
      <c r="B2830"/>
      <c r="C2830"/>
      <c r="D2830"/>
    </row>
    <row r="2831" spans="1:4" ht="48.6" customHeight="1" x14ac:dyDescent="0.3">
      <c r="A2831"/>
      <c r="B2831"/>
      <c r="C2831"/>
      <c r="D2831"/>
    </row>
    <row r="2832" spans="1:4" ht="13.5" customHeight="1" x14ac:dyDescent="0.3">
      <c r="A2832"/>
      <c r="B2832"/>
      <c r="C2832"/>
      <c r="D2832"/>
    </row>
    <row r="2833" spans="1:4" ht="11.1" customHeight="1" x14ac:dyDescent="0.25">
      <c r="A2833" s="405" t="s">
        <v>24685</v>
      </c>
      <c r="B2833" s="405"/>
      <c r="C2833" s="167"/>
      <c r="D2833" s="167"/>
    </row>
    <row r="2834" spans="1:4" ht="11.25" customHeight="1" x14ac:dyDescent="0.3">
      <c r="A2834"/>
      <c r="B2834"/>
      <c r="C2834"/>
      <c r="D2834"/>
    </row>
    <row r="2835" spans="1:4" ht="24.9" customHeight="1" x14ac:dyDescent="0.3">
      <c r="A2835" s="169" t="s">
        <v>17748</v>
      </c>
      <c r="B2835" s="169" t="s">
        <v>5161</v>
      </c>
      <c r="C2835"/>
      <c r="D2835"/>
    </row>
    <row r="2836" spans="1:4" ht="9" customHeight="1" x14ac:dyDescent="0.3">
      <c r="A2836"/>
      <c r="B2836"/>
      <c r="C2836"/>
      <c r="D2836"/>
    </row>
    <row r="2837" spans="1:4" ht="12.15" customHeight="1" x14ac:dyDescent="0.25">
      <c r="A2837" s="407" t="s">
        <v>21887</v>
      </c>
      <c r="B2837" s="407" t="s">
        <v>21852</v>
      </c>
      <c r="C2837" s="408" t="s">
        <v>47</v>
      </c>
      <c r="D2837" s="409" t="s">
        <v>24610</v>
      </c>
    </row>
    <row r="2838" spans="1:4" ht="0.6" customHeight="1" x14ac:dyDescent="0.25">
      <c r="A2838" s="407"/>
      <c r="B2838" s="407"/>
      <c r="C2838" s="408"/>
      <c r="D2838" s="409"/>
    </row>
    <row r="2839" spans="1:4" ht="11.4" customHeight="1" x14ac:dyDescent="0.25">
      <c r="A2839" s="170" t="s">
        <v>21888</v>
      </c>
      <c r="B2839" s="170" t="s">
        <v>21854</v>
      </c>
      <c r="C2839" s="171" t="s">
        <v>47</v>
      </c>
      <c r="D2839" s="172" t="s">
        <v>25915</v>
      </c>
    </row>
    <row r="2840" spans="1:4" ht="11.85" customHeight="1" x14ac:dyDescent="0.25">
      <c r="A2840" s="170" t="s">
        <v>121</v>
      </c>
      <c r="B2840" s="170" t="s">
        <v>21889</v>
      </c>
      <c r="C2840" s="171" t="s">
        <v>47</v>
      </c>
      <c r="D2840" s="172" t="s">
        <v>25921</v>
      </c>
    </row>
    <row r="2841" spans="1:4" ht="11.85" customHeight="1" x14ac:dyDescent="0.25">
      <c r="A2841" s="170" t="s">
        <v>21890</v>
      </c>
      <c r="B2841" s="170" t="s">
        <v>21891</v>
      </c>
      <c r="C2841" s="171" t="s">
        <v>47</v>
      </c>
      <c r="D2841" s="172" t="s">
        <v>25922</v>
      </c>
    </row>
    <row r="2842" spans="1:4" ht="11.85" customHeight="1" x14ac:dyDescent="0.25">
      <c r="A2842" s="170" t="s">
        <v>21892</v>
      </c>
      <c r="B2842" s="170" t="s">
        <v>21893</v>
      </c>
      <c r="C2842" s="171" t="s">
        <v>47</v>
      </c>
      <c r="D2842" s="172" t="s">
        <v>25923</v>
      </c>
    </row>
    <row r="2843" spans="1:4" ht="11.85" customHeight="1" x14ac:dyDescent="0.25">
      <c r="A2843" s="170" t="s">
        <v>21894</v>
      </c>
      <c r="B2843" s="170" t="s">
        <v>21895</v>
      </c>
      <c r="C2843" s="171" t="s">
        <v>47</v>
      </c>
      <c r="D2843" s="172" t="s">
        <v>25924</v>
      </c>
    </row>
    <row r="2844" spans="1:4" ht="12" customHeight="1" x14ac:dyDescent="0.25">
      <c r="A2844" s="170" t="s">
        <v>21896</v>
      </c>
      <c r="B2844" s="170" t="s">
        <v>21897</v>
      </c>
      <c r="C2844" s="171" t="s">
        <v>47</v>
      </c>
      <c r="D2844" s="172" t="s">
        <v>25925</v>
      </c>
    </row>
    <row r="2845" spans="1:4" ht="11.85" customHeight="1" x14ac:dyDescent="0.25">
      <c r="A2845" s="170" t="s">
        <v>122</v>
      </c>
      <c r="B2845" s="170" t="s">
        <v>21898</v>
      </c>
      <c r="C2845" s="171" t="s">
        <v>47</v>
      </c>
      <c r="D2845" s="172" t="s">
        <v>25926</v>
      </c>
    </row>
    <row r="2846" spans="1:4" ht="11.85" customHeight="1" x14ac:dyDescent="0.25">
      <c r="A2846" s="170" t="s">
        <v>21899</v>
      </c>
      <c r="B2846" s="170" t="s">
        <v>21856</v>
      </c>
      <c r="C2846" s="171" t="s">
        <v>47</v>
      </c>
      <c r="D2846" s="172" t="s">
        <v>25927</v>
      </c>
    </row>
    <row r="2847" spans="1:4" ht="11.85" customHeight="1" x14ac:dyDescent="0.25">
      <c r="A2847" s="170" t="s">
        <v>21900</v>
      </c>
      <c r="B2847" s="170" t="s">
        <v>21858</v>
      </c>
      <c r="C2847" s="171" t="s">
        <v>47</v>
      </c>
      <c r="D2847" s="172" t="s">
        <v>17669</v>
      </c>
    </row>
    <row r="2848" spans="1:4" ht="11.85" customHeight="1" x14ac:dyDescent="0.25">
      <c r="A2848" s="170" t="s">
        <v>123</v>
      </c>
      <c r="B2848" s="170" t="s">
        <v>21860</v>
      </c>
      <c r="C2848" s="171" t="s">
        <v>47</v>
      </c>
      <c r="D2848" s="172" t="s">
        <v>24608</v>
      </c>
    </row>
    <row r="2849" spans="1:4" ht="21.9" customHeight="1" x14ac:dyDescent="0.25">
      <c r="A2849" s="170" t="s">
        <v>21901</v>
      </c>
      <c r="B2849" s="170" t="s">
        <v>21902</v>
      </c>
      <c r="C2849" s="171" t="s">
        <v>17789</v>
      </c>
      <c r="D2849" s="172" t="s">
        <v>24704</v>
      </c>
    </row>
    <row r="2850" spans="1:4" ht="11.85" customHeight="1" x14ac:dyDescent="0.25">
      <c r="A2850" s="170" t="s">
        <v>21903</v>
      </c>
      <c r="B2850" s="170" t="s">
        <v>21904</v>
      </c>
      <c r="C2850" s="171" t="s">
        <v>47</v>
      </c>
      <c r="D2850" s="172" t="s">
        <v>23921</v>
      </c>
    </row>
    <row r="2851" spans="1:4" ht="11.85" customHeight="1" x14ac:dyDescent="0.25">
      <c r="A2851" s="170" t="s">
        <v>21905</v>
      </c>
      <c r="B2851" s="170" t="s">
        <v>21906</v>
      </c>
      <c r="C2851" s="171" t="s">
        <v>47</v>
      </c>
      <c r="D2851" s="172" t="s">
        <v>24013</v>
      </c>
    </row>
    <row r="2852" spans="1:4" ht="21.9" customHeight="1" x14ac:dyDescent="0.25">
      <c r="A2852" s="170" t="s">
        <v>21907</v>
      </c>
      <c r="B2852" s="170" t="s">
        <v>21908</v>
      </c>
      <c r="C2852" s="171" t="s">
        <v>47</v>
      </c>
      <c r="D2852" s="172" t="s">
        <v>25208</v>
      </c>
    </row>
    <row r="2853" spans="1:4" ht="11.85" customHeight="1" x14ac:dyDescent="0.25">
      <c r="A2853" s="170" t="s">
        <v>21909</v>
      </c>
      <c r="B2853" s="170" t="s">
        <v>17891</v>
      </c>
      <c r="C2853" s="171" t="s">
        <v>17789</v>
      </c>
      <c r="D2853" s="172" t="s">
        <v>24704</v>
      </c>
    </row>
    <row r="2854" spans="1:4" ht="12" customHeight="1" x14ac:dyDescent="0.25">
      <c r="A2854" s="170" t="s">
        <v>21910</v>
      </c>
      <c r="B2854" s="170" t="s">
        <v>21911</v>
      </c>
      <c r="C2854" s="171" t="s">
        <v>47</v>
      </c>
      <c r="D2854" s="172" t="s">
        <v>25928</v>
      </c>
    </row>
    <row r="2855" spans="1:4" ht="11.85" customHeight="1" x14ac:dyDescent="0.25">
      <c r="A2855" s="170" t="s">
        <v>21912</v>
      </c>
      <c r="B2855" s="170" t="s">
        <v>163</v>
      </c>
      <c r="C2855" s="171" t="s">
        <v>17789</v>
      </c>
      <c r="D2855" s="172" t="s">
        <v>24704</v>
      </c>
    </row>
    <row r="2856" spans="1:4" ht="11.85" customHeight="1" x14ac:dyDescent="0.25">
      <c r="A2856" s="170" t="s">
        <v>21913</v>
      </c>
      <c r="B2856" s="170" t="s">
        <v>21914</v>
      </c>
      <c r="C2856" s="171" t="s">
        <v>47</v>
      </c>
      <c r="D2856" s="172" t="s">
        <v>24089</v>
      </c>
    </row>
    <row r="2857" spans="1:4" ht="11.85" customHeight="1" x14ac:dyDescent="0.25">
      <c r="A2857" s="170" t="s">
        <v>21915</v>
      </c>
      <c r="B2857" s="170" t="s">
        <v>21916</v>
      </c>
      <c r="C2857" s="171" t="s">
        <v>17789</v>
      </c>
      <c r="D2857" s="172" t="s">
        <v>24704</v>
      </c>
    </row>
    <row r="2858" spans="1:4" ht="11.85" customHeight="1" x14ac:dyDescent="0.25">
      <c r="A2858" s="170" t="s">
        <v>21917</v>
      </c>
      <c r="B2858" s="170" t="s">
        <v>21918</v>
      </c>
      <c r="C2858" s="171" t="s">
        <v>47</v>
      </c>
      <c r="D2858" s="172" t="s">
        <v>23998</v>
      </c>
    </row>
    <row r="2859" spans="1:4" ht="12" customHeight="1" x14ac:dyDescent="0.25">
      <c r="A2859" s="170" t="s">
        <v>21919</v>
      </c>
      <c r="B2859" s="170" t="s">
        <v>21920</v>
      </c>
      <c r="C2859" s="171" t="s">
        <v>37</v>
      </c>
      <c r="D2859" s="172" t="s">
        <v>23903</v>
      </c>
    </row>
    <row r="2860" spans="1:4" ht="11.85" customHeight="1" x14ac:dyDescent="0.25">
      <c r="A2860" s="170" t="s">
        <v>21921</v>
      </c>
      <c r="B2860" s="170" t="s">
        <v>21922</v>
      </c>
      <c r="C2860" s="171" t="s">
        <v>37</v>
      </c>
      <c r="D2860" s="172" t="s">
        <v>25929</v>
      </c>
    </row>
    <row r="2861" spans="1:4" ht="11.85" customHeight="1" x14ac:dyDescent="0.25">
      <c r="A2861" s="170" t="s">
        <v>21923</v>
      </c>
      <c r="B2861" s="170" t="s">
        <v>21809</v>
      </c>
      <c r="C2861" s="171" t="s">
        <v>37</v>
      </c>
      <c r="D2861" s="172" t="s">
        <v>24259</v>
      </c>
    </row>
    <row r="2862" spans="1:4" ht="11.85" customHeight="1" x14ac:dyDescent="0.25">
      <c r="A2862" s="170" t="s">
        <v>21924</v>
      </c>
      <c r="B2862" s="170" t="s">
        <v>21925</v>
      </c>
      <c r="C2862" s="171" t="s">
        <v>17789</v>
      </c>
      <c r="D2862" s="172" t="s">
        <v>24704</v>
      </c>
    </row>
    <row r="2863" spans="1:4" ht="11.85" customHeight="1" x14ac:dyDescent="0.25">
      <c r="A2863" s="170" t="s">
        <v>21926</v>
      </c>
      <c r="B2863" s="170" t="s">
        <v>21927</v>
      </c>
      <c r="C2863" s="171" t="s">
        <v>47</v>
      </c>
      <c r="D2863" s="172" t="s">
        <v>25930</v>
      </c>
    </row>
    <row r="2864" spans="1:4" ht="11.85" customHeight="1" x14ac:dyDescent="0.25">
      <c r="A2864" s="170" t="s">
        <v>21928</v>
      </c>
      <c r="B2864" s="170" t="s">
        <v>17827</v>
      </c>
      <c r="C2864" s="171" t="s">
        <v>47</v>
      </c>
      <c r="D2864" s="172" t="s">
        <v>24596</v>
      </c>
    </row>
    <row r="2865" spans="1:4" ht="12" customHeight="1" x14ac:dyDescent="0.25">
      <c r="A2865" s="170" t="s">
        <v>21929</v>
      </c>
      <c r="B2865" s="170" t="s">
        <v>21930</v>
      </c>
      <c r="C2865" s="171" t="s">
        <v>44</v>
      </c>
      <c r="D2865" s="172" t="s">
        <v>24826</v>
      </c>
    </row>
    <row r="2866" spans="1:4" ht="11.85" customHeight="1" x14ac:dyDescent="0.25">
      <c r="A2866" s="170" t="s">
        <v>21931</v>
      </c>
      <c r="B2866" s="170" t="s">
        <v>21932</v>
      </c>
      <c r="C2866" s="171" t="s">
        <v>44</v>
      </c>
      <c r="D2866" s="172" t="s">
        <v>25931</v>
      </c>
    </row>
    <row r="2867" spans="1:4" ht="11.85" customHeight="1" x14ac:dyDescent="0.25">
      <c r="A2867" s="170" t="s">
        <v>21933</v>
      </c>
      <c r="B2867" s="170" t="s">
        <v>21934</v>
      </c>
      <c r="C2867" s="171" t="s">
        <v>47</v>
      </c>
      <c r="D2867" s="172" t="s">
        <v>25907</v>
      </c>
    </row>
    <row r="2868" spans="1:4" ht="11.85" customHeight="1" x14ac:dyDescent="0.25">
      <c r="A2868" s="170" t="s">
        <v>21935</v>
      </c>
      <c r="B2868" s="170" t="s">
        <v>21936</v>
      </c>
      <c r="C2868" s="171" t="s">
        <v>47</v>
      </c>
      <c r="D2868" s="172" t="s">
        <v>25932</v>
      </c>
    </row>
    <row r="2869" spans="1:4" ht="11.85" customHeight="1" x14ac:dyDescent="0.25">
      <c r="A2869" s="170" t="s">
        <v>21937</v>
      </c>
      <c r="B2869" s="170" t="s">
        <v>21938</v>
      </c>
      <c r="C2869" s="171" t="s">
        <v>17789</v>
      </c>
      <c r="D2869" s="172" t="s">
        <v>24704</v>
      </c>
    </row>
    <row r="2870" spans="1:4" ht="12" customHeight="1" x14ac:dyDescent="0.25">
      <c r="A2870" s="170" t="s">
        <v>21939</v>
      </c>
      <c r="B2870" s="170" t="s">
        <v>21940</v>
      </c>
      <c r="C2870" s="171" t="s">
        <v>47</v>
      </c>
      <c r="D2870" s="172" t="s">
        <v>24563</v>
      </c>
    </row>
    <row r="2871" spans="1:4" ht="11.85" customHeight="1" x14ac:dyDescent="0.25">
      <c r="A2871" s="170" t="s">
        <v>21941</v>
      </c>
      <c r="B2871" s="170" t="s">
        <v>21942</v>
      </c>
      <c r="C2871" s="171" t="s">
        <v>47</v>
      </c>
      <c r="D2871" s="172" t="s">
        <v>25933</v>
      </c>
    </row>
    <row r="2872" spans="1:4" ht="11.85" customHeight="1" x14ac:dyDescent="0.25">
      <c r="A2872" s="170" t="s">
        <v>21943</v>
      </c>
      <c r="B2872" s="170" t="s">
        <v>21944</v>
      </c>
      <c r="C2872" s="171" t="s">
        <v>47</v>
      </c>
      <c r="D2872" s="172" t="s">
        <v>24455</v>
      </c>
    </row>
    <row r="2873" spans="1:4" ht="11.85" customHeight="1" x14ac:dyDescent="0.25">
      <c r="A2873" s="170" t="s">
        <v>21945</v>
      </c>
      <c r="B2873" s="170" t="s">
        <v>21946</v>
      </c>
      <c r="C2873" s="171" t="s">
        <v>47</v>
      </c>
      <c r="D2873" s="172" t="s">
        <v>25934</v>
      </c>
    </row>
    <row r="2874" spans="1:4" ht="11.85" customHeight="1" x14ac:dyDescent="0.25">
      <c r="A2874" s="170" t="s">
        <v>21947</v>
      </c>
      <c r="B2874" s="170" t="s">
        <v>21948</v>
      </c>
      <c r="C2874" s="171" t="s">
        <v>47</v>
      </c>
      <c r="D2874" s="172" t="s">
        <v>25935</v>
      </c>
    </row>
    <row r="2875" spans="1:4" ht="11.85" customHeight="1" x14ac:dyDescent="0.25">
      <c r="A2875" s="170" t="s">
        <v>21949</v>
      </c>
      <c r="B2875" s="170" t="s">
        <v>21950</v>
      </c>
      <c r="C2875" s="171" t="s">
        <v>47</v>
      </c>
      <c r="D2875" s="172" t="s">
        <v>17649</v>
      </c>
    </row>
    <row r="2876" spans="1:4" ht="11.85" customHeight="1" x14ac:dyDescent="0.25">
      <c r="A2876" s="170" t="s">
        <v>21951</v>
      </c>
      <c r="B2876" s="170" t="s">
        <v>21952</v>
      </c>
      <c r="C2876" s="171" t="s">
        <v>47</v>
      </c>
      <c r="D2876" s="172" t="s">
        <v>17649</v>
      </c>
    </row>
    <row r="2877" spans="1:4" ht="11.85" customHeight="1" x14ac:dyDescent="0.25">
      <c r="A2877" s="170" t="s">
        <v>21953</v>
      </c>
      <c r="B2877" s="170" t="s">
        <v>21954</v>
      </c>
      <c r="C2877" s="171" t="s">
        <v>47</v>
      </c>
      <c r="D2877" s="172" t="s">
        <v>25936</v>
      </c>
    </row>
    <row r="2878" spans="1:4" ht="11.85" customHeight="1" x14ac:dyDescent="0.25">
      <c r="A2878" s="170" t="s">
        <v>21955</v>
      </c>
      <c r="B2878" s="170" t="s">
        <v>21956</v>
      </c>
      <c r="C2878" s="171" t="s">
        <v>47</v>
      </c>
      <c r="D2878" s="172" t="s">
        <v>25937</v>
      </c>
    </row>
    <row r="2879" spans="1:4" ht="11.85" customHeight="1" x14ac:dyDescent="0.25">
      <c r="A2879" s="170" t="s">
        <v>21957</v>
      </c>
      <c r="B2879" s="170" t="s">
        <v>21958</v>
      </c>
      <c r="C2879" s="171" t="s">
        <v>47</v>
      </c>
      <c r="D2879" s="172" t="s">
        <v>17652</v>
      </c>
    </row>
    <row r="2880" spans="1:4" ht="11.85" customHeight="1" x14ac:dyDescent="0.25">
      <c r="A2880" s="170" t="s">
        <v>21959</v>
      </c>
      <c r="B2880" s="170" t="s">
        <v>21960</v>
      </c>
      <c r="C2880" s="171" t="s">
        <v>47</v>
      </c>
      <c r="D2880" s="172" t="s">
        <v>25938</v>
      </c>
    </row>
    <row r="2881" spans="1:4" ht="12" customHeight="1" x14ac:dyDescent="0.25">
      <c r="A2881" s="170" t="s">
        <v>21961</v>
      </c>
      <c r="B2881" s="170" t="s">
        <v>21962</v>
      </c>
      <c r="C2881" s="171" t="s">
        <v>47</v>
      </c>
      <c r="D2881" s="172" t="s">
        <v>25939</v>
      </c>
    </row>
    <row r="2882" spans="1:4" ht="11.85" customHeight="1" x14ac:dyDescent="0.25">
      <c r="A2882" s="170" t="s">
        <v>21963</v>
      </c>
      <c r="B2882" s="170" t="s">
        <v>21964</v>
      </c>
      <c r="C2882" s="171" t="s">
        <v>47</v>
      </c>
      <c r="D2882" s="172" t="s">
        <v>25940</v>
      </c>
    </row>
    <row r="2883" spans="1:4" ht="11.85" customHeight="1" x14ac:dyDescent="0.25">
      <c r="A2883" s="170" t="s">
        <v>21965</v>
      </c>
      <c r="B2883" s="170" t="s">
        <v>21966</v>
      </c>
      <c r="C2883" s="171" t="s">
        <v>47</v>
      </c>
      <c r="D2883" s="172" t="s">
        <v>25940</v>
      </c>
    </row>
    <row r="2884" spans="1:4" ht="11.85" customHeight="1" x14ac:dyDescent="0.25">
      <c r="A2884" s="170" t="s">
        <v>21967</v>
      </c>
      <c r="B2884" s="170" t="s">
        <v>21968</v>
      </c>
      <c r="C2884" s="171" t="s">
        <v>47</v>
      </c>
      <c r="D2884" s="172" t="s">
        <v>25941</v>
      </c>
    </row>
    <row r="2885" spans="1:4" ht="11.85" customHeight="1" x14ac:dyDescent="0.25">
      <c r="A2885" s="170" t="s">
        <v>21969</v>
      </c>
      <c r="B2885" s="170" t="s">
        <v>21970</v>
      </c>
      <c r="C2885" s="171" t="s">
        <v>47</v>
      </c>
      <c r="D2885" s="172" t="s">
        <v>25942</v>
      </c>
    </row>
    <row r="2886" spans="1:4" ht="12" customHeight="1" x14ac:dyDescent="0.25">
      <c r="A2886" s="173" t="s">
        <v>21971</v>
      </c>
      <c r="B2886" s="173" t="s">
        <v>21972</v>
      </c>
      <c r="C2886" s="174" t="s">
        <v>47</v>
      </c>
      <c r="D2886" s="175" t="s">
        <v>24437</v>
      </c>
    </row>
    <row r="2887" spans="1:4" ht="11.85" customHeight="1" x14ac:dyDescent="0.3">
      <c r="A2887"/>
      <c r="B2887"/>
      <c r="C2887"/>
      <c r="D2887"/>
    </row>
    <row r="2888" spans="1:4" ht="12.75" customHeight="1" x14ac:dyDescent="0.3">
      <c r="A2888" s="406" t="s">
        <v>24710</v>
      </c>
      <c r="B2888" s="406"/>
      <c r="C2888"/>
      <c r="D2888"/>
    </row>
    <row r="2889" spans="1:4" ht="1.65" customHeight="1" x14ac:dyDescent="0.3">
      <c r="A2889" s="406"/>
      <c r="B2889" s="406"/>
      <c r="C2889"/>
      <c r="D2889"/>
    </row>
    <row r="2890" spans="1:4" ht="7.35" customHeight="1" x14ac:dyDescent="0.3">
      <c r="A2890"/>
      <c r="B2890"/>
      <c r="C2890"/>
      <c r="D2890"/>
    </row>
    <row r="2891" spans="1:4" ht="0.75" customHeight="1" x14ac:dyDescent="0.3">
      <c r="A2891"/>
      <c r="B2891"/>
      <c r="C2891"/>
      <c r="D2891"/>
    </row>
    <row r="2892" spans="1:4" ht="15.6" x14ac:dyDescent="0.3">
      <c r="A2892"/>
      <c r="B2892"/>
      <c r="C2892" s="404"/>
      <c r="D2892" s="404"/>
    </row>
    <row r="2893" spans="1:4" ht="13.5" customHeight="1" x14ac:dyDescent="0.3">
      <c r="A2893"/>
      <c r="B2893"/>
      <c r="C2893"/>
      <c r="D2893"/>
    </row>
    <row r="2894" spans="1:4" ht="48.6" customHeight="1" x14ac:dyDescent="0.3">
      <c r="A2894"/>
      <c r="B2894"/>
      <c r="C2894"/>
      <c r="D2894"/>
    </row>
    <row r="2895" spans="1:4" ht="13.5" customHeight="1" x14ac:dyDescent="0.3">
      <c r="A2895"/>
      <c r="B2895"/>
      <c r="C2895"/>
      <c r="D2895"/>
    </row>
    <row r="2896" spans="1:4" ht="11.1" customHeight="1" x14ac:dyDescent="0.25">
      <c r="A2896" s="405" t="s">
        <v>24685</v>
      </c>
      <c r="B2896" s="405"/>
      <c r="C2896" s="167"/>
      <c r="D2896" s="167"/>
    </row>
    <row r="2897" spans="1:4" ht="11.25" customHeight="1" x14ac:dyDescent="0.3">
      <c r="A2897"/>
      <c r="B2897"/>
      <c r="C2897"/>
      <c r="D2897"/>
    </row>
    <row r="2898" spans="1:4" ht="24.9" customHeight="1" x14ac:dyDescent="0.3">
      <c r="A2898" s="169" t="s">
        <v>17748</v>
      </c>
      <c r="B2898" s="169" t="s">
        <v>5161</v>
      </c>
      <c r="C2898"/>
      <c r="D2898"/>
    </row>
    <row r="2899" spans="1:4" ht="9" customHeight="1" x14ac:dyDescent="0.3">
      <c r="A2899"/>
      <c r="B2899"/>
      <c r="C2899"/>
      <c r="D2899"/>
    </row>
    <row r="2900" spans="1:4" ht="12.15" customHeight="1" x14ac:dyDescent="0.25">
      <c r="A2900" s="407" t="s">
        <v>21973</v>
      </c>
      <c r="B2900" s="407" t="s">
        <v>21974</v>
      </c>
      <c r="C2900" s="408" t="s">
        <v>37</v>
      </c>
      <c r="D2900" s="409" t="s">
        <v>23999</v>
      </c>
    </row>
    <row r="2901" spans="1:4" ht="0.6" customHeight="1" x14ac:dyDescent="0.25">
      <c r="A2901" s="407"/>
      <c r="B2901" s="407"/>
      <c r="C2901" s="408"/>
      <c r="D2901" s="409"/>
    </row>
    <row r="2902" spans="1:4" ht="11.4" customHeight="1" x14ac:dyDescent="0.25">
      <c r="A2902" s="170" t="s">
        <v>21975</v>
      </c>
      <c r="B2902" s="171" t="s">
        <v>21976</v>
      </c>
      <c r="C2902" s="171" t="s">
        <v>47</v>
      </c>
      <c r="D2902" s="172" t="s">
        <v>25943</v>
      </c>
    </row>
    <row r="2903" spans="1:4" ht="11.85" customHeight="1" x14ac:dyDescent="0.25">
      <c r="A2903" s="170" t="s">
        <v>21977</v>
      </c>
      <c r="B2903" s="170" t="s">
        <v>21978</v>
      </c>
      <c r="C2903" s="171" t="s">
        <v>47</v>
      </c>
      <c r="D2903" s="172" t="s">
        <v>25944</v>
      </c>
    </row>
    <row r="2904" spans="1:4" ht="11.85" customHeight="1" x14ac:dyDescent="0.25">
      <c r="A2904" s="170" t="s">
        <v>21979</v>
      </c>
      <c r="B2904" s="170" t="s">
        <v>21980</v>
      </c>
      <c r="C2904" s="171" t="s">
        <v>47</v>
      </c>
      <c r="D2904" s="172" t="s">
        <v>24446</v>
      </c>
    </row>
    <row r="2905" spans="1:4" ht="11.85" customHeight="1" x14ac:dyDescent="0.25">
      <c r="A2905" s="170" t="s">
        <v>21981</v>
      </c>
      <c r="B2905" s="170" t="s">
        <v>21982</v>
      </c>
      <c r="C2905" s="171" t="s">
        <v>47</v>
      </c>
      <c r="D2905" s="172" t="s">
        <v>25945</v>
      </c>
    </row>
    <row r="2906" spans="1:4" ht="11.85" customHeight="1" x14ac:dyDescent="0.25">
      <c r="A2906" s="170" t="s">
        <v>21983</v>
      </c>
      <c r="B2906" s="170" t="s">
        <v>21984</v>
      </c>
      <c r="C2906" s="171" t="s">
        <v>47</v>
      </c>
      <c r="D2906" s="172" t="s">
        <v>25946</v>
      </c>
    </row>
    <row r="2907" spans="1:4" ht="12" customHeight="1" x14ac:dyDescent="0.25">
      <c r="A2907" s="170" t="s">
        <v>21985</v>
      </c>
      <c r="B2907" s="170" t="s">
        <v>18015</v>
      </c>
      <c r="C2907" s="171" t="s">
        <v>42</v>
      </c>
      <c r="D2907" s="172" t="s">
        <v>23923</v>
      </c>
    </row>
    <row r="2908" spans="1:4" ht="11.85" customHeight="1" x14ac:dyDescent="0.25">
      <c r="A2908" s="170" t="s">
        <v>21986</v>
      </c>
      <c r="B2908" s="170" t="s">
        <v>21987</v>
      </c>
      <c r="C2908" s="171" t="s">
        <v>47</v>
      </c>
      <c r="D2908" s="172" t="s">
        <v>25947</v>
      </c>
    </row>
    <row r="2909" spans="1:4" ht="11.85" customHeight="1" x14ac:dyDescent="0.25">
      <c r="A2909" s="170" t="s">
        <v>21988</v>
      </c>
      <c r="B2909" s="170" t="s">
        <v>21989</v>
      </c>
      <c r="C2909" s="171" t="s">
        <v>47</v>
      </c>
      <c r="D2909" s="172" t="s">
        <v>25948</v>
      </c>
    </row>
    <row r="2910" spans="1:4" ht="11.85" customHeight="1" x14ac:dyDescent="0.25">
      <c r="A2910" s="170" t="s">
        <v>21990</v>
      </c>
      <c r="B2910" s="171" t="s">
        <v>21991</v>
      </c>
      <c r="C2910" s="171" t="s">
        <v>47</v>
      </c>
      <c r="D2910" s="172" t="s">
        <v>24286</v>
      </c>
    </row>
    <row r="2911" spans="1:4" ht="11.85" customHeight="1" x14ac:dyDescent="0.25">
      <c r="A2911" s="170" t="s">
        <v>21992</v>
      </c>
      <c r="B2911" s="170" t="s">
        <v>21993</v>
      </c>
      <c r="C2911" s="171" t="s">
        <v>47</v>
      </c>
      <c r="D2911" s="172" t="s">
        <v>25949</v>
      </c>
    </row>
    <row r="2912" spans="1:4" ht="11.85" customHeight="1" x14ac:dyDescent="0.25">
      <c r="A2912" s="170" t="s">
        <v>21994</v>
      </c>
      <c r="B2912" s="170" t="s">
        <v>21995</v>
      </c>
      <c r="C2912" s="171" t="s">
        <v>47</v>
      </c>
      <c r="D2912" s="172" t="s">
        <v>17718</v>
      </c>
    </row>
    <row r="2913" spans="1:4" ht="12" customHeight="1" x14ac:dyDescent="0.25">
      <c r="A2913" s="170" t="s">
        <v>21996</v>
      </c>
      <c r="B2913" s="170" t="s">
        <v>21997</v>
      </c>
      <c r="C2913" s="171" t="s">
        <v>47</v>
      </c>
      <c r="D2913" s="172" t="s">
        <v>25941</v>
      </c>
    </row>
    <row r="2914" spans="1:4" ht="21.9" customHeight="1" x14ac:dyDescent="0.25">
      <c r="A2914" s="170" t="s">
        <v>21998</v>
      </c>
      <c r="B2914" s="170" t="s">
        <v>21999</v>
      </c>
      <c r="C2914" s="171" t="s">
        <v>47</v>
      </c>
      <c r="D2914" s="172" t="s">
        <v>25942</v>
      </c>
    </row>
    <row r="2915" spans="1:4" ht="21.9" customHeight="1" x14ac:dyDescent="0.25">
      <c r="A2915" s="170" t="s">
        <v>22000</v>
      </c>
      <c r="B2915" s="170" t="s">
        <v>22001</v>
      </c>
      <c r="C2915" s="171" t="s">
        <v>48</v>
      </c>
      <c r="D2915" s="172" t="s">
        <v>1034</v>
      </c>
    </row>
    <row r="2916" spans="1:4" ht="11.85" customHeight="1" x14ac:dyDescent="0.25">
      <c r="A2916" s="170" t="s">
        <v>22002</v>
      </c>
      <c r="B2916" s="170" t="s">
        <v>22003</v>
      </c>
      <c r="C2916" s="171" t="s">
        <v>48</v>
      </c>
      <c r="D2916" s="172" t="s">
        <v>25950</v>
      </c>
    </row>
    <row r="2917" spans="1:4" ht="12" customHeight="1" x14ac:dyDescent="0.25">
      <c r="A2917" s="170" t="s">
        <v>22004</v>
      </c>
      <c r="B2917" s="170" t="s">
        <v>22005</v>
      </c>
      <c r="C2917" s="171" t="s">
        <v>47</v>
      </c>
      <c r="D2917" s="172" t="s">
        <v>25951</v>
      </c>
    </row>
    <row r="2918" spans="1:4" ht="11.85" customHeight="1" x14ac:dyDescent="0.25">
      <c r="A2918" s="170" t="s">
        <v>22006</v>
      </c>
      <c r="B2918" s="170" t="s">
        <v>22007</v>
      </c>
      <c r="C2918" s="171" t="s">
        <v>47</v>
      </c>
      <c r="D2918" s="172" t="s">
        <v>25952</v>
      </c>
    </row>
    <row r="2919" spans="1:4" ht="21.9" customHeight="1" x14ac:dyDescent="0.25">
      <c r="A2919" s="170" t="s">
        <v>22008</v>
      </c>
      <c r="B2919" s="170" t="s">
        <v>22009</v>
      </c>
      <c r="C2919" s="171" t="s">
        <v>47</v>
      </c>
      <c r="D2919" s="172" t="s">
        <v>24471</v>
      </c>
    </row>
    <row r="2920" spans="1:4" ht="11.85" customHeight="1" x14ac:dyDescent="0.25">
      <c r="A2920" s="170" t="s">
        <v>22010</v>
      </c>
      <c r="B2920" s="170" t="s">
        <v>22011</v>
      </c>
      <c r="C2920" s="171" t="s">
        <v>47</v>
      </c>
      <c r="D2920" s="172" t="s">
        <v>24471</v>
      </c>
    </row>
    <row r="2921" spans="1:4" ht="11.85" customHeight="1" x14ac:dyDescent="0.25">
      <c r="A2921" s="170" t="s">
        <v>22012</v>
      </c>
      <c r="B2921" s="170" t="s">
        <v>22013</v>
      </c>
      <c r="C2921" s="171" t="s">
        <v>47</v>
      </c>
      <c r="D2921" s="172" t="s">
        <v>24452</v>
      </c>
    </row>
    <row r="2922" spans="1:4" ht="12" customHeight="1" x14ac:dyDescent="0.25">
      <c r="A2922" s="170" t="s">
        <v>22014</v>
      </c>
      <c r="B2922" s="170" t="s">
        <v>22015</v>
      </c>
      <c r="C2922" s="171" t="s">
        <v>47</v>
      </c>
      <c r="D2922" s="172" t="s">
        <v>25953</v>
      </c>
    </row>
    <row r="2923" spans="1:4" ht="11.85" customHeight="1" x14ac:dyDescent="0.25">
      <c r="A2923" s="170" t="s">
        <v>22016</v>
      </c>
      <c r="B2923" s="170" t="s">
        <v>22017</v>
      </c>
      <c r="C2923" s="171" t="s">
        <v>47</v>
      </c>
      <c r="D2923" s="172" t="s">
        <v>25954</v>
      </c>
    </row>
    <row r="2924" spans="1:4" ht="21.9" customHeight="1" x14ac:dyDescent="0.25">
      <c r="A2924" s="170" t="s">
        <v>22018</v>
      </c>
      <c r="B2924" s="171" t="s">
        <v>22019</v>
      </c>
      <c r="C2924" s="171" t="s">
        <v>47</v>
      </c>
      <c r="D2924" s="172" t="s">
        <v>25955</v>
      </c>
    </row>
    <row r="2925" spans="1:4" ht="21.9" customHeight="1" x14ac:dyDescent="0.25">
      <c r="A2925" s="170" t="s">
        <v>22020</v>
      </c>
      <c r="B2925" s="170" t="s">
        <v>22021</v>
      </c>
      <c r="C2925" s="171" t="s">
        <v>47</v>
      </c>
      <c r="D2925" s="172" t="s">
        <v>25956</v>
      </c>
    </row>
    <row r="2926" spans="1:4" ht="12" customHeight="1" x14ac:dyDescent="0.25">
      <c r="A2926" s="170" t="s">
        <v>22022</v>
      </c>
      <c r="B2926" s="170" t="s">
        <v>22023</v>
      </c>
      <c r="C2926" s="171" t="s">
        <v>47</v>
      </c>
      <c r="D2926" s="172" t="s">
        <v>25957</v>
      </c>
    </row>
    <row r="2927" spans="1:4" ht="11.85" customHeight="1" x14ac:dyDescent="0.25">
      <c r="A2927" s="170" t="s">
        <v>22024</v>
      </c>
      <c r="B2927" s="170" t="s">
        <v>22025</v>
      </c>
      <c r="C2927" s="171" t="s">
        <v>47</v>
      </c>
      <c r="D2927" s="172" t="s">
        <v>25958</v>
      </c>
    </row>
    <row r="2928" spans="1:4" ht="11.85" customHeight="1" x14ac:dyDescent="0.25">
      <c r="A2928" s="170" t="s">
        <v>22026</v>
      </c>
      <c r="B2928" s="170" t="s">
        <v>22027</v>
      </c>
      <c r="C2928" s="171" t="s">
        <v>47</v>
      </c>
      <c r="D2928" s="172" t="s">
        <v>25959</v>
      </c>
    </row>
    <row r="2929" spans="1:4" ht="11.85" customHeight="1" x14ac:dyDescent="0.25">
      <c r="A2929" s="170" t="s">
        <v>22028</v>
      </c>
      <c r="B2929" s="170" t="s">
        <v>22029</v>
      </c>
      <c r="C2929" s="171" t="s">
        <v>47</v>
      </c>
      <c r="D2929" s="172" t="s">
        <v>25960</v>
      </c>
    </row>
    <row r="2930" spans="1:4" ht="11.85" customHeight="1" x14ac:dyDescent="0.25">
      <c r="A2930" s="170" t="s">
        <v>22030</v>
      </c>
      <c r="B2930" s="170" t="s">
        <v>22031</v>
      </c>
      <c r="C2930" s="171" t="s">
        <v>47</v>
      </c>
      <c r="D2930" s="172" t="s">
        <v>25961</v>
      </c>
    </row>
    <row r="2931" spans="1:4" ht="21.9" customHeight="1" x14ac:dyDescent="0.25">
      <c r="A2931" s="170" t="s">
        <v>22032</v>
      </c>
      <c r="B2931" s="170" t="s">
        <v>22033</v>
      </c>
      <c r="C2931" s="171" t="s">
        <v>47</v>
      </c>
      <c r="D2931" s="172" t="s">
        <v>24275</v>
      </c>
    </row>
    <row r="2932" spans="1:4" ht="11.85" customHeight="1" x14ac:dyDescent="0.25">
      <c r="A2932" s="170" t="s">
        <v>22034</v>
      </c>
      <c r="B2932" s="170" t="s">
        <v>22035</v>
      </c>
      <c r="C2932" s="171" t="s">
        <v>17789</v>
      </c>
      <c r="D2932" s="172" t="s">
        <v>24704</v>
      </c>
    </row>
    <row r="2933" spans="1:4" ht="11.85" customHeight="1" x14ac:dyDescent="0.25">
      <c r="A2933" s="170" t="s">
        <v>22036</v>
      </c>
      <c r="B2933" s="170" t="s">
        <v>22037</v>
      </c>
      <c r="C2933" s="171" t="s">
        <v>47</v>
      </c>
      <c r="D2933" s="172" t="s">
        <v>25962</v>
      </c>
    </row>
    <row r="2934" spans="1:4" ht="11.85" customHeight="1" x14ac:dyDescent="0.25">
      <c r="A2934" s="170" t="s">
        <v>22038</v>
      </c>
      <c r="B2934" s="170" t="s">
        <v>22039</v>
      </c>
      <c r="C2934" s="171" t="s">
        <v>37</v>
      </c>
      <c r="D2934" s="172" t="s">
        <v>24406</v>
      </c>
    </row>
    <row r="2935" spans="1:4" ht="11.85" customHeight="1" x14ac:dyDescent="0.25">
      <c r="A2935" s="170" t="s">
        <v>22040</v>
      </c>
      <c r="B2935" s="170" t="s">
        <v>22041</v>
      </c>
      <c r="C2935" s="171" t="s">
        <v>47</v>
      </c>
      <c r="D2935" s="172" t="s">
        <v>24603</v>
      </c>
    </row>
    <row r="2936" spans="1:4" ht="11.85" customHeight="1" x14ac:dyDescent="0.25">
      <c r="A2936" s="170" t="s">
        <v>22042</v>
      </c>
      <c r="B2936" s="170" t="s">
        <v>22035</v>
      </c>
      <c r="C2936" s="171" t="s">
        <v>17789</v>
      </c>
      <c r="D2936" s="172" t="s">
        <v>24704</v>
      </c>
    </row>
    <row r="2937" spans="1:4" ht="12" customHeight="1" x14ac:dyDescent="0.25">
      <c r="A2937" s="170" t="s">
        <v>22043</v>
      </c>
      <c r="B2937" s="170" t="s">
        <v>22044</v>
      </c>
      <c r="C2937" s="171" t="s">
        <v>37</v>
      </c>
      <c r="D2937" s="172" t="s">
        <v>24387</v>
      </c>
    </row>
    <row r="2938" spans="1:4" ht="11.85" customHeight="1" x14ac:dyDescent="0.25">
      <c r="A2938" s="170" t="s">
        <v>22045</v>
      </c>
      <c r="B2938" s="170" t="s">
        <v>22046</v>
      </c>
      <c r="C2938" s="171" t="s">
        <v>37</v>
      </c>
      <c r="D2938" s="172" t="s">
        <v>25963</v>
      </c>
    </row>
    <row r="2939" spans="1:4" ht="11.85" customHeight="1" x14ac:dyDescent="0.25">
      <c r="A2939" s="170" t="s">
        <v>22047</v>
      </c>
      <c r="B2939" s="170" t="s">
        <v>22048</v>
      </c>
      <c r="C2939" s="171" t="s">
        <v>37</v>
      </c>
      <c r="D2939" s="172" t="s">
        <v>25964</v>
      </c>
    </row>
    <row r="2940" spans="1:4" ht="11.85" customHeight="1" x14ac:dyDescent="0.25">
      <c r="A2940" s="170" t="s">
        <v>22049</v>
      </c>
      <c r="B2940" s="170" t="s">
        <v>22050</v>
      </c>
      <c r="C2940" s="171" t="s">
        <v>37</v>
      </c>
      <c r="D2940" s="172" t="s">
        <v>25965</v>
      </c>
    </row>
    <row r="2941" spans="1:4" ht="11.85" customHeight="1" x14ac:dyDescent="0.25">
      <c r="A2941" s="170" t="s">
        <v>22051</v>
      </c>
      <c r="B2941" s="170" t="s">
        <v>22052</v>
      </c>
      <c r="C2941" s="171" t="s">
        <v>37</v>
      </c>
      <c r="D2941" s="172" t="s">
        <v>25966</v>
      </c>
    </row>
    <row r="2942" spans="1:4" ht="12" customHeight="1" x14ac:dyDescent="0.25">
      <c r="A2942" s="170" t="s">
        <v>22053</v>
      </c>
      <c r="B2942" s="170" t="s">
        <v>22054</v>
      </c>
      <c r="C2942" s="171" t="s">
        <v>37</v>
      </c>
      <c r="D2942" s="172" t="s">
        <v>25967</v>
      </c>
    </row>
    <row r="2943" spans="1:4" ht="11.85" customHeight="1" x14ac:dyDescent="0.25">
      <c r="A2943" s="170" t="s">
        <v>22055</v>
      </c>
      <c r="B2943" s="170" t="s">
        <v>22056</v>
      </c>
      <c r="C2943" s="171" t="s">
        <v>17789</v>
      </c>
      <c r="D2943" s="172" t="s">
        <v>24704</v>
      </c>
    </row>
    <row r="2944" spans="1:4" ht="11.85" customHeight="1" x14ac:dyDescent="0.25">
      <c r="A2944" s="170" t="s">
        <v>22057</v>
      </c>
      <c r="B2944" s="170" t="s">
        <v>22058</v>
      </c>
      <c r="C2944" s="171" t="s">
        <v>37</v>
      </c>
      <c r="D2944" s="172" t="s">
        <v>24000</v>
      </c>
    </row>
    <row r="2945" spans="1:4" ht="11.85" customHeight="1" x14ac:dyDescent="0.25">
      <c r="A2945" s="170" t="s">
        <v>22059</v>
      </c>
      <c r="B2945" s="170" t="s">
        <v>22060</v>
      </c>
      <c r="C2945" s="171" t="s">
        <v>37</v>
      </c>
      <c r="D2945" s="172" t="s">
        <v>17689</v>
      </c>
    </row>
    <row r="2946" spans="1:4" ht="21.9" customHeight="1" x14ac:dyDescent="0.25">
      <c r="A2946" s="173" t="s">
        <v>22061</v>
      </c>
      <c r="B2946" s="173" t="s">
        <v>22062</v>
      </c>
      <c r="C2946" s="174" t="s">
        <v>37</v>
      </c>
      <c r="D2946" s="175" t="s">
        <v>24556</v>
      </c>
    </row>
    <row r="2947" spans="1:4" ht="9" customHeight="1" x14ac:dyDescent="0.3">
      <c r="A2947"/>
      <c r="B2947"/>
      <c r="C2947"/>
      <c r="D2947"/>
    </row>
    <row r="2948" spans="1:4" ht="1.65" customHeight="1" x14ac:dyDescent="0.3">
      <c r="A2948" s="406" t="s">
        <v>24710</v>
      </c>
      <c r="B2948" s="406"/>
      <c r="C2948"/>
      <c r="D2948"/>
    </row>
    <row r="2949" spans="1:4" ht="7.35" customHeight="1" x14ac:dyDescent="0.3">
      <c r="A2949" s="406"/>
      <c r="B2949" s="406"/>
      <c r="C2949"/>
      <c r="D2949"/>
    </row>
    <row r="2950" spans="1:4" ht="0.75" customHeight="1" x14ac:dyDescent="0.3">
      <c r="A2950"/>
      <c r="B2950"/>
      <c r="C2950"/>
      <c r="D2950"/>
    </row>
    <row r="2951" spans="1:4" ht="14.4" x14ac:dyDescent="0.3">
      <c r="A2951"/>
      <c r="B2951"/>
      <c r="C2951"/>
      <c r="D2951"/>
    </row>
    <row r="2952" spans="1:4" ht="13.5" customHeight="1" x14ac:dyDescent="0.3">
      <c r="A2952"/>
      <c r="B2952"/>
      <c r="C2952" s="404"/>
      <c r="D2952" s="404"/>
    </row>
    <row r="2953" spans="1:4" ht="48.6" customHeight="1" x14ac:dyDescent="0.3">
      <c r="A2953"/>
      <c r="B2953"/>
      <c r="C2953"/>
      <c r="D2953"/>
    </row>
    <row r="2954" spans="1:4" ht="13.5" customHeight="1" x14ac:dyDescent="0.3">
      <c r="A2954"/>
      <c r="B2954"/>
      <c r="C2954"/>
      <c r="D2954"/>
    </row>
    <row r="2955" spans="1:4" ht="11.1" customHeight="1" x14ac:dyDescent="0.3">
      <c r="A2955"/>
      <c r="B2955"/>
      <c r="C2955"/>
      <c r="D2955"/>
    </row>
    <row r="2956" spans="1:4" ht="11.25" customHeight="1" x14ac:dyDescent="0.25">
      <c r="A2956" s="405" t="s">
        <v>24685</v>
      </c>
      <c r="B2956" s="405"/>
      <c r="C2956" s="167"/>
      <c r="D2956" s="167"/>
    </row>
    <row r="2957" spans="1:4" ht="24.9" customHeight="1" x14ac:dyDescent="0.3">
      <c r="A2957"/>
      <c r="B2957"/>
      <c r="C2957"/>
      <c r="D2957"/>
    </row>
    <row r="2958" spans="1:4" ht="9" customHeight="1" x14ac:dyDescent="0.3">
      <c r="A2958" s="169" t="s">
        <v>17748</v>
      </c>
      <c r="B2958" s="169" t="s">
        <v>5161</v>
      </c>
      <c r="C2958"/>
      <c r="D2958"/>
    </row>
    <row r="2959" spans="1:4" ht="12.15" customHeight="1" x14ac:dyDescent="0.3">
      <c r="A2959"/>
      <c r="B2959"/>
      <c r="C2959"/>
      <c r="D2959"/>
    </row>
    <row r="2960" spans="1:4" ht="0.6" customHeight="1" x14ac:dyDescent="0.25">
      <c r="A2960" s="407" t="s">
        <v>22063</v>
      </c>
      <c r="B2960" s="407" t="s">
        <v>22064</v>
      </c>
      <c r="C2960" s="408" t="s">
        <v>37</v>
      </c>
      <c r="D2960" s="409" t="s">
        <v>25190</v>
      </c>
    </row>
    <row r="2961" spans="1:4" ht="11.4" customHeight="1" x14ac:dyDescent="0.25">
      <c r="A2961" s="407"/>
      <c r="B2961" s="407"/>
      <c r="C2961" s="408"/>
      <c r="D2961" s="409"/>
    </row>
    <row r="2962" spans="1:4" ht="11.85" customHeight="1" x14ac:dyDescent="0.25">
      <c r="A2962" s="170" t="s">
        <v>22065</v>
      </c>
      <c r="B2962" s="170" t="s">
        <v>22066</v>
      </c>
      <c r="C2962" s="171" t="s">
        <v>37</v>
      </c>
      <c r="D2962" s="172" t="s">
        <v>24344</v>
      </c>
    </row>
    <row r="2963" spans="1:4" ht="11.85" customHeight="1" x14ac:dyDescent="0.25">
      <c r="A2963" s="170" t="s">
        <v>22067</v>
      </c>
      <c r="B2963" s="170" t="s">
        <v>22068</v>
      </c>
      <c r="C2963" s="171" t="s">
        <v>37</v>
      </c>
      <c r="D2963" s="172" t="s">
        <v>24464</v>
      </c>
    </row>
    <row r="2964" spans="1:4" ht="11.85" customHeight="1" x14ac:dyDescent="0.25">
      <c r="A2964" s="170" t="s">
        <v>22069</v>
      </c>
      <c r="B2964" s="170" t="s">
        <v>22070</v>
      </c>
      <c r="C2964" s="171" t="s">
        <v>37</v>
      </c>
      <c r="D2964" s="172" t="s">
        <v>23947</v>
      </c>
    </row>
    <row r="2965" spans="1:4" ht="11.85" customHeight="1" x14ac:dyDescent="0.25">
      <c r="A2965" s="170" t="s">
        <v>22071</v>
      </c>
      <c r="B2965" s="170" t="s">
        <v>22072</v>
      </c>
      <c r="C2965" s="171" t="s">
        <v>37</v>
      </c>
      <c r="D2965" s="172" t="s">
        <v>25968</v>
      </c>
    </row>
    <row r="2966" spans="1:4" ht="12" customHeight="1" x14ac:dyDescent="0.25">
      <c r="A2966" s="170" t="s">
        <v>22073</v>
      </c>
      <c r="B2966" s="170" t="s">
        <v>22074</v>
      </c>
      <c r="C2966" s="171" t="s">
        <v>37</v>
      </c>
      <c r="D2966" s="172" t="s">
        <v>1062</v>
      </c>
    </row>
    <row r="2967" spans="1:4" ht="11.85" customHeight="1" x14ac:dyDescent="0.25">
      <c r="A2967" s="170" t="s">
        <v>22075</v>
      </c>
      <c r="B2967" s="170" t="s">
        <v>22076</v>
      </c>
      <c r="C2967" s="171" t="s">
        <v>37</v>
      </c>
      <c r="D2967" s="172" t="s">
        <v>24441</v>
      </c>
    </row>
    <row r="2968" spans="1:4" ht="11.85" customHeight="1" x14ac:dyDescent="0.25">
      <c r="A2968" s="170" t="s">
        <v>22077</v>
      </c>
      <c r="B2968" s="170" t="s">
        <v>22078</v>
      </c>
      <c r="C2968" s="171" t="s">
        <v>37</v>
      </c>
      <c r="D2968" s="172" t="s">
        <v>25969</v>
      </c>
    </row>
    <row r="2969" spans="1:4" ht="11.85" customHeight="1" x14ac:dyDescent="0.25">
      <c r="A2969" s="170" t="s">
        <v>22079</v>
      </c>
      <c r="B2969" s="170" t="s">
        <v>22080</v>
      </c>
      <c r="C2969" s="171" t="s">
        <v>37</v>
      </c>
      <c r="D2969" s="172" t="s">
        <v>25970</v>
      </c>
    </row>
    <row r="2970" spans="1:4" ht="11.85" customHeight="1" x14ac:dyDescent="0.25">
      <c r="A2970" s="170" t="s">
        <v>22081</v>
      </c>
      <c r="B2970" s="170" t="s">
        <v>22082</v>
      </c>
      <c r="C2970" s="171" t="s">
        <v>37</v>
      </c>
      <c r="D2970" s="172" t="s">
        <v>23996</v>
      </c>
    </row>
    <row r="2971" spans="1:4" ht="11.85" customHeight="1" x14ac:dyDescent="0.25">
      <c r="A2971" s="170" t="s">
        <v>22083</v>
      </c>
      <c r="B2971" s="170" t="s">
        <v>22084</v>
      </c>
      <c r="C2971" s="171" t="s">
        <v>37</v>
      </c>
      <c r="D2971" s="172" t="s">
        <v>25971</v>
      </c>
    </row>
    <row r="2972" spans="1:4" ht="12" customHeight="1" x14ac:dyDescent="0.25">
      <c r="A2972" s="170" t="s">
        <v>22085</v>
      </c>
      <c r="B2972" s="170" t="s">
        <v>22086</v>
      </c>
      <c r="C2972" s="171" t="s">
        <v>37</v>
      </c>
      <c r="D2972" s="172" t="s">
        <v>24264</v>
      </c>
    </row>
    <row r="2973" spans="1:4" ht="11.85" customHeight="1" x14ac:dyDescent="0.25">
      <c r="A2973" s="170" t="s">
        <v>22087</v>
      </c>
      <c r="B2973" s="170" t="s">
        <v>22088</v>
      </c>
      <c r="C2973" s="171" t="s">
        <v>37</v>
      </c>
      <c r="D2973" s="172" t="s">
        <v>24388</v>
      </c>
    </row>
    <row r="2974" spans="1:4" ht="11.85" customHeight="1" x14ac:dyDescent="0.25">
      <c r="A2974" s="170" t="s">
        <v>22089</v>
      </c>
      <c r="B2974" s="170" t="s">
        <v>22090</v>
      </c>
      <c r="C2974" s="171" t="s">
        <v>37</v>
      </c>
      <c r="D2974" s="172" t="s">
        <v>24330</v>
      </c>
    </row>
    <row r="2975" spans="1:4" ht="11.85" customHeight="1" x14ac:dyDescent="0.25">
      <c r="A2975" s="170" t="s">
        <v>22091</v>
      </c>
      <c r="B2975" s="170" t="s">
        <v>22092</v>
      </c>
      <c r="C2975" s="171" t="s">
        <v>37</v>
      </c>
      <c r="D2975" s="172" t="s">
        <v>24885</v>
      </c>
    </row>
    <row r="2976" spans="1:4" ht="11.85" customHeight="1" x14ac:dyDescent="0.25">
      <c r="A2976" s="170" t="s">
        <v>22093</v>
      </c>
      <c r="B2976" s="170" t="s">
        <v>22094</v>
      </c>
      <c r="C2976" s="171" t="s">
        <v>37</v>
      </c>
      <c r="D2976" s="172" t="s">
        <v>25972</v>
      </c>
    </row>
    <row r="2977" spans="1:4" ht="21.9" customHeight="1" x14ac:dyDescent="0.25">
      <c r="A2977" s="170" t="s">
        <v>22095</v>
      </c>
      <c r="B2977" s="170" t="s">
        <v>22096</v>
      </c>
      <c r="C2977" s="171" t="s">
        <v>37</v>
      </c>
      <c r="D2977" s="172" t="s">
        <v>17745</v>
      </c>
    </row>
    <row r="2978" spans="1:4" ht="11.85" customHeight="1" x14ac:dyDescent="0.25">
      <c r="A2978" s="170" t="s">
        <v>22097</v>
      </c>
      <c r="B2978" s="170" t="s">
        <v>22098</v>
      </c>
      <c r="C2978" s="171" t="s">
        <v>17789</v>
      </c>
      <c r="D2978" s="172" t="s">
        <v>24704</v>
      </c>
    </row>
    <row r="2979" spans="1:4" ht="11.85" customHeight="1" x14ac:dyDescent="0.25">
      <c r="A2979" s="170" t="s">
        <v>22099</v>
      </c>
      <c r="B2979" s="170" t="s">
        <v>22100</v>
      </c>
      <c r="C2979" s="171" t="s">
        <v>37</v>
      </c>
      <c r="D2979" s="172" t="s">
        <v>24314</v>
      </c>
    </row>
    <row r="2980" spans="1:4" ht="11.85" customHeight="1" x14ac:dyDescent="0.25">
      <c r="A2980" s="170" t="s">
        <v>22101</v>
      </c>
      <c r="B2980" s="170" t="s">
        <v>22102</v>
      </c>
      <c r="C2980" s="171" t="s">
        <v>37</v>
      </c>
      <c r="D2980" s="172" t="s">
        <v>23907</v>
      </c>
    </row>
    <row r="2981" spans="1:4" ht="11.85" customHeight="1" x14ac:dyDescent="0.25">
      <c r="A2981" s="170" t="s">
        <v>22103</v>
      </c>
      <c r="B2981" s="170" t="s">
        <v>22104</v>
      </c>
      <c r="C2981" s="171" t="s">
        <v>37</v>
      </c>
      <c r="D2981" s="172" t="s">
        <v>24604</v>
      </c>
    </row>
    <row r="2982" spans="1:4" ht="11.85" customHeight="1" x14ac:dyDescent="0.25">
      <c r="A2982" s="170" t="s">
        <v>22105</v>
      </c>
      <c r="B2982" s="170" t="s">
        <v>22106</v>
      </c>
      <c r="C2982" s="171" t="s">
        <v>37</v>
      </c>
      <c r="D2982" s="172" t="s">
        <v>24581</v>
      </c>
    </row>
    <row r="2983" spans="1:4" ht="11.85" customHeight="1" x14ac:dyDescent="0.25">
      <c r="A2983" s="170" t="s">
        <v>22107</v>
      </c>
      <c r="B2983" s="170" t="s">
        <v>22108</v>
      </c>
      <c r="C2983" s="171" t="s">
        <v>37</v>
      </c>
      <c r="D2983" s="172" t="s">
        <v>25973</v>
      </c>
    </row>
    <row r="2984" spans="1:4" ht="11.85" customHeight="1" x14ac:dyDescent="0.25">
      <c r="A2984" s="170" t="s">
        <v>22109</v>
      </c>
      <c r="B2984" s="170" t="s">
        <v>22110</v>
      </c>
      <c r="C2984" s="171" t="s">
        <v>37</v>
      </c>
      <c r="D2984" s="172" t="s">
        <v>25974</v>
      </c>
    </row>
    <row r="2985" spans="1:4" ht="21.9" customHeight="1" x14ac:dyDescent="0.25">
      <c r="A2985" s="170" t="s">
        <v>22111</v>
      </c>
      <c r="B2985" s="170" t="s">
        <v>22112</v>
      </c>
      <c r="C2985" s="171" t="s">
        <v>37</v>
      </c>
      <c r="D2985" s="172" t="s">
        <v>25975</v>
      </c>
    </row>
    <row r="2986" spans="1:4" ht="11.85" customHeight="1" x14ac:dyDescent="0.25">
      <c r="A2986" s="170" t="s">
        <v>22113</v>
      </c>
      <c r="B2986" s="170" t="s">
        <v>22114</v>
      </c>
      <c r="C2986" s="171" t="s">
        <v>37</v>
      </c>
      <c r="D2986" s="172" t="s">
        <v>25976</v>
      </c>
    </row>
    <row r="2987" spans="1:4" ht="12" customHeight="1" x14ac:dyDescent="0.25">
      <c r="A2987" s="170" t="s">
        <v>22115</v>
      </c>
      <c r="B2987" s="170" t="s">
        <v>22116</v>
      </c>
      <c r="C2987" s="171" t="s">
        <v>37</v>
      </c>
      <c r="D2987" s="172" t="s">
        <v>24075</v>
      </c>
    </row>
    <row r="2988" spans="1:4" ht="11.85" customHeight="1" x14ac:dyDescent="0.25">
      <c r="A2988" s="170" t="s">
        <v>22117</v>
      </c>
      <c r="B2988" s="170" t="s">
        <v>22118</v>
      </c>
      <c r="C2988" s="171" t="s">
        <v>37</v>
      </c>
      <c r="D2988" s="172" t="s">
        <v>25977</v>
      </c>
    </row>
    <row r="2989" spans="1:4" ht="11.85" customHeight="1" x14ac:dyDescent="0.25">
      <c r="A2989" s="170" t="s">
        <v>22119</v>
      </c>
      <c r="B2989" s="170" t="s">
        <v>22120</v>
      </c>
      <c r="C2989" s="171" t="s">
        <v>37</v>
      </c>
      <c r="D2989" s="172" t="s">
        <v>25978</v>
      </c>
    </row>
    <row r="2990" spans="1:4" ht="11.85" customHeight="1" x14ac:dyDescent="0.25">
      <c r="A2990" s="170" t="s">
        <v>22121</v>
      </c>
      <c r="B2990" s="170" t="s">
        <v>22122</v>
      </c>
      <c r="C2990" s="171" t="s">
        <v>37</v>
      </c>
      <c r="D2990" s="172" t="s">
        <v>25979</v>
      </c>
    </row>
    <row r="2991" spans="1:4" ht="11.85" customHeight="1" x14ac:dyDescent="0.25">
      <c r="A2991" s="170" t="s">
        <v>22123</v>
      </c>
      <c r="B2991" s="170" t="s">
        <v>22124</v>
      </c>
      <c r="C2991" s="171" t="s">
        <v>17789</v>
      </c>
      <c r="D2991" s="172" t="s">
        <v>24704</v>
      </c>
    </row>
    <row r="2992" spans="1:4" ht="12" customHeight="1" x14ac:dyDescent="0.25">
      <c r="A2992" s="170" t="s">
        <v>22125</v>
      </c>
      <c r="B2992" s="170" t="s">
        <v>22126</v>
      </c>
      <c r="C2992" s="171" t="s">
        <v>37</v>
      </c>
      <c r="D2992" s="172" t="s">
        <v>24577</v>
      </c>
    </row>
    <row r="2993" spans="1:4" ht="21.9" customHeight="1" x14ac:dyDescent="0.25">
      <c r="A2993" s="170" t="s">
        <v>22127</v>
      </c>
      <c r="B2993" s="170" t="s">
        <v>22128</v>
      </c>
      <c r="C2993" s="171" t="s">
        <v>17789</v>
      </c>
      <c r="D2993" s="172" t="s">
        <v>24704</v>
      </c>
    </row>
    <row r="2994" spans="1:4" ht="11.85" customHeight="1" x14ac:dyDescent="0.25">
      <c r="A2994" s="170" t="s">
        <v>22129</v>
      </c>
      <c r="B2994" s="170" t="s">
        <v>22130</v>
      </c>
      <c r="C2994" s="171" t="s">
        <v>44</v>
      </c>
      <c r="D2994" s="172" t="s">
        <v>24785</v>
      </c>
    </row>
    <row r="2995" spans="1:4" ht="11.85" customHeight="1" x14ac:dyDescent="0.25">
      <c r="A2995" s="170" t="s">
        <v>22131</v>
      </c>
      <c r="B2995" s="170" t="s">
        <v>22132</v>
      </c>
      <c r="C2995" s="170" t="s">
        <v>19226</v>
      </c>
      <c r="D2995" s="172" t="s">
        <v>1042</v>
      </c>
    </row>
    <row r="2996" spans="1:4" ht="11.85" customHeight="1" x14ac:dyDescent="0.25">
      <c r="A2996" s="170" t="s">
        <v>22133</v>
      </c>
      <c r="B2996" s="170" t="s">
        <v>22134</v>
      </c>
      <c r="C2996" s="171" t="s">
        <v>47</v>
      </c>
      <c r="D2996" s="172" t="s">
        <v>23910</v>
      </c>
    </row>
    <row r="2997" spans="1:4" ht="21.9" customHeight="1" x14ac:dyDescent="0.25">
      <c r="A2997" s="170" t="s">
        <v>22135</v>
      </c>
      <c r="B2997" s="170" t="s">
        <v>22136</v>
      </c>
      <c r="C2997" s="171" t="s">
        <v>47</v>
      </c>
      <c r="D2997" s="172" t="s">
        <v>24039</v>
      </c>
    </row>
    <row r="2998" spans="1:4" ht="21.9" customHeight="1" x14ac:dyDescent="0.25">
      <c r="A2998" s="170" t="s">
        <v>22137</v>
      </c>
      <c r="B2998" s="170" t="s">
        <v>22138</v>
      </c>
      <c r="C2998" s="171" t="s">
        <v>47</v>
      </c>
      <c r="D2998" s="172" t="s">
        <v>17708</v>
      </c>
    </row>
    <row r="2999" spans="1:4" ht="11.85" customHeight="1" x14ac:dyDescent="0.25">
      <c r="A2999" s="170" t="s">
        <v>22139</v>
      </c>
      <c r="B2999" s="170" t="s">
        <v>22140</v>
      </c>
      <c r="C2999" s="171" t="s">
        <v>47</v>
      </c>
      <c r="D2999" s="172" t="s">
        <v>24515</v>
      </c>
    </row>
    <row r="3000" spans="1:4" ht="11.85" customHeight="1" x14ac:dyDescent="0.25">
      <c r="A3000" s="170" t="s">
        <v>22141</v>
      </c>
      <c r="B3000" s="170" t="s">
        <v>22142</v>
      </c>
      <c r="C3000" s="171" t="s">
        <v>47</v>
      </c>
      <c r="D3000" s="172" t="s">
        <v>860</v>
      </c>
    </row>
    <row r="3001" spans="1:4" ht="12" customHeight="1" x14ac:dyDescent="0.25">
      <c r="A3001" s="170" t="s">
        <v>22143</v>
      </c>
      <c r="B3001" s="170" t="s">
        <v>22144</v>
      </c>
      <c r="C3001" s="171" t="s">
        <v>37</v>
      </c>
      <c r="D3001" s="172" t="s">
        <v>1049</v>
      </c>
    </row>
    <row r="3002" spans="1:4" ht="21.9" customHeight="1" x14ac:dyDescent="0.25">
      <c r="A3002" s="170" t="s">
        <v>22145</v>
      </c>
      <c r="B3002" s="170" t="s">
        <v>22146</v>
      </c>
      <c r="C3002" s="171" t="s">
        <v>37</v>
      </c>
      <c r="D3002" s="172" t="s">
        <v>23954</v>
      </c>
    </row>
    <row r="3003" spans="1:4" ht="11.85" customHeight="1" x14ac:dyDescent="0.25">
      <c r="A3003" s="170" t="s">
        <v>22147</v>
      </c>
      <c r="B3003" s="170" t="s">
        <v>22148</v>
      </c>
      <c r="C3003" s="171" t="s">
        <v>37</v>
      </c>
      <c r="D3003" s="172" t="s">
        <v>1049</v>
      </c>
    </row>
    <row r="3004" spans="1:4" ht="11.85" customHeight="1" x14ac:dyDescent="0.25">
      <c r="A3004" s="170" t="s">
        <v>22149</v>
      </c>
      <c r="B3004" s="170" t="s">
        <v>22150</v>
      </c>
      <c r="C3004" s="171" t="s">
        <v>37</v>
      </c>
      <c r="D3004" s="172" t="s">
        <v>1049</v>
      </c>
    </row>
    <row r="3005" spans="1:4" ht="11.85" customHeight="1" x14ac:dyDescent="0.25">
      <c r="A3005" s="173" t="s">
        <v>22151</v>
      </c>
      <c r="B3005" s="173" t="s">
        <v>17891</v>
      </c>
      <c r="C3005" s="174" t="s">
        <v>17789</v>
      </c>
      <c r="D3005" s="175" t="s">
        <v>24704</v>
      </c>
    </row>
    <row r="3006" spans="1:4" ht="12" customHeight="1" x14ac:dyDescent="0.3">
      <c r="A3006"/>
      <c r="B3006"/>
      <c r="C3006"/>
      <c r="D3006"/>
    </row>
    <row r="3007" spans="1:4" ht="7.35" customHeight="1" x14ac:dyDescent="0.3">
      <c r="A3007" s="406" t="s">
        <v>24710</v>
      </c>
      <c r="B3007" s="406"/>
      <c r="C3007"/>
      <c r="D3007"/>
    </row>
    <row r="3008" spans="1:4" ht="1.65" customHeight="1" x14ac:dyDescent="0.3">
      <c r="A3008" s="406"/>
      <c r="B3008" s="406"/>
      <c r="C3008"/>
      <c r="D3008"/>
    </row>
    <row r="3009" spans="1:4" ht="7.35" customHeight="1" x14ac:dyDescent="0.3">
      <c r="A3009"/>
      <c r="B3009"/>
      <c r="C3009"/>
      <c r="D3009"/>
    </row>
    <row r="3010" spans="1:4" ht="0.75" customHeight="1" x14ac:dyDescent="0.3">
      <c r="A3010"/>
      <c r="B3010"/>
      <c r="C3010"/>
      <c r="D3010"/>
    </row>
    <row r="3011" spans="1:4" ht="15.6" x14ac:dyDescent="0.3">
      <c r="A3011"/>
      <c r="B3011"/>
      <c r="C3011" s="404"/>
      <c r="D3011" s="404"/>
    </row>
    <row r="3012" spans="1:4" ht="13.5" customHeight="1" x14ac:dyDescent="0.3">
      <c r="A3012"/>
      <c r="B3012"/>
      <c r="C3012"/>
      <c r="D3012"/>
    </row>
    <row r="3013" spans="1:4" ht="48.6" customHeight="1" x14ac:dyDescent="0.3">
      <c r="A3013"/>
      <c r="B3013"/>
      <c r="C3013"/>
      <c r="D3013"/>
    </row>
    <row r="3014" spans="1:4" ht="13.5" customHeight="1" x14ac:dyDescent="0.3">
      <c r="A3014"/>
      <c r="B3014"/>
      <c r="C3014"/>
      <c r="D3014"/>
    </row>
    <row r="3015" spans="1:4" ht="11.1" customHeight="1" x14ac:dyDescent="0.25">
      <c r="A3015" s="405" t="s">
        <v>24685</v>
      </c>
      <c r="B3015" s="405"/>
      <c r="C3015" s="167"/>
      <c r="D3015" s="167"/>
    </row>
    <row r="3016" spans="1:4" ht="11.25" customHeight="1" x14ac:dyDescent="0.3">
      <c r="A3016"/>
      <c r="B3016"/>
      <c r="C3016"/>
      <c r="D3016"/>
    </row>
    <row r="3017" spans="1:4" ht="24.9" customHeight="1" x14ac:dyDescent="0.3">
      <c r="A3017" s="169" t="s">
        <v>17748</v>
      </c>
      <c r="B3017" s="169" t="s">
        <v>5161</v>
      </c>
      <c r="C3017"/>
      <c r="D3017"/>
    </row>
    <row r="3018" spans="1:4" ht="9" customHeight="1" x14ac:dyDescent="0.3">
      <c r="A3018"/>
      <c r="B3018"/>
      <c r="C3018"/>
      <c r="D3018"/>
    </row>
    <row r="3019" spans="1:4" ht="12.15" customHeight="1" x14ac:dyDescent="0.25">
      <c r="A3019" s="407" t="s">
        <v>22152</v>
      </c>
      <c r="B3019" s="407" t="s">
        <v>22153</v>
      </c>
      <c r="C3019" s="408" t="s">
        <v>47</v>
      </c>
      <c r="D3019" s="409" t="s">
        <v>17673</v>
      </c>
    </row>
    <row r="3020" spans="1:4" ht="0.6" customHeight="1" x14ac:dyDescent="0.25">
      <c r="A3020" s="407"/>
      <c r="B3020" s="407"/>
      <c r="C3020" s="408"/>
      <c r="D3020" s="409"/>
    </row>
    <row r="3021" spans="1:4" ht="11.4" customHeight="1" x14ac:dyDescent="0.25">
      <c r="A3021" s="170" t="s">
        <v>22154</v>
      </c>
      <c r="B3021" s="170" t="s">
        <v>22155</v>
      </c>
      <c r="C3021" s="171" t="s">
        <v>47</v>
      </c>
      <c r="D3021" s="172" t="s">
        <v>25980</v>
      </c>
    </row>
    <row r="3022" spans="1:4" ht="11.85" customHeight="1" x14ac:dyDescent="0.25">
      <c r="A3022" s="170" t="s">
        <v>22156</v>
      </c>
      <c r="B3022" s="170" t="s">
        <v>22157</v>
      </c>
      <c r="C3022" s="171" t="s">
        <v>47</v>
      </c>
      <c r="D3022" s="172" t="s">
        <v>24502</v>
      </c>
    </row>
    <row r="3023" spans="1:4" ht="11.85" customHeight="1" x14ac:dyDescent="0.25">
      <c r="A3023" s="170" t="s">
        <v>22158</v>
      </c>
      <c r="B3023" s="170" t="s">
        <v>22159</v>
      </c>
      <c r="C3023" s="171" t="s">
        <v>47</v>
      </c>
      <c r="D3023" s="172" t="s">
        <v>17718</v>
      </c>
    </row>
    <row r="3024" spans="1:4" ht="11.85" customHeight="1" x14ac:dyDescent="0.25">
      <c r="A3024" s="170" t="s">
        <v>22160</v>
      </c>
      <c r="B3024" s="170" t="s">
        <v>22161</v>
      </c>
      <c r="C3024" s="171" t="s">
        <v>47</v>
      </c>
      <c r="D3024" s="172" t="s">
        <v>25207</v>
      </c>
    </row>
    <row r="3025" spans="1:4" ht="11.85" customHeight="1" x14ac:dyDescent="0.25">
      <c r="A3025" s="170" t="s">
        <v>22162</v>
      </c>
      <c r="B3025" s="170" t="s">
        <v>22163</v>
      </c>
      <c r="C3025" s="171" t="s">
        <v>47</v>
      </c>
      <c r="D3025" s="172" t="s">
        <v>24534</v>
      </c>
    </row>
    <row r="3026" spans="1:4" ht="12" customHeight="1" x14ac:dyDescent="0.25">
      <c r="A3026" s="170" t="s">
        <v>22164</v>
      </c>
      <c r="B3026" s="170" t="s">
        <v>22165</v>
      </c>
      <c r="C3026" s="171" t="s">
        <v>47</v>
      </c>
      <c r="D3026" s="172" t="s">
        <v>24296</v>
      </c>
    </row>
    <row r="3027" spans="1:4" ht="11.85" customHeight="1" x14ac:dyDescent="0.25">
      <c r="A3027" s="170" t="s">
        <v>22166</v>
      </c>
      <c r="B3027" s="170" t="s">
        <v>22167</v>
      </c>
      <c r="C3027" s="171" t="s">
        <v>47</v>
      </c>
      <c r="D3027" s="172" t="s">
        <v>17738</v>
      </c>
    </row>
    <row r="3028" spans="1:4" ht="11.85" customHeight="1" x14ac:dyDescent="0.25">
      <c r="A3028" s="170" t="s">
        <v>22168</v>
      </c>
      <c r="B3028" s="170" t="s">
        <v>22169</v>
      </c>
      <c r="C3028" s="171" t="s">
        <v>37</v>
      </c>
      <c r="D3028" s="172" t="s">
        <v>1032</v>
      </c>
    </row>
    <row r="3029" spans="1:4" ht="11.85" customHeight="1" x14ac:dyDescent="0.25">
      <c r="A3029" s="170" t="s">
        <v>22170</v>
      </c>
      <c r="B3029" s="170" t="s">
        <v>22171</v>
      </c>
      <c r="C3029" s="171" t="s">
        <v>37</v>
      </c>
      <c r="D3029" s="172" t="s">
        <v>24001</v>
      </c>
    </row>
    <row r="3030" spans="1:4" ht="11.85" customHeight="1" x14ac:dyDescent="0.25">
      <c r="A3030" s="170" t="s">
        <v>22172</v>
      </c>
      <c r="B3030" s="170" t="s">
        <v>22173</v>
      </c>
      <c r="C3030" s="171" t="s">
        <v>37</v>
      </c>
      <c r="D3030" s="172" t="s">
        <v>23970</v>
      </c>
    </row>
    <row r="3031" spans="1:4" ht="11.85" customHeight="1" x14ac:dyDescent="0.25">
      <c r="A3031" s="170" t="s">
        <v>22174</v>
      </c>
      <c r="B3031" s="170" t="s">
        <v>22175</v>
      </c>
      <c r="C3031" s="171" t="s">
        <v>37</v>
      </c>
      <c r="D3031" s="172" t="s">
        <v>23954</v>
      </c>
    </row>
    <row r="3032" spans="1:4" ht="12" customHeight="1" x14ac:dyDescent="0.25">
      <c r="A3032" s="170" t="s">
        <v>22176</v>
      </c>
      <c r="B3032" s="170" t="s">
        <v>22177</v>
      </c>
      <c r="C3032" s="171" t="s">
        <v>37</v>
      </c>
      <c r="D3032" s="172" t="s">
        <v>23970</v>
      </c>
    </row>
    <row r="3033" spans="1:4" ht="11.85" customHeight="1" x14ac:dyDescent="0.25">
      <c r="A3033" s="170" t="s">
        <v>22178</v>
      </c>
      <c r="B3033" s="170" t="s">
        <v>22179</v>
      </c>
      <c r="C3033" s="171" t="s">
        <v>37</v>
      </c>
      <c r="D3033" s="172" t="s">
        <v>23970</v>
      </c>
    </row>
    <row r="3034" spans="1:4" ht="11.85" customHeight="1" x14ac:dyDescent="0.25">
      <c r="A3034" s="170" t="s">
        <v>22180</v>
      </c>
      <c r="B3034" s="170" t="s">
        <v>22181</v>
      </c>
      <c r="C3034" s="171" t="s">
        <v>37</v>
      </c>
      <c r="D3034" s="172" t="s">
        <v>23970</v>
      </c>
    </row>
    <row r="3035" spans="1:4" ht="11.85" customHeight="1" x14ac:dyDescent="0.25">
      <c r="A3035" s="170" t="s">
        <v>22182</v>
      </c>
      <c r="B3035" s="170" t="s">
        <v>163</v>
      </c>
      <c r="C3035" s="171" t="s">
        <v>17789</v>
      </c>
      <c r="D3035" s="172" t="s">
        <v>24704</v>
      </c>
    </row>
    <row r="3036" spans="1:4" ht="11.85" customHeight="1" x14ac:dyDescent="0.25">
      <c r="A3036" s="170" t="s">
        <v>22183</v>
      </c>
      <c r="B3036" s="170" t="s">
        <v>22184</v>
      </c>
      <c r="C3036" s="171" t="s">
        <v>47</v>
      </c>
      <c r="D3036" s="172" t="s">
        <v>24041</v>
      </c>
    </row>
    <row r="3037" spans="1:4" ht="12" customHeight="1" x14ac:dyDescent="0.25">
      <c r="A3037" s="170" t="s">
        <v>22185</v>
      </c>
      <c r="B3037" s="170" t="s">
        <v>22186</v>
      </c>
      <c r="C3037" s="171" t="s">
        <v>47</v>
      </c>
      <c r="D3037" s="172" t="s">
        <v>24019</v>
      </c>
    </row>
    <row r="3038" spans="1:4" ht="11.85" customHeight="1" x14ac:dyDescent="0.25">
      <c r="A3038" s="170" t="s">
        <v>22187</v>
      </c>
      <c r="B3038" s="170" t="s">
        <v>22188</v>
      </c>
      <c r="C3038" s="171" t="s">
        <v>47</v>
      </c>
      <c r="D3038" s="172" t="s">
        <v>56</v>
      </c>
    </row>
    <row r="3039" spans="1:4" ht="11.85" customHeight="1" x14ac:dyDescent="0.25">
      <c r="A3039" s="170" t="s">
        <v>22189</v>
      </c>
      <c r="B3039" s="170" t="s">
        <v>22190</v>
      </c>
      <c r="C3039" s="171" t="s">
        <v>37</v>
      </c>
      <c r="D3039" s="172" t="s">
        <v>23904</v>
      </c>
    </row>
    <row r="3040" spans="1:4" ht="11.85" customHeight="1" x14ac:dyDescent="0.25">
      <c r="A3040" s="170" t="s">
        <v>22191</v>
      </c>
      <c r="B3040" s="170" t="s">
        <v>22192</v>
      </c>
      <c r="C3040" s="171" t="s">
        <v>17789</v>
      </c>
      <c r="D3040" s="172" t="s">
        <v>24704</v>
      </c>
    </row>
    <row r="3041" spans="1:4" ht="11.85" customHeight="1" x14ac:dyDescent="0.25">
      <c r="A3041" s="170" t="s">
        <v>22193</v>
      </c>
      <c r="B3041" s="170" t="s">
        <v>22194</v>
      </c>
      <c r="C3041" s="171" t="s">
        <v>44</v>
      </c>
      <c r="D3041" s="172" t="s">
        <v>25981</v>
      </c>
    </row>
    <row r="3042" spans="1:4" ht="11.85" customHeight="1" x14ac:dyDescent="0.25">
      <c r="A3042" s="170" t="s">
        <v>22195</v>
      </c>
      <c r="B3042" s="170" t="s">
        <v>22196</v>
      </c>
      <c r="C3042" s="171" t="s">
        <v>47</v>
      </c>
      <c r="D3042" s="172" t="s">
        <v>24252</v>
      </c>
    </row>
    <row r="3043" spans="1:4" ht="11.85" customHeight="1" x14ac:dyDescent="0.25">
      <c r="A3043" s="170" t="s">
        <v>22197</v>
      </c>
      <c r="B3043" s="170" t="s">
        <v>22046</v>
      </c>
      <c r="C3043" s="171" t="s">
        <v>37</v>
      </c>
      <c r="D3043" s="172" t="s">
        <v>25963</v>
      </c>
    </row>
    <row r="3044" spans="1:4" ht="11.85" customHeight="1" x14ac:dyDescent="0.25">
      <c r="A3044" s="170" t="s">
        <v>22198</v>
      </c>
      <c r="B3044" s="170" t="s">
        <v>22199</v>
      </c>
      <c r="C3044" s="171" t="s">
        <v>47</v>
      </c>
      <c r="D3044" s="172" t="s">
        <v>23981</v>
      </c>
    </row>
    <row r="3045" spans="1:4" ht="11.85" customHeight="1" x14ac:dyDescent="0.25">
      <c r="A3045" s="170" t="s">
        <v>22200</v>
      </c>
      <c r="B3045" s="170" t="s">
        <v>22201</v>
      </c>
      <c r="C3045" s="171" t="s">
        <v>47</v>
      </c>
      <c r="D3045" s="172" t="s">
        <v>24585</v>
      </c>
    </row>
    <row r="3046" spans="1:4" ht="11.85" customHeight="1" x14ac:dyDescent="0.25">
      <c r="A3046" s="170" t="s">
        <v>22202</v>
      </c>
      <c r="B3046" s="170" t="s">
        <v>22203</v>
      </c>
      <c r="C3046" s="171" t="s">
        <v>47</v>
      </c>
      <c r="D3046" s="172" t="s">
        <v>25982</v>
      </c>
    </row>
    <row r="3047" spans="1:4" ht="11.85" customHeight="1" x14ac:dyDescent="0.25">
      <c r="A3047" s="170" t="s">
        <v>22204</v>
      </c>
      <c r="B3047" s="170" t="s">
        <v>22205</v>
      </c>
      <c r="C3047" s="171" t="s">
        <v>47</v>
      </c>
      <c r="D3047" s="172" t="s">
        <v>17648</v>
      </c>
    </row>
    <row r="3048" spans="1:4" ht="12" customHeight="1" x14ac:dyDescent="0.25">
      <c r="A3048" s="170" t="s">
        <v>22206</v>
      </c>
      <c r="B3048" s="170" t="s">
        <v>22207</v>
      </c>
      <c r="C3048" s="171" t="s">
        <v>47</v>
      </c>
      <c r="D3048" s="172" t="s">
        <v>24503</v>
      </c>
    </row>
    <row r="3049" spans="1:4" ht="11.85" customHeight="1" x14ac:dyDescent="0.25">
      <c r="A3049" s="170" t="s">
        <v>22208</v>
      </c>
      <c r="B3049" s="170" t="s">
        <v>22209</v>
      </c>
      <c r="C3049" s="171" t="s">
        <v>47</v>
      </c>
      <c r="D3049" s="172" t="s">
        <v>25983</v>
      </c>
    </row>
    <row r="3050" spans="1:4" ht="11.85" customHeight="1" x14ac:dyDescent="0.25">
      <c r="A3050" s="170" t="s">
        <v>22210</v>
      </c>
      <c r="B3050" s="170" t="s">
        <v>22211</v>
      </c>
      <c r="C3050" s="171" t="s">
        <v>47</v>
      </c>
      <c r="D3050" s="172" t="s">
        <v>25984</v>
      </c>
    </row>
    <row r="3051" spans="1:4" ht="11.85" customHeight="1" x14ac:dyDescent="0.25">
      <c r="A3051" s="170" t="s">
        <v>22212</v>
      </c>
      <c r="B3051" s="170" t="s">
        <v>22213</v>
      </c>
      <c r="C3051" s="171" t="s">
        <v>47</v>
      </c>
      <c r="D3051" s="172" t="s">
        <v>1060</v>
      </c>
    </row>
    <row r="3052" spans="1:4" ht="11.85" customHeight="1" x14ac:dyDescent="0.25">
      <c r="A3052" s="170" t="s">
        <v>22214</v>
      </c>
      <c r="B3052" s="170" t="s">
        <v>22215</v>
      </c>
      <c r="C3052" s="171" t="s">
        <v>47</v>
      </c>
      <c r="D3052" s="172" t="s">
        <v>24385</v>
      </c>
    </row>
    <row r="3053" spans="1:4" ht="12" customHeight="1" x14ac:dyDescent="0.25">
      <c r="A3053" s="170" t="s">
        <v>22216</v>
      </c>
      <c r="B3053" s="170" t="s">
        <v>22217</v>
      </c>
      <c r="C3053" s="171" t="s">
        <v>47</v>
      </c>
      <c r="D3053" s="172" t="s">
        <v>25985</v>
      </c>
    </row>
    <row r="3054" spans="1:4" ht="11.85" customHeight="1" x14ac:dyDescent="0.25">
      <c r="A3054" s="170" t="s">
        <v>22218</v>
      </c>
      <c r="B3054" s="170" t="s">
        <v>22219</v>
      </c>
      <c r="C3054" s="171" t="s">
        <v>47</v>
      </c>
      <c r="D3054" s="172" t="s">
        <v>25986</v>
      </c>
    </row>
    <row r="3055" spans="1:4" ht="11.85" customHeight="1" x14ac:dyDescent="0.25">
      <c r="A3055" s="170" t="s">
        <v>22220</v>
      </c>
      <c r="B3055" s="170" t="s">
        <v>22221</v>
      </c>
      <c r="C3055" s="171" t="s">
        <v>47</v>
      </c>
      <c r="D3055" s="172" t="s">
        <v>25987</v>
      </c>
    </row>
    <row r="3056" spans="1:4" ht="11.85" customHeight="1" x14ac:dyDescent="0.25">
      <c r="A3056" s="170" t="s">
        <v>22222</v>
      </c>
      <c r="B3056" s="170" t="s">
        <v>22223</v>
      </c>
      <c r="C3056" s="171" t="s">
        <v>47</v>
      </c>
      <c r="D3056" s="172" t="s">
        <v>56</v>
      </c>
    </row>
    <row r="3057" spans="1:4" ht="11.85" customHeight="1" x14ac:dyDescent="0.25">
      <c r="A3057" s="170" t="s">
        <v>22224</v>
      </c>
      <c r="B3057" s="170" t="s">
        <v>22225</v>
      </c>
      <c r="C3057" s="171" t="s">
        <v>47</v>
      </c>
      <c r="D3057" s="172" t="s">
        <v>25988</v>
      </c>
    </row>
    <row r="3058" spans="1:4" ht="11.85" customHeight="1" x14ac:dyDescent="0.25">
      <c r="A3058" s="170" t="s">
        <v>22226</v>
      </c>
      <c r="B3058" s="170" t="s">
        <v>22227</v>
      </c>
      <c r="C3058" s="171" t="s">
        <v>47</v>
      </c>
      <c r="D3058" s="172" t="s">
        <v>25989</v>
      </c>
    </row>
    <row r="3059" spans="1:4" ht="12" customHeight="1" x14ac:dyDescent="0.25">
      <c r="A3059" s="170" t="s">
        <v>22228</v>
      </c>
      <c r="B3059" s="170" t="s">
        <v>22229</v>
      </c>
      <c r="C3059" s="171" t="s">
        <v>47</v>
      </c>
      <c r="D3059" s="172" t="s">
        <v>25990</v>
      </c>
    </row>
    <row r="3060" spans="1:4" ht="11.85" customHeight="1" x14ac:dyDescent="0.25">
      <c r="A3060" s="170" t="s">
        <v>22230</v>
      </c>
      <c r="B3060" s="170" t="s">
        <v>22231</v>
      </c>
      <c r="C3060" s="171" t="s">
        <v>47</v>
      </c>
      <c r="D3060" s="172" t="s">
        <v>24593</v>
      </c>
    </row>
    <row r="3061" spans="1:4" ht="11.85" customHeight="1" x14ac:dyDescent="0.25">
      <c r="A3061" s="170" t="s">
        <v>22232</v>
      </c>
      <c r="B3061" s="170" t="s">
        <v>22233</v>
      </c>
      <c r="C3061" s="171" t="s">
        <v>47</v>
      </c>
      <c r="D3061" s="172" t="s">
        <v>23997</v>
      </c>
    </row>
    <row r="3062" spans="1:4" ht="11.85" customHeight="1" x14ac:dyDescent="0.25">
      <c r="A3062" s="170" t="s">
        <v>22234</v>
      </c>
      <c r="B3062" s="170" t="s">
        <v>22235</v>
      </c>
      <c r="C3062" s="171" t="s">
        <v>47</v>
      </c>
      <c r="D3062" s="172" t="s">
        <v>24455</v>
      </c>
    </row>
    <row r="3063" spans="1:4" ht="11.85" customHeight="1" x14ac:dyDescent="0.25">
      <c r="A3063" s="170" t="s">
        <v>22236</v>
      </c>
      <c r="B3063" s="171" t="s">
        <v>22237</v>
      </c>
      <c r="C3063" s="171" t="s">
        <v>47</v>
      </c>
      <c r="D3063" s="172" t="s">
        <v>25991</v>
      </c>
    </row>
    <row r="3064" spans="1:4" ht="12" customHeight="1" x14ac:dyDescent="0.25">
      <c r="A3064" s="170" t="s">
        <v>22238</v>
      </c>
      <c r="B3064" s="170" t="s">
        <v>22239</v>
      </c>
      <c r="C3064" s="171" t="s">
        <v>37</v>
      </c>
      <c r="D3064" s="172" t="s">
        <v>25992</v>
      </c>
    </row>
    <row r="3065" spans="1:4" ht="11.85" customHeight="1" x14ac:dyDescent="0.25">
      <c r="A3065" s="170" t="s">
        <v>22240</v>
      </c>
      <c r="B3065" s="170" t="s">
        <v>22241</v>
      </c>
      <c r="C3065" s="171" t="s">
        <v>37</v>
      </c>
      <c r="D3065" s="172" t="s">
        <v>24062</v>
      </c>
    </row>
    <row r="3066" spans="1:4" ht="11.85" customHeight="1" x14ac:dyDescent="0.25">
      <c r="A3066" s="170" t="s">
        <v>22242</v>
      </c>
      <c r="B3066" s="170" t="s">
        <v>22243</v>
      </c>
      <c r="C3066" s="171" t="s">
        <v>37</v>
      </c>
      <c r="D3066" s="172" t="s">
        <v>73</v>
      </c>
    </row>
    <row r="3067" spans="1:4" ht="11.85" customHeight="1" x14ac:dyDescent="0.25">
      <c r="A3067" s="170" t="s">
        <v>22244</v>
      </c>
      <c r="B3067" s="170" t="s">
        <v>22245</v>
      </c>
      <c r="C3067" s="171" t="s">
        <v>37</v>
      </c>
      <c r="D3067" s="172" t="s">
        <v>25993</v>
      </c>
    </row>
    <row r="3068" spans="1:4" ht="11.85" customHeight="1" x14ac:dyDescent="0.25">
      <c r="A3068" s="170" t="s">
        <v>22246</v>
      </c>
      <c r="B3068" s="170" t="s">
        <v>22247</v>
      </c>
      <c r="C3068" s="171" t="s">
        <v>37</v>
      </c>
      <c r="D3068" s="172" t="s">
        <v>25994</v>
      </c>
    </row>
    <row r="3069" spans="1:4" ht="12" customHeight="1" x14ac:dyDescent="0.25">
      <c r="A3069" s="170" t="s">
        <v>22248</v>
      </c>
      <c r="B3069" s="170" t="s">
        <v>22249</v>
      </c>
      <c r="C3069" s="171" t="s">
        <v>37</v>
      </c>
      <c r="D3069" s="172" t="s">
        <v>25995</v>
      </c>
    </row>
    <row r="3070" spans="1:4" ht="11.85" customHeight="1" x14ac:dyDescent="0.25">
      <c r="A3070" s="173" t="s">
        <v>22250</v>
      </c>
      <c r="B3070" s="173" t="s">
        <v>22251</v>
      </c>
      <c r="C3070" s="174" t="s">
        <v>37</v>
      </c>
      <c r="D3070" s="175" t="s">
        <v>25996</v>
      </c>
    </row>
    <row r="3071" spans="1:4" ht="11.85" customHeight="1" x14ac:dyDescent="0.3">
      <c r="A3071"/>
      <c r="B3071"/>
      <c r="C3071"/>
      <c r="D3071"/>
    </row>
    <row r="3072" spans="1:4" ht="9.6" customHeight="1" x14ac:dyDescent="0.3">
      <c r="A3072" s="406" t="s">
        <v>24710</v>
      </c>
      <c r="B3072" s="406"/>
      <c r="C3072"/>
      <c r="D3072"/>
    </row>
    <row r="3073" spans="1:4" ht="1.65" customHeight="1" x14ac:dyDescent="0.3">
      <c r="A3073" s="406"/>
      <c r="B3073" s="406"/>
      <c r="C3073"/>
      <c r="D3073"/>
    </row>
    <row r="3074" spans="1:4" ht="7.35" customHeight="1" x14ac:dyDescent="0.3">
      <c r="A3074"/>
      <c r="B3074"/>
      <c r="C3074"/>
      <c r="D3074"/>
    </row>
    <row r="3075" spans="1:4" ht="0.75" customHeight="1" x14ac:dyDescent="0.3">
      <c r="A3075"/>
      <c r="B3075"/>
      <c r="C3075"/>
      <c r="D3075"/>
    </row>
    <row r="3076" spans="1:4" ht="15.6" x14ac:dyDescent="0.3">
      <c r="A3076"/>
      <c r="B3076"/>
      <c r="C3076" s="404"/>
      <c r="D3076" s="404"/>
    </row>
    <row r="3077" spans="1:4" ht="13.5" customHeight="1" x14ac:dyDescent="0.3">
      <c r="A3077"/>
      <c r="B3077"/>
      <c r="C3077"/>
      <c r="D3077"/>
    </row>
    <row r="3078" spans="1:4" ht="48.6" customHeight="1" x14ac:dyDescent="0.3">
      <c r="A3078"/>
      <c r="B3078"/>
      <c r="C3078"/>
      <c r="D3078"/>
    </row>
    <row r="3079" spans="1:4" ht="13.5" customHeight="1" x14ac:dyDescent="0.3">
      <c r="A3079"/>
      <c r="B3079"/>
      <c r="C3079"/>
      <c r="D3079"/>
    </row>
    <row r="3080" spans="1:4" ht="11.1" customHeight="1" x14ac:dyDescent="0.25">
      <c r="A3080" s="405" t="s">
        <v>24685</v>
      </c>
      <c r="B3080" s="405"/>
      <c r="C3080" s="167"/>
      <c r="D3080" s="167"/>
    </row>
    <row r="3081" spans="1:4" ht="11.25" customHeight="1" x14ac:dyDescent="0.3">
      <c r="A3081"/>
      <c r="B3081"/>
      <c r="C3081"/>
      <c r="D3081"/>
    </row>
    <row r="3082" spans="1:4" ht="24.9" customHeight="1" x14ac:dyDescent="0.3">
      <c r="A3082" s="169" t="s">
        <v>17748</v>
      </c>
      <c r="B3082" s="169" t="s">
        <v>5161</v>
      </c>
      <c r="C3082"/>
      <c r="D3082"/>
    </row>
    <row r="3083" spans="1:4" ht="9" customHeight="1" x14ac:dyDescent="0.3">
      <c r="A3083"/>
      <c r="B3083"/>
      <c r="C3083"/>
      <c r="D3083"/>
    </row>
    <row r="3084" spans="1:4" ht="12.15" customHeight="1" x14ac:dyDescent="0.25">
      <c r="A3084" s="407" t="s">
        <v>22252</v>
      </c>
      <c r="B3084" s="407" t="s">
        <v>22253</v>
      </c>
      <c r="C3084" s="408" t="s">
        <v>37</v>
      </c>
      <c r="D3084" s="409" t="s">
        <v>25997</v>
      </c>
    </row>
    <row r="3085" spans="1:4" ht="0.6" customHeight="1" x14ac:dyDescent="0.25">
      <c r="A3085" s="407"/>
      <c r="B3085" s="407"/>
      <c r="C3085" s="408"/>
      <c r="D3085" s="409"/>
    </row>
    <row r="3086" spans="1:4" ht="11.4" customHeight="1" x14ac:dyDescent="0.25">
      <c r="A3086" s="170" t="s">
        <v>22254</v>
      </c>
      <c r="B3086" s="170" t="s">
        <v>22255</v>
      </c>
      <c r="C3086" s="171" t="s">
        <v>37</v>
      </c>
      <c r="D3086" s="172" t="s">
        <v>24027</v>
      </c>
    </row>
    <row r="3087" spans="1:4" ht="11.85" customHeight="1" x14ac:dyDescent="0.25">
      <c r="A3087" s="170" t="s">
        <v>22256</v>
      </c>
      <c r="B3087" s="170" t="s">
        <v>22257</v>
      </c>
      <c r="C3087" s="171" t="s">
        <v>47</v>
      </c>
      <c r="D3087" s="172" t="s">
        <v>25998</v>
      </c>
    </row>
    <row r="3088" spans="1:4" ht="11.85" customHeight="1" x14ac:dyDescent="0.25">
      <c r="A3088" s="170" t="s">
        <v>22258</v>
      </c>
      <c r="B3088" s="170" t="s">
        <v>22259</v>
      </c>
      <c r="C3088" s="171" t="s">
        <v>44</v>
      </c>
      <c r="D3088" s="172" t="s">
        <v>25999</v>
      </c>
    </row>
    <row r="3089" spans="1:4" ht="11.85" customHeight="1" x14ac:dyDescent="0.25">
      <c r="A3089" s="170" t="s">
        <v>22260</v>
      </c>
      <c r="B3089" s="170" t="s">
        <v>22261</v>
      </c>
      <c r="C3089" s="171" t="s">
        <v>17789</v>
      </c>
      <c r="D3089" s="172" t="s">
        <v>24704</v>
      </c>
    </row>
    <row r="3090" spans="1:4" ht="11.85" customHeight="1" x14ac:dyDescent="0.25">
      <c r="A3090" s="170" t="s">
        <v>22262</v>
      </c>
      <c r="B3090" s="170" t="s">
        <v>22263</v>
      </c>
      <c r="C3090" s="171" t="s">
        <v>47</v>
      </c>
      <c r="D3090" s="172" t="s">
        <v>24613</v>
      </c>
    </row>
    <row r="3091" spans="1:4" ht="12" customHeight="1" x14ac:dyDescent="0.25">
      <c r="A3091" s="170" t="s">
        <v>22264</v>
      </c>
      <c r="B3091" s="170" t="s">
        <v>22265</v>
      </c>
      <c r="C3091" s="171" t="s">
        <v>47</v>
      </c>
      <c r="D3091" s="172" t="s">
        <v>26000</v>
      </c>
    </row>
    <row r="3092" spans="1:4" ht="11.85" customHeight="1" x14ac:dyDescent="0.25">
      <c r="A3092" s="170" t="s">
        <v>22266</v>
      </c>
      <c r="B3092" s="170" t="s">
        <v>22267</v>
      </c>
      <c r="C3092" s="171" t="s">
        <v>47</v>
      </c>
      <c r="D3092" s="172" t="s">
        <v>26001</v>
      </c>
    </row>
    <row r="3093" spans="1:4" ht="11.85" customHeight="1" x14ac:dyDescent="0.25">
      <c r="A3093" s="170" t="s">
        <v>22268</v>
      </c>
      <c r="B3093" s="170" t="s">
        <v>22269</v>
      </c>
      <c r="C3093" s="171" t="s">
        <v>47</v>
      </c>
      <c r="D3093" s="172" t="s">
        <v>26002</v>
      </c>
    </row>
    <row r="3094" spans="1:4" ht="11.85" customHeight="1" x14ac:dyDescent="0.25">
      <c r="A3094" s="170" t="s">
        <v>22270</v>
      </c>
      <c r="B3094" s="170" t="s">
        <v>22271</v>
      </c>
      <c r="C3094" s="171" t="s">
        <v>47</v>
      </c>
      <c r="D3094" s="172" t="s">
        <v>26003</v>
      </c>
    </row>
    <row r="3095" spans="1:4" ht="11.85" customHeight="1" x14ac:dyDescent="0.25">
      <c r="A3095" s="170" t="s">
        <v>22272</v>
      </c>
      <c r="B3095" s="170" t="s">
        <v>22273</v>
      </c>
      <c r="C3095" s="171" t="s">
        <v>47</v>
      </c>
      <c r="D3095" s="172" t="s">
        <v>26004</v>
      </c>
    </row>
    <row r="3096" spans="1:4" ht="32.25" customHeight="1" x14ac:dyDescent="0.25">
      <c r="A3096" s="170" t="s">
        <v>22274</v>
      </c>
      <c r="B3096" s="170" t="s">
        <v>22275</v>
      </c>
      <c r="C3096" s="171" t="s">
        <v>47</v>
      </c>
      <c r="D3096" s="172" t="s">
        <v>26005</v>
      </c>
    </row>
    <row r="3097" spans="1:4" ht="32.25" customHeight="1" x14ac:dyDescent="0.25">
      <c r="A3097" s="170" t="s">
        <v>124</v>
      </c>
      <c r="B3097" s="170" t="s">
        <v>22276</v>
      </c>
      <c r="C3097" s="171" t="s">
        <v>47</v>
      </c>
      <c r="D3097" s="172" t="s">
        <v>26006</v>
      </c>
    </row>
    <row r="3098" spans="1:4" ht="11.85" customHeight="1" x14ac:dyDescent="0.25">
      <c r="A3098" s="170" t="s">
        <v>22277</v>
      </c>
      <c r="B3098" s="170" t="s">
        <v>22278</v>
      </c>
      <c r="C3098" s="171" t="s">
        <v>47</v>
      </c>
      <c r="D3098" s="172" t="s">
        <v>26007</v>
      </c>
    </row>
    <row r="3099" spans="1:4" ht="11.85" customHeight="1" x14ac:dyDescent="0.25">
      <c r="A3099" s="170" t="s">
        <v>22279</v>
      </c>
      <c r="B3099" s="170" t="s">
        <v>22280</v>
      </c>
      <c r="C3099" s="171" t="s">
        <v>47</v>
      </c>
      <c r="D3099" s="172" t="s">
        <v>26008</v>
      </c>
    </row>
    <row r="3100" spans="1:4" ht="11.85" customHeight="1" x14ac:dyDescent="0.25">
      <c r="A3100" s="170" t="s">
        <v>22281</v>
      </c>
      <c r="B3100" s="170" t="s">
        <v>22282</v>
      </c>
      <c r="C3100" s="171" t="s">
        <v>17789</v>
      </c>
      <c r="D3100" s="172" t="s">
        <v>24704</v>
      </c>
    </row>
    <row r="3101" spans="1:4" ht="11.85" customHeight="1" x14ac:dyDescent="0.25">
      <c r="A3101" s="170" t="s">
        <v>22283</v>
      </c>
      <c r="B3101" s="170" t="s">
        <v>22284</v>
      </c>
      <c r="C3101" s="171" t="s">
        <v>6</v>
      </c>
      <c r="D3101" s="172" t="s">
        <v>26009</v>
      </c>
    </row>
    <row r="3102" spans="1:4" ht="11.85" customHeight="1" x14ac:dyDescent="0.25">
      <c r="A3102" s="170" t="s">
        <v>22285</v>
      </c>
      <c r="B3102" s="170" t="s">
        <v>22286</v>
      </c>
      <c r="C3102" s="171" t="s">
        <v>17789</v>
      </c>
      <c r="D3102" s="172" t="s">
        <v>24704</v>
      </c>
    </row>
    <row r="3103" spans="1:4" ht="21.9" customHeight="1" x14ac:dyDescent="0.25">
      <c r="A3103" s="170" t="s">
        <v>22287</v>
      </c>
      <c r="B3103" s="170" t="s">
        <v>22288</v>
      </c>
      <c r="C3103" s="171" t="s">
        <v>47</v>
      </c>
      <c r="D3103" s="172" t="s">
        <v>950</v>
      </c>
    </row>
    <row r="3104" spans="1:4" ht="11.85" customHeight="1" x14ac:dyDescent="0.25">
      <c r="A3104" s="170" t="s">
        <v>22289</v>
      </c>
      <c r="B3104" s="170" t="s">
        <v>163</v>
      </c>
      <c r="C3104" s="171" t="s">
        <v>17789</v>
      </c>
      <c r="D3104" s="172" t="s">
        <v>24704</v>
      </c>
    </row>
    <row r="3105" spans="1:4" ht="21.9" customHeight="1" x14ac:dyDescent="0.25">
      <c r="A3105" s="170" t="s">
        <v>22290</v>
      </c>
      <c r="B3105" s="170" t="s">
        <v>22291</v>
      </c>
      <c r="C3105" s="171" t="s">
        <v>47</v>
      </c>
      <c r="D3105" s="172" t="s">
        <v>24349</v>
      </c>
    </row>
    <row r="3106" spans="1:4" ht="11.85" customHeight="1" x14ac:dyDescent="0.25">
      <c r="A3106" s="170" t="s">
        <v>22292</v>
      </c>
      <c r="B3106" s="170" t="s">
        <v>22293</v>
      </c>
      <c r="C3106" s="171" t="s">
        <v>17789</v>
      </c>
      <c r="D3106" s="172" t="s">
        <v>24704</v>
      </c>
    </row>
    <row r="3107" spans="1:4" ht="11.85" customHeight="1" x14ac:dyDescent="0.25">
      <c r="A3107" s="170" t="s">
        <v>22294</v>
      </c>
      <c r="B3107" s="170" t="s">
        <v>22295</v>
      </c>
      <c r="C3107" s="171" t="s">
        <v>47</v>
      </c>
      <c r="D3107" s="172" t="s">
        <v>26010</v>
      </c>
    </row>
    <row r="3108" spans="1:4" ht="11.85" customHeight="1" x14ac:dyDescent="0.25">
      <c r="A3108" s="170" t="s">
        <v>22296</v>
      </c>
      <c r="B3108" s="170" t="s">
        <v>22297</v>
      </c>
      <c r="C3108" s="171" t="s">
        <v>17789</v>
      </c>
      <c r="D3108" s="172" t="s">
        <v>24704</v>
      </c>
    </row>
    <row r="3109" spans="1:4" ht="11.85" customHeight="1" x14ac:dyDescent="0.25">
      <c r="A3109" s="170" t="s">
        <v>22298</v>
      </c>
      <c r="B3109" s="170" t="s">
        <v>22299</v>
      </c>
      <c r="C3109" s="171" t="s">
        <v>47</v>
      </c>
      <c r="D3109" s="172" t="s">
        <v>24324</v>
      </c>
    </row>
    <row r="3110" spans="1:4" ht="12" customHeight="1" x14ac:dyDescent="0.25">
      <c r="A3110" s="170" t="s">
        <v>22300</v>
      </c>
      <c r="B3110" s="170" t="s">
        <v>22301</v>
      </c>
      <c r="C3110" s="171" t="s">
        <v>47</v>
      </c>
      <c r="D3110" s="172" t="s">
        <v>24252</v>
      </c>
    </row>
    <row r="3111" spans="1:4" ht="11.85" customHeight="1" x14ac:dyDescent="0.25">
      <c r="A3111" s="170" t="s">
        <v>22302</v>
      </c>
      <c r="B3111" s="170" t="s">
        <v>22303</v>
      </c>
      <c r="C3111" s="171" t="s">
        <v>47</v>
      </c>
      <c r="D3111" s="172" t="s">
        <v>26011</v>
      </c>
    </row>
    <row r="3112" spans="1:4" ht="11.85" customHeight="1" x14ac:dyDescent="0.25">
      <c r="A3112" s="170" t="s">
        <v>22304</v>
      </c>
      <c r="B3112" s="170" t="s">
        <v>22305</v>
      </c>
      <c r="C3112" s="171" t="s">
        <v>47</v>
      </c>
      <c r="D3112" s="172" t="s">
        <v>24528</v>
      </c>
    </row>
    <row r="3113" spans="1:4" ht="11.85" customHeight="1" x14ac:dyDescent="0.25">
      <c r="A3113" s="170" t="s">
        <v>22306</v>
      </c>
      <c r="B3113" s="170" t="s">
        <v>22307</v>
      </c>
      <c r="C3113" s="171" t="s">
        <v>47</v>
      </c>
      <c r="D3113" s="172" t="s">
        <v>17680</v>
      </c>
    </row>
    <row r="3114" spans="1:4" ht="11.85" customHeight="1" x14ac:dyDescent="0.25">
      <c r="A3114" s="170" t="s">
        <v>22308</v>
      </c>
      <c r="B3114" s="170" t="s">
        <v>22309</v>
      </c>
      <c r="C3114" s="171" t="s">
        <v>47</v>
      </c>
      <c r="D3114" s="172" t="s">
        <v>23906</v>
      </c>
    </row>
    <row r="3115" spans="1:4" ht="21.9" customHeight="1" x14ac:dyDescent="0.25">
      <c r="A3115" s="170" t="s">
        <v>125</v>
      </c>
      <c r="B3115" s="170" t="s">
        <v>22310</v>
      </c>
      <c r="C3115" s="171" t="s">
        <v>47</v>
      </c>
      <c r="D3115" s="172" t="s">
        <v>23920</v>
      </c>
    </row>
    <row r="3116" spans="1:4" ht="11.85" customHeight="1" x14ac:dyDescent="0.25">
      <c r="A3116" s="170" t="s">
        <v>22311</v>
      </c>
      <c r="B3116" s="170" t="s">
        <v>22312</v>
      </c>
      <c r="C3116" s="171" t="s">
        <v>47</v>
      </c>
      <c r="D3116" s="172" t="s">
        <v>17720</v>
      </c>
    </row>
    <row r="3117" spans="1:4" ht="21.9" customHeight="1" x14ac:dyDescent="0.25">
      <c r="A3117" s="170" t="s">
        <v>22313</v>
      </c>
      <c r="B3117" s="170" t="s">
        <v>22314</v>
      </c>
      <c r="C3117" s="171" t="s">
        <v>47</v>
      </c>
      <c r="D3117" s="172" t="s">
        <v>24417</v>
      </c>
    </row>
    <row r="3118" spans="1:4" ht="11.85" customHeight="1" x14ac:dyDescent="0.25">
      <c r="A3118" s="170" t="s">
        <v>22315</v>
      </c>
      <c r="B3118" s="170" t="s">
        <v>22316</v>
      </c>
      <c r="C3118" s="171" t="s">
        <v>47</v>
      </c>
      <c r="D3118" s="172" t="s">
        <v>24012</v>
      </c>
    </row>
    <row r="3119" spans="1:4" ht="11.85" customHeight="1" x14ac:dyDescent="0.25">
      <c r="A3119" s="170" t="s">
        <v>22317</v>
      </c>
      <c r="B3119" s="170" t="s">
        <v>22318</v>
      </c>
      <c r="C3119" s="171" t="s">
        <v>47</v>
      </c>
      <c r="D3119" s="172" t="s">
        <v>23909</v>
      </c>
    </row>
    <row r="3120" spans="1:4" ht="11.85" customHeight="1" x14ac:dyDescent="0.25">
      <c r="A3120" s="170" t="s">
        <v>22319</v>
      </c>
      <c r="B3120" s="170" t="s">
        <v>22320</v>
      </c>
      <c r="C3120" s="171" t="s">
        <v>42</v>
      </c>
      <c r="D3120" s="172" t="s">
        <v>17670</v>
      </c>
    </row>
    <row r="3121" spans="1:4" ht="11.85" customHeight="1" x14ac:dyDescent="0.25">
      <c r="A3121" s="170" t="s">
        <v>22321</v>
      </c>
      <c r="B3121" s="170" t="s">
        <v>22322</v>
      </c>
      <c r="C3121" s="171" t="s">
        <v>47</v>
      </c>
      <c r="D3121" s="172" t="s">
        <v>17675</v>
      </c>
    </row>
    <row r="3122" spans="1:4" ht="11.85" customHeight="1" x14ac:dyDescent="0.25">
      <c r="A3122" s="170" t="s">
        <v>22323</v>
      </c>
      <c r="B3122" s="170" t="s">
        <v>22324</v>
      </c>
      <c r="C3122" s="171" t="s">
        <v>47</v>
      </c>
      <c r="D3122" s="172" t="s">
        <v>23902</v>
      </c>
    </row>
    <row r="3123" spans="1:4" ht="11.85" customHeight="1" x14ac:dyDescent="0.25">
      <c r="A3123" s="170" t="s">
        <v>22325</v>
      </c>
      <c r="B3123" s="170" t="s">
        <v>22326</v>
      </c>
      <c r="C3123" s="171" t="s">
        <v>17789</v>
      </c>
      <c r="D3123" s="172" t="s">
        <v>24704</v>
      </c>
    </row>
    <row r="3124" spans="1:4" ht="11.85" customHeight="1" x14ac:dyDescent="0.25">
      <c r="A3124" s="170" t="s">
        <v>22327</v>
      </c>
      <c r="B3124" s="170" t="s">
        <v>22328</v>
      </c>
      <c r="C3124" s="171" t="s">
        <v>47</v>
      </c>
      <c r="D3124" s="172" t="s">
        <v>24526</v>
      </c>
    </row>
    <row r="3125" spans="1:4" ht="12" customHeight="1" x14ac:dyDescent="0.25">
      <c r="A3125" s="170" t="s">
        <v>22329</v>
      </c>
      <c r="B3125" s="170" t="s">
        <v>22330</v>
      </c>
      <c r="C3125" s="171" t="s">
        <v>47</v>
      </c>
      <c r="D3125" s="172" t="s">
        <v>23964</v>
      </c>
    </row>
    <row r="3126" spans="1:4" ht="11.85" customHeight="1" x14ac:dyDescent="0.25">
      <c r="A3126" s="170" t="s">
        <v>22331</v>
      </c>
      <c r="B3126" s="170" t="s">
        <v>22332</v>
      </c>
      <c r="C3126" s="171" t="s">
        <v>47</v>
      </c>
      <c r="D3126" s="172" t="s">
        <v>24079</v>
      </c>
    </row>
    <row r="3127" spans="1:4" ht="11.85" customHeight="1" x14ac:dyDescent="0.25">
      <c r="A3127" s="170" t="s">
        <v>22333</v>
      </c>
      <c r="B3127" s="170" t="s">
        <v>22334</v>
      </c>
      <c r="C3127" s="171" t="s">
        <v>47</v>
      </c>
      <c r="D3127" s="172" t="s">
        <v>23964</v>
      </c>
    </row>
    <row r="3128" spans="1:4" ht="11.85" customHeight="1" x14ac:dyDescent="0.25">
      <c r="A3128" s="173" t="s">
        <v>22335</v>
      </c>
      <c r="B3128" s="173" t="s">
        <v>22336</v>
      </c>
      <c r="C3128" s="174" t="s">
        <v>47</v>
      </c>
      <c r="D3128" s="175" t="s">
        <v>26012</v>
      </c>
    </row>
    <row r="3129" spans="1:4" ht="11.85" customHeight="1" x14ac:dyDescent="0.3">
      <c r="A3129"/>
      <c r="B3129"/>
      <c r="C3129"/>
      <c r="D3129"/>
    </row>
    <row r="3130" spans="1:4" ht="10.5" customHeight="1" x14ac:dyDescent="0.3">
      <c r="A3130" s="406" t="s">
        <v>24710</v>
      </c>
      <c r="B3130" s="406"/>
      <c r="C3130"/>
      <c r="D3130"/>
    </row>
    <row r="3131" spans="1:4" ht="1.65" customHeight="1" x14ac:dyDescent="0.3">
      <c r="A3131" s="406"/>
      <c r="B3131" s="406"/>
      <c r="C3131"/>
      <c r="D3131"/>
    </row>
    <row r="3132" spans="1:4" ht="7.35" customHeight="1" x14ac:dyDescent="0.3">
      <c r="A3132"/>
      <c r="B3132"/>
      <c r="C3132"/>
      <c r="D3132"/>
    </row>
    <row r="3133" spans="1:4" ht="0.75" customHeight="1" x14ac:dyDescent="0.3">
      <c r="A3133"/>
      <c r="B3133"/>
      <c r="C3133"/>
      <c r="D3133"/>
    </row>
    <row r="3134" spans="1:4" ht="15.6" x14ac:dyDescent="0.3">
      <c r="A3134"/>
      <c r="B3134"/>
      <c r="C3134" s="404"/>
      <c r="D3134" s="404"/>
    </row>
    <row r="3135" spans="1:4" ht="13.5" customHeight="1" x14ac:dyDescent="0.3">
      <c r="A3135"/>
      <c r="B3135"/>
      <c r="C3135"/>
      <c r="D3135"/>
    </row>
    <row r="3136" spans="1:4" ht="48.6" customHeight="1" x14ac:dyDescent="0.3">
      <c r="A3136"/>
      <c r="B3136"/>
      <c r="C3136"/>
      <c r="D3136"/>
    </row>
    <row r="3137" spans="1:4" ht="13.5" customHeight="1" x14ac:dyDescent="0.3">
      <c r="A3137"/>
      <c r="B3137"/>
      <c r="C3137"/>
      <c r="D3137"/>
    </row>
    <row r="3138" spans="1:4" ht="11.1" customHeight="1" x14ac:dyDescent="0.25">
      <c r="A3138" s="405" t="s">
        <v>24685</v>
      </c>
      <c r="B3138" s="405"/>
      <c r="C3138" s="167"/>
      <c r="D3138" s="167"/>
    </row>
    <row r="3139" spans="1:4" ht="11.25" customHeight="1" x14ac:dyDescent="0.3">
      <c r="A3139"/>
      <c r="B3139"/>
      <c r="C3139"/>
      <c r="D3139"/>
    </row>
    <row r="3140" spans="1:4" ht="24.9" customHeight="1" x14ac:dyDescent="0.3">
      <c r="A3140" s="169" t="s">
        <v>17748</v>
      </c>
      <c r="B3140" s="169" t="s">
        <v>5161</v>
      </c>
      <c r="C3140"/>
      <c r="D3140"/>
    </row>
    <row r="3141" spans="1:4" ht="9" customHeight="1" x14ac:dyDescent="0.3">
      <c r="A3141"/>
      <c r="B3141"/>
      <c r="C3141"/>
      <c r="D3141"/>
    </row>
    <row r="3142" spans="1:4" ht="12.15" customHeight="1" x14ac:dyDescent="0.25">
      <c r="A3142" s="407" t="s">
        <v>22337</v>
      </c>
      <c r="B3142" s="407" t="s">
        <v>22338</v>
      </c>
      <c r="C3142" s="408" t="s">
        <v>47</v>
      </c>
      <c r="D3142" s="409" t="s">
        <v>17736</v>
      </c>
    </row>
    <row r="3143" spans="1:4" ht="0.6" customHeight="1" x14ac:dyDescent="0.25">
      <c r="A3143" s="407"/>
      <c r="B3143" s="407"/>
      <c r="C3143" s="408"/>
      <c r="D3143" s="409"/>
    </row>
    <row r="3144" spans="1:4" ht="11.4" customHeight="1" x14ac:dyDescent="0.25">
      <c r="A3144" s="170" t="s">
        <v>22339</v>
      </c>
      <c r="B3144" s="170" t="s">
        <v>22340</v>
      </c>
      <c r="C3144" s="171" t="s">
        <v>47</v>
      </c>
      <c r="D3144" s="172" t="s">
        <v>24436</v>
      </c>
    </row>
    <row r="3145" spans="1:4" ht="11.85" customHeight="1" x14ac:dyDescent="0.25">
      <c r="A3145" s="170" t="s">
        <v>22341</v>
      </c>
      <c r="B3145" s="170" t="s">
        <v>22342</v>
      </c>
      <c r="C3145" s="171" t="s">
        <v>47</v>
      </c>
      <c r="D3145" s="172" t="s">
        <v>26013</v>
      </c>
    </row>
    <row r="3146" spans="1:4" ht="11.85" customHeight="1" x14ac:dyDescent="0.25">
      <c r="A3146" s="170" t="s">
        <v>22343</v>
      </c>
      <c r="B3146" s="170" t="s">
        <v>22344</v>
      </c>
      <c r="C3146" s="171" t="s">
        <v>47</v>
      </c>
      <c r="D3146" s="172" t="s">
        <v>17730</v>
      </c>
    </row>
    <row r="3147" spans="1:4" ht="21.9" customHeight="1" x14ac:dyDescent="0.25">
      <c r="A3147" s="170" t="s">
        <v>22345</v>
      </c>
      <c r="B3147" s="170" t="s">
        <v>22346</v>
      </c>
      <c r="C3147" s="171" t="s">
        <v>47</v>
      </c>
      <c r="D3147" s="172" t="s">
        <v>26014</v>
      </c>
    </row>
    <row r="3148" spans="1:4" ht="21.9" customHeight="1" x14ac:dyDescent="0.25">
      <c r="A3148" s="170" t="s">
        <v>22347</v>
      </c>
      <c r="B3148" s="170" t="s">
        <v>22348</v>
      </c>
      <c r="C3148" s="171" t="s">
        <v>47</v>
      </c>
      <c r="D3148" s="172" t="s">
        <v>23946</v>
      </c>
    </row>
    <row r="3149" spans="1:4" ht="11.85" customHeight="1" x14ac:dyDescent="0.25">
      <c r="A3149" s="170" t="s">
        <v>22349</v>
      </c>
      <c r="B3149" s="170" t="s">
        <v>22350</v>
      </c>
      <c r="C3149" s="171" t="s">
        <v>47</v>
      </c>
      <c r="D3149" s="172" t="s">
        <v>26015</v>
      </c>
    </row>
    <row r="3150" spans="1:4" ht="11.85" customHeight="1" x14ac:dyDescent="0.25">
      <c r="A3150" s="170" t="s">
        <v>22351</v>
      </c>
      <c r="B3150" s="170" t="s">
        <v>22352</v>
      </c>
      <c r="C3150" s="171" t="s">
        <v>47</v>
      </c>
      <c r="D3150" s="172" t="s">
        <v>1048</v>
      </c>
    </row>
    <row r="3151" spans="1:4" ht="11.85" customHeight="1" x14ac:dyDescent="0.25">
      <c r="A3151" s="170" t="s">
        <v>22353</v>
      </c>
      <c r="B3151" s="170" t="s">
        <v>22354</v>
      </c>
      <c r="C3151" s="171" t="s">
        <v>47</v>
      </c>
      <c r="D3151" s="172" t="s">
        <v>26016</v>
      </c>
    </row>
    <row r="3152" spans="1:4" ht="11.85" customHeight="1" x14ac:dyDescent="0.25">
      <c r="A3152" s="170" t="s">
        <v>22355</v>
      </c>
      <c r="B3152" s="170" t="s">
        <v>22356</v>
      </c>
      <c r="C3152" s="171" t="s">
        <v>47</v>
      </c>
      <c r="D3152" s="172" t="s">
        <v>26017</v>
      </c>
    </row>
    <row r="3153" spans="1:4" ht="11.85" customHeight="1" x14ac:dyDescent="0.25">
      <c r="A3153" s="170" t="s">
        <v>22357</v>
      </c>
      <c r="B3153" s="170" t="s">
        <v>22358</v>
      </c>
      <c r="C3153" s="171" t="s">
        <v>47</v>
      </c>
      <c r="D3153" s="172" t="s">
        <v>17701</v>
      </c>
    </row>
    <row r="3154" spans="1:4" ht="12" customHeight="1" x14ac:dyDescent="0.25">
      <c r="A3154" s="170" t="s">
        <v>22359</v>
      </c>
      <c r="B3154" s="170" t="s">
        <v>22360</v>
      </c>
      <c r="C3154" s="171" t="s">
        <v>47</v>
      </c>
      <c r="D3154" s="172" t="s">
        <v>17741</v>
      </c>
    </row>
    <row r="3155" spans="1:4" ht="11.85" customHeight="1" x14ac:dyDescent="0.25">
      <c r="A3155" s="170" t="s">
        <v>22361</v>
      </c>
      <c r="B3155" s="170" t="s">
        <v>22362</v>
      </c>
      <c r="C3155" s="171" t="s">
        <v>47</v>
      </c>
      <c r="D3155" s="172" t="s">
        <v>24383</v>
      </c>
    </row>
    <row r="3156" spans="1:4" ht="11.85" customHeight="1" x14ac:dyDescent="0.25">
      <c r="A3156" s="170" t="s">
        <v>22363</v>
      </c>
      <c r="B3156" s="170" t="s">
        <v>22364</v>
      </c>
      <c r="C3156" s="171" t="s">
        <v>47</v>
      </c>
      <c r="D3156" s="172" t="s">
        <v>17688</v>
      </c>
    </row>
    <row r="3157" spans="1:4" ht="11.85" customHeight="1" x14ac:dyDescent="0.25">
      <c r="A3157" s="170" t="s">
        <v>22365</v>
      </c>
      <c r="B3157" s="170" t="s">
        <v>22366</v>
      </c>
      <c r="C3157" s="171" t="s">
        <v>47</v>
      </c>
      <c r="D3157" s="172" t="s">
        <v>24021</v>
      </c>
    </row>
    <row r="3158" spans="1:4" ht="11.85" customHeight="1" x14ac:dyDescent="0.25">
      <c r="A3158" s="170" t="s">
        <v>22367</v>
      </c>
      <c r="B3158" s="170" t="s">
        <v>22368</v>
      </c>
      <c r="C3158" s="171" t="s">
        <v>17789</v>
      </c>
      <c r="D3158" s="172" t="s">
        <v>24704</v>
      </c>
    </row>
    <row r="3159" spans="1:4" ht="12" customHeight="1" x14ac:dyDescent="0.25">
      <c r="A3159" s="170" t="s">
        <v>22369</v>
      </c>
      <c r="B3159" s="170" t="s">
        <v>22370</v>
      </c>
      <c r="C3159" s="171" t="s">
        <v>47</v>
      </c>
      <c r="D3159" s="172" t="s">
        <v>24601</v>
      </c>
    </row>
    <row r="3160" spans="1:4" ht="11.85" customHeight="1" x14ac:dyDescent="0.25">
      <c r="A3160" s="170" t="s">
        <v>22371</v>
      </c>
      <c r="B3160" s="170" t="s">
        <v>22372</v>
      </c>
      <c r="C3160" s="171" t="s">
        <v>47</v>
      </c>
      <c r="D3160" s="172" t="s">
        <v>24244</v>
      </c>
    </row>
    <row r="3161" spans="1:4" ht="11.85" customHeight="1" x14ac:dyDescent="0.25">
      <c r="A3161" s="170" t="s">
        <v>22373</v>
      </c>
      <c r="B3161" s="170" t="s">
        <v>22374</v>
      </c>
      <c r="C3161" s="171" t="s">
        <v>47</v>
      </c>
      <c r="D3161" s="172" t="s">
        <v>24318</v>
      </c>
    </row>
    <row r="3162" spans="1:4" ht="11.85" customHeight="1" x14ac:dyDescent="0.25">
      <c r="A3162" s="170" t="s">
        <v>22375</v>
      </c>
      <c r="B3162" s="170" t="s">
        <v>22376</v>
      </c>
      <c r="C3162" s="171" t="s">
        <v>47</v>
      </c>
      <c r="D3162" s="172" t="s">
        <v>26018</v>
      </c>
    </row>
    <row r="3163" spans="1:4" ht="11.85" customHeight="1" x14ac:dyDescent="0.25">
      <c r="A3163" s="170" t="s">
        <v>22377</v>
      </c>
      <c r="B3163" s="170" t="s">
        <v>22378</v>
      </c>
      <c r="C3163" s="171" t="s">
        <v>47</v>
      </c>
      <c r="D3163" s="172" t="s">
        <v>24559</v>
      </c>
    </row>
    <row r="3164" spans="1:4" ht="12" customHeight="1" x14ac:dyDescent="0.25">
      <c r="A3164" s="170" t="s">
        <v>22379</v>
      </c>
      <c r="B3164" s="170" t="s">
        <v>22380</v>
      </c>
      <c r="C3164" s="171" t="s">
        <v>47</v>
      </c>
      <c r="D3164" s="172" t="s">
        <v>23983</v>
      </c>
    </row>
    <row r="3165" spans="1:4" ht="11.85" customHeight="1" x14ac:dyDescent="0.25">
      <c r="A3165" s="170" t="s">
        <v>22381</v>
      </c>
      <c r="B3165" s="170" t="s">
        <v>22382</v>
      </c>
      <c r="C3165" s="171" t="s">
        <v>47</v>
      </c>
      <c r="D3165" s="172" t="s">
        <v>24535</v>
      </c>
    </row>
    <row r="3166" spans="1:4" ht="11.85" customHeight="1" x14ac:dyDescent="0.25">
      <c r="A3166" s="170" t="s">
        <v>22383</v>
      </c>
      <c r="B3166" s="170" t="s">
        <v>22384</v>
      </c>
      <c r="C3166" s="171" t="s">
        <v>47</v>
      </c>
      <c r="D3166" s="172" t="s">
        <v>26019</v>
      </c>
    </row>
    <row r="3167" spans="1:4" ht="11.85" customHeight="1" x14ac:dyDescent="0.25">
      <c r="A3167" s="170" t="s">
        <v>22385</v>
      </c>
      <c r="B3167" s="170" t="s">
        <v>22386</v>
      </c>
      <c r="C3167" s="171" t="s">
        <v>47</v>
      </c>
      <c r="D3167" s="172" t="s">
        <v>17741</v>
      </c>
    </row>
    <row r="3168" spans="1:4" ht="11.85" customHeight="1" x14ac:dyDescent="0.25">
      <c r="A3168" s="170" t="s">
        <v>22387</v>
      </c>
      <c r="B3168" s="170" t="s">
        <v>22388</v>
      </c>
      <c r="C3168" s="171" t="s">
        <v>47</v>
      </c>
      <c r="D3168" s="172" t="s">
        <v>26020</v>
      </c>
    </row>
    <row r="3169" spans="1:4" ht="11.85" customHeight="1" x14ac:dyDescent="0.25">
      <c r="A3169" s="170" t="s">
        <v>22389</v>
      </c>
      <c r="B3169" s="170" t="s">
        <v>22390</v>
      </c>
      <c r="C3169" s="171" t="s">
        <v>47</v>
      </c>
      <c r="D3169" s="172" t="s">
        <v>26021</v>
      </c>
    </row>
    <row r="3170" spans="1:4" ht="21.9" customHeight="1" x14ac:dyDescent="0.25">
      <c r="A3170" s="170" t="s">
        <v>22391</v>
      </c>
      <c r="B3170" s="170" t="s">
        <v>22392</v>
      </c>
      <c r="C3170" s="171" t="s">
        <v>47</v>
      </c>
      <c r="D3170" s="172" t="s">
        <v>24565</v>
      </c>
    </row>
    <row r="3171" spans="1:4" ht="21.9" customHeight="1" x14ac:dyDescent="0.25">
      <c r="A3171" s="170" t="s">
        <v>22393</v>
      </c>
      <c r="B3171" s="170" t="s">
        <v>22394</v>
      </c>
      <c r="C3171" s="171" t="s">
        <v>47</v>
      </c>
      <c r="D3171" s="172" t="s">
        <v>26022</v>
      </c>
    </row>
    <row r="3172" spans="1:4" ht="11.85" customHeight="1" x14ac:dyDescent="0.25">
      <c r="A3172" s="170" t="s">
        <v>22395</v>
      </c>
      <c r="B3172" s="170" t="s">
        <v>22396</v>
      </c>
      <c r="C3172" s="171" t="s">
        <v>47</v>
      </c>
      <c r="D3172" s="172" t="s">
        <v>24462</v>
      </c>
    </row>
    <row r="3173" spans="1:4" ht="11.85" customHeight="1" x14ac:dyDescent="0.25">
      <c r="A3173" s="170" t="s">
        <v>22397</v>
      </c>
      <c r="B3173" s="170" t="s">
        <v>22398</v>
      </c>
      <c r="C3173" s="171" t="s">
        <v>47</v>
      </c>
      <c r="D3173" s="172" t="s">
        <v>24316</v>
      </c>
    </row>
    <row r="3174" spans="1:4" ht="21.9" customHeight="1" x14ac:dyDescent="0.25">
      <c r="A3174" s="170" t="s">
        <v>22399</v>
      </c>
      <c r="B3174" s="170" t="s">
        <v>22400</v>
      </c>
      <c r="C3174" s="171" t="s">
        <v>47</v>
      </c>
      <c r="D3174" s="172" t="s">
        <v>26023</v>
      </c>
    </row>
    <row r="3175" spans="1:4" ht="11.85" customHeight="1" x14ac:dyDescent="0.25">
      <c r="A3175" s="170" t="s">
        <v>22401</v>
      </c>
      <c r="B3175" s="170" t="s">
        <v>22402</v>
      </c>
      <c r="C3175" s="171" t="s">
        <v>47</v>
      </c>
      <c r="D3175" s="172" t="s">
        <v>24378</v>
      </c>
    </row>
    <row r="3176" spans="1:4" ht="11.85" customHeight="1" x14ac:dyDescent="0.25">
      <c r="A3176" s="170" t="s">
        <v>22404</v>
      </c>
      <c r="B3176" s="170" t="s">
        <v>22405</v>
      </c>
      <c r="C3176" s="171" t="s">
        <v>42</v>
      </c>
      <c r="D3176" s="172" t="s">
        <v>17670</v>
      </c>
    </row>
    <row r="3177" spans="1:4" ht="11.85" customHeight="1" x14ac:dyDescent="0.25">
      <c r="A3177" s="170" t="s">
        <v>22406</v>
      </c>
      <c r="B3177" s="170" t="s">
        <v>22407</v>
      </c>
      <c r="C3177" s="171" t="s">
        <v>47</v>
      </c>
      <c r="D3177" s="172" t="s">
        <v>24008</v>
      </c>
    </row>
    <row r="3178" spans="1:4" ht="11.85" customHeight="1" x14ac:dyDescent="0.25">
      <c r="A3178" s="170" t="s">
        <v>22408</v>
      </c>
      <c r="B3178" s="170" t="s">
        <v>22409</v>
      </c>
      <c r="C3178" s="171" t="s">
        <v>47</v>
      </c>
      <c r="D3178" s="172" t="s">
        <v>23994</v>
      </c>
    </row>
    <row r="3179" spans="1:4" ht="12" customHeight="1" x14ac:dyDescent="0.25">
      <c r="A3179" s="170" t="s">
        <v>22410</v>
      </c>
      <c r="B3179" s="170" t="s">
        <v>22411</v>
      </c>
      <c r="C3179" s="171" t="s">
        <v>37</v>
      </c>
      <c r="D3179" s="172" t="s">
        <v>23917</v>
      </c>
    </row>
    <row r="3180" spans="1:4" ht="11.85" customHeight="1" x14ac:dyDescent="0.25">
      <c r="A3180" s="170" t="s">
        <v>22412</v>
      </c>
      <c r="B3180" s="170" t="s">
        <v>22413</v>
      </c>
      <c r="C3180" s="171" t="s">
        <v>37</v>
      </c>
      <c r="D3180" s="172" t="s">
        <v>24247</v>
      </c>
    </row>
    <row r="3181" spans="1:4" ht="11.85" customHeight="1" x14ac:dyDescent="0.25">
      <c r="A3181" s="170" t="s">
        <v>22414</v>
      </c>
      <c r="B3181" s="170" t="s">
        <v>22415</v>
      </c>
      <c r="C3181" s="171" t="s">
        <v>37</v>
      </c>
      <c r="D3181" s="172" t="s">
        <v>24548</v>
      </c>
    </row>
    <row r="3182" spans="1:4" ht="11.85" customHeight="1" x14ac:dyDescent="0.25">
      <c r="A3182" s="170" t="s">
        <v>22416</v>
      </c>
      <c r="B3182" s="170" t="s">
        <v>22417</v>
      </c>
      <c r="C3182" s="171" t="s">
        <v>37</v>
      </c>
      <c r="D3182" s="172" t="s">
        <v>17722</v>
      </c>
    </row>
    <row r="3183" spans="1:4" ht="11.85" customHeight="1" x14ac:dyDescent="0.25">
      <c r="A3183" s="170" t="s">
        <v>22418</v>
      </c>
      <c r="B3183" s="170" t="s">
        <v>22419</v>
      </c>
      <c r="C3183" s="171" t="s">
        <v>37</v>
      </c>
      <c r="D3183" s="172" t="s">
        <v>17672</v>
      </c>
    </row>
    <row r="3184" spans="1:4" ht="12" customHeight="1" x14ac:dyDescent="0.25">
      <c r="A3184" s="170" t="s">
        <v>22420</v>
      </c>
      <c r="B3184" s="170" t="s">
        <v>22421</v>
      </c>
      <c r="C3184" s="171" t="s">
        <v>37</v>
      </c>
      <c r="D3184" s="172" t="s">
        <v>23958</v>
      </c>
    </row>
    <row r="3185" spans="1:4" ht="11.85" customHeight="1" x14ac:dyDescent="0.25">
      <c r="A3185" s="170" t="s">
        <v>22422</v>
      </c>
      <c r="B3185" s="170" t="s">
        <v>22423</v>
      </c>
      <c r="C3185" s="171" t="s">
        <v>37</v>
      </c>
      <c r="D3185" s="172" t="s">
        <v>23958</v>
      </c>
    </row>
    <row r="3186" spans="1:4" ht="11.85" customHeight="1" x14ac:dyDescent="0.25">
      <c r="A3186" s="170" t="s">
        <v>22424</v>
      </c>
      <c r="B3186" s="170" t="s">
        <v>22425</v>
      </c>
      <c r="C3186" s="171" t="s">
        <v>37</v>
      </c>
      <c r="D3186" s="172" t="s">
        <v>1054</v>
      </c>
    </row>
    <row r="3187" spans="1:4" ht="11.85" customHeight="1" x14ac:dyDescent="0.25">
      <c r="A3187" s="170" t="s">
        <v>22426</v>
      </c>
      <c r="B3187" s="170" t="s">
        <v>22427</v>
      </c>
      <c r="C3187" s="171" t="s">
        <v>37</v>
      </c>
      <c r="D3187" s="172" t="s">
        <v>17659</v>
      </c>
    </row>
    <row r="3188" spans="1:4" ht="11.85" customHeight="1" x14ac:dyDescent="0.25">
      <c r="A3188" s="173" t="s">
        <v>22428</v>
      </c>
      <c r="B3188" s="173" t="s">
        <v>22429</v>
      </c>
      <c r="C3188" s="174" t="s">
        <v>37</v>
      </c>
      <c r="D3188" s="175" t="s">
        <v>24246</v>
      </c>
    </row>
    <row r="3189" spans="1:4" ht="11.85" customHeight="1" x14ac:dyDescent="0.3">
      <c r="A3189"/>
      <c r="B3189"/>
      <c r="C3189"/>
      <c r="D3189"/>
    </row>
    <row r="3190" spans="1:4" ht="17.399999999999999" customHeight="1" x14ac:dyDescent="0.3">
      <c r="A3190" s="406" t="s">
        <v>24710</v>
      </c>
      <c r="B3190" s="406"/>
      <c r="C3190"/>
      <c r="D3190"/>
    </row>
    <row r="3191" spans="1:4" ht="1.65" customHeight="1" x14ac:dyDescent="0.3">
      <c r="A3191" s="406"/>
      <c r="B3191" s="406"/>
      <c r="C3191"/>
      <c r="D3191"/>
    </row>
    <row r="3192" spans="1:4" ht="7.35" customHeight="1" x14ac:dyDescent="0.3">
      <c r="A3192"/>
      <c r="B3192"/>
      <c r="C3192"/>
      <c r="D3192"/>
    </row>
    <row r="3193" spans="1:4" ht="0.75" customHeight="1" x14ac:dyDescent="0.3">
      <c r="A3193"/>
      <c r="B3193"/>
      <c r="C3193"/>
      <c r="D3193"/>
    </row>
    <row r="3194" spans="1:4" ht="15.6" x14ac:dyDescent="0.3">
      <c r="A3194"/>
      <c r="B3194"/>
      <c r="C3194" s="404"/>
      <c r="D3194" s="404"/>
    </row>
    <row r="3195" spans="1:4" ht="13.5" customHeight="1" x14ac:dyDescent="0.3">
      <c r="A3195"/>
      <c r="B3195"/>
      <c r="C3195"/>
      <c r="D3195"/>
    </row>
    <row r="3196" spans="1:4" ht="48.6" customHeight="1" x14ac:dyDescent="0.3">
      <c r="A3196"/>
      <c r="B3196"/>
      <c r="C3196"/>
      <c r="D3196"/>
    </row>
    <row r="3197" spans="1:4" ht="13.5" customHeight="1" x14ac:dyDescent="0.3">
      <c r="A3197"/>
      <c r="B3197"/>
      <c r="C3197"/>
      <c r="D3197"/>
    </row>
    <row r="3198" spans="1:4" ht="11.1" customHeight="1" x14ac:dyDescent="0.25">
      <c r="A3198" s="405" t="s">
        <v>24685</v>
      </c>
      <c r="B3198" s="405"/>
      <c r="C3198" s="167"/>
      <c r="D3198" s="167"/>
    </row>
    <row r="3199" spans="1:4" ht="11.25" customHeight="1" x14ac:dyDescent="0.3">
      <c r="A3199"/>
      <c r="B3199"/>
      <c r="C3199"/>
      <c r="D3199"/>
    </row>
    <row r="3200" spans="1:4" ht="24.9" customHeight="1" x14ac:dyDescent="0.3">
      <c r="A3200" s="169" t="s">
        <v>17748</v>
      </c>
      <c r="B3200" s="169" t="s">
        <v>5161</v>
      </c>
      <c r="C3200"/>
      <c r="D3200"/>
    </row>
    <row r="3201" spans="1:4" ht="9" customHeight="1" x14ac:dyDescent="0.3">
      <c r="A3201"/>
      <c r="B3201"/>
      <c r="C3201"/>
      <c r="D3201"/>
    </row>
    <row r="3202" spans="1:4" ht="12.15" customHeight="1" x14ac:dyDescent="0.25">
      <c r="A3202" s="407" t="s">
        <v>22430</v>
      </c>
      <c r="B3202" s="407" t="s">
        <v>22431</v>
      </c>
      <c r="C3202" s="408" t="s">
        <v>37</v>
      </c>
      <c r="D3202" s="409" t="s">
        <v>17671</v>
      </c>
    </row>
    <row r="3203" spans="1:4" ht="0.6" customHeight="1" x14ac:dyDescent="0.25">
      <c r="A3203" s="407"/>
      <c r="B3203" s="407"/>
      <c r="C3203" s="408"/>
      <c r="D3203" s="409"/>
    </row>
    <row r="3204" spans="1:4" ht="11.4" customHeight="1" x14ac:dyDescent="0.25">
      <c r="A3204" s="170" t="s">
        <v>22432</v>
      </c>
      <c r="B3204" s="170" t="s">
        <v>22433</v>
      </c>
      <c r="C3204" s="171" t="s">
        <v>37</v>
      </c>
      <c r="D3204" s="172" t="s">
        <v>24494</v>
      </c>
    </row>
    <row r="3205" spans="1:4" ht="11.85" customHeight="1" x14ac:dyDescent="0.25">
      <c r="A3205" s="170" t="s">
        <v>22434</v>
      </c>
      <c r="B3205" s="170" t="s">
        <v>22435</v>
      </c>
      <c r="C3205" s="171" t="s">
        <v>37</v>
      </c>
      <c r="D3205" s="172" t="s">
        <v>24381</v>
      </c>
    </row>
    <row r="3206" spans="1:4" ht="11.85" customHeight="1" x14ac:dyDescent="0.25">
      <c r="A3206" s="170" t="s">
        <v>22436</v>
      </c>
      <c r="B3206" s="170" t="s">
        <v>22437</v>
      </c>
      <c r="C3206" s="171" t="s">
        <v>37</v>
      </c>
      <c r="D3206" s="172" t="s">
        <v>17661</v>
      </c>
    </row>
    <row r="3207" spans="1:4" ht="11.85" customHeight="1" x14ac:dyDescent="0.25">
      <c r="A3207" s="170" t="s">
        <v>22438</v>
      </c>
      <c r="B3207" s="170" t="s">
        <v>22439</v>
      </c>
      <c r="C3207" s="171" t="s">
        <v>37</v>
      </c>
      <c r="D3207" s="172" t="s">
        <v>17661</v>
      </c>
    </row>
    <row r="3208" spans="1:4" ht="11.85" customHeight="1" x14ac:dyDescent="0.25">
      <c r="A3208" s="170" t="s">
        <v>22440</v>
      </c>
      <c r="B3208" s="170" t="s">
        <v>22441</v>
      </c>
      <c r="C3208" s="171" t="s">
        <v>37</v>
      </c>
      <c r="D3208" s="172" t="s">
        <v>24255</v>
      </c>
    </row>
    <row r="3209" spans="1:4" ht="12" customHeight="1" x14ac:dyDescent="0.25">
      <c r="A3209" s="170" t="s">
        <v>22442</v>
      </c>
      <c r="B3209" s="170" t="s">
        <v>22443</v>
      </c>
      <c r="C3209" s="171" t="s">
        <v>37</v>
      </c>
      <c r="D3209" s="172" t="s">
        <v>24499</v>
      </c>
    </row>
    <row r="3210" spans="1:4" ht="11.85" customHeight="1" x14ac:dyDescent="0.25">
      <c r="A3210" s="170" t="s">
        <v>22444</v>
      </c>
      <c r="B3210" s="170" t="s">
        <v>22445</v>
      </c>
      <c r="C3210" s="171" t="s">
        <v>37</v>
      </c>
      <c r="D3210" s="172" t="s">
        <v>17739</v>
      </c>
    </row>
    <row r="3211" spans="1:4" ht="11.85" customHeight="1" x14ac:dyDescent="0.25">
      <c r="A3211" s="170" t="s">
        <v>22446</v>
      </c>
      <c r="B3211" s="170" t="s">
        <v>22447</v>
      </c>
      <c r="C3211" s="171" t="s">
        <v>37</v>
      </c>
      <c r="D3211" s="172" t="s">
        <v>23925</v>
      </c>
    </row>
    <row r="3212" spans="1:4" ht="11.85" customHeight="1" x14ac:dyDescent="0.25">
      <c r="A3212" s="170" t="s">
        <v>22448</v>
      </c>
      <c r="B3212" s="170" t="s">
        <v>22449</v>
      </c>
      <c r="C3212" s="171" t="s">
        <v>37</v>
      </c>
      <c r="D3212" s="172" t="s">
        <v>17687</v>
      </c>
    </row>
    <row r="3213" spans="1:4" ht="11.85" customHeight="1" x14ac:dyDescent="0.25">
      <c r="A3213" s="170" t="s">
        <v>22450</v>
      </c>
      <c r="B3213" s="170" t="s">
        <v>22451</v>
      </c>
      <c r="C3213" s="171" t="s">
        <v>37</v>
      </c>
      <c r="D3213" s="172" t="s">
        <v>913</v>
      </c>
    </row>
    <row r="3214" spans="1:4" ht="11.85" customHeight="1" x14ac:dyDescent="0.25">
      <c r="A3214" s="170" t="s">
        <v>22452</v>
      </c>
      <c r="B3214" s="170" t="s">
        <v>22453</v>
      </c>
      <c r="C3214" s="171" t="s">
        <v>17789</v>
      </c>
      <c r="D3214" s="172" t="s">
        <v>24704</v>
      </c>
    </row>
    <row r="3215" spans="1:4" ht="12" customHeight="1" x14ac:dyDescent="0.25">
      <c r="A3215" s="170" t="s">
        <v>22454</v>
      </c>
      <c r="B3215" s="170" t="s">
        <v>22455</v>
      </c>
      <c r="C3215" s="171" t="s">
        <v>47</v>
      </c>
      <c r="D3215" s="172" t="s">
        <v>24256</v>
      </c>
    </row>
    <row r="3216" spans="1:4" ht="11.85" customHeight="1" x14ac:dyDescent="0.25">
      <c r="A3216" s="170" t="s">
        <v>22456</v>
      </c>
      <c r="B3216" s="170" t="s">
        <v>22457</v>
      </c>
      <c r="C3216" s="171" t="s">
        <v>47</v>
      </c>
      <c r="D3216" s="172" t="s">
        <v>17662</v>
      </c>
    </row>
    <row r="3217" spans="1:4" ht="11.85" customHeight="1" x14ac:dyDescent="0.25">
      <c r="A3217" s="170" t="s">
        <v>22458</v>
      </c>
      <c r="B3217" s="170" t="s">
        <v>22346</v>
      </c>
      <c r="C3217" s="171" t="s">
        <v>47</v>
      </c>
      <c r="D3217" s="172" t="s">
        <v>24310</v>
      </c>
    </row>
    <row r="3218" spans="1:4" ht="11.85" customHeight="1" x14ac:dyDescent="0.25">
      <c r="A3218" s="170" t="s">
        <v>22459</v>
      </c>
      <c r="B3218" s="170" t="s">
        <v>22460</v>
      </c>
      <c r="C3218" s="171" t="s">
        <v>47</v>
      </c>
      <c r="D3218" s="172" t="s">
        <v>17730</v>
      </c>
    </row>
    <row r="3219" spans="1:4" ht="11.85" customHeight="1" x14ac:dyDescent="0.25">
      <c r="A3219" s="170" t="s">
        <v>22461</v>
      </c>
      <c r="B3219" s="170" t="s">
        <v>22462</v>
      </c>
      <c r="C3219" s="171" t="s">
        <v>47</v>
      </c>
      <c r="D3219" s="172" t="s">
        <v>17662</v>
      </c>
    </row>
    <row r="3220" spans="1:4" ht="12" customHeight="1" x14ac:dyDescent="0.25">
      <c r="A3220" s="170" t="s">
        <v>22463</v>
      </c>
      <c r="B3220" s="170" t="s">
        <v>22464</v>
      </c>
      <c r="C3220" s="171" t="s">
        <v>47</v>
      </c>
      <c r="D3220" s="172" t="s">
        <v>24444</v>
      </c>
    </row>
    <row r="3221" spans="1:4" ht="11.85" customHeight="1" x14ac:dyDescent="0.25">
      <c r="A3221" s="170" t="s">
        <v>22465</v>
      </c>
      <c r="B3221" s="170" t="s">
        <v>22466</v>
      </c>
      <c r="C3221" s="171" t="s">
        <v>47</v>
      </c>
      <c r="D3221" s="172" t="s">
        <v>23990</v>
      </c>
    </row>
    <row r="3222" spans="1:4" ht="11.85" customHeight="1" x14ac:dyDescent="0.25">
      <c r="A3222" s="170" t="s">
        <v>22467</v>
      </c>
      <c r="B3222" s="170" t="s">
        <v>22468</v>
      </c>
      <c r="C3222" s="171" t="s">
        <v>47</v>
      </c>
      <c r="D3222" s="172" t="s">
        <v>24037</v>
      </c>
    </row>
    <row r="3223" spans="1:4" ht="11.85" customHeight="1" x14ac:dyDescent="0.25">
      <c r="A3223" s="170" t="s">
        <v>22469</v>
      </c>
      <c r="B3223" s="170" t="s">
        <v>22470</v>
      </c>
      <c r="C3223" s="171" t="s">
        <v>47</v>
      </c>
      <c r="D3223" s="172" t="s">
        <v>24393</v>
      </c>
    </row>
    <row r="3224" spans="1:4" ht="32.25" customHeight="1" x14ac:dyDescent="0.25">
      <c r="A3224" s="170" t="s">
        <v>22471</v>
      </c>
      <c r="B3224" s="170" t="s">
        <v>22472</v>
      </c>
      <c r="C3224" s="171" t="s">
        <v>47</v>
      </c>
      <c r="D3224" s="172" t="s">
        <v>23900</v>
      </c>
    </row>
    <row r="3225" spans="1:4" ht="21.9" customHeight="1" x14ac:dyDescent="0.25">
      <c r="A3225" s="170" t="s">
        <v>22473</v>
      </c>
      <c r="B3225" s="170" t="s">
        <v>22474</v>
      </c>
      <c r="C3225" s="171" t="s">
        <v>47</v>
      </c>
      <c r="D3225" s="172" t="s">
        <v>24012</v>
      </c>
    </row>
    <row r="3226" spans="1:4" ht="21.9" customHeight="1" x14ac:dyDescent="0.25">
      <c r="A3226" s="170" t="s">
        <v>22475</v>
      </c>
      <c r="B3226" s="170" t="s">
        <v>22476</v>
      </c>
      <c r="C3226" s="171" t="s">
        <v>47</v>
      </c>
      <c r="D3226" s="172" t="s">
        <v>25440</v>
      </c>
    </row>
    <row r="3227" spans="1:4" ht="21.9" customHeight="1" x14ac:dyDescent="0.25">
      <c r="A3227" s="170" t="s">
        <v>22477</v>
      </c>
      <c r="B3227" s="170" t="s">
        <v>22478</v>
      </c>
      <c r="C3227" s="171" t="s">
        <v>47</v>
      </c>
      <c r="D3227" s="172" t="s">
        <v>23922</v>
      </c>
    </row>
    <row r="3228" spans="1:4" ht="12" customHeight="1" x14ac:dyDescent="0.25">
      <c r="A3228" s="170" t="s">
        <v>22479</v>
      </c>
      <c r="B3228" s="170" t="s">
        <v>22350</v>
      </c>
      <c r="C3228" s="171" t="s">
        <v>47</v>
      </c>
      <c r="D3228" s="172" t="s">
        <v>26015</v>
      </c>
    </row>
    <row r="3229" spans="1:4" ht="11.85" customHeight="1" x14ac:dyDescent="0.25">
      <c r="A3229" s="170" t="s">
        <v>22480</v>
      </c>
      <c r="B3229" s="170" t="s">
        <v>22352</v>
      </c>
      <c r="C3229" s="171" t="s">
        <v>47</v>
      </c>
      <c r="D3229" s="172" t="s">
        <v>1048</v>
      </c>
    </row>
    <row r="3230" spans="1:4" ht="11.85" customHeight="1" x14ac:dyDescent="0.25">
      <c r="A3230" s="170" t="s">
        <v>22481</v>
      </c>
      <c r="B3230" s="170" t="s">
        <v>22482</v>
      </c>
      <c r="C3230" s="171" t="s">
        <v>47</v>
      </c>
      <c r="D3230" s="172" t="s">
        <v>17680</v>
      </c>
    </row>
    <row r="3231" spans="1:4" ht="11.85" customHeight="1" x14ac:dyDescent="0.25">
      <c r="A3231" s="170" t="s">
        <v>22483</v>
      </c>
      <c r="B3231" s="170" t="s">
        <v>22484</v>
      </c>
      <c r="C3231" s="171" t="s">
        <v>48</v>
      </c>
      <c r="D3231" s="172" t="s">
        <v>24295</v>
      </c>
    </row>
    <row r="3232" spans="1:4" ht="11.85" customHeight="1" x14ac:dyDescent="0.25">
      <c r="A3232" s="170" t="s">
        <v>22485</v>
      </c>
      <c r="B3232" s="170" t="s">
        <v>22486</v>
      </c>
      <c r="C3232" s="171" t="s">
        <v>6</v>
      </c>
      <c r="D3232" s="172" t="s">
        <v>26024</v>
      </c>
    </row>
    <row r="3233" spans="1:4" ht="11.85" customHeight="1" x14ac:dyDescent="0.25">
      <c r="A3233" s="170" t="s">
        <v>22487</v>
      </c>
      <c r="B3233" s="170" t="s">
        <v>22488</v>
      </c>
      <c r="C3233" s="171" t="s">
        <v>37</v>
      </c>
      <c r="D3233" s="172" t="s">
        <v>24595</v>
      </c>
    </row>
    <row r="3234" spans="1:4" ht="11.85" customHeight="1" x14ac:dyDescent="0.25">
      <c r="A3234" s="170" t="s">
        <v>22489</v>
      </c>
      <c r="B3234" s="170" t="s">
        <v>22366</v>
      </c>
      <c r="C3234" s="171" t="s">
        <v>47</v>
      </c>
      <c r="D3234" s="172" t="s">
        <v>24021</v>
      </c>
    </row>
    <row r="3235" spans="1:4" ht="11.85" customHeight="1" x14ac:dyDescent="0.25">
      <c r="A3235" s="170" t="s">
        <v>22490</v>
      </c>
      <c r="B3235" s="170" t="s">
        <v>22491</v>
      </c>
      <c r="C3235" s="171" t="s">
        <v>17789</v>
      </c>
      <c r="D3235" s="172" t="s">
        <v>24704</v>
      </c>
    </row>
    <row r="3236" spans="1:4" ht="11.85" customHeight="1" x14ac:dyDescent="0.25">
      <c r="A3236" s="170" t="s">
        <v>22492</v>
      </c>
      <c r="B3236" s="170" t="s">
        <v>22493</v>
      </c>
      <c r="C3236" s="171" t="s">
        <v>47</v>
      </c>
      <c r="D3236" s="172" t="s">
        <v>55</v>
      </c>
    </row>
    <row r="3237" spans="1:4" ht="11.85" customHeight="1" x14ac:dyDescent="0.25">
      <c r="A3237" s="170" t="s">
        <v>22494</v>
      </c>
      <c r="B3237" s="170" t="s">
        <v>22495</v>
      </c>
      <c r="C3237" s="171" t="s">
        <v>47</v>
      </c>
      <c r="D3237" s="172" t="s">
        <v>859</v>
      </c>
    </row>
    <row r="3238" spans="1:4" ht="21.9" customHeight="1" x14ac:dyDescent="0.25">
      <c r="A3238" s="170" t="s">
        <v>22496</v>
      </c>
      <c r="B3238" s="170" t="s">
        <v>22497</v>
      </c>
      <c r="C3238" s="171" t="s">
        <v>47</v>
      </c>
      <c r="D3238" s="172" t="s">
        <v>864</v>
      </c>
    </row>
    <row r="3239" spans="1:4" ht="21.9" customHeight="1" x14ac:dyDescent="0.25">
      <c r="A3239" s="170" t="s">
        <v>22498</v>
      </c>
      <c r="B3239" s="171" t="s">
        <v>22499</v>
      </c>
      <c r="C3239" s="170" t="s">
        <v>22500</v>
      </c>
      <c r="D3239" s="172" t="s">
        <v>914</v>
      </c>
    </row>
    <row r="3240" spans="1:4" ht="11.85" customHeight="1" x14ac:dyDescent="0.25">
      <c r="A3240" s="170" t="s">
        <v>22501</v>
      </c>
      <c r="B3240" s="170" t="s">
        <v>22502</v>
      </c>
      <c r="C3240" s="171" t="s">
        <v>37</v>
      </c>
      <c r="D3240" s="172" t="s">
        <v>23955</v>
      </c>
    </row>
    <row r="3241" spans="1:4" ht="11.85" customHeight="1" x14ac:dyDescent="0.25">
      <c r="A3241" s="170" t="s">
        <v>22503</v>
      </c>
      <c r="B3241" s="170" t="s">
        <v>22504</v>
      </c>
      <c r="C3241" s="171" t="s">
        <v>47</v>
      </c>
      <c r="D3241" s="172" t="s">
        <v>952</v>
      </c>
    </row>
    <row r="3242" spans="1:4" ht="21.9" customHeight="1" x14ac:dyDescent="0.25">
      <c r="A3242" s="170" t="s">
        <v>22505</v>
      </c>
      <c r="B3242" s="170" t="s">
        <v>22506</v>
      </c>
      <c r="C3242" s="171" t="s">
        <v>47</v>
      </c>
      <c r="D3242" s="172" t="s">
        <v>952</v>
      </c>
    </row>
    <row r="3243" spans="1:4" ht="12" customHeight="1" x14ac:dyDescent="0.25">
      <c r="A3243" s="170" t="s">
        <v>22507</v>
      </c>
      <c r="B3243" s="171" t="s">
        <v>22508</v>
      </c>
      <c r="C3243" s="170" t="s">
        <v>22509</v>
      </c>
      <c r="D3243" s="172" t="s">
        <v>952</v>
      </c>
    </row>
    <row r="3244" spans="1:4" ht="11.85" customHeight="1" x14ac:dyDescent="0.25">
      <c r="A3244" s="170" t="s">
        <v>22510</v>
      </c>
      <c r="B3244" s="170" t="s">
        <v>22511</v>
      </c>
      <c r="C3244" s="171" t="s">
        <v>37</v>
      </c>
      <c r="D3244" s="172" t="s">
        <v>23897</v>
      </c>
    </row>
    <row r="3245" spans="1:4" ht="11.85" customHeight="1" x14ac:dyDescent="0.25">
      <c r="A3245" s="170" t="s">
        <v>22512</v>
      </c>
      <c r="B3245" s="170" t="s">
        <v>22513</v>
      </c>
      <c r="C3245" s="171" t="s">
        <v>47</v>
      </c>
      <c r="D3245" s="172" t="s">
        <v>26025</v>
      </c>
    </row>
    <row r="3246" spans="1:4" ht="11.85" customHeight="1" x14ac:dyDescent="0.25">
      <c r="A3246" s="173" t="s">
        <v>22514</v>
      </c>
      <c r="B3246" s="173" t="s">
        <v>22515</v>
      </c>
      <c r="C3246" s="174" t="s">
        <v>17789</v>
      </c>
      <c r="D3246" s="175" t="s">
        <v>24704</v>
      </c>
    </row>
    <row r="3247" spans="1:4" ht="22.35" customHeight="1" x14ac:dyDescent="0.3">
      <c r="A3247"/>
      <c r="B3247"/>
      <c r="C3247"/>
      <c r="D3247"/>
    </row>
    <row r="3248" spans="1:4" ht="1.65" customHeight="1" x14ac:dyDescent="0.3">
      <c r="A3248" s="406" t="s">
        <v>24710</v>
      </c>
      <c r="B3248" s="406"/>
      <c r="C3248"/>
      <c r="D3248"/>
    </row>
    <row r="3249" spans="1:4" ht="7.35" customHeight="1" x14ac:dyDescent="0.3">
      <c r="A3249" s="406"/>
      <c r="B3249" s="406"/>
      <c r="C3249"/>
      <c r="D3249"/>
    </row>
    <row r="3250" spans="1:4" ht="0.75" customHeight="1" x14ac:dyDescent="0.3">
      <c r="A3250"/>
      <c r="B3250"/>
      <c r="C3250"/>
      <c r="D3250"/>
    </row>
    <row r="3251" spans="1:4" ht="14.4" x14ac:dyDescent="0.3">
      <c r="A3251"/>
      <c r="B3251"/>
      <c r="C3251"/>
      <c r="D3251"/>
    </row>
    <row r="3252" spans="1:4" ht="13.5" customHeight="1" x14ac:dyDescent="0.3">
      <c r="A3252"/>
      <c r="B3252"/>
      <c r="C3252" s="404"/>
      <c r="D3252" s="404"/>
    </row>
    <row r="3253" spans="1:4" ht="48.6" customHeight="1" x14ac:dyDescent="0.3">
      <c r="A3253"/>
      <c r="B3253"/>
      <c r="C3253"/>
      <c r="D3253"/>
    </row>
    <row r="3254" spans="1:4" ht="13.5" customHeight="1" x14ac:dyDescent="0.3">
      <c r="A3254"/>
      <c r="B3254"/>
      <c r="C3254"/>
      <c r="D3254"/>
    </row>
    <row r="3255" spans="1:4" ht="11.1" customHeight="1" x14ac:dyDescent="0.3">
      <c r="A3255"/>
      <c r="B3255"/>
      <c r="C3255"/>
      <c r="D3255"/>
    </row>
    <row r="3256" spans="1:4" ht="11.25" customHeight="1" x14ac:dyDescent="0.25">
      <c r="A3256" s="405" t="s">
        <v>24685</v>
      </c>
      <c r="B3256" s="405"/>
      <c r="C3256" s="167"/>
      <c r="D3256" s="167"/>
    </row>
    <row r="3257" spans="1:4" ht="24.9" customHeight="1" x14ac:dyDescent="0.3">
      <c r="A3257"/>
      <c r="B3257"/>
      <c r="C3257"/>
      <c r="D3257"/>
    </row>
    <row r="3258" spans="1:4" ht="9" customHeight="1" x14ac:dyDescent="0.3">
      <c r="A3258" s="169" t="s">
        <v>17748</v>
      </c>
      <c r="B3258" s="169" t="s">
        <v>5161</v>
      </c>
      <c r="C3258"/>
      <c r="D3258"/>
    </row>
    <row r="3259" spans="1:4" ht="12.15" customHeight="1" x14ac:dyDescent="0.3">
      <c r="A3259"/>
      <c r="B3259"/>
      <c r="C3259"/>
      <c r="D3259"/>
    </row>
    <row r="3260" spans="1:4" ht="0.6" customHeight="1" x14ac:dyDescent="0.25">
      <c r="A3260" s="407" t="s">
        <v>22516</v>
      </c>
      <c r="B3260" s="407" t="s">
        <v>22517</v>
      </c>
      <c r="C3260" s="408" t="s">
        <v>47</v>
      </c>
      <c r="D3260" s="409" t="s">
        <v>24356</v>
      </c>
    </row>
    <row r="3261" spans="1:4" ht="21.75" customHeight="1" x14ac:dyDescent="0.25">
      <c r="A3261" s="407"/>
      <c r="B3261" s="407"/>
      <c r="C3261" s="408"/>
      <c r="D3261" s="409"/>
    </row>
    <row r="3262" spans="1:4" ht="11.85" customHeight="1" x14ac:dyDescent="0.25">
      <c r="A3262" s="170" t="s">
        <v>22518</v>
      </c>
      <c r="B3262" s="170" t="s">
        <v>22519</v>
      </c>
      <c r="C3262" s="171" t="s">
        <v>47</v>
      </c>
      <c r="D3262" s="172" t="s">
        <v>1058</v>
      </c>
    </row>
    <row r="3263" spans="1:4" ht="11.85" customHeight="1" x14ac:dyDescent="0.25">
      <c r="A3263" s="170" t="s">
        <v>22520</v>
      </c>
      <c r="B3263" s="170" t="s">
        <v>22521</v>
      </c>
      <c r="C3263" s="171" t="s">
        <v>47</v>
      </c>
      <c r="D3263" s="172" t="s">
        <v>26011</v>
      </c>
    </row>
    <row r="3264" spans="1:4" ht="11.85" customHeight="1" x14ac:dyDescent="0.25">
      <c r="A3264" s="170" t="s">
        <v>22522</v>
      </c>
      <c r="B3264" s="171" t="s">
        <v>22523</v>
      </c>
      <c r="C3264" s="171" t="s">
        <v>47</v>
      </c>
      <c r="D3264" s="172" t="s">
        <v>26026</v>
      </c>
    </row>
    <row r="3265" spans="1:4" ht="11.85" customHeight="1" x14ac:dyDescent="0.25">
      <c r="A3265" s="170" t="s">
        <v>22524</v>
      </c>
      <c r="B3265" s="170" t="s">
        <v>22525</v>
      </c>
      <c r="C3265" s="171" t="s">
        <v>47</v>
      </c>
      <c r="D3265" s="172" t="s">
        <v>26027</v>
      </c>
    </row>
    <row r="3266" spans="1:4" ht="11.85" customHeight="1" x14ac:dyDescent="0.25">
      <c r="A3266" s="170" t="s">
        <v>22526</v>
      </c>
      <c r="B3266" s="171" t="s">
        <v>22527</v>
      </c>
      <c r="C3266" s="171" t="s">
        <v>37</v>
      </c>
      <c r="D3266" s="172" t="s">
        <v>62</v>
      </c>
    </row>
    <row r="3267" spans="1:4" ht="11.85" customHeight="1" x14ac:dyDescent="0.25">
      <c r="A3267" s="170" t="s">
        <v>22528</v>
      </c>
      <c r="B3267" s="170" t="s">
        <v>24085</v>
      </c>
      <c r="C3267" s="171" t="s">
        <v>47</v>
      </c>
      <c r="D3267" s="172" t="s">
        <v>24254</v>
      </c>
    </row>
    <row r="3268" spans="1:4" ht="11.85" customHeight="1" x14ac:dyDescent="0.25">
      <c r="A3268" s="170" t="s">
        <v>22529</v>
      </c>
      <c r="B3268" s="170" t="s">
        <v>22530</v>
      </c>
      <c r="C3268" s="171" t="s">
        <v>47</v>
      </c>
      <c r="D3268" s="172" t="s">
        <v>24014</v>
      </c>
    </row>
    <row r="3269" spans="1:4" ht="11.85" customHeight="1" x14ac:dyDescent="0.25">
      <c r="A3269" s="170" t="s">
        <v>22531</v>
      </c>
      <c r="B3269" s="170" t="s">
        <v>22532</v>
      </c>
      <c r="C3269" s="171" t="s">
        <v>47</v>
      </c>
      <c r="D3269" s="172" t="s">
        <v>17715</v>
      </c>
    </row>
    <row r="3270" spans="1:4" ht="21.9" customHeight="1" x14ac:dyDescent="0.25">
      <c r="A3270" s="170" t="s">
        <v>22533</v>
      </c>
      <c r="B3270" s="170" t="s">
        <v>22534</v>
      </c>
      <c r="C3270" s="171" t="s">
        <v>47</v>
      </c>
      <c r="D3270" s="172" t="s">
        <v>24267</v>
      </c>
    </row>
    <row r="3271" spans="1:4" ht="12" customHeight="1" x14ac:dyDescent="0.25">
      <c r="A3271" s="170" t="s">
        <v>22535</v>
      </c>
      <c r="B3271" s="170" t="s">
        <v>22536</v>
      </c>
      <c r="C3271" s="171" t="s">
        <v>47</v>
      </c>
      <c r="D3271" s="172" t="s">
        <v>24396</v>
      </c>
    </row>
    <row r="3272" spans="1:4" ht="11.85" customHeight="1" x14ac:dyDescent="0.25">
      <c r="A3272" s="170" t="s">
        <v>22537</v>
      </c>
      <c r="B3272" s="170" t="s">
        <v>22538</v>
      </c>
      <c r="C3272" s="171" t="s">
        <v>37</v>
      </c>
      <c r="D3272" s="172" t="s">
        <v>17679</v>
      </c>
    </row>
    <row r="3273" spans="1:4" ht="11.85" customHeight="1" x14ac:dyDescent="0.25">
      <c r="A3273" s="170" t="s">
        <v>22539</v>
      </c>
      <c r="B3273" s="170" t="s">
        <v>22540</v>
      </c>
      <c r="C3273" s="171" t="s">
        <v>47</v>
      </c>
      <c r="D3273" s="172" t="s">
        <v>24326</v>
      </c>
    </row>
    <row r="3274" spans="1:4" ht="11.85" customHeight="1" x14ac:dyDescent="0.25">
      <c r="A3274" s="170" t="s">
        <v>22541</v>
      </c>
      <c r="B3274" s="170" t="s">
        <v>22542</v>
      </c>
      <c r="C3274" s="171" t="s">
        <v>6</v>
      </c>
      <c r="D3274" s="172" t="s">
        <v>26028</v>
      </c>
    </row>
    <row r="3275" spans="1:4" ht="11.85" customHeight="1" x14ac:dyDescent="0.25">
      <c r="A3275" s="170" t="s">
        <v>22543</v>
      </c>
      <c r="B3275" s="170" t="s">
        <v>22488</v>
      </c>
      <c r="C3275" s="171" t="s">
        <v>37</v>
      </c>
      <c r="D3275" s="172" t="s">
        <v>17681</v>
      </c>
    </row>
    <row r="3276" spans="1:4" ht="21.9" customHeight="1" x14ac:dyDescent="0.25">
      <c r="A3276" s="170" t="s">
        <v>22544</v>
      </c>
      <c r="B3276" s="170" t="s">
        <v>24086</v>
      </c>
      <c r="C3276" s="171" t="s">
        <v>47</v>
      </c>
      <c r="D3276" s="172" t="s">
        <v>49</v>
      </c>
    </row>
    <row r="3277" spans="1:4" ht="11.85" customHeight="1" x14ac:dyDescent="0.25">
      <c r="A3277" s="170" t="s">
        <v>22545</v>
      </c>
      <c r="B3277" s="170" t="s">
        <v>22546</v>
      </c>
      <c r="C3277" s="171" t="s">
        <v>47</v>
      </c>
      <c r="D3277" s="172" t="s">
        <v>26029</v>
      </c>
    </row>
    <row r="3278" spans="1:4" ht="11.85" customHeight="1" x14ac:dyDescent="0.25">
      <c r="A3278" s="170" t="s">
        <v>22547</v>
      </c>
      <c r="B3278" s="170" t="s">
        <v>22548</v>
      </c>
      <c r="C3278" s="171" t="s">
        <v>47</v>
      </c>
      <c r="D3278" s="172" t="s">
        <v>23926</v>
      </c>
    </row>
    <row r="3279" spans="1:4" ht="11.85" customHeight="1" x14ac:dyDescent="0.25">
      <c r="A3279" s="170" t="s">
        <v>22549</v>
      </c>
      <c r="B3279" s="170" t="s">
        <v>22550</v>
      </c>
      <c r="C3279" s="171" t="s">
        <v>47</v>
      </c>
      <c r="D3279" s="172" t="s">
        <v>24590</v>
      </c>
    </row>
    <row r="3280" spans="1:4" ht="11.85" customHeight="1" x14ac:dyDescent="0.25">
      <c r="A3280" s="170" t="s">
        <v>22551</v>
      </c>
      <c r="B3280" s="170" t="s">
        <v>22552</v>
      </c>
      <c r="C3280" s="171" t="s">
        <v>47</v>
      </c>
      <c r="D3280" s="172" t="s">
        <v>17734</v>
      </c>
    </row>
    <row r="3281" spans="1:4" ht="12" customHeight="1" x14ac:dyDescent="0.25">
      <c r="A3281" s="170" t="s">
        <v>22553</v>
      </c>
      <c r="B3281" s="170" t="s">
        <v>22554</v>
      </c>
      <c r="C3281" s="171" t="s">
        <v>47</v>
      </c>
      <c r="D3281" s="172" t="s">
        <v>24317</v>
      </c>
    </row>
    <row r="3282" spans="1:4" ht="11.85" customHeight="1" x14ac:dyDescent="0.25">
      <c r="A3282" s="170" t="s">
        <v>22555</v>
      </c>
      <c r="B3282" s="170" t="s">
        <v>22556</v>
      </c>
      <c r="C3282" s="171" t="s">
        <v>47</v>
      </c>
      <c r="D3282" s="172" t="s">
        <v>24266</v>
      </c>
    </row>
    <row r="3283" spans="1:4" ht="11.85" customHeight="1" x14ac:dyDescent="0.25">
      <c r="A3283" s="170" t="s">
        <v>22557</v>
      </c>
      <c r="B3283" s="171" t="s">
        <v>22558</v>
      </c>
      <c r="C3283" s="171" t="s">
        <v>47</v>
      </c>
      <c r="D3283" s="172" t="s">
        <v>23986</v>
      </c>
    </row>
    <row r="3284" spans="1:4" ht="11.85" customHeight="1" x14ac:dyDescent="0.25">
      <c r="A3284" s="170" t="s">
        <v>22559</v>
      </c>
      <c r="B3284" s="170" t="s">
        <v>22560</v>
      </c>
      <c r="C3284" s="171" t="s">
        <v>47</v>
      </c>
      <c r="D3284" s="172" t="s">
        <v>24599</v>
      </c>
    </row>
    <row r="3285" spans="1:4" ht="11.85" customHeight="1" x14ac:dyDescent="0.25">
      <c r="A3285" s="170" t="s">
        <v>22561</v>
      </c>
      <c r="B3285" s="170" t="s">
        <v>22562</v>
      </c>
      <c r="C3285" s="171" t="s">
        <v>47</v>
      </c>
      <c r="D3285" s="172" t="s">
        <v>26030</v>
      </c>
    </row>
    <row r="3286" spans="1:4" ht="12" customHeight="1" x14ac:dyDescent="0.25">
      <c r="A3286" s="170" t="s">
        <v>22563</v>
      </c>
      <c r="B3286" s="170" t="s">
        <v>22564</v>
      </c>
      <c r="C3286" s="171" t="s">
        <v>47</v>
      </c>
      <c r="D3286" s="172" t="s">
        <v>26031</v>
      </c>
    </row>
    <row r="3287" spans="1:4" ht="11.85" customHeight="1" x14ac:dyDescent="0.25">
      <c r="A3287" s="170" t="s">
        <v>22565</v>
      </c>
      <c r="B3287" s="170" t="s">
        <v>22566</v>
      </c>
      <c r="C3287" s="171" t="s">
        <v>47</v>
      </c>
      <c r="D3287" s="172" t="s">
        <v>26032</v>
      </c>
    </row>
    <row r="3288" spans="1:4" ht="11.85" customHeight="1" x14ac:dyDescent="0.25">
      <c r="A3288" s="170" t="s">
        <v>22567</v>
      </c>
      <c r="B3288" s="170" t="s">
        <v>22568</v>
      </c>
      <c r="C3288" s="171" t="s">
        <v>47</v>
      </c>
      <c r="D3288" s="172" t="s">
        <v>24555</v>
      </c>
    </row>
    <row r="3289" spans="1:4" ht="11.85" customHeight="1" x14ac:dyDescent="0.25">
      <c r="A3289" s="170" t="s">
        <v>22569</v>
      </c>
      <c r="B3289" s="170" t="s">
        <v>22570</v>
      </c>
      <c r="C3289" s="171" t="s">
        <v>47</v>
      </c>
      <c r="D3289" s="172" t="s">
        <v>17660</v>
      </c>
    </row>
    <row r="3290" spans="1:4" ht="21.9" customHeight="1" x14ac:dyDescent="0.25">
      <c r="A3290" s="170" t="s">
        <v>22571</v>
      </c>
      <c r="B3290" s="170" t="s">
        <v>22572</v>
      </c>
      <c r="C3290" s="171" t="s">
        <v>47</v>
      </c>
      <c r="D3290" s="172" t="s">
        <v>17696</v>
      </c>
    </row>
    <row r="3291" spans="1:4" ht="11.85" customHeight="1" x14ac:dyDescent="0.25">
      <c r="A3291" s="170" t="s">
        <v>22573</v>
      </c>
      <c r="B3291" s="170" t="s">
        <v>22574</v>
      </c>
      <c r="C3291" s="171" t="s">
        <v>47</v>
      </c>
      <c r="D3291" s="172" t="s">
        <v>26033</v>
      </c>
    </row>
    <row r="3292" spans="1:4" ht="21.9" customHeight="1" x14ac:dyDescent="0.25">
      <c r="A3292" s="170" t="s">
        <v>22575</v>
      </c>
      <c r="B3292" s="170" t="s">
        <v>22576</v>
      </c>
      <c r="C3292" s="171" t="s">
        <v>42</v>
      </c>
      <c r="D3292" s="172" t="s">
        <v>17670</v>
      </c>
    </row>
    <row r="3293" spans="1:4" ht="21.9" customHeight="1" x14ac:dyDescent="0.25">
      <c r="A3293" s="170" t="s">
        <v>22577</v>
      </c>
      <c r="B3293" s="170" t="s">
        <v>22578</v>
      </c>
      <c r="C3293" s="171" t="s">
        <v>17789</v>
      </c>
      <c r="D3293" s="172" t="s">
        <v>24704</v>
      </c>
    </row>
    <row r="3294" spans="1:4" ht="11.85" customHeight="1" x14ac:dyDescent="0.25">
      <c r="A3294" s="170" t="s">
        <v>22579</v>
      </c>
      <c r="B3294" s="170" t="s">
        <v>22580</v>
      </c>
      <c r="C3294" s="171" t="s">
        <v>37</v>
      </c>
      <c r="D3294" s="172" t="s">
        <v>26034</v>
      </c>
    </row>
    <row r="3295" spans="1:4" ht="11.85" customHeight="1" x14ac:dyDescent="0.25">
      <c r="A3295" s="170" t="s">
        <v>22581</v>
      </c>
      <c r="B3295" s="170" t="s">
        <v>22582</v>
      </c>
      <c r="C3295" s="171" t="s">
        <v>37</v>
      </c>
      <c r="D3295" s="172" t="s">
        <v>26035</v>
      </c>
    </row>
    <row r="3296" spans="1:4" ht="12" customHeight="1" x14ac:dyDescent="0.25">
      <c r="A3296" s="170" t="s">
        <v>22583</v>
      </c>
      <c r="B3296" s="170" t="s">
        <v>22584</v>
      </c>
      <c r="C3296" s="171" t="s">
        <v>37</v>
      </c>
      <c r="D3296" s="172" t="s">
        <v>24315</v>
      </c>
    </row>
    <row r="3297" spans="1:4" ht="11.85" customHeight="1" x14ac:dyDescent="0.25">
      <c r="A3297" s="170" t="s">
        <v>22585</v>
      </c>
      <c r="B3297" s="170" t="s">
        <v>22586</v>
      </c>
      <c r="C3297" s="171" t="s">
        <v>37</v>
      </c>
      <c r="D3297" s="172" t="s">
        <v>26036</v>
      </c>
    </row>
    <row r="3298" spans="1:4" ht="11.85" customHeight="1" x14ac:dyDescent="0.25">
      <c r="A3298" s="170" t="s">
        <v>22587</v>
      </c>
      <c r="B3298" s="170" t="s">
        <v>22588</v>
      </c>
      <c r="C3298" s="171" t="s">
        <v>37</v>
      </c>
      <c r="D3298" s="172" t="s">
        <v>26037</v>
      </c>
    </row>
    <row r="3299" spans="1:4" ht="21.9" customHeight="1" x14ac:dyDescent="0.25">
      <c r="A3299" s="170" t="s">
        <v>22589</v>
      </c>
      <c r="B3299" s="170" t="s">
        <v>22590</v>
      </c>
      <c r="C3299" s="171" t="s">
        <v>37</v>
      </c>
      <c r="D3299" s="172" t="s">
        <v>26038</v>
      </c>
    </row>
    <row r="3300" spans="1:4" ht="21.9" customHeight="1" x14ac:dyDescent="0.25">
      <c r="A3300" s="170" t="s">
        <v>22591</v>
      </c>
      <c r="B3300" s="171" t="s">
        <v>22592</v>
      </c>
      <c r="C3300" s="171" t="s">
        <v>37</v>
      </c>
      <c r="D3300" s="172" t="s">
        <v>26039</v>
      </c>
    </row>
    <row r="3301" spans="1:4" ht="11.85" customHeight="1" x14ac:dyDescent="0.25">
      <c r="A3301" s="170" t="s">
        <v>22593</v>
      </c>
      <c r="B3301" s="170" t="s">
        <v>22594</v>
      </c>
      <c r="C3301" s="171" t="s">
        <v>37</v>
      </c>
      <c r="D3301" s="172" t="s">
        <v>26040</v>
      </c>
    </row>
    <row r="3302" spans="1:4" ht="11.85" customHeight="1" x14ac:dyDescent="0.25">
      <c r="A3302" s="170" t="s">
        <v>22595</v>
      </c>
      <c r="B3302" s="170" t="s">
        <v>22596</v>
      </c>
      <c r="C3302" s="171" t="s">
        <v>37</v>
      </c>
      <c r="D3302" s="172" t="s">
        <v>26041</v>
      </c>
    </row>
    <row r="3303" spans="1:4" ht="11.85" customHeight="1" x14ac:dyDescent="0.25">
      <c r="A3303" s="170" t="s">
        <v>22597</v>
      </c>
      <c r="B3303" s="170" t="s">
        <v>22598</v>
      </c>
      <c r="C3303" s="171" t="s">
        <v>37</v>
      </c>
      <c r="D3303" s="172" t="s">
        <v>26042</v>
      </c>
    </row>
    <row r="3304" spans="1:4" ht="11.85" customHeight="1" x14ac:dyDescent="0.25">
      <c r="A3304" s="173" t="s">
        <v>22599</v>
      </c>
      <c r="B3304" s="173" t="s">
        <v>22600</v>
      </c>
      <c r="C3304" s="174" t="s">
        <v>37</v>
      </c>
      <c r="D3304" s="175" t="s">
        <v>26043</v>
      </c>
    </row>
    <row r="3305" spans="1:4" ht="10.5" customHeight="1" x14ac:dyDescent="0.3">
      <c r="A3305"/>
      <c r="B3305"/>
      <c r="C3305"/>
      <c r="D3305"/>
    </row>
    <row r="3306" spans="1:4" ht="1.65" customHeight="1" x14ac:dyDescent="0.3">
      <c r="A3306" s="406" t="s">
        <v>24710</v>
      </c>
      <c r="B3306" s="406"/>
      <c r="C3306"/>
      <c r="D3306"/>
    </row>
    <row r="3307" spans="1:4" ht="7.35" customHeight="1" x14ac:dyDescent="0.3">
      <c r="A3307" s="406"/>
      <c r="B3307" s="406"/>
      <c r="C3307"/>
      <c r="D3307"/>
    </row>
    <row r="3308" spans="1:4" ht="0.75" customHeight="1" x14ac:dyDescent="0.3">
      <c r="A3308"/>
      <c r="B3308"/>
      <c r="C3308"/>
      <c r="D3308"/>
    </row>
    <row r="3309" spans="1:4" ht="14.4" x14ac:dyDescent="0.3">
      <c r="A3309"/>
      <c r="B3309"/>
      <c r="C3309"/>
      <c r="D3309"/>
    </row>
    <row r="3310" spans="1:4" ht="13.5" customHeight="1" x14ac:dyDescent="0.3">
      <c r="A3310"/>
      <c r="B3310"/>
      <c r="C3310" s="404"/>
      <c r="D3310" s="404"/>
    </row>
    <row r="3311" spans="1:4" ht="48.6" customHeight="1" x14ac:dyDescent="0.3">
      <c r="A3311"/>
      <c r="B3311"/>
      <c r="C3311"/>
      <c r="D3311"/>
    </row>
    <row r="3312" spans="1:4" ht="13.5" customHeight="1" x14ac:dyDescent="0.3">
      <c r="A3312"/>
      <c r="B3312"/>
      <c r="C3312"/>
      <c r="D3312"/>
    </row>
    <row r="3313" spans="1:4" ht="11.1" customHeight="1" x14ac:dyDescent="0.3">
      <c r="A3313"/>
      <c r="B3313"/>
      <c r="C3313"/>
      <c r="D3313"/>
    </row>
    <row r="3314" spans="1:4" ht="11.25" customHeight="1" x14ac:dyDescent="0.25">
      <c r="A3314" s="405" t="s">
        <v>24685</v>
      </c>
      <c r="B3314" s="405"/>
      <c r="C3314" s="167"/>
      <c r="D3314" s="167"/>
    </row>
    <row r="3315" spans="1:4" ht="24.9" customHeight="1" x14ac:dyDescent="0.3">
      <c r="A3315"/>
      <c r="B3315"/>
      <c r="C3315"/>
      <c r="D3315"/>
    </row>
    <row r="3316" spans="1:4" ht="9" customHeight="1" x14ac:dyDescent="0.3">
      <c r="A3316" s="169" t="s">
        <v>17748</v>
      </c>
      <c r="B3316" s="169" t="s">
        <v>5161</v>
      </c>
      <c r="C3316"/>
      <c r="D3316"/>
    </row>
    <row r="3317" spans="1:4" ht="12.15" customHeight="1" x14ac:dyDescent="0.3">
      <c r="A3317"/>
      <c r="B3317"/>
      <c r="C3317"/>
      <c r="D3317"/>
    </row>
    <row r="3318" spans="1:4" ht="0.6" customHeight="1" x14ac:dyDescent="0.25">
      <c r="A3318" s="407" t="s">
        <v>22601</v>
      </c>
      <c r="B3318" s="407" t="s">
        <v>22602</v>
      </c>
      <c r="C3318" s="408" t="s">
        <v>37</v>
      </c>
      <c r="D3318" s="409" t="s">
        <v>26044</v>
      </c>
    </row>
    <row r="3319" spans="1:4" ht="11.4" customHeight="1" x14ac:dyDescent="0.25">
      <c r="A3319" s="407"/>
      <c r="B3319" s="407"/>
      <c r="C3319" s="408"/>
      <c r="D3319" s="409"/>
    </row>
    <row r="3320" spans="1:4" ht="11.85" customHeight="1" x14ac:dyDescent="0.25">
      <c r="A3320" s="170" t="s">
        <v>22603</v>
      </c>
      <c r="B3320" s="170" t="s">
        <v>22604</v>
      </c>
      <c r="C3320" s="171" t="s">
        <v>37</v>
      </c>
      <c r="D3320" s="172" t="s">
        <v>26045</v>
      </c>
    </row>
    <row r="3321" spans="1:4" ht="11.85" customHeight="1" x14ac:dyDescent="0.25">
      <c r="A3321" s="170" t="s">
        <v>22605</v>
      </c>
      <c r="B3321" s="170" t="s">
        <v>22606</v>
      </c>
      <c r="C3321" s="171" t="s">
        <v>37</v>
      </c>
      <c r="D3321" s="172" t="s">
        <v>26046</v>
      </c>
    </row>
    <row r="3322" spans="1:4" ht="11.85" customHeight="1" x14ac:dyDescent="0.25">
      <c r="A3322" s="170" t="s">
        <v>22607</v>
      </c>
      <c r="B3322" s="170" t="s">
        <v>22608</v>
      </c>
      <c r="C3322" s="171" t="s">
        <v>37</v>
      </c>
      <c r="D3322" s="172" t="s">
        <v>26047</v>
      </c>
    </row>
    <row r="3323" spans="1:4" ht="11.85" customHeight="1" x14ac:dyDescent="0.25">
      <c r="A3323" s="170" t="s">
        <v>22609</v>
      </c>
      <c r="B3323" s="170" t="s">
        <v>22610</v>
      </c>
      <c r="C3323" s="171" t="s">
        <v>37</v>
      </c>
      <c r="D3323" s="172" t="s">
        <v>26048</v>
      </c>
    </row>
    <row r="3324" spans="1:4" ht="12" customHeight="1" x14ac:dyDescent="0.25">
      <c r="A3324" s="170" t="s">
        <v>22611</v>
      </c>
      <c r="B3324" s="170" t="s">
        <v>22612</v>
      </c>
      <c r="C3324" s="171" t="s">
        <v>37</v>
      </c>
      <c r="D3324" s="172" t="s">
        <v>26049</v>
      </c>
    </row>
    <row r="3325" spans="1:4" ht="21.9" customHeight="1" x14ac:dyDescent="0.25">
      <c r="A3325" s="170" t="s">
        <v>22613</v>
      </c>
      <c r="B3325" s="170" t="s">
        <v>18847</v>
      </c>
      <c r="C3325" s="171" t="s">
        <v>47</v>
      </c>
      <c r="D3325" s="172" t="s">
        <v>26050</v>
      </c>
    </row>
    <row r="3326" spans="1:4" ht="11.85" customHeight="1" x14ac:dyDescent="0.25">
      <c r="A3326" s="170" t="s">
        <v>22614</v>
      </c>
      <c r="B3326" s="170" t="s">
        <v>22615</v>
      </c>
      <c r="C3326" s="171" t="s">
        <v>47</v>
      </c>
      <c r="D3326" s="172" t="s">
        <v>26051</v>
      </c>
    </row>
    <row r="3327" spans="1:4" ht="11.85" customHeight="1" x14ac:dyDescent="0.25">
      <c r="A3327" s="170" t="s">
        <v>22616</v>
      </c>
      <c r="B3327" s="170" t="s">
        <v>22617</v>
      </c>
      <c r="C3327" s="171" t="s">
        <v>47</v>
      </c>
      <c r="D3327" s="172" t="s">
        <v>24265</v>
      </c>
    </row>
    <row r="3328" spans="1:4" ht="11.85" customHeight="1" x14ac:dyDescent="0.25">
      <c r="A3328" s="170" t="s">
        <v>22618</v>
      </c>
      <c r="B3328" s="170" t="s">
        <v>22619</v>
      </c>
      <c r="C3328" s="171" t="s">
        <v>37</v>
      </c>
      <c r="D3328" s="172" t="s">
        <v>26052</v>
      </c>
    </row>
    <row r="3329" spans="1:4" ht="11.85" customHeight="1" x14ac:dyDescent="0.25">
      <c r="A3329" s="170" t="s">
        <v>22620</v>
      </c>
      <c r="B3329" s="170" t="s">
        <v>22621</v>
      </c>
      <c r="C3329" s="171" t="s">
        <v>37</v>
      </c>
      <c r="D3329" s="172" t="s">
        <v>26053</v>
      </c>
    </row>
    <row r="3330" spans="1:4" ht="11.85" customHeight="1" x14ac:dyDescent="0.25">
      <c r="A3330" s="170" t="s">
        <v>22622</v>
      </c>
      <c r="B3330" s="170" t="s">
        <v>22623</v>
      </c>
      <c r="C3330" s="171" t="s">
        <v>37</v>
      </c>
      <c r="D3330" s="172" t="s">
        <v>26054</v>
      </c>
    </row>
    <row r="3331" spans="1:4" ht="11.85" customHeight="1" x14ac:dyDescent="0.25">
      <c r="A3331" s="170" t="s">
        <v>22624</v>
      </c>
      <c r="B3331" s="170" t="s">
        <v>22625</v>
      </c>
      <c r="C3331" s="171" t="s">
        <v>37</v>
      </c>
      <c r="D3331" s="172" t="s">
        <v>26055</v>
      </c>
    </row>
    <row r="3332" spans="1:4" ht="11.85" customHeight="1" x14ac:dyDescent="0.25">
      <c r="A3332" s="170" t="s">
        <v>22626</v>
      </c>
      <c r="B3332" s="170" t="s">
        <v>22627</v>
      </c>
      <c r="C3332" s="171" t="s">
        <v>47</v>
      </c>
      <c r="D3332" s="172" t="s">
        <v>26056</v>
      </c>
    </row>
    <row r="3333" spans="1:4" ht="21.9" customHeight="1" x14ac:dyDescent="0.25">
      <c r="A3333" s="170" t="s">
        <v>22628</v>
      </c>
      <c r="B3333" s="170" t="s">
        <v>22629</v>
      </c>
      <c r="C3333" s="171" t="s">
        <v>37</v>
      </c>
      <c r="D3333" s="172" t="s">
        <v>24300</v>
      </c>
    </row>
    <row r="3334" spans="1:4" ht="21.9" customHeight="1" x14ac:dyDescent="0.25">
      <c r="A3334" s="170" t="s">
        <v>22630</v>
      </c>
      <c r="B3334" s="170" t="s">
        <v>22631</v>
      </c>
      <c r="C3334" s="171" t="s">
        <v>37</v>
      </c>
      <c r="D3334" s="172" t="s">
        <v>24496</v>
      </c>
    </row>
    <row r="3335" spans="1:4" ht="11.85" customHeight="1" x14ac:dyDescent="0.25">
      <c r="A3335" s="170" t="s">
        <v>22632</v>
      </c>
      <c r="B3335" s="170" t="s">
        <v>22633</v>
      </c>
      <c r="C3335" s="171" t="s">
        <v>37</v>
      </c>
      <c r="D3335" s="172" t="s">
        <v>26057</v>
      </c>
    </row>
    <row r="3336" spans="1:4" ht="11.85" customHeight="1" x14ac:dyDescent="0.25">
      <c r="A3336" s="170" t="s">
        <v>22634</v>
      </c>
      <c r="B3336" s="170" t="s">
        <v>22635</v>
      </c>
      <c r="C3336" s="171" t="s">
        <v>37</v>
      </c>
      <c r="D3336" s="172" t="s">
        <v>26058</v>
      </c>
    </row>
    <row r="3337" spans="1:4" ht="11.85" customHeight="1" x14ac:dyDescent="0.25">
      <c r="A3337" s="170" t="s">
        <v>22636</v>
      </c>
      <c r="B3337" s="170" t="s">
        <v>22637</v>
      </c>
      <c r="C3337" s="171" t="s">
        <v>6</v>
      </c>
      <c r="D3337" s="172" t="s">
        <v>26059</v>
      </c>
    </row>
    <row r="3338" spans="1:4" ht="11.85" customHeight="1" x14ac:dyDescent="0.25">
      <c r="A3338" s="170" t="s">
        <v>22638</v>
      </c>
      <c r="B3338" s="170" t="s">
        <v>22639</v>
      </c>
      <c r="C3338" s="171" t="s">
        <v>6</v>
      </c>
      <c r="D3338" s="172" t="s">
        <v>26060</v>
      </c>
    </row>
    <row r="3339" spans="1:4" ht="12" customHeight="1" x14ac:dyDescent="0.25">
      <c r="A3339" s="170" t="s">
        <v>22640</v>
      </c>
      <c r="B3339" s="170" t="s">
        <v>22641</v>
      </c>
      <c r="C3339" s="171" t="s">
        <v>6</v>
      </c>
      <c r="D3339" s="172" t="s">
        <v>26061</v>
      </c>
    </row>
    <row r="3340" spans="1:4" ht="11.85" customHeight="1" x14ac:dyDescent="0.25">
      <c r="A3340" s="170" t="s">
        <v>22642</v>
      </c>
      <c r="B3340" s="170" t="s">
        <v>22643</v>
      </c>
      <c r="C3340" s="171" t="s">
        <v>6</v>
      </c>
      <c r="D3340" s="172" t="s">
        <v>26062</v>
      </c>
    </row>
    <row r="3341" spans="1:4" ht="11.85" customHeight="1" x14ac:dyDescent="0.25">
      <c r="A3341" s="170" t="s">
        <v>22644</v>
      </c>
      <c r="B3341" s="170" t="s">
        <v>22645</v>
      </c>
      <c r="C3341" s="171" t="s">
        <v>6</v>
      </c>
      <c r="D3341" s="172" t="s">
        <v>26063</v>
      </c>
    </row>
    <row r="3342" spans="1:4" ht="11.85" customHeight="1" x14ac:dyDescent="0.25">
      <c r="A3342" s="170" t="s">
        <v>22646</v>
      </c>
      <c r="B3342" s="170" t="s">
        <v>22647</v>
      </c>
      <c r="C3342" s="171" t="s">
        <v>6</v>
      </c>
      <c r="D3342" s="172" t="s">
        <v>26064</v>
      </c>
    </row>
    <row r="3343" spans="1:4" ht="11.85" customHeight="1" x14ac:dyDescent="0.25">
      <c r="A3343" s="170" t="s">
        <v>22648</v>
      </c>
      <c r="B3343" s="170" t="s">
        <v>22649</v>
      </c>
      <c r="C3343" s="171" t="s">
        <v>47</v>
      </c>
      <c r="D3343" s="172" t="s">
        <v>26065</v>
      </c>
    </row>
    <row r="3344" spans="1:4" ht="12" customHeight="1" x14ac:dyDescent="0.25">
      <c r="A3344" s="170" t="s">
        <v>22650</v>
      </c>
      <c r="B3344" s="170" t="s">
        <v>22651</v>
      </c>
      <c r="C3344" s="171" t="s">
        <v>47</v>
      </c>
      <c r="D3344" s="172" t="s">
        <v>26066</v>
      </c>
    </row>
    <row r="3345" spans="1:4" ht="11.85" customHeight="1" x14ac:dyDescent="0.25">
      <c r="A3345" s="170" t="s">
        <v>22652</v>
      </c>
      <c r="B3345" s="170" t="s">
        <v>22653</v>
      </c>
      <c r="C3345" s="171" t="s">
        <v>47</v>
      </c>
      <c r="D3345" s="172" t="s">
        <v>26067</v>
      </c>
    </row>
    <row r="3346" spans="1:4" ht="11.85" customHeight="1" x14ac:dyDescent="0.25">
      <c r="A3346" s="170" t="s">
        <v>22654</v>
      </c>
      <c r="B3346" s="170" t="s">
        <v>22655</v>
      </c>
      <c r="C3346" s="171" t="s">
        <v>6</v>
      </c>
      <c r="D3346" s="172" t="s">
        <v>26068</v>
      </c>
    </row>
    <row r="3347" spans="1:4" ht="11.85" customHeight="1" x14ac:dyDescent="0.25">
      <c r="A3347" s="170" t="s">
        <v>22656</v>
      </c>
      <c r="B3347" s="170" t="s">
        <v>22657</v>
      </c>
      <c r="C3347" s="171" t="s">
        <v>6</v>
      </c>
      <c r="D3347" s="172" t="s">
        <v>26069</v>
      </c>
    </row>
    <row r="3348" spans="1:4" ht="11.85" customHeight="1" x14ac:dyDescent="0.25">
      <c r="A3348" s="170" t="s">
        <v>22658</v>
      </c>
      <c r="B3348" s="170" t="s">
        <v>22659</v>
      </c>
      <c r="C3348" s="171" t="s">
        <v>6</v>
      </c>
      <c r="D3348" s="172" t="s">
        <v>26070</v>
      </c>
    </row>
    <row r="3349" spans="1:4" ht="11.85" customHeight="1" x14ac:dyDescent="0.25">
      <c r="A3349" s="170" t="s">
        <v>22660</v>
      </c>
      <c r="B3349" s="170" t="s">
        <v>22661</v>
      </c>
      <c r="C3349" s="171" t="s">
        <v>6</v>
      </c>
      <c r="D3349" s="172" t="s">
        <v>26071</v>
      </c>
    </row>
    <row r="3350" spans="1:4" ht="12" customHeight="1" x14ac:dyDescent="0.25">
      <c r="A3350" s="170" t="s">
        <v>22662</v>
      </c>
      <c r="B3350" s="170" t="s">
        <v>22663</v>
      </c>
      <c r="C3350" s="171" t="s">
        <v>17789</v>
      </c>
      <c r="D3350" s="172" t="s">
        <v>24704</v>
      </c>
    </row>
    <row r="3351" spans="1:4" ht="11.85" customHeight="1" x14ac:dyDescent="0.25">
      <c r="A3351" s="170" t="s">
        <v>22664</v>
      </c>
      <c r="B3351" s="170" t="s">
        <v>22665</v>
      </c>
      <c r="C3351" s="171" t="s">
        <v>47</v>
      </c>
      <c r="D3351" s="172" t="s">
        <v>26072</v>
      </c>
    </row>
    <row r="3352" spans="1:4" ht="11.85" customHeight="1" x14ac:dyDescent="0.25">
      <c r="A3352" s="170" t="s">
        <v>22666</v>
      </c>
      <c r="B3352" s="170" t="s">
        <v>21946</v>
      </c>
      <c r="C3352" s="171" t="s">
        <v>47</v>
      </c>
      <c r="D3352" s="172" t="s">
        <v>25934</v>
      </c>
    </row>
    <row r="3353" spans="1:4" ht="11.85" customHeight="1" x14ac:dyDescent="0.25">
      <c r="A3353" s="170" t="s">
        <v>22667</v>
      </c>
      <c r="B3353" s="170" t="s">
        <v>22668</v>
      </c>
      <c r="C3353" s="171" t="s">
        <v>47</v>
      </c>
      <c r="D3353" s="172" t="s">
        <v>26073</v>
      </c>
    </row>
    <row r="3354" spans="1:4" ht="11.85" customHeight="1" x14ac:dyDescent="0.25">
      <c r="A3354" s="170" t="s">
        <v>126</v>
      </c>
      <c r="B3354" s="170" t="s">
        <v>22669</v>
      </c>
      <c r="C3354" s="171" t="s">
        <v>47</v>
      </c>
      <c r="D3354" s="172" t="s">
        <v>26074</v>
      </c>
    </row>
    <row r="3355" spans="1:4" ht="12" customHeight="1" x14ac:dyDescent="0.25">
      <c r="A3355" s="170" t="s">
        <v>22670</v>
      </c>
      <c r="B3355" s="170" t="s">
        <v>22671</v>
      </c>
      <c r="C3355" s="171" t="s">
        <v>47</v>
      </c>
      <c r="D3355" s="172" t="s">
        <v>24071</v>
      </c>
    </row>
    <row r="3356" spans="1:4" ht="11.85" customHeight="1" x14ac:dyDescent="0.25">
      <c r="A3356" s="170" t="s">
        <v>22672</v>
      </c>
      <c r="B3356" s="170" t="s">
        <v>22673</v>
      </c>
      <c r="C3356" s="171" t="s">
        <v>47</v>
      </c>
      <c r="D3356" s="172" t="s">
        <v>26075</v>
      </c>
    </row>
    <row r="3357" spans="1:4" ht="11.85" customHeight="1" x14ac:dyDescent="0.25">
      <c r="A3357" s="170" t="s">
        <v>22674</v>
      </c>
      <c r="B3357" s="170" t="s">
        <v>21970</v>
      </c>
      <c r="C3357" s="171" t="s">
        <v>47</v>
      </c>
      <c r="D3357" s="172" t="s">
        <v>25942</v>
      </c>
    </row>
    <row r="3358" spans="1:4" ht="21.9" customHeight="1" x14ac:dyDescent="0.25">
      <c r="A3358" s="170" t="s">
        <v>127</v>
      </c>
      <c r="B3358" s="170" t="s">
        <v>22675</v>
      </c>
      <c r="C3358" s="171" t="s">
        <v>47</v>
      </c>
      <c r="D3358" s="172" t="s">
        <v>25942</v>
      </c>
    </row>
    <row r="3359" spans="1:4" ht="11.85" customHeight="1" x14ac:dyDescent="0.25">
      <c r="A3359" s="170" t="s">
        <v>22676</v>
      </c>
      <c r="B3359" s="170" t="s">
        <v>22677</v>
      </c>
      <c r="C3359" s="171" t="s">
        <v>47</v>
      </c>
      <c r="D3359" s="172" t="s">
        <v>24012</v>
      </c>
    </row>
    <row r="3360" spans="1:4" ht="11.85" customHeight="1" x14ac:dyDescent="0.25">
      <c r="A3360" s="170" t="s">
        <v>22678</v>
      </c>
      <c r="B3360" s="170" t="s">
        <v>22679</v>
      </c>
      <c r="C3360" s="171" t="s">
        <v>47</v>
      </c>
      <c r="D3360" s="172" t="s">
        <v>26076</v>
      </c>
    </row>
    <row r="3361" spans="1:4" ht="11.85" customHeight="1" x14ac:dyDescent="0.25">
      <c r="A3361" s="170" t="s">
        <v>22680</v>
      </c>
      <c r="B3361" s="170" t="s">
        <v>22681</v>
      </c>
      <c r="C3361" s="171" t="s">
        <v>37</v>
      </c>
      <c r="D3361" s="172" t="s">
        <v>26077</v>
      </c>
    </row>
    <row r="3362" spans="1:4" ht="11.85" customHeight="1" x14ac:dyDescent="0.25">
      <c r="A3362" s="170" t="s">
        <v>22682</v>
      </c>
      <c r="B3362" s="170" t="s">
        <v>22683</v>
      </c>
      <c r="C3362" s="171" t="s">
        <v>37</v>
      </c>
      <c r="D3362" s="172" t="s">
        <v>26078</v>
      </c>
    </row>
    <row r="3363" spans="1:4" ht="11.85" customHeight="1" x14ac:dyDescent="0.25">
      <c r="A3363" s="170" t="s">
        <v>22684</v>
      </c>
      <c r="B3363" s="170" t="s">
        <v>22685</v>
      </c>
      <c r="C3363" s="171" t="s">
        <v>37</v>
      </c>
      <c r="D3363" s="172" t="s">
        <v>24304</v>
      </c>
    </row>
    <row r="3364" spans="1:4" ht="11.85" customHeight="1" x14ac:dyDescent="0.25">
      <c r="A3364" s="170" t="s">
        <v>22686</v>
      </c>
      <c r="B3364" s="170" t="s">
        <v>22687</v>
      </c>
      <c r="C3364" s="171" t="s">
        <v>37</v>
      </c>
      <c r="D3364" s="172" t="s">
        <v>24413</v>
      </c>
    </row>
    <row r="3365" spans="1:4" ht="11.85" customHeight="1" x14ac:dyDescent="0.25">
      <c r="A3365" s="173" t="s">
        <v>22688</v>
      </c>
      <c r="B3365" s="173" t="s">
        <v>22689</v>
      </c>
      <c r="C3365" s="174" t="s">
        <v>37</v>
      </c>
      <c r="D3365" s="175" t="s">
        <v>26079</v>
      </c>
    </row>
    <row r="3366" spans="1:4" ht="15.75" customHeight="1" x14ac:dyDescent="0.3">
      <c r="A3366"/>
      <c r="B3366"/>
      <c r="C3366"/>
      <c r="D3366"/>
    </row>
    <row r="3367" spans="1:4" ht="1.65" customHeight="1" x14ac:dyDescent="0.3">
      <c r="A3367" s="406" t="s">
        <v>24710</v>
      </c>
      <c r="B3367" s="406"/>
      <c r="C3367"/>
      <c r="D3367"/>
    </row>
    <row r="3368" spans="1:4" ht="7.35" customHeight="1" x14ac:dyDescent="0.3">
      <c r="A3368" s="406"/>
      <c r="B3368" s="406"/>
      <c r="C3368"/>
      <c r="D3368"/>
    </row>
    <row r="3369" spans="1:4" ht="0.75" customHeight="1" x14ac:dyDescent="0.3">
      <c r="A3369"/>
      <c r="B3369"/>
      <c r="C3369"/>
      <c r="D3369"/>
    </row>
    <row r="3370" spans="1:4" ht="14.4" x14ac:dyDescent="0.3">
      <c r="A3370"/>
      <c r="B3370"/>
      <c r="C3370"/>
      <c r="D3370"/>
    </row>
    <row r="3371" spans="1:4" ht="13.5" customHeight="1" x14ac:dyDescent="0.3">
      <c r="A3371"/>
      <c r="B3371"/>
      <c r="C3371" s="404"/>
      <c r="D3371" s="404"/>
    </row>
    <row r="3372" spans="1:4" ht="48.6" customHeight="1" x14ac:dyDescent="0.3">
      <c r="A3372"/>
      <c r="B3372"/>
      <c r="C3372"/>
      <c r="D3372"/>
    </row>
    <row r="3373" spans="1:4" ht="13.5" customHeight="1" x14ac:dyDescent="0.3">
      <c r="A3373"/>
      <c r="B3373"/>
      <c r="C3373"/>
      <c r="D3373"/>
    </row>
    <row r="3374" spans="1:4" ht="11.1" customHeight="1" x14ac:dyDescent="0.3">
      <c r="A3374"/>
      <c r="B3374"/>
      <c r="C3374"/>
      <c r="D3374"/>
    </row>
    <row r="3375" spans="1:4" ht="11.25" customHeight="1" x14ac:dyDescent="0.25">
      <c r="A3375" s="405" t="s">
        <v>24685</v>
      </c>
      <c r="B3375" s="405"/>
      <c r="C3375" s="167"/>
      <c r="D3375" s="167"/>
    </row>
    <row r="3376" spans="1:4" ht="24.9" customHeight="1" x14ac:dyDescent="0.3">
      <c r="A3376"/>
      <c r="B3376"/>
      <c r="C3376"/>
      <c r="D3376"/>
    </row>
    <row r="3377" spans="1:4" ht="9" customHeight="1" x14ac:dyDescent="0.3">
      <c r="A3377" s="169" t="s">
        <v>17748</v>
      </c>
      <c r="B3377" s="169" t="s">
        <v>5161</v>
      </c>
      <c r="C3377"/>
      <c r="D3377"/>
    </row>
    <row r="3378" spans="1:4" ht="12.15" customHeight="1" x14ac:dyDescent="0.3">
      <c r="A3378"/>
      <c r="B3378"/>
      <c r="C3378"/>
      <c r="D3378"/>
    </row>
    <row r="3379" spans="1:4" ht="0.6" customHeight="1" x14ac:dyDescent="0.25">
      <c r="A3379" s="407" t="s">
        <v>22690</v>
      </c>
      <c r="B3379" s="407" t="s">
        <v>22691</v>
      </c>
      <c r="C3379" s="408" t="s">
        <v>37</v>
      </c>
      <c r="D3379" s="409" t="s">
        <v>26080</v>
      </c>
    </row>
    <row r="3380" spans="1:4" ht="11.4" customHeight="1" x14ac:dyDescent="0.25">
      <c r="A3380" s="407"/>
      <c r="B3380" s="407"/>
      <c r="C3380" s="408"/>
      <c r="D3380" s="409"/>
    </row>
    <row r="3381" spans="1:4" ht="21.9" customHeight="1" x14ac:dyDescent="0.25">
      <c r="A3381" s="170" t="s">
        <v>22692</v>
      </c>
      <c r="B3381" s="170" t="s">
        <v>22693</v>
      </c>
      <c r="C3381" s="171" t="s">
        <v>47</v>
      </c>
      <c r="D3381" s="172" t="s">
        <v>26081</v>
      </c>
    </row>
    <row r="3382" spans="1:4" ht="21.9" customHeight="1" x14ac:dyDescent="0.25">
      <c r="A3382" s="170" t="s">
        <v>22694</v>
      </c>
      <c r="B3382" s="170" t="s">
        <v>22695</v>
      </c>
      <c r="C3382" s="171" t="s">
        <v>47</v>
      </c>
      <c r="D3382" s="172" t="s">
        <v>26082</v>
      </c>
    </row>
    <row r="3383" spans="1:4" ht="11.85" customHeight="1" x14ac:dyDescent="0.25">
      <c r="A3383" s="170" t="s">
        <v>22696</v>
      </c>
      <c r="B3383" s="170" t="s">
        <v>22697</v>
      </c>
      <c r="C3383" s="171" t="s">
        <v>47</v>
      </c>
      <c r="D3383" s="172" t="s">
        <v>26083</v>
      </c>
    </row>
    <row r="3384" spans="1:4" ht="12" customHeight="1" x14ac:dyDescent="0.25">
      <c r="A3384" s="170" t="s">
        <v>22698</v>
      </c>
      <c r="B3384" s="170" t="s">
        <v>22699</v>
      </c>
      <c r="C3384" s="171" t="s">
        <v>47</v>
      </c>
      <c r="D3384" s="172" t="s">
        <v>26084</v>
      </c>
    </row>
    <row r="3385" spans="1:4" ht="11.85" customHeight="1" x14ac:dyDescent="0.25">
      <c r="A3385" s="170" t="s">
        <v>22700</v>
      </c>
      <c r="B3385" s="170" t="s">
        <v>22701</v>
      </c>
      <c r="C3385" s="171" t="s">
        <v>47</v>
      </c>
      <c r="D3385" s="172" t="s">
        <v>26085</v>
      </c>
    </row>
    <row r="3386" spans="1:4" ht="11.85" customHeight="1" x14ac:dyDescent="0.25">
      <c r="A3386" s="170" t="s">
        <v>22702</v>
      </c>
      <c r="B3386" s="170" t="s">
        <v>22703</v>
      </c>
      <c r="C3386" s="171" t="s">
        <v>47</v>
      </c>
      <c r="D3386" s="172" t="s">
        <v>26086</v>
      </c>
    </row>
    <row r="3387" spans="1:4" ht="11.85" customHeight="1" x14ac:dyDescent="0.25">
      <c r="A3387" s="170" t="s">
        <v>22704</v>
      </c>
      <c r="B3387" s="170" t="s">
        <v>22705</v>
      </c>
      <c r="C3387" s="171" t="s">
        <v>47</v>
      </c>
      <c r="D3387" s="172" t="s">
        <v>25939</v>
      </c>
    </row>
    <row r="3388" spans="1:4" ht="21.9" customHeight="1" x14ac:dyDescent="0.25">
      <c r="A3388" s="170" t="s">
        <v>22706</v>
      </c>
      <c r="B3388" s="170" t="s">
        <v>21964</v>
      </c>
      <c r="C3388" s="171" t="s">
        <v>47</v>
      </c>
      <c r="D3388" s="172" t="s">
        <v>25940</v>
      </c>
    </row>
    <row r="3389" spans="1:4" ht="12" customHeight="1" x14ac:dyDescent="0.25">
      <c r="A3389" s="170" t="s">
        <v>22707</v>
      </c>
      <c r="B3389" s="170" t="s">
        <v>21966</v>
      </c>
      <c r="C3389" s="171" t="s">
        <v>47</v>
      </c>
      <c r="D3389" s="172" t="s">
        <v>25940</v>
      </c>
    </row>
    <row r="3390" spans="1:4" ht="11.85" customHeight="1" x14ac:dyDescent="0.25">
      <c r="A3390" s="170" t="s">
        <v>22708</v>
      </c>
      <c r="B3390" s="170" t="s">
        <v>22709</v>
      </c>
      <c r="C3390" s="171" t="s">
        <v>47</v>
      </c>
      <c r="D3390" s="172" t="s">
        <v>26087</v>
      </c>
    </row>
    <row r="3391" spans="1:4" ht="11.85" customHeight="1" x14ac:dyDescent="0.25">
      <c r="A3391" s="170" t="s">
        <v>22710</v>
      </c>
      <c r="B3391" s="170" t="s">
        <v>21944</v>
      </c>
      <c r="C3391" s="171" t="s">
        <v>47</v>
      </c>
      <c r="D3391" s="172" t="s">
        <v>24455</v>
      </c>
    </row>
    <row r="3392" spans="1:4" ht="21.9" customHeight="1" x14ac:dyDescent="0.25">
      <c r="A3392" s="170" t="s">
        <v>22711</v>
      </c>
      <c r="B3392" s="170" t="s">
        <v>22712</v>
      </c>
      <c r="C3392" s="171" t="s">
        <v>47</v>
      </c>
      <c r="D3392" s="172" t="s">
        <v>26088</v>
      </c>
    </row>
    <row r="3393" spans="1:4" ht="11.85" customHeight="1" x14ac:dyDescent="0.25">
      <c r="A3393" s="170" t="s">
        <v>22713</v>
      </c>
      <c r="B3393" s="170" t="s">
        <v>18015</v>
      </c>
      <c r="C3393" s="171" t="s">
        <v>42</v>
      </c>
      <c r="D3393" s="172" t="s">
        <v>23923</v>
      </c>
    </row>
    <row r="3394" spans="1:4" ht="11.85" customHeight="1" x14ac:dyDescent="0.25">
      <c r="A3394" s="170" t="s">
        <v>22714</v>
      </c>
      <c r="B3394" s="170" t="s">
        <v>22715</v>
      </c>
      <c r="C3394" s="171" t="s">
        <v>37</v>
      </c>
      <c r="D3394" s="172" t="s">
        <v>24597</v>
      </c>
    </row>
    <row r="3395" spans="1:4" ht="11.85" customHeight="1" x14ac:dyDescent="0.25">
      <c r="A3395" s="170" t="s">
        <v>22716</v>
      </c>
      <c r="B3395" s="170" t="s">
        <v>22484</v>
      </c>
      <c r="C3395" s="171" t="s">
        <v>48</v>
      </c>
      <c r="D3395" s="172" t="s">
        <v>23980</v>
      </c>
    </row>
    <row r="3396" spans="1:4" ht="11.85" customHeight="1" x14ac:dyDescent="0.25">
      <c r="A3396" s="170" t="s">
        <v>22717</v>
      </c>
      <c r="B3396" s="170" t="s">
        <v>22718</v>
      </c>
      <c r="C3396" s="171" t="s">
        <v>47</v>
      </c>
      <c r="D3396" s="172" t="s">
        <v>17685</v>
      </c>
    </row>
    <row r="3397" spans="1:4" ht="11.85" customHeight="1" x14ac:dyDescent="0.25">
      <c r="A3397" s="170" t="s">
        <v>22719</v>
      </c>
      <c r="B3397" s="170" t="s">
        <v>17827</v>
      </c>
      <c r="C3397" s="171" t="s">
        <v>47</v>
      </c>
      <c r="D3397" s="172" t="s">
        <v>24596</v>
      </c>
    </row>
    <row r="3398" spans="1:4" ht="11.85" customHeight="1" x14ac:dyDescent="0.25">
      <c r="A3398" s="170" t="s">
        <v>22720</v>
      </c>
      <c r="B3398" s="170" t="s">
        <v>22041</v>
      </c>
      <c r="C3398" s="171" t="s">
        <v>47</v>
      </c>
      <c r="D3398" s="172" t="s">
        <v>26089</v>
      </c>
    </row>
    <row r="3399" spans="1:4" ht="12" customHeight="1" x14ac:dyDescent="0.25">
      <c r="A3399" s="170" t="s">
        <v>22721</v>
      </c>
      <c r="B3399" s="170" t="s">
        <v>22722</v>
      </c>
      <c r="C3399" s="171" t="s">
        <v>47</v>
      </c>
      <c r="D3399" s="172" t="s">
        <v>25933</v>
      </c>
    </row>
    <row r="3400" spans="1:4" ht="21.9" customHeight="1" x14ac:dyDescent="0.25">
      <c r="A3400" s="170" t="s">
        <v>22723</v>
      </c>
      <c r="B3400" s="170" t="s">
        <v>22724</v>
      </c>
      <c r="C3400" s="171" t="s">
        <v>47</v>
      </c>
      <c r="D3400" s="172" t="s">
        <v>24563</v>
      </c>
    </row>
    <row r="3401" spans="1:4" ht="32.25" customHeight="1" x14ac:dyDescent="0.25">
      <c r="A3401" s="170" t="s">
        <v>22725</v>
      </c>
      <c r="B3401" s="170" t="s">
        <v>22726</v>
      </c>
      <c r="C3401" s="171" t="s">
        <v>17789</v>
      </c>
      <c r="D3401" s="172" t="s">
        <v>24704</v>
      </c>
    </row>
    <row r="3402" spans="1:4" ht="32.25" customHeight="1" x14ac:dyDescent="0.25">
      <c r="A3402" s="170" t="s">
        <v>22727</v>
      </c>
      <c r="B3402" s="170" t="s">
        <v>22728</v>
      </c>
      <c r="C3402" s="171" t="s">
        <v>47</v>
      </c>
      <c r="D3402" s="172" t="s">
        <v>23918</v>
      </c>
    </row>
    <row r="3403" spans="1:4" ht="32.25" customHeight="1" x14ac:dyDescent="0.25">
      <c r="A3403" s="170" t="s">
        <v>22729</v>
      </c>
      <c r="B3403" s="170" t="s">
        <v>22730</v>
      </c>
      <c r="C3403" s="171" t="s">
        <v>47</v>
      </c>
      <c r="D3403" s="172" t="s">
        <v>24465</v>
      </c>
    </row>
    <row r="3404" spans="1:4" ht="11.85" customHeight="1" x14ac:dyDescent="0.25">
      <c r="A3404" s="170" t="s">
        <v>22731</v>
      </c>
      <c r="B3404" s="170" t="s">
        <v>22732</v>
      </c>
      <c r="C3404" s="171" t="s">
        <v>47</v>
      </c>
      <c r="D3404" s="172" t="s">
        <v>24434</v>
      </c>
    </row>
    <row r="3405" spans="1:4" ht="21.9" customHeight="1" x14ac:dyDescent="0.25">
      <c r="A3405" s="170" t="s">
        <v>22733</v>
      </c>
      <c r="B3405" s="170" t="s">
        <v>22734</v>
      </c>
      <c r="C3405" s="171" t="s">
        <v>47</v>
      </c>
      <c r="D3405" s="172" t="s">
        <v>26090</v>
      </c>
    </row>
    <row r="3406" spans="1:4" ht="21.9" customHeight="1" x14ac:dyDescent="0.25">
      <c r="A3406" s="170" t="s">
        <v>22735</v>
      </c>
      <c r="B3406" s="170" t="s">
        <v>22736</v>
      </c>
      <c r="C3406" s="171" t="s">
        <v>47</v>
      </c>
      <c r="D3406" s="172" t="s">
        <v>1055</v>
      </c>
    </row>
    <row r="3407" spans="1:4" ht="11.85" customHeight="1" x14ac:dyDescent="0.25">
      <c r="A3407" s="170" t="s">
        <v>22737</v>
      </c>
      <c r="B3407" s="170" t="s">
        <v>22738</v>
      </c>
      <c r="C3407" s="171" t="s">
        <v>47</v>
      </c>
      <c r="D3407" s="172" t="s">
        <v>26091</v>
      </c>
    </row>
    <row r="3408" spans="1:4" ht="11.85" customHeight="1" x14ac:dyDescent="0.25">
      <c r="A3408" s="170" t="s">
        <v>22739</v>
      </c>
      <c r="B3408" s="170" t="s">
        <v>22740</v>
      </c>
      <c r="C3408" s="171" t="s">
        <v>47</v>
      </c>
      <c r="D3408" s="172" t="s">
        <v>24532</v>
      </c>
    </row>
    <row r="3409" spans="1:4" ht="11.85" customHeight="1" x14ac:dyDescent="0.25">
      <c r="A3409" s="170" t="s">
        <v>128</v>
      </c>
      <c r="B3409" s="170" t="s">
        <v>22741</v>
      </c>
      <c r="C3409" s="171" t="s">
        <v>47</v>
      </c>
      <c r="D3409" s="172" t="s">
        <v>26092</v>
      </c>
    </row>
    <row r="3410" spans="1:4" ht="11.85" customHeight="1" x14ac:dyDescent="0.25">
      <c r="A3410" s="170" t="s">
        <v>22742</v>
      </c>
      <c r="B3410" s="170" t="s">
        <v>22743</v>
      </c>
      <c r="C3410" s="171" t="s">
        <v>47</v>
      </c>
      <c r="D3410" s="172" t="s">
        <v>26093</v>
      </c>
    </row>
    <row r="3411" spans="1:4" ht="11.85" customHeight="1" x14ac:dyDescent="0.25">
      <c r="A3411" s="170" t="s">
        <v>22744</v>
      </c>
      <c r="B3411" s="170" t="s">
        <v>22745</v>
      </c>
      <c r="C3411" s="171" t="s">
        <v>6</v>
      </c>
      <c r="D3411" s="172" t="s">
        <v>17676</v>
      </c>
    </row>
    <row r="3412" spans="1:4" ht="11.85" customHeight="1" x14ac:dyDescent="0.25">
      <c r="A3412" s="170" t="s">
        <v>22746</v>
      </c>
      <c r="B3412" s="170" t="s">
        <v>22747</v>
      </c>
      <c r="C3412" s="171" t="s">
        <v>6</v>
      </c>
      <c r="D3412" s="172" t="s">
        <v>26094</v>
      </c>
    </row>
    <row r="3413" spans="1:4" ht="11.85" customHeight="1" x14ac:dyDescent="0.25">
      <c r="A3413" s="170" t="s">
        <v>22748</v>
      </c>
      <c r="B3413" s="170" t="s">
        <v>22749</v>
      </c>
      <c r="C3413" s="171" t="s">
        <v>6</v>
      </c>
      <c r="D3413" s="172" t="s">
        <v>26095</v>
      </c>
    </row>
    <row r="3414" spans="1:4" ht="11.85" customHeight="1" x14ac:dyDescent="0.25">
      <c r="A3414" s="170" t="s">
        <v>22750</v>
      </c>
      <c r="B3414" s="170" t="s">
        <v>22751</v>
      </c>
      <c r="C3414" s="171" t="s">
        <v>6</v>
      </c>
      <c r="D3414" s="172" t="s">
        <v>26096</v>
      </c>
    </row>
    <row r="3415" spans="1:4" ht="11.85" customHeight="1" x14ac:dyDescent="0.25">
      <c r="A3415" s="170" t="s">
        <v>22752</v>
      </c>
      <c r="B3415" s="170" t="s">
        <v>22753</v>
      </c>
      <c r="C3415" s="171" t="s">
        <v>6</v>
      </c>
      <c r="D3415" s="172" t="s">
        <v>26097</v>
      </c>
    </row>
    <row r="3416" spans="1:4" ht="11.85" customHeight="1" x14ac:dyDescent="0.25">
      <c r="A3416" s="170" t="s">
        <v>22754</v>
      </c>
      <c r="B3416" s="170" t="s">
        <v>22755</v>
      </c>
      <c r="C3416" s="171" t="s">
        <v>6</v>
      </c>
      <c r="D3416" s="172" t="s">
        <v>26098</v>
      </c>
    </row>
    <row r="3417" spans="1:4" ht="11.85" customHeight="1" x14ac:dyDescent="0.25">
      <c r="A3417" s="170" t="s">
        <v>22756</v>
      </c>
      <c r="B3417" s="170" t="s">
        <v>22757</v>
      </c>
      <c r="C3417" s="171" t="s">
        <v>6</v>
      </c>
      <c r="D3417" s="172" t="s">
        <v>26099</v>
      </c>
    </row>
    <row r="3418" spans="1:4" ht="11.85" customHeight="1" x14ac:dyDescent="0.25">
      <c r="A3418" s="170" t="s">
        <v>22758</v>
      </c>
      <c r="B3418" s="170" t="s">
        <v>22759</v>
      </c>
      <c r="C3418" s="171" t="s">
        <v>6</v>
      </c>
      <c r="D3418" s="172" t="s">
        <v>26100</v>
      </c>
    </row>
    <row r="3419" spans="1:4" ht="11.85" customHeight="1" x14ac:dyDescent="0.25">
      <c r="A3419" s="173" t="s">
        <v>22760</v>
      </c>
      <c r="B3419" s="173" t="s">
        <v>22761</v>
      </c>
      <c r="C3419" s="174" t="s">
        <v>6</v>
      </c>
      <c r="D3419" s="175" t="s">
        <v>26101</v>
      </c>
    </row>
    <row r="3420" spans="1:4" ht="6.6" customHeight="1" x14ac:dyDescent="0.3">
      <c r="A3420"/>
      <c r="B3420"/>
      <c r="C3420"/>
      <c r="D3420"/>
    </row>
    <row r="3421" spans="1:4" ht="1.65" customHeight="1" x14ac:dyDescent="0.3">
      <c r="A3421" s="406" t="s">
        <v>24710</v>
      </c>
      <c r="B3421" s="406"/>
      <c r="C3421"/>
      <c r="D3421"/>
    </row>
    <row r="3422" spans="1:4" ht="7.35" customHeight="1" x14ac:dyDescent="0.3">
      <c r="A3422" s="406"/>
      <c r="B3422" s="406"/>
      <c r="C3422"/>
      <c r="D3422"/>
    </row>
    <row r="3423" spans="1:4" ht="0.75" customHeight="1" x14ac:dyDescent="0.3">
      <c r="A3423"/>
      <c r="B3423"/>
      <c r="C3423"/>
      <c r="D3423"/>
    </row>
    <row r="3424" spans="1:4" ht="14.4" x14ac:dyDescent="0.3">
      <c r="A3424"/>
      <c r="B3424"/>
      <c r="C3424"/>
      <c r="D3424"/>
    </row>
    <row r="3425" spans="1:4" ht="13.5" customHeight="1" x14ac:dyDescent="0.3">
      <c r="A3425"/>
      <c r="B3425"/>
      <c r="C3425" s="404"/>
      <c r="D3425" s="404"/>
    </row>
    <row r="3426" spans="1:4" ht="48.6" customHeight="1" x14ac:dyDescent="0.3">
      <c r="A3426"/>
      <c r="B3426"/>
      <c r="C3426"/>
      <c r="D3426"/>
    </row>
    <row r="3427" spans="1:4" ht="13.5" customHeight="1" x14ac:dyDescent="0.3">
      <c r="A3427"/>
      <c r="B3427"/>
      <c r="C3427"/>
      <c r="D3427"/>
    </row>
    <row r="3428" spans="1:4" ht="11.1" customHeight="1" x14ac:dyDescent="0.3">
      <c r="A3428"/>
      <c r="B3428"/>
      <c r="C3428"/>
      <c r="D3428"/>
    </row>
    <row r="3429" spans="1:4" ht="11.25" customHeight="1" x14ac:dyDescent="0.25">
      <c r="A3429" s="405" t="s">
        <v>24685</v>
      </c>
      <c r="B3429" s="405"/>
      <c r="C3429" s="167"/>
      <c r="D3429" s="167"/>
    </row>
    <row r="3430" spans="1:4" ht="24.9" customHeight="1" x14ac:dyDescent="0.3">
      <c r="A3430"/>
      <c r="B3430"/>
      <c r="C3430"/>
      <c r="D3430"/>
    </row>
    <row r="3431" spans="1:4" ht="9" customHeight="1" x14ac:dyDescent="0.3">
      <c r="A3431" s="169" t="s">
        <v>17748</v>
      </c>
      <c r="B3431" s="169" t="s">
        <v>5161</v>
      </c>
      <c r="C3431"/>
      <c r="D3431"/>
    </row>
    <row r="3432" spans="1:4" ht="12.15" customHeight="1" x14ac:dyDescent="0.3">
      <c r="A3432"/>
      <c r="B3432"/>
      <c r="C3432"/>
      <c r="D3432"/>
    </row>
    <row r="3433" spans="1:4" ht="0.6" customHeight="1" x14ac:dyDescent="0.25">
      <c r="A3433" s="407" t="s">
        <v>22762</v>
      </c>
      <c r="B3433" s="407" t="s">
        <v>22763</v>
      </c>
      <c r="C3433" s="408" t="s">
        <v>6</v>
      </c>
      <c r="D3433" s="409" t="s">
        <v>26102</v>
      </c>
    </row>
    <row r="3434" spans="1:4" ht="11.4" customHeight="1" x14ac:dyDescent="0.25">
      <c r="A3434" s="407"/>
      <c r="B3434" s="407"/>
      <c r="C3434" s="408"/>
      <c r="D3434" s="409"/>
    </row>
    <row r="3435" spans="1:4" ht="11.85" customHeight="1" x14ac:dyDescent="0.25">
      <c r="A3435" s="170" t="s">
        <v>22764</v>
      </c>
      <c r="B3435" s="170" t="s">
        <v>22765</v>
      </c>
      <c r="C3435" s="171" t="s">
        <v>47</v>
      </c>
      <c r="D3435" s="172" t="s">
        <v>26103</v>
      </c>
    </row>
    <row r="3436" spans="1:4" ht="11.85" customHeight="1" x14ac:dyDescent="0.25">
      <c r="A3436" s="170" t="s">
        <v>22766</v>
      </c>
      <c r="B3436" s="170" t="s">
        <v>22767</v>
      </c>
      <c r="C3436" s="171" t="s">
        <v>47</v>
      </c>
      <c r="D3436" s="172" t="s">
        <v>25008</v>
      </c>
    </row>
    <row r="3437" spans="1:4" ht="11.85" customHeight="1" x14ac:dyDescent="0.25">
      <c r="A3437" s="170" t="s">
        <v>22768</v>
      </c>
      <c r="B3437" s="170" t="s">
        <v>22769</v>
      </c>
      <c r="C3437" s="171" t="s">
        <v>47</v>
      </c>
      <c r="D3437" s="172" t="s">
        <v>26104</v>
      </c>
    </row>
    <row r="3438" spans="1:4" ht="11.85" customHeight="1" x14ac:dyDescent="0.25">
      <c r="A3438" s="170" t="s">
        <v>22770</v>
      </c>
      <c r="B3438" s="170" t="s">
        <v>22771</v>
      </c>
      <c r="C3438" s="171" t="s">
        <v>47</v>
      </c>
      <c r="D3438" s="172" t="s">
        <v>26105</v>
      </c>
    </row>
    <row r="3439" spans="1:4" ht="12" customHeight="1" x14ac:dyDescent="0.25">
      <c r="A3439" s="170" t="s">
        <v>22772</v>
      </c>
      <c r="B3439" s="170" t="s">
        <v>22773</v>
      </c>
      <c r="C3439" s="171" t="s">
        <v>47</v>
      </c>
      <c r="D3439" s="172" t="s">
        <v>24408</v>
      </c>
    </row>
    <row r="3440" spans="1:4" ht="11.85" customHeight="1" x14ac:dyDescent="0.25">
      <c r="A3440" s="170" t="s">
        <v>22774</v>
      </c>
      <c r="B3440" s="170" t="s">
        <v>22775</v>
      </c>
      <c r="C3440" s="171" t="s">
        <v>47</v>
      </c>
      <c r="D3440" s="172" t="s">
        <v>26106</v>
      </c>
    </row>
    <row r="3441" spans="1:4" ht="11.85" customHeight="1" x14ac:dyDescent="0.25">
      <c r="A3441" s="170" t="s">
        <v>22776</v>
      </c>
      <c r="B3441" s="170" t="s">
        <v>22777</v>
      </c>
      <c r="C3441" s="171" t="s">
        <v>47</v>
      </c>
      <c r="D3441" s="172" t="s">
        <v>26107</v>
      </c>
    </row>
    <row r="3442" spans="1:4" ht="11.85" customHeight="1" x14ac:dyDescent="0.25">
      <c r="A3442" s="170" t="s">
        <v>22778</v>
      </c>
      <c r="B3442" s="170" t="s">
        <v>22779</v>
      </c>
      <c r="C3442" s="171" t="s">
        <v>47</v>
      </c>
      <c r="D3442" s="172" t="s">
        <v>26108</v>
      </c>
    </row>
    <row r="3443" spans="1:4" ht="11.85" customHeight="1" x14ac:dyDescent="0.25">
      <c r="A3443" s="170" t="s">
        <v>22780</v>
      </c>
      <c r="B3443" s="170" t="s">
        <v>22781</v>
      </c>
      <c r="C3443" s="171" t="s">
        <v>17789</v>
      </c>
      <c r="D3443" s="172" t="s">
        <v>24704</v>
      </c>
    </row>
    <row r="3444" spans="1:4" ht="11.85" customHeight="1" x14ac:dyDescent="0.25">
      <c r="A3444" s="170" t="s">
        <v>22782</v>
      </c>
      <c r="B3444" s="170" t="s">
        <v>22783</v>
      </c>
      <c r="C3444" s="171" t="s">
        <v>6</v>
      </c>
      <c r="D3444" s="172" t="s">
        <v>26109</v>
      </c>
    </row>
    <row r="3445" spans="1:4" ht="12" customHeight="1" x14ac:dyDescent="0.25">
      <c r="A3445" s="170" t="s">
        <v>22784</v>
      </c>
      <c r="B3445" s="170" t="s">
        <v>22785</v>
      </c>
      <c r="C3445" s="171" t="s">
        <v>47</v>
      </c>
      <c r="D3445" s="172" t="s">
        <v>26110</v>
      </c>
    </row>
    <row r="3446" spans="1:4" ht="11.85" customHeight="1" x14ac:dyDescent="0.25">
      <c r="A3446" s="170" t="s">
        <v>22786</v>
      </c>
      <c r="B3446" s="170" t="s">
        <v>22787</v>
      </c>
      <c r="C3446" s="171" t="s">
        <v>47</v>
      </c>
      <c r="D3446" s="172" t="s">
        <v>26111</v>
      </c>
    </row>
    <row r="3447" spans="1:4" ht="11.85" customHeight="1" x14ac:dyDescent="0.25">
      <c r="A3447" s="170" t="s">
        <v>22788</v>
      </c>
      <c r="B3447" s="170" t="s">
        <v>22789</v>
      </c>
      <c r="C3447" s="171" t="s">
        <v>47</v>
      </c>
      <c r="D3447" s="172" t="s">
        <v>19462</v>
      </c>
    </row>
    <row r="3448" spans="1:4" ht="11.85" customHeight="1" x14ac:dyDescent="0.25">
      <c r="A3448" s="170" t="s">
        <v>22790</v>
      </c>
      <c r="B3448" s="170" t="s">
        <v>22791</v>
      </c>
      <c r="C3448" s="171" t="s">
        <v>47</v>
      </c>
      <c r="D3448" s="172" t="s">
        <v>26112</v>
      </c>
    </row>
    <row r="3449" spans="1:4" ht="11.85" customHeight="1" x14ac:dyDescent="0.25">
      <c r="A3449" s="170" t="s">
        <v>22792</v>
      </c>
      <c r="B3449" s="170" t="s">
        <v>22793</v>
      </c>
      <c r="C3449" s="171" t="s">
        <v>47</v>
      </c>
      <c r="D3449" s="172" t="s">
        <v>1047</v>
      </c>
    </row>
    <row r="3450" spans="1:4" ht="12" customHeight="1" x14ac:dyDescent="0.25">
      <c r="A3450" s="170" t="s">
        <v>22794</v>
      </c>
      <c r="B3450" s="170" t="s">
        <v>22795</v>
      </c>
      <c r="C3450" s="171" t="s">
        <v>47</v>
      </c>
      <c r="D3450" s="172" t="s">
        <v>26113</v>
      </c>
    </row>
    <row r="3451" spans="1:4" ht="11.85" customHeight="1" x14ac:dyDescent="0.25">
      <c r="A3451" s="170" t="s">
        <v>22796</v>
      </c>
      <c r="B3451" s="170" t="s">
        <v>22797</v>
      </c>
      <c r="C3451" s="171" t="s">
        <v>47</v>
      </c>
      <c r="D3451" s="172" t="s">
        <v>26114</v>
      </c>
    </row>
    <row r="3452" spans="1:4" ht="11.85" customHeight="1" x14ac:dyDescent="0.25">
      <c r="A3452" s="170" t="s">
        <v>22798</v>
      </c>
      <c r="B3452" s="170" t="s">
        <v>22799</v>
      </c>
      <c r="C3452" s="171" t="s">
        <v>47</v>
      </c>
      <c r="D3452" s="172" t="s">
        <v>26115</v>
      </c>
    </row>
    <row r="3453" spans="1:4" ht="11.85" customHeight="1" x14ac:dyDescent="0.25">
      <c r="A3453" s="170" t="s">
        <v>22800</v>
      </c>
      <c r="B3453" s="170" t="s">
        <v>22801</v>
      </c>
      <c r="C3453" s="171" t="s">
        <v>47</v>
      </c>
      <c r="D3453" s="172" t="s">
        <v>26116</v>
      </c>
    </row>
    <row r="3454" spans="1:4" ht="11.85" customHeight="1" x14ac:dyDescent="0.25">
      <c r="A3454" s="170" t="s">
        <v>22802</v>
      </c>
      <c r="B3454" s="170" t="s">
        <v>22803</v>
      </c>
      <c r="C3454" s="171" t="s">
        <v>6</v>
      </c>
      <c r="D3454" s="172" t="s">
        <v>24480</v>
      </c>
    </row>
    <row r="3455" spans="1:4" ht="11.85" customHeight="1" x14ac:dyDescent="0.25">
      <c r="A3455" s="170" t="s">
        <v>22804</v>
      </c>
      <c r="B3455" s="170" t="s">
        <v>22805</v>
      </c>
      <c r="C3455" s="171" t="s">
        <v>47</v>
      </c>
      <c r="D3455" s="172" t="s">
        <v>26117</v>
      </c>
    </row>
    <row r="3456" spans="1:4" ht="11.85" customHeight="1" x14ac:dyDescent="0.25">
      <c r="A3456" s="170" t="s">
        <v>22806</v>
      </c>
      <c r="B3456" s="170" t="s">
        <v>22807</v>
      </c>
      <c r="C3456" s="171" t="s">
        <v>47</v>
      </c>
      <c r="D3456" s="172" t="s">
        <v>26118</v>
      </c>
    </row>
    <row r="3457" spans="1:4" ht="11.85" customHeight="1" x14ac:dyDescent="0.25">
      <c r="A3457" s="170" t="s">
        <v>22808</v>
      </c>
      <c r="B3457" s="170" t="s">
        <v>22809</v>
      </c>
      <c r="C3457" s="171" t="s">
        <v>47</v>
      </c>
      <c r="D3457" s="172" t="s">
        <v>24312</v>
      </c>
    </row>
    <row r="3458" spans="1:4" ht="11.85" customHeight="1" x14ac:dyDescent="0.25">
      <c r="A3458" s="170" t="s">
        <v>22810</v>
      </c>
      <c r="B3458" s="170" t="s">
        <v>22811</v>
      </c>
      <c r="C3458" s="171" t="s">
        <v>47</v>
      </c>
      <c r="D3458" s="172" t="s">
        <v>26119</v>
      </c>
    </row>
    <row r="3459" spans="1:4" ht="11.85" customHeight="1" x14ac:dyDescent="0.25">
      <c r="A3459" s="170" t="s">
        <v>22812</v>
      </c>
      <c r="B3459" s="170" t="s">
        <v>22813</v>
      </c>
      <c r="C3459" s="171" t="s">
        <v>6</v>
      </c>
      <c r="D3459" s="172" t="s">
        <v>26120</v>
      </c>
    </row>
    <row r="3460" spans="1:4" ht="11.85" customHeight="1" x14ac:dyDescent="0.25">
      <c r="A3460" s="170" t="s">
        <v>22814</v>
      </c>
      <c r="B3460" s="170" t="s">
        <v>22815</v>
      </c>
      <c r="C3460" s="171" t="s">
        <v>6</v>
      </c>
      <c r="D3460" s="172" t="s">
        <v>26121</v>
      </c>
    </row>
    <row r="3461" spans="1:4" ht="12" customHeight="1" x14ac:dyDescent="0.25">
      <c r="A3461" s="170" t="s">
        <v>22816</v>
      </c>
      <c r="B3461" s="170" t="s">
        <v>22817</v>
      </c>
      <c r="C3461" s="171" t="s">
        <v>6</v>
      </c>
      <c r="D3461" s="172" t="s">
        <v>26122</v>
      </c>
    </row>
    <row r="3462" spans="1:4" ht="11.85" customHeight="1" x14ac:dyDescent="0.25">
      <c r="A3462" s="170" t="s">
        <v>22818</v>
      </c>
      <c r="B3462" s="170" t="s">
        <v>22819</v>
      </c>
      <c r="C3462" s="171" t="s">
        <v>6</v>
      </c>
      <c r="D3462" s="172" t="s">
        <v>26123</v>
      </c>
    </row>
    <row r="3463" spans="1:4" ht="11.85" customHeight="1" x14ac:dyDescent="0.25">
      <c r="A3463" s="170" t="s">
        <v>22820</v>
      </c>
      <c r="B3463" s="170" t="s">
        <v>22821</v>
      </c>
      <c r="C3463" s="171" t="s">
        <v>6</v>
      </c>
      <c r="D3463" s="172" t="s">
        <v>26124</v>
      </c>
    </row>
    <row r="3464" spans="1:4" ht="11.85" customHeight="1" x14ac:dyDescent="0.25">
      <c r="A3464" s="170" t="s">
        <v>22822</v>
      </c>
      <c r="B3464" s="170" t="s">
        <v>22823</v>
      </c>
      <c r="C3464" s="171" t="s">
        <v>6</v>
      </c>
      <c r="D3464" s="172" t="s">
        <v>26125</v>
      </c>
    </row>
    <row r="3465" spans="1:4" ht="11.85" customHeight="1" x14ac:dyDescent="0.25">
      <c r="A3465" s="170" t="s">
        <v>22824</v>
      </c>
      <c r="B3465" s="170" t="s">
        <v>22825</v>
      </c>
      <c r="C3465" s="171" t="s">
        <v>6</v>
      </c>
      <c r="D3465" s="172" t="s">
        <v>24834</v>
      </c>
    </row>
    <row r="3466" spans="1:4" ht="12" customHeight="1" x14ac:dyDescent="0.25">
      <c r="A3466" s="170" t="s">
        <v>22826</v>
      </c>
      <c r="B3466" s="170" t="s">
        <v>22827</v>
      </c>
      <c r="C3466" s="171" t="s">
        <v>6</v>
      </c>
      <c r="D3466" s="172" t="s">
        <v>26126</v>
      </c>
    </row>
    <row r="3467" spans="1:4" ht="11.85" customHeight="1" x14ac:dyDescent="0.25">
      <c r="A3467" s="170" t="s">
        <v>22828</v>
      </c>
      <c r="B3467" s="170" t="s">
        <v>22829</v>
      </c>
      <c r="C3467" s="171" t="s">
        <v>6</v>
      </c>
      <c r="D3467" s="172" t="s">
        <v>24405</v>
      </c>
    </row>
    <row r="3468" spans="1:4" ht="11.85" customHeight="1" x14ac:dyDescent="0.25">
      <c r="A3468" s="170" t="s">
        <v>22830</v>
      </c>
      <c r="B3468" s="170" t="s">
        <v>22831</v>
      </c>
      <c r="C3468" s="171" t="s">
        <v>6</v>
      </c>
      <c r="D3468" s="172" t="s">
        <v>24483</v>
      </c>
    </row>
    <row r="3469" spans="1:4" ht="11.85" customHeight="1" x14ac:dyDescent="0.25">
      <c r="A3469" s="170" t="s">
        <v>22832</v>
      </c>
      <c r="B3469" s="170" t="s">
        <v>22833</v>
      </c>
      <c r="C3469" s="171" t="s">
        <v>6</v>
      </c>
      <c r="D3469" s="172" t="s">
        <v>24405</v>
      </c>
    </row>
    <row r="3470" spans="1:4" ht="11.85" customHeight="1" x14ac:dyDescent="0.25">
      <c r="A3470" s="170" t="s">
        <v>22834</v>
      </c>
      <c r="B3470" s="170" t="s">
        <v>22835</v>
      </c>
      <c r="C3470" s="171" t="s">
        <v>6</v>
      </c>
      <c r="D3470" s="172" t="s">
        <v>24527</v>
      </c>
    </row>
    <row r="3471" spans="1:4" ht="11.85" customHeight="1" x14ac:dyDescent="0.25">
      <c r="A3471" s="170" t="s">
        <v>22836</v>
      </c>
      <c r="B3471" s="170" t="s">
        <v>22837</v>
      </c>
      <c r="C3471" s="171" t="s">
        <v>6</v>
      </c>
      <c r="D3471" s="172" t="s">
        <v>26127</v>
      </c>
    </row>
    <row r="3472" spans="1:4" ht="12" customHeight="1" x14ac:dyDescent="0.25">
      <c r="A3472" s="170" t="s">
        <v>22838</v>
      </c>
      <c r="B3472" s="170" t="s">
        <v>22839</v>
      </c>
      <c r="C3472" s="171" t="s">
        <v>6</v>
      </c>
      <c r="D3472" s="172" t="s">
        <v>17647</v>
      </c>
    </row>
    <row r="3473" spans="1:4" ht="11.85" customHeight="1" x14ac:dyDescent="0.25">
      <c r="A3473" s="170" t="s">
        <v>22840</v>
      </c>
      <c r="B3473" s="170" t="s">
        <v>22841</v>
      </c>
      <c r="C3473" s="171" t="s">
        <v>6</v>
      </c>
      <c r="D3473" s="172" t="s">
        <v>26128</v>
      </c>
    </row>
    <row r="3474" spans="1:4" ht="11.85" customHeight="1" x14ac:dyDescent="0.25">
      <c r="A3474" s="170" t="s">
        <v>22842</v>
      </c>
      <c r="B3474" s="170" t="s">
        <v>22843</v>
      </c>
      <c r="C3474" s="171" t="s">
        <v>6</v>
      </c>
      <c r="D3474" s="172" t="s">
        <v>17695</v>
      </c>
    </row>
    <row r="3475" spans="1:4" ht="11.85" customHeight="1" x14ac:dyDescent="0.25">
      <c r="A3475" s="170" t="s">
        <v>22844</v>
      </c>
      <c r="B3475" s="170" t="s">
        <v>22845</v>
      </c>
      <c r="C3475" s="171" t="s">
        <v>6</v>
      </c>
      <c r="D3475" s="172" t="s">
        <v>24047</v>
      </c>
    </row>
    <row r="3476" spans="1:4" ht="11.85" customHeight="1" x14ac:dyDescent="0.25">
      <c r="A3476" s="170" t="s">
        <v>22846</v>
      </c>
      <c r="B3476" s="170" t="s">
        <v>22847</v>
      </c>
      <c r="C3476" s="171" t="s">
        <v>6</v>
      </c>
      <c r="D3476" s="172" t="s">
        <v>24512</v>
      </c>
    </row>
    <row r="3477" spans="1:4" ht="12" customHeight="1" x14ac:dyDescent="0.25">
      <c r="A3477" s="170" t="s">
        <v>22848</v>
      </c>
      <c r="B3477" s="170" t="s">
        <v>22849</v>
      </c>
      <c r="C3477" s="171" t="s">
        <v>6</v>
      </c>
      <c r="D3477" s="172" t="s">
        <v>24365</v>
      </c>
    </row>
    <row r="3478" spans="1:4" ht="11.85" customHeight="1" x14ac:dyDescent="0.25">
      <c r="A3478" s="170" t="s">
        <v>22850</v>
      </c>
      <c r="B3478" s="170" t="s">
        <v>22851</v>
      </c>
      <c r="C3478" s="171" t="s">
        <v>6</v>
      </c>
      <c r="D3478" s="172" t="s">
        <v>24607</v>
      </c>
    </row>
    <row r="3479" spans="1:4" ht="11.85" customHeight="1" x14ac:dyDescent="0.25">
      <c r="A3479" s="170" t="s">
        <v>22852</v>
      </c>
      <c r="B3479" s="170" t="s">
        <v>22853</v>
      </c>
      <c r="C3479" s="171" t="s">
        <v>6</v>
      </c>
      <c r="D3479" s="172" t="s">
        <v>24521</v>
      </c>
    </row>
    <row r="3480" spans="1:4" ht="11.85" customHeight="1" x14ac:dyDescent="0.25">
      <c r="A3480" s="170" t="s">
        <v>22854</v>
      </c>
      <c r="B3480" s="170" t="s">
        <v>22855</v>
      </c>
      <c r="C3480" s="171" t="s">
        <v>6</v>
      </c>
      <c r="D3480" s="172" t="s">
        <v>26129</v>
      </c>
    </row>
    <row r="3481" spans="1:4" ht="11.85" customHeight="1" x14ac:dyDescent="0.25">
      <c r="A3481" s="170" t="s">
        <v>22856</v>
      </c>
      <c r="B3481" s="170" t="s">
        <v>22857</v>
      </c>
      <c r="C3481" s="171" t="s">
        <v>6</v>
      </c>
      <c r="D3481" s="172" t="s">
        <v>26130</v>
      </c>
    </row>
    <row r="3482" spans="1:4" ht="12" customHeight="1" x14ac:dyDescent="0.25">
      <c r="A3482" s="170" t="s">
        <v>22858</v>
      </c>
      <c r="B3482" s="170" t="s">
        <v>22859</v>
      </c>
      <c r="C3482" s="171" t="s">
        <v>6</v>
      </c>
      <c r="D3482" s="172" t="s">
        <v>26131</v>
      </c>
    </row>
    <row r="3483" spans="1:4" ht="11.85" customHeight="1" x14ac:dyDescent="0.25">
      <c r="A3483" s="170" t="s">
        <v>22860</v>
      </c>
      <c r="B3483" s="170" t="s">
        <v>22861</v>
      </c>
      <c r="C3483" s="171" t="s">
        <v>6</v>
      </c>
      <c r="D3483" s="172" t="s">
        <v>26132</v>
      </c>
    </row>
    <row r="3484" spans="1:4" ht="11.85" customHeight="1" x14ac:dyDescent="0.25">
      <c r="A3484" s="173" t="s">
        <v>22862</v>
      </c>
      <c r="B3484" s="173" t="s">
        <v>22863</v>
      </c>
      <c r="C3484" s="174" t="s">
        <v>6</v>
      </c>
      <c r="D3484" s="175" t="s">
        <v>24443</v>
      </c>
    </row>
    <row r="3485" spans="1:4" ht="9.6" customHeight="1" x14ac:dyDescent="0.3">
      <c r="A3485"/>
      <c r="B3485"/>
      <c r="C3485"/>
      <c r="D3485"/>
    </row>
    <row r="3486" spans="1:4" ht="1.65" customHeight="1" x14ac:dyDescent="0.3">
      <c r="A3486" s="406" t="s">
        <v>24710</v>
      </c>
      <c r="B3486" s="406"/>
      <c r="C3486"/>
      <c r="D3486"/>
    </row>
    <row r="3487" spans="1:4" ht="7.35" customHeight="1" x14ac:dyDescent="0.3">
      <c r="A3487" s="406"/>
      <c r="B3487" s="406"/>
      <c r="C3487"/>
      <c r="D3487"/>
    </row>
    <row r="3488" spans="1:4" ht="0.75" customHeight="1" x14ac:dyDescent="0.3">
      <c r="A3488"/>
      <c r="B3488"/>
      <c r="C3488"/>
      <c r="D3488"/>
    </row>
    <row r="3489" spans="1:4" ht="14.4" x14ac:dyDescent="0.3">
      <c r="A3489"/>
      <c r="B3489"/>
      <c r="C3489"/>
      <c r="D3489"/>
    </row>
    <row r="3490" spans="1:4" ht="13.5" customHeight="1" x14ac:dyDescent="0.3">
      <c r="A3490"/>
      <c r="B3490"/>
      <c r="C3490" s="404"/>
      <c r="D3490" s="404"/>
    </row>
    <row r="3491" spans="1:4" ht="48.6" customHeight="1" x14ac:dyDescent="0.3">
      <c r="A3491"/>
      <c r="B3491"/>
      <c r="C3491"/>
      <c r="D3491"/>
    </row>
    <row r="3492" spans="1:4" ht="13.5" customHeight="1" x14ac:dyDescent="0.3">
      <c r="A3492"/>
      <c r="B3492"/>
      <c r="C3492"/>
      <c r="D3492"/>
    </row>
    <row r="3493" spans="1:4" ht="11.1" customHeight="1" x14ac:dyDescent="0.3">
      <c r="A3493"/>
      <c r="B3493"/>
      <c r="C3493"/>
      <c r="D3493"/>
    </row>
    <row r="3494" spans="1:4" ht="11.25" customHeight="1" x14ac:dyDescent="0.25">
      <c r="A3494" s="405" t="s">
        <v>24685</v>
      </c>
      <c r="B3494" s="405"/>
      <c r="C3494" s="167"/>
      <c r="D3494" s="167"/>
    </row>
    <row r="3495" spans="1:4" ht="24.9" customHeight="1" x14ac:dyDescent="0.3">
      <c r="A3495"/>
      <c r="B3495"/>
      <c r="C3495"/>
      <c r="D3495"/>
    </row>
    <row r="3496" spans="1:4" ht="9" customHeight="1" x14ac:dyDescent="0.3">
      <c r="A3496" s="169" t="s">
        <v>17748</v>
      </c>
      <c r="B3496" s="169" t="s">
        <v>5161</v>
      </c>
      <c r="C3496"/>
      <c r="D3496"/>
    </row>
    <row r="3497" spans="1:4" ht="12.15" customHeight="1" x14ac:dyDescent="0.3">
      <c r="A3497"/>
      <c r="B3497"/>
      <c r="C3497"/>
      <c r="D3497"/>
    </row>
    <row r="3498" spans="1:4" ht="0.6" customHeight="1" x14ac:dyDescent="0.25">
      <c r="A3498" s="407" t="s">
        <v>22864</v>
      </c>
      <c r="B3498" s="407" t="s">
        <v>22865</v>
      </c>
      <c r="C3498" s="408" t="s">
        <v>6</v>
      </c>
      <c r="D3498" s="409" t="s">
        <v>26133</v>
      </c>
    </row>
    <row r="3499" spans="1:4" ht="11.4" customHeight="1" x14ac:dyDescent="0.25">
      <c r="A3499" s="407"/>
      <c r="B3499" s="407"/>
      <c r="C3499" s="408"/>
      <c r="D3499" s="409"/>
    </row>
    <row r="3500" spans="1:4" ht="11.85" customHeight="1" x14ac:dyDescent="0.25">
      <c r="A3500" s="170" t="s">
        <v>22866</v>
      </c>
      <c r="B3500" s="170" t="s">
        <v>22867</v>
      </c>
      <c r="C3500" s="171" t="s">
        <v>6</v>
      </c>
      <c r="D3500" s="172" t="s">
        <v>26134</v>
      </c>
    </row>
    <row r="3501" spans="1:4" ht="11.85" customHeight="1" x14ac:dyDescent="0.25">
      <c r="A3501" s="170" t="s">
        <v>22868</v>
      </c>
      <c r="B3501" s="170" t="s">
        <v>22869</v>
      </c>
      <c r="C3501" s="171" t="s">
        <v>6</v>
      </c>
      <c r="D3501" s="172" t="s">
        <v>26135</v>
      </c>
    </row>
    <row r="3502" spans="1:4" ht="11.85" customHeight="1" x14ac:dyDescent="0.25">
      <c r="A3502" s="170" t="s">
        <v>22870</v>
      </c>
      <c r="B3502" s="170" t="s">
        <v>22871</v>
      </c>
      <c r="C3502" s="171" t="s">
        <v>6</v>
      </c>
      <c r="D3502" s="172" t="s">
        <v>26136</v>
      </c>
    </row>
    <row r="3503" spans="1:4" ht="11.85" customHeight="1" x14ac:dyDescent="0.25">
      <c r="A3503" s="170" t="s">
        <v>22872</v>
      </c>
      <c r="B3503" s="170" t="s">
        <v>22873</v>
      </c>
      <c r="C3503" s="171" t="s">
        <v>6</v>
      </c>
      <c r="D3503" s="172" t="s">
        <v>24054</v>
      </c>
    </row>
    <row r="3504" spans="1:4" ht="12" customHeight="1" x14ac:dyDescent="0.25">
      <c r="A3504" s="170" t="s">
        <v>22874</v>
      </c>
      <c r="B3504" s="170" t="s">
        <v>22875</v>
      </c>
      <c r="C3504" s="171" t="s">
        <v>6</v>
      </c>
      <c r="D3504" s="172" t="s">
        <v>26137</v>
      </c>
    </row>
    <row r="3505" spans="1:4" ht="11.85" customHeight="1" x14ac:dyDescent="0.25">
      <c r="A3505" s="170" t="s">
        <v>22876</v>
      </c>
      <c r="B3505" s="170" t="s">
        <v>22877</v>
      </c>
      <c r="C3505" s="171" t="s">
        <v>6</v>
      </c>
      <c r="D3505" s="172" t="s">
        <v>26138</v>
      </c>
    </row>
    <row r="3506" spans="1:4" ht="11.85" customHeight="1" x14ac:dyDescent="0.25">
      <c r="A3506" s="170" t="s">
        <v>22878</v>
      </c>
      <c r="B3506" s="170" t="s">
        <v>22879</v>
      </c>
      <c r="C3506" s="171" t="s">
        <v>6</v>
      </c>
      <c r="D3506" s="172" t="s">
        <v>26139</v>
      </c>
    </row>
    <row r="3507" spans="1:4" ht="11.85" customHeight="1" x14ac:dyDescent="0.25">
      <c r="A3507" s="170" t="s">
        <v>22880</v>
      </c>
      <c r="B3507" s="170" t="s">
        <v>22881</v>
      </c>
      <c r="C3507" s="171" t="s">
        <v>6</v>
      </c>
      <c r="D3507" s="172" t="s">
        <v>26140</v>
      </c>
    </row>
    <row r="3508" spans="1:4" ht="11.85" customHeight="1" x14ac:dyDescent="0.25">
      <c r="A3508" s="170" t="s">
        <v>22882</v>
      </c>
      <c r="B3508" s="170" t="s">
        <v>22883</v>
      </c>
      <c r="C3508" s="171" t="s">
        <v>6</v>
      </c>
      <c r="D3508" s="172" t="s">
        <v>26141</v>
      </c>
    </row>
    <row r="3509" spans="1:4" ht="11.85" customHeight="1" x14ac:dyDescent="0.25">
      <c r="A3509" s="170" t="s">
        <v>22884</v>
      </c>
      <c r="B3509" s="170" t="s">
        <v>22885</v>
      </c>
      <c r="C3509" s="171" t="s">
        <v>6</v>
      </c>
      <c r="D3509" s="172" t="s">
        <v>26142</v>
      </c>
    </row>
    <row r="3510" spans="1:4" ht="12" customHeight="1" x14ac:dyDescent="0.25">
      <c r="A3510" s="170" t="s">
        <v>22886</v>
      </c>
      <c r="B3510" s="170" t="s">
        <v>22887</v>
      </c>
      <c r="C3510" s="171" t="s">
        <v>6</v>
      </c>
      <c r="D3510" s="172" t="s">
        <v>26143</v>
      </c>
    </row>
    <row r="3511" spans="1:4" ht="11.85" customHeight="1" x14ac:dyDescent="0.25">
      <c r="A3511" s="170" t="s">
        <v>22888</v>
      </c>
      <c r="B3511" s="170" t="s">
        <v>22889</v>
      </c>
      <c r="C3511" s="171" t="s">
        <v>6</v>
      </c>
      <c r="D3511" s="172" t="s">
        <v>26136</v>
      </c>
    </row>
    <row r="3512" spans="1:4" ht="11.85" customHeight="1" x14ac:dyDescent="0.25">
      <c r="A3512" s="170" t="s">
        <v>22890</v>
      </c>
      <c r="B3512" s="170" t="s">
        <v>22891</v>
      </c>
      <c r="C3512" s="171" t="s">
        <v>6</v>
      </c>
      <c r="D3512" s="172" t="s">
        <v>26144</v>
      </c>
    </row>
    <row r="3513" spans="1:4" ht="11.85" customHeight="1" x14ac:dyDescent="0.25">
      <c r="A3513" s="170" t="s">
        <v>22892</v>
      </c>
      <c r="B3513" s="170" t="s">
        <v>22893</v>
      </c>
      <c r="C3513" s="171" t="s">
        <v>6</v>
      </c>
      <c r="D3513" s="172" t="s">
        <v>26145</v>
      </c>
    </row>
    <row r="3514" spans="1:4" ht="11.85" customHeight="1" x14ac:dyDescent="0.25">
      <c r="A3514" s="170" t="s">
        <v>22894</v>
      </c>
      <c r="B3514" s="170" t="s">
        <v>22895</v>
      </c>
      <c r="C3514" s="171" t="s">
        <v>6</v>
      </c>
      <c r="D3514" s="172" t="s">
        <v>26146</v>
      </c>
    </row>
    <row r="3515" spans="1:4" ht="12" customHeight="1" x14ac:dyDescent="0.25">
      <c r="A3515" s="170" t="s">
        <v>22896</v>
      </c>
      <c r="B3515" s="170" t="s">
        <v>22897</v>
      </c>
      <c r="C3515" s="171" t="s">
        <v>6</v>
      </c>
      <c r="D3515" s="172" t="s">
        <v>26147</v>
      </c>
    </row>
    <row r="3516" spans="1:4" ht="11.85" customHeight="1" x14ac:dyDescent="0.25">
      <c r="A3516" s="170" t="s">
        <v>22898</v>
      </c>
      <c r="B3516" s="170" t="s">
        <v>22899</v>
      </c>
      <c r="C3516" s="171" t="s">
        <v>6</v>
      </c>
      <c r="D3516" s="172" t="s">
        <v>26148</v>
      </c>
    </row>
    <row r="3517" spans="1:4" ht="11.85" customHeight="1" x14ac:dyDescent="0.25">
      <c r="A3517" s="170" t="s">
        <v>22900</v>
      </c>
      <c r="B3517" s="170" t="s">
        <v>22901</v>
      </c>
      <c r="C3517" s="171" t="s">
        <v>6</v>
      </c>
      <c r="D3517" s="172" t="s">
        <v>26149</v>
      </c>
    </row>
    <row r="3518" spans="1:4" ht="11.85" customHeight="1" x14ac:dyDescent="0.25">
      <c r="A3518" s="170" t="s">
        <v>22902</v>
      </c>
      <c r="B3518" s="170" t="s">
        <v>22903</v>
      </c>
      <c r="C3518" s="171" t="s">
        <v>6</v>
      </c>
      <c r="D3518" s="172" t="s">
        <v>26150</v>
      </c>
    </row>
    <row r="3519" spans="1:4" ht="11.85" customHeight="1" x14ac:dyDescent="0.25">
      <c r="A3519" s="170" t="s">
        <v>22904</v>
      </c>
      <c r="B3519" s="170" t="s">
        <v>22905</v>
      </c>
      <c r="C3519" s="171" t="s">
        <v>6</v>
      </c>
      <c r="D3519" s="172" t="s">
        <v>26151</v>
      </c>
    </row>
    <row r="3520" spans="1:4" ht="11.85" customHeight="1" x14ac:dyDescent="0.25">
      <c r="A3520" s="170" t="s">
        <v>22906</v>
      </c>
      <c r="B3520" s="170" t="s">
        <v>22907</v>
      </c>
      <c r="C3520" s="171" t="s">
        <v>6</v>
      </c>
      <c r="D3520" s="172" t="s">
        <v>26136</v>
      </c>
    </row>
    <row r="3521" spans="1:4" ht="11.85" customHeight="1" x14ac:dyDescent="0.25">
      <c r="A3521" s="170" t="s">
        <v>22908</v>
      </c>
      <c r="B3521" s="170" t="s">
        <v>22909</v>
      </c>
      <c r="C3521" s="171" t="s">
        <v>6</v>
      </c>
      <c r="D3521" s="172" t="s">
        <v>26152</v>
      </c>
    </row>
    <row r="3522" spans="1:4" ht="11.85" customHeight="1" x14ac:dyDescent="0.25">
      <c r="A3522" s="170" t="s">
        <v>22910</v>
      </c>
      <c r="B3522" s="170" t="s">
        <v>22911</v>
      </c>
      <c r="C3522" s="171" t="s">
        <v>6</v>
      </c>
      <c r="D3522" s="172" t="s">
        <v>26153</v>
      </c>
    </row>
    <row r="3523" spans="1:4" ht="11.85" customHeight="1" x14ac:dyDescent="0.25">
      <c r="A3523" s="170" t="s">
        <v>22912</v>
      </c>
      <c r="B3523" s="170" t="s">
        <v>22913</v>
      </c>
      <c r="C3523" s="171" t="s">
        <v>6</v>
      </c>
      <c r="D3523" s="172" t="s">
        <v>26153</v>
      </c>
    </row>
    <row r="3524" spans="1:4" ht="11.85" customHeight="1" x14ac:dyDescent="0.25">
      <c r="A3524" s="170" t="s">
        <v>22914</v>
      </c>
      <c r="B3524" s="170" t="s">
        <v>22915</v>
      </c>
      <c r="C3524" s="171" t="s">
        <v>6</v>
      </c>
      <c r="D3524" s="172" t="s">
        <v>24443</v>
      </c>
    </row>
    <row r="3525" spans="1:4" ht="11.85" customHeight="1" x14ac:dyDescent="0.25">
      <c r="A3525" s="170" t="s">
        <v>22916</v>
      </c>
      <c r="B3525" s="170" t="s">
        <v>22917</v>
      </c>
      <c r="C3525" s="171" t="s">
        <v>6</v>
      </c>
      <c r="D3525" s="172" t="s">
        <v>26154</v>
      </c>
    </row>
    <row r="3526" spans="1:4" ht="12" customHeight="1" x14ac:dyDescent="0.25">
      <c r="A3526" s="170" t="s">
        <v>22918</v>
      </c>
      <c r="B3526" s="170" t="s">
        <v>22919</v>
      </c>
      <c r="C3526" s="171" t="s">
        <v>6</v>
      </c>
      <c r="D3526" s="172" t="s">
        <v>24443</v>
      </c>
    </row>
    <row r="3527" spans="1:4" ht="11.85" customHeight="1" x14ac:dyDescent="0.25">
      <c r="A3527" s="170" t="s">
        <v>22920</v>
      </c>
      <c r="B3527" s="170" t="s">
        <v>22921</v>
      </c>
      <c r="C3527" s="171" t="s">
        <v>6</v>
      </c>
      <c r="D3527" s="172" t="s">
        <v>24333</v>
      </c>
    </row>
    <row r="3528" spans="1:4" ht="11.85" customHeight="1" x14ac:dyDescent="0.25">
      <c r="A3528" s="170" t="s">
        <v>22922</v>
      </c>
      <c r="B3528" s="170" t="s">
        <v>22923</v>
      </c>
      <c r="C3528" s="171" t="s">
        <v>6</v>
      </c>
      <c r="D3528" s="172" t="s">
        <v>26155</v>
      </c>
    </row>
    <row r="3529" spans="1:4" ht="11.85" customHeight="1" x14ac:dyDescent="0.25">
      <c r="A3529" s="170" t="s">
        <v>22924</v>
      </c>
      <c r="B3529" s="170" t="s">
        <v>22925</v>
      </c>
      <c r="C3529" s="171" t="s">
        <v>6</v>
      </c>
      <c r="D3529" s="172" t="s">
        <v>26156</v>
      </c>
    </row>
    <row r="3530" spans="1:4" ht="11.85" customHeight="1" x14ac:dyDescent="0.25">
      <c r="A3530" s="170" t="s">
        <v>129</v>
      </c>
      <c r="B3530" s="170" t="s">
        <v>22926</v>
      </c>
      <c r="C3530" s="171" t="s">
        <v>6</v>
      </c>
      <c r="D3530" s="172" t="s">
        <v>25553</v>
      </c>
    </row>
    <row r="3531" spans="1:4" ht="12" customHeight="1" x14ac:dyDescent="0.25">
      <c r="A3531" s="170" t="s">
        <v>22927</v>
      </c>
      <c r="B3531" s="170" t="s">
        <v>22928</v>
      </c>
      <c r="C3531" s="171" t="s">
        <v>6</v>
      </c>
      <c r="D3531" s="172" t="s">
        <v>26157</v>
      </c>
    </row>
    <row r="3532" spans="1:4" ht="11.85" customHeight="1" x14ac:dyDescent="0.25">
      <c r="A3532" s="170" t="s">
        <v>22929</v>
      </c>
      <c r="B3532" s="170" t="s">
        <v>22930</v>
      </c>
      <c r="C3532" s="171" t="s">
        <v>6</v>
      </c>
      <c r="D3532" s="172" t="s">
        <v>25201</v>
      </c>
    </row>
    <row r="3533" spans="1:4" ht="11.85" customHeight="1" x14ac:dyDescent="0.25">
      <c r="A3533" s="170" t="s">
        <v>22931</v>
      </c>
      <c r="B3533" s="170" t="s">
        <v>22932</v>
      </c>
      <c r="C3533" s="171" t="s">
        <v>47</v>
      </c>
      <c r="D3533" s="172" t="s">
        <v>26158</v>
      </c>
    </row>
    <row r="3534" spans="1:4" ht="11.85" customHeight="1" x14ac:dyDescent="0.25">
      <c r="A3534" s="170" t="s">
        <v>22933</v>
      </c>
      <c r="B3534" s="170" t="s">
        <v>22934</v>
      </c>
      <c r="C3534" s="171" t="s">
        <v>6</v>
      </c>
      <c r="D3534" s="172" t="s">
        <v>26159</v>
      </c>
    </row>
    <row r="3535" spans="1:4" ht="11.85" customHeight="1" x14ac:dyDescent="0.25">
      <c r="A3535" s="170" t="s">
        <v>22935</v>
      </c>
      <c r="B3535" s="170" t="s">
        <v>22936</v>
      </c>
      <c r="C3535" s="171" t="s">
        <v>47</v>
      </c>
      <c r="D3535" s="172" t="s">
        <v>26160</v>
      </c>
    </row>
    <row r="3536" spans="1:4" ht="11.85" customHeight="1" x14ac:dyDescent="0.25">
      <c r="A3536" s="170" t="s">
        <v>22937</v>
      </c>
      <c r="B3536" s="170" t="s">
        <v>22938</v>
      </c>
      <c r="C3536" s="171" t="s">
        <v>6</v>
      </c>
      <c r="D3536" s="172" t="s">
        <v>26161</v>
      </c>
    </row>
    <row r="3537" spans="1:4" ht="12" customHeight="1" x14ac:dyDescent="0.25">
      <c r="A3537" s="170" t="s">
        <v>22939</v>
      </c>
      <c r="B3537" s="170" t="s">
        <v>22940</v>
      </c>
      <c r="C3537" s="171" t="s">
        <v>6</v>
      </c>
      <c r="D3537" s="172" t="s">
        <v>24348</v>
      </c>
    </row>
    <row r="3538" spans="1:4" ht="11.85" customHeight="1" x14ac:dyDescent="0.25">
      <c r="A3538" s="170" t="s">
        <v>22941</v>
      </c>
      <c r="B3538" s="170" t="s">
        <v>22942</v>
      </c>
      <c r="C3538" s="171" t="s">
        <v>6</v>
      </c>
      <c r="D3538" s="172" t="s">
        <v>26162</v>
      </c>
    </row>
    <row r="3539" spans="1:4" ht="11.85" customHeight="1" x14ac:dyDescent="0.25">
      <c r="A3539" s="170" t="s">
        <v>22943</v>
      </c>
      <c r="B3539" s="170" t="s">
        <v>22944</v>
      </c>
      <c r="C3539" s="171" t="s">
        <v>47</v>
      </c>
      <c r="D3539" s="172" t="s">
        <v>26163</v>
      </c>
    </row>
    <row r="3540" spans="1:4" ht="11.85" customHeight="1" x14ac:dyDescent="0.25">
      <c r="A3540" s="170" t="s">
        <v>130</v>
      </c>
      <c r="B3540" s="170" t="s">
        <v>22945</v>
      </c>
      <c r="C3540" s="171" t="s">
        <v>6</v>
      </c>
      <c r="D3540" s="172" t="s">
        <v>24303</v>
      </c>
    </row>
    <row r="3541" spans="1:4" ht="11.85" customHeight="1" x14ac:dyDescent="0.25">
      <c r="A3541" s="170" t="s">
        <v>22946</v>
      </c>
      <c r="B3541" s="170" t="s">
        <v>22947</v>
      </c>
      <c r="C3541" s="171" t="s">
        <v>6</v>
      </c>
      <c r="D3541" s="172" t="s">
        <v>26164</v>
      </c>
    </row>
    <row r="3542" spans="1:4" ht="12" customHeight="1" x14ac:dyDescent="0.25">
      <c r="A3542" s="170" t="s">
        <v>22948</v>
      </c>
      <c r="B3542" s="170" t="s">
        <v>22949</v>
      </c>
      <c r="C3542" s="171" t="s">
        <v>6</v>
      </c>
      <c r="D3542" s="172" t="s">
        <v>24468</v>
      </c>
    </row>
    <row r="3543" spans="1:4" ht="11.85" customHeight="1" x14ac:dyDescent="0.25">
      <c r="A3543" s="170" t="s">
        <v>22950</v>
      </c>
      <c r="B3543" s="170" t="s">
        <v>22951</v>
      </c>
      <c r="C3543" s="171" t="s">
        <v>6</v>
      </c>
      <c r="D3543" s="172" t="s">
        <v>26165</v>
      </c>
    </row>
    <row r="3544" spans="1:4" ht="11.85" customHeight="1" x14ac:dyDescent="0.25">
      <c r="A3544" s="170" t="s">
        <v>22952</v>
      </c>
      <c r="B3544" s="170" t="s">
        <v>22953</v>
      </c>
      <c r="C3544" s="171" t="s">
        <v>6</v>
      </c>
      <c r="D3544" s="172" t="s">
        <v>26166</v>
      </c>
    </row>
    <row r="3545" spans="1:4" ht="11.85" customHeight="1" x14ac:dyDescent="0.25">
      <c r="A3545" s="170" t="s">
        <v>22954</v>
      </c>
      <c r="B3545" s="170" t="s">
        <v>22955</v>
      </c>
      <c r="C3545" s="171" t="s">
        <v>47</v>
      </c>
      <c r="D3545" s="172" t="s">
        <v>26167</v>
      </c>
    </row>
    <row r="3546" spans="1:4" ht="11.85" customHeight="1" x14ac:dyDescent="0.25">
      <c r="A3546" s="170" t="s">
        <v>22956</v>
      </c>
      <c r="B3546" s="170" t="s">
        <v>22957</v>
      </c>
      <c r="C3546" s="171" t="s">
        <v>6</v>
      </c>
      <c r="D3546" s="172" t="s">
        <v>26168</v>
      </c>
    </row>
    <row r="3547" spans="1:4" ht="12" customHeight="1" x14ac:dyDescent="0.25">
      <c r="A3547" s="170" t="s">
        <v>22958</v>
      </c>
      <c r="B3547" s="170" t="s">
        <v>22959</v>
      </c>
      <c r="C3547" s="171" t="s">
        <v>6</v>
      </c>
      <c r="D3547" s="172" t="s">
        <v>26169</v>
      </c>
    </row>
    <row r="3548" spans="1:4" ht="11.85" customHeight="1" x14ac:dyDescent="0.25">
      <c r="A3548" s="170" t="s">
        <v>22960</v>
      </c>
      <c r="B3548" s="170" t="s">
        <v>22961</v>
      </c>
      <c r="C3548" s="171" t="s">
        <v>6</v>
      </c>
      <c r="D3548" s="172" t="s">
        <v>26170</v>
      </c>
    </row>
    <row r="3549" spans="1:4" ht="11.85" customHeight="1" x14ac:dyDescent="0.25">
      <c r="A3549" s="173" t="s">
        <v>22962</v>
      </c>
      <c r="B3549" s="173" t="s">
        <v>22963</v>
      </c>
      <c r="C3549" s="174" t="s">
        <v>6</v>
      </c>
      <c r="D3549" s="175" t="s">
        <v>24481</v>
      </c>
    </row>
    <row r="3550" spans="1:4" ht="9.6" customHeight="1" x14ac:dyDescent="0.3">
      <c r="A3550"/>
      <c r="B3550"/>
      <c r="C3550"/>
      <c r="D3550"/>
    </row>
    <row r="3551" spans="1:4" ht="1.65" customHeight="1" x14ac:dyDescent="0.3">
      <c r="A3551" s="406" t="s">
        <v>24710</v>
      </c>
      <c r="B3551" s="406"/>
      <c r="C3551"/>
      <c r="D3551"/>
    </row>
    <row r="3552" spans="1:4" ht="7.35" customHeight="1" x14ac:dyDescent="0.3">
      <c r="A3552" s="406"/>
      <c r="B3552" s="406"/>
      <c r="C3552"/>
      <c r="D3552"/>
    </row>
    <row r="3553" spans="1:4" ht="0.75" customHeight="1" x14ac:dyDescent="0.3">
      <c r="A3553"/>
      <c r="B3553"/>
      <c r="C3553"/>
      <c r="D3553"/>
    </row>
    <row r="3554" spans="1:4" ht="14.4" x14ac:dyDescent="0.3">
      <c r="A3554"/>
      <c r="B3554"/>
      <c r="C3554"/>
      <c r="D3554"/>
    </row>
    <row r="3555" spans="1:4" ht="13.5" customHeight="1" x14ac:dyDescent="0.3">
      <c r="A3555"/>
      <c r="B3555"/>
      <c r="C3555" s="404"/>
      <c r="D3555" s="404"/>
    </row>
    <row r="3556" spans="1:4" ht="48.6" customHeight="1" x14ac:dyDescent="0.3">
      <c r="A3556"/>
      <c r="B3556"/>
      <c r="C3556"/>
      <c r="D3556"/>
    </row>
    <row r="3557" spans="1:4" ht="13.5" customHeight="1" x14ac:dyDescent="0.3">
      <c r="A3557"/>
      <c r="B3557"/>
      <c r="C3557"/>
      <c r="D3557"/>
    </row>
    <row r="3558" spans="1:4" ht="11.1" customHeight="1" x14ac:dyDescent="0.3">
      <c r="A3558"/>
      <c r="B3558"/>
      <c r="C3558"/>
      <c r="D3558"/>
    </row>
    <row r="3559" spans="1:4" ht="11.25" customHeight="1" x14ac:dyDescent="0.25">
      <c r="A3559" s="405" t="s">
        <v>24685</v>
      </c>
      <c r="B3559" s="405"/>
      <c r="C3559" s="167"/>
      <c r="D3559" s="167"/>
    </row>
    <row r="3560" spans="1:4" ht="24.9" customHeight="1" x14ac:dyDescent="0.3">
      <c r="A3560"/>
      <c r="B3560"/>
      <c r="C3560"/>
      <c r="D3560"/>
    </row>
    <row r="3561" spans="1:4" ht="9" customHeight="1" x14ac:dyDescent="0.3">
      <c r="A3561" s="169" t="s">
        <v>17748</v>
      </c>
      <c r="B3561" s="169" t="s">
        <v>5161</v>
      </c>
      <c r="C3561"/>
      <c r="D3561"/>
    </row>
    <row r="3562" spans="1:4" ht="12.15" customHeight="1" x14ac:dyDescent="0.3">
      <c r="A3562"/>
      <c r="B3562"/>
      <c r="C3562"/>
      <c r="D3562"/>
    </row>
    <row r="3563" spans="1:4" ht="0.6" customHeight="1" x14ac:dyDescent="0.25">
      <c r="A3563" s="407" t="s">
        <v>131</v>
      </c>
      <c r="B3563" s="407" t="s">
        <v>22964</v>
      </c>
      <c r="C3563" s="408" t="s">
        <v>6</v>
      </c>
      <c r="D3563" s="409" t="s">
        <v>26171</v>
      </c>
    </row>
    <row r="3564" spans="1:4" ht="11.4" customHeight="1" x14ac:dyDescent="0.25">
      <c r="A3564" s="407"/>
      <c r="B3564" s="407"/>
      <c r="C3564" s="408"/>
      <c r="D3564" s="409"/>
    </row>
    <row r="3565" spans="1:4" ht="11.85" customHeight="1" x14ac:dyDescent="0.25">
      <c r="A3565" s="170" t="s">
        <v>22965</v>
      </c>
      <c r="B3565" s="170" t="s">
        <v>22966</v>
      </c>
      <c r="C3565" s="171" t="s">
        <v>6</v>
      </c>
      <c r="D3565" s="172" t="s">
        <v>24370</v>
      </c>
    </row>
    <row r="3566" spans="1:4" ht="11.85" customHeight="1" x14ac:dyDescent="0.25">
      <c r="A3566" s="170" t="s">
        <v>22967</v>
      </c>
      <c r="B3566" s="170" t="s">
        <v>22968</v>
      </c>
      <c r="C3566" s="171" t="s">
        <v>6</v>
      </c>
      <c r="D3566" s="172" t="s">
        <v>26172</v>
      </c>
    </row>
    <row r="3567" spans="1:4" ht="11.85" customHeight="1" x14ac:dyDescent="0.25">
      <c r="A3567" s="170" t="s">
        <v>22969</v>
      </c>
      <c r="B3567" s="170" t="s">
        <v>22970</v>
      </c>
      <c r="C3567" s="171" t="s">
        <v>6</v>
      </c>
      <c r="D3567" s="172" t="s">
        <v>26173</v>
      </c>
    </row>
    <row r="3568" spans="1:4" ht="11.85" customHeight="1" x14ac:dyDescent="0.25">
      <c r="A3568" s="170" t="s">
        <v>22971</v>
      </c>
      <c r="B3568" s="170" t="s">
        <v>22972</v>
      </c>
      <c r="C3568" s="171" t="s">
        <v>6</v>
      </c>
      <c r="D3568" s="172" t="s">
        <v>26174</v>
      </c>
    </row>
    <row r="3569" spans="1:4" ht="12" customHeight="1" x14ac:dyDescent="0.25">
      <c r="A3569" s="170" t="s">
        <v>22973</v>
      </c>
      <c r="B3569" s="170" t="s">
        <v>22974</v>
      </c>
      <c r="C3569" s="171" t="s">
        <v>6</v>
      </c>
      <c r="D3569" s="172" t="s">
        <v>26175</v>
      </c>
    </row>
    <row r="3570" spans="1:4" ht="11.85" customHeight="1" x14ac:dyDescent="0.25">
      <c r="A3570" s="170" t="s">
        <v>22975</v>
      </c>
      <c r="B3570" s="170" t="s">
        <v>22976</v>
      </c>
      <c r="C3570" s="171" t="s">
        <v>6</v>
      </c>
      <c r="D3570" s="172" t="s">
        <v>26176</v>
      </c>
    </row>
    <row r="3571" spans="1:4" ht="11.85" customHeight="1" x14ac:dyDescent="0.25">
      <c r="A3571" s="170" t="s">
        <v>22977</v>
      </c>
      <c r="B3571" s="170" t="s">
        <v>22978</v>
      </c>
      <c r="C3571" s="171" t="s">
        <v>6</v>
      </c>
      <c r="D3571" s="172" t="s">
        <v>26177</v>
      </c>
    </row>
    <row r="3572" spans="1:4" ht="11.85" customHeight="1" x14ac:dyDescent="0.25">
      <c r="A3572" s="170" t="s">
        <v>22979</v>
      </c>
      <c r="B3572" s="170" t="s">
        <v>22980</v>
      </c>
      <c r="C3572" s="171" t="s">
        <v>6</v>
      </c>
      <c r="D3572" s="172" t="s">
        <v>26178</v>
      </c>
    </row>
    <row r="3573" spans="1:4" ht="11.85" customHeight="1" x14ac:dyDescent="0.25">
      <c r="A3573" s="170" t="s">
        <v>22981</v>
      </c>
      <c r="B3573" s="170" t="s">
        <v>22982</v>
      </c>
      <c r="C3573" s="171" t="s">
        <v>6</v>
      </c>
      <c r="D3573" s="172" t="s">
        <v>26179</v>
      </c>
    </row>
    <row r="3574" spans="1:4" ht="11.85" customHeight="1" x14ac:dyDescent="0.25">
      <c r="A3574" s="170" t="s">
        <v>132</v>
      </c>
      <c r="B3574" s="170" t="s">
        <v>22983</v>
      </c>
      <c r="C3574" s="171" t="s">
        <v>6</v>
      </c>
      <c r="D3574" s="172" t="s">
        <v>26180</v>
      </c>
    </row>
    <row r="3575" spans="1:4" ht="12" customHeight="1" x14ac:dyDescent="0.25">
      <c r="A3575" s="170" t="s">
        <v>22984</v>
      </c>
      <c r="B3575" s="170" t="s">
        <v>22985</v>
      </c>
      <c r="C3575" s="171" t="s">
        <v>6</v>
      </c>
      <c r="D3575" s="172" t="s">
        <v>26181</v>
      </c>
    </row>
    <row r="3576" spans="1:4" ht="11.85" customHeight="1" x14ac:dyDescent="0.25">
      <c r="A3576" s="170" t="s">
        <v>22986</v>
      </c>
      <c r="B3576" s="170" t="s">
        <v>22987</v>
      </c>
      <c r="C3576" s="171" t="s">
        <v>6</v>
      </c>
      <c r="D3576" s="172" t="s">
        <v>26182</v>
      </c>
    </row>
    <row r="3577" spans="1:4" ht="11.85" customHeight="1" x14ac:dyDescent="0.25">
      <c r="A3577" s="170" t="s">
        <v>22988</v>
      </c>
      <c r="B3577" s="170" t="s">
        <v>22989</v>
      </c>
      <c r="C3577" s="171" t="s">
        <v>6</v>
      </c>
      <c r="D3577" s="172" t="s">
        <v>26183</v>
      </c>
    </row>
    <row r="3578" spans="1:4" ht="11.85" customHeight="1" x14ac:dyDescent="0.25">
      <c r="A3578" s="170" t="s">
        <v>22990</v>
      </c>
      <c r="B3578" s="170" t="s">
        <v>22991</v>
      </c>
      <c r="C3578" s="171" t="s">
        <v>6</v>
      </c>
      <c r="D3578" s="172" t="s">
        <v>26184</v>
      </c>
    </row>
    <row r="3579" spans="1:4" ht="11.85" customHeight="1" x14ac:dyDescent="0.25">
      <c r="A3579" s="170" t="s">
        <v>22992</v>
      </c>
      <c r="B3579" s="170" t="s">
        <v>22993</v>
      </c>
      <c r="C3579" s="171" t="s">
        <v>6</v>
      </c>
      <c r="D3579" s="172" t="s">
        <v>24569</v>
      </c>
    </row>
    <row r="3580" spans="1:4" ht="12" customHeight="1" x14ac:dyDescent="0.25">
      <c r="A3580" s="170" t="s">
        <v>22994</v>
      </c>
      <c r="B3580" s="170" t="s">
        <v>22995</v>
      </c>
      <c r="C3580" s="171" t="s">
        <v>6</v>
      </c>
      <c r="D3580" s="172" t="s">
        <v>26185</v>
      </c>
    </row>
    <row r="3581" spans="1:4" ht="11.85" customHeight="1" x14ac:dyDescent="0.25">
      <c r="A3581" s="170" t="s">
        <v>22996</v>
      </c>
      <c r="B3581" s="170" t="s">
        <v>22997</v>
      </c>
      <c r="C3581" s="171" t="s">
        <v>6</v>
      </c>
      <c r="D3581" s="172" t="s">
        <v>24084</v>
      </c>
    </row>
    <row r="3582" spans="1:4" ht="11.85" customHeight="1" x14ac:dyDescent="0.25">
      <c r="A3582" s="170" t="s">
        <v>22998</v>
      </c>
      <c r="B3582" s="170" t="s">
        <v>22999</v>
      </c>
      <c r="C3582" s="171" t="s">
        <v>6</v>
      </c>
      <c r="D3582" s="172" t="s">
        <v>26186</v>
      </c>
    </row>
    <row r="3583" spans="1:4" ht="11.85" customHeight="1" x14ac:dyDescent="0.25">
      <c r="A3583" s="170" t="s">
        <v>23000</v>
      </c>
      <c r="B3583" s="170" t="s">
        <v>23001</v>
      </c>
      <c r="C3583" s="171" t="s">
        <v>6</v>
      </c>
      <c r="D3583" s="172" t="s">
        <v>26187</v>
      </c>
    </row>
    <row r="3584" spans="1:4" ht="11.85" customHeight="1" x14ac:dyDescent="0.25">
      <c r="A3584" s="170" t="s">
        <v>23002</v>
      </c>
      <c r="B3584" s="170" t="s">
        <v>23003</v>
      </c>
      <c r="C3584" s="171" t="s">
        <v>6</v>
      </c>
      <c r="D3584" s="172" t="s">
        <v>26188</v>
      </c>
    </row>
    <row r="3585" spans="1:4" ht="11.85" customHeight="1" x14ac:dyDescent="0.25">
      <c r="A3585" s="170" t="s">
        <v>23004</v>
      </c>
      <c r="B3585" s="170" t="s">
        <v>23005</v>
      </c>
      <c r="C3585" s="171" t="s">
        <v>6</v>
      </c>
      <c r="D3585" s="172" t="s">
        <v>26189</v>
      </c>
    </row>
    <row r="3586" spans="1:4" ht="11.85" customHeight="1" x14ac:dyDescent="0.25">
      <c r="A3586" s="170" t="s">
        <v>23006</v>
      </c>
      <c r="B3586" s="170" t="s">
        <v>23007</v>
      </c>
      <c r="C3586" s="171" t="s">
        <v>6</v>
      </c>
      <c r="D3586" s="172" t="s">
        <v>26190</v>
      </c>
    </row>
    <row r="3587" spans="1:4" ht="21.9" customHeight="1" x14ac:dyDescent="0.25">
      <c r="A3587" s="170" t="s">
        <v>23008</v>
      </c>
      <c r="B3587" s="170" t="s">
        <v>23009</v>
      </c>
      <c r="C3587" s="171" t="s">
        <v>6</v>
      </c>
      <c r="D3587" s="172" t="s">
        <v>26191</v>
      </c>
    </row>
    <row r="3588" spans="1:4" ht="21.9" customHeight="1" x14ac:dyDescent="0.25">
      <c r="A3588" s="170" t="s">
        <v>23010</v>
      </c>
      <c r="B3588" s="170" t="s">
        <v>23011</v>
      </c>
      <c r="C3588" s="171" t="s">
        <v>6</v>
      </c>
      <c r="D3588" s="172" t="s">
        <v>26192</v>
      </c>
    </row>
    <row r="3589" spans="1:4" ht="21.9" customHeight="1" x14ac:dyDescent="0.25">
      <c r="A3589" s="170" t="s">
        <v>23012</v>
      </c>
      <c r="B3589" s="170" t="s">
        <v>23013</v>
      </c>
      <c r="C3589" s="171" t="s">
        <v>6</v>
      </c>
      <c r="D3589" s="172" t="s">
        <v>26193</v>
      </c>
    </row>
    <row r="3590" spans="1:4" ht="21.9" customHeight="1" x14ac:dyDescent="0.25">
      <c r="A3590" s="170" t="s">
        <v>23014</v>
      </c>
      <c r="B3590" s="170" t="s">
        <v>23015</v>
      </c>
      <c r="C3590" s="171" t="s">
        <v>6</v>
      </c>
      <c r="D3590" s="172" t="s">
        <v>26194</v>
      </c>
    </row>
    <row r="3591" spans="1:4" ht="21.9" customHeight="1" x14ac:dyDescent="0.25">
      <c r="A3591" s="170" t="s">
        <v>23016</v>
      </c>
      <c r="B3591" s="170" t="s">
        <v>23017</v>
      </c>
      <c r="C3591" s="171" t="s">
        <v>6</v>
      </c>
      <c r="D3591" s="172" t="s">
        <v>26195</v>
      </c>
    </row>
    <row r="3592" spans="1:4" ht="21.9" customHeight="1" x14ac:dyDescent="0.25">
      <c r="A3592" s="170" t="s">
        <v>23018</v>
      </c>
      <c r="B3592" s="170" t="s">
        <v>23019</v>
      </c>
      <c r="C3592" s="171" t="s">
        <v>6</v>
      </c>
      <c r="D3592" s="172" t="s">
        <v>26196</v>
      </c>
    </row>
    <row r="3593" spans="1:4" ht="12" customHeight="1" x14ac:dyDescent="0.25">
      <c r="A3593" s="170" t="s">
        <v>23020</v>
      </c>
      <c r="B3593" s="170" t="s">
        <v>23021</v>
      </c>
      <c r="C3593" s="171" t="s">
        <v>6</v>
      </c>
      <c r="D3593" s="172" t="s">
        <v>26197</v>
      </c>
    </row>
    <row r="3594" spans="1:4" ht="11.85" customHeight="1" x14ac:dyDescent="0.25">
      <c r="A3594" s="170" t="s">
        <v>23022</v>
      </c>
      <c r="B3594" s="170" t="s">
        <v>23023</v>
      </c>
      <c r="C3594" s="171" t="s">
        <v>6</v>
      </c>
      <c r="D3594" s="172" t="s">
        <v>26198</v>
      </c>
    </row>
    <row r="3595" spans="1:4" ht="11.85" customHeight="1" x14ac:dyDescent="0.25">
      <c r="A3595" s="170" t="s">
        <v>23024</v>
      </c>
      <c r="B3595" s="170" t="s">
        <v>23025</v>
      </c>
      <c r="C3595" s="171" t="s">
        <v>6</v>
      </c>
      <c r="D3595" s="172" t="s">
        <v>17684</v>
      </c>
    </row>
    <row r="3596" spans="1:4" ht="11.85" customHeight="1" x14ac:dyDescent="0.25">
      <c r="A3596" s="170" t="s">
        <v>23026</v>
      </c>
      <c r="B3596" s="170" t="s">
        <v>23027</v>
      </c>
      <c r="C3596" s="171" t="s">
        <v>6</v>
      </c>
      <c r="D3596" s="172" t="s">
        <v>26199</v>
      </c>
    </row>
    <row r="3597" spans="1:4" ht="11.85" customHeight="1" x14ac:dyDescent="0.25">
      <c r="A3597" s="170" t="s">
        <v>23028</v>
      </c>
      <c r="B3597" s="170" t="s">
        <v>23029</v>
      </c>
      <c r="C3597" s="171" t="s">
        <v>6</v>
      </c>
      <c r="D3597" s="172" t="s">
        <v>24471</v>
      </c>
    </row>
    <row r="3598" spans="1:4" ht="11.85" customHeight="1" x14ac:dyDescent="0.25">
      <c r="A3598" s="170" t="s">
        <v>23030</v>
      </c>
      <c r="B3598" s="170" t="s">
        <v>23031</v>
      </c>
      <c r="C3598" s="171" t="s">
        <v>6</v>
      </c>
      <c r="D3598" s="172" t="s">
        <v>26200</v>
      </c>
    </row>
    <row r="3599" spans="1:4" ht="12" customHeight="1" x14ac:dyDescent="0.25">
      <c r="A3599" s="170" t="s">
        <v>23032</v>
      </c>
      <c r="B3599" s="170" t="s">
        <v>23033</v>
      </c>
      <c r="C3599" s="171" t="s">
        <v>6</v>
      </c>
      <c r="D3599" s="172" t="s">
        <v>26201</v>
      </c>
    </row>
    <row r="3600" spans="1:4" ht="11.85" customHeight="1" x14ac:dyDescent="0.25">
      <c r="A3600" s="170" t="s">
        <v>23034</v>
      </c>
      <c r="B3600" s="170" t="s">
        <v>23035</v>
      </c>
      <c r="C3600" s="171" t="s">
        <v>6</v>
      </c>
      <c r="D3600" s="172" t="s">
        <v>24066</v>
      </c>
    </row>
    <row r="3601" spans="1:4" ht="11.85" customHeight="1" x14ac:dyDescent="0.25">
      <c r="A3601" s="170" t="s">
        <v>23036</v>
      </c>
      <c r="B3601" s="170" t="s">
        <v>23037</v>
      </c>
      <c r="C3601" s="171" t="s">
        <v>6</v>
      </c>
      <c r="D3601" s="172" t="s">
        <v>26202</v>
      </c>
    </row>
    <row r="3602" spans="1:4" ht="11.85" customHeight="1" x14ac:dyDescent="0.25">
      <c r="A3602" s="170" t="s">
        <v>23038</v>
      </c>
      <c r="B3602" s="170" t="s">
        <v>23039</v>
      </c>
      <c r="C3602" s="171" t="s">
        <v>6</v>
      </c>
      <c r="D3602" s="172" t="s">
        <v>26203</v>
      </c>
    </row>
    <row r="3603" spans="1:4" ht="11.85" customHeight="1" x14ac:dyDescent="0.25">
      <c r="A3603" s="170" t="s">
        <v>23040</v>
      </c>
      <c r="B3603" s="170" t="s">
        <v>23041</v>
      </c>
      <c r="C3603" s="171" t="s">
        <v>6</v>
      </c>
      <c r="D3603" s="172" t="s">
        <v>26204</v>
      </c>
    </row>
    <row r="3604" spans="1:4" ht="12" customHeight="1" x14ac:dyDescent="0.25">
      <c r="A3604" s="170" t="s">
        <v>23042</v>
      </c>
      <c r="B3604" s="170" t="s">
        <v>23043</v>
      </c>
      <c r="C3604" s="171" t="s">
        <v>6</v>
      </c>
      <c r="D3604" s="172" t="s">
        <v>26205</v>
      </c>
    </row>
    <row r="3605" spans="1:4" ht="11.85" customHeight="1" x14ac:dyDescent="0.25">
      <c r="A3605" s="170" t="s">
        <v>23044</v>
      </c>
      <c r="B3605" s="170" t="s">
        <v>23045</v>
      </c>
      <c r="C3605" s="171" t="s">
        <v>6</v>
      </c>
      <c r="D3605" s="172" t="s">
        <v>24835</v>
      </c>
    </row>
    <row r="3606" spans="1:4" ht="11.85" customHeight="1" x14ac:dyDescent="0.25">
      <c r="A3606" s="170" t="s">
        <v>23046</v>
      </c>
      <c r="B3606" s="170" t="s">
        <v>23047</v>
      </c>
      <c r="C3606" s="171" t="s">
        <v>6</v>
      </c>
      <c r="D3606" s="172" t="s">
        <v>24076</v>
      </c>
    </row>
    <row r="3607" spans="1:4" ht="11.85" customHeight="1" x14ac:dyDescent="0.25">
      <c r="A3607" s="170" t="s">
        <v>23048</v>
      </c>
      <c r="B3607" s="170" t="s">
        <v>23049</v>
      </c>
      <c r="C3607" s="171" t="s">
        <v>6</v>
      </c>
      <c r="D3607" s="172" t="s">
        <v>26206</v>
      </c>
    </row>
    <row r="3608" spans="1:4" ht="11.85" customHeight="1" x14ac:dyDescent="0.25">
      <c r="A3608" s="170" t="s">
        <v>23050</v>
      </c>
      <c r="B3608" s="170" t="s">
        <v>23051</v>
      </c>
      <c r="C3608" s="171" t="s">
        <v>6</v>
      </c>
      <c r="D3608" s="172" t="s">
        <v>26207</v>
      </c>
    </row>
    <row r="3609" spans="1:4" ht="12" customHeight="1" x14ac:dyDescent="0.25">
      <c r="A3609" s="173" t="s">
        <v>23052</v>
      </c>
      <c r="B3609" s="173" t="s">
        <v>23053</v>
      </c>
      <c r="C3609" s="174" t="s">
        <v>6</v>
      </c>
      <c r="D3609" s="175" t="s">
        <v>26208</v>
      </c>
    </row>
    <row r="3610" spans="1:4" ht="7.35" customHeight="1" x14ac:dyDescent="0.3">
      <c r="A3610"/>
      <c r="B3610"/>
      <c r="C3610"/>
      <c r="D3610"/>
    </row>
    <row r="3611" spans="1:4" ht="1.65" customHeight="1" x14ac:dyDescent="0.3">
      <c r="A3611" s="406" t="s">
        <v>24710</v>
      </c>
      <c r="B3611" s="406"/>
      <c r="C3611"/>
      <c r="D3611"/>
    </row>
    <row r="3612" spans="1:4" ht="7.35" customHeight="1" x14ac:dyDescent="0.3">
      <c r="A3612" s="406"/>
      <c r="B3612" s="406"/>
      <c r="C3612"/>
      <c r="D3612"/>
    </row>
    <row r="3613" spans="1:4" ht="0.75" customHeight="1" x14ac:dyDescent="0.3">
      <c r="A3613"/>
      <c r="B3613"/>
      <c r="C3613"/>
      <c r="D3613"/>
    </row>
    <row r="3614" spans="1:4" ht="14.4" x14ac:dyDescent="0.3">
      <c r="A3614"/>
      <c r="B3614"/>
      <c r="C3614"/>
      <c r="D3614"/>
    </row>
    <row r="3615" spans="1:4" ht="13.5" customHeight="1" x14ac:dyDescent="0.3">
      <c r="A3615"/>
      <c r="B3615"/>
      <c r="C3615" s="404"/>
      <c r="D3615" s="404"/>
    </row>
    <row r="3616" spans="1:4" ht="48.6" customHeight="1" x14ac:dyDescent="0.3">
      <c r="A3616"/>
      <c r="B3616"/>
      <c r="C3616"/>
      <c r="D3616"/>
    </row>
    <row r="3617" spans="1:4" ht="13.5" customHeight="1" x14ac:dyDescent="0.3">
      <c r="A3617"/>
      <c r="B3617"/>
      <c r="C3617"/>
      <c r="D3617"/>
    </row>
    <row r="3618" spans="1:4" ht="11.1" customHeight="1" x14ac:dyDescent="0.3">
      <c r="A3618"/>
      <c r="B3618"/>
      <c r="C3618"/>
      <c r="D3618"/>
    </row>
    <row r="3619" spans="1:4" ht="11.25" customHeight="1" x14ac:dyDescent="0.25">
      <c r="A3619" s="405" t="s">
        <v>24685</v>
      </c>
      <c r="B3619" s="405"/>
      <c r="C3619" s="167"/>
      <c r="D3619" s="167"/>
    </row>
    <row r="3620" spans="1:4" ht="24.9" customHeight="1" x14ac:dyDescent="0.3">
      <c r="A3620"/>
      <c r="B3620"/>
      <c r="C3620"/>
      <c r="D3620"/>
    </row>
    <row r="3621" spans="1:4" ht="9" customHeight="1" x14ac:dyDescent="0.3">
      <c r="A3621" s="169" t="s">
        <v>17748</v>
      </c>
      <c r="B3621" s="169" t="s">
        <v>5161</v>
      </c>
      <c r="C3621"/>
      <c r="D3621"/>
    </row>
    <row r="3622" spans="1:4" ht="12.15" customHeight="1" x14ac:dyDescent="0.3">
      <c r="A3622"/>
      <c r="B3622"/>
      <c r="C3622"/>
      <c r="D3622"/>
    </row>
    <row r="3623" spans="1:4" ht="0.6" customHeight="1" x14ac:dyDescent="0.25">
      <c r="A3623" s="407" t="s">
        <v>23054</v>
      </c>
      <c r="B3623" s="407" t="s">
        <v>23055</v>
      </c>
      <c r="C3623" s="408" t="s">
        <v>6</v>
      </c>
      <c r="D3623" s="409" t="s">
        <v>26209</v>
      </c>
    </row>
    <row r="3624" spans="1:4" ht="11.4" customHeight="1" x14ac:dyDescent="0.25">
      <c r="A3624" s="407"/>
      <c r="B3624" s="407"/>
      <c r="C3624" s="408"/>
      <c r="D3624" s="409"/>
    </row>
    <row r="3625" spans="1:4" ht="11.85" customHeight="1" x14ac:dyDescent="0.25">
      <c r="A3625" s="170" t="s">
        <v>23056</v>
      </c>
      <c r="B3625" s="170" t="s">
        <v>23057</v>
      </c>
      <c r="C3625" s="171" t="s">
        <v>6</v>
      </c>
      <c r="D3625" s="172" t="s">
        <v>26210</v>
      </c>
    </row>
    <row r="3626" spans="1:4" ht="11.85" customHeight="1" x14ac:dyDescent="0.25">
      <c r="A3626" s="170" t="s">
        <v>23058</v>
      </c>
      <c r="B3626" s="170" t="s">
        <v>23059</v>
      </c>
      <c r="C3626" s="171" t="s">
        <v>6</v>
      </c>
      <c r="D3626" s="172" t="s">
        <v>24395</v>
      </c>
    </row>
    <row r="3627" spans="1:4" ht="11.85" customHeight="1" x14ac:dyDescent="0.25">
      <c r="A3627" s="170" t="s">
        <v>23060</v>
      </c>
      <c r="B3627" s="170" t="s">
        <v>23061</v>
      </c>
      <c r="C3627" s="171" t="s">
        <v>6</v>
      </c>
      <c r="D3627" s="172" t="s">
        <v>26211</v>
      </c>
    </row>
    <row r="3628" spans="1:4" ht="11.85" customHeight="1" x14ac:dyDescent="0.25">
      <c r="A3628" s="170" t="s">
        <v>23062</v>
      </c>
      <c r="B3628" s="170" t="s">
        <v>23063</v>
      </c>
      <c r="C3628" s="171" t="s">
        <v>6</v>
      </c>
      <c r="D3628" s="172" t="s">
        <v>24428</v>
      </c>
    </row>
    <row r="3629" spans="1:4" ht="12" customHeight="1" x14ac:dyDescent="0.25">
      <c r="A3629" s="170" t="s">
        <v>23064</v>
      </c>
      <c r="B3629" s="170" t="s">
        <v>23065</v>
      </c>
      <c r="C3629" s="171" t="s">
        <v>6</v>
      </c>
      <c r="D3629" s="172" t="s">
        <v>26212</v>
      </c>
    </row>
    <row r="3630" spans="1:4" ht="11.85" customHeight="1" x14ac:dyDescent="0.25">
      <c r="A3630" s="170" t="s">
        <v>23066</v>
      </c>
      <c r="B3630" s="170" t="s">
        <v>23067</v>
      </c>
      <c r="C3630" s="171" t="s">
        <v>6</v>
      </c>
      <c r="D3630" s="172" t="s">
        <v>26213</v>
      </c>
    </row>
    <row r="3631" spans="1:4" ht="11.85" customHeight="1" x14ac:dyDescent="0.25">
      <c r="A3631" s="170" t="s">
        <v>23068</v>
      </c>
      <c r="B3631" s="170" t="s">
        <v>23069</v>
      </c>
      <c r="C3631" s="171" t="s">
        <v>6</v>
      </c>
      <c r="D3631" s="172" t="s">
        <v>26214</v>
      </c>
    </row>
    <row r="3632" spans="1:4" ht="11.85" customHeight="1" x14ac:dyDescent="0.25">
      <c r="A3632" s="170" t="s">
        <v>23070</v>
      </c>
      <c r="B3632" s="170" t="s">
        <v>23071</v>
      </c>
      <c r="C3632" s="171" t="s">
        <v>6</v>
      </c>
      <c r="D3632" s="172" t="s">
        <v>26215</v>
      </c>
    </row>
    <row r="3633" spans="1:4" ht="11.85" customHeight="1" x14ac:dyDescent="0.25">
      <c r="A3633" s="170" t="s">
        <v>23072</v>
      </c>
      <c r="B3633" s="170" t="s">
        <v>23073</v>
      </c>
      <c r="C3633" s="171" t="s">
        <v>6</v>
      </c>
      <c r="D3633" s="172" t="s">
        <v>26216</v>
      </c>
    </row>
    <row r="3634" spans="1:4" ht="11.85" customHeight="1" x14ac:dyDescent="0.25">
      <c r="A3634" s="170" t="s">
        <v>23074</v>
      </c>
      <c r="B3634" s="170" t="s">
        <v>23075</v>
      </c>
      <c r="C3634" s="171" t="s">
        <v>6</v>
      </c>
      <c r="D3634" s="172" t="s">
        <v>26217</v>
      </c>
    </row>
    <row r="3635" spans="1:4" ht="12" customHeight="1" x14ac:dyDescent="0.25">
      <c r="A3635" s="170" t="s">
        <v>23076</v>
      </c>
      <c r="B3635" s="170" t="s">
        <v>23077</v>
      </c>
      <c r="C3635" s="171" t="s">
        <v>6</v>
      </c>
      <c r="D3635" s="172" t="s">
        <v>26218</v>
      </c>
    </row>
    <row r="3636" spans="1:4" ht="21.9" customHeight="1" x14ac:dyDescent="0.25">
      <c r="A3636" s="170" t="s">
        <v>23078</v>
      </c>
      <c r="B3636" s="170" t="s">
        <v>23079</v>
      </c>
      <c r="C3636" s="171" t="s">
        <v>18677</v>
      </c>
      <c r="D3636" s="172" t="s">
        <v>25115</v>
      </c>
    </row>
    <row r="3637" spans="1:4" ht="11.85" customHeight="1" x14ac:dyDescent="0.25">
      <c r="A3637" s="170" t="s">
        <v>23080</v>
      </c>
      <c r="B3637" s="170" t="s">
        <v>23081</v>
      </c>
      <c r="C3637" s="171" t="s">
        <v>6</v>
      </c>
      <c r="D3637" s="172" t="s">
        <v>26219</v>
      </c>
    </row>
    <row r="3638" spans="1:4" ht="11.85" customHeight="1" x14ac:dyDescent="0.25">
      <c r="A3638" s="170" t="s">
        <v>23082</v>
      </c>
      <c r="B3638" s="170" t="s">
        <v>23083</v>
      </c>
      <c r="C3638" s="171" t="s">
        <v>6</v>
      </c>
      <c r="D3638" s="172" t="s">
        <v>26220</v>
      </c>
    </row>
    <row r="3639" spans="1:4" ht="11.85" customHeight="1" x14ac:dyDescent="0.25">
      <c r="A3639" s="170" t="s">
        <v>23084</v>
      </c>
      <c r="B3639" s="170" t="s">
        <v>23085</v>
      </c>
      <c r="C3639" s="171" t="s">
        <v>47</v>
      </c>
      <c r="D3639" s="172" t="s">
        <v>26221</v>
      </c>
    </row>
    <row r="3640" spans="1:4" ht="32.25" customHeight="1" x14ac:dyDescent="0.25">
      <c r="A3640" s="170" t="s">
        <v>23086</v>
      </c>
      <c r="B3640" s="170" t="s">
        <v>23087</v>
      </c>
      <c r="C3640" s="171" t="s">
        <v>37</v>
      </c>
      <c r="D3640" s="172" t="s">
        <v>26222</v>
      </c>
    </row>
    <row r="3641" spans="1:4" ht="11.85" customHeight="1" x14ac:dyDescent="0.25">
      <c r="A3641" s="170" t="s">
        <v>23088</v>
      </c>
      <c r="B3641" s="170" t="s">
        <v>23089</v>
      </c>
      <c r="C3641" s="171" t="s">
        <v>37</v>
      </c>
      <c r="D3641" s="172" t="s">
        <v>26223</v>
      </c>
    </row>
    <row r="3642" spans="1:4" ht="11.85" customHeight="1" x14ac:dyDescent="0.25">
      <c r="A3642" s="170" t="s">
        <v>23090</v>
      </c>
      <c r="B3642" s="170" t="s">
        <v>23091</v>
      </c>
      <c r="C3642" s="171" t="s">
        <v>6</v>
      </c>
      <c r="D3642" s="172" t="s">
        <v>25144</v>
      </c>
    </row>
    <row r="3643" spans="1:4" ht="11.85" customHeight="1" x14ac:dyDescent="0.25">
      <c r="A3643" s="170" t="s">
        <v>23092</v>
      </c>
      <c r="B3643" s="170" t="s">
        <v>23093</v>
      </c>
      <c r="C3643" s="171" t="s">
        <v>37</v>
      </c>
      <c r="D3643" s="172" t="s">
        <v>26224</v>
      </c>
    </row>
    <row r="3644" spans="1:4" ht="12" customHeight="1" x14ac:dyDescent="0.25">
      <c r="A3644" s="170" t="s">
        <v>23094</v>
      </c>
      <c r="B3644" s="170" t="s">
        <v>23095</v>
      </c>
      <c r="C3644" s="171" t="s">
        <v>47</v>
      </c>
      <c r="D3644" s="172" t="s">
        <v>26225</v>
      </c>
    </row>
    <row r="3645" spans="1:4" ht="11.85" customHeight="1" x14ac:dyDescent="0.25">
      <c r="A3645" s="170" t="s">
        <v>23096</v>
      </c>
      <c r="B3645" s="170" t="s">
        <v>23097</v>
      </c>
      <c r="C3645" s="171" t="s">
        <v>37</v>
      </c>
      <c r="D3645" s="172" t="s">
        <v>26226</v>
      </c>
    </row>
    <row r="3646" spans="1:4" ht="11.85" customHeight="1" x14ac:dyDescent="0.25">
      <c r="A3646" s="170" t="s">
        <v>23098</v>
      </c>
      <c r="B3646" s="170" t="s">
        <v>23099</v>
      </c>
      <c r="C3646" s="171" t="s">
        <v>47</v>
      </c>
      <c r="D3646" s="172" t="s">
        <v>26227</v>
      </c>
    </row>
    <row r="3647" spans="1:4" ht="11.85" customHeight="1" x14ac:dyDescent="0.25">
      <c r="A3647" s="170" t="s">
        <v>23100</v>
      </c>
      <c r="B3647" s="170" t="s">
        <v>23101</v>
      </c>
      <c r="C3647" s="171" t="s">
        <v>6</v>
      </c>
      <c r="D3647" s="172" t="s">
        <v>26228</v>
      </c>
    </row>
    <row r="3648" spans="1:4" ht="11.85" customHeight="1" x14ac:dyDescent="0.25">
      <c r="A3648" s="170" t="s">
        <v>23102</v>
      </c>
      <c r="B3648" s="170" t="s">
        <v>23103</v>
      </c>
      <c r="C3648" s="171" t="s">
        <v>17789</v>
      </c>
      <c r="D3648" s="172" t="s">
        <v>24704</v>
      </c>
    </row>
    <row r="3649" spans="1:4" ht="12" customHeight="1" x14ac:dyDescent="0.25">
      <c r="A3649" s="170" t="s">
        <v>23104</v>
      </c>
      <c r="B3649" s="170" t="s">
        <v>23105</v>
      </c>
      <c r="C3649" s="171" t="s">
        <v>37</v>
      </c>
      <c r="D3649" s="172" t="s">
        <v>24416</v>
      </c>
    </row>
    <row r="3650" spans="1:4" ht="11.85" customHeight="1" x14ac:dyDescent="0.25">
      <c r="A3650" s="170" t="s">
        <v>23106</v>
      </c>
      <c r="B3650" s="170" t="s">
        <v>23107</v>
      </c>
      <c r="C3650" s="171" t="s">
        <v>37</v>
      </c>
      <c r="D3650" s="172" t="s">
        <v>26229</v>
      </c>
    </row>
    <row r="3651" spans="1:4" ht="11.85" customHeight="1" x14ac:dyDescent="0.25">
      <c r="A3651" s="170" t="s">
        <v>23108</v>
      </c>
      <c r="B3651" s="170" t="s">
        <v>23109</v>
      </c>
      <c r="C3651" s="171" t="s">
        <v>6</v>
      </c>
      <c r="D3651" s="172" t="s">
        <v>26230</v>
      </c>
    </row>
    <row r="3652" spans="1:4" ht="11.85" customHeight="1" x14ac:dyDescent="0.25">
      <c r="A3652" s="170" t="s">
        <v>23110</v>
      </c>
      <c r="B3652" s="170" t="s">
        <v>23111</v>
      </c>
      <c r="C3652" s="171" t="s">
        <v>37</v>
      </c>
      <c r="D3652" s="172" t="s">
        <v>26231</v>
      </c>
    </row>
    <row r="3653" spans="1:4" ht="11.85" customHeight="1" x14ac:dyDescent="0.25">
      <c r="A3653" s="170" t="s">
        <v>23112</v>
      </c>
      <c r="B3653" s="170" t="s">
        <v>23113</v>
      </c>
      <c r="C3653" s="171" t="s">
        <v>37</v>
      </c>
      <c r="D3653" s="172" t="s">
        <v>26232</v>
      </c>
    </row>
    <row r="3654" spans="1:4" ht="11.85" customHeight="1" x14ac:dyDescent="0.25">
      <c r="A3654" s="170" t="s">
        <v>23114</v>
      </c>
      <c r="B3654" s="170" t="s">
        <v>23115</v>
      </c>
      <c r="C3654" s="171" t="s">
        <v>37</v>
      </c>
      <c r="D3654" s="172" t="s">
        <v>26233</v>
      </c>
    </row>
    <row r="3655" spans="1:4" ht="12" customHeight="1" x14ac:dyDescent="0.25">
      <c r="A3655" s="170" t="s">
        <v>23116</v>
      </c>
      <c r="B3655" s="170" t="s">
        <v>23117</v>
      </c>
      <c r="C3655" s="171" t="s">
        <v>37</v>
      </c>
      <c r="D3655" s="172" t="s">
        <v>17704</v>
      </c>
    </row>
    <row r="3656" spans="1:4" ht="11.85" customHeight="1" x14ac:dyDescent="0.25">
      <c r="A3656" s="170" t="s">
        <v>23118</v>
      </c>
      <c r="B3656" s="170" t="s">
        <v>23119</v>
      </c>
      <c r="C3656" s="171" t="s">
        <v>37</v>
      </c>
      <c r="D3656" s="172" t="s">
        <v>24338</v>
      </c>
    </row>
    <row r="3657" spans="1:4" ht="11.85" customHeight="1" x14ac:dyDescent="0.25">
      <c r="A3657" s="170" t="s">
        <v>23120</v>
      </c>
      <c r="B3657" s="170" t="s">
        <v>23121</v>
      </c>
      <c r="C3657" s="171" t="s">
        <v>37</v>
      </c>
      <c r="D3657" s="172" t="s">
        <v>24301</v>
      </c>
    </row>
    <row r="3658" spans="1:4" ht="11.85" customHeight="1" x14ac:dyDescent="0.25">
      <c r="A3658" s="170" t="s">
        <v>23122</v>
      </c>
      <c r="B3658" s="170" t="s">
        <v>23123</v>
      </c>
      <c r="C3658" s="171" t="s">
        <v>37</v>
      </c>
      <c r="D3658" s="172" t="s">
        <v>24487</v>
      </c>
    </row>
    <row r="3659" spans="1:4" ht="11.85" customHeight="1" x14ac:dyDescent="0.25">
      <c r="A3659" s="170" t="s">
        <v>23124</v>
      </c>
      <c r="B3659" s="170" t="s">
        <v>23125</v>
      </c>
      <c r="C3659" s="171" t="s">
        <v>37</v>
      </c>
      <c r="D3659" s="172" t="s">
        <v>26234</v>
      </c>
    </row>
    <row r="3660" spans="1:4" ht="12" customHeight="1" x14ac:dyDescent="0.25">
      <c r="A3660" s="170" t="s">
        <v>23126</v>
      </c>
      <c r="B3660" s="170" t="s">
        <v>23127</v>
      </c>
      <c r="C3660" s="171" t="s">
        <v>37</v>
      </c>
      <c r="D3660" s="172" t="s">
        <v>24083</v>
      </c>
    </row>
    <row r="3661" spans="1:4" ht="11.85" customHeight="1" x14ac:dyDescent="0.25">
      <c r="A3661" s="170" t="s">
        <v>23128</v>
      </c>
      <c r="B3661" s="170" t="s">
        <v>23129</v>
      </c>
      <c r="C3661" s="171" t="s">
        <v>37</v>
      </c>
      <c r="D3661" s="172" t="s">
        <v>26235</v>
      </c>
    </row>
    <row r="3662" spans="1:4" ht="11.85" customHeight="1" x14ac:dyDescent="0.25">
      <c r="A3662" s="170" t="s">
        <v>23130</v>
      </c>
      <c r="B3662" s="170" t="s">
        <v>23131</v>
      </c>
      <c r="C3662" s="171" t="s">
        <v>37</v>
      </c>
      <c r="D3662" s="172" t="s">
        <v>26236</v>
      </c>
    </row>
    <row r="3663" spans="1:4" ht="11.85" customHeight="1" x14ac:dyDescent="0.25">
      <c r="A3663" s="170" t="s">
        <v>23132</v>
      </c>
      <c r="B3663" s="170" t="s">
        <v>23133</v>
      </c>
      <c r="C3663" s="171" t="s">
        <v>37</v>
      </c>
      <c r="D3663" s="172" t="s">
        <v>26237</v>
      </c>
    </row>
    <row r="3664" spans="1:4" ht="11.85" customHeight="1" x14ac:dyDescent="0.25">
      <c r="A3664" s="170" t="s">
        <v>23134</v>
      </c>
      <c r="B3664" s="170" t="s">
        <v>23135</v>
      </c>
      <c r="C3664" s="171" t="s">
        <v>37</v>
      </c>
      <c r="D3664" s="172" t="s">
        <v>26238</v>
      </c>
    </row>
    <row r="3665" spans="1:4" ht="12" customHeight="1" x14ac:dyDescent="0.25">
      <c r="A3665" s="170" t="s">
        <v>23136</v>
      </c>
      <c r="B3665" s="170" t="s">
        <v>23137</v>
      </c>
      <c r="C3665" s="171" t="s">
        <v>37</v>
      </c>
      <c r="D3665" s="172" t="s">
        <v>26239</v>
      </c>
    </row>
    <row r="3666" spans="1:4" ht="11.85" customHeight="1" x14ac:dyDescent="0.25">
      <c r="A3666" s="170" t="s">
        <v>23138</v>
      </c>
      <c r="B3666" s="170" t="s">
        <v>23139</v>
      </c>
      <c r="C3666" s="171" t="s">
        <v>37</v>
      </c>
      <c r="D3666" s="172" t="s">
        <v>26240</v>
      </c>
    </row>
    <row r="3667" spans="1:4" ht="21.9" customHeight="1" x14ac:dyDescent="0.25">
      <c r="A3667" s="170" t="s">
        <v>23140</v>
      </c>
      <c r="B3667" s="170" t="s">
        <v>23141</v>
      </c>
      <c r="C3667" s="171" t="s">
        <v>37</v>
      </c>
      <c r="D3667" s="172" t="s">
        <v>26241</v>
      </c>
    </row>
    <row r="3668" spans="1:4" ht="11.85" customHeight="1" x14ac:dyDescent="0.25">
      <c r="A3668" s="170" t="s">
        <v>23142</v>
      </c>
      <c r="B3668" s="170" t="s">
        <v>23143</v>
      </c>
      <c r="C3668" s="171" t="s">
        <v>37</v>
      </c>
      <c r="D3668" s="172" t="s">
        <v>26242</v>
      </c>
    </row>
    <row r="3669" spans="1:4" ht="21.9" customHeight="1" x14ac:dyDescent="0.25">
      <c r="A3669" s="170" t="s">
        <v>23144</v>
      </c>
      <c r="B3669" s="170" t="s">
        <v>23145</v>
      </c>
      <c r="C3669" s="171" t="s">
        <v>6</v>
      </c>
      <c r="D3669" s="172" t="s">
        <v>26243</v>
      </c>
    </row>
    <row r="3670" spans="1:4" ht="17.399999999999999" customHeight="1" x14ac:dyDescent="0.25">
      <c r="A3670" s="173" t="s">
        <v>23146</v>
      </c>
      <c r="B3670" s="173" t="s">
        <v>23147</v>
      </c>
      <c r="C3670" s="174" t="s">
        <v>37</v>
      </c>
      <c r="D3670" s="175" t="s">
        <v>26244</v>
      </c>
    </row>
    <row r="3671" spans="1:4" ht="1.65" customHeight="1" x14ac:dyDescent="0.3">
      <c r="A3671"/>
      <c r="B3671"/>
      <c r="C3671"/>
      <c r="D3671"/>
    </row>
    <row r="3672" spans="1:4" ht="7.35" customHeight="1" x14ac:dyDescent="0.3">
      <c r="A3672" s="406" t="s">
        <v>24710</v>
      </c>
      <c r="B3672" s="406"/>
      <c r="C3672"/>
      <c r="D3672"/>
    </row>
    <row r="3673" spans="1:4" ht="0.75" customHeight="1" x14ac:dyDescent="0.3">
      <c r="A3673" s="406"/>
      <c r="B3673" s="406"/>
      <c r="C3673"/>
      <c r="D3673"/>
    </row>
    <row r="3674" spans="1:4" ht="14.4" x14ac:dyDescent="0.3">
      <c r="A3674"/>
      <c r="B3674"/>
      <c r="C3674"/>
      <c r="D3674"/>
    </row>
    <row r="3675" spans="1:4" ht="13.5" customHeight="1" x14ac:dyDescent="0.3">
      <c r="A3675"/>
      <c r="B3675"/>
      <c r="C3675"/>
      <c r="D3675"/>
    </row>
    <row r="3676" spans="1:4" ht="48.6" customHeight="1" x14ac:dyDescent="0.3">
      <c r="A3676"/>
      <c r="B3676"/>
      <c r="C3676" s="404"/>
      <c r="D3676" s="404"/>
    </row>
    <row r="3677" spans="1:4" ht="13.5" customHeight="1" x14ac:dyDescent="0.3">
      <c r="A3677"/>
      <c r="B3677"/>
      <c r="C3677"/>
      <c r="D3677"/>
    </row>
    <row r="3678" spans="1:4" ht="11.1" customHeight="1" x14ac:dyDescent="0.3">
      <c r="A3678"/>
      <c r="B3678"/>
      <c r="C3678"/>
      <c r="D3678"/>
    </row>
    <row r="3679" spans="1:4" ht="11.25" customHeight="1" x14ac:dyDescent="0.3">
      <c r="A3679"/>
      <c r="B3679"/>
      <c r="C3679"/>
      <c r="D3679"/>
    </row>
    <row r="3680" spans="1:4" ht="24.9" customHeight="1" x14ac:dyDescent="0.25">
      <c r="A3680" s="405" t="s">
        <v>24685</v>
      </c>
      <c r="B3680" s="405"/>
      <c r="C3680" s="167"/>
      <c r="D3680" s="167"/>
    </row>
    <row r="3681" spans="1:4" ht="9" customHeight="1" x14ac:dyDescent="0.3">
      <c r="A3681"/>
      <c r="B3681"/>
      <c r="C3681"/>
      <c r="D3681"/>
    </row>
    <row r="3682" spans="1:4" ht="12.15" customHeight="1" x14ac:dyDescent="0.3">
      <c r="A3682" s="169" t="s">
        <v>17748</v>
      </c>
      <c r="B3682" s="169" t="s">
        <v>5161</v>
      </c>
      <c r="C3682"/>
      <c r="D3682"/>
    </row>
    <row r="3683" spans="1:4" ht="0.6" customHeight="1" x14ac:dyDescent="0.3">
      <c r="A3683"/>
      <c r="B3683"/>
      <c r="C3683"/>
      <c r="D3683"/>
    </row>
    <row r="3684" spans="1:4" ht="11.4" customHeight="1" x14ac:dyDescent="0.25">
      <c r="A3684" s="407" t="s">
        <v>23148</v>
      </c>
      <c r="B3684" s="407" t="s">
        <v>23149</v>
      </c>
      <c r="C3684" s="408" t="s">
        <v>6</v>
      </c>
      <c r="D3684" s="409" t="s">
        <v>26245</v>
      </c>
    </row>
    <row r="3685" spans="1:4" ht="11.85" customHeight="1" x14ac:dyDescent="0.25">
      <c r="A3685" s="407"/>
      <c r="B3685" s="407"/>
      <c r="C3685" s="408"/>
      <c r="D3685" s="409"/>
    </row>
    <row r="3686" spans="1:4" ht="11.85" customHeight="1" x14ac:dyDescent="0.25">
      <c r="A3686" s="170" t="s">
        <v>23150</v>
      </c>
      <c r="B3686" s="170" t="s">
        <v>23151</v>
      </c>
      <c r="C3686" s="171" t="s">
        <v>44</v>
      </c>
      <c r="D3686" s="172" t="s">
        <v>26246</v>
      </c>
    </row>
    <row r="3687" spans="1:4" ht="11.85" customHeight="1" x14ac:dyDescent="0.25">
      <c r="A3687" s="170" t="s">
        <v>23152</v>
      </c>
      <c r="B3687" s="170" t="s">
        <v>23153</v>
      </c>
      <c r="C3687" s="171" t="s">
        <v>37</v>
      </c>
      <c r="D3687" s="172" t="s">
        <v>26247</v>
      </c>
    </row>
    <row r="3688" spans="1:4" ht="11.85" customHeight="1" x14ac:dyDescent="0.25">
      <c r="A3688" s="170" t="s">
        <v>23154</v>
      </c>
      <c r="B3688" s="170" t="s">
        <v>23155</v>
      </c>
      <c r="C3688" s="171" t="s">
        <v>44</v>
      </c>
      <c r="D3688" s="172" t="s">
        <v>26248</v>
      </c>
    </row>
    <row r="3689" spans="1:4" ht="12" customHeight="1" x14ac:dyDescent="0.25">
      <c r="A3689" s="170" t="s">
        <v>23156</v>
      </c>
      <c r="B3689" s="170" t="s">
        <v>23157</v>
      </c>
      <c r="C3689" s="171" t="s">
        <v>37</v>
      </c>
      <c r="D3689" s="172" t="s">
        <v>26249</v>
      </c>
    </row>
    <row r="3690" spans="1:4" ht="11.85" customHeight="1" x14ac:dyDescent="0.25">
      <c r="A3690" s="170" t="s">
        <v>23158</v>
      </c>
      <c r="B3690" s="170" t="s">
        <v>23159</v>
      </c>
      <c r="C3690" s="171" t="s">
        <v>37</v>
      </c>
      <c r="D3690" s="172" t="s">
        <v>24709</v>
      </c>
    </row>
    <row r="3691" spans="1:4" ht="11.85" customHeight="1" x14ac:dyDescent="0.25">
      <c r="A3691" s="170" t="s">
        <v>23160</v>
      </c>
      <c r="B3691" s="170" t="s">
        <v>23161</v>
      </c>
      <c r="C3691" s="171" t="s">
        <v>37</v>
      </c>
      <c r="D3691" s="172" t="s">
        <v>24711</v>
      </c>
    </row>
    <row r="3692" spans="1:4" ht="11.85" customHeight="1" x14ac:dyDescent="0.25">
      <c r="A3692" s="170" t="s">
        <v>23162</v>
      </c>
      <c r="B3692" s="170" t="s">
        <v>23163</v>
      </c>
      <c r="C3692" s="171" t="s">
        <v>37</v>
      </c>
      <c r="D3692" s="172" t="s">
        <v>26250</v>
      </c>
    </row>
    <row r="3693" spans="1:4" ht="11.85" customHeight="1" x14ac:dyDescent="0.25">
      <c r="A3693" s="170" t="s">
        <v>23164</v>
      </c>
      <c r="B3693" s="170" t="s">
        <v>23165</v>
      </c>
      <c r="C3693" s="171" t="s">
        <v>37</v>
      </c>
      <c r="D3693" s="172" t="s">
        <v>26251</v>
      </c>
    </row>
    <row r="3694" spans="1:4" ht="11.85" customHeight="1" x14ac:dyDescent="0.25">
      <c r="A3694" s="170" t="s">
        <v>23166</v>
      </c>
      <c r="B3694" s="170" t="s">
        <v>23167</v>
      </c>
      <c r="C3694" s="171" t="s">
        <v>37</v>
      </c>
      <c r="D3694" s="172" t="s">
        <v>26252</v>
      </c>
    </row>
    <row r="3695" spans="1:4" ht="12" customHeight="1" x14ac:dyDescent="0.25">
      <c r="A3695" s="170" t="s">
        <v>23168</v>
      </c>
      <c r="B3695" s="170" t="s">
        <v>23169</v>
      </c>
      <c r="C3695" s="171" t="s">
        <v>44</v>
      </c>
      <c r="D3695" s="172" t="s">
        <v>24504</v>
      </c>
    </row>
    <row r="3696" spans="1:4" ht="11.85" customHeight="1" x14ac:dyDescent="0.25">
      <c r="A3696" s="170" t="s">
        <v>23170</v>
      </c>
      <c r="B3696" s="170" t="s">
        <v>23171</v>
      </c>
      <c r="C3696" s="171" t="s">
        <v>44</v>
      </c>
      <c r="D3696" s="172" t="s">
        <v>26253</v>
      </c>
    </row>
    <row r="3697" spans="1:4" ht="11.85" customHeight="1" x14ac:dyDescent="0.25">
      <c r="A3697" s="170" t="s">
        <v>23172</v>
      </c>
      <c r="B3697" s="170" t="s">
        <v>23173</v>
      </c>
      <c r="C3697" s="171" t="s">
        <v>47</v>
      </c>
      <c r="D3697" s="172" t="s">
        <v>26254</v>
      </c>
    </row>
    <row r="3698" spans="1:4" ht="11.85" customHeight="1" x14ac:dyDescent="0.25">
      <c r="A3698" s="170" t="s">
        <v>23174</v>
      </c>
      <c r="B3698" s="170" t="s">
        <v>23175</v>
      </c>
      <c r="C3698" s="171" t="s">
        <v>47</v>
      </c>
      <c r="D3698" s="172" t="s">
        <v>24536</v>
      </c>
    </row>
    <row r="3699" spans="1:4" ht="11.85" customHeight="1" x14ac:dyDescent="0.25">
      <c r="A3699" s="170" t="s">
        <v>23176</v>
      </c>
      <c r="B3699" s="170" t="s">
        <v>23177</v>
      </c>
      <c r="C3699" s="171" t="s">
        <v>47</v>
      </c>
      <c r="D3699" s="172" t="s">
        <v>24083</v>
      </c>
    </row>
    <row r="3700" spans="1:4" ht="12" customHeight="1" x14ac:dyDescent="0.25">
      <c r="A3700" s="170" t="s">
        <v>23178</v>
      </c>
      <c r="B3700" s="170" t="s">
        <v>23179</v>
      </c>
      <c r="C3700" s="171" t="s">
        <v>6</v>
      </c>
      <c r="D3700" s="172" t="s">
        <v>26255</v>
      </c>
    </row>
    <row r="3701" spans="1:4" ht="21.9" customHeight="1" x14ac:dyDescent="0.25">
      <c r="A3701" s="170" t="s">
        <v>23181</v>
      </c>
      <c r="B3701" s="170" t="s">
        <v>23182</v>
      </c>
      <c r="C3701" s="171" t="s">
        <v>6</v>
      </c>
      <c r="D3701" s="172" t="s">
        <v>26256</v>
      </c>
    </row>
    <row r="3702" spans="1:4" ht="32.25" customHeight="1" x14ac:dyDescent="0.25">
      <c r="A3702" s="170" t="s">
        <v>23183</v>
      </c>
      <c r="B3702" s="170" t="s">
        <v>23184</v>
      </c>
      <c r="C3702" s="171" t="s">
        <v>6</v>
      </c>
      <c r="D3702" s="172" t="s">
        <v>26257</v>
      </c>
    </row>
    <row r="3703" spans="1:4" ht="32.25" customHeight="1" x14ac:dyDescent="0.25">
      <c r="A3703" s="170" t="s">
        <v>23185</v>
      </c>
      <c r="B3703" s="170" t="s">
        <v>23186</v>
      </c>
      <c r="C3703" s="171" t="s">
        <v>44</v>
      </c>
      <c r="D3703" s="172" t="s">
        <v>17693</v>
      </c>
    </row>
    <row r="3704" spans="1:4" ht="32.25" customHeight="1" x14ac:dyDescent="0.25">
      <c r="A3704" s="170" t="s">
        <v>23187</v>
      </c>
      <c r="B3704" s="170" t="s">
        <v>23188</v>
      </c>
      <c r="C3704" s="171" t="s">
        <v>6</v>
      </c>
      <c r="D3704" s="172" t="s">
        <v>26258</v>
      </c>
    </row>
    <row r="3705" spans="1:4" ht="32.25" customHeight="1" x14ac:dyDescent="0.25">
      <c r="A3705" s="170" t="s">
        <v>23189</v>
      </c>
      <c r="B3705" s="170" t="s">
        <v>23190</v>
      </c>
      <c r="C3705" s="171" t="s">
        <v>6</v>
      </c>
      <c r="D3705" s="172" t="s">
        <v>26259</v>
      </c>
    </row>
    <row r="3706" spans="1:4" ht="32.25" customHeight="1" x14ac:dyDescent="0.25">
      <c r="A3706" s="170" t="s">
        <v>23191</v>
      </c>
      <c r="B3706" s="170" t="s">
        <v>23192</v>
      </c>
      <c r="C3706" s="171" t="s">
        <v>37</v>
      </c>
      <c r="D3706" s="172" t="s">
        <v>26260</v>
      </c>
    </row>
    <row r="3707" spans="1:4" ht="32.25" customHeight="1" x14ac:dyDescent="0.25">
      <c r="A3707" s="170" t="s">
        <v>23193</v>
      </c>
      <c r="B3707" s="170" t="s">
        <v>23194</v>
      </c>
      <c r="C3707" s="171" t="s">
        <v>6</v>
      </c>
      <c r="D3707" s="172" t="s">
        <v>26261</v>
      </c>
    </row>
    <row r="3708" spans="1:4" ht="11.85" customHeight="1" x14ac:dyDescent="0.25">
      <c r="A3708" s="170" t="s">
        <v>23195</v>
      </c>
      <c r="B3708" s="170" t="s">
        <v>23196</v>
      </c>
      <c r="C3708" s="171" t="s">
        <v>6</v>
      </c>
      <c r="D3708" s="172" t="s">
        <v>26262</v>
      </c>
    </row>
    <row r="3709" spans="1:4" ht="11.85" customHeight="1" x14ac:dyDescent="0.25">
      <c r="A3709" s="170" t="s">
        <v>23197</v>
      </c>
      <c r="B3709" s="170" t="s">
        <v>23198</v>
      </c>
      <c r="C3709" s="171" t="s">
        <v>37</v>
      </c>
      <c r="D3709" s="172" t="s">
        <v>17705</v>
      </c>
    </row>
    <row r="3710" spans="1:4" ht="12" customHeight="1" x14ac:dyDescent="0.25">
      <c r="A3710" s="170" t="s">
        <v>23199</v>
      </c>
      <c r="B3710" s="170" t="s">
        <v>23200</v>
      </c>
      <c r="C3710" s="171" t="s">
        <v>17789</v>
      </c>
      <c r="D3710" s="172" t="s">
        <v>24704</v>
      </c>
    </row>
    <row r="3711" spans="1:4" ht="11.85" customHeight="1" x14ac:dyDescent="0.25">
      <c r="A3711" s="170" t="s">
        <v>23201</v>
      </c>
      <c r="B3711" s="170" t="s">
        <v>23202</v>
      </c>
      <c r="C3711" s="171" t="s">
        <v>48</v>
      </c>
      <c r="D3711" s="172" t="s">
        <v>26263</v>
      </c>
    </row>
    <row r="3712" spans="1:4" ht="21.9" customHeight="1" x14ac:dyDescent="0.25">
      <c r="A3712" s="170" t="s">
        <v>23203</v>
      </c>
      <c r="B3712" s="170" t="s">
        <v>23204</v>
      </c>
      <c r="C3712" s="171" t="s">
        <v>6</v>
      </c>
      <c r="D3712" s="172" t="s">
        <v>26264</v>
      </c>
    </row>
    <row r="3713" spans="1:4" ht="11.85" customHeight="1" x14ac:dyDescent="0.25">
      <c r="A3713" s="170" t="s">
        <v>23205</v>
      </c>
      <c r="B3713" s="170" t="s">
        <v>23206</v>
      </c>
      <c r="C3713" s="171" t="s">
        <v>6</v>
      </c>
      <c r="D3713" s="172" t="s">
        <v>26264</v>
      </c>
    </row>
    <row r="3714" spans="1:4" ht="21.9" customHeight="1" x14ac:dyDescent="0.25">
      <c r="A3714" s="170" t="s">
        <v>23207</v>
      </c>
      <c r="B3714" s="170" t="s">
        <v>23208</v>
      </c>
      <c r="C3714" s="171" t="s">
        <v>47</v>
      </c>
      <c r="D3714" s="172" t="s">
        <v>25554</v>
      </c>
    </row>
    <row r="3715" spans="1:4" ht="21.9" customHeight="1" x14ac:dyDescent="0.25">
      <c r="A3715" s="170" t="s">
        <v>23209</v>
      </c>
      <c r="B3715" s="170" t="s">
        <v>23210</v>
      </c>
      <c r="C3715" s="171" t="s">
        <v>47</v>
      </c>
      <c r="D3715" s="172" t="s">
        <v>24551</v>
      </c>
    </row>
    <row r="3716" spans="1:4" ht="21.9" customHeight="1" x14ac:dyDescent="0.25">
      <c r="A3716" s="170" t="s">
        <v>23211</v>
      </c>
      <c r="B3716" s="170" t="s">
        <v>23212</v>
      </c>
      <c r="C3716" s="171" t="s">
        <v>47</v>
      </c>
      <c r="D3716" s="172" t="s">
        <v>26265</v>
      </c>
    </row>
    <row r="3717" spans="1:4" ht="11.85" customHeight="1" x14ac:dyDescent="0.25">
      <c r="A3717" s="170" t="s">
        <v>23213</v>
      </c>
      <c r="B3717" s="170" t="s">
        <v>23214</v>
      </c>
      <c r="C3717" s="171" t="s">
        <v>6</v>
      </c>
      <c r="D3717" s="172" t="s">
        <v>26266</v>
      </c>
    </row>
    <row r="3718" spans="1:4" ht="12" customHeight="1" x14ac:dyDescent="0.25">
      <c r="A3718" s="170" t="s">
        <v>23215</v>
      </c>
      <c r="B3718" s="170" t="s">
        <v>23216</v>
      </c>
      <c r="C3718" s="171" t="s">
        <v>6</v>
      </c>
      <c r="D3718" s="172" t="s">
        <v>26267</v>
      </c>
    </row>
    <row r="3719" spans="1:4" ht="24.6" customHeight="1" x14ac:dyDescent="0.25">
      <c r="A3719" s="173" t="s">
        <v>23217</v>
      </c>
      <c r="B3719" s="173" t="s">
        <v>23218</v>
      </c>
      <c r="C3719" s="174" t="s">
        <v>47</v>
      </c>
      <c r="D3719" s="175" t="s">
        <v>26268</v>
      </c>
    </row>
    <row r="3720" spans="1:4" ht="1.65" customHeight="1" x14ac:dyDescent="0.3">
      <c r="A3720"/>
      <c r="B3720"/>
      <c r="C3720"/>
      <c r="D3720"/>
    </row>
    <row r="3721" spans="1:4" ht="7.35" customHeight="1" x14ac:dyDescent="0.3">
      <c r="A3721" s="406" t="s">
        <v>24710</v>
      </c>
      <c r="B3721" s="406"/>
      <c r="C3721"/>
      <c r="D3721"/>
    </row>
    <row r="3722" spans="1:4" ht="0.75" customHeight="1" x14ac:dyDescent="0.3">
      <c r="A3722" s="406"/>
      <c r="B3722" s="406"/>
      <c r="C3722"/>
      <c r="D3722"/>
    </row>
    <row r="3723" spans="1:4" ht="14.4" x14ac:dyDescent="0.3">
      <c r="A3723"/>
      <c r="B3723"/>
      <c r="C3723"/>
      <c r="D3723"/>
    </row>
    <row r="3724" spans="1:4" ht="13.5" customHeight="1" x14ac:dyDescent="0.3">
      <c r="A3724"/>
      <c r="B3724"/>
      <c r="C3724"/>
      <c r="D3724"/>
    </row>
    <row r="3725" spans="1:4" ht="48.6" customHeight="1" x14ac:dyDescent="0.3">
      <c r="A3725"/>
      <c r="B3725"/>
      <c r="C3725" s="404"/>
      <c r="D3725" s="404"/>
    </row>
    <row r="3726" spans="1:4" ht="13.5" customHeight="1" x14ac:dyDescent="0.3">
      <c r="A3726"/>
      <c r="B3726"/>
      <c r="C3726"/>
      <c r="D3726"/>
    </row>
    <row r="3727" spans="1:4" ht="11.1" customHeight="1" x14ac:dyDescent="0.3">
      <c r="A3727"/>
      <c r="B3727"/>
      <c r="C3727"/>
      <c r="D3727"/>
    </row>
    <row r="3728" spans="1:4" ht="11.25" customHeight="1" x14ac:dyDescent="0.3">
      <c r="A3728"/>
      <c r="B3728"/>
      <c r="C3728"/>
      <c r="D3728"/>
    </row>
    <row r="3729" spans="1:4" ht="24.9" customHeight="1" x14ac:dyDescent="0.25">
      <c r="A3729" s="405" t="s">
        <v>24685</v>
      </c>
      <c r="B3729" s="405"/>
      <c r="C3729" s="167"/>
      <c r="D3729" s="167"/>
    </row>
    <row r="3730" spans="1:4" ht="9" customHeight="1" x14ac:dyDescent="0.3">
      <c r="A3730"/>
      <c r="B3730"/>
      <c r="C3730"/>
      <c r="D3730"/>
    </row>
    <row r="3731" spans="1:4" ht="12.15" customHeight="1" x14ac:dyDescent="0.3">
      <c r="A3731" s="169" t="s">
        <v>17748</v>
      </c>
      <c r="B3731" s="169" t="s">
        <v>5161</v>
      </c>
      <c r="C3731"/>
      <c r="D3731"/>
    </row>
    <row r="3732" spans="1:4" ht="0.6" customHeight="1" x14ac:dyDescent="0.3">
      <c r="A3732"/>
      <c r="B3732"/>
      <c r="C3732"/>
      <c r="D3732"/>
    </row>
    <row r="3733" spans="1:4" ht="21.75" customHeight="1" x14ac:dyDescent="0.25">
      <c r="A3733" s="407" t="s">
        <v>23219</v>
      </c>
      <c r="B3733" s="407" t="s">
        <v>23220</v>
      </c>
      <c r="C3733" s="408" t="s">
        <v>47</v>
      </c>
      <c r="D3733" s="409" t="s">
        <v>26269</v>
      </c>
    </row>
    <row r="3734" spans="1:4" ht="21.9" customHeight="1" x14ac:dyDescent="0.25">
      <c r="A3734" s="407"/>
      <c r="B3734" s="407"/>
      <c r="C3734" s="408"/>
      <c r="D3734" s="409"/>
    </row>
    <row r="3735" spans="1:4" ht="21.9" customHeight="1" x14ac:dyDescent="0.25">
      <c r="A3735" s="170" t="s">
        <v>23221</v>
      </c>
      <c r="B3735" s="170" t="s">
        <v>23222</v>
      </c>
      <c r="C3735" s="171" t="s">
        <v>47</v>
      </c>
      <c r="D3735" s="172" t="s">
        <v>24519</v>
      </c>
    </row>
    <row r="3736" spans="1:4" ht="11.85" customHeight="1" x14ac:dyDescent="0.25">
      <c r="A3736" s="170" t="s">
        <v>23223</v>
      </c>
      <c r="B3736" s="170" t="s">
        <v>23224</v>
      </c>
      <c r="C3736" s="171" t="s">
        <v>37</v>
      </c>
      <c r="D3736" s="172" t="s">
        <v>26270</v>
      </c>
    </row>
    <row r="3737" spans="1:4" ht="12" customHeight="1" x14ac:dyDescent="0.25">
      <c r="A3737" s="170" t="s">
        <v>23225</v>
      </c>
      <c r="B3737" s="170" t="s">
        <v>23226</v>
      </c>
      <c r="C3737" s="170" t="s">
        <v>23227</v>
      </c>
      <c r="D3737" s="172" t="s">
        <v>24478</v>
      </c>
    </row>
    <row r="3738" spans="1:4" ht="11.85" customHeight="1" x14ac:dyDescent="0.25">
      <c r="A3738" s="170" t="s">
        <v>23228</v>
      </c>
      <c r="B3738" s="170" t="s">
        <v>23229</v>
      </c>
      <c r="C3738" s="171" t="s">
        <v>47</v>
      </c>
      <c r="D3738" s="172" t="s">
        <v>24355</v>
      </c>
    </row>
    <row r="3739" spans="1:4" ht="32.25" customHeight="1" x14ac:dyDescent="0.25">
      <c r="A3739" s="170" t="s">
        <v>23230</v>
      </c>
      <c r="B3739" s="170" t="s">
        <v>23231</v>
      </c>
      <c r="C3739" s="171" t="s">
        <v>37</v>
      </c>
      <c r="D3739" s="172" t="s">
        <v>24004</v>
      </c>
    </row>
    <row r="3740" spans="1:4" ht="11.85" customHeight="1" x14ac:dyDescent="0.25">
      <c r="A3740" s="170" t="s">
        <v>23232</v>
      </c>
      <c r="B3740" s="170" t="s">
        <v>23233</v>
      </c>
      <c r="C3740" s="171" t="s">
        <v>47</v>
      </c>
      <c r="D3740" s="172" t="s">
        <v>23963</v>
      </c>
    </row>
    <row r="3741" spans="1:4" ht="12" customHeight="1" x14ac:dyDescent="0.25">
      <c r="A3741" s="170" t="s">
        <v>23234</v>
      </c>
      <c r="B3741" s="170" t="s">
        <v>23235</v>
      </c>
      <c r="C3741" s="171" t="s">
        <v>47</v>
      </c>
      <c r="D3741" s="172" t="s">
        <v>26271</v>
      </c>
    </row>
    <row r="3742" spans="1:4" ht="11.85" customHeight="1" x14ac:dyDescent="0.25">
      <c r="A3742" s="170" t="s">
        <v>23236</v>
      </c>
      <c r="B3742" s="170" t="s">
        <v>23237</v>
      </c>
      <c r="C3742" s="171" t="s">
        <v>88</v>
      </c>
      <c r="D3742" s="172" t="s">
        <v>24386</v>
      </c>
    </row>
    <row r="3743" spans="1:4" ht="11.85" customHeight="1" x14ac:dyDescent="0.25">
      <c r="A3743" s="170" t="s">
        <v>23238</v>
      </c>
      <c r="B3743" s="170" t="s">
        <v>23239</v>
      </c>
      <c r="C3743" s="171" t="s">
        <v>6</v>
      </c>
      <c r="D3743" s="172" t="s">
        <v>17709</v>
      </c>
    </row>
    <row r="3744" spans="1:4" ht="11.85" customHeight="1" x14ac:dyDescent="0.25">
      <c r="A3744" s="170" t="s">
        <v>23240</v>
      </c>
      <c r="B3744" s="170" t="s">
        <v>23241</v>
      </c>
      <c r="C3744" s="171" t="s">
        <v>6</v>
      </c>
      <c r="D3744" s="172" t="s">
        <v>25431</v>
      </c>
    </row>
    <row r="3745" spans="1:4" ht="11.85" customHeight="1" x14ac:dyDescent="0.25">
      <c r="A3745" s="170" t="s">
        <v>23242</v>
      </c>
      <c r="B3745" s="170" t="s">
        <v>23243</v>
      </c>
      <c r="C3745" s="171" t="s">
        <v>6</v>
      </c>
      <c r="D3745" s="172" t="s">
        <v>23916</v>
      </c>
    </row>
    <row r="3746" spans="1:4" ht="11.85" customHeight="1" x14ac:dyDescent="0.25">
      <c r="A3746" s="170" t="s">
        <v>23244</v>
      </c>
      <c r="B3746" s="170" t="s">
        <v>23245</v>
      </c>
      <c r="C3746" s="171" t="s">
        <v>6</v>
      </c>
      <c r="D3746" s="172" t="s">
        <v>17673</v>
      </c>
    </row>
    <row r="3747" spans="1:4" ht="11.85" customHeight="1" x14ac:dyDescent="0.25">
      <c r="A3747" s="170" t="s">
        <v>23246</v>
      </c>
      <c r="B3747" s="170" t="s">
        <v>23247</v>
      </c>
      <c r="C3747" s="171" t="s">
        <v>6</v>
      </c>
      <c r="D3747" s="172" t="s">
        <v>25145</v>
      </c>
    </row>
    <row r="3748" spans="1:4" ht="11.85" customHeight="1" x14ac:dyDescent="0.25">
      <c r="A3748" s="170" t="s">
        <v>23248</v>
      </c>
      <c r="B3748" s="170" t="s">
        <v>23249</v>
      </c>
      <c r="C3748" s="171" t="s">
        <v>6</v>
      </c>
      <c r="D3748" s="172" t="s">
        <v>23944</v>
      </c>
    </row>
    <row r="3749" spans="1:4" ht="11.85" customHeight="1" x14ac:dyDescent="0.25">
      <c r="A3749" s="170" t="s">
        <v>23250</v>
      </c>
      <c r="B3749" s="170" t="s">
        <v>23251</v>
      </c>
      <c r="C3749" s="171" t="s">
        <v>6</v>
      </c>
      <c r="D3749" s="172" t="s">
        <v>25431</v>
      </c>
    </row>
    <row r="3750" spans="1:4" ht="11.85" customHeight="1" x14ac:dyDescent="0.25">
      <c r="A3750" s="170" t="s">
        <v>23252</v>
      </c>
      <c r="B3750" s="170" t="s">
        <v>23253</v>
      </c>
      <c r="C3750" s="171" t="s">
        <v>6</v>
      </c>
      <c r="D3750" s="172" t="s">
        <v>23944</v>
      </c>
    </row>
    <row r="3751" spans="1:4" ht="21.9" customHeight="1" x14ac:dyDescent="0.25">
      <c r="A3751" s="170" t="s">
        <v>23254</v>
      </c>
      <c r="B3751" s="170" t="s">
        <v>23255</v>
      </c>
      <c r="C3751" s="171" t="s">
        <v>17789</v>
      </c>
      <c r="D3751" s="172" t="s">
        <v>24704</v>
      </c>
    </row>
    <row r="3752" spans="1:4" ht="11.85" customHeight="1" x14ac:dyDescent="0.25">
      <c r="A3752" s="170" t="s">
        <v>23256</v>
      </c>
      <c r="B3752" s="170" t="s">
        <v>23257</v>
      </c>
      <c r="C3752" s="171" t="s">
        <v>6</v>
      </c>
      <c r="D3752" s="172" t="s">
        <v>23944</v>
      </c>
    </row>
    <row r="3753" spans="1:4" ht="21.9" customHeight="1" x14ac:dyDescent="0.25">
      <c r="A3753" s="170" t="s">
        <v>23258</v>
      </c>
      <c r="B3753" s="170" t="s">
        <v>23259</v>
      </c>
      <c r="C3753" s="171" t="s">
        <v>6</v>
      </c>
      <c r="D3753" s="172" t="s">
        <v>26272</v>
      </c>
    </row>
    <row r="3754" spans="1:4" ht="21.9" customHeight="1" x14ac:dyDescent="0.25">
      <c r="A3754" s="170" t="s">
        <v>23260</v>
      </c>
      <c r="B3754" s="171" t="s">
        <v>23261</v>
      </c>
      <c r="C3754" s="171" t="s">
        <v>88</v>
      </c>
      <c r="D3754" s="172" t="s">
        <v>1043</v>
      </c>
    </row>
    <row r="3755" spans="1:4" ht="21.9" customHeight="1" x14ac:dyDescent="0.25">
      <c r="A3755" s="170" t="s">
        <v>23262</v>
      </c>
      <c r="B3755" s="170" t="s">
        <v>23263</v>
      </c>
      <c r="C3755" s="171" t="s">
        <v>88</v>
      </c>
      <c r="D3755" s="172" t="s">
        <v>23948</v>
      </c>
    </row>
    <row r="3756" spans="1:4" ht="11.85" customHeight="1" x14ac:dyDescent="0.25">
      <c r="A3756" s="170" t="s">
        <v>23264</v>
      </c>
      <c r="B3756" s="170" t="s">
        <v>23265</v>
      </c>
      <c r="C3756" s="171" t="s">
        <v>88</v>
      </c>
      <c r="D3756" s="172" t="s">
        <v>17657</v>
      </c>
    </row>
    <row r="3757" spans="1:4" ht="11.85" customHeight="1" x14ac:dyDescent="0.25">
      <c r="A3757" s="170" t="s">
        <v>23266</v>
      </c>
      <c r="B3757" s="170" t="s">
        <v>23267</v>
      </c>
      <c r="C3757" s="171" t="s">
        <v>88</v>
      </c>
      <c r="D3757" s="172" t="s">
        <v>949</v>
      </c>
    </row>
    <row r="3758" spans="1:4" ht="11.85" customHeight="1" x14ac:dyDescent="0.25">
      <c r="A3758" s="170" t="s">
        <v>23268</v>
      </c>
      <c r="B3758" s="170" t="s">
        <v>23269</v>
      </c>
      <c r="C3758" s="171" t="s">
        <v>6</v>
      </c>
      <c r="D3758" s="172" t="s">
        <v>26273</v>
      </c>
    </row>
    <row r="3759" spans="1:4" ht="11.85" customHeight="1" x14ac:dyDescent="0.25">
      <c r="A3759" s="170" t="s">
        <v>23270</v>
      </c>
      <c r="B3759" s="170" t="s">
        <v>23271</v>
      </c>
      <c r="C3759" s="171" t="s">
        <v>6</v>
      </c>
      <c r="D3759" s="172" t="s">
        <v>26274</v>
      </c>
    </row>
    <row r="3760" spans="1:4" ht="11.85" customHeight="1" x14ac:dyDescent="0.25">
      <c r="A3760" s="170" t="s">
        <v>23272</v>
      </c>
      <c r="B3760" s="170" t="s">
        <v>23273</v>
      </c>
      <c r="C3760" s="171" t="s">
        <v>6</v>
      </c>
      <c r="D3760" s="172" t="s">
        <v>26275</v>
      </c>
    </row>
    <row r="3761" spans="1:4" ht="12" customHeight="1" x14ac:dyDescent="0.25">
      <c r="A3761" s="170" t="s">
        <v>23274</v>
      </c>
      <c r="B3761" s="170" t="s">
        <v>23275</v>
      </c>
      <c r="C3761" s="171" t="s">
        <v>6</v>
      </c>
      <c r="D3761" s="172" t="s">
        <v>26276</v>
      </c>
    </row>
    <row r="3762" spans="1:4" ht="11.85" customHeight="1" x14ac:dyDescent="0.25">
      <c r="A3762" s="170" t="s">
        <v>23276</v>
      </c>
      <c r="B3762" s="170" t="s">
        <v>23277</v>
      </c>
      <c r="C3762" s="171" t="s">
        <v>6</v>
      </c>
      <c r="D3762" s="172" t="s">
        <v>26277</v>
      </c>
    </row>
    <row r="3763" spans="1:4" ht="11.85" customHeight="1" x14ac:dyDescent="0.25">
      <c r="A3763" s="170" t="s">
        <v>23278</v>
      </c>
      <c r="B3763" s="170" t="s">
        <v>23279</v>
      </c>
      <c r="C3763" s="171" t="s">
        <v>6</v>
      </c>
      <c r="D3763" s="172" t="s">
        <v>26278</v>
      </c>
    </row>
    <row r="3764" spans="1:4" ht="11.85" customHeight="1" x14ac:dyDescent="0.25">
      <c r="A3764" s="170" t="s">
        <v>23280</v>
      </c>
      <c r="B3764" s="170" t="s">
        <v>23281</v>
      </c>
      <c r="C3764" s="171" t="s">
        <v>6</v>
      </c>
      <c r="D3764" s="172" t="s">
        <v>26279</v>
      </c>
    </row>
    <row r="3765" spans="1:4" ht="11.85" customHeight="1" x14ac:dyDescent="0.25">
      <c r="A3765" s="170" t="s">
        <v>23282</v>
      </c>
      <c r="B3765" s="170" t="s">
        <v>23283</v>
      </c>
      <c r="C3765" s="171" t="s">
        <v>6</v>
      </c>
      <c r="D3765" s="172" t="s">
        <v>26280</v>
      </c>
    </row>
    <row r="3766" spans="1:4" ht="32.25" customHeight="1" x14ac:dyDescent="0.25">
      <c r="A3766" s="170" t="s">
        <v>23284</v>
      </c>
      <c r="B3766" s="170" t="s">
        <v>23285</v>
      </c>
      <c r="C3766" s="171" t="s">
        <v>6</v>
      </c>
      <c r="D3766" s="172" t="s">
        <v>26278</v>
      </c>
    </row>
    <row r="3767" spans="1:4" ht="21.9" customHeight="1" x14ac:dyDescent="0.25">
      <c r="A3767" s="170" t="s">
        <v>23286</v>
      </c>
      <c r="B3767" s="170" t="s">
        <v>23287</v>
      </c>
      <c r="C3767" s="171" t="s">
        <v>6</v>
      </c>
      <c r="D3767" s="172" t="s">
        <v>26281</v>
      </c>
    </row>
    <row r="3768" spans="1:4" ht="21.9" customHeight="1" x14ac:dyDescent="0.25">
      <c r="A3768" s="170" t="s">
        <v>23288</v>
      </c>
      <c r="B3768" s="170" t="s">
        <v>23289</v>
      </c>
      <c r="C3768" s="171" t="s">
        <v>37</v>
      </c>
      <c r="D3768" s="172" t="s">
        <v>26282</v>
      </c>
    </row>
    <row r="3769" spans="1:4" ht="21.9" customHeight="1" x14ac:dyDescent="0.25">
      <c r="A3769" s="170" t="s">
        <v>23290</v>
      </c>
      <c r="B3769" s="170" t="s">
        <v>23291</v>
      </c>
      <c r="C3769" s="171" t="s">
        <v>6</v>
      </c>
      <c r="D3769" s="172" t="s">
        <v>26283</v>
      </c>
    </row>
    <row r="3770" spans="1:4" ht="11.85" customHeight="1" x14ac:dyDescent="0.25">
      <c r="A3770" s="170" t="s">
        <v>23292</v>
      </c>
      <c r="B3770" s="170" t="s">
        <v>23293</v>
      </c>
      <c r="C3770" s="171" t="s">
        <v>6</v>
      </c>
      <c r="D3770" s="172" t="s">
        <v>24361</v>
      </c>
    </row>
    <row r="3771" spans="1:4" ht="11.85" customHeight="1" x14ac:dyDescent="0.25">
      <c r="A3771" s="170" t="s">
        <v>23294</v>
      </c>
      <c r="B3771" s="170" t="s">
        <v>23295</v>
      </c>
      <c r="C3771" s="171" t="s">
        <v>6</v>
      </c>
      <c r="D3771" s="172" t="s">
        <v>26284</v>
      </c>
    </row>
    <row r="3772" spans="1:4" ht="8.1" customHeight="1" x14ac:dyDescent="0.25">
      <c r="A3772" s="173" t="s">
        <v>23296</v>
      </c>
      <c r="B3772" s="173" t="s">
        <v>23297</v>
      </c>
      <c r="C3772" s="174" t="s">
        <v>6</v>
      </c>
      <c r="D3772" s="175" t="s">
        <v>26285</v>
      </c>
    </row>
    <row r="3773" spans="1:4" ht="1.65" customHeight="1" x14ac:dyDescent="0.3">
      <c r="A3773"/>
      <c r="B3773"/>
      <c r="C3773"/>
      <c r="D3773"/>
    </row>
    <row r="3774" spans="1:4" ht="7.35" customHeight="1" x14ac:dyDescent="0.3">
      <c r="A3774" s="406" t="s">
        <v>24710</v>
      </c>
      <c r="B3774" s="406"/>
      <c r="C3774"/>
      <c r="D3774"/>
    </row>
    <row r="3775" spans="1:4" ht="0.75" customHeight="1" x14ac:dyDescent="0.3">
      <c r="A3775" s="406"/>
      <c r="B3775" s="406"/>
      <c r="C3775"/>
      <c r="D3775"/>
    </row>
    <row r="3776" spans="1:4" ht="14.4" x14ac:dyDescent="0.3">
      <c r="A3776"/>
      <c r="B3776"/>
      <c r="C3776"/>
      <c r="D3776"/>
    </row>
    <row r="3777" spans="1:4" ht="13.5" customHeight="1" x14ac:dyDescent="0.3">
      <c r="A3777"/>
      <c r="B3777"/>
      <c r="C3777"/>
      <c r="D3777"/>
    </row>
    <row r="3778" spans="1:4" ht="48.6" customHeight="1" x14ac:dyDescent="0.3">
      <c r="A3778"/>
      <c r="B3778"/>
      <c r="C3778" s="404"/>
      <c r="D3778" s="404"/>
    </row>
    <row r="3779" spans="1:4" ht="13.5" customHeight="1" x14ac:dyDescent="0.3">
      <c r="A3779"/>
      <c r="B3779"/>
      <c r="C3779"/>
      <c r="D3779"/>
    </row>
    <row r="3780" spans="1:4" ht="11.1" customHeight="1" x14ac:dyDescent="0.3">
      <c r="A3780"/>
      <c r="B3780"/>
      <c r="C3780"/>
      <c r="D3780"/>
    </row>
    <row r="3781" spans="1:4" ht="11.25" customHeight="1" x14ac:dyDescent="0.3">
      <c r="A3781"/>
      <c r="B3781"/>
      <c r="C3781"/>
      <c r="D3781"/>
    </row>
    <row r="3782" spans="1:4" ht="24.9" customHeight="1" x14ac:dyDescent="0.25">
      <c r="A3782" s="405" t="s">
        <v>24685</v>
      </c>
      <c r="B3782" s="405"/>
      <c r="C3782" s="167"/>
      <c r="D3782" s="167"/>
    </row>
    <row r="3783" spans="1:4" ht="9" customHeight="1" x14ac:dyDescent="0.3">
      <c r="A3783"/>
      <c r="B3783"/>
      <c r="C3783"/>
      <c r="D3783"/>
    </row>
    <row r="3784" spans="1:4" ht="12.15" customHeight="1" x14ac:dyDescent="0.3">
      <c r="A3784" s="169" t="s">
        <v>17748</v>
      </c>
      <c r="B3784" s="169" t="s">
        <v>5161</v>
      </c>
      <c r="C3784"/>
      <c r="D3784"/>
    </row>
    <row r="3785" spans="1:4" ht="0.6" customHeight="1" x14ac:dyDescent="0.3">
      <c r="A3785"/>
      <c r="B3785"/>
      <c r="C3785"/>
      <c r="D3785"/>
    </row>
    <row r="3786" spans="1:4" ht="11.4" customHeight="1" x14ac:dyDescent="0.25">
      <c r="A3786" s="407" t="s">
        <v>23298</v>
      </c>
      <c r="B3786" s="407" t="s">
        <v>23159</v>
      </c>
      <c r="C3786" s="408" t="s">
        <v>37</v>
      </c>
      <c r="D3786" s="409" t="s">
        <v>24709</v>
      </c>
    </row>
    <row r="3787" spans="1:4" ht="11.85" customHeight="1" x14ac:dyDescent="0.25">
      <c r="A3787" s="407"/>
      <c r="B3787" s="407"/>
      <c r="C3787" s="408"/>
      <c r="D3787" s="409"/>
    </row>
    <row r="3788" spans="1:4" ht="11.85" customHeight="1" x14ac:dyDescent="0.25">
      <c r="A3788" s="170" t="s">
        <v>23299</v>
      </c>
      <c r="B3788" s="170" t="s">
        <v>23161</v>
      </c>
      <c r="C3788" s="171" t="s">
        <v>37</v>
      </c>
      <c r="D3788" s="172" t="s">
        <v>24711</v>
      </c>
    </row>
    <row r="3789" spans="1:4" ht="11.85" customHeight="1" x14ac:dyDescent="0.25">
      <c r="A3789" s="170" t="s">
        <v>23300</v>
      </c>
      <c r="B3789" s="170" t="s">
        <v>23301</v>
      </c>
      <c r="C3789" s="171" t="s">
        <v>6</v>
      </c>
      <c r="D3789" s="172" t="s">
        <v>26286</v>
      </c>
    </row>
    <row r="3790" spans="1:4" ht="11.85" customHeight="1" x14ac:dyDescent="0.25">
      <c r="A3790" s="170" t="s">
        <v>23302</v>
      </c>
      <c r="B3790" s="170" t="s">
        <v>23303</v>
      </c>
      <c r="C3790" s="171" t="s">
        <v>6</v>
      </c>
      <c r="D3790" s="172" t="s">
        <v>26287</v>
      </c>
    </row>
    <row r="3791" spans="1:4" ht="12" customHeight="1" x14ac:dyDescent="0.25">
      <c r="A3791" s="170" t="s">
        <v>23304</v>
      </c>
      <c r="B3791" s="170" t="s">
        <v>23305</v>
      </c>
      <c r="C3791" s="171" t="s">
        <v>6</v>
      </c>
      <c r="D3791" s="172" t="s">
        <v>26288</v>
      </c>
    </row>
    <row r="3792" spans="1:4" ht="11.85" customHeight="1" x14ac:dyDescent="0.25">
      <c r="A3792" s="170" t="s">
        <v>23306</v>
      </c>
      <c r="B3792" s="170" t="s">
        <v>23307</v>
      </c>
      <c r="C3792" s="171" t="s">
        <v>6</v>
      </c>
      <c r="D3792" s="172" t="s">
        <v>26289</v>
      </c>
    </row>
    <row r="3793" spans="1:4" ht="11.85" customHeight="1" x14ac:dyDescent="0.25">
      <c r="A3793" s="170" t="s">
        <v>23308</v>
      </c>
      <c r="B3793" s="170" t="s">
        <v>23169</v>
      </c>
      <c r="C3793" s="171" t="s">
        <v>44</v>
      </c>
      <c r="D3793" s="172" t="s">
        <v>24504</v>
      </c>
    </row>
    <row r="3794" spans="1:4" ht="11.85" customHeight="1" x14ac:dyDescent="0.25">
      <c r="A3794" s="170" t="s">
        <v>23309</v>
      </c>
      <c r="B3794" s="170" t="s">
        <v>23171</v>
      </c>
      <c r="C3794" s="171" t="s">
        <v>44</v>
      </c>
      <c r="D3794" s="172" t="s">
        <v>26253</v>
      </c>
    </row>
    <row r="3795" spans="1:4" ht="11.85" customHeight="1" x14ac:dyDescent="0.25">
      <c r="A3795" s="170" t="s">
        <v>23310</v>
      </c>
      <c r="B3795" s="170" t="s">
        <v>23173</v>
      </c>
      <c r="C3795" s="171" t="s">
        <v>47</v>
      </c>
      <c r="D3795" s="172" t="s">
        <v>26290</v>
      </c>
    </row>
    <row r="3796" spans="1:4" ht="11.85" customHeight="1" x14ac:dyDescent="0.25">
      <c r="A3796" s="170" t="s">
        <v>23311</v>
      </c>
      <c r="B3796" s="170" t="s">
        <v>23175</v>
      </c>
      <c r="C3796" s="171" t="s">
        <v>47</v>
      </c>
      <c r="D3796" s="172" t="s">
        <v>26291</v>
      </c>
    </row>
    <row r="3797" spans="1:4" ht="12" customHeight="1" x14ac:dyDescent="0.25">
      <c r="A3797" s="170" t="s">
        <v>23312</v>
      </c>
      <c r="B3797" s="170" t="s">
        <v>23177</v>
      </c>
      <c r="C3797" s="171" t="s">
        <v>47</v>
      </c>
      <c r="D3797" s="172" t="s">
        <v>24083</v>
      </c>
    </row>
    <row r="3798" spans="1:4" ht="11.85" customHeight="1" x14ac:dyDescent="0.25">
      <c r="A3798" s="170" t="s">
        <v>23313</v>
      </c>
      <c r="B3798" s="170" t="s">
        <v>23314</v>
      </c>
      <c r="C3798" s="171" t="s">
        <v>6</v>
      </c>
      <c r="D3798" s="172" t="s">
        <v>26292</v>
      </c>
    </row>
    <row r="3799" spans="1:4" ht="11.85" customHeight="1" x14ac:dyDescent="0.25">
      <c r="A3799" s="170" t="s">
        <v>23315</v>
      </c>
      <c r="B3799" s="170" t="s">
        <v>23316</v>
      </c>
      <c r="C3799" s="171" t="s">
        <v>6</v>
      </c>
      <c r="D3799" s="172" t="s">
        <v>26293</v>
      </c>
    </row>
    <row r="3800" spans="1:4" ht="11.85" customHeight="1" x14ac:dyDescent="0.25">
      <c r="A3800" s="170" t="s">
        <v>23317</v>
      </c>
      <c r="B3800" s="170" t="s">
        <v>23318</v>
      </c>
      <c r="C3800" s="171" t="s">
        <v>6</v>
      </c>
      <c r="D3800" s="172" t="s">
        <v>26294</v>
      </c>
    </row>
    <row r="3801" spans="1:4" ht="11.85" customHeight="1" x14ac:dyDescent="0.25">
      <c r="A3801" s="170" t="s">
        <v>23319</v>
      </c>
      <c r="B3801" s="170" t="s">
        <v>23320</v>
      </c>
      <c r="C3801" s="171" t="s">
        <v>6</v>
      </c>
      <c r="D3801" s="172" t="s">
        <v>26295</v>
      </c>
    </row>
    <row r="3802" spans="1:4" ht="12" customHeight="1" x14ac:dyDescent="0.25">
      <c r="A3802" s="170" t="s">
        <v>23321</v>
      </c>
      <c r="B3802" s="170" t="s">
        <v>23322</v>
      </c>
      <c r="C3802" s="171" t="s">
        <v>6</v>
      </c>
      <c r="D3802" s="172" t="s">
        <v>26296</v>
      </c>
    </row>
    <row r="3803" spans="1:4" ht="11.85" customHeight="1" x14ac:dyDescent="0.25">
      <c r="A3803" s="170" t="s">
        <v>23323</v>
      </c>
      <c r="B3803" s="170" t="s">
        <v>23324</v>
      </c>
      <c r="C3803" s="171" t="s">
        <v>6</v>
      </c>
      <c r="D3803" s="172" t="s">
        <v>26297</v>
      </c>
    </row>
    <row r="3804" spans="1:4" ht="11.85" customHeight="1" x14ac:dyDescent="0.25">
      <c r="A3804" s="170" t="s">
        <v>23325</v>
      </c>
      <c r="B3804" s="170" t="s">
        <v>23326</v>
      </c>
      <c r="C3804" s="171" t="s">
        <v>6</v>
      </c>
      <c r="D3804" s="172" t="s">
        <v>26298</v>
      </c>
    </row>
    <row r="3805" spans="1:4" ht="11.85" customHeight="1" x14ac:dyDescent="0.25">
      <c r="A3805" s="170" t="s">
        <v>23327</v>
      </c>
      <c r="B3805" s="170" t="s">
        <v>23328</v>
      </c>
      <c r="C3805" s="171" t="s">
        <v>6</v>
      </c>
      <c r="D3805" s="172" t="s">
        <v>26299</v>
      </c>
    </row>
    <row r="3806" spans="1:4" ht="11.85" customHeight="1" x14ac:dyDescent="0.25">
      <c r="A3806" s="170" t="s">
        <v>23329</v>
      </c>
      <c r="B3806" s="170" t="s">
        <v>23330</v>
      </c>
      <c r="C3806" s="171" t="s">
        <v>6</v>
      </c>
      <c r="D3806" s="172" t="s">
        <v>26300</v>
      </c>
    </row>
    <row r="3807" spans="1:4" ht="11.85" customHeight="1" x14ac:dyDescent="0.25">
      <c r="A3807" s="170" t="s">
        <v>23331</v>
      </c>
      <c r="B3807" s="170" t="s">
        <v>23332</v>
      </c>
      <c r="C3807" s="171" t="s">
        <v>6</v>
      </c>
      <c r="D3807" s="172" t="s">
        <v>26301</v>
      </c>
    </row>
    <row r="3808" spans="1:4" ht="11.85" customHeight="1" x14ac:dyDescent="0.25">
      <c r="A3808" s="170" t="s">
        <v>23333</v>
      </c>
      <c r="B3808" s="170" t="s">
        <v>23334</v>
      </c>
      <c r="C3808" s="171" t="s">
        <v>6</v>
      </c>
      <c r="D3808" s="172" t="s">
        <v>26302</v>
      </c>
    </row>
    <row r="3809" spans="1:4" ht="11.85" customHeight="1" x14ac:dyDescent="0.25">
      <c r="A3809" s="170" t="s">
        <v>23335</v>
      </c>
      <c r="B3809" s="170" t="s">
        <v>23336</v>
      </c>
      <c r="C3809" s="171" t="s">
        <v>6</v>
      </c>
      <c r="D3809" s="172" t="s">
        <v>26303</v>
      </c>
    </row>
    <row r="3810" spans="1:4" ht="11.85" customHeight="1" x14ac:dyDescent="0.25">
      <c r="A3810" s="170" t="s">
        <v>23337</v>
      </c>
      <c r="B3810" s="170" t="s">
        <v>23338</v>
      </c>
      <c r="C3810" s="171" t="s">
        <v>6</v>
      </c>
      <c r="D3810" s="172" t="s">
        <v>26304</v>
      </c>
    </row>
    <row r="3811" spans="1:4" ht="11.85" customHeight="1" x14ac:dyDescent="0.25">
      <c r="A3811" s="170" t="s">
        <v>23339</v>
      </c>
      <c r="B3811" s="170" t="s">
        <v>23340</v>
      </c>
      <c r="C3811" s="171" t="s">
        <v>6</v>
      </c>
      <c r="D3811" s="172" t="s">
        <v>26305</v>
      </c>
    </row>
    <row r="3812" spans="1:4" ht="11.85" customHeight="1" x14ac:dyDescent="0.25">
      <c r="A3812" s="170" t="s">
        <v>23341</v>
      </c>
      <c r="B3812" s="170" t="s">
        <v>23342</v>
      </c>
      <c r="C3812" s="171" t="s">
        <v>6</v>
      </c>
      <c r="D3812" s="172" t="s">
        <v>26306</v>
      </c>
    </row>
    <row r="3813" spans="1:4" ht="12" customHeight="1" x14ac:dyDescent="0.25">
      <c r="A3813" s="170" t="s">
        <v>23343</v>
      </c>
      <c r="B3813" s="170" t="s">
        <v>23344</v>
      </c>
      <c r="C3813" s="171" t="s">
        <v>6</v>
      </c>
      <c r="D3813" s="172" t="s">
        <v>26307</v>
      </c>
    </row>
    <row r="3814" spans="1:4" ht="11.85" customHeight="1" x14ac:dyDescent="0.25">
      <c r="A3814" s="170" t="s">
        <v>23345</v>
      </c>
      <c r="B3814" s="170" t="s">
        <v>23346</v>
      </c>
      <c r="C3814" s="171" t="s">
        <v>17789</v>
      </c>
      <c r="D3814" s="172" t="s">
        <v>24704</v>
      </c>
    </row>
    <row r="3815" spans="1:4" ht="11.85" customHeight="1" x14ac:dyDescent="0.25">
      <c r="A3815" s="170" t="s">
        <v>23347</v>
      </c>
      <c r="B3815" s="170" t="s">
        <v>23348</v>
      </c>
      <c r="C3815" s="171" t="s">
        <v>6</v>
      </c>
      <c r="D3815" s="172" t="s">
        <v>26308</v>
      </c>
    </row>
    <row r="3816" spans="1:4" ht="11.85" customHeight="1" x14ac:dyDescent="0.25">
      <c r="A3816" s="170" t="s">
        <v>23349</v>
      </c>
      <c r="B3816" s="170" t="s">
        <v>23350</v>
      </c>
      <c r="C3816" s="171" t="s">
        <v>6</v>
      </c>
      <c r="D3816" s="172" t="s">
        <v>26309</v>
      </c>
    </row>
    <row r="3817" spans="1:4" ht="11.85" customHeight="1" x14ac:dyDescent="0.25">
      <c r="A3817" s="170" t="s">
        <v>23351</v>
      </c>
      <c r="B3817" s="170" t="s">
        <v>23352</v>
      </c>
      <c r="C3817" s="171" t="s">
        <v>37</v>
      </c>
      <c r="D3817" s="172" t="s">
        <v>26310</v>
      </c>
    </row>
    <row r="3818" spans="1:4" ht="12" customHeight="1" x14ac:dyDescent="0.25">
      <c r="A3818" s="170" t="s">
        <v>23353</v>
      </c>
      <c r="B3818" s="170" t="s">
        <v>23354</v>
      </c>
      <c r="C3818" s="171" t="s">
        <v>37</v>
      </c>
      <c r="D3818" s="172" t="s">
        <v>26311</v>
      </c>
    </row>
    <row r="3819" spans="1:4" ht="11.85" customHeight="1" x14ac:dyDescent="0.25">
      <c r="A3819" s="170" t="s">
        <v>23355</v>
      </c>
      <c r="B3819" s="170" t="s">
        <v>23356</v>
      </c>
      <c r="C3819" s="171" t="s">
        <v>17789</v>
      </c>
      <c r="D3819" s="172" t="s">
        <v>24704</v>
      </c>
    </row>
    <row r="3820" spans="1:4" ht="11.85" customHeight="1" x14ac:dyDescent="0.25">
      <c r="A3820" s="170" t="s">
        <v>23357</v>
      </c>
      <c r="B3820" s="170" t="s">
        <v>23358</v>
      </c>
      <c r="C3820" s="171" t="s">
        <v>17789</v>
      </c>
      <c r="D3820" s="172" t="s">
        <v>24704</v>
      </c>
    </row>
    <row r="3821" spans="1:4" ht="11.85" customHeight="1" x14ac:dyDescent="0.25">
      <c r="A3821" s="170" t="s">
        <v>23359</v>
      </c>
      <c r="B3821" s="170" t="s">
        <v>23360</v>
      </c>
      <c r="C3821" s="171" t="s">
        <v>47</v>
      </c>
      <c r="D3821" s="172" t="s">
        <v>17698</v>
      </c>
    </row>
    <row r="3822" spans="1:4" ht="11.85" customHeight="1" x14ac:dyDescent="0.25">
      <c r="A3822" s="170" t="s">
        <v>23361</v>
      </c>
      <c r="B3822" s="170" t="s">
        <v>23362</v>
      </c>
      <c r="C3822" s="171" t="s">
        <v>6</v>
      </c>
      <c r="D3822" s="172" t="s">
        <v>49</v>
      </c>
    </row>
    <row r="3823" spans="1:4" ht="11.85" customHeight="1" x14ac:dyDescent="0.25">
      <c r="A3823" s="170" t="s">
        <v>23363</v>
      </c>
      <c r="B3823" s="170" t="s">
        <v>23364</v>
      </c>
      <c r="C3823" s="171" t="s">
        <v>47</v>
      </c>
      <c r="D3823" s="172" t="s">
        <v>17718</v>
      </c>
    </row>
    <row r="3824" spans="1:4" ht="21.9" customHeight="1" x14ac:dyDescent="0.25">
      <c r="A3824" s="170" t="s">
        <v>23365</v>
      </c>
      <c r="B3824" s="170" t="s">
        <v>23366</v>
      </c>
      <c r="C3824" s="171" t="s">
        <v>47</v>
      </c>
      <c r="D3824" s="172" t="s">
        <v>69</v>
      </c>
    </row>
    <row r="3825" spans="1:4" ht="21.9" customHeight="1" x14ac:dyDescent="0.25">
      <c r="A3825" s="170" t="s">
        <v>23367</v>
      </c>
      <c r="B3825" s="170" t="s">
        <v>23368</v>
      </c>
      <c r="C3825" s="171" t="s">
        <v>47</v>
      </c>
      <c r="D3825" s="172" t="s">
        <v>46</v>
      </c>
    </row>
    <row r="3826" spans="1:4" ht="11.85" customHeight="1" x14ac:dyDescent="0.25">
      <c r="A3826" s="170" t="s">
        <v>23369</v>
      </c>
      <c r="B3826" s="170" t="s">
        <v>23370</v>
      </c>
      <c r="C3826" s="171" t="s">
        <v>44</v>
      </c>
      <c r="D3826" s="172" t="s">
        <v>26312</v>
      </c>
    </row>
    <row r="3827" spans="1:4" ht="11.85" customHeight="1" x14ac:dyDescent="0.25">
      <c r="A3827" s="170" t="s">
        <v>23371</v>
      </c>
      <c r="B3827" s="170" t="s">
        <v>23372</v>
      </c>
      <c r="C3827" s="171" t="s">
        <v>88</v>
      </c>
      <c r="D3827" s="172" t="s">
        <v>1040</v>
      </c>
    </row>
    <row r="3828" spans="1:4" ht="12" customHeight="1" x14ac:dyDescent="0.25">
      <c r="A3828" s="170" t="s">
        <v>23373</v>
      </c>
      <c r="B3828" s="170" t="s">
        <v>23374</v>
      </c>
      <c r="C3828" s="171" t="s">
        <v>17789</v>
      </c>
      <c r="D3828" s="172" t="s">
        <v>24704</v>
      </c>
    </row>
    <row r="3829" spans="1:4" ht="11.85" customHeight="1" x14ac:dyDescent="0.25">
      <c r="A3829" s="170" t="s">
        <v>23375</v>
      </c>
      <c r="B3829" s="170" t="s">
        <v>17815</v>
      </c>
      <c r="C3829" s="171" t="s">
        <v>44</v>
      </c>
      <c r="D3829" s="172" t="s">
        <v>24729</v>
      </c>
    </row>
    <row r="3830" spans="1:4" ht="11.85" customHeight="1" x14ac:dyDescent="0.25">
      <c r="A3830" s="170" t="s">
        <v>23376</v>
      </c>
      <c r="B3830" s="170" t="s">
        <v>17817</v>
      </c>
      <c r="C3830" s="171" t="s">
        <v>44</v>
      </c>
      <c r="D3830" s="172" t="s">
        <v>24498</v>
      </c>
    </row>
    <row r="3831" spans="1:4" ht="11.85" customHeight="1" x14ac:dyDescent="0.25">
      <c r="A3831" s="170" t="s">
        <v>23377</v>
      </c>
      <c r="B3831" s="170" t="s">
        <v>17807</v>
      </c>
      <c r="C3831" s="171" t="s">
        <v>47</v>
      </c>
      <c r="D3831" s="172" t="s">
        <v>24705</v>
      </c>
    </row>
    <row r="3832" spans="1:4" ht="11.85" customHeight="1" x14ac:dyDescent="0.25">
      <c r="A3832" s="170" t="s">
        <v>23378</v>
      </c>
      <c r="B3832" s="170" t="s">
        <v>17821</v>
      </c>
      <c r="C3832" s="171" t="s">
        <v>47</v>
      </c>
      <c r="D3832" s="172" t="s">
        <v>24515</v>
      </c>
    </row>
    <row r="3833" spans="1:4" ht="12" customHeight="1" x14ac:dyDescent="0.25">
      <c r="A3833" s="170" t="s">
        <v>23379</v>
      </c>
      <c r="B3833" s="170" t="s">
        <v>17823</v>
      </c>
      <c r="C3833" s="171" t="s">
        <v>44</v>
      </c>
      <c r="D3833" s="172" t="s">
        <v>24518</v>
      </c>
    </row>
    <row r="3834" spans="1:4" ht="11.85" customHeight="1" x14ac:dyDescent="0.25">
      <c r="A3834" s="170" t="s">
        <v>23380</v>
      </c>
      <c r="B3834" s="170" t="s">
        <v>22718</v>
      </c>
      <c r="C3834" s="171" t="s">
        <v>47</v>
      </c>
      <c r="D3834" s="172" t="s">
        <v>17685</v>
      </c>
    </row>
    <row r="3835" spans="1:4" ht="12.75" customHeight="1" x14ac:dyDescent="0.25">
      <c r="A3835" s="173" t="s">
        <v>23381</v>
      </c>
      <c r="B3835" s="173" t="s">
        <v>17827</v>
      </c>
      <c r="C3835" s="174" t="s">
        <v>47</v>
      </c>
      <c r="D3835" s="175" t="s">
        <v>24596</v>
      </c>
    </row>
    <row r="3836" spans="1:4" ht="1.65" customHeight="1" x14ac:dyDescent="0.3">
      <c r="A3836"/>
      <c r="B3836"/>
      <c r="C3836"/>
      <c r="D3836"/>
    </row>
    <row r="3837" spans="1:4" ht="7.35" customHeight="1" x14ac:dyDescent="0.3">
      <c r="A3837" s="406" t="s">
        <v>24710</v>
      </c>
      <c r="B3837" s="406"/>
      <c r="C3837"/>
      <c r="D3837"/>
    </row>
    <row r="3838" spans="1:4" ht="0.75" customHeight="1" x14ac:dyDescent="0.3">
      <c r="A3838" s="406"/>
      <c r="B3838" s="406"/>
      <c r="C3838"/>
      <c r="D3838"/>
    </row>
    <row r="3839" spans="1:4" ht="14.4" x14ac:dyDescent="0.3">
      <c r="A3839"/>
      <c r="B3839"/>
      <c r="C3839"/>
      <c r="D3839"/>
    </row>
    <row r="3840" spans="1:4" ht="13.5" customHeight="1" x14ac:dyDescent="0.3">
      <c r="A3840"/>
      <c r="B3840"/>
      <c r="C3840"/>
      <c r="D3840"/>
    </row>
    <row r="3841" spans="1:4" ht="48.6" customHeight="1" x14ac:dyDescent="0.3">
      <c r="A3841"/>
      <c r="B3841"/>
      <c r="C3841" s="404"/>
      <c r="D3841" s="404"/>
    </row>
    <row r="3842" spans="1:4" ht="13.5" customHeight="1" x14ac:dyDescent="0.3">
      <c r="A3842"/>
      <c r="B3842"/>
      <c r="C3842"/>
      <c r="D3842"/>
    </row>
    <row r="3843" spans="1:4" ht="11.1" customHeight="1" x14ac:dyDescent="0.3">
      <c r="A3843"/>
      <c r="B3843"/>
      <c r="C3843"/>
      <c r="D3843"/>
    </row>
    <row r="3844" spans="1:4" ht="11.25" customHeight="1" x14ac:dyDescent="0.3">
      <c r="A3844"/>
      <c r="B3844"/>
      <c r="C3844"/>
      <c r="D3844"/>
    </row>
    <row r="3845" spans="1:4" ht="24.9" customHeight="1" x14ac:dyDescent="0.25">
      <c r="A3845" s="405" t="s">
        <v>24685</v>
      </c>
      <c r="B3845" s="405"/>
      <c r="C3845" s="167"/>
      <c r="D3845" s="167"/>
    </row>
    <row r="3846" spans="1:4" ht="9" customHeight="1" x14ac:dyDescent="0.3">
      <c r="A3846"/>
      <c r="B3846"/>
      <c r="C3846"/>
      <c r="D3846"/>
    </row>
    <row r="3847" spans="1:4" ht="12.15" customHeight="1" x14ac:dyDescent="0.3">
      <c r="A3847" s="169" t="s">
        <v>17748</v>
      </c>
      <c r="B3847" s="169" t="s">
        <v>5161</v>
      </c>
      <c r="C3847"/>
      <c r="D3847"/>
    </row>
    <row r="3848" spans="1:4" ht="0.6" customHeight="1" x14ac:dyDescent="0.3">
      <c r="A3848"/>
      <c r="B3848"/>
      <c r="C3848"/>
      <c r="D3848"/>
    </row>
    <row r="3849" spans="1:4" ht="11.4" customHeight="1" x14ac:dyDescent="0.25">
      <c r="A3849" s="407" t="s">
        <v>23382</v>
      </c>
      <c r="B3849" s="407" t="s">
        <v>23383</v>
      </c>
      <c r="C3849" s="408" t="s">
        <v>47</v>
      </c>
      <c r="D3849" s="409" t="s">
        <v>24706</v>
      </c>
    </row>
    <row r="3850" spans="1:4" ht="11.85" customHeight="1" x14ac:dyDescent="0.25">
      <c r="A3850" s="407"/>
      <c r="B3850" s="407"/>
      <c r="C3850" s="408"/>
      <c r="D3850" s="409"/>
    </row>
    <row r="3851" spans="1:4" ht="11.85" customHeight="1" x14ac:dyDescent="0.25">
      <c r="A3851" s="170" t="s">
        <v>23384</v>
      </c>
      <c r="B3851" s="170" t="s">
        <v>23385</v>
      </c>
      <c r="C3851" s="171" t="s">
        <v>47</v>
      </c>
      <c r="D3851" s="172" t="s">
        <v>24707</v>
      </c>
    </row>
    <row r="3852" spans="1:4" ht="11.85" customHeight="1" x14ac:dyDescent="0.25">
      <c r="A3852" s="170" t="s">
        <v>23386</v>
      </c>
      <c r="B3852" s="170" t="s">
        <v>23387</v>
      </c>
      <c r="C3852" s="171" t="s">
        <v>17789</v>
      </c>
      <c r="D3852" s="172" t="s">
        <v>24704</v>
      </c>
    </row>
    <row r="3853" spans="1:4" ht="11.85" customHeight="1" x14ac:dyDescent="0.25">
      <c r="A3853" s="170" t="s">
        <v>23388</v>
      </c>
      <c r="B3853" s="170" t="s">
        <v>18063</v>
      </c>
      <c r="C3853" s="171" t="s">
        <v>47</v>
      </c>
      <c r="D3853" s="172" t="s">
        <v>24786</v>
      </c>
    </row>
    <row r="3854" spans="1:4" ht="12" customHeight="1" x14ac:dyDescent="0.25">
      <c r="A3854" s="170" t="s">
        <v>23389</v>
      </c>
      <c r="B3854" s="170" t="s">
        <v>23390</v>
      </c>
      <c r="C3854" s="171" t="s">
        <v>47</v>
      </c>
      <c r="D3854" s="172" t="s">
        <v>24509</v>
      </c>
    </row>
    <row r="3855" spans="1:4" ht="11.85" customHeight="1" x14ac:dyDescent="0.25">
      <c r="A3855" s="170" t="s">
        <v>23391</v>
      </c>
      <c r="B3855" s="170" t="s">
        <v>23392</v>
      </c>
      <c r="C3855" s="171" t="s">
        <v>42</v>
      </c>
      <c r="D3855" s="172" t="s">
        <v>23982</v>
      </c>
    </row>
    <row r="3856" spans="1:4" ht="11.85" customHeight="1" x14ac:dyDescent="0.25">
      <c r="A3856" s="170" t="s">
        <v>23393</v>
      </c>
      <c r="B3856" s="170" t="s">
        <v>23394</v>
      </c>
      <c r="C3856" s="171" t="s">
        <v>42</v>
      </c>
      <c r="D3856" s="172" t="s">
        <v>24737</v>
      </c>
    </row>
    <row r="3857" spans="1:4" ht="11.85" customHeight="1" x14ac:dyDescent="0.25">
      <c r="A3857" s="170" t="s">
        <v>23395</v>
      </c>
      <c r="B3857" s="170" t="s">
        <v>23396</v>
      </c>
      <c r="C3857" s="171" t="s">
        <v>42</v>
      </c>
      <c r="D3857" s="172" t="s">
        <v>23923</v>
      </c>
    </row>
    <row r="3858" spans="1:4" ht="11.85" customHeight="1" x14ac:dyDescent="0.25">
      <c r="A3858" s="170" t="s">
        <v>23397</v>
      </c>
      <c r="B3858" s="170" t="s">
        <v>18123</v>
      </c>
      <c r="C3858" s="171" t="s">
        <v>44</v>
      </c>
      <c r="D3858" s="172" t="s">
        <v>24773</v>
      </c>
    </row>
    <row r="3859" spans="1:4" ht="11.85" customHeight="1" x14ac:dyDescent="0.25">
      <c r="A3859" s="170" t="s">
        <v>23398</v>
      </c>
      <c r="B3859" s="170" t="s">
        <v>18127</v>
      </c>
      <c r="C3859" s="171" t="s">
        <v>44</v>
      </c>
      <c r="D3859" s="172" t="s">
        <v>24774</v>
      </c>
    </row>
    <row r="3860" spans="1:4" ht="12" customHeight="1" x14ac:dyDescent="0.25">
      <c r="A3860" s="170" t="s">
        <v>23399</v>
      </c>
      <c r="B3860" s="170" t="s">
        <v>18022</v>
      </c>
      <c r="C3860" s="171" t="s">
        <v>44</v>
      </c>
      <c r="D3860" s="172" t="s">
        <v>24775</v>
      </c>
    </row>
    <row r="3861" spans="1:4" ht="11.85" customHeight="1" x14ac:dyDescent="0.25">
      <c r="A3861" s="170" t="s">
        <v>23400</v>
      </c>
      <c r="B3861" s="170" t="s">
        <v>18137</v>
      </c>
      <c r="C3861" s="171" t="s">
        <v>44</v>
      </c>
      <c r="D3861" s="172" t="s">
        <v>24776</v>
      </c>
    </row>
    <row r="3862" spans="1:4" ht="11.85" customHeight="1" x14ac:dyDescent="0.25">
      <c r="A3862" s="170" t="s">
        <v>23401</v>
      </c>
      <c r="B3862" s="170" t="s">
        <v>23402</v>
      </c>
      <c r="C3862" s="171" t="s">
        <v>44</v>
      </c>
      <c r="D3862" s="172" t="s">
        <v>24777</v>
      </c>
    </row>
    <row r="3863" spans="1:4" ht="11.85" customHeight="1" x14ac:dyDescent="0.25">
      <c r="A3863" s="170" t="s">
        <v>23403</v>
      </c>
      <c r="B3863" s="170" t="s">
        <v>18028</v>
      </c>
      <c r="C3863" s="171" t="s">
        <v>44</v>
      </c>
      <c r="D3863" s="172" t="s">
        <v>24778</v>
      </c>
    </row>
    <row r="3864" spans="1:4" ht="11.85" customHeight="1" x14ac:dyDescent="0.25">
      <c r="A3864" s="170" t="s">
        <v>23404</v>
      </c>
      <c r="B3864" s="170" t="s">
        <v>18030</v>
      </c>
      <c r="C3864" s="171" t="s">
        <v>44</v>
      </c>
      <c r="D3864" s="172" t="s">
        <v>24284</v>
      </c>
    </row>
    <row r="3865" spans="1:4" ht="12" customHeight="1" x14ac:dyDescent="0.25">
      <c r="A3865" s="170" t="s">
        <v>23405</v>
      </c>
      <c r="B3865" s="170" t="s">
        <v>23406</v>
      </c>
      <c r="C3865" s="171" t="s">
        <v>17789</v>
      </c>
      <c r="D3865" s="172" t="s">
        <v>24704</v>
      </c>
    </row>
    <row r="3866" spans="1:4" ht="21.9" customHeight="1" x14ac:dyDescent="0.25">
      <c r="A3866" s="170" t="s">
        <v>23407</v>
      </c>
      <c r="B3866" s="170" t="s">
        <v>23408</v>
      </c>
      <c r="C3866" s="171" t="s">
        <v>37</v>
      </c>
      <c r="D3866" s="172" t="s">
        <v>26313</v>
      </c>
    </row>
    <row r="3867" spans="1:4" ht="21.9" customHeight="1" x14ac:dyDescent="0.25">
      <c r="A3867" s="170" t="s">
        <v>23409</v>
      </c>
      <c r="B3867" s="170" t="s">
        <v>23410</v>
      </c>
      <c r="C3867" s="171" t="s">
        <v>37</v>
      </c>
      <c r="D3867" s="172" t="s">
        <v>26314</v>
      </c>
    </row>
    <row r="3868" spans="1:4" ht="11.85" customHeight="1" x14ac:dyDescent="0.25">
      <c r="A3868" s="170" t="s">
        <v>23411</v>
      </c>
      <c r="B3868" s="170" t="s">
        <v>23412</v>
      </c>
      <c r="C3868" s="171" t="s">
        <v>47</v>
      </c>
      <c r="D3868" s="172" t="s">
        <v>24782</v>
      </c>
    </row>
    <row r="3869" spans="1:4" ht="12" customHeight="1" x14ac:dyDescent="0.25">
      <c r="A3869" s="170" t="s">
        <v>23413</v>
      </c>
      <c r="B3869" s="170" t="s">
        <v>23414</v>
      </c>
      <c r="C3869" s="171" t="s">
        <v>47</v>
      </c>
      <c r="D3869" s="172" t="s">
        <v>24783</v>
      </c>
    </row>
    <row r="3870" spans="1:4" ht="11.85" customHeight="1" x14ac:dyDescent="0.25">
      <c r="A3870" s="170" t="s">
        <v>23415</v>
      </c>
      <c r="B3870" s="170" t="s">
        <v>23416</v>
      </c>
      <c r="C3870" s="171" t="s">
        <v>47</v>
      </c>
      <c r="D3870" s="172" t="s">
        <v>24005</v>
      </c>
    </row>
    <row r="3871" spans="1:4" ht="11.85" customHeight="1" x14ac:dyDescent="0.25">
      <c r="A3871" s="170" t="s">
        <v>23417</v>
      </c>
      <c r="B3871" s="170" t="s">
        <v>23418</v>
      </c>
      <c r="C3871" s="171" t="s">
        <v>47</v>
      </c>
      <c r="D3871" s="172" t="s">
        <v>26315</v>
      </c>
    </row>
    <row r="3872" spans="1:4" ht="11.85" customHeight="1" x14ac:dyDescent="0.25">
      <c r="A3872" s="170" t="s">
        <v>23419</v>
      </c>
      <c r="B3872" s="170" t="s">
        <v>23420</v>
      </c>
      <c r="C3872" s="171" t="s">
        <v>47</v>
      </c>
      <c r="D3872" s="172" t="s">
        <v>24399</v>
      </c>
    </row>
    <row r="3873" spans="1:4" ht="11.85" customHeight="1" x14ac:dyDescent="0.25">
      <c r="A3873" s="170" t="s">
        <v>23421</v>
      </c>
      <c r="B3873" s="170" t="s">
        <v>17841</v>
      </c>
      <c r="C3873" s="171" t="s">
        <v>47</v>
      </c>
      <c r="D3873" s="172" t="s">
        <v>24391</v>
      </c>
    </row>
    <row r="3874" spans="1:4" ht="11.85" customHeight="1" x14ac:dyDescent="0.25">
      <c r="A3874" s="170" t="s">
        <v>23422</v>
      </c>
      <c r="B3874" s="170" t="s">
        <v>23423</v>
      </c>
      <c r="C3874" s="171" t="s">
        <v>44</v>
      </c>
      <c r="D3874" s="172" t="s">
        <v>24714</v>
      </c>
    </row>
    <row r="3875" spans="1:4" ht="12" customHeight="1" x14ac:dyDescent="0.25">
      <c r="A3875" s="170" t="s">
        <v>23424</v>
      </c>
      <c r="B3875" s="170" t="s">
        <v>23425</v>
      </c>
      <c r="C3875" s="171" t="s">
        <v>44</v>
      </c>
      <c r="D3875" s="172" t="s">
        <v>24715</v>
      </c>
    </row>
    <row r="3876" spans="1:4" ht="21.9" customHeight="1" x14ac:dyDescent="0.25">
      <c r="A3876" s="170" t="s">
        <v>23426</v>
      </c>
      <c r="B3876" s="170" t="s">
        <v>23427</v>
      </c>
      <c r="C3876" s="171" t="s">
        <v>44</v>
      </c>
      <c r="D3876" s="172" t="s">
        <v>26316</v>
      </c>
    </row>
    <row r="3877" spans="1:4" ht="21.9" customHeight="1" x14ac:dyDescent="0.25">
      <c r="A3877" s="170" t="s">
        <v>23428</v>
      </c>
      <c r="B3877" s="170" t="s">
        <v>23429</v>
      </c>
      <c r="C3877" s="171" t="s">
        <v>17789</v>
      </c>
      <c r="D3877" s="172" t="s">
        <v>24704</v>
      </c>
    </row>
    <row r="3878" spans="1:4" ht="21.9" customHeight="1" x14ac:dyDescent="0.25">
      <c r="A3878" s="170" t="s">
        <v>23431</v>
      </c>
      <c r="B3878" s="170" t="s">
        <v>23432</v>
      </c>
      <c r="C3878" s="171" t="s">
        <v>6</v>
      </c>
      <c r="D3878" s="172" t="s">
        <v>26317</v>
      </c>
    </row>
    <row r="3879" spans="1:4" ht="21.9" customHeight="1" x14ac:dyDescent="0.25">
      <c r="A3879" s="170" t="s">
        <v>23433</v>
      </c>
      <c r="B3879" s="170" t="s">
        <v>23434</v>
      </c>
      <c r="C3879" s="171" t="s">
        <v>6</v>
      </c>
      <c r="D3879" s="172" t="s">
        <v>24567</v>
      </c>
    </row>
    <row r="3880" spans="1:4" ht="21.9" customHeight="1" x14ac:dyDescent="0.25">
      <c r="A3880" s="170" t="s">
        <v>23435</v>
      </c>
      <c r="B3880" s="170" t="s">
        <v>23436</v>
      </c>
      <c r="C3880" s="171" t="s">
        <v>37</v>
      </c>
      <c r="D3880" s="172" t="s">
        <v>18646</v>
      </c>
    </row>
    <row r="3881" spans="1:4" ht="11.85" customHeight="1" x14ac:dyDescent="0.25">
      <c r="A3881" s="170" t="s">
        <v>23437</v>
      </c>
      <c r="B3881" s="170" t="s">
        <v>23438</v>
      </c>
      <c r="C3881" s="171" t="s">
        <v>37</v>
      </c>
      <c r="D3881" s="172" t="s">
        <v>26318</v>
      </c>
    </row>
    <row r="3882" spans="1:4" ht="11.85" customHeight="1" x14ac:dyDescent="0.25">
      <c r="A3882" s="170" t="s">
        <v>24091</v>
      </c>
      <c r="B3882" s="170" t="s">
        <v>23430</v>
      </c>
      <c r="C3882" s="171" t="s">
        <v>47</v>
      </c>
      <c r="D3882" s="172" t="s">
        <v>26319</v>
      </c>
    </row>
    <row r="3883" spans="1:4" ht="11.85" customHeight="1" x14ac:dyDescent="0.25">
      <c r="A3883" s="170" t="s">
        <v>23439</v>
      </c>
      <c r="B3883" s="170" t="s">
        <v>23440</v>
      </c>
      <c r="C3883" s="171" t="s">
        <v>6</v>
      </c>
      <c r="D3883" s="172" t="s">
        <v>26320</v>
      </c>
    </row>
    <row r="3884" spans="1:4" ht="11.85" customHeight="1" x14ac:dyDescent="0.25">
      <c r="A3884" s="170" t="s">
        <v>23441</v>
      </c>
      <c r="B3884" s="170" t="s">
        <v>23442</v>
      </c>
      <c r="C3884" s="171" t="s">
        <v>6</v>
      </c>
      <c r="D3884" s="172" t="s">
        <v>26321</v>
      </c>
    </row>
    <row r="3885" spans="1:4" ht="11.85" customHeight="1" x14ac:dyDescent="0.25">
      <c r="A3885" s="170" t="s">
        <v>23443</v>
      </c>
      <c r="B3885" s="170" t="s">
        <v>23444</v>
      </c>
      <c r="C3885" s="171" t="s">
        <v>6</v>
      </c>
      <c r="D3885" s="172" t="s">
        <v>26322</v>
      </c>
    </row>
    <row r="3886" spans="1:4" ht="11.85" customHeight="1" x14ac:dyDescent="0.25">
      <c r="A3886" s="170" t="s">
        <v>23445</v>
      </c>
      <c r="B3886" s="170" t="s">
        <v>23446</v>
      </c>
      <c r="C3886" s="171" t="s">
        <v>6</v>
      </c>
      <c r="D3886" s="172" t="s">
        <v>26323</v>
      </c>
    </row>
    <row r="3887" spans="1:4" ht="21.9" customHeight="1" x14ac:dyDescent="0.25">
      <c r="A3887" s="170" t="s">
        <v>23447</v>
      </c>
      <c r="B3887" s="170" t="s">
        <v>23448</v>
      </c>
      <c r="C3887" s="171" t="s">
        <v>6</v>
      </c>
      <c r="D3887" s="172" t="s">
        <v>26324</v>
      </c>
    </row>
    <row r="3888" spans="1:4" ht="12" customHeight="1" x14ac:dyDescent="0.25">
      <c r="A3888" s="170" t="s">
        <v>23449</v>
      </c>
      <c r="B3888" s="170" t="s">
        <v>23450</v>
      </c>
      <c r="C3888" s="171" t="s">
        <v>6</v>
      </c>
      <c r="D3888" s="172" t="s">
        <v>26325</v>
      </c>
    </row>
    <row r="3889" spans="1:4" ht="11.85" customHeight="1" x14ac:dyDescent="0.25">
      <c r="A3889" s="170" t="s">
        <v>23451</v>
      </c>
      <c r="B3889" s="170" t="s">
        <v>23452</v>
      </c>
      <c r="C3889" s="171" t="s">
        <v>6</v>
      </c>
      <c r="D3889" s="172" t="s">
        <v>26326</v>
      </c>
    </row>
    <row r="3890" spans="1:4" ht="11.85" customHeight="1" x14ac:dyDescent="0.25">
      <c r="A3890" s="170" t="s">
        <v>23453</v>
      </c>
      <c r="B3890" s="170" t="s">
        <v>23454</v>
      </c>
      <c r="C3890" s="171" t="s">
        <v>6</v>
      </c>
      <c r="D3890" s="172" t="s">
        <v>24003</v>
      </c>
    </row>
    <row r="3891" spans="1:4" ht="11.85" customHeight="1" x14ac:dyDescent="0.25">
      <c r="A3891" s="170" t="s">
        <v>23455</v>
      </c>
      <c r="B3891" s="170" t="s">
        <v>23456</v>
      </c>
      <c r="C3891" s="171" t="s">
        <v>6</v>
      </c>
      <c r="D3891" s="172" t="s">
        <v>26327</v>
      </c>
    </row>
    <row r="3892" spans="1:4" ht="11.85" customHeight="1" x14ac:dyDescent="0.25">
      <c r="A3892" s="173" t="s">
        <v>23457</v>
      </c>
      <c r="B3892" s="173" t="s">
        <v>23458</v>
      </c>
      <c r="C3892" s="174" t="s">
        <v>6</v>
      </c>
      <c r="D3892" s="175" t="s">
        <v>26328</v>
      </c>
    </row>
    <row r="3893" spans="1:4" ht="10.5" customHeight="1" x14ac:dyDescent="0.3">
      <c r="A3893"/>
      <c r="B3893"/>
      <c r="C3893"/>
      <c r="D3893"/>
    </row>
    <row r="3894" spans="1:4" ht="1.65" customHeight="1" x14ac:dyDescent="0.3">
      <c r="A3894" s="406" t="s">
        <v>24710</v>
      </c>
      <c r="B3894" s="406"/>
      <c r="C3894"/>
      <c r="D3894"/>
    </row>
    <row r="3895" spans="1:4" ht="7.35" customHeight="1" x14ac:dyDescent="0.3">
      <c r="A3895" s="406"/>
      <c r="B3895" s="406"/>
      <c r="C3895"/>
      <c r="D3895"/>
    </row>
    <row r="3896" spans="1:4" ht="0.75" customHeight="1" x14ac:dyDescent="0.3">
      <c r="A3896"/>
      <c r="B3896"/>
      <c r="C3896"/>
      <c r="D3896"/>
    </row>
    <row r="3897" spans="1:4" ht="14.4" x14ac:dyDescent="0.3">
      <c r="A3897"/>
      <c r="B3897"/>
      <c r="C3897"/>
      <c r="D3897"/>
    </row>
    <row r="3898" spans="1:4" ht="13.5" customHeight="1" x14ac:dyDescent="0.3">
      <c r="A3898"/>
      <c r="B3898"/>
      <c r="C3898" s="404"/>
      <c r="D3898" s="404"/>
    </row>
    <row r="3899" spans="1:4" ht="48.6" customHeight="1" x14ac:dyDescent="0.3">
      <c r="A3899"/>
      <c r="B3899"/>
      <c r="C3899"/>
      <c r="D3899"/>
    </row>
    <row r="3900" spans="1:4" ht="13.5" customHeight="1" x14ac:dyDescent="0.3">
      <c r="A3900"/>
      <c r="B3900"/>
      <c r="C3900"/>
      <c r="D3900"/>
    </row>
    <row r="3901" spans="1:4" ht="11.1" customHeight="1" x14ac:dyDescent="0.3">
      <c r="A3901"/>
      <c r="B3901"/>
      <c r="C3901"/>
      <c r="D3901"/>
    </row>
    <row r="3902" spans="1:4" ht="11.25" customHeight="1" x14ac:dyDescent="0.25">
      <c r="A3902" s="405" t="s">
        <v>24685</v>
      </c>
      <c r="B3902" s="405"/>
      <c r="C3902" s="167"/>
      <c r="D3902" s="167"/>
    </row>
    <row r="3903" spans="1:4" ht="24.9" customHeight="1" x14ac:dyDescent="0.3">
      <c r="A3903"/>
      <c r="B3903"/>
      <c r="C3903"/>
      <c r="D3903"/>
    </row>
    <row r="3904" spans="1:4" ht="9" customHeight="1" x14ac:dyDescent="0.3">
      <c r="A3904" s="169" t="s">
        <v>17748</v>
      </c>
      <c r="B3904" s="169" t="s">
        <v>5161</v>
      </c>
      <c r="C3904"/>
      <c r="D3904"/>
    </row>
    <row r="3905" spans="1:4" ht="12.15" customHeight="1" x14ac:dyDescent="0.3">
      <c r="A3905"/>
      <c r="B3905"/>
      <c r="C3905"/>
      <c r="D3905"/>
    </row>
    <row r="3906" spans="1:4" ht="0.6" customHeight="1" x14ac:dyDescent="0.25">
      <c r="A3906" s="407" t="s">
        <v>23459</v>
      </c>
      <c r="B3906" s="407" t="s">
        <v>23460</v>
      </c>
      <c r="C3906" s="408" t="s">
        <v>6</v>
      </c>
      <c r="D3906" s="409" t="s">
        <v>26329</v>
      </c>
    </row>
    <row r="3907" spans="1:4" ht="11.4" customHeight="1" x14ac:dyDescent="0.25">
      <c r="A3907" s="407"/>
      <c r="B3907" s="407"/>
      <c r="C3907" s="408"/>
      <c r="D3907" s="409"/>
    </row>
    <row r="3908" spans="1:4" ht="11.85" customHeight="1" x14ac:dyDescent="0.25">
      <c r="A3908" s="170" t="s">
        <v>23461</v>
      </c>
      <c r="B3908" s="170" t="s">
        <v>23462</v>
      </c>
      <c r="C3908" s="171" t="s">
        <v>6</v>
      </c>
      <c r="D3908" s="172" t="s">
        <v>26330</v>
      </c>
    </row>
    <row r="3909" spans="1:4" ht="11.85" customHeight="1" x14ac:dyDescent="0.25">
      <c r="A3909" s="170" t="s">
        <v>23463</v>
      </c>
      <c r="B3909" s="170" t="s">
        <v>23464</v>
      </c>
      <c r="C3909" s="171" t="s">
        <v>6</v>
      </c>
      <c r="D3909" s="172" t="s">
        <v>26331</v>
      </c>
    </row>
    <row r="3910" spans="1:4" ht="11.85" customHeight="1" x14ac:dyDescent="0.25">
      <c r="A3910" s="170" t="s">
        <v>23465</v>
      </c>
      <c r="B3910" s="170" t="s">
        <v>23466</v>
      </c>
      <c r="C3910" s="171" t="s">
        <v>6</v>
      </c>
      <c r="D3910" s="172" t="s">
        <v>26332</v>
      </c>
    </row>
    <row r="3911" spans="1:4" ht="11.85" customHeight="1" x14ac:dyDescent="0.25">
      <c r="A3911" s="170" t="s">
        <v>23467</v>
      </c>
      <c r="B3911" s="170" t="s">
        <v>23468</v>
      </c>
      <c r="C3911" s="171" t="s">
        <v>6</v>
      </c>
      <c r="D3911" s="172" t="s">
        <v>26333</v>
      </c>
    </row>
    <row r="3912" spans="1:4" ht="12" customHeight="1" x14ac:dyDescent="0.25">
      <c r="A3912" s="170" t="s">
        <v>23469</v>
      </c>
      <c r="B3912" s="170" t="s">
        <v>23470</v>
      </c>
      <c r="C3912" s="171" t="s">
        <v>6</v>
      </c>
      <c r="D3912" s="172" t="s">
        <v>26334</v>
      </c>
    </row>
    <row r="3913" spans="1:4" ht="11.85" customHeight="1" x14ac:dyDescent="0.25">
      <c r="A3913" s="170" t="s">
        <v>23471</v>
      </c>
      <c r="B3913" s="170" t="s">
        <v>23472</v>
      </c>
      <c r="C3913" s="171" t="s">
        <v>6</v>
      </c>
      <c r="D3913" s="172" t="s">
        <v>26335</v>
      </c>
    </row>
    <row r="3914" spans="1:4" ht="11.85" customHeight="1" x14ac:dyDescent="0.25">
      <c r="A3914" s="170" t="s">
        <v>23473</v>
      </c>
      <c r="B3914" s="170" t="s">
        <v>23474</v>
      </c>
      <c r="C3914" s="171" t="s">
        <v>17789</v>
      </c>
      <c r="D3914" s="172" t="s">
        <v>24704</v>
      </c>
    </row>
    <row r="3915" spans="1:4" ht="11.85" customHeight="1" x14ac:dyDescent="0.25">
      <c r="A3915" s="170" t="s">
        <v>23475</v>
      </c>
      <c r="B3915" s="170" t="s">
        <v>23476</v>
      </c>
      <c r="C3915" s="171" t="s">
        <v>17789</v>
      </c>
      <c r="D3915" s="172" t="s">
        <v>24704</v>
      </c>
    </row>
    <row r="3916" spans="1:4" ht="11.85" customHeight="1" x14ac:dyDescent="0.25">
      <c r="A3916" s="170" t="s">
        <v>23477</v>
      </c>
      <c r="B3916" s="170" t="s">
        <v>23478</v>
      </c>
      <c r="C3916" s="171" t="s">
        <v>6</v>
      </c>
      <c r="D3916" s="172" t="s">
        <v>26336</v>
      </c>
    </row>
    <row r="3917" spans="1:4" ht="11.85" customHeight="1" x14ac:dyDescent="0.25">
      <c r="A3917" s="170" t="s">
        <v>23479</v>
      </c>
      <c r="B3917" s="170" t="s">
        <v>23480</v>
      </c>
      <c r="C3917" s="171" t="s">
        <v>6</v>
      </c>
      <c r="D3917" s="172" t="s">
        <v>26337</v>
      </c>
    </row>
    <row r="3918" spans="1:4" ht="12" customHeight="1" x14ac:dyDescent="0.25">
      <c r="A3918" s="170" t="s">
        <v>23481</v>
      </c>
      <c r="B3918" s="170" t="s">
        <v>23482</v>
      </c>
      <c r="C3918" s="171" t="s">
        <v>6</v>
      </c>
      <c r="D3918" s="172" t="s">
        <v>26338</v>
      </c>
    </row>
    <row r="3919" spans="1:4" ht="11.85" customHeight="1" x14ac:dyDescent="0.25">
      <c r="A3919" s="170" t="s">
        <v>23483</v>
      </c>
      <c r="B3919" s="170" t="s">
        <v>23484</v>
      </c>
      <c r="C3919" s="171" t="s">
        <v>6</v>
      </c>
      <c r="D3919" s="172" t="s">
        <v>26339</v>
      </c>
    </row>
    <row r="3920" spans="1:4" ht="11.85" customHeight="1" x14ac:dyDescent="0.25">
      <c r="A3920" s="170" t="s">
        <v>23485</v>
      </c>
      <c r="B3920" s="170" t="s">
        <v>23486</v>
      </c>
      <c r="C3920" s="171" t="s">
        <v>6</v>
      </c>
      <c r="D3920" s="172" t="s">
        <v>26340</v>
      </c>
    </row>
    <row r="3921" spans="1:4" ht="11.85" customHeight="1" x14ac:dyDescent="0.25">
      <c r="A3921" s="170" t="s">
        <v>23487</v>
      </c>
      <c r="B3921" s="170" t="s">
        <v>23488</v>
      </c>
      <c r="C3921" s="171" t="s">
        <v>6</v>
      </c>
      <c r="D3921" s="172" t="s">
        <v>26341</v>
      </c>
    </row>
    <row r="3922" spans="1:4" ht="11.85" customHeight="1" x14ac:dyDescent="0.25">
      <c r="A3922" s="170" t="s">
        <v>23489</v>
      </c>
      <c r="B3922" s="170" t="s">
        <v>23490</v>
      </c>
      <c r="C3922" s="171" t="s">
        <v>6</v>
      </c>
      <c r="D3922" s="172" t="s">
        <v>26342</v>
      </c>
    </row>
    <row r="3923" spans="1:4" ht="12" customHeight="1" x14ac:dyDescent="0.25">
      <c r="A3923" s="170" t="s">
        <v>23491</v>
      </c>
      <c r="B3923" s="170" t="s">
        <v>23492</v>
      </c>
      <c r="C3923" s="171" t="s">
        <v>6</v>
      </c>
      <c r="D3923" s="172" t="s">
        <v>26343</v>
      </c>
    </row>
    <row r="3924" spans="1:4" ht="11.85" customHeight="1" x14ac:dyDescent="0.25">
      <c r="A3924" s="170" t="s">
        <v>23493</v>
      </c>
      <c r="B3924" s="170" t="s">
        <v>23494</v>
      </c>
      <c r="C3924" s="171" t="s">
        <v>6</v>
      </c>
      <c r="D3924" s="172" t="s">
        <v>26344</v>
      </c>
    </row>
    <row r="3925" spans="1:4" ht="11.85" customHeight="1" x14ac:dyDescent="0.25">
      <c r="A3925" s="170" t="s">
        <v>23495</v>
      </c>
      <c r="B3925" s="170" t="s">
        <v>23496</v>
      </c>
      <c r="C3925" s="171" t="s">
        <v>6</v>
      </c>
      <c r="D3925" s="172" t="s">
        <v>26345</v>
      </c>
    </row>
    <row r="3926" spans="1:4" ht="21.9" customHeight="1" x14ac:dyDescent="0.25">
      <c r="A3926" s="170" t="s">
        <v>23497</v>
      </c>
      <c r="B3926" s="170" t="s">
        <v>23498</v>
      </c>
      <c r="C3926" s="171" t="s">
        <v>6</v>
      </c>
      <c r="D3926" s="172" t="s">
        <v>26346</v>
      </c>
    </row>
    <row r="3927" spans="1:4" ht="21.9" customHeight="1" x14ac:dyDescent="0.25">
      <c r="A3927" s="170" t="s">
        <v>23499</v>
      </c>
      <c r="B3927" s="170" t="s">
        <v>23500</v>
      </c>
      <c r="C3927" s="171" t="s">
        <v>17789</v>
      </c>
      <c r="D3927" s="172" t="s">
        <v>24704</v>
      </c>
    </row>
    <row r="3928" spans="1:4" ht="21.9" customHeight="1" x14ac:dyDescent="0.25">
      <c r="A3928" s="170" t="s">
        <v>23501</v>
      </c>
      <c r="B3928" s="170" t="s">
        <v>23502</v>
      </c>
      <c r="C3928" s="171" t="s">
        <v>37</v>
      </c>
      <c r="D3928" s="172" t="s">
        <v>26347</v>
      </c>
    </row>
    <row r="3929" spans="1:4" ht="11.85" customHeight="1" x14ac:dyDescent="0.25">
      <c r="A3929" s="170" t="s">
        <v>23503</v>
      </c>
      <c r="B3929" s="170" t="s">
        <v>23504</v>
      </c>
      <c r="C3929" s="171" t="s">
        <v>37</v>
      </c>
      <c r="D3929" s="172" t="s">
        <v>17737</v>
      </c>
    </row>
    <row r="3930" spans="1:4" ht="11.85" customHeight="1" x14ac:dyDescent="0.25">
      <c r="A3930" s="170" t="s">
        <v>23505</v>
      </c>
      <c r="B3930" s="170" t="s">
        <v>23224</v>
      </c>
      <c r="C3930" s="171" t="s">
        <v>37</v>
      </c>
      <c r="D3930" s="172" t="s">
        <v>26270</v>
      </c>
    </row>
    <row r="3931" spans="1:4" ht="11.85" customHeight="1" x14ac:dyDescent="0.25">
      <c r="A3931" s="170" t="s">
        <v>23506</v>
      </c>
      <c r="B3931" s="170" t="s">
        <v>23218</v>
      </c>
      <c r="C3931" s="171" t="s">
        <v>47</v>
      </c>
      <c r="D3931" s="172" t="s">
        <v>26268</v>
      </c>
    </row>
    <row r="3932" spans="1:4" ht="12" customHeight="1" x14ac:dyDescent="0.25">
      <c r="A3932" s="170" t="s">
        <v>23507</v>
      </c>
      <c r="B3932" s="170" t="s">
        <v>23508</v>
      </c>
      <c r="C3932" s="171" t="s">
        <v>47</v>
      </c>
      <c r="D3932" s="172" t="s">
        <v>26348</v>
      </c>
    </row>
    <row r="3933" spans="1:4" ht="11.85" customHeight="1" x14ac:dyDescent="0.25">
      <c r="A3933" s="170" t="s">
        <v>23509</v>
      </c>
      <c r="B3933" s="170" t="s">
        <v>23229</v>
      </c>
      <c r="C3933" s="171" t="s">
        <v>47</v>
      </c>
      <c r="D3933" s="172" t="s">
        <v>24355</v>
      </c>
    </row>
    <row r="3934" spans="1:4" ht="11.85" customHeight="1" x14ac:dyDescent="0.25">
      <c r="A3934" s="170" t="s">
        <v>23510</v>
      </c>
      <c r="B3934" s="170" t="s">
        <v>23231</v>
      </c>
      <c r="C3934" s="171" t="s">
        <v>37</v>
      </c>
      <c r="D3934" s="172" t="s">
        <v>24004</v>
      </c>
    </row>
    <row r="3935" spans="1:4" ht="11.85" customHeight="1" x14ac:dyDescent="0.25">
      <c r="A3935" s="170" t="s">
        <v>23511</v>
      </c>
      <c r="B3935" s="170" t="s">
        <v>23512</v>
      </c>
      <c r="C3935" s="171" t="s">
        <v>6</v>
      </c>
      <c r="D3935" s="172" t="s">
        <v>24754</v>
      </c>
    </row>
    <row r="3936" spans="1:4" ht="11.85" customHeight="1" x14ac:dyDescent="0.25">
      <c r="A3936" s="170" t="s">
        <v>23513</v>
      </c>
      <c r="B3936" s="170" t="s">
        <v>23514</v>
      </c>
      <c r="C3936" s="171" t="s">
        <v>37</v>
      </c>
      <c r="D3936" s="172" t="s">
        <v>26349</v>
      </c>
    </row>
    <row r="3937" spans="1:4" ht="11.85" customHeight="1" x14ac:dyDescent="0.25">
      <c r="A3937" s="170" t="s">
        <v>23515</v>
      </c>
      <c r="B3937" s="170" t="s">
        <v>23516</v>
      </c>
      <c r="C3937" s="171" t="s">
        <v>6</v>
      </c>
      <c r="D3937" s="172" t="s">
        <v>26350</v>
      </c>
    </row>
    <row r="3938" spans="1:4" ht="12" customHeight="1" x14ac:dyDescent="0.25">
      <c r="A3938" s="170" t="s">
        <v>23517</v>
      </c>
      <c r="B3938" s="170" t="s">
        <v>23518</v>
      </c>
      <c r="C3938" s="171" t="s">
        <v>37</v>
      </c>
      <c r="D3938" s="172" t="s">
        <v>26351</v>
      </c>
    </row>
    <row r="3939" spans="1:4" ht="11.85" customHeight="1" x14ac:dyDescent="0.25">
      <c r="A3939" s="170" t="s">
        <v>23519</v>
      </c>
      <c r="B3939" s="170" t="s">
        <v>23520</v>
      </c>
      <c r="C3939" s="171" t="s">
        <v>6</v>
      </c>
      <c r="D3939" s="172" t="s">
        <v>26352</v>
      </c>
    </row>
    <row r="3940" spans="1:4" ht="11.85" customHeight="1" x14ac:dyDescent="0.25">
      <c r="A3940" s="170" t="s">
        <v>23521</v>
      </c>
      <c r="B3940" s="170" t="s">
        <v>23522</v>
      </c>
      <c r="C3940" s="171" t="s">
        <v>37</v>
      </c>
      <c r="D3940" s="172" t="s">
        <v>24769</v>
      </c>
    </row>
    <row r="3941" spans="1:4" ht="11.85" customHeight="1" x14ac:dyDescent="0.25">
      <c r="A3941" s="170" t="s">
        <v>23523</v>
      </c>
      <c r="B3941" s="170" t="s">
        <v>23524</v>
      </c>
      <c r="C3941" s="171" t="s">
        <v>37</v>
      </c>
      <c r="D3941" s="172" t="s">
        <v>24770</v>
      </c>
    </row>
    <row r="3942" spans="1:4" ht="11.85" customHeight="1" x14ac:dyDescent="0.25">
      <c r="A3942" s="170" t="s">
        <v>23525</v>
      </c>
      <c r="B3942" s="170" t="s">
        <v>23526</v>
      </c>
      <c r="C3942" s="171" t="s">
        <v>47</v>
      </c>
      <c r="D3942" s="172" t="s">
        <v>24297</v>
      </c>
    </row>
    <row r="3943" spans="1:4" ht="12" customHeight="1" x14ac:dyDescent="0.25">
      <c r="A3943" s="170" t="s">
        <v>23527</v>
      </c>
      <c r="B3943" s="170" t="s">
        <v>23528</v>
      </c>
      <c r="C3943" s="171" t="s">
        <v>37</v>
      </c>
      <c r="D3943" s="172" t="s">
        <v>23952</v>
      </c>
    </row>
    <row r="3944" spans="1:4" ht="11.85" customHeight="1" x14ac:dyDescent="0.25">
      <c r="A3944" s="170" t="s">
        <v>23529</v>
      </c>
      <c r="B3944" s="170" t="s">
        <v>23530</v>
      </c>
      <c r="C3944" s="171" t="s">
        <v>47</v>
      </c>
      <c r="D3944" s="172" t="s">
        <v>26353</v>
      </c>
    </row>
    <row r="3945" spans="1:4" ht="11.85" customHeight="1" x14ac:dyDescent="0.25">
      <c r="A3945" s="170" t="s">
        <v>23531</v>
      </c>
      <c r="B3945" s="170" t="s">
        <v>23532</v>
      </c>
      <c r="C3945" s="171" t="s">
        <v>47</v>
      </c>
      <c r="D3945" s="172" t="s">
        <v>24375</v>
      </c>
    </row>
    <row r="3946" spans="1:4" ht="11.85" customHeight="1" x14ac:dyDescent="0.25">
      <c r="A3946" s="170" t="s">
        <v>23533</v>
      </c>
      <c r="B3946" s="170" t="s">
        <v>23534</v>
      </c>
      <c r="C3946" s="171" t="s">
        <v>47</v>
      </c>
      <c r="D3946" s="172" t="s">
        <v>26354</v>
      </c>
    </row>
    <row r="3947" spans="1:4" ht="11.85" customHeight="1" x14ac:dyDescent="0.25">
      <c r="A3947" s="170" t="s">
        <v>23535</v>
      </c>
      <c r="B3947" s="170" t="s">
        <v>23536</v>
      </c>
      <c r="C3947" s="171" t="s">
        <v>47</v>
      </c>
      <c r="D3947" s="172" t="s">
        <v>24092</v>
      </c>
    </row>
    <row r="3948" spans="1:4" ht="12" customHeight="1" x14ac:dyDescent="0.25">
      <c r="A3948" s="170" t="s">
        <v>23537</v>
      </c>
      <c r="B3948" s="171" t="s">
        <v>23538</v>
      </c>
      <c r="C3948" s="170" t="s">
        <v>22509</v>
      </c>
      <c r="D3948" s="172" t="s">
        <v>26355</v>
      </c>
    </row>
    <row r="3949" spans="1:4" ht="11.85" customHeight="1" x14ac:dyDescent="0.25">
      <c r="A3949" s="170" t="s">
        <v>23539</v>
      </c>
      <c r="B3949" s="170" t="s">
        <v>23540</v>
      </c>
      <c r="C3949" s="171" t="s">
        <v>37</v>
      </c>
      <c r="D3949" s="172" t="s">
        <v>23951</v>
      </c>
    </row>
    <row r="3950" spans="1:4" ht="11.85" customHeight="1" x14ac:dyDescent="0.25">
      <c r="A3950" s="170" t="s">
        <v>23541</v>
      </c>
      <c r="B3950" s="170" t="s">
        <v>23542</v>
      </c>
      <c r="C3950" s="171" t="s">
        <v>47</v>
      </c>
      <c r="D3950" s="172" t="s">
        <v>17671</v>
      </c>
    </row>
    <row r="3951" spans="1:4" ht="11.85" customHeight="1" x14ac:dyDescent="0.25">
      <c r="A3951" s="170" t="s">
        <v>23543</v>
      </c>
      <c r="B3951" s="170" t="s">
        <v>23544</v>
      </c>
      <c r="C3951" s="171" t="s">
        <v>47</v>
      </c>
      <c r="D3951" s="172" t="s">
        <v>24568</v>
      </c>
    </row>
    <row r="3952" spans="1:4" ht="11.85" customHeight="1" x14ac:dyDescent="0.25">
      <c r="A3952" s="170" t="s">
        <v>23545</v>
      </c>
      <c r="B3952" s="170" t="s">
        <v>23546</v>
      </c>
      <c r="C3952" s="171" t="s">
        <v>47</v>
      </c>
      <c r="D3952" s="172" t="s">
        <v>24501</v>
      </c>
    </row>
    <row r="3953" spans="1:4" ht="11.85" customHeight="1" x14ac:dyDescent="0.25">
      <c r="A3953" s="170" t="s">
        <v>23547</v>
      </c>
      <c r="B3953" s="170" t="s">
        <v>23548</v>
      </c>
      <c r="C3953" s="171" t="s">
        <v>47</v>
      </c>
      <c r="D3953" s="172" t="s">
        <v>24032</v>
      </c>
    </row>
    <row r="3954" spans="1:4" ht="12" customHeight="1" x14ac:dyDescent="0.25">
      <c r="A3954" s="173" t="s">
        <v>23549</v>
      </c>
      <c r="B3954" s="173" t="s">
        <v>23550</v>
      </c>
      <c r="C3954" s="174" t="s">
        <v>47</v>
      </c>
      <c r="D3954" s="175" t="s">
        <v>17682</v>
      </c>
    </row>
    <row r="3955" spans="1:4" ht="14.25" customHeight="1" x14ac:dyDescent="0.3">
      <c r="A3955"/>
      <c r="B3955"/>
      <c r="C3955"/>
      <c r="D3955"/>
    </row>
    <row r="3956" spans="1:4" ht="1.65" customHeight="1" x14ac:dyDescent="0.3">
      <c r="A3956" s="406" t="s">
        <v>24710</v>
      </c>
      <c r="B3956" s="406"/>
      <c r="C3956"/>
      <c r="D3956"/>
    </row>
    <row r="3957" spans="1:4" ht="7.35" customHeight="1" x14ac:dyDescent="0.3">
      <c r="A3957" s="406"/>
      <c r="B3957" s="406"/>
      <c r="C3957"/>
      <c r="D3957"/>
    </row>
    <row r="3958" spans="1:4" ht="0.75" customHeight="1" x14ac:dyDescent="0.3">
      <c r="A3958"/>
      <c r="B3958"/>
      <c r="C3958"/>
      <c r="D3958"/>
    </row>
    <row r="3959" spans="1:4" ht="14.4" x14ac:dyDescent="0.3">
      <c r="A3959"/>
      <c r="B3959"/>
      <c r="C3959"/>
      <c r="D3959"/>
    </row>
    <row r="3960" spans="1:4" ht="13.5" customHeight="1" x14ac:dyDescent="0.3">
      <c r="A3960"/>
      <c r="B3960"/>
      <c r="C3960" s="404"/>
      <c r="D3960" s="404"/>
    </row>
    <row r="3961" spans="1:4" ht="48.6" customHeight="1" x14ac:dyDescent="0.3">
      <c r="A3961"/>
      <c r="B3961"/>
      <c r="C3961"/>
      <c r="D3961"/>
    </row>
    <row r="3962" spans="1:4" ht="13.5" customHeight="1" x14ac:dyDescent="0.3">
      <c r="A3962"/>
      <c r="B3962"/>
      <c r="C3962"/>
      <c r="D3962"/>
    </row>
    <row r="3963" spans="1:4" ht="11.1" customHeight="1" x14ac:dyDescent="0.3">
      <c r="A3963"/>
      <c r="B3963"/>
      <c r="C3963"/>
      <c r="D3963"/>
    </row>
    <row r="3964" spans="1:4" ht="11.25" customHeight="1" x14ac:dyDescent="0.25">
      <c r="A3964" s="405" t="s">
        <v>24685</v>
      </c>
      <c r="B3964" s="405"/>
      <c r="C3964" s="167"/>
      <c r="D3964" s="167"/>
    </row>
    <row r="3965" spans="1:4" ht="24.9" customHeight="1" x14ac:dyDescent="0.3">
      <c r="A3965"/>
      <c r="B3965"/>
      <c r="C3965"/>
      <c r="D3965"/>
    </row>
    <row r="3966" spans="1:4" ht="9" customHeight="1" x14ac:dyDescent="0.3">
      <c r="A3966" s="169" t="s">
        <v>17748</v>
      </c>
      <c r="B3966" s="169" t="s">
        <v>5161</v>
      </c>
      <c r="C3966"/>
      <c r="D3966"/>
    </row>
    <row r="3967" spans="1:4" ht="12.15" customHeight="1" x14ac:dyDescent="0.3">
      <c r="A3967"/>
      <c r="B3967"/>
      <c r="C3967"/>
      <c r="D3967"/>
    </row>
    <row r="3968" spans="1:4" ht="0.6" customHeight="1" x14ac:dyDescent="0.25">
      <c r="A3968" s="407" t="s">
        <v>23551</v>
      </c>
      <c r="B3968" s="407" t="s">
        <v>23552</v>
      </c>
      <c r="C3968" s="408" t="s">
        <v>47</v>
      </c>
      <c r="D3968" s="409" t="s">
        <v>23932</v>
      </c>
    </row>
    <row r="3969" spans="1:4" ht="11.4" customHeight="1" x14ac:dyDescent="0.25">
      <c r="A3969" s="407"/>
      <c r="B3969" s="407"/>
      <c r="C3969" s="408"/>
      <c r="D3969" s="409"/>
    </row>
    <row r="3970" spans="1:4" ht="11.85" customHeight="1" x14ac:dyDescent="0.25">
      <c r="A3970" s="170" t="s">
        <v>23553</v>
      </c>
      <c r="B3970" s="170" t="s">
        <v>23554</v>
      </c>
      <c r="C3970" s="171" t="s">
        <v>47</v>
      </c>
      <c r="D3970" s="172" t="s">
        <v>17717</v>
      </c>
    </row>
    <row r="3971" spans="1:4" ht="11.85" customHeight="1" x14ac:dyDescent="0.25">
      <c r="A3971" s="170" t="s">
        <v>23555</v>
      </c>
      <c r="B3971" s="170" t="s">
        <v>23556</v>
      </c>
      <c r="C3971" s="171" t="s">
        <v>47</v>
      </c>
      <c r="D3971" s="172" t="s">
        <v>24474</v>
      </c>
    </row>
    <row r="3972" spans="1:4" ht="11.85" customHeight="1" x14ac:dyDescent="0.25">
      <c r="A3972" s="170" t="s">
        <v>23557</v>
      </c>
      <c r="B3972" s="171" t="s">
        <v>23558</v>
      </c>
      <c r="C3972" s="171" t="s">
        <v>47</v>
      </c>
      <c r="D3972" s="172" t="s">
        <v>23899</v>
      </c>
    </row>
    <row r="3973" spans="1:4" ht="11.85" customHeight="1" x14ac:dyDescent="0.25">
      <c r="A3973" s="170" t="s">
        <v>23559</v>
      </c>
      <c r="B3973" s="170" t="s">
        <v>23560</v>
      </c>
      <c r="C3973" s="171" t="s">
        <v>47</v>
      </c>
      <c r="D3973" s="172" t="s">
        <v>24495</v>
      </c>
    </row>
    <row r="3974" spans="1:4" ht="12" customHeight="1" x14ac:dyDescent="0.25">
      <c r="A3974" s="170" t="s">
        <v>23561</v>
      </c>
      <c r="B3974" s="170" t="s">
        <v>23562</v>
      </c>
      <c r="C3974" s="171" t="s">
        <v>47</v>
      </c>
      <c r="D3974" s="172" t="s">
        <v>17714</v>
      </c>
    </row>
    <row r="3975" spans="1:4" ht="11.85" customHeight="1" x14ac:dyDescent="0.25">
      <c r="A3975" s="170" t="s">
        <v>23563</v>
      </c>
      <c r="B3975" s="170" t="s">
        <v>23564</v>
      </c>
      <c r="C3975" s="171" t="s">
        <v>47</v>
      </c>
      <c r="D3975" s="172" t="s">
        <v>23949</v>
      </c>
    </row>
    <row r="3976" spans="1:4" ht="11.85" customHeight="1" x14ac:dyDescent="0.25">
      <c r="A3976" s="170" t="s">
        <v>23565</v>
      </c>
      <c r="B3976" s="170" t="s">
        <v>23566</v>
      </c>
      <c r="C3976" s="171" t="s">
        <v>47</v>
      </c>
      <c r="D3976" s="172" t="s">
        <v>24362</v>
      </c>
    </row>
    <row r="3977" spans="1:4" ht="11.85" customHeight="1" x14ac:dyDescent="0.25">
      <c r="A3977" s="170" t="s">
        <v>23567</v>
      </c>
      <c r="B3977" s="170" t="s">
        <v>23568</v>
      </c>
      <c r="C3977" s="171" t="s">
        <v>47</v>
      </c>
      <c r="D3977" s="172" t="s">
        <v>17725</v>
      </c>
    </row>
    <row r="3978" spans="1:4" ht="21.9" customHeight="1" x14ac:dyDescent="0.25">
      <c r="A3978" s="170" t="s">
        <v>23569</v>
      </c>
      <c r="B3978" s="170" t="s">
        <v>23570</v>
      </c>
      <c r="C3978" s="171" t="s">
        <v>47</v>
      </c>
      <c r="D3978" s="172" t="s">
        <v>26356</v>
      </c>
    </row>
    <row r="3979" spans="1:4" ht="11.85" customHeight="1" x14ac:dyDescent="0.25">
      <c r="A3979" s="170" t="s">
        <v>23571</v>
      </c>
      <c r="B3979" s="171" t="s">
        <v>23572</v>
      </c>
      <c r="C3979" s="170" t="s">
        <v>22509</v>
      </c>
      <c r="D3979" s="172" t="s">
        <v>26357</v>
      </c>
    </row>
    <row r="3980" spans="1:4" ht="11.85" customHeight="1" x14ac:dyDescent="0.25">
      <c r="A3980" s="170" t="s">
        <v>23573</v>
      </c>
      <c r="B3980" s="170" t="s">
        <v>23574</v>
      </c>
      <c r="C3980" s="171" t="s">
        <v>47</v>
      </c>
      <c r="D3980" s="172" t="s">
        <v>26358</v>
      </c>
    </row>
    <row r="3981" spans="1:4" ht="11.85" customHeight="1" x14ac:dyDescent="0.25">
      <c r="A3981" s="170" t="s">
        <v>23575</v>
      </c>
      <c r="B3981" s="170" t="s">
        <v>23576</v>
      </c>
      <c r="C3981" s="171" t="s">
        <v>47</v>
      </c>
      <c r="D3981" s="172" t="s">
        <v>26359</v>
      </c>
    </row>
    <row r="3982" spans="1:4" ht="11.85" customHeight="1" x14ac:dyDescent="0.25">
      <c r="A3982" s="170" t="s">
        <v>23577</v>
      </c>
      <c r="B3982" s="171" t="s">
        <v>23578</v>
      </c>
      <c r="C3982" s="171" t="s">
        <v>47</v>
      </c>
      <c r="D3982" s="172" t="s">
        <v>26360</v>
      </c>
    </row>
    <row r="3983" spans="1:4" ht="21.9" customHeight="1" x14ac:dyDescent="0.25">
      <c r="A3983" s="170" t="s">
        <v>23579</v>
      </c>
      <c r="B3983" s="170" t="s">
        <v>23580</v>
      </c>
      <c r="C3983" s="171" t="s">
        <v>47</v>
      </c>
      <c r="D3983" s="172" t="s">
        <v>26361</v>
      </c>
    </row>
    <row r="3984" spans="1:4" ht="21.9" customHeight="1" x14ac:dyDescent="0.25">
      <c r="A3984" s="170" t="s">
        <v>23581</v>
      </c>
      <c r="B3984" s="171" t="s">
        <v>23582</v>
      </c>
      <c r="C3984" s="170" t="s">
        <v>22509</v>
      </c>
      <c r="D3984" s="172" t="s">
        <v>26362</v>
      </c>
    </row>
    <row r="3985" spans="1:4" ht="21.9" customHeight="1" x14ac:dyDescent="0.25">
      <c r="A3985" s="170" t="s">
        <v>23583</v>
      </c>
      <c r="B3985" s="170" t="s">
        <v>23584</v>
      </c>
      <c r="C3985" s="171" t="s">
        <v>47</v>
      </c>
      <c r="D3985" s="172" t="s">
        <v>26363</v>
      </c>
    </row>
    <row r="3986" spans="1:4" ht="21.9" customHeight="1" x14ac:dyDescent="0.25">
      <c r="A3986" s="170" t="s">
        <v>23585</v>
      </c>
      <c r="B3986" s="170" t="s">
        <v>23586</v>
      </c>
      <c r="C3986" s="171" t="s">
        <v>47</v>
      </c>
      <c r="D3986" s="172" t="s">
        <v>26364</v>
      </c>
    </row>
    <row r="3987" spans="1:4" ht="21.9" customHeight="1" x14ac:dyDescent="0.25">
      <c r="A3987" s="170" t="s">
        <v>23587</v>
      </c>
      <c r="B3987" s="170" t="s">
        <v>23588</v>
      </c>
      <c r="C3987" s="171" t="s">
        <v>47</v>
      </c>
      <c r="D3987" s="172" t="s">
        <v>26365</v>
      </c>
    </row>
    <row r="3988" spans="1:4" ht="21.9" customHeight="1" x14ac:dyDescent="0.25">
      <c r="A3988" s="170" t="s">
        <v>23589</v>
      </c>
      <c r="B3988" s="170" t="s">
        <v>23590</v>
      </c>
      <c r="C3988" s="171" t="s">
        <v>47</v>
      </c>
      <c r="D3988" s="172" t="s">
        <v>26366</v>
      </c>
    </row>
    <row r="3989" spans="1:4" ht="21.9" customHeight="1" x14ac:dyDescent="0.25">
      <c r="A3989" s="170" t="s">
        <v>23591</v>
      </c>
      <c r="B3989" s="170" t="s">
        <v>23592</v>
      </c>
      <c r="C3989" s="171" t="s">
        <v>47</v>
      </c>
      <c r="D3989" s="172" t="s">
        <v>21841</v>
      </c>
    </row>
    <row r="3990" spans="1:4" ht="11.85" customHeight="1" x14ac:dyDescent="0.25">
      <c r="A3990" s="170" t="s">
        <v>23593</v>
      </c>
      <c r="B3990" s="170" t="s">
        <v>23594</v>
      </c>
      <c r="C3990" s="171" t="s">
        <v>47</v>
      </c>
      <c r="D3990" s="172" t="s">
        <v>26367</v>
      </c>
    </row>
    <row r="3991" spans="1:4" ht="11.85" customHeight="1" x14ac:dyDescent="0.25">
      <c r="A3991" s="170" t="s">
        <v>23595</v>
      </c>
      <c r="B3991" s="170" t="s">
        <v>23596</v>
      </c>
      <c r="C3991" s="171" t="s">
        <v>47</v>
      </c>
      <c r="D3991" s="172" t="s">
        <v>26368</v>
      </c>
    </row>
    <row r="3992" spans="1:4" ht="21.9" customHeight="1" x14ac:dyDescent="0.25">
      <c r="A3992" s="170" t="s">
        <v>23597</v>
      </c>
      <c r="B3992" s="170" t="s">
        <v>23598</v>
      </c>
      <c r="C3992" s="171" t="s">
        <v>47</v>
      </c>
      <c r="D3992" s="172" t="s">
        <v>26369</v>
      </c>
    </row>
    <row r="3993" spans="1:4" ht="11.85" customHeight="1" x14ac:dyDescent="0.25">
      <c r="A3993" s="170" t="s">
        <v>23599</v>
      </c>
      <c r="B3993" s="170" t="s">
        <v>23600</v>
      </c>
      <c r="C3993" s="171" t="s">
        <v>47</v>
      </c>
      <c r="D3993" s="172" t="s">
        <v>26370</v>
      </c>
    </row>
    <row r="3994" spans="1:4" ht="11.85" customHeight="1" x14ac:dyDescent="0.25">
      <c r="A3994" s="170" t="s">
        <v>23601</v>
      </c>
      <c r="B3994" s="170" t="s">
        <v>23602</v>
      </c>
      <c r="C3994" s="171" t="s">
        <v>47</v>
      </c>
      <c r="D3994" s="172" t="s">
        <v>26371</v>
      </c>
    </row>
    <row r="3995" spans="1:4" ht="11.85" customHeight="1" x14ac:dyDescent="0.25">
      <c r="A3995" s="170" t="s">
        <v>23603</v>
      </c>
      <c r="B3995" s="170" t="s">
        <v>23604</v>
      </c>
      <c r="C3995" s="171" t="s">
        <v>47</v>
      </c>
      <c r="D3995" s="172" t="s">
        <v>26372</v>
      </c>
    </row>
    <row r="3996" spans="1:4" ht="11.85" customHeight="1" x14ac:dyDescent="0.25">
      <c r="A3996" s="170" t="s">
        <v>23605</v>
      </c>
      <c r="B3996" s="170" t="s">
        <v>23606</v>
      </c>
      <c r="C3996" s="171" t="s">
        <v>23607</v>
      </c>
      <c r="D3996" s="172" t="s">
        <v>26373</v>
      </c>
    </row>
    <row r="3997" spans="1:4" ht="12" customHeight="1" x14ac:dyDescent="0.25">
      <c r="A3997" s="170" t="s">
        <v>23608</v>
      </c>
      <c r="B3997" s="170" t="s">
        <v>23609</v>
      </c>
      <c r="C3997" s="171" t="s">
        <v>44</v>
      </c>
      <c r="D3997" s="172" t="s">
        <v>26374</v>
      </c>
    </row>
    <row r="3998" spans="1:4" ht="11.85" customHeight="1" x14ac:dyDescent="0.25">
      <c r="A3998" s="170" t="s">
        <v>23610</v>
      </c>
      <c r="B3998" s="170" t="s">
        <v>23611</v>
      </c>
      <c r="C3998" s="171" t="s">
        <v>44</v>
      </c>
      <c r="D3998" s="172" t="s">
        <v>26375</v>
      </c>
    </row>
    <row r="3999" spans="1:4" ht="11.85" customHeight="1" x14ac:dyDescent="0.25">
      <c r="A3999" s="170" t="s">
        <v>23612</v>
      </c>
      <c r="B3999" s="170" t="s">
        <v>23613</v>
      </c>
      <c r="C3999" s="171" t="s">
        <v>44</v>
      </c>
      <c r="D3999" s="172" t="s">
        <v>26376</v>
      </c>
    </row>
    <row r="4000" spans="1:4" ht="11.85" customHeight="1" x14ac:dyDescent="0.25">
      <c r="A4000" s="170" t="s">
        <v>23614</v>
      </c>
      <c r="B4000" s="170" t="s">
        <v>23615</v>
      </c>
      <c r="C4000" s="171" t="s">
        <v>47</v>
      </c>
      <c r="D4000" s="172" t="s">
        <v>26187</v>
      </c>
    </row>
    <row r="4001" spans="1:4" ht="11.85" customHeight="1" x14ac:dyDescent="0.25">
      <c r="A4001" s="170" t="s">
        <v>23616</v>
      </c>
      <c r="B4001" s="170" t="s">
        <v>23617</v>
      </c>
      <c r="C4001" s="171" t="s">
        <v>47</v>
      </c>
      <c r="D4001" s="172" t="s">
        <v>61</v>
      </c>
    </row>
    <row r="4002" spans="1:4" ht="12" customHeight="1" x14ac:dyDescent="0.25">
      <c r="A4002" s="170" t="s">
        <v>23618</v>
      </c>
      <c r="B4002" s="170" t="s">
        <v>23619</v>
      </c>
      <c r="C4002" s="171" t="s">
        <v>37</v>
      </c>
      <c r="D4002" s="172" t="s">
        <v>24261</v>
      </c>
    </row>
    <row r="4003" spans="1:4" ht="11.85" customHeight="1" x14ac:dyDescent="0.25">
      <c r="A4003" s="170" t="s">
        <v>23620</v>
      </c>
      <c r="B4003" s="170" t="s">
        <v>23621</v>
      </c>
      <c r="C4003" s="171" t="s">
        <v>44</v>
      </c>
      <c r="D4003" s="172" t="s">
        <v>26377</v>
      </c>
    </row>
    <row r="4004" spans="1:4" ht="11.85" customHeight="1" x14ac:dyDescent="0.25">
      <c r="A4004" s="170" t="s">
        <v>23622</v>
      </c>
      <c r="B4004" s="170" t="s">
        <v>23623</v>
      </c>
      <c r="C4004" s="171" t="s">
        <v>42</v>
      </c>
      <c r="D4004" s="172" t="s">
        <v>17659</v>
      </c>
    </row>
    <row r="4005" spans="1:4" ht="11.85" customHeight="1" x14ac:dyDescent="0.25">
      <c r="A4005" s="170" t="s">
        <v>23624</v>
      </c>
      <c r="B4005" s="170" t="s">
        <v>23625</v>
      </c>
      <c r="C4005" s="171" t="s">
        <v>6</v>
      </c>
      <c r="D4005" s="172" t="s">
        <v>24291</v>
      </c>
    </row>
    <row r="4006" spans="1:4" ht="11.85" customHeight="1" x14ac:dyDescent="0.25">
      <c r="A4006" s="170" t="s">
        <v>23626</v>
      </c>
      <c r="B4006" s="170" t="s">
        <v>23627</v>
      </c>
      <c r="C4006" s="171" t="s">
        <v>37</v>
      </c>
      <c r="D4006" s="172" t="s">
        <v>26378</v>
      </c>
    </row>
    <row r="4007" spans="1:4" ht="12" customHeight="1" x14ac:dyDescent="0.25">
      <c r="A4007" s="170" t="s">
        <v>23628</v>
      </c>
      <c r="B4007" s="170" t="s">
        <v>23629</v>
      </c>
      <c r="C4007" s="171" t="s">
        <v>37</v>
      </c>
      <c r="D4007" s="172" t="s">
        <v>26379</v>
      </c>
    </row>
    <row r="4008" spans="1:4" ht="11.85" customHeight="1" x14ac:dyDescent="0.25">
      <c r="A4008" s="170" t="s">
        <v>23630</v>
      </c>
      <c r="B4008" s="171" t="s">
        <v>23631</v>
      </c>
      <c r="C4008" s="171" t="s">
        <v>37</v>
      </c>
      <c r="D4008" s="172" t="s">
        <v>26380</v>
      </c>
    </row>
    <row r="4009" spans="1:4" ht="11.85" customHeight="1" x14ac:dyDescent="0.25">
      <c r="A4009" s="170" t="s">
        <v>23632</v>
      </c>
      <c r="B4009" s="170" t="s">
        <v>23633</v>
      </c>
      <c r="C4009" s="171" t="s">
        <v>47</v>
      </c>
      <c r="D4009" s="172" t="s">
        <v>24621</v>
      </c>
    </row>
    <row r="4010" spans="1:4" ht="11.85" customHeight="1" x14ac:dyDescent="0.25">
      <c r="A4010" s="170" t="s">
        <v>23634</v>
      </c>
      <c r="B4010" s="170" t="s">
        <v>23635</v>
      </c>
      <c r="C4010" s="171" t="s">
        <v>6</v>
      </c>
      <c r="D4010" s="172" t="s">
        <v>64</v>
      </c>
    </row>
    <row r="4011" spans="1:4" ht="11.85" customHeight="1" x14ac:dyDescent="0.25">
      <c r="A4011" s="173" t="s">
        <v>23636</v>
      </c>
      <c r="B4011" s="173" t="s">
        <v>23637</v>
      </c>
      <c r="C4011" s="174" t="s">
        <v>6</v>
      </c>
      <c r="D4011" s="175" t="s">
        <v>24293</v>
      </c>
    </row>
    <row r="4012" spans="1:4" ht="12" customHeight="1" x14ac:dyDescent="0.3">
      <c r="A4012"/>
      <c r="B4012"/>
      <c r="C4012"/>
      <c r="D4012"/>
    </row>
    <row r="4013" spans="1:4" ht="1.65" customHeight="1" x14ac:dyDescent="0.3">
      <c r="A4013" s="406" t="s">
        <v>24710</v>
      </c>
      <c r="B4013" s="406"/>
      <c r="C4013"/>
      <c r="D4013"/>
    </row>
    <row r="4014" spans="1:4" ht="7.35" customHeight="1" x14ac:dyDescent="0.3">
      <c r="A4014" s="406"/>
      <c r="B4014" s="406"/>
      <c r="C4014"/>
      <c r="D4014"/>
    </row>
    <row r="4015" spans="1:4" ht="0.75" customHeight="1" x14ac:dyDescent="0.3">
      <c r="A4015"/>
      <c r="B4015"/>
      <c r="C4015"/>
      <c r="D4015"/>
    </row>
    <row r="4016" spans="1:4" ht="14.4" x14ac:dyDescent="0.3">
      <c r="A4016"/>
      <c r="B4016"/>
      <c r="C4016"/>
      <c r="D4016"/>
    </row>
    <row r="4017" spans="1:4" ht="13.5" customHeight="1" x14ac:dyDescent="0.3">
      <c r="A4017"/>
      <c r="B4017"/>
      <c r="C4017" s="404"/>
      <c r="D4017" s="404"/>
    </row>
    <row r="4018" spans="1:4" ht="48.6" customHeight="1" x14ac:dyDescent="0.3">
      <c r="A4018"/>
      <c r="B4018"/>
      <c r="C4018"/>
      <c r="D4018"/>
    </row>
    <row r="4019" spans="1:4" ht="13.5" customHeight="1" x14ac:dyDescent="0.3">
      <c r="A4019"/>
      <c r="B4019"/>
      <c r="C4019"/>
      <c r="D4019"/>
    </row>
    <row r="4020" spans="1:4" ht="11.1" customHeight="1" x14ac:dyDescent="0.3">
      <c r="A4020"/>
      <c r="B4020"/>
      <c r="C4020"/>
      <c r="D4020"/>
    </row>
    <row r="4021" spans="1:4" ht="11.25" customHeight="1" x14ac:dyDescent="0.25">
      <c r="A4021" s="405" t="s">
        <v>24685</v>
      </c>
      <c r="B4021" s="405"/>
      <c r="C4021" s="167"/>
      <c r="D4021" s="167"/>
    </row>
    <row r="4022" spans="1:4" ht="24.9" customHeight="1" x14ac:dyDescent="0.3">
      <c r="A4022"/>
      <c r="B4022"/>
      <c r="C4022"/>
      <c r="D4022"/>
    </row>
    <row r="4023" spans="1:4" ht="9" customHeight="1" x14ac:dyDescent="0.3">
      <c r="A4023" s="169" t="s">
        <v>17748</v>
      </c>
      <c r="B4023" s="169" t="s">
        <v>5161</v>
      </c>
      <c r="C4023"/>
      <c r="D4023"/>
    </row>
    <row r="4024" spans="1:4" ht="12.15" customHeight="1" x14ac:dyDescent="0.3">
      <c r="A4024"/>
      <c r="B4024"/>
      <c r="C4024"/>
      <c r="D4024"/>
    </row>
    <row r="4025" spans="1:4" ht="0.6" customHeight="1" x14ac:dyDescent="0.25">
      <c r="A4025" s="407" t="s">
        <v>23638</v>
      </c>
      <c r="B4025" s="407" t="s">
        <v>23639</v>
      </c>
      <c r="C4025" s="408" t="s">
        <v>6</v>
      </c>
      <c r="D4025" s="409" t="s">
        <v>21483</v>
      </c>
    </row>
    <row r="4026" spans="1:4" ht="11.4" customHeight="1" x14ac:dyDescent="0.25">
      <c r="A4026" s="407"/>
      <c r="B4026" s="407"/>
      <c r="C4026" s="408"/>
      <c r="D4026" s="409"/>
    </row>
    <row r="4027" spans="1:4" ht="11.85" customHeight="1" x14ac:dyDescent="0.25">
      <c r="A4027" s="170" t="s">
        <v>23640</v>
      </c>
      <c r="B4027" s="170" t="s">
        <v>23641</v>
      </c>
      <c r="C4027" s="171" t="s">
        <v>6</v>
      </c>
      <c r="D4027" s="172" t="s">
        <v>17663</v>
      </c>
    </row>
    <row r="4028" spans="1:4" ht="11.85" customHeight="1" x14ac:dyDescent="0.25">
      <c r="A4028" s="170" t="s">
        <v>23642</v>
      </c>
      <c r="B4028" s="170" t="s">
        <v>23643</v>
      </c>
      <c r="C4028" s="171" t="s">
        <v>6</v>
      </c>
      <c r="D4028" s="172" t="s">
        <v>17650</v>
      </c>
    </row>
    <row r="4029" spans="1:4" ht="11.85" customHeight="1" x14ac:dyDescent="0.25">
      <c r="A4029" s="170" t="s">
        <v>23644</v>
      </c>
      <c r="B4029" s="170" t="s">
        <v>23645</v>
      </c>
      <c r="C4029" s="171" t="s">
        <v>6</v>
      </c>
      <c r="D4029" s="172" t="s">
        <v>17723</v>
      </c>
    </row>
    <row r="4030" spans="1:4" ht="11.85" customHeight="1" x14ac:dyDescent="0.25">
      <c r="A4030" s="170" t="s">
        <v>23646</v>
      </c>
      <c r="B4030" s="170" t="s">
        <v>23647</v>
      </c>
      <c r="C4030" s="171" t="s">
        <v>6</v>
      </c>
      <c r="D4030" s="172" t="s">
        <v>17732</v>
      </c>
    </row>
    <row r="4031" spans="1:4" ht="12" customHeight="1" x14ac:dyDescent="0.25">
      <c r="A4031" s="170" t="s">
        <v>23648</v>
      </c>
      <c r="B4031" s="170" t="s">
        <v>23649</v>
      </c>
      <c r="C4031" s="171" t="s">
        <v>6</v>
      </c>
      <c r="D4031" s="172" t="s">
        <v>24332</v>
      </c>
    </row>
    <row r="4032" spans="1:4" ht="11.85" customHeight="1" x14ac:dyDescent="0.25">
      <c r="A4032" s="170" t="s">
        <v>23650</v>
      </c>
      <c r="B4032" s="170" t="s">
        <v>23651</v>
      </c>
      <c r="C4032" s="171" t="s">
        <v>6</v>
      </c>
      <c r="D4032" s="172" t="s">
        <v>24541</v>
      </c>
    </row>
    <row r="4033" spans="1:4" ht="11.85" customHeight="1" x14ac:dyDescent="0.25">
      <c r="A4033" s="170" t="s">
        <v>23652</v>
      </c>
      <c r="B4033" s="170" t="s">
        <v>23653</v>
      </c>
      <c r="C4033" s="171" t="s">
        <v>6</v>
      </c>
      <c r="D4033" s="172" t="s">
        <v>1061</v>
      </c>
    </row>
    <row r="4034" spans="1:4" ht="11.85" customHeight="1" x14ac:dyDescent="0.25">
      <c r="A4034" s="170" t="s">
        <v>23654</v>
      </c>
      <c r="B4034" s="170" t="s">
        <v>23655</v>
      </c>
      <c r="C4034" s="171" t="s">
        <v>6</v>
      </c>
      <c r="D4034" s="172" t="s">
        <v>17686</v>
      </c>
    </row>
    <row r="4035" spans="1:4" ht="11.85" customHeight="1" x14ac:dyDescent="0.25">
      <c r="A4035" s="170" t="s">
        <v>23656</v>
      </c>
      <c r="B4035" s="170" t="s">
        <v>23657</v>
      </c>
      <c r="C4035" s="171" t="s">
        <v>6</v>
      </c>
      <c r="D4035" s="172" t="s">
        <v>24500</v>
      </c>
    </row>
    <row r="4036" spans="1:4" ht="11.85" customHeight="1" x14ac:dyDescent="0.25">
      <c r="A4036" s="170" t="s">
        <v>23658</v>
      </c>
      <c r="B4036" s="170" t="s">
        <v>23659</v>
      </c>
      <c r="C4036" s="171" t="s">
        <v>37</v>
      </c>
      <c r="D4036" s="172" t="s">
        <v>26381</v>
      </c>
    </row>
    <row r="4037" spans="1:4" ht="12" customHeight="1" x14ac:dyDescent="0.25">
      <c r="A4037" s="170" t="s">
        <v>23660</v>
      </c>
      <c r="B4037" s="170" t="s">
        <v>23661</v>
      </c>
      <c r="C4037" s="171" t="s">
        <v>37</v>
      </c>
      <c r="D4037" s="172" t="s">
        <v>23927</v>
      </c>
    </row>
    <row r="4038" spans="1:4" ht="11.85" customHeight="1" x14ac:dyDescent="0.25">
      <c r="A4038" s="170" t="s">
        <v>23662</v>
      </c>
      <c r="B4038" s="170" t="s">
        <v>23663</v>
      </c>
      <c r="C4038" s="171" t="s">
        <v>37</v>
      </c>
      <c r="D4038" s="172" t="s">
        <v>26382</v>
      </c>
    </row>
    <row r="4039" spans="1:4" ht="11.85" customHeight="1" x14ac:dyDescent="0.25">
      <c r="A4039" s="170" t="s">
        <v>23664</v>
      </c>
      <c r="B4039" s="170" t="s">
        <v>23665</v>
      </c>
      <c r="C4039" s="171" t="s">
        <v>37</v>
      </c>
      <c r="D4039" s="172" t="s">
        <v>26383</v>
      </c>
    </row>
    <row r="4040" spans="1:4" ht="21.9" customHeight="1" x14ac:dyDescent="0.25">
      <c r="A4040" s="170" t="s">
        <v>23666</v>
      </c>
      <c r="B4040" s="170" t="s">
        <v>23667</v>
      </c>
      <c r="C4040" s="171" t="s">
        <v>37</v>
      </c>
      <c r="D4040" s="172" t="s">
        <v>24867</v>
      </c>
    </row>
    <row r="4041" spans="1:4" ht="11.85" customHeight="1" x14ac:dyDescent="0.25">
      <c r="A4041" s="170" t="s">
        <v>23668</v>
      </c>
      <c r="B4041" s="170" t="s">
        <v>23669</v>
      </c>
      <c r="C4041" s="171" t="s">
        <v>6</v>
      </c>
      <c r="D4041" s="172" t="s">
        <v>26384</v>
      </c>
    </row>
    <row r="4042" spans="1:4" ht="12" customHeight="1" x14ac:dyDescent="0.25">
      <c r="A4042" s="170" t="s">
        <v>23670</v>
      </c>
      <c r="B4042" s="170" t="s">
        <v>23671</v>
      </c>
      <c r="C4042" s="171" t="s">
        <v>17789</v>
      </c>
      <c r="D4042" s="172" t="s">
        <v>24704</v>
      </c>
    </row>
    <row r="4043" spans="1:4" ht="11.85" customHeight="1" x14ac:dyDescent="0.25">
      <c r="A4043" s="170" t="s">
        <v>23672</v>
      </c>
      <c r="B4043" s="170" t="s">
        <v>23673</v>
      </c>
      <c r="C4043" s="171" t="s">
        <v>6</v>
      </c>
      <c r="D4043" s="172" t="s">
        <v>26385</v>
      </c>
    </row>
    <row r="4044" spans="1:4" ht="21.9" customHeight="1" x14ac:dyDescent="0.25">
      <c r="A4044" s="170" t="s">
        <v>23674</v>
      </c>
      <c r="B4044" s="170" t="s">
        <v>23675</v>
      </c>
      <c r="C4044" s="171" t="s">
        <v>6</v>
      </c>
      <c r="D4044" s="172" t="s">
        <v>26386</v>
      </c>
    </row>
    <row r="4045" spans="1:4" ht="11.85" customHeight="1" x14ac:dyDescent="0.25">
      <c r="A4045" s="170" t="s">
        <v>23676</v>
      </c>
      <c r="B4045" s="170" t="s">
        <v>23677</v>
      </c>
      <c r="C4045" s="171" t="s">
        <v>6</v>
      </c>
      <c r="D4045" s="172" t="s">
        <v>24479</v>
      </c>
    </row>
    <row r="4046" spans="1:4" ht="12" customHeight="1" x14ac:dyDescent="0.25">
      <c r="A4046" s="170" t="s">
        <v>23678</v>
      </c>
      <c r="B4046" s="170" t="s">
        <v>23679</v>
      </c>
      <c r="C4046" s="171" t="s">
        <v>17789</v>
      </c>
      <c r="D4046" s="172" t="s">
        <v>24704</v>
      </c>
    </row>
    <row r="4047" spans="1:4" ht="11.85" customHeight="1" x14ac:dyDescent="0.25">
      <c r="A4047" s="170" t="s">
        <v>23680</v>
      </c>
      <c r="B4047" s="170" t="s">
        <v>23681</v>
      </c>
      <c r="C4047" s="171" t="s">
        <v>6</v>
      </c>
      <c r="D4047" s="172" t="s">
        <v>24439</v>
      </c>
    </row>
    <row r="4048" spans="1:4" ht="11.85" customHeight="1" x14ac:dyDescent="0.25">
      <c r="A4048" s="170" t="s">
        <v>23682</v>
      </c>
      <c r="B4048" s="170" t="s">
        <v>23683</v>
      </c>
      <c r="C4048" s="171" t="s">
        <v>6</v>
      </c>
      <c r="D4048" s="172" t="s">
        <v>24427</v>
      </c>
    </row>
    <row r="4049" spans="1:4" ht="11.85" customHeight="1" x14ac:dyDescent="0.25">
      <c r="A4049" s="170" t="s">
        <v>23684</v>
      </c>
      <c r="B4049" s="170" t="s">
        <v>23685</v>
      </c>
      <c r="C4049" s="171" t="s">
        <v>6</v>
      </c>
      <c r="D4049" s="172" t="s">
        <v>17716</v>
      </c>
    </row>
    <row r="4050" spans="1:4" ht="11.85" customHeight="1" x14ac:dyDescent="0.25">
      <c r="A4050" s="170" t="s">
        <v>23686</v>
      </c>
      <c r="B4050" s="170" t="s">
        <v>23687</v>
      </c>
      <c r="C4050" s="171" t="s">
        <v>6</v>
      </c>
      <c r="D4050" s="172" t="s">
        <v>23915</v>
      </c>
    </row>
    <row r="4051" spans="1:4" ht="11.85" customHeight="1" x14ac:dyDescent="0.25">
      <c r="A4051" s="170" t="s">
        <v>23688</v>
      </c>
      <c r="B4051" s="170" t="s">
        <v>23689</v>
      </c>
      <c r="C4051" s="171" t="s">
        <v>23607</v>
      </c>
      <c r="D4051" s="172" t="s">
        <v>26387</v>
      </c>
    </row>
    <row r="4052" spans="1:4" ht="12" customHeight="1" x14ac:dyDescent="0.25">
      <c r="A4052" s="170" t="s">
        <v>23690</v>
      </c>
      <c r="B4052" s="170" t="s">
        <v>23691</v>
      </c>
      <c r="C4052" s="171" t="s">
        <v>23607</v>
      </c>
      <c r="D4052" s="172" t="s">
        <v>26388</v>
      </c>
    </row>
    <row r="4053" spans="1:4" ht="11.85" customHeight="1" x14ac:dyDescent="0.25">
      <c r="A4053" s="170" t="s">
        <v>23692</v>
      </c>
      <c r="B4053" s="170" t="s">
        <v>23693</v>
      </c>
      <c r="C4053" s="171" t="s">
        <v>47</v>
      </c>
      <c r="D4053" s="172" t="s">
        <v>17728</v>
      </c>
    </row>
    <row r="4054" spans="1:4" ht="11.85" customHeight="1" x14ac:dyDescent="0.25">
      <c r="A4054" s="170" t="s">
        <v>23694</v>
      </c>
      <c r="B4054" s="170" t="s">
        <v>23695</v>
      </c>
      <c r="C4054" s="171" t="s">
        <v>47</v>
      </c>
      <c r="D4054" s="172" t="s">
        <v>24051</v>
      </c>
    </row>
    <row r="4055" spans="1:4" ht="11.85" customHeight="1" x14ac:dyDescent="0.25">
      <c r="A4055" s="170" t="s">
        <v>23696</v>
      </c>
      <c r="B4055" s="170" t="s">
        <v>23697</v>
      </c>
      <c r="C4055" s="171" t="s">
        <v>47</v>
      </c>
      <c r="D4055" s="172" t="s">
        <v>43</v>
      </c>
    </row>
    <row r="4056" spans="1:4" ht="11.85" customHeight="1" x14ac:dyDescent="0.25">
      <c r="A4056" s="170" t="s">
        <v>23698</v>
      </c>
      <c r="B4056" s="170" t="s">
        <v>23699</v>
      </c>
      <c r="C4056" s="171" t="s">
        <v>47</v>
      </c>
      <c r="D4056" s="172" t="s">
        <v>67</v>
      </c>
    </row>
    <row r="4057" spans="1:4" ht="12" customHeight="1" x14ac:dyDescent="0.25">
      <c r="A4057" s="170" t="s">
        <v>23700</v>
      </c>
      <c r="B4057" s="170" t="s">
        <v>23701</v>
      </c>
      <c r="C4057" s="171" t="s">
        <v>47</v>
      </c>
      <c r="D4057" s="172" t="s">
        <v>26389</v>
      </c>
    </row>
    <row r="4058" spans="1:4" ht="11.85" customHeight="1" x14ac:dyDescent="0.25">
      <c r="A4058" s="170" t="s">
        <v>23702</v>
      </c>
      <c r="B4058" s="170" t="s">
        <v>23703</v>
      </c>
      <c r="C4058" s="171" t="s">
        <v>47</v>
      </c>
      <c r="D4058" s="172" t="s">
        <v>914</v>
      </c>
    </row>
    <row r="4059" spans="1:4" ht="21.9" customHeight="1" x14ac:dyDescent="0.25">
      <c r="A4059" s="170" t="s">
        <v>23704</v>
      </c>
      <c r="B4059" s="170" t="s">
        <v>23705</v>
      </c>
      <c r="C4059" s="171" t="s">
        <v>47</v>
      </c>
      <c r="D4059" s="172" t="s">
        <v>915</v>
      </c>
    </row>
    <row r="4060" spans="1:4" ht="21.9" customHeight="1" x14ac:dyDescent="0.25">
      <c r="A4060" s="170" t="s">
        <v>23706</v>
      </c>
      <c r="B4060" s="170" t="s">
        <v>23707</v>
      </c>
      <c r="C4060" s="171" t="s">
        <v>47</v>
      </c>
      <c r="D4060" s="172" t="s">
        <v>26390</v>
      </c>
    </row>
    <row r="4061" spans="1:4" ht="11.85" customHeight="1" x14ac:dyDescent="0.25">
      <c r="A4061" s="170" t="s">
        <v>23708</v>
      </c>
      <c r="B4061" s="170" t="s">
        <v>23709</v>
      </c>
      <c r="C4061" s="171" t="s">
        <v>47</v>
      </c>
      <c r="D4061" s="172" t="s">
        <v>24044</v>
      </c>
    </row>
    <row r="4062" spans="1:4" ht="12" customHeight="1" x14ac:dyDescent="0.25">
      <c r="A4062" s="170" t="s">
        <v>23710</v>
      </c>
      <c r="B4062" s="170" t="s">
        <v>23711</v>
      </c>
      <c r="C4062" s="171" t="s">
        <v>47</v>
      </c>
      <c r="D4062" s="172" t="s">
        <v>24278</v>
      </c>
    </row>
    <row r="4063" spans="1:4" ht="21.9" customHeight="1" x14ac:dyDescent="0.25">
      <c r="A4063" s="170" t="s">
        <v>23712</v>
      </c>
      <c r="B4063" s="170" t="s">
        <v>23713</v>
      </c>
      <c r="C4063" s="171" t="s">
        <v>47</v>
      </c>
      <c r="D4063" s="172" t="s">
        <v>24461</v>
      </c>
    </row>
    <row r="4064" spans="1:4" ht="11.85" customHeight="1" x14ac:dyDescent="0.25">
      <c r="A4064" s="170" t="s">
        <v>23714</v>
      </c>
      <c r="B4064" s="170" t="s">
        <v>23715</v>
      </c>
      <c r="C4064" s="171" t="s">
        <v>47</v>
      </c>
      <c r="D4064" s="172" t="s">
        <v>23972</v>
      </c>
    </row>
    <row r="4065" spans="1:4" ht="11.85" customHeight="1" x14ac:dyDescent="0.25">
      <c r="A4065" s="170" t="s">
        <v>23716</v>
      </c>
      <c r="B4065" s="170" t="s">
        <v>23717</v>
      </c>
      <c r="C4065" s="171" t="s">
        <v>47</v>
      </c>
      <c r="D4065" s="172" t="s">
        <v>24469</v>
      </c>
    </row>
    <row r="4066" spans="1:4" ht="21.9" customHeight="1" x14ac:dyDescent="0.25">
      <c r="A4066" s="170" t="s">
        <v>23718</v>
      </c>
      <c r="B4066" s="170" t="s">
        <v>23719</v>
      </c>
      <c r="C4066" s="171" t="s">
        <v>47</v>
      </c>
      <c r="D4066" s="172" t="s">
        <v>17699</v>
      </c>
    </row>
    <row r="4067" spans="1:4" ht="11.85" customHeight="1" x14ac:dyDescent="0.25">
      <c r="A4067" s="170" t="s">
        <v>23720</v>
      </c>
      <c r="B4067" s="171" t="s">
        <v>23721</v>
      </c>
      <c r="C4067" s="171" t="s">
        <v>47</v>
      </c>
      <c r="D4067" s="172" t="s">
        <v>24030</v>
      </c>
    </row>
    <row r="4068" spans="1:4" ht="11.85" customHeight="1" x14ac:dyDescent="0.25">
      <c r="A4068" s="170" t="s">
        <v>23722</v>
      </c>
      <c r="B4068" s="170" t="s">
        <v>23723</v>
      </c>
      <c r="C4068" s="171" t="s">
        <v>47</v>
      </c>
      <c r="D4068" s="172" t="s">
        <v>26391</v>
      </c>
    </row>
    <row r="4069" spans="1:4" ht="11.85" customHeight="1" x14ac:dyDescent="0.25">
      <c r="A4069" s="170" t="s">
        <v>23724</v>
      </c>
      <c r="B4069" s="170" t="s">
        <v>23725</v>
      </c>
      <c r="C4069" s="171" t="s">
        <v>47</v>
      </c>
      <c r="D4069" s="172" t="s">
        <v>24002</v>
      </c>
    </row>
    <row r="4070" spans="1:4" ht="11.85" customHeight="1" x14ac:dyDescent="0.25">
      <c r="A4070" s="170" t="s">
        <v>23726</v>
      </c>
      <c r="B4070" s="170" t="s">
        <v>23727</v>
      </c>
      <c r="C4070" s="171" t="s">
        <v>47</v>
      </c>
      <c r="D4070" s="172" t="s">
        <v>1052</v>
      </c>
    </row>
    <row r="4071" spans="1:4" ht="12" customHeight="1" x14ac:dyDescent="0.25">
      <c r="A4071" s="173" t="s">
        <v>23728</v>
      </c>
      <c r="B4071" s="173" t="s">
        <v>23729</v>
      </c>
      <c r="C4071" s="174" t="s">
        <v>47</v>
      </c>
      <c r="D4071" s="175" t="s">
        <v>24545</v>
      </c>
    </row>
    <row r="4072" spans="1:4" ht="7.35" customHeight="1" x14ac:dyDescent="0.3">
      <c r="A4072"/>
      <c r="B4072"/>
      <c r="C4072"/>
      <c r="D4072"/>
    </row>
    <row r="4073" spans="1:4" ht="1.65" customHeight="1" x14ac:dyDescent="0.3">
      <c r="A4073" s="406" t="s">
        <v>24710</v>
      </c>
      <c r="B4073" s="406"/>
      <c r="C4073"/>
      <c r="D4073"/>
    </row>
    <row r="4074" spans="1:4" ht="7.35" customHeight="1" x14ac:dyDescent="0.3">
      <c r="A4074" s="406"/>
      <c r="B4074" s="406"/>
      <c r="C4074"/>
      <c r="D4074"/>
    </row>
    <row r="4075" spans="1:4" ht="0.75" customHeight="1" x14ac:dyDescent="0.3">
      <c r="A4075"/>
      <c r="B4075"/>
      <c r="C4075"/>
      <c r="D4075"/>
    </row>
    <row r="4076" spans="1:4" ht="14.4" x14ac:dyDescent="0.3">
      <c r="A4076"/>
      <c r="B4076"/>
      <c r="C4076"/>
      <c r="D4076"/>
    </row>
    <row r="4077" spans="1:4" ht="13.5" customHeight="1" x14ac:dyDescent="0.3">
      <c r="A4077"/>
      <c r="B4077"/>
      <c r="C4077" s="404"/>
      <c r="D4077" s="404"/>
    </row>
    <row r="4078" spans="1:4" ht="48.6" customHeight="1" x14ac:dyDescent="0.3">
      <c r="A4078"/>
      <c r="B4078"/>
      <c r="C4078"/>
      <c r="D4078"/>
    </row>
    <row r="4079" spans="1:4" ht="13.5" customHeight="1" x14ac:dyDescent="0.3">
      <c r="A4079"/>
      <c r="B4079"/>
      <c r="C4079"/>
      <c r="D4079"/>
    </row>
    <row r="4080" spans="1:4" ht="11.1" customHeight="1" x14ac:dyDescent="0.3">
      <c r="A4080"/>
      <c r="B4080"/>
      <c r="C4080"/>
      <c r="D4080"/>
    </row>
    <row r="4081" spans="1:4" ht="11.25" customHeight="1" x14ac:dyDescent="0.25">
      <c r="A4081" s="405" t="s">
        <v>24685</v>
      </c>
      <c r="B4081" s="405"/>
      <c r="C4081" s="167"/>
      <c r="D4081" s="167"/>
    </row>
    <row r="4082" spans="1:4" ht="24.9" customHeight="1" x14ac:dyDescent="0.3">
      <c r="A4082"/>
      <c r="B4082"/>
      <c r="C4082"/>
      <c r="D4082"/>
    </row>
    <row r="4083" spans="1:4" ht="9" customHeight="1" x14ac:dyDescent="0.3">
      <c r="A4083" s="169" t="s">
        <v>17748</v>
      </c>
      <c r="B4083" s="169" t="s">
        <v>5161</v>
      </c>
      <c r="C4083"/>
      <c r="D4083"/>
    </row>
    <row r="4084" spans="1:4" ht="12.15" customHeight="1" x14ac:dyDescent="0.3">
      <c r="A4084"/>
      <c r="B4084"/>
      <c r="C4084"/>
      <c r="D4084"/>
    </row>
    <row r="4085" spans="1:4" ht="0.6" customHeight="1" x14ac:dyDescent="0.25">
      <c r="A4085" s="407" t="s">
        <v>23730</v>
      </c>
      <c r="B4085" s="407" t="s">
        <v>23731</v>
      </c>
      <c r="C4085" s="408" t="s">
        <v>47</v>
      </c>
      <c r="D4085" s="409" t="s">
        <v>26392</v>
      </c>
    </row>
    <row r="4086" spans="1:4" ht="11.4" customHeight="1" x14ac:dyDescent="0.25">
      <c r="A4086" s="407"/>
      <c r="B4086" s="407"/>
      <c r="C4086" s="408"/>
      <c r="D4086" s="409"/>
    </row>
    <row r="4087" spans="1:4" ht="11.85" customHeight="1" x14ac:dyDescent="0.25">
      <c r="A4087" s="170" t="s">
        <v>23732</v>
      </c>
      <c r="B4087" s="170" t="s">
        <v>23733</v>
      </c>
      <c r="C4087" s="171" t="s">
        <v>47</v>
      </c>
      <c r="D4087" s="172" t="s">
        <v>24320</v>
      </c>
    </row>
    <row r="4088" spans="1:4" ht="11.85" customHeight="1" x14ac:dyDescent="0.25">
      <c r="A4088" s="170" t="s">
        <v>23734</v>
      </c>
      <c r="B4088" s="170" t="s">
        <v>23735</v>
      </c>
      <c r="C4088" s="171" t="s">
        <v>23607</v>
      </c>
      <c r="D4088" s="172" t="s">
        <v>26393</v>
      </c>
    </row>
    <row r="4089" spans="1:4" ht="11.85" customHeight="1" x14ac:dyDescent="0.25">
      <c r="A4089" s="170" t="s">
        <v>23736</v>
      </c>
      <c r="B4089" s="170" t="s">
        <v>23737</v>
      </c>
      <c r="C4089" s="171" t="s">
        <v>6</v>
      </c>
      <c r="D4089" s="172" t="s">
        <v>24296</v>
      </c>
    </row>
    <row r="4090" spans="1:4" ht="11.85" customHeight="1" x14ac:dyDescent="0.25">
      <c r="A4090" s="170" t="s">
        <v>23738</v>
      </c>
      <c r="B4090" s="170" t="s">
        <v>23739</v>
      </c>
      <c r="C4090" s="171" t="s">
        <v>47</v>
      </c>
      <c r="D4090" s="172" t="s">
        <v>17733</v>
      </c>
    </row>
    <row r="4091" spans="1:4" ht="12" customHeight="1" x14ac:dyDescent="0.25">
      <c r="A4091" s="170" t="s">
        <v>23740</v>
      </c>
      <c r="B4091" s="170" t="s">
        <v>23741</v>
      </c>
      <c r="C4091" s="171" t="s">
        <v>44</v>
      </c>
      <c r="D4091" s="172" t="s">
        <v>24785</v>
      </c>
    </row>
    <row r="4092" spans="1:4" ht="11.85" customHeight="1" x14ac:dyDescent="0.25">
      <c r="A4092" s="170" t="s">
        <v>23742</v>
      </c>
      <c r="B4092" s="170" t="s">
        <v>23743</v>
      </c>
      <c r="C4092" s="171" t="s">
        <v>44</v>
      </c>
      <c r="D4092" s="172" t="s">
        <v>26394</v>
      </c>
    </row>
    <row r="4093" spans="1:4" ht="11.85" customHeight="1" x14ac:dyDescent="0.25">
      <c r="A4093" s="170" t="s">
        <v>23744</v>
      </c>
      <c r="B4093" s="170" t="s">
        <v>17891</v>
      </c>
      <c r="C4093" s="171" t="s">
        <v>17789</v>
      </c>
      <c r="D4093" s="172" t="s">
        <v>24704</v>
      </c>
    </row>
    <row r="4094" spans="1:4" ht="11.85" customHeight="1" x14ac:dyDescent="0.25">
      <c r="A4094" s="170" t="s">
        <v>23745</v>
      </c>
      <c r="B4094" s="170" t="s">
        <v>23746</v>
      </c>
      <c r="C4094" s="171" t="s">
        <v>47</v>
      </c>
      <c r="D4094" s="172" t="s">
        <v>26395</v>
      </c>
    </row>
    <row r="4095" spans="1:4" ht="11.85" customHeight="1" x14ac:dyDescent="0.25">
      <c r="A4095" s="170" t="s">
        <v>23747</v>
      </c>
      <c r="B4095" s="170" t="s">
        <v>23748</v>
      </c>
      <c r="C4095" s="171" t="s">
        <v>42</v>
      </c>
      <c r="D4095" s="172" t="s">
        <v>24043</v>
      </c>
    </row>
    <row r="4096" spans="1:4" ht="11.85" customHeight="1" x14ac:dyDescent="0.25">
      <c r="A4096" s="170" t="s">
        <v>23749</v>
      </c>
      <c r="B4096" s="170" t="s">
        <v>23750</v>
      </c>
      <c r="C4096" s="171" t="s">
        <v>37</v>
      </c>
      <c r="D4096" s="172" t="s">
        <v>26396</v>
      </c>
    </row>
    <row r="4097" spans="1:4" ht="12" customHeight="1" x14ac:dyDescent="0.25">
      <c r="A4097" s="170" t="s">
        <v>23751</v>
      </c>
      <c r="B4097" s="170" t="s">
        <v>23752</v>
      </c>
      <c r="C4097" s="171" t="s">
        <v>47</v>
      </c>
      <c r="D4097" s="172" t="s">
        <v>26397</v>
      </c>
    </row>
    <row r="4098" spans="1:4" ht="11.85" customHeight="1" x14ac:dyDescent="0.25">
      <c r="A4098" s="170" t="s">
        <v>23753</v>
      </c>
      <c r="B4098" s="170" t="s">
        <v>23754</v>
      </c>
      <c r="C4098" s="171" t="s">
        <v>47</v>
      </c>
      <c r="D4098" s="172" t="s">
        <v>26398</v>
      </c>
    </row>
    <row r="4099" spans="1:4" ht="11.85" customHeight="1" x14ac:dyDescent="0.25">
      <c r="A4099" s="170" t="s">
        <v>23755</v>
      </c>
      <c r="B4099" s="170" t="s">
        <v>23756</v>
      </c>
      <c r="C4099" s="171" t="s">
        <v>47</v>
      </c>
      <c r="D4099" s="172" t="s">
        <v>24093</v>
      </c>
    </row>
    <row r="4100" spans="1:4" ht="11.85" customHeight="1" x14ac:dyDescent="0.25">
      <c r="A4100" s="170" t="s">
        <v>23757</v>
      </c>
      <c r="B4100" s="170" t="s">
        <v>23758</v>
      </c>
      <c r="C4100" s="171" t="s">
        <v>37</v>
      </c>
      <c r="D4100" s="172" t="s">
        <v>24561</v>
      </c>
    </row>
    <row r="4101" spans="1:4" ht="11.85" customHeight="1" x14ac:dyDescent="0.25">
      <c r="A4101" s="170" t="s">
        <v>23759</v>
      </c>
      <c r="B4101" s="170" t="s">
        <v>23760</v>
      </c>
      <c r="C4101" s="171" t="s">
        <v>47</v>
      </c>
      <c r="D4101" s="172" t="s">
        <v>24309</v>
      </c>
    </row>
    <row r="4102" spans="1:4" ht="12" customHeight="1" x14ac:dyDescent="0.25">
      <c r="A4102" s="170" t="s">
        <v>23761</v>
      </c>
      <c r="B4102" s="170" t="s">
        <v>22196</v>
      </c>
      <c r="C4102" s="171" t="s">
        <v>47</v>
      </c>
      <c r="D4102" s="172" t="s">
        <v>24252</v>
      </c>
    </row>
    <row r="4103" spans="1:4" ht="11.85" customHeight="1" x14ac:dyDescent="0.25">
      <c r="A4103" s="170" t="s">
        <v>23762</v>
      </c>
      <c r="B4103" s="170" t="s">
        <v>22205</v>
      </c>
      <c r="C4103" s="171" t="s">
        <v>47</v>
      </c>
      <c r="D4103" s="172" t="s">
        <v>17648</v>
      </c>
    </row>
    <row r="4104" spans="1:4" ht="11.85" customHeight="1" x14ac:dyDescent="0.25">
      <c r="A4104" s="170" t="s">
        <v>23763</v>
      </c>
      <c r="B4104" s="170" t="s">
        <v>22231</v>
      </c>
      <c r="C4104" s="171" t="s">
        <v>47</v>
      </c>
      <c r="D4104" s="172" t="s">
        <v>24593</v>
      </c>
    </row>
    <row r="4105" spans="1:4" ht="11.85" customHeight="1" x14ac:dyDescent="0.25">
      <c r="A4105" s="170" t="s">
        <v>23764</v>
      </c>
      <c r="B4105" s="170" t="s">
        <v>22233</v>
      </c>
      <c r="C4105" s="171" t="s">
        <v>47</v>
      </c>
      <c r="D4105" s="172" t="s">
        <v>23997</v>
      </c>
    </row>
    <row r="4106" spans="1:4" ht="11.85" customHeight="1" x14ac:dyDescent="0.25">
      <c r="A4106" s="170" t="s">
        <v>23765</v>
      </c>
      <c r="B4106" s="170" t="s">
        <v>22201</v>
      </c>
      <c r="C4106" s="171" t="s">
        <v>47</v>
      </c>
      <c r="D4106" s="172" t="s">
        <v>24585</v>
      </c>
    </row>
    <row r="4107" spans="1:4" ht="11.85" customHeight="1" x14ac:dyDescent="0.25">
      <c r="A4107" s="170" t="s">
        <v>23766</v>
      </c>
      <c r="B4107" s="170" t="s">
        <v>22235</v>
      </c>
      <c r="C4107" s="171" t="s">
        <v>47</v>
      </c>
      <c r="D4107" s="172" t="s">
        <v>24455</v>
      </c>
    </row>
    <row r="4108" spans="1:4" ht="11.85" customHeight="1" x14ac:dyDescent="0.25">
      <c r="A4108" s="170" t="s">
        <v>23767</v>
      </c>
      <c r="B4108" s="170" t="s">
        <v>23768</v>
      </c>
      <c r="C4108" s="171" t="s">
        <v>6</v>
      </c>
      <c r="D4108" s="172" t="s">
        <v>26399</v>
      </c>
    </row>
    <row r="4109" spans="1:4" ht="11.85" customHeight="1" x14ac:dyDescent="0.25">
      <c r="A4109" s="170" t="s">
        <v>23769</v>
      </c>
      <c r="B4109" s="171" t="s">
        <v>22237</v>
      </c>
      <c r="C4109" s="171" t="s">
        <v>47</v>
      </c>
      <c r="D4109" s="172" t="s">
        <v>25991</v>
      </c>
    </row>
    <row r="4110" spans="1:4" ht="11.85" customHeight="1" x14ac:dyDescent="0.25">
      <c r="A4110" s="170" t="s">
        <v>23770</v>
      </c>
      <c r="B4110" s="170" t="s">
        <v>23771</v>
      </c>
      <c r="C4110" s="171" t="s">
        <v>6</v>
      </c>
      <c r="D4110" s="172" t="s">
        <v>26400</v>
      </c>
    </row>
    <row r="4111" spans="1:4" ht="21.9" customHeight="1" x14ac:dyDescent="0.25">
      <c r="A4111" s="170" t="s">
        <v>23772</v>
      </c>
      <c r="B4111" s="170" t="s">
        <v>23773</v>
      </c>
      <c r="C4111" s="171" t="s">
        <v>37</v>
      </c>
      <c r="D4111" s="172" t="s">
        <v>26401</v>
      </c>
    </row>
    <row r="4112" spans="1:4" ht="11.85" customHeight="1" x14ac:dyDescent="0.25">
      <c r="A4112" s="170" t="s">
        <v>23774</v>
      </c>
      <c r="B4112" s="170" t="s">
        <v>23775</v>
      </c>
      <c r="C4112" s="171" t="s">
        <v>37</v>
      </c>
      <c r="D4112" s="172" t="s">
        <v>26402</v>
      </c>
    </row>
    <row r="4113" spans="1:4" ht="11.85" customHeight="1" x14ac:dyDescent="0.25">
      <c r="A4113" s="170" t="s">
        <v>23776</v>
      </c>
      <c r="B4113" s="170" t="s">
        <v>23777</v>
      </c>
      <c r="C4113" s="171" t="s">
        <v>44</v>
      </c>
      <c r="D4113" s="172" t="s">
        <v>26403</v>
      </c>
    </row>
    <row r="4114" spans="1:4" ht="11.85" customHeight="1" x14ac:dyDescent="0.25">
      <c r="A4114" s="170" t="s">
        <v>23778</v>
      </c>
      <c r="B4114" s="170" t="s">
        <v>23779</v>
      </c>
      <c r="C4114" s="171" t="s">
        <v>37</v>
      </c>
      <c r="D4114" s="172" t="s">
        <v>26404</v>
      </c>
    </row>
    <row r="4115" spans="1:4" ht="11.85" customHeight="1" x14ac:dyDescent="0.25">
      <c r="A4115" s="170" t="s">
        <v>23780</v>
      </c>
      <c r="B4115" s="170" t="s">
        <v>23781</v>
      </c>
      <c r="C4115" s="171" t="s">
        <v>37</v>
      </c>
      <c r="D4115" s="172" t="s">
        <v>26405</v>
      </c>
    </row>
    <row r="4116" spans="1:4" ht="11.85" customHeight="1" x14ac:dyDescent="0.25">
      <c r="A4116" s="170" t="s">
        <v>23782</v>
      </c>
      <c r="B4116" s="170" t="s">
        <v>23783</v>
      </c>
      <c r="C4116" s="171" t="s">
        <v>44</v>
      </c>
      <c r="D4116" s="172" t="s">
        <v>26406</v>
      </c>
    </row>
    <row r="4117" spans="1:4" ht="11.85" customHeight="1" x14ac:dyDescent="0.25">
      <c r="A4117" s="170" t="s">
        <v>23784</v>
      </c>
      <c r="B4117" s="170" t="s">
        <v>23785</v>
      </c>
      <c r="C4117" s="171" t="s">
        <v>37</v>
      </c>
      <c r="D4117" s="172" t="s">
        <v>24424</v>
      </c>
    </row>
    <row r="4118" spans="1:4" ht="12" customHeight="1" x14ac:dyDescent="0.25">
      <c r="A4118" s="170" t="s">
        <v>23786</v>
      </c>
      <c r="B4118" s="170" t="s">
        <v>23362</v>
      </c>
      <c r="C4118" s="171" t="s">
        <v>6</v>
      </c>
      <c r="D4118" s="172" t="s">
        <v>49</v>
      </c>
    </row>
    <row r="4119" spans="1:4" ht="11.85" customHeight="1" x14ac:dyDescent="0.25">
      <c r="A4119" s="170" t="s">
        <v>23787</v>
      </c>
      <c r="B4119" s="170" t="s">
        <v>23364</v>
      </c>
      <c r="C4119" s="171" t="s">
        <v>47</v>
      </c>
      <c r="D4119" s="172" t="s">
        <v>17718</v>
      </c>
    </row>
    <row r="4120" spans="1:4" ht="11.85" customHeight="1" x14ac:dyDescent="0.25">
      <c r="A4120" s="170" t="s">
        <v>23788</v>
      </c>
      <c r="B4120" s="170" t="s">
        <v>23366</v>
      </c>
      <c r="C4120" s="171" t="s">
        <v>47</v>
      </c>
      <c r="D4120" s="172" t="s">
        <v>69</v>
      </c>
    </row>
    <row r="4121" spans="1:4" ht="11.85" customHeight="1" x14ac:dyDescent="0.25">
      <c r="A4121" s="170" t="s">
        <v>23789</v>
      </c>
      <c r="B4121" s="170" t="s">
        <v>23790</v>
      </c>
      <c r="C4121" s="171" t="s">
        <v>6</v>
      </c>
      <c r="D4121" s="172" t="s">
        <v>24484</v>
      </c>
    </row>
    <row r="4122" spans="1:4" ht="11.85" customHeight="1" x14ac:dyDescent="0.25">
      <c r="A4122" s="170" t="s">
        <v>23791</v>
      </c>
      <c r="B4122" s="170" t="s">
        <v>23792</v>
      </c>
      <c r="C4122" s="171" t="s">
        <v>6</v>
      </c>
      <c r="D4122" s="172" t="s">
        <v>26407</v>
      </c>
    </row>
    <row r="4123" spans="1:4" ht="11.85" customHeight="1" x14ac:dyDescent="0.25">
      <c r="A4123" s="170" t="s">
        <v>23793</v>
      </c>
      <c r="B4123" s="170" t="s">
        <v>23794</v>
      </c>
      <c r="C4123" s="171" t="s">
        <v>6</v>
      </c>
      <c r="D4123" s="172" t="s">
        <v>26408</v>
      </c>
    </row>
    <row r="4124" spans="1:4" ht="11.85" customHeight="1" x14ac:dyDescent="0.25">
      <c r="A4124" s="170" t="s">
        <v>23795</v>
      </c>
      <c r="B4124" s="170" t="s">
        <v>23796</v>
      </c>
      <c r="C4124" s="171" t="s">
        <v>47</v>
      </c>
      <c r="D4124" s="172" t="s">
        <v>24502</v>
      </c>
    </row>
    <row r="4125" spans="1:4" ht="11.85" customHeight="1" x14ac:dyDescent="0.25">
      <c r="A4125" s="170" t="s">
        <v>23797</v>
      </c>
      <c r="B4125" s="170" t="s">
        <v>23798</v>
      </c>
      <c r="C4125" s="171" t="s">
        <v>6</v>
      </c>
      <c r="D4125" s="172" t="s">
        <v>24261</v>
      </c>
    </row>
    <row r="4126" spans="1:4" ht="11.85" customHeight="1" x14ac:dyDescent="0.25">
      <c r="A4126" s="170" t="s">
        <v>23799</v>
      </c>
      <c r="B4126" s="170" t="s">
        <v>23800</v>
      </c>
      <c r="C4126" s="171" t="s">
        <v>44</v>
      </c>
      <c r="D4126" s="172" t="s">
        <v>26409</v>
      </c>
    </row>
    <row r="4127" spans="1:4" ht="11.85" customHeight="1" x14ac:dyDescent="0.25">
      <c r="A4127" s="170" t="s">
        <v>23801</v>
      </c>
      <c r="B4127" s="170" t="s">
        <v>23802</v>
      </c>
      <c r="C4127" s="171" t="s">
        <v>190</v>
      </c>
      <c r="D4127" s="172" t="s">
        <v>26410</v>
      </c>
    </row>
    <row r="4128" spans="1:4" ht="12" customHeight="1" x14ac:dyDescent="0.25">
      <c r="A4128" s="170" t="s">
        <v>23803</v>
      </c>
      <c r="B4128" s="170" t="s">
        <v>23804</v>
      </c>
      <c r="C4128" s="171" t="s">
        <v>6</v>
      </c>
      <c r="D4128" s="172" t="s">
        <v>26411</v>
      </c>
    </row>
    <row r="4129" spans="1:4" ht="21.9" customHeight="1" x14ac:dyDescent="0.25">
      <c r="A4129" s="170" t="s">
        <v>23805</v>
      </c>
      <c r="B4129" s="170" t="s">
        <v>23806</v>
      </c>
      <c r="C4129" s="171" t="s">
        <v>44</v>
      </c>
      <c r="D4129" s="172" t="s">
        <v>26412</v>
      </c>
    </row>
    <row r="4130" spans="1:4" ht="21.9" customHeight="1" x14ac:dyDescent="0.25">
      <c r="A4130" s="170" t="s">
        <v>23807</v>
      </c>
      <c r="B4130" s="170" t="s">
        <v>23808</v>
      </c>
      <c r="C4130" s="171" t="s">
        <v>17789</v>
      </c>
      <c r="D4130" s="172" t="s">
        <v>24704</v>
      </c>
    </row>
    <row r="4131" spans="1:4" ht="11.85" customHeight="1" x14ac:dyDescent="0.25">
      <c r="A4131" s="170" t="s">
        <v>23809</v>
      </c>
      <c r="B4131" s="170" t="s">
        <v>23370</v>
      </c>
      <c r="C4131" s="171" t="s">
        <v>44</v>
      </c>
      <c r="D4131" s="172" t="s">
        <v>26312</v>
      </c>
    </row>
    <row r="4132" spans="1:4" ht="11.85" customHeight="1" x14ac:dyDescent="0.25">
      <c r="A4132" s="170" t="s">
        <v>23810</v>
      </c>
      <c r="B4132" s="170" t="s">
        <v>23372</v>
      </c>
      <c r="C4132" s="171" t="s">
        <v>88</v>
      </c>
      <c r="D4132" s="172" t="s">
        <v>1040</v>
      </c>
    </row>
    <row r="4133" spans="1:4" ht="12" customHeight="1" x14ac:dyDescent="0.25">
      <c r="A4133" s="173" t="s">
        <v>23811</v>
      </c>
      <c r="B4133" s="173" t="s">
        <v>23812</v>
      </c>
      <c r="C4133" s="174" t="s">
        <v>6</v>
      </c>
      <c r="D4133" s="175" t="s">
        <v>26413</v>
      </c>
    </row>
    <row r="4134" spans="1:4" ht="14.25" customHeight="1" x14ac:dyDescent="0.3">
      <c r="A4134"/>
      <c r="B4134"/>
      <c r="C4134"/>
      <c r="D4134"/>
    </row>
    <row r="4135" spans="1:4" ht="1.65" customHeight="1" x14ac:dyDescent="0.3">
      <c r="A4135" s="406" t="s">
        <v>24710</v>
      </c>
      <c r="B4135" s="406"/>
      <c r="C4135"/>
      <c r="D4135"/>
    </row>
    <row r="4136" spans="1:4" ht="7.35" customHeight="1" x14ac:dyDescent="0.3">
      <c r="A4136" s="406"/>
      <c r="B4136" s="406"/>
      <c r="C4136"/>
      <c r="D4136"/>
    </row>
    <row r="4137" spans="1:4" ht="0.75" customHeight="1" x14ac:dyDescent="0.3">
      <c r="A4137"/>
      <c r="B4137"/>
      <c r="C4137"/>
      <c r="D4137"/>
    </row>
    <row r="4138" spans="1:4" ht="14.4" x14ac:dyDescent="0.3">
      <c r="A4138"/>
      <c r="B4138"/>
      <c r="C4138"/>
      <c r="D4138"/>
    </row>
    <row r="4139" spans="1:4" ht="13.5" customHeight="1" x14ac:dyDescent="0.3">
      <c r="A4139"/>
      <c r="B4139"/>
      <c r="C4139" s="404"/>
      <c r="D4139" s="404"/>
    </row>
    <row r="4140" spans="1:4" ht="48.6" customHeight="1" x14ac:dyDescent="0.3">
      <c r="A4140"/>
      <c r="B4140"/>
      <c r="C4140"/>
      <c r="D4140"/>
    </row>
    <row r="4141" spans="1:4" ht="13.5" customHeight="1" x14ac:dyDescent="0.3">
      <c r="A4141"/>
      <c r="B4141"/>
      <c r="C4141"/>
      <c r="D4141"/>
    </row>
    <row r="4142" spans="1:4" ht="11.1" customHeight="1" x14ac:dyDescent="0.3">
      <c r="A4142"/>
      <c r="B4142"/>
      <c r="C4142"/>
      <c r="D4142"/>
    </row>
    <row r="4143" spans="1:4" ht="11.25" customHeight="1" x14ac:dyDescent="0.25">
      <c r="A4143" s="405" t="s">
        <v>24685</v>
      </c>
      <c r="B4143" s="405"/>
      <c r="C4143" s="167"/>
      <c r="D4143" s="167"/>
    </row>
    <row r="4144" spans="1:4" ht="24.9" customHeight="1" x14ac:dyDescent="0.3">
      <c r="A4144"/>
      <c r="B4144"/>
      <c r="C4144"/>
      <c r="D4144"/>
    </row>
    <row r="4145" spans="1:4" ht="9" customHeight="1" x14ac:dyDescent="0.3">
      <c r="A4145" s="169" t="s">
        <v>17748</v>
      </c>
      <c r="B4145" s="169" t="s">
        <v>5161</v>
      </c>
      <c r="C4145"/>
      <c r="D4145"/>
    </row>
    <row r="4146" spans="1:4" ht="12.15" customHeight="1" x14ac:dyDescent="0.3">
      <c r="A4146"/>
      <c r="B4146"/>
      <c r="C4146"/>
      <c r="D4146"/>
    </row>
    <row r="4147" spans="1:4" ht="0.6" customHeight="1" x14ac:dyDescent="0.25">
      <c r="A4147" s="407" t="s">
        <v>23813</v>
      </c>
      <c r="B4147" s="407" t="s">
        <v>23814</v>
      </c>
      <c r="C4147" s="408" t="s">
        <v>6</v>
      </c>
      <c r="D4147" s="409" t="s">
        <v>26414</v>
      </c>
    </row>
    <row r="4148" spans="1:4" ht="11.4" customHeight="1" x14ac:dyDescent="0.25">
      <c r="A4148" s="407"/>
      <c r="B4148" s="407"/>
      <c r="C4148" s="408"/>
      <c r="D4148" s="409"/>
    </row>
    <row r="4149" spans="1:4" ht="11.85" customHeight="1" x14ac:dyDescent="0.25">
      <c r="A4149" s="170" t="s">
        <v>23815</v>
      </c>
      <c r="B4149" s="170" t="s">
        <v>23816</v>
      </c>
      <c r="C4149" s="171" t="s">
        <v>6</v>
      </c>
      <c r="D4149" s="172" t="s">
        <v>26415</v>
      </c>
    </row>
    <row r="4150" spans="1:4" ht="11.85" customHeight="1" x14ac:dyDescent="0.25">
      <c r="A4150" s="170" t="s">
        <v>23817</v>
      </c>
      <c r="B4150" s="170" t="s">
        <v>23818</v>
      </c>
      <c r="C4150" s="171" t="s">
        <v>6</v>
      </c>
      <c r="D4150" s="172" t="s">
        <v>26416</v>
      </c>
    </row>
    <row r="4151" spans="1:4" ht="11.85" customHeight="1" x14ac:dyDescent="0.25">
      <c r="A4151" s="170" t="s">
        <v>23819</v>
      </c>
      <c r="B4151" s="170" t="s">
        <v>23820</v>
      </c>
      <c r="C4151" s="171" t="s">
        <v>6</v>
      </c>
      <c r="D4151" s="172" t="s">
        <v>26417</v>
      </c>
    </row>
    <row r="4152" spans="1:4" ht="11.85" customHeight="1" x14ac:dyDescent="0.25">
      <c r="A4152" s="170" t="s">
        <v>23821</v>
      </c>
      <c r="B4152" s="170" t="s">
        <v>23822</v>
      </c>
      <c r="C4152" s="171" t="s">
        <v>6</v>
      </c>
      <c r="D4152" s="172" t="s">
        <v>26418</v>
      </c>
    </row>
    <row r="4153" spans="1:4" ht="12" customHeight="1" x14ac:dyDescent="0.25">
      <c r="A4153" s="170" t="s">
        <v>23823</v>
      </c>
      <c r="B4153" s="170" t="s">
        <v>23824</v>
      </c>
      <c r="C4153" s="171" t="s">
        <v>6</v>
      </c>
      <c r="D4153" s="172" t="s">
        <v>26419</v>
      </c>
    </row>
    <row r="4154" spans="1:4" ht="11.85" customHeight="1" x14ac:dyDescent="0.25">
      <c r="A4154" s="170" t="s">
        <v>23825</v>
      </c>
      <c r="B4154" s="170" t="s">
        <v>23826</v>
      </c>
      <c r="C4154" s="171" t="s">
        <v>37</v>
      </c>
      <c r="D4154" s="172" t="s">
        <v>23941</v>
      </c>
    </row>
    <row r="4155" spans="1:4" ht="11.85" customHeight="1" x14ac:dyDescent="0.25">
      <c r="A4155" s="170" t="s">
        <v>23827</v>
      </c>
      <c r="B4155" s="170" t="s">
        <v>23828</v>
      </c>
      <c r="C4155" s="171" t="s">
        <v>37</v>
      </c>
      <c r="D4155" s="172" t="s">
        <v>26420</v>
      </c>
    </row>
    <row r="4156" spans="1:4" ht="11.85" customHeight="1" x14ac:dyDescent="0.25">
      <c r="A4156" s="170" t="s">
        <v>23829</v>
      </c>
      <c r="B4156" s="170" t="s">
        <v>23830</v>
      </c>
      <c r="C4156" s="171" t="s">
        <v>37</v>
      </c>
      <c r="D4156" s="172" t="s">
        <v>24605</v>
      </c>
    </row>
    <row r="4157" spans="1:4" ht="11.85" customHeight="1" x14ac:dyDescent="0.25">
      <c r="A4157" s="170" t="s">
        <v>23831</v>
      </c>
      <c r="B4157" s="170" t="s">
        <v>23832</v>
      </c>
      <c r="C4157" s="171" t="s">
        <v>37</v>
      </c>
      <c r="D4157" s="172" t="s">
        <v>1044</v>
      </c>
    </row>
    <row r="4158" spans="1:4" ht="11.85" customHeight="1" x14ac:dyDescent="0.25">
      <c r="A4158" s="170" t="s">
        <v>23833</v>
      </c>
      <c r="B4158" s="170" t="s">
        <v>23834</v>
      </c>
      <c r="C4158" s="171" t="s">
        <v>37</v>
      </c>
      <c r="D4158" s="172" t="s">
        <v>23944</v>
      </c>
    </row>
    <row r="4159" spans="1:4" ht="409.6" customHeight="1" x14ac:dyDescent="0.25">
      <c r="A4159" s="170" t="s">
        <v>23835</v>
      </c>
      <c r="B4159" s="170" t="s">
        <v>23836</v>
      </c>
      <c r="C4159" s="171" t="s">
        <v>37</v>
      </c>
      <c r="D4159" s="172" t="s">
        <v>23911</v>
      </c>
    </row>
    <row r="4160" spans="1:4" ht="1.65" customHeight="1" x14ac:dyDescent="0.25">
      <c r="A4160" s="173" t="s">
        <v>23837</v>
      </c>
      <c r="B4160" s="173" t="s">
        <v>23838</v>
      </c>
      <c r="C4160" s="174" t="s">
        <v>17789</v>
      </c>
      <c r="D4160" s="175" t="s">
        <v>24704</v>
      </c>
    </row>
    <row r="4161" spans="1:4" ht="7.35" customHeight="1" x14ac:dyDescent="0.3">
      <c r="A4161"/>
      <c r="B4161"/>
      <c r="C4161"/>
      <c r="D4161"/>
    </row>
    <row r="4162" spans="1:4" ht="0.75" customHeight="1" x14ac:dyDescent="0.3">
      <c r="A4162" s="406" t="s">
        <v>24710</v>
      </c>
      <c r="B4162" s="406"/>
      <c r="C4162"/>
      <c r="D4162"/>
    </row>
    <row r="4163" spans="1:4" ht="14.4" x14ac:dyDescent="0.3">
      <c r="A4163" s="406"/>
      <c r="B4163" s="406"/>
      <c r="C4163"/>
      <c r="D4163"/>
    </row>
    <row r="4164" spans="1:4" ht="14.4" x14ac:dyDescent="0.3">
      <c r="A4164"/>
      <c r="B4164"/>
      <c r="C4164"/>
      <c r="D4164"/>
    </row>
    <row r="4165" spans="1:4" ht="14.4" x14ac:dyDescent="0.3">
      <c r="A4165"/>
      <c r="B4165"/>
      <c r="C4165"/>
      <c r="D4165"/>
    </row>
    <row r="4166" spans="1:4" ht="14.4" x14ac:dyDescent="0.3">
      <c r="A4166"/>
      <c r="B4166"/>
      <c r="C4166"/>
      <c r="D4166"/>
    </row>
    <row r="4167" spans="1:4" ht="14.4" x14ac:dyDescent="0.3">
      <c r="A4167"/>
      <c r="B4167"/>
      <c r="C4167"/>
      <c r="D4167"/>
    </row>
    <row r="4168" spans="1:4" ht="14.4" x14ac:dyDescent="0.3">
      <c r="A4168"/>
      <c r="B4168"/>
      <c r="C4168"/>
      <c r="D4168"/>
    </row>
    <row r="4169" spans="1:4" ht="14.4" x14ac:dyDescent="0.3">
      <c r="A4169"/>
      <c r="B4169"/>
      <c r="C4169"/>
      <c r="D4169"/>
    </row>
    <row r="4170" spans="1:4" ht="14.4" x14ac:dyDescent="0.3">
      <c r="A4170"/>
      <c r="B4170"/>
      <c r="C4170"/>
      <c r="D4170"/>
    </row>
    <row r="4171" spans="1:4" ht="14.4" x14ac:dyDescent="0.3">
      <c r="A4171"/>
      <c r="B4171"/>
      <c r="C4171"/>
      <c r="D4171"/>
    </row>
    <row r="4172" spans="1:4" ht="14.4" x14ac:dyDescent="0.3">
      <c r="A4172"/>
      <c r="B4172"/>
      <c r="C4172"/>
      <c r="D4172"/>
    </row>
    <row r="4173" spans="1:4" ht="14.4" x14ac:dyDescent="0.3">
      <c r="A4173"/>
      <c r="B4173"/>
      <c r="C4173"/>
      <c r="D4173"/>
    </row>
    <row r="4174" spans="1:4" ht="14.4" x14ac:dyDescent="0.3">
      <c r="A4174"/>
      <c r="B4174"/>
      <c r="C4174"/>
      <c r="D4174"/>
    </row>
    <row r="4175" spans="1:4" ht="14.4" x14ac:dyDescent="0.3">
      <c r="A4175"/>
      <c r="B4175"/>
      <c r="C4175"/>
      <c r="D4175"/>
    </row>
    <row r="4176" spans="1:4" ht="14.4" x14ac:dyDescent="0.3">
      <c r="A4176"/>
      <c r="B4176"/>
      <c r="C4176"/>
      <c r="D4176"/>
    </row>
    <row r="4177" spans="1:4" ht="14.4" x14ac:dyDescent="0.3">
      <c r="A4177"/>
      <c r="B4177"/>
      <c r="C4177"/>
      <c r="D4177"/>
    </row>
    <row r="4178" spans="1:4" ht="14.4" x14ac:dyDescent="0.3">
      <c r="A4178"/>
      <c r="B4178"/>
      <c r="C4178"/>
      <c r="D4178"/>
    </row>
    <row r="4179" spans="1:4" ht="14.4" x14ac:dyDescent="0.3">
      <c r="A4179"/>
      <c r="B4179"/>
      <c r="C4179"/>
      <c r="D4179"/>
    </row>
    <row r="4180" spans="1:4" ht="14.4" x14ac:dyDescent="0.3">
      <c r="A4180"/>
      <c r="B4180"/>
      <c r="C4180"/>
      <c r="D4180"/>
    </row>
    <row r="4181" spans="1:4" ht="14.4" x14ac:dyDescent="0.3">
      <c r="A4181"/>
      <c r="B4181"/>
      <c r="C4181"/>
      <c r="D4181"/>
    </row>
    <row r="4182" spans="1:4" ht="14.4" x14ac:dyDescent="0.3">
      <c r="A4182"/>
      <c r="B4182"/>
      <c r="C4182"/>
      <c r="D4182"/>
    </row>
    <row r="4183" spans="1:4" ht="14.4" x14ac:dyDescent="0.3">
      <c r="A4183"/>
      <c r="B4183"/>
      <c r="C4183"/>
      <c r="D4183"/>
    </row>
    <row r="4184" spans="1:4" ht="14.4" x14ac:dyDescent="0.3">
      <c r="A4184"/>
      <c r="B4184"/>
      <c r="C4184"/>
      <c r="D4184"/>
    </row>
    <row r="4185" spans="1:4" ht="14.4" x14ac:dyDescent="0.3">
      <c r="A4185"/>
      <c r="B4185"/>
      <c r="C4185"/>
      <c r="D4185"/>
    </row>
    <row r="4186" spans="1:4" ht="14.4" x14ac:dyDescent="0.3">
      <c r="A4186"/>
      <c r="B4186"/>
      <c r="C4186"/>
      <c r="D4186"/>
    </row>
    <row r="4187" spans="1:4" ht="14.4" x14ac:dyDescent="0.3">
      <c r="A4187"/>
      <c r="B4187"/>
      <c r="C4187"/>
      <c r="D4187"/>
    </row>
    <row r="4188" spans="1:4" ht="14.4" x14ac:dyDescent="0.3">
      <c r="A4188"/>
      <c r="B4188"/>
      <c r="C4188"/>
      <c r="D4188"/>
    </row>
    <row r="4189" spans="1:4" ht="14.4" x14ac:dyDescent="0.3">
      <c r="A4189"/>
      <c r="B4189"/>
      <c r="C4189"/>
      <c r="D4189"/>
    </row>
    <row r="4190" spans="1:4" ht="14.4" x14ac:dyDescent="0.3">
      <c r="A4190"/>
      <c r="B4190"/>
      <c r="C4190"/>
      <c r="D4190"/>
    </row>
    <row r="4191" spans="1:4" ht="14.4" x14ac:dyDescent="0.3">
      <c r="A4191"/>
      <c r="B4191"/>
      <c r="C4191"/>
      <c r="D4191"/>
    </row>
    <row r="4192" spans="1:4" ht="14.4" x14ac:dyDescent="0.3">
      <c r="A4192"/>
      <c r="B4192"/>
      <c r="C4192"/>
      <c r="D4192"/>
    </row>
    <row r="4193" spans="1:4" ht="14.4" x14ac:dyDescent="0.3">
      <c r="A4193"/>
      <c r="B4193"/>
      <c r="C4193"/>
      <c r="D4193"/>
    </row>
    <row r="4194" spans="1:4" ht="14.4" x14ac:dyDescent="0.3">
      <c r="A4194"/>
      <c r="B4194"/>
      <c r="C4194"/>
      <c r="D4194"/>
    </row>
    <row r="4195" spans="1:4" ht="14.4" x14ac:dyDescent="0.3">
      <c r="A4195"/>
      <c r="B4195"/>
      <c r="C4195"/>
      <c r="D4195"/>
    </row>
    <row r="4196" spans="1:4" ht="14.4" x14ac:dyDescent="0.3">
      <c r="A4196"/>
      <c r="B4196"/>
      <c r="C4196"/>
      <c r="D4196"/>
    </row>
    <row r="4197" spans="1:4" ht="14.4" x14ac:dyDescent="0.3">
      <c r="A4197"/>
      <c r="B4197"/>
      <c r="C4197"/>
      <c r="D4197"/>
    </row>
    <row r="4198" spans="1:4" ht="14.4" x14ac:dyDescent="0.3">
      <c r="A4198"/>
      <c r="B4198"/>
      <c r="C4198"/>
      <c r="D4198"/>
    </row>
    <row r="4199" spans="1:4" ht="14.4" x14ac:dyDescent="0.3">
      <c r="A4199"/>
      <c r="B4199"/>
      <c r="C4199"/>
      <c r="D4199"/>
    </row>
    <row r="4200" spans="1:4" ht="14.4" x14ac:dyDescent="0.3">
      <c r="A4200"/>
      <c r="B4200"/>
      <c r="C4200"/>
      <c r="D4200"/>
    </row>
    <row r="4201" spans="1:4" ht="14.4" x14ac:dyDescent="0.3">
      <c r="A4201"/>
      <c r="B4201"/>
      <c r="C4201"/>
      <c r="D4201"/>
    </row>
    <row r="4202" spans="1:4" ht="14.4" x14ac:dyDescent="0.3">
      <c r="A4202"/>
      <c r="B4202"/>
      <c r="C4202"/>
      <c r="D4202"/>
    </row>
    <row r="4203" spans="1:4" ht="14.4" x14ac:dyDescent="0.3">
      <c r="A4203"/>
      <c r="B4203"/>
      <c r="C4203"/>
      <c r="D4203"/>
    </row>
    <row r="4204" spans="1:4" ht="14.4" x14ac:dyDescent="0.3">
      <c r="A4204"/>
      <c r="B4204"/>
      <c r="C4204"/>
      <c r="D4204"/>
    </row>
    <row r="4205" spans="1:4" ht="14.4" x14ac:dyDescent="0.3">
      <c r="A4205"/>
      <c r="B4205"/>
      <c r="C4205"/>
      <c r="D4205"/>
    </row>
    <row r="4206" spans="1:4" ht="14.4" x14ac:dyDescent="0.3">
      <c r="A4206"/>
      <c r="B4206"/>
      <c r="C4206"/>
      <c r="D4206"/>
    </row>
    <row r="4207" spans="1:4" ht="14.4" x14ac:dyDescent="0.3">
      <c r="A4207"/>
      <c r="B4207"/>
      <c r="C4207"/>
      <c r="D4207"/>
    </row>
    <row r="4208" spans="1:4" ht="14.4" x14ac:dyDescent="0.3">
      <c r="A4208"/>
      <c r="B4208"/>
      <c r="C4208"/>
      <c r="D4208"/>
    </row>
    <row r="4209" spans="1:4" ht="14.4" x14ac:dyDescent="0.3">
      <c r="A4209"/>
      <c r="B4209"/>
      <c r="C4209"/>
      <c r="D4209"/>
    </row>
    <row r="4210" spans="1:4" ht="14.4" x14ac:dyDescent="0.3">
      <c r="A4210"/>
      <c r="B4210"/>
      <c r="C4210"/>
      <c r="D4210"/>
    </row>
    <row r="4211" spans="1:4" ht="14.4" x14ac:dyDescent="0.3">
      <c r="A4211"/>
      <c r="B4211"/>
      <c r="C4211"/>
      <c r="D4211"/>
    </row>
    <row r="4212" spans="1:4" ht="14.4" x14ac:dyDescent="0.3">
      <c r="A4212"/>
      <c r="B4212"/>
      <c r="C4212"/>
      <c r="D4212"/>
    </row>
    <row r="4213" spans="1:4" ht="14.4" x14ac:dyDescent="0.3">
      <c r="A4213"/>
      <c r="B4213"/>
      <c r="C4213"/>
      <c r="D4213"/>
    </row>
    <row r="4214" spans="1:4" ht="14.4" x14ac:dyDescent="0.3">
      <c r="A4214"/>
      <c r="B4214"/>
      <c r="C4214"/>
      <c r="D4214"/>
    </row>
    <row r="4215" spans="1:4" ht="14.4" x14ac:dyDescent="0.3">
      <c r="A4215"/>
      <c r="B4215"/>
      <c r="C4215"/>
      <c r="D4215"/>
    </row>
    <row r="4216" spans="1:4" ht="14.4" x14ac:dyDescent="0.3">
      <c r="A4216"/>
      <c r="B4216"/>
      <c r="C4216"/>
      <c r="D4216"/>
    </row>
    <row r="4217" spans="1:4" ht="14.4" x14ac:dyDescent="0.3">
      <c r="A4217"/>
      <c r="B4217"/>
      <c r="C4217"/>
      <c r="D4217"/>
    </row>
    <row r="4218" spans="1:4" ht="14.4" x14ac:dyDescent="0.3">
      <c r="A4218"/>
      <c r="B4218"/>
      <c r="C4218"/>
      <c r="D4218"/>
    </row>
    <row r="4219" spans="1:4" ht="14.4" x14ac:dyDescent="0.3">
      <c r="A4219"/>
      <c r="B4219"/>
      <c r="C4219"/>
      <c r="D4219"/>
    </row>
    <row r="4220" spans="1:4" ht="14.4" x14ac:dyDescent="0.3">
      <c r="A4220"/>
      <c r="B4220"/>
      <c r="C4220"/>
      <c r="D4220"/>
    </row>
    <row r="4221" spans="1:4" ht="14.4" x14ac:dyDescent="0.3">
      <c r="A4221"/>
      <c r="B4221"/>
      <c r="C4221"/>
      <c r="D4221"/>
    </row>
    <row r="4222" spans="1:4" ht="14.4" x14ac:dyDescent="0.3">
      <c r="A4222"/>
      <c r="B4222"/>
      <c r="C4222"/>
      <c r="D4222"/>
    </row>
    <row r="4223" spans="1:4" ht="14.4" x14ac:dyDescent="0.3">
      <c r="A4223"/>
      <c r="B4223"/>
      <c r="C4223"/>
      <c r="D4223"/>
    </row>
    <row r="4224" spans="1:4" ht="14.4" x14ac:dyDescent="0.3">
      <c r="A4224"/>
      <c r="B4224"/>
      <c r="C4224"/>
      <c r="D4224"/>
    </row>
    <row r="4225" spans="1:4" ht="14.4" x14ac:dyDescent="0.3">
      <c r="A4225"/>
      <c r="B4225"/>
      <c r="C4225"/>
      <c r="D4225"/>
    </row>
    <row r="4226" spans="1:4" ht="14.4" x14ac:dyDescent="0.3">
      <c r="A4226"/>
      <c r="B4226"/>
      <c r="C4226"/>
      <c r="D4226"/>
    </row>
    <row r="4227" spans="1:4" ht="14.4" x14ac:dyDescent="0.3">
      <c r="A4227"/>
      <c r="B4227"/>
      <c r="C4227"/>
      <c r="D4227"/>
    </row>
    <row r="4228" spans="1:4" ht="14.4" x14ac:dyDescent="0.3">
      <c r="A4228"/>
      <c r="B4228"/>
      <c r="C4228"/>
      <c r="D4228"/>
    </row>
    <row r="4229" spans="1:4" ht="14.4" x14ac:dyDescent="0.3">
      <c r="A4229"/>
      <c r="B4229"/>
      <c r="C4229"/>
      <c r="D4229"/>
    </row>
    <row r="4230" spans="1:4" ht="14.4" x14ac:dyDescent="0.3">
      <c r="A4230"/>
      <c r="B4230"/>
      <c r="C4230"/>
      <c r="D4230"/>
    </row>
    <row r="4231" spans="1:4" ht="14.4" x14ac:dyDescent="0.3">
      <c r="A4231"/>
      <c r="B4231"/>
      <c r="C4231"/>
      <c r="D4231"/>
    </row>
    <row r="4232" spans="1:4" ht="14.4" x14ac:dyDescent="0.3">
      <c r="A4232"/>
      <c r="B4232"/>
      <c r="C4232"/>
      <c r="D4232"/>
    </row>
    <row r="4233" spans="1:4" ht="14.4" x14ac:dyDescent="0.3">
      <c r="A4233"/>
      <c r="B4233"/>
      <c r="C4233"/>
      <c r="D4233"/>
    </row>
    <row r="4234" spans="1:4" ht="14.4" x14ac:dyDescent="0.3">
      <c r="A4234"/>
      <c r="B4234"/>
      <c r="C4234"/>
      <c r="D4234"/>
    </row>
    <row r="4235" spans="1:4" ht="14.4" x14ac:dyDescent="0.3">
      <c r="A4235"/>
      <c r="B4235"/>
      <c r="C4235"/>
      <c r="D4235"/>
    </row>
    <row r="4236" spans="1:4" ht="14.4" x14ac:dyDescent="0.3">
      <c r="A4236"/>
      <c r="B4236"/>
      <c r="C4236"/>
      <c r="D4236"/>
    </row>
    <row r="4237" spans="1:4" ht="14.4" x14ac:dyDescent="0.3">
      <c r="A4237"/>
      <c r="B4237"/>
      <c r="C4237"/>
      <c r="D4237"/>
    </row>
    <row r="4238" spans="1:4" ht="14.4" x14ac:dyDescent="0.3">
      <c r="A4238"/>
      <c r="B4238"/>
      <c r="C4238"/>
      <c r="D4238"/>
    </row>
    <row r="4239" spans="1:4" ht="14.4" x14ac:dyDescent="0.3">
      <c r="A4239"/>
      <c r="B4239"/>
      <c r="C4239"/>
      <c r="D4239"/>
    </row>
    <row r="4240" spans="1:4" ht="14.4" x14ac:dyDescent="0.3">
      <c r="A4240"/>
      <c r="B4240"/>
      <c r="C4240"/>
      <c r="D4240"/>
    </row>
    <row r="4241" spans="1:4" ht="14.4" x14ac:dyDescent="0.3">
      <c r="A4241"/>
      <c r="B4241"/>
      <c r="C4241"/>
      <c r="D4241"/>
    </row>
    <row r="4242" spans="1:4" ht="14.4" x14ac:dyDescent="0.3">
      <c r="A4242"/>
      <c r="B4242"/>
      <c r="C4242"/>
      <c r="D4242"/>
    </row>
    <row r="4243" spans="1:4" ht="14.4" x14ac:dyDescent="0.3">
      <c r="A4243"/>
      <c r="B4243"/>
      <c r="C4243"/>
      <c r="D4243"/>
    </row>
    <row r="4244" spans="1:4" ht="14.4" x14ac:dyDescent="0.3">
      <c r="A4244"/>
      <c r="B4244"/>
      <c r="C4244"/>
      <c r="D4244"/>
    </row>
    <row r="4245" spans="1:4" ht="14.4" x14ac:dyDescent="0.3">
      <c r="A4245"/>
      <c r="B4245"/>
      <c r="C4245"/>
      <c r="D4245"/>
    </row>
    <row r="4246" spans="1:4" ht="14.4" x14ac:dyDescent="0.3">
      <c r="A4246"/>
      <c r="B4246"/>
      <c r="C4246"/>
      <c r="D4246"/>
    </row>
    <row r="4247" spans="1:4" ht="14.4" x14ac:dyDescent="0.3">
      <c r="A4247"/>
      <c r="B4247"/>
      <c r="C4247"/>
      <c r="D4247"/>
    </row>
    <row r="4248" spans="1:4" ht="14.4" x14ac:dyDescent="0.3">
      <c r="A4248"/>
      <c r="B4248"/>
      <c r="C4248"/>
      <c r="D4248"/>
    </row>
    <row r="4249" spans="1:4" ht="14.4" x14ac:dyDescent="0.3">
      <c r="A4249"/>
      <c r="B4249"/>
      <c r="C4249"/>
      <c r="D4249"/>
    </row>
    <row r="4250" spans="1:4" ht="14.4" x14ac:dyDescent="0.3">
      <c r="A4250"/>
      <c r="B4250"/>
      <c r="C4250"/>
      <c r="D4250"/>
    </row>
    <row r="4251" spans="1:4" ht="14.4" x14ac:dyDescent="0.3">
      <c r="A4251"/>
      <c r="B4251"/>
      <c r="C4251"/>
      <c r="D4251"/>
    </row>
    <row r="4252" spans="1:4" ht="14.4" x14ac:dyDescent="0.3">
      <c r="A4252"/>
      <c r="B4252"/>
      <c r="C4252"/>
      <c r="D4252"/>
    </row>
    <row r="4253" spans="1:4" ht="14.4" x14ac:dyDescent="0.3">
      <c r="A4253"/>
      <c r="B4253"/>
      <c r="C4253"/>
      <c r="D4253"/>
    </row>
    <row r="4254" spans="1:4" ht="14.4" x14ac:dyDescent="0.3">
      <c r="A4254"/>
      <c r="B4254"/>
      <c r="C4254"/>
      <c r="D4254"/>
    </row>
    <row r="4255" spans="1:4" ht="14.4" x14ac:dyDescent="0.3">
      <c r="A4255"/>
      <c r="B4255"/>
      <c r="C4255"/>
      <c r="D4255"/>
    </row>
    <row r="4256" spans="1:4" ht="14.4" x14ac:dyDescent="0.3">
      <c r="A4256"/>
      <c r="B4256"/>
      <c r="C4256"/>
      <c r="D4256"/>
    </row>
    <row r="4257" spans="1:4" ht="14.4" x14ac:dyDescent="0.3">
      <c r="A4257"/>
      <c r="B4257"/>
      <c r="C4257"/>
      <c r="D4257"/>
    </row>
    <row r="4258" spans="1:4" ht="14.4" x14ac:dyDescent="0.3">
      <c r="A4258"/>
      <c r="B4258"/>
      <c r="C4258"/>
      <c r="D4258"/>
    </row>
  </sheetData>
  <mergeCells count="497">
    <mergeCell ref="A3611:B3612"/>
    <mergeCell ref="C3615:D3615"/>
    <mergeCell ref="A3619:B3619"/>
    <mergeCell ref="A3623:A3624"/>
    <mergeCell ref="B3623:B3624"/>
    <mergeCell ref="C3623:C3624"/>
    <mergeCell ref="D3623:D3624"/>
    <mergeCell ref="A3421:B3422"/>
    <mergeCell ref="C3425:D3425"/>
    <mergeCell ref="A3429:B3429"/>
    <mergeCell ref="A3433:A3434"/>
    <mergeCell ref="B3433:B3434"/>
    <mergeCell ref="C3433:C3434"/>
    <mergeCell ref="D3433:D3434"/>
    <mergeCell ref="A3559:B3559"/>
    <mergeCell ref="A3563:A3564"/>
    <mergeCell ref="B3563:B3564"/>
    <mergeCell ref="C3563:C3564"/>
    <mergeCell ref="D3563:D3564"/>
    <mergeCell ref="A3486:B3487"/>
    <mergeCell ref="C3490:D3490"/>
    <mergeCell ref="A3494:B3494"/>
    <mergeCell ref="A3498:A3499"/>
    <mergeCell ref="B3498:B3499"/>
    <mergeCell ref="A3248:B3249"/>
    <mergeCell ref="C3252:D3252"/>
    <mergeCell ref="A3256:B3256"/>
    <mergeCell ref="A3260:A3261"/>
    <mergeCell ref="B3260:B3261"/>
    <mergeCell ref="C3260:C3261"/>
    <mergeCell ref="D3260:D3261"/>
    <mergeCell ref="A3375:B3375"/>
    <mergeCell ref="A3379:A3380"/>
    <mergeCell ref="B3379:B3380"/>
    <mergeCell ref="C3379:C3380"/>
    <mergeCell ref="D3379:D3380"/>
    <mergeCell ref="A3138:B3138"/>
    <mergeCell ref="A3142:A3143"/>
    <mergeCell ref="B3142:B3143"/>
    <mergeCell ref="C3142:C3143"/>
    <mergeCell ref="D3142:D3143"/>
    <mergeCell ref="A3190:B3191"/>
    <mergeCell ref="C3194:D3194"/>
    <mergeCell ref="A3198:B3198"/>
    <mergeCell ref="A3202:A3203"/>
    <mergeCell ref="B3202:B3203"/>
    <mergeCell ref="C3202:C3203"/>
    <mergeCell ref="D3202:D3203"/>
    <mergeCell ref="A3072:B3073"/>
    <mergeCell ref="C3076:D3076"/>
    <mergeCell ref="A3080:B3080"/>
    <mergeCell ref="A3084:A3085"/>
    <mergeCell ref="B3084:B3085"/>
    <mergeCell ref="C3084:C3085"/>
    <mergeCell ref="D3084:D3085"/>
    <mergeCell ref="A3130:B3131"/>
    <mergeCell ref="C3134:D3134"/>
    <mergeCell ref="A2896:B2896"/>
    <mergeCell ref="A2900:A2901"/>
    <mergeCell ref="B2900:B2901"/>
    <mergeCell ref="C2900:C2901"/>
    <mergeCell ref="D2900:D2901"/>
    <mergeCell ref="A3015:B3015"/>
    <mergeCell ref="A3019:A3020"/>
    <mergeCell ref="B3019:B3020"/>
    <mergeCell ref="C3019:C3020"/>
    <mergeCell ref="D3019:D3020"/>
    <mergeCell ref="A2948:B2949"/>
    <mergeCell ref="C2952:D2952"/>
    <mergeCell ref="A2956:B2956"/>
    <mergeCell ref="A2960:A2961"/>
    <mergeCell ref="B2960:B2961"/>
    <mergeCell ref="C2960:C2961"/>
    <mergeCell ref="D2960:D2961"/>
    <mergeCell ref="A3007:B3008"/>
    <mergeCell ref="C3011:D3011"/>
    <mergeCell ref="A2825:B2826"/>
    <mergeCell ref="C2829:D2829"/>
    <mergeCell ref="A2833:B2833"/>
    <mergeCell ref="A2837:A2838"/>
    <mergeCell ref="B2837:B2838"/>
    <mergeCell ref="C2837:C2838"/>
    <mergeCell ref="D2837:D2838"/>
    <mergeCell ref="A2888:B2889"/>
    <mergeCell ref="C2892:D2892"/>
    <mergeCell ref="A2714:B2714"/>
    <mergeCell ref="A2718:A2719"/>
    <mergeCell ref="B2718:B2719"/>
    <mergeCell ref="C2718:C2719"/>
    <mergeCell ref="D2718:D2719"/>
    <mergeCell ref="A2763:B2764"/>
    <mergeCell ref="C2767:D2767"/>
    <mergeCell ref="A2771:B2771"/>
    <mergeCell ref="A2775:A2776"/>
    <mergeCell ref="B2775:B2776"/>
    <mergeCell ref="C2775:C2776"/>
    <mergeCell ref="D2775:D2776"/>
    <mergeCell ref="A2646:B2647"/>
    <mergeCell ref="C2650:D2650"/>
    <mergeCell ref="A2654:B2654"/>
    <mergeCell ref="A2658:A2659"/>
    <mergeCell ref="B2658:B2659"/>
    <mergeCell ref="C2658:C2659"/>
    <mergeCell ref="D2658:D2659"/>
    <mergeCell ref="A2706:B2707"/>
    <mergeCell ref="C2710:D2710"/>
    <mergeCell ref="A2542:A2543"/>
    <mergeCell ref="B2542:B2543"/>
    <mergeCell ref="C2542:C2543"/>
    <mergeCell ref="D2542:D2543"/>
    <mergeCell ref="A2585:B2586"/>
    <mergeCell ref="C2589:D2589"/>
    <mergeCell ref="A2593:B2593"/>
    <mergeCell ref="A2597:A2598"/>
    <mergeCell ref="B2597:B2598"/>
    <mergeCell ref="C2597:C2598"/>
    <mergeCell ref="D2597:D2598"/>
    <mergeCell ref="D2362:D2363"/>
    <mergeCell ref="A2474:B2474"/>
    <mergeCell ref="A2478:A2479"/>
    <mergeCell ref="B2478:B2479"/>
    <mergeCell ref="C2478:C2479"/>
    <mergeCell ref="D2478:D2479"/>
    <mergeCell ref="A2530:B2531"/>
    <mergeCell ref="C2534:D2534"/>
    <mergeCell ref="A2538:B2538"/>
    <mergeCell ref="A2466:B2467"/>
    <mergeCell ref="C2470:D2470"/>
    <mergeCell ref="A2405:B2406"/>
    <mergeCell ref="C2409:D2409"/>
    <mergeCell ref="A2413:B2413"/>
    <mergeCell ref="A2417:A2418"/>
    <mergeCell ref="B2417:B2418"/>
    <mergeCell ref="C2417:C2418"/>
    <mergeCell ref="D2417:D2418"/>
    <mergeCell ref="B2303:B2304"/>
    <mergeCell ref="C2303:C2304"/>
    <mergeCell ref="D2303:D2304"/>
    <mergeCell ref="A2232:B2233"/>
    <mergeCell ref="C2236:D2236"/>
    <mergeCell ref="A2240:B2240"/>
    <mergeCell ref="A2244:A2245"/>
    <mergeCell ref="B2244:B2245"/>
    <mergeCell ref="C2244:C2245"/>
    <mergeCell ref="D2244:D2245"/>
    <mergeCell ref="A2291:B2292"/>
    <mergeCell ref="C2295:D2295"/>
    <mergeCell ref="A2022:B2022"/>
    <mergeCell ref="A2026:A2027"/>
    <mergeCell ref="B2026:B2027"/>
    <mergeCell ref="C2026:C2027"/>
    <mergeCell ref="D2026:D2027"/>
    <mergeCell ref="A2130:B2130"/>
    <mergeCell ref="A2134:A2135"/>
    <mergeCell ref="B2134:B2135"/>
    <mergeCell ref="C2134:C2135"/>
    <mergeCell ref="D2134:D2135"/>
    <mergeCell ref="A1964:B1965"/>
    <mergeCell ref="C1968:D1968"/>
    <mergeCell ref="A1972:B1972"/>
    <mergeCell ref="A1976:A1977"/>
    <mergeCell ref="B1976:B1977"/>
    <mergeCell ref="C1976:C1977"/>
    <mergeCell ref="D1976:D1977"/>
    <mergeCell ref="A2014:B2015"/>
    <mergeCell ref="C2018:D2018"/>
    <mergeCell ref="A1851:A1852"/>
    <mergeCell ref="B1851:B1852"/>
    <mergeCell ref="C1851:C1852"/>
    <mergeCell ref="D1851:D1852"/>
    <mergeCell ref="A1899:B1900"/>
    <mergeCell ref="C1903:D1903"/>
    <mergeCell ref="A1907:B1907"/>
    <mergeCell ref="A1911:A1912"/>
    <mergeCell ref="B1911:B1912"/>
    <mergeCell ref="C1911:C1912"/>
    <mergeCell ref="D1911:D1912"/>
    <mergeCell ref="D1671:D1672"/>
    <mergeCell ref="A1782:B1782"/>
    <mergeCell ref="A1786:A1787"/>
    <mergeCell ref="B1786:B1787"/>
    <mergeCell ref="C1786:C1787"/>
    <mergeCell ref="D1786:D1787"/>
    <mergeCell ref="A1839:B1840"/>
    <mergeCell ref="C1843:D1843"/>
    <mergeCell ref="A1847:B1847"/>
    <mergeCell ref="A1774:B1775"/>
    <mergeCell ref="C1778:D1778"/>
    <mergeCell ref="A1711:B1712"/>
    <mergeCell ref="C1715:D1715"/>
    <mergeCell ref="A1719:B1719"/>
    <mergeCell ref="A1723:A1724"/>
    <mergeCell ref="B1723:B1724"/>
    <mergeCell ref="C1723:C1724"/>
    <mergeCell ref="D1723:D1724"/>
    <mergeCell ref="B1619:B1620"/>
    <mergeCell ref="C1619:C1620"/>
    <mergeCell ref="D1619:D1620"/>
    <mergeCell ref="A1544:B1545"/>
    <mergeCell ref="C1548:D1548"/>
    <mergeCell ref="A1552:B1552"/>
    <mergeCell ref="A1556:A1557"/>
    <mergeCell ref="B1556:B1557"/>
    <mergeCell ref="C1556:C1557"/>
    <mergeCell ref="D1556:D1557"/>
    <mergeCell ref="A1607:B1608"/>
    <mergeCell ref="C1611:D1611"/>
    <mergeCell ref="A1291:B1292"/>
    <mergeCell ref="C1295:D1295"/>
    <mergeCell ref="A1299:B1299"/>
    <mergeCell ref="A1303:A1304"/>
    <mergeCell ref="B1303:B1304"/>
    <mergeCell ref="C1303:C1304"/>
    <mergeCell ref="D1303:D1304"/>
    <mergeCell ref="A1424:B1424"/>
    <mergeCell ref="A1428:A1429"/>
    <mergeCell ref="B1428:B1429"/>
    <mergeCell ref="C1428:C1429"/>
    <mergeCell ref="D1428:D1429"/>
    <mergeCell ref="A1114:B1115"/>
    <mergeCell ref="C1118:D1118"/>
    <mergeCell ref="A1122:B1122"/>
    <mergeCell ref="A1126:A1127"/>
    <mergeCell ref="B1126:B1127"/>
    <mergeCell ref="C1126:C1127"/>
    <mergeCell ref="D1126:D1127"/>
    <mergeCell ref="A1235:B1235"/>
    <mergeCell ref="A1239:A1240"/>
    <mergeCell ref="B1239:B1240"/>
    <mergeCell ref="C1239:C1240"/>
    <mergeCell ref="D1239:D1240"/>
    <mergeCell ref="A1179:B1180"/>
    <mergeCell ref="C1183:D1183"/>
    <mergeCell ref="A1187:B1187"/>
    <mergeCell ref="A1191:A1192"/>
    <mergeCell ref="B1191:B1192"/>
    <mergeCell ref="C1191:C1192"/>
    <mergeCell ref="D1191:D1192"/>
    <mergeCell ref="A1227:B1228"/>
    <mergeCell ref="C1231:D1231"/>
    <mergeCell ref="A943:B944"/>
    <mergeCell ref="C947:D947"/>
    <mergeCell ref="A951:B951"/>
    <mergeCell ref="A955:A956"/>
    <mergeCell ref="B955:B956"/>
    <mergeCell ref="C955:C956"/>
    <mergeCell ref="D955:D956"/>
    <mergeCell ref="A1062:B1062"/>
    <mergeCell ref="A1066:A1067"/>
    <mergeCell ref="B1066:B1067"/>
    <mergeCell ref="C1066:C1067"/>
    <mergeCell ref="D1066:D1067"/>
    <mergeCell ref="A997:B998"/>
    <mergeCell ref="C1001:D1001"/>
    <mergeCell ref="A1005:B1005"/>
    <mergeCell ref="A1009:A1010"/>
    <mergeCell ref="B1009:B1010"/>
    <mergeCell ref="C1009:C1010"/>
    <mergeCell ref="D1009:D1010"/>
    <mergeCell ref="A1054:B1055"/>
    <mergeCell ref="C1058:D1058"/>
    <mergeCell ref="A782:B782"/>
    <mergeCell ref="A786:A787"/>
    <mergeCell ref="B786:B787"/>
    <mergeCell ref="C786:C787"/>
    <mergeCell ref="D786:D787"/>
    <mergeCell ref="A894:B894"/>
    <mergeCell ref="A898:A899"/>
    <mergeCell ref="B898:B899"/>
    <mergeCell ref="C898:C899"/>
    <mergeCell ref="D898:D899"/>
    <mergeCell ref="A830:B831"/>
    <mergeCell ref="C834:D834"/>
    <mergeCell ref="A838:B838"/>
    <mergeCell ref="A842:A843"/>
    <mergeCell ref="B842:B843"/>
    <mergeCell ref="C842:C843"/>
    <mergeCell ref="D842:D843"/>
    <mergeCell ref="A886:B887"/>
    <mergeCell ref="C890:D890"/>
    <mergeCell ref="B4025:B4026"/>
    <mergeCell ref="C4025:C4026"/>
    <mergeCell ref="D4025:D4026"/>
    <mergeCell ref="C4017:D4017"/>
    <mergeCell ref="A4021:B4021"/>
    <mergeCell ref="A535:B535"/>
    <mergeCell ref="A539:A540"/>
    <mergeCell ref="B539:B540"/>
    <mergeCell ref="C539:C540"/>
    <mergeCell ref="D539:D540"/>
    <mergeCell ref="A585:B586"/>
    <mergeCell ref="C589:D589"/>
    <mergeCell ref="A593:B593"/>
    <mergeCell ref="A597:A598"/>
    <mergeCell ref="B597:B598"/>
    <mergeCell ref="C597:C598"/>
    <mergeCell ref="D597:D598"/>
    <mergeCell ref="A722:B722"/>
    <mergeCell ref="A726:A727"/>
    <mergeCell ref="B726:B727"/>
    <mergeCell ref="C726:C727"/>
    <mergeCell ref="D726:D727"/>
    <mergeCell ref="A774:B775"/>
    <mergeCell ref="C778:D778"/>
    <mergeCell ref="A4162:B4163"/>
    <mergeCell ref="A4013:B4014"/>
    <mergeCell ref="A3968:A3969"/>
    <mergeCell ref="B3968:B3969"/>
    <mergeCell ref="C3968:C3969"/>
    <mergeCell ref="D3968:D3969"/>
    <mergeCell ref="A3956:B3957"/>
    <mergeCell ref="C3960:D3960"/>
    <mergeCell ref="A3964:B3964"/>
    <mergeCell ref="A4147:A4148"/>
    <mergeCell ref="B4147:B4148"/>
    <mergeCell ref="C4147:C4148"/>
    <mergeCell ref="D4147:D4148"/>
    <mergeCell ref="A4135:B4136"/>
    <mergeCell ref="C4139:D4139"/>
    <mergeCell ref="A4143:B4143"/>
    <mergeCell ref="A4085:A4086"/>
    <mergeCell ref="B4085:B4086"/>
    <mergeCell ref="C4085:C4086"/>
    <mergeCell ref="D4085:D4086"/>
    <mergeCell ref="A4073:B4074"/>
    <mergeCell ref="C4077:D4077"/>
    <mergeCell ref="A4081:B4081"/>
    <mergeCell ref="A4025:A4026"/>
    <mergeCell ref="A3906:A3907"/>
    <mergeCell ref="B3906:B3907"/>
    <mergeCell ref="C3906:C3907"/>
    <mergeCell ref="D3906:D3907"/>
    <mergeCell ref="A3894:B3895"/>
    <mergeCell ref="C3898:D3898"/>
    <mergeCell ref="A3902:B3902"/>
    <mergeCell ref="C3841:D3841"/>
    <mergeCell ref="A3845:B3845"/>
    <mergeCell ref="A3849:A3850"/>
    <mergeCell ref="B3849:B3850"/>
    <mergeCell ref="C3849:C3850"/>
    <mergeCell ref="D3849:D3850"/>
    <mergeCell ref="A3837:B3838"/>
    <mergeCell ref="A3672:B3673"/>
    <mergeCell ref="C3676:D3676"/>
    <mergeCell ref="A3680:B3680"/>
    <mergeCell ref="A3684:A3685"/>
    <mergeCell ref="B3684:B3685"/>
    <mergeCell ref="C3684:C3685"/>
    <mergeCell ref="D3684:D3685"/>
    <mergeCell ref="A3721:B3722"/>
    <mergeCell ref="C3725:D3725"/>
    <mergeCell ref="A3729:B3729"/>
    <mergeCell ref="A3733:A3734"/>
    <mergeCell ref="B3733:B3734"/>
    <mergeCell ref="C3733:C3734"/>
    <mergeCell ref="D3733:D3734"/>
    <mergeCell ref="A3774:B3775"/>
    <mergeCell ref="C3778:D3778"/>
    <mergeCell ref="A3782:B3782"/>
    <mergeCell ref="A3786:A3787"/>
    <mergeCell ref="B3786:B3787"/>
    <mergeCell ref="C3786:C3787"/>
    <mergeCell ref="D3786:D3787"/>
    <mergeCell ref="C3498:C3499"/>
    <mergeCell ref="D3498:D3499"/>
    <mergeCell ref="A3551:B3552"/>
    <mergeCell ref="C3555:D3555"/>
    <mergeCell ref="A3306:B3307"/>
    <mergeCell ref="C3310:D3310"/>
    <mergeCell ref="A3314:B3314"/>
    <mergeCell ref="A3318:A3319"/>
    <mergeCell ref="B3318:B3319"/>
    <mergeCell ref="C3318:C3319"/>
    <mergeCell ref="D3318:D3319"/>
    <mergeCell ref="A3367:B3368"/>
    <mergeCell ref="C3371:D3371"/>
    <mergeCell ref="A2350:B2351"/>
    <mergeCell ref="C2354:D2354"/>
    <mergeCell ref="A2358:B2358"/>
    <mergeCell ref="A2362:A2363"/>
    <mergeCell ref="B2362:B2363"/>
    <mergeCell ref="C2362:C2363"/>
    <mergeCell ref="A2068:B2069"/>
    <mergeCell ref="C2072:D2072"/>
    <mergeCell ref="A2076:B2076"/>
    <mergeCell ref="A2080:A2081"/>
    <mergeCell ref="B2080:B2081"/>
    <mergeCell ref="C2080:C2081"/>
    <mergeCell ref="D2080:D2081"/>
    <mergeCell ref="A2122:B2123"/>
    <mergeCell ref="C2126:D2126"/>
    <mergeCell ref="A2172:B2173"/>
    <mergeCell ref="C2176:D2176"/>
    <mergeCell ref="A2180:B2180"/>
    <mergeCell ref="A2184:A2185"/>
    <mergeCell ref="B2184:B2185"/>
    <mergeCell ref="C2184:C2185"/>
    <mergeCell ref="D2184:D2185"/>
    <mergeCell ref="A2299:B2299"/>
    <mergeCell ref="A2303:A2304"/>
    <mergeCell ref="A1659:B1660"/>
    <mergeCell ref="C1663:D1663"/>
    <mergeCell ref="A1667:B1667"/>
    <mergeCell ref="A1671:A1672"/>
    <mergeCell ref="B1671:B1672"/>
    <mergeCell ref="C1671:C1672"/>
    <mergeCell ref="A1351:B1352"/>
    <mergeCell ref="C1355:D1355"/>
    <mergeCell ref="A1359:B1359"/>
    <mergeCell ref="A1363:A1364"/>
    <mergeCell ref="B1363:B1364"/>
    <mergeCell ref="C1363:C1364"/>
    <mergeCell ref="D1363:D1364"/>
    <mergeCell ref="A1416:B1417"/>
    <mergeCell ref="C1420:D1420"/>
    <mergeCell ref="A1479:B1480"/>
    <mergeCell ref="C1483:D1483"/>
    <mergeCell ref="A1487:B1487"/>
    <mergeCell ref="A1491:A1492"/>
    <mergeCell ref="B1491:B1492"/>
    <mergeCell ref="C1491:C1492"/>
    <mergeCell ref="D1491:D1492"/>
    <mergeCell ref="A1615:B1615"/>
    <mergeCell ref="A1619:A1620"/>
    <mergeCell ref="A649:B650"/>
    <mergeCell ref="C653:D653"/>
    <mergeCell ref="A657:B657"/>
    <mergeCell ref="A661:A662"/>
    <mergeCell ref="B661:B662"/>
    <mergeCell ref="C661:C662"/>
    <mergeCell ref="D661:D662"/>
    <mergeCell ref="A714:B715"/>
    <mergeCell ref="C718:D718"/>
    <mergeCell ref="A481:A482"/>
    <mergeCell ref="B481:B482"/>
    <mergeCell ref="C481:C482"/>
    <mergeCell ref="D481:D482"/>
    <mergeCell ref="A469:B470"/>
    <mergeCell ref="C473:D473"/>
    <mergeCell ref="A477:B477"/>
    <mergeCell ref="A527:B528"/>
    <mergeCell ref="C531:D531"/>
    <mergeCell ref="A368:A369"/>
    <mergeCell ref="B368:B369"/>
    <mergeCell ref="C368:C369"/>
    <mergeCell ref="D368:D369"/>
    <mergeCell ref="A411:B412"/>
    <mergeCell ref="C415:D415"/>
    <mergeCell ref="A419:B419"/>
    <mergeCell ref="A423:A424"/>
    <mergeCell ref="B423:B424"/>
    <mergeCell ref="C423:C424"/>
    <mergeCell ref="D423:D424"/>
    <mergeCell ref="A356:B357"/>
    <mergeCell ref="C360:D360"/>
    <mergeCell ref="A364:B364"/>
    <mergeCell ref="A308:A309"/>
    <mergeCell ref="B308:B309"/>
    <mergeCell ref="C308:C309"/>
    <mergeCell ref="D308:D309"/>
    <mergeCell ref="A296:B297"/>
    <mergeCell ref="C300:D300"/>
    <mergeCell ref="A304:B304"/>
    <mergeCell ref="A248:A249"/>
    <mergeCell ref="B248:B249"/>
    <mergeCell ref="C248:C249"/>
    <mergeCell ref="D248:D249"/>
    <mergeCell ref="A236:B237"/>
    <mergeCell ref="C240:D240"/>
    <mergeCell ref="A244:B244"/>
    <mergeCell ref="A194:A195"/>
    <mergeCell ref="B194:B195"/>
    <mergeCell ref="C194:C195"/>
    <mergeCell ref="D194:D195"/>
    <mergeCell ref="A182:B183"/>
    <mergeCell ref="C186:D186"/>
    <mergeCell ref="A190:B190"/>
    <mergeCell ref="A130:A131"/>
    <mergeCell ref="B130:B131"/>
    <mergeCell ref="C130:C131"/>
    <mergeCell ref="D130:D131"/>
    <mergeCell ref="C122:D122"/>
    <mergeCell ref="A126:B126"/>
    <mergeCell ref="C1:D1"/>
    <mergeCell ref="A5:B5"/>
    <mergeCell ref="A118:B119"/>
    <mergeCell ref="A67:A68"/>
    <mergeCell ref="B67:B68"/>
    <mergeCell ref="C67:C68"/>
    <mergeCell ref="D67:D68"/>
    <mergeCell ref="A55:B56"/>
    <mergeCell ref="C59:D59"/>
    <mergeCell ref="A63:B63"/>
    <mergeCell ref="A9:A10"/>
    <mergeCell ref="B9:B10"/>
    <mergeCell ref="C9:C10"/>
    <mergeCell ref="D9:D10"/>
  </mergeCells>
  <printOptions gridLines="1"/>
  <pageMargins left="0.75" right="0.75" top="1" bottom="1" header="0.511811023622047" footer="0.511811023622047"/>
  <pageSetup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8">
    <tabColor theme="5" tint="0.39997558519241921"/>
  </sheetPr>
  <dimension ref="A1:J9"/>
  <sheetViews>
    <sheetView workbookViewId="0"/>
  </sheetViews>
  <sheetFormatPr defaultRowHeight="14.4" x14ac:dyDescent="0.3"/>
  <cols>
    <col min="3" max="3" width="68.5546875" bestFit="1" customWidth="1"/>
    <col min="5" max="5" width="16.44140625" bestFit="1" customWidth="1"/>
    <col min="6" max="6" width="22.33203125" bestFit="1" customWidth="1"/>
    <col min="7" max="7" width="15.88671875" customWidth="1"/>
  </cols>
  <sheetData>
    <row r="1" spans="1:10" s="1" customFormat="1" ht="18" x14ac:dyDescent="0.35">
      <c r="B1"/>
      <c r="C1" s="86" t="s">
        <v>924</v>
      </c>
      <c r="D1" s="86"/>
      <c r="E1" s="86"/>
      <c r="F1" s="86"/>
      <c r="G1" s="86"/>
      <c r="H1" s="2"/>
      <c r="I1" s="2"/>
      <c r="J1" s="2"/>
    </row>
    <row r="2" spans="1:10" s="1" customFormat="1" ht="15.6" x14ac:dyDescent="0.3">
      <c r="B2"/>
      <c r="C2" s="87" t="s">
        <v>960</v>
      </c>
      <c r="D2" s="87"/>
      <c r="E2" s="87"/>
      <c r="F2" s="87"/>
      <c r="G2" s="87"/>
      <c r="H2" s="2"/>
      <c r="I2" s="2"/>
      <c r="J2" s="2"/>
    </row>
    <row r="3" spans="1:10" s="1" customFormat="1" ht="15.6" x14ac:dyDescent="0.3">
      <c r="A3" s="129"/>
      <c r="B3" s="51"/>
      <c r="C3" s="131" t="s">
        <v>961</v>
      </c>
      <c r="D3" s="131"/>
      <c r="E3" s="131"/>
      <c r="F3" s="131"/>
      <c r="G3" s="131"/>
      <c r="H3" s="2"/>
      <c r="I3" s="2"/>
      <c r="J3" s="2"/>
    </row>
    <row r="5" spans="1:10" x14ac:dyDescent="0.3">
      <c r="C5" s="52" t="s">
        <v>5169</v>
      </c>
      <c r="H5" t="s">
        <v>5170</v>
      </c>
    </row>
    <row r="7" spans="1:10" x14ac:dyDescent="0.3">
      <c r="F7" s="58" t="s">
        <v>5171</v>
      </c>
      <c r="G7" s="134">
        <v>0.35</v>
      </c>
    </row>
    <row r="8" spans="1:10" x14ac:dyDescent="0.3">
      <c r="A8" s="16" t="s">
        <v>7</v>
      </c>
      <c r="B8" s="16" t="s">
        <v>2</v>
      </c>
      <c r="C8" s="16" t="s">
        <v>962</v>
      </c>
      <c r="D8" s="16" t="s">
        <v>6</v>
      </c>
      <c r="E8" s="16" t="s">
        <v>965</v>
      </c>
      <c r="F8" s="16" t="s">
        <v>963</v>
      </c>
      <c r="G8" s="16" t="s">
        <v>964</v>
      </c>
    </row>
    <row r="9" spans="1:10" x14ac:dyDescent="0.3">
      <c r="A9" s="88" t="s">
        <v>5168</v>
      </c>
      <c r="B9" s="128"/>
      <c r="C9" s="89" t="e">
        <f>UPPER(VLOOKUP($B9,DER!$A$1:$G$3727,2,FALSE))</f>
        <v>#N/A</v>
      </c>
      <c r="D9" s="90" t="e">
        <f>UPPER(VLOOKUP($B9,DER!$A$3:$G$3727,3,FALSE))</f>
        <v>#N/A</v>
      </c>
      <c r="E9" s="90" t="e">
        <f>UPPER(VLOOKUP($B9,DER!$A$3:$G$3727,4,FALSE))</f>
        <v>#N/A</v>
      </c>
      <c r="F9" s="91" t="e">
        <f>E9-G9</f>
        <v>#N/A</v>
      </c>
      <c r="G9" s="91" t="e">
        <f>ROUND(E9/(1+$G$7),2)</f>
        <v>#N/A</v>
      </c>
    </row>
  </sheetData>
  <pageMargins left="0.51181102362204722" right="0.51181102362204722" top="0.78740157480314965" bottom="0.78740157480314965" header="0.31496062992125984" footer="0.31496062992125984"/>
  <pageSetup paperSize="9" scale="6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9">
    <tabColor theme="5" tint="-0.249977111117893"/>
  </sheetPr>
  <dimension ref="A1:D2142"/>
  <sheetViews>
    <sheetView workbookViewId="0">
      <selection sqref="A1:D1"/>
    </sheetView>
  </sheetViews>
  <sheetFormatPr defaultRowHeight="14.4" x14ac:dyDescent="0.3"/>
  <cols>
    <col min="1" max="1" width="17.6640625" customWidth="1"/>
    <col min="2" max="2" width="61.6640625" customWidth="1"/>
    <col min="3" max="3" width="11.6640625" customWidth="1"/>
    <col min="4" max="4" width="19.6640625" customWidth="1"/>
  </cols>
  <sheetData>
    <row r="1" spans="1:4" x14ac:dyDescent="0.3">
      <c r="A1" s="411" t="s">
        <v>5167</v>
      </c>
      <c r="B1" s="411"/>
      <c r="C1" s="411"/>
      <c r="D1" s="411"/>
    </row>
    <row r="2" spans="1:4" x14ac:dyDescent="0.3">
      <c r="A2" s="412" t="s">
        <v>5166</v>
      </c>
      <c r="B2" s="412"/>
      <c r="C2" s="412"/>
      <c r="D2" s="412"/>
    </row>
    <row r="4" spans="1:4" ht="15.6" x14ac:dyDescent="0.3">
      <c r="A4" s="413" t="s">
        <v>5165</v>
      </c>
      <c r="B4" s="413"/>
      <c r="C4" s="413"/>
      <c r="D4" s="413"/>
    </row>
    <row r="5" spans="1:4" x14ac:dyDescent="0.3">
      <c r="A5" s="414" t="s">
        <v>5164</v>
      </c>
      <c r="B5" s="414"/>
      <c r="C5" s="414"/>
      <c r="D5" s="414"/>
    </row>
    <row r="6" spans="1:4" x14ac:dyDescent="0.3">
      <c r="A6" s="412" t="s">
        <v>5163</v>
      </c>
      <c r="B6" s="412"/>
      <c r="C6" s="412"/>
    </row>
    <row r="9" spans="1:4" x14ac:dyDescent="0.3">
      <c r="A9" s="155" t="s">
        <v>5162</v>
      </c>
      <c r="B9" s="155" t="s">
        <v>5161</v>
      </c>
      <c r="C9" s="155" t="s">
        <v>916</v>
      </c>
      <c r="D9" s="154" t="s">
        <v>5160</v>
      </c>
    </row>
    <row r="10" spans="1:4" x14ac:dyDescent="0.3">
      <c r="A10" s="152"/>
      <c r="B10" s="153"/>
      <c r="C10" s="152"/>
      <c r="D10" s="151"/>
    </row>
    <row r="11" spans="1:4" x14ac:dyDescent="0.3">
      <c r="A11" s="152" t="s">
        <v>5159</v>
      </c>
      <c r="B11" s="153" t="s">
        <v>5158</v>
      </c>
      <c r="C11" s="152" t="s">
        <v>2576</v>
      </c>
      <c r="D11" s="151">
        <v>176.4</v>
      </c>
    </row>
    <row r="12" spans="1:4" x14ac:dyDescent="0.3">
      <c r="A12" s="152" t="s">
        <v>5157</v>
      </c>
      <c r="B12" s="153" t="s">
        <v>5156</v>
      </c>
      <c r="C12" s="152" t="s">
        <v>2576</v>
      </c>
      <c r="D12" s="151">
        <v>194.5</v>
      </c>
    </row>
    <row r="13" spans="1:4" x14ac:dyDescent="0.3">
      <c r="A13" s="152" t="s">
        <v>5155</v>
      </c>
      <c r="B13" s="153" t="s">
        <v>5154</v>
      </c>
      <c r="C13" s="152" t="s">
        <v>2576</v>
      </c>
      <c r="D13" s="151">
        <v>167.95</v>
      </c>
    </row>
    <row r="14" spans="1:4" x14ac:dyDescent="0.3">
      <c r="A14" s="152" t="s">
        <v>5153</v>
      </c>
      <c r="B14" s="153" t="s">
        <v>5152</v>
      </c>
      <c r="C14" s="152" t="s">
        <v>2576</v>
      </c>
      <c r="D14" s="151">
        <v>229.19</v>
      </c>
    </row>
    <row r="15" spans="1:4" x14ac:dyDescent="0.3">
      <c r="A15" s="152" t="s">
        <v>5151</v>
      </c>
      <c r="B15" s="153" t="s">
        <v>5150</v>
      </c>
      <c r="C15" s="152" t="s">
        <v>2576</v>
      </c>
      <c r="D15" s="151">
        <v>190.33</v>
      </c>
    </row>
    <row r="16" spans="1:4" x14ac:dyDescent="0.3">
      <c r="A16" s="152" t="s">
        <v>5149</v>
      </c>
      <c r="B16" s="153" t="s">
        <v>5148</v>
      </c>
      <c r="C16" s="152" t="s">
        <v>2576</v>
      </c>
      <c r="D16" s="151">
        <v>259.68</v>
      </c>
    </row>
    <row r="17" spans="1:4" x14ac:dyDescent="0.3">
      <c r="A17" s="152" t="s">
        <v>5147</v>
      </c>
      <c r="B17" s="153" t="s">
        <v>5146</v>
      </c>
      <c r="C17" s="152" t="s">
        <v>172</v>
      </c>
      <c r="D17" s="151">
        <v>1504.26</v>
      </c>
    </row>
    <row r="18" spans="1:4" x14ac:dyDescent="0.3">
      <c r="A18" s="152" t="s">
        <v>5145</v>
      </c>
      <c r="B18" s="153" t="s">
        <v>5144</v>
      </c>
      <c r="C18" s="152" t="s">
        <v>172</v>
      </c>
      <c r="D18" s="151">
        <v>5109.45</v>
      </c>
    </row>
    <row r="19" spans="1:4" x14ac:dyDescent="0.3">
      <c r="A19" s="152" t="s">
        <v>5143</v>
      </c>
      <c r="B19" s="153" t="s">
        <v>5142</v>
      </c>
      <c r="C19" s="152" t="s">
        <v>5141</v>
      </c>
      <c r="D19" s="151">
        <v>15.29</v>
      </c>
    </row>
    <row r="20" spans="1:4" x14ac:dyDescent="0.3">
      <c r="A20" s="152" t="s">
        <v>5140</v>
      </c>
      <c r="B20" s="153" t="s">
        <v>5139</v>
      </c>
      <c r="C20" s="152" t="s">
        <v>2576</v>
      </c>
      <c r="D20" s="151">
        <v>10.91</v>
      </c>
    </row>
    <row r="21" spans="1:4" x14ac:dyDescent="0.3">
      <c r="A21" s="152" t="s">
        <v>5138</v>
      </c>
      <c r="B21" s="153" t="s">
        <v>5137</v>
      </c>
      <c r="C21" s="152" t="s">
        <v>5134</v>
      </c>
      <c r="D21" s="151">
        <v>2371.46</v>
      </c>
    </row>
    <row r="22" spans="1:4" x14ac:dyDescent="0.3">
      <c r="A22" s="152" t="s">
        <v>5136</v>
      </c>
      <c r="B22" s="153" t="s">
        <v>5135</v>
      </c>
      <c r="C22" s="152" t="s">
        <v>5134</v>
      </c>
      <c r="D22" s="151">
        <v>2613.1999999999998</v>
      </c>
    </row>
    <row r="23" spans="1:4" x14ac:dyDescent="0.3">
      <c r="A23" s="152" t="s">
        <v>5133</v>
      </c>
      <c r="B23" s="153" t="s">
        <v>5132</v>
      </c>
      <c r="C23" s="152" t="s">
        <v>5131</v>
      </c>
      <c r="D23" s="151">
        <v>15364.63</v>
      </c>
    </row>
    <row r="24" spans="1:4" x14ac:dyDescent="0.3">
      <c r="A24" s="152" t="s">
        <v>5130</v>
      </c>
      <c r="B24" s="153" t="s">
        <v>5129</v>
      </c>
      <c r="C24" s="152" t="s">
        <v>5126</v>
      </c>
      <c r="D24" s="151">
        <v>1789.25</v>
      </c>
    </row>
    <row r="25" spans="1:4" x14ac:dyDescent="0.3">
      <c r="A25" s="152" t="s">
        <v>5128</v>
      </c>
      <c r="B25" s="153" t="s">
        <v>5127</v>
      </c>
      <c r="C25" s="152" t="s">
        <v>5126</v>
      </c>
      <c r="D25" s="151">
        <v>4771.3900000000003</v>
      </c>
    </row>
    <row r="26" spans="1:4" x14ac:dyDescent="0.3">
      <c r="A26" s="152" t="s">
        <v>5125</v>
      </c>
      <c r="B26" s="153" t="s">
        <v>5124</v>
      </c>
      <c r="C26" s="152" t="s">
        <v>2576</v>
      </c>
      <c r="D26" s="151">
        <v>432.19</v>
      </c>
    </row>
    <row r="27" spans="1:4" x14ac:dyDescent="0.3">
      <c r="A27" s="152" t="s">
        <v>5123</v>
      </c>
      <c r="B27" s="153" t="s">
        <v>5122</v>
      </c>
      <c r="C27" s="152" t="s">
        <v>2576</v>
      </c>
      <c r="D27" s="151">
        <v>440.19</v>
      </c>
    </row>
    <row r="28" spans="1:4" x14ac:dyDescent="0.3">
      <c r="A28" s="152" t="s">
        <v>5121</v>
      </c>
      <c r="B28" s="153" t="s">
        <v>5120</v>
      </c>
      <c r="C28" s="152" t="s">
        <v>2576</v>
      </c>
      <c r="D28" s="151">
        <v>592.26</v>
      </c>
    </row>
    <row r="29" spans="1:4" x14ac:dyDescent="0.3">
      <c r="A29" s="152" t="s">
        <v>5119</v>
      </c>
      <c r="B29" s="153" t="s">
        <v>5118</v>
      </c>
      <c r="C29" s="152" t="s">
        <v>2576</v>
      </c>
      <c r="D29" s="151">
        <v>640.30999999999995</v>
      </c>
    </row>
    <row r="30" spans="1:4" x14ac:dyDescent="0.3">
      <c r="A30" s="152" t="s">
        <v>5117</v>
      </c>
      <c r="B30" s="153" t="s">
        <v>5116</v>
      </c>
      <c r="C30" s="152" t="s">
        <v>2576</v>
      </c>
      <c r="D30" s="151">
        <v>865.86</v>
      </c>
    </row>
    <row r="31" spans="1:4" x14ac:dyDescent="0.3">
      <c r="A31" s="152" t="s">
        <v>5115</v>
      </c>
      <c r="B31" s="153" t="s">
        <v>5114</v>
      </c>
      <c r="C31" s="152" t="s">
        <v>2576</v>
      </c>
      <c r="D31" s="151">
        <v>922.54</v>
      </c>
    </row>
    <row r="32" spans="1:4" x14ac:dyDescent="0.3">
      <c r="A32" s="152" t="s">
        <v>5113</v>
      </c>
      <c r="B32" s="153" t="s">
        <v>5112</v>
      </c>
      <c r="C32" s="152" t="s">
        <v>2576</v>
      </c>
      <c r="D32" s="151">
        <v>1000.47</v>
      </c>
    </row>
    <row r="33" spans="1:4" x14ac:dyDescent="0.3">
      <c r="A33" s="152" t="s">
        <v>5111</v>
      </c>
      <c r="B33" s="153" t="s">
        <v>5110</v>
      </c>
      <c r="C33" s="152" t="s">
        <v>2576</v>
      </c>
      <c r="D33" s="151">
        <v>1144.52</v>
      </c>
    </row>
    <row r="34" spans="1:4" x14ac:dyDescent="0.3">
      <c r="A34" s="152" t="s">
        <v>5109</v>
      </c>
      <c r="B34" s="153" t="s">
        <v>5108</v>
      </c>
      <c r="C34" s="152" t="s">
        <v>2576</v>
      </c>
      <c r="D34" s="151">
        <v>1104.5</v>
      </c>
    </row>
    <row r="35" spans="1:4" x14ac:dyDescent="0.3">
      <c r="A35" s="152" t="s">
        <v>5107</v>
      </c>
      <c r="B35" s="153" t="s">
        <v>5106</v>
      </c>
      <c r="C35" s="152" t="s">
        <v>2576</v>
      </c>
      <c r="D35" s="151">
        <v>1136.52</v>
      </c>
    </row>
    <row r="36" spans="1:4" x14ac:dyDescent="0.3">
      <c r="A36" s="152" t="s">
        <v>5105</v>
      </c>
      <c r="B36" s="153" t="s">
        <v>5104</v>
      </c>
      <c r="C36" s="152" t="s">
        <v>2576</v>
      </c>
      <c r="D36" s="151">
        <v>1312.61</v>
      </c>
    </row>
    <row r="37" spans="1:4" x14ac:dyDescent="0.3">
      <c r="A37" s="152" t="s">
        <v>5103</v>
      </c>
      <c r="B37" s="153" t="s">
        <v>5102</v>
      </c>
      <c r="C37" s="152" t="s">
        <v>2576</v>
      </c>
      <c r="D37" s="151">
        <v>1752.8</v>
      </c>
    </row>
    <row r="38" spans="1:4" x14ac:dyDescent="0.3">
      <c r="A38" s="152" t="s">
        <v>5101</v>
      </c>
      <c r="B38" s="153" t="s">
        <v>5100</v>
      </c>
      <c r="C38" s="152" t="s">
        <v>2576</v>
      </c>
      <c r="D38" s="151">
        <v>98.02</v>
      </c>
    </row>
    <row r="39" spans="1:4" x14ac:dyDescent="0.3">
      <c r="A39" s="152" t="s">
        <v>5099</v>
      </c>
      <c r="B39" s="153" t="s">
        <v>5098</v>
      </c>
      <c r="C39" s="152" t="s">
        <v>2576</v>
      </c>
      <c r="D39" s="151">
        <v>120.18</v>
      </c>
    </row>
    <row r="40" spans="1:4" ht="28.8" x14ac:dyDescent="0.3">
      <c r="A40" s="152" t="s">
        <v>5097</v>
      </c>
      <c r="B40" s="153" t="s">
        <v>5096</v>
      </c>
      <c r="C40" s="152" t="s">
        <v>172</v>
      </c>
      <c r="D40" s="151">
        <v>3267.35</v>
      </c>
    </row>
    <row r="41" spans="1:4" ht="28.8" x14ac:dyDescent="0.3">
      <c r="A41" s="152" t="s">
        <v>5095</v>
      </c>
      <c r="B41" s="153" t="s">
        <v>5094</v>
      </c>
      <c r="C41" s="152" t="s">
        <v>172</v>
      </c>
      <c r="D41" s="151">
        <v>3280.38</v>
      </c>
    </row>
    <row r="42" spans="1:4" ht="28.8" x14ac:dyDescent="0.3">
      <c r="A42" s="152" t="s">
        <v>5093</v>
      </c>
      <c r="B42" s="153" t="s">
        <v>5092</v>
      </c>
      <c r="C42" s="152" t="s">
        <v>959</v>
      </c>
      <c r="D42" s="151">
        <v>3066.42</v>
      </c>
    </row>
    <row r="43" spans="1:4" x14ac:dyDescent="0.3">
      <c r="A43" s="152" t="s">
        <v>5091</v>
      </c>
      <c r="B43" s="153" t="s">
        <v>5090</v>
      </c>
      <c r="C43" s="152" t="s">
        <v>959</v>
      </c>
      <c r="D43" s="151">
        <v>2443.65</v>
      </c>
    </row>
    <row r="44" spans="1:4" ht="28.8" x14ac:dyDescent="0.3">
      <c r="A44" s="152" t="s">
        <v>5089</v>
      </c>
      <c r="B44" s="153" t="s">
        <v>5088</v>
      </c>
      <c r="C44" s="152" t="s">
        <v>959</v>
      </c>
      <c r="D44" s="151">
        <v>2519.94</v>
      </c>
    </row>
    <row r="45" spans="1:4" ht="28.8" x14ac:dyDescent="0.3">
      <c r="A45" s="152" t="s">
        <v>5087</v>
      </c>
      <c r="B45" s="153" t="s">
        <v>5086</v>
      </c>
      <c r="C45" s="152" t="s">
        <v>959</v>
      </c>
      <c r="D45" s="151">
        <v>1894.17</v>
      </c>
    </row>
    <row r="46" spans="1:4" ht="28.8" x14ac:dyDescent="0.3">
      <c r="A46" s="152" t="s">
        <v>5085</v>
      </c>
      <c r="B46" s="153" t="s">
        <v>5084</v>
      </c>
      <c r="C46" s="152" t="s">
        <v>172</v>
      </c>
      <c r="D46" s="151">
        <v>6895.96</v>
      </c>
    </row>
    <row r="47" spans="1:4" ht="28.8" x14ac:dyDescent="0.3">
      <c r="A47" s="152" t="s">
        <v>5083</v>
      </c>
      <c r="B47" s="153" t="s">
        <v>5082</v>
      </c>
      <c r="C47" s="152" t="s">
        <v>172</v>
      </c>
      <c r="D47" s="151">
        <v>6388.61</v>
      </c>
    </row>
    <row r="48" spans="1:4" ht="28.8" x14ac:dyDescent="0.3">
      <c r="A48" s="152" t="s">
        <v>5081</v>
      </c>
      <c r="B48" s="153" t="s">
        <v>5080</v>
      </c>
      <c r="C48" s="152" t="s">
        <v>2557</v>
      </c>
      <c r="D48" s="151">
        <v>6154.04</v>
      </c>
    </row>
    <row r="49" spans="1:4" ht="28.8" x14ac:dyDescent="0.3">
      <c r="A49" s="152" t="s">
        <v>5079</v>
      </c>
      <c r="B49" s="153" t="s">
        <v>5078</v>
      </c>
      <c r="C49" s="152" t="s">
        <v>2557</v>
      </c>
      <c r="D49" s="151">
        <v>5587.1</v>
      </c>
    </row>
    <row r="50" spans="1:4" ht="28.8" x14ac:dyDescent="0.3">
      <c r="A50" s="152" t="s">
        <v>5077</v>
      </c>
      <c r="B50" s="153" t="s">
        <v>5076</v>
      </c>
      <c r="C50" s="152" t="s">
        <v>172</v>
      </c>
      <c r="D50" s="151">
        <v>5.37</v>
      </c>
    </row>
    <row r="51" spans="1:4" ht="28.8" x14ac:dyDescent="0.3">
      <c r="A51" s="152" t="s">
        <v>5075</v>
      </c>
      <c r="B51" s="153" t="s">
        <v>5074</v>
      </c>
      <c r="C51" s="152" t="s">
        <v>2522</v>
      </c>
      <c r="D51" s="151">
        <v>3.81</v>
      </c>
    </row>
    <row r="52" spans="1:4" ht="28.8" x14ac:dyDescent="0.3">
      <c r="A52" s="152" t="s">
        <v>5073</v>
      </c>
      <c r="B52" s="153" t="s">
        <v>5072</v>
      </c>
      <c r="C52" s="152" t="s">
        <v>2576</v>
      </c>
      <c r="D52" s="151">
        <v>7.14</v>
      </c>
    </row>
    <row r="53" spans="1:4" ht="28.8" x14ac:dyDescent="0.3">
      <c r="A53" s="152" t="s">
        <v>5071</v>
      </c>
      <c r="B53" s="153" t="s">
        <v>5070</v>
      </c>
      <c r="C53" s="152" t="s">
        <v>959</v>
      </c>
      <c r="D53" s="151">
        <v>12531.85</v>
      </c>
    </row>
    <row r="54" spans="1:4" ht="28.8" x14ac:dyDescent="0.3">
      <c r="A54" s="152" t="s">
        <v>5069</v>
      </c>
      <c r="B54" s="153" t="s">
        <v>5068</v>
      </c>
      <c r="C54" s="152" t="s">
        <v>959</v>
      </c>
      <c r="D54" s="151">
        <v>17261.3</v>
      </c>
    </row>
    <row r="55" spans="1:4" ht="28.8" x14ac:dyDescent="0.3">
      <c r="A55" s="152" t="s">
        <v>5067</v>
      </c>
      <c r="B55" s="153" t="s">
        <v>5066</v>
      </c>
      <c r="C55" s="152" t="s">
        <v>2557</v>
      </c>
      <c r="D55" s="151">
        <v>4692.91</v>
      </c>
    </row>
    <row r="56" spans="1:4" ht="28.8" x14ac:dyDescent="0.3">
      <c r="A56" s="152" t="s">
        <v>5065</v>
      </c>
      <c r="B56" s="153" t="s">
        <v>5064</v>
      </c>
      <c r="C56" s="152" t="s">
        <v>2576</v>
      </c>
      <c r="D56" s="151">
        <v>6.7</v>
      </c>
    </row>
    <row r="57" spans="1:4" ht="28.8" x14ac:dyDescent="0.3">
      <c r="A57" s="152" t="s">
        <v>5063</v>
      </c>
      <c r="B57" s="153" t="s">
        <v>5062</v>
      </c>
      <c r="C57" s="152" t="s">
        <v>959</v>
      </c>
      <c r="D57" s="151">
        <v>3906.99</v>
      </c>
    </row>
    <row r="58" spans="1:4" x14ac:dyDescent="0.3">
      <c r="A58" s="152" t="s">
        <v>5061</v>
      </c>
      <c r="B58" s="153" t="s">
        <v>5060</v>
      </c>
      <c r="C58" s="152" t="s">
        <v>172</v>
      </c>
      <c r="D58" s="151">
        <v>324.08999999999997</v>
      </c>
    </row>
    <row r="59" spans="1:4" ht="28.8" x14ac:dyDescent="0.3">
      <c r="A59" s="152" t="s">
        <v>5059</v>
      </c>
      <c r="B59" s="153" t="s">
        <v>5058</v>
      </c>
      <c r="C59" s="152" t="s">
        <v>2576</v>
      </c>
      <c r="D59" s="151">
        <v>11.1</v>
      </c>
    </row>
    <row r="60" spans="1:4" ht="28.8" x14ac:dyDescent="0.3">
      <c r="A60" s="152" t="s">
        <v>5057</v>
      </c>
      <c r="B60" s="153" t="s">
        <v>5056</v>
      </c>
      <c r="C60" s="152" t="s">
        <v>5055</v>
      </c>
      <c r="D60" s="151">
        <v>3113.6</v>
      </c>
    </row>
    <row r="61" spans="1:4" x14ac:dyDescent="0.3">
      <c r="A61" s="152" t="s">
        <v>5054</v>
      </c>
      <c r="B61" s="153" t="s">
        <v>5053</v>
      </c>
      <c r="C61" s="152" t="s">
        <v>172</v>
      </c>
      <c r="D61" s="151">
        <v>3197.19</v>
      </c>
    </row>
    <row r="62" spans="1:4" ht="28.8" x14ac:dyDescent="0.3">
      <c r="A62" s="152" t="s">
        <v>5052</v>
      </c>
      <c r="B62" s="153" t="s">
        <v>5051</v>
      </c>
      <c r="C62" s="152" t="s">
        <v>172</v>
      </c>
      <c r="D62" s="151">
        <v>3839.22</v>
      </c>
    </row>
    <row r="63" spans="1:4" ht="28.8" x14ac:dyDescent="0.3">
      <c r="A63" s="152" t="s">
        <v>5050</v>
      </c>
      <c r="B63" s="153" t="s">
        <v>5049</v>
      </c>
      <c r="C63" s="152" t="s">
        <v>172</v>
      </c>
      <c r="D63" s="151">
        <v>13757.67</v>
      </c>
    </row>
    <row r="64" spans="1:4" ht="28.8" x14ac:dyDescent="0.3">
      <c r="A64" s="152" t="s">
        <v>5048</v>
      </c>
      <c r="B64" s="153" t="s">
        <v>5047</v>
      </c>
      <c r="C64" s="152" t="s">
        <v>2576</v>
      </c>
      <c r="D64" s="151">
        <v>4.3600000000000003</v>
      </c>
    </row>
    <row r="65" spans="1:4" x14ac:dyDescent="0.3">
      <c r="A65" s="152" t="s">
        <v>5046</v>
      </c>
      <c r="B65" s="153" t="s">
        <v>5045</v>
      </c>
      <c r="C65" s="152" t="s">
        <v>2576</v>
      </c>
      <c r="D65" s="151">
        <v>13.04</v>
      </c>
    </row>
    <row r="66" spans="1:4" ht="28.8" x14ac:dyDescent="0.3">
      <c r="A66" s="152" t="s">
        <v>5044</v>
      </c>
      <c r="B66" s="153" t="s">
        <v>5043</v>
      </c>
      <c r="C66" s="152" t="s">
        <v>2576</v>
      </c>
      <c r="D66" s="151">
        <v>9.42</v>
      </c>
    </row>
    <row r="67" spans="1:4" x14ac:dyDescent="0.3">
      <c r="A67" s="152" t="s">
        <v>5042</v>
      </c>
      <c r="B67" s="153" t="s">
        <v>5041</v>
      </c>
      <c r="C67" s="152" t="s">
        <v>3148</v>
      </c>
      <c r="D67" s="151">
        <v>6752.34</v>
      </c>
    </row>
    <row r="68" spans="1:4" ht="28.8" x14ac:dyDescent="0.3">
      <c r="A68" s="152" t="s">
        <v>5040</v>
      </c>
      <c r="B68" s="153" t="s">
        <v>5039</v>
      </c>
      <c r="C68" s="152" t="s">
        <v>5038</v>
      </c>
      <c r="D68" s="151">
        <v>73674.91</v>
      </c>
    </row>
    <row r="69" spans="1:4" ht="28.8" x14ac:dyDescent="0.3">
      <c r="A69" s="152" t="s">
        <v>5037</v>
      </c>
      <c r="B69" s="153" t="s">
        <v>5036</v>
      </c>
      <c r="C69" s="152" t="s">
        <v>172</v>
      </c>
      <c r="D69" s="151">
        <v>178.42</v>
      </c>
    </row>
    <row r="70" spans="1:4" ht="28.8" x14ac:dyDescent="0.3">
      <c r="A70" s="152" t="s">
        <v>5035</v>
      </c>
      <c r="B70" s="153" t="s">
        <v>5034</v>
      </c>
      <c r="C70" s="152" t="s">
        <v>172</v>
      </c>
      <c r="D70" s="151">
        <v>1573.16</v>
      </c>
    </row>
    <row r="71" spans="1:4" ht="28.8" x14ac:dyDescent="0.3">
      <c r="A71" s="152" t="s">
        <v>5033</v>
      </c>
      <c r="B71" s="153" t="s">
        <v>5032</v>
      </c>
      <c r="C71" s="152" t="s">
        <v>172</v>
      </c>
      <c r="D71" s="151">
        <v>2171.34</v>
      </c>
    </row>
    <row r="72" spans="1:4" ht="28.8" x14ac:dyDescent="0.3">
      <c r="A72" s="152" t="s">
        <v>5031</v>
      </c>
      <c r="B72" s="153" t="s">
        <v>5030</v>
      </c>
      <c r="C72" s="152" t="s">
        <v>172</v>
      </c>
      <c r="D72" s="151">
        <v>3572.52</v>
      </c>
    </row>
    <row r="73" spans="1:4" x14ac:dyDescent="0.3">
      <c r="A73" s="152" t="s">
        <v>5029</v>
      </c>
      <c r="B73" s="153" t="s">
        <v>5028</v>
      </c>
      <c r="C73" s="152" t="s">
        <v>5027</v>
      </c>
      <c r="D73" s="151">
        <v>40733.980000000003</v>
      </c>
    </row>
    <row r="74" spans="1:4" ht="28.8" x14ac:dyDescent="0.3">
      <c r="A74" s="152" t="s">
        <v>5026</v>
      </c>
      <c r="B74" s="153" t="s">
        <v>5025</v>
      </c>
      <c r="C74" s="152" t="s">
        <v>5010</v>
      </c>
      <c r="D74" s="151">
        <v>1417.23</v>
      </c>
    </row>
    <row r="75" spans="1:4" ht="28.8" x14ac:dyDescent="0.3">
      <c r="A75" s="152" t="s">
        <v>5024</v>
      </c>
      <c r="B75" s="153" t="s">
        <v>5023</v>
      </c>
      <c r="C75" s="152" t="s">
        <v>5010</v>
      </c>
      <c r="D75" s="151">
        <v>4054.09</v>
      </c>
    </row>
    <row r="76" spans="1:4" ht="28.8" x14ac:dyDescent="0.3">
      <c r="A76" s="152" t="s">
        <v>5022</v>
      </c>
      <c r="B76" s="153" t="s">
        <v>5021</v>
      </c>
      <c r="C76" s="152" t="s">
        <v>172</v>
      </c>
      <c r="D76" s="151">
        <v>260.17</v>
      </c>
    </row>
    <row r="77" spans="1:4" ht="28.8" x14ac:dyDescent="0.3">
      <c r="A77" s="152" t="s">
        <v>5020</v>
      </c>
      <c r="B77" s="153" t="s">
        <v>5019</v>
      </c>
      <c r="C77" s="152" t="s">
        <v>5010</v>
      </c>
      <c r="D77" s="151">
        <v>9032.2000000000007</v>
      </c>
    </row>
    <row r="78" spans="1:4" ht="28.8" x14ac:dyDescent="0.3">
      <c r="A78" s="152" t="s">
        <v>5018</v>
      </c>
      <c r="B78" s="153" t="s">
        <v>5017</v>
      </c>
      <c r="C78" s="152" t="s">
        <v>5010</v>
      </c>
      <c r="D78" s="151">
        <v>43290.75</v>
      </c>
    </row>
    <row r="79" spans="1:4" ht="28.8" x14ac:dyDescent="0.3">
      <c r="A79" s="152" t="s">
        <v>5016</v>
      </c>
      <c r="B79" s="153" t="s">
        <v>5015</v>
      </c>
      <c r="C79" s="152" t="s">
        <v>5010</v>
      </c>
      <c r="D79" s="151">
        <v>1832.03</v>
      </c>
    </row>
    <row r="80" spans="1:4" ht="28.8" x14ac:dyDescent="0.3">
      <c r="A80" s="152" t="s">
        <v>5014</v>
      </c>
      <c r="B80" s="153" t="s">
        <v>5013</v>
      </c>
      <c r="C80" s="152" t="s">
        <v>5010</v>
      </c>
      <c r="D80" s="151">
        <v>20992.04</v>
      </c>
    </row>
    <row r="81" spans="1:4" ht="28.8" x14ac:dyDescent="0.3">
      <c r="A81" s="152" t="s">
        <v>5012</v>
      </c>
      <c r="B81" s="153" t="s">
        <v>5011</v>
      </c>
      <c r="C81" s="152" t="s">
        <v>5010</v>
      </c>
      <c r="D81" s="151">
        <v>3013.62</v>
      </c>
    </row>
    <row r="82" spans="1:4" x14ac:dyDescent="0.3">
      <c r="A82" s="152" t="s">
        <v>5009</v>
      </c>
      <c r="B82" s="153" t="s">
        <v>5008</v>
      </c>
      <c r="C82" s="152" t="s">
        <v>2576</v>
      </c>
      <c r="D82" s="151">
        <v>22.73</v>
      </c>
    </row>
    <row r="83" spans="1:4" x14ac:dyDescent="0.3">
      <c r="A83" s="152" t="s">
        <v>5007</v>
      </c>
      <c r="B83" s="153" t="s">
        <v>5006</v>
      </c>
      <c r="C83" s="152" t="s">
        <v>2576</v>
      </c>
      <c r="D83" s="151">
        <v>81.72</v>
      </c>
    </row>
    <row r="84" spans="1:4" x14ac:dyDescent="0.3">
      <c r="A84" s="152" t="s">
        <v>5005</v>
      </c>
      <c r="B84" s="153" t="s">
        <v>5004</v>
      </c>
      <c r="C84" s="152" t="s">
        <v>2576</v>
      </c>
      <c r="D84" s="151">
        <v>114.41</v>
      </c>
    </row>
    <row r="85" spans="1:4" x14ac:dyDescent="0.3">
      <c r="A85" s="152" t="s">
        <v>5003</v>
      </c>
      <c r="B85" s="153" t="s">
        <v>5002</v>
      </c>
      <c r="C85" s="152" t="s">
        <v>2576</v>
      </c>
      <c r="D85" s="151">
        <v>209.92</v>
      </c>
    </row>
    <row r="86" spans="1:4" x14ac:dyDescent="0.3">
      <c r="A86" s="152" t="s">
        <v>5001</v>
      </c>
      <c r="B86" s="153" t="s">
        <v>5000</v>
      </c>
      <c r="C86" s="152" t="s">
        <v>2576</v>
      </c>
      <c r="D86" s="151">
        <v>251.9</v>
      </c>
    </row>
    <row r="87" spans="1:4" x14ac:dyDescent="0.3">
      <c r="A87" s="152" t="s">
        <v>4999</v>
      </c>
      <c r="B87" s="153" t="s">
        <v>4998</v>
      </c>
      <c r="C87" s="152" t="s">
        <v>2576</v>
      </c>
      <c r="D87" s="151">
        <v>170.68</v>
      </c>
    </row>
    <row r="88" spans="1:4" x14ac:dyDescent="0.3">
      <c r="A88" s="152" t="s">
        <v>4997</v>
      </c>
      <c r="B88" s="153" t="s">
        <v>4996</v>
      </c>
      <c r="C88" s="152" t="s">
        <v>2576</v>
      </c>
      <c r="D88" s="151">
        <v>146.30000000000001</v>
      </c>
    </row>
    <row r="89" spans="1:4" x14ac:dyDescent="0.3">
      <c r="A89" s="152" t="s">
        <v>4995</v>
      </c>
      <c r="B89" s="153" t="s">
        <v>4994</v>
      </c>
      <c r="C89" s="152" t="s">
        <v>2576</v>
      </c>
      <c r="D89" s="151">
        <v>35.450000000000003</v>
      </c>
    </row>
    <row r="90" spans="1:4" x14ac:dyDescent="0.3">
      <c r="A90" s="152" t="s">
        <v>4993</v>
      </c>
      <c r="B90" s="153" t="s">
        <v>4992</v>
      </c>
      <c r="C90" s="152" t="s">
        <v>2576</v>
      </c>
      <c r="D90" s="151">
        <v>21.22</v>
      </c>
    </row>
    <row r="91" spans="1:4" x14ac:dyDescent="0.3">
      <c r="A91" s="152" t="s">
        <v>4991</v>
      </c>
      <c r="B91" s="153" t="s">
        <v>4990</v>
      </c>
      <c r="C91" s="152" t="s">
        <v>172</v>
      </c>
      <c r="D91" s="151">
        <v>14.35</v>
      </c>
    </row>
    <row r="92" spans="1:4" ht="16.2" x14ac:dyDescent="0.3">
      <c r="A92" s="152" t="s">
        <v>4989</v>
      </c>
      <c r="B92" s="153" t="s">
        <v>4988</v>
      </c>
      <c r="C92" s="152" t="s">
        <v>2522</v>
      </c>
      <c r="D92" s="151">
        <v>124.9</v>
      </c>
    </row>
    <row r="93" spans="1:4" ht="28.8" x14ac:dyDescent="0.3">
      <c r="A93" s="152" t="s">
        <v>4987</v>
      </c>
      <c r="B93" s="153" t="s">
        <v>4986</v>
      </c>
      <c r="C93" s="152" t="s">
        <v>2522</v>
      </c>
      <c r="D93" s="151">
        <v>123.51</v>
      </c>
    </row>
    <row r="94" spans="1:4" ht="16.2" x14ac:dyDescent="0.3">
      <c r="A94" s="152" t="s">
        <v>4985</v>
      </c>
      <c r="B94" s="153" t="s">
        <v>4984</v>
      </c>
      <c r="C94" s="152" t="s">
        <v>2522</v>
      </c>
      <c r="D94" s="151">
        <v>67.69</v>
      </c>
    </row>
    <row r="95" spans="1:4" ht="16.2" x14ac:dyDescent="0.3">
      <c r="A95" s="152" t="s">
        <v>4983</v>
      </c>
      <c r="B95" s="153" t="s">
        <v>4982</v>
      </c>
      <c r="C95" s="152" t="s">
        <v>2525</v>
      </c>
      <c r="D95" s="151">
        <v>302.69</v>
      </c>
    </row>
    <row r="96" spans="1:4" ht="28.8" x14ac:dyDescent="0.3">
      <c r="A96" s="152" t="s">
        <v>4981</v>
      </c>
      <c r="B96" s="153" t="s">
        <v>4980</v>
      </c>
      <c r="C96" s="152" t="s">
        <v>172</v>
      </c>
      <c r="D96" s="151">
        <v>101.61</v>
      </c>
    </row>
    <row r="97" spans="1:4" x14ac:dyDescent="0.3">
      <c r="A97" s="152" t="s">
        <v>4979</v>
      </c>
      <c r="B97" s="153" t="s">
        <v>4978</v>
      </c>
      <c r="C97" s="152" t="s">
        <v>2576</v>
      </c>
      <c r="D97" s="151">
        <v>87.88</v>
      </c>
    </row>
    <row r="98" spans="1:4" x14ac:dyDescent="0.3">
      <c r="A98" s="152" t="s">
        <v>4977</v>
      </c>
      <c r="B98" s="153" t="s">
        <v>4976</v>
      </c>
      <c r="C98" s="152" t="s">
        <v>2576</v>
      </c>
      <c r="D98" s="151">
        <v>98.38</v>
      </c>
    </row>
    <row r="99" spans="1:4" x14ac:dyDescent="0.3">
      <c r="A99" s="152" t="s">
        <v>4975</v>
      </c>
      <c r="B99" s="153" t="s">
        <v>4974</v>
      </c>
      <c r="C99" s="152" t="s">
        <v>2576</v>
      </c>
      <c r="D99" s="151">
        <v>41.95</v>
      </c>
    </row>
    <row r="100" spans="1:4" ht="16.2" x14ac:dyDescent="0.3">
      <c r="A100" s="152" t="s">
        <v>4973</v>
      </c>
      <c r="B100" s="153" t="s">
        <v>3647</v>
      </c>
      <c r="C100" s="152" t="s">
        <v>2525</v>
      </c>
      <c r="D100" s="151">
        <v>582.21</v>
      </c>
    </row>
    <row r="101" spans="1:4" ht="16.2" x14ac:dyDescent="0.3">
      <c r="A101" s="152" t="s">
        <v>4972</v>
      </c>
      <c r="B101" s="153" t="s">
        <v>3649</v>
      </c>
      <c r="C101" s="152" t="s">
        <v>2525</v>
      </c>
      <c r="D101" s="151">
        <v>321.5</v>
      </c>
    </row>
    <row r="102" spans="1:4" ht="16.2" x14ac:dyDescent="0.3">
      <c r="A102" s="152" t="s">
        <v>4971</v>
      </c>
      <c r="B102" s="153" t="s">
        <v>4970</v>
      </c>
      <c r="C102" s="152" t="s">
        <v>2525</v>
      </c>
      <c r="D102" s="151">
        <v>335.98</v>
      </c>
    </row>
    <row r="103" spans="1:4" ht="16.2" x14ac:dyDescent="0.3">
      <c r="A103" s="152" t="s">
        <v>4969</v>
      </c>
      <c r="B103" s="153" t="s">
        <v>4968</v>
      </c>
      <c r="C103" s="152" t="s">
        <v>2522</v>
      </c>
      <c r="D103" s="151">
        <v>83.77</v>
      </c>
    </row>
    <row r="104" spans="1:4" ht="16.2" x14ac:dyDescent="0.3">
      <c r="A104" s="152" t="s">
        <v>4967</v>
      </c>
      <c r="B104" s="153" t="s">
        <v>4966</v>
      </c>
      <c r="C104" s="152" t="s">
        <v>2522</v>
      </c>
      <c r="D104" s="151">
        <v>32.020000000000003</v>
      </c>
    </row>
    <row r="105" spans="1:4" ht="16.2" x14ac:dyDescent="0.3">
      <c r="A105" s="152" t="s">
        <v>4965</v>
      </c>
      <c r="B105" s="153" t="s">
        <v>4964</v>
      </c>
      <c r="C105" s="152" t="s">
        <v>2525</v>
      </c>
      <c r="D105" s="151">
        <v>60.31</v>
      </c>
    </row>
    <row r="106" spans="1:4" x14ac:dyDescent="0.3">
      <c r="A106" s="152" t="s">
        <v>4963</v>
      </c>
      <c r="B106" s="153" t="s">
        <v>4962</v>
      </c>
      <c r="C106" s="152" t="s">
        <v>2576</v>
      </c>
      <c r="D106" s="151">
        <v>1070.9000000000001</v>
      </c>
    </row>
    <row r="107" spans="1:4" x14ac:dyDescent="0.3">
      <c r="A107" s="152" t="s">
        <v>4961</v>
      </c>
      <c r="B107" s="153" t="s">
        <v>4960</v>
      </c>
      <c r="C107" s="152" t="s">
        <v>172</v>
      </c>
      <c r="D107" s="151">
        <v>49.96</v>
      </c>
    </row>
    <row r="108" spans="1:4" x14ac:dyDescent="0.3">
      <c r="A108" s="152" t="s">
        <v>4959</v>
      </c>
      <c r="B108" s="153" t="s">
        <v>4958</v>
      </c>
      <c r="C108" s="152" t="s">
        <v>172</v>
      </c>
      <c r="D108" s="151">
        <v>107.07</v>
      </c>
    </row>
    <row r="109" spans="1:4" x14ac:dyDescent="0.3">
      <c r="A109" s="152" t="s">
        <v>4957</v>
      </c>
      <c r="B109" s="153" t="s">
        <v>4956</v>
      </c>
      <c r="C109" s="152" t="s">
        <v>172</v>
      </c>
      <c r="D109" s="151">
        <v>278.44</v>
      </c>
    </row>
    <row r="110" spans="1:4" x14ac:dyDescent="0.3">
      <c r="A110" s="152" t="s">
        <v>4955</v>
      </c>
      <c r="B110" s="153" t="s">
        <v>4954</v>
      </c>
      <c r="C110" s="152" t="s">
        <v>172</v>
      </c>
      <c r="D110" s="151">
        <v>385.5</v>
      </c>
    </row>
    <row r="111" spans="1:4" x14ac:dyDescent="0.3">
      <c r="A111" s="152" t="s">
        <v>4953</v>
      </c>
      <c r="B111" s="153" t="s">
        <v>4952</v>
      </c>
      <c r="C111" s="152" t="s">
        <v>172</v>
      </c>
      <c r="D111" s="151">
        <v>428.35</v>
      </c>
    </row>
    <row r="112" spans="1:4" x14ac:dyDescent="0.3">
      <c r="A112" s="152" t="s">
        <v>4951</v>
      </c>
      <c r="B112" s="153" t="s">
        <v>4950</v>
      </c>
      <c r="C112" s="152" t="s">
        <v>3273</v>
      </c>
      <c r="D112" s="151">
        <v>542.58000000000004</v>
      </c>
    </row>
    <row r="113" spans="1:4" x14ac:dyDescent="0.3">
      <c r="A113" s="152" t="s">
        <v>4949</v>
      </c>
      <c r="B113" s="153" t="s">
        <v>4948</v>
      </c>
      <c r="C113" s="152" t="s">
        <v>172</v>
      </c>
      <c r="D113" s="151">
        <v>192.76</v>
      </c>
    </row>
    <row r="114" spans="1:4" ht="28.8" x14ac:dyDescent="0.3">
      <c r="A114" s="152" t="s">
        <v>4947</v>
      </c>
      <c r="B114" s="153" t="s">
        <v>4946</v>
      </c>
      <c r="C114" s="152" t="s">
        <v>172</v>
      </c>
      <c r="D114" s="151">
        <v>314.13</v>
      </c>
    </row>
    <row r="115" spans="1:4" x14ac:dyDescent="0.3">
      <c r="A115" s="152" t="s">
        <v>4945</v>
      </c>
      <c r="B115" s="153" t="s">
        <v>4944</v>
      </c>
      <c r="C115" s="152" t="s">
        <v>172</v>
      </c>
      <c r="D115" s="151">
        <v>185.6</v>
      </c>
    </row>
    <row r="116" spans="1:4" ht="28.8" x14ac:dyDescent="0.3">
      <c r="A116" s="152" t="s">
        <v>4943</v>
      </c>
      <c r="B116" s="153" t="s">
        <v>4942</v>
      </c>
      <c r="C116" s="152" t="s">
        <v>172</v>
      </c>
      <c r="D116" s="151">
        <v>142.77000000000001</v>
      </c>
    </row>
    <row r="117" spans="1:4" x14ac:dyDescent="0.3">
      <c r="A117" s="152" t="s">
        <v>4941</v>
      </c>
      <c r="B117" s="153" t="s">
        <v>2933</v>
      </c>
      <c r="C117" s="152" t="s">
        <v>2576</v>
      </c>
      <c r="D117" s="151">
        <v>1.84</v>
      </c>
    </row>
    <row r="118" spans="1:4" x14ac:dyDescent="0.3">
      <c r="A118" s="152" t="s">
        <v>4940</v>
      </c>
      <c r="B118" s="153" t="s">
        <v>4939</v>
      </c>
      <c r="C118" s="152" t="s">
        <v>2576</v>
      </c>
      <c r="D118" s="151">
        <v>83.39</v>
      </c>
    </row>
    <row r="119" spans="1:4" x14ac:dyDescent="0.3">
      <c r="A119" s="152" t="s">
        <v>4938</v>
      </c>
      <c r="B119" s="153" t="s">
        <v>4937</v>
      </c>
      <c r="C119" s="152" t="s">
        <v>2576</v>
      </c>
      <c r="D119" s="151">
        <v>86.83</v>
      </c>
    </row>
    <row r="120" spans="1:4" x14ac:dyDescent="0.3">
      <c r="A120" s="152" t="s">
        <v>4936</v>
      </c>
      <c r="B120" s="153" t="s">
        <v>4935</v>
      </c>
      <c r="C120" s="152" t="s">
        <v>2576</v>
      </c>
      <c r="D120" s="151">
        <v>92.15</v>
      </c>
    </row>
    <row r="121" spans="1:4" x14ac:dyDescent="0.3">
      <c r="A121" s="152" t="s">
        <v>4934</v>
      </c>
      <c r="B121" s="153" t="s">
        <v>4933</v>
      </c>
      <c r="C121" s="152" t="s">
        <v>2576</v>
      </c>
      <c r="D121" s="151">
        <v>97.23</v>
      </c>
    </row>
    <row r="122" spans="1:4" x14ac:dyDescent="0.3">
      <c r="A122" s="152" t="s">
        <v>4932</v>
      </c>
      <c r="B122" s="153" t="s">
        <v>2919</v>
      </c>
      <c r="C122" s="152" t="s">
        <v>2576</v>
      </c>
      <c r="D122" s="151">
        <v>84.03</v>
      </c>
    </row>
    <row r="123" spans="1:4" ht="16.2" x14ac:dyDescent="0.3">
      <c r="A123" s="152" t="s">
        <v>4931</v>
      </c>
      <c r="B123" s="153" t="s">
        <v>2911</v>
      </c>
      <c r="C123" s="152" t="s">
        <v>2525</v>
      </c>
      <c r="D123" s="151">
        <v>499.51</v>
      </c>
    </row>
    <row r="124" spans="1:4" x14ac:dyDescent="0.3">
      <c r="A124" s="152" t="s">
        <v>4930</v>
      </c>
      <c r="B124" s="153" t="s">
        <v>4929</v>
      </c>
      <c r="C124" s="152" t="s">
        <v>2576</v>
      </c>
      <c r="D124" s="151">
        <v>66.86</v>
      </c>
    </row>
    <row r="125" spans="1:4" x14ac:dyDescent="0.3">
      <c r="A125" s="152" t="s">
        <v>4928</v>
      </c>
      <c r="B125" s="153" t="s">
        <v>2931</v>
      </c>
      <c r="C125" s="152" t="s">
        <v>2576</v>
      </c>
      <c r="D125" s="151">
        <v>2.21</v>
      </c>
    </row>
    <row r="126" spans="1:4" ht="28.8" x14ac:dyDescent="0.3">
      <c r="A126" s="152" t="s">
        <v>4927</v>
      </c>
      <c r="B126" s="153" t="s">
        <v>4926</v>
      </c>
      <c r="C126" s="152" t="s">
        <v>2576</v>
      </c>
      <c r="D126" s="151">
        <v>135.43</v>
      </c>
    </row>
    <row r="127" spans="1:4" ht="28.8" x14ac:dyDescent="0.3">
      <c r="A127" s="152" t="s">
        <v>4925</v>
      </c>
      <c r="B127" s="153" t="s">
        <v>4924</v>
      </c>
      <c r="C127" s="152" t="s">
        <v>2576</v>
      </c>
      <c r="D127" s="151">
        <v>71.78</v>
      </c>
    </row>
    <row r="128" spans="1:4" ht="28.8" x14ac:dyDescent="0.3">
      <c r="A128" s="152" t="s">
        <v>4923</v>
      </c>
      <c r="B128" s="153" t="s">
        <v>4922</v>
      </c>
      <c r="C128" s="152" t="s">
        <v>172</v>
      </c>
      <c r="D128" s="151">
        <v>471.46</v>
      </c>
    </row>
    <row r="129" spans="1:4" ht="16.2" x14ac:dyDescent="0.3">
      <c r="A129" s="152" t="s">
        <v>4921</v>
      </c>
      <c r="B129" s="153" t="s">
        <v>4920</v>
      </c>
      <c r="C129" s="152" t="s">
        <v>2522</v>
      </c>
      <c r="D129" s="151">
        <v>0.57999999999999996</v>
      </c>
    </row>
    <row r="130" spans="1:4" ht="16.2" x14ac:dyDescent="0.3">
      <c r="A130" s="152" t="s">
        <v>4919</v>
      </c>
      <c r="B130" s="153" t="s">
        <v>4918</v>
      </c>
      <c r="C130" s="152" t="s">
        <v>2522</v>
      </c>
      <c r="D130" s="151">
        <v>1.1200000000000001</v>
      </c>
    </row>
    <row r="131" spans="1:4" ht="16.2" x14ac:dyDescent="0.3">
      <c r="A131" s="152" t="s">
        <v>4917</v>
      </c>
      <c r="B131" s="153" t="s">
        <v>4916</v>
      </c>
      <c r="C131" s="152" t="s">
        <v>2522</v>
      </c>
      <c r="D131" s="151">
        <v>4.72</v>
      </c>
    </row>
    <row r="132" spans="1:4" x14ac:dyDescent="0.3">
      <c r="A132" s="152" t="s">
        <v>4915</v>
      </c>
      <c r="B132" s="153" t="s">
        <v>4914</v>
      </c>
      <c r="C132" s="152" t="s">
        <v>172</v>
      </c>
      <c r="D132" s="151">
        <v>106.18</v>
      </c>
    </row>
    <row r="133" spans="1:4" x14ac:dyDescent="0.3">
      <c r="A133" s="152" t="s">
        <v>4913</v>
      </c>
      <c r="B133" s="153" t="s">
        <v>2872</v>
      </c>
      <c r="C133" s="152" t="s">
        <v>172</v>
      </c>
      <c r="D133" s="151">
        <v>34.56</v>
      </c>
    </row>
    <row r="134" spans="1:4" ht="16.2" x14ac:dyDescent="0.3">
      <c r="A134" s="152" t="s">
        <v>4912</v>
      </c>
      <c r="B134" s="153" t="s">
        <v>4911</v>
      </c>
      <c r="C134" s="152" t="s">
        <v>2522</v>
      </c>
      <c r="D134" s="151">
        <v>0.99</v>
      </c>
    </row>
    <row r="135" spans="1:4" ht="16.2" x14ac:dyDescent="0.3">
      <c r="A135" s="152" t="s">
        <v>4910</v>
      </c>
      <c r="B135" s="153" t="s">
        <v>4909</v>
      </c>
      <c r="C135" s="152" t="s">
        <v>2525</v>
      </c>
      <c r="D135" s="151">
        <v>4.42</v>
      </c>
    </row>
    <row r="136" spans="1:4" ht="16.2" x14ac:dyDescent="0.3">
      <c r="A136" s="152" t="s">
        <v>4908</v>
      </c>
      <c r="B136" s="153" t="s">
        <v>2866</v>
      </c>
      <c r="C136" s="152" t="s">
        <v>2525</v>
      </c>
      <c r="D136" s="151">
        <v>11.27</v>
      </c>
    </row>
    <row r="137" spans="1:4" ht="16.2" x14ac:dyDescent="0.3">
      <c r="A137" s="152" t="s">
        <v>4907</v>
      </c>
      <c r="B137" s="153" t="s">
        <v>4906</v>
      </c>
      <c r="C137" s="152" t="s">
        <v>2525</v>
      </c>
      <c r="D137" s="151">
        <v>37.54</v>
      </c>
    </row>
    <row r="138" spans="1:4" ht="16.2" x14ac:dyDescent="0.3">
      <c r="A138" s="152" t="s">
        <v>4905</v>
      </c>
      <c r="B138" s="153" t="s">
        <v>4904</v>
      </c>
      <c r="C138" s="152" t="s">
        <v>2525</v>
      </c>
      <c r="D138" s="151">
        <v>59.39</v>
      </c>
    </row>
    <row r="139" spans="1:4" ht="16.2" x14ac:dyDescent="0.3">
      <c r="A139" s="152" t="s">
        <v>4903</v>
      </c>
      <c r="B139" s="153" t="s">
        <v>4902</v>
      </c>
      <c r="C139" s="152" t="s">
        <v>2525</v>
      </c>
      <c r="D139" s="151">
        <v>24.46</v>
      </c>
    </row>
    <row r="140" spans="1:4" ht="16.2" x14ac:dyDescent="0.3">
      <c r="A140" s="152" t="s">
        <v>4901</v>
      </c>
      <c r="B140" s="153" t="s">
        <v>4900</v>
      </c>
      <c r="C140" s="152" t="s">
        <v>2525</v>
      </c>
      <c r="D140" s="151">
        <v>4.42</v>
      </c>
    </row>
    <row r="141" spans="1:4" ht="16.2" x14ac:dyDescent="0.3">
      <c r="A141" s="152" t="s">
        <v>4899</v>
      </c>
      <c r="B141" s="153" t="s">
        <v>4898</v>
      </c>
      <c r="C141" s="152" t="s">
        <v>2525</v>
      </c>
      <c r="D141" s="151">
        <v>10.5</v>
      </c>
    </row>
    <row r="142" spans="1:4" ht="16.2" x14ac:dyDescent="0.3">
      <c r="A142" s="152" t="s">
        <v>4897</v>
      </c>
      <c r="B142" s="153" t="s">
        <v>4896</v>
      </c>
      <c r="C142" s="152" t="s">
        <v>2525</v>
      </c>
      <c r="D142" s="151">
        <v>9.0500000000000007</v>
      </c>
    </row>
    <row r="143" spans="1:4" ht="28.8" x14ac:dyDescent="0.3">
      <c r="A143" s="152" t="s">
        <v>4895</v>
      </c>
      <c r="B143" s="153" t="s">
        <v>4894</v>
      </c>
      <c r="C143" s="152" t="s">
        <v>2525</v>
      </c>
      <c r="D143" s="151">
        <v>4.45</v>
      </c>
    </row>
    <row r="144" spans="1:4" ht="28.8" x14ac:dyDescent="0.3">
      <c r="A144" s="152" t="s">
        <v>4893</v>
      </c>
      <c r="B144" s="153" t="s">
        <v>4892</v>
      </c>
      <c r="C144" s="152" t="s">
        <v>2525</v>
      </c>
      <c r="D144" s="151">
        <v>35.270000000000003</v>
      </c>
    </row>
    <row r="145" spans="1:4" ht="16.2" x14ac:dyDescent="0.3">
      <c r="A145" s="152" t="s">
        <v>4891</v>
      </c>
      <c r="B145" s="153" t="s">
        <v>4890</v>
      </c>
      <c r="C145" s="152" t="s">
        <v>2796</v>
      </c>
      <c r="D145" s="151">
        <v>9</v>
      </c>
    </row>
    <row r="146" spans="1:4" ht="16.2" x14ac:dyDescent="0.3">
      <c r="A146" s="152" t="s">
        <v>4889</v>
      </c>
      <c r="B146" s="153" t="s">
        <v>4888</v>
      </c>
      <c r="C146" s="152" t="s">
        <v>2796</v>
      </c>
      <c r="D146" s="151">
        <v>5.29</v>
      </c>
    </row>
    <row r="147" spans="1:4" ht="16.2" x14ac:dyDescent="0.3">
      <c r="A147" s="152" t="s">
        <v>4887</v>
      </c>
      <c r="B147" s="153" t="s">
        <v>4886</v>
      </c>
      <c r="C147" s="152" t="s">
        <v>2796</v>
      </c>
      <c r="D147" s="151">
        <v>4.1100000000000003</v>
      </c>
    </row>
    <row r="148" spans="1:4" ht="16.2" x14ac:dyDescent="0.3">
      <c r="A148" s="152" t="s">
        <v>4885</v>
      </c>
      <c r="B148" s="153" t="s">
        <v>4884</v>
      </c>
      <c r="C148" s="152" t="s">
        <v>2796</v>
      </c>
      <c r="D148" s="151">
        <v>3.44</v>
      </c>
    </row>
    <row r="149" spans="1:4" ht="16.2" x14ac:dyDescent="0.3">
      <c r="A149" s="152" t="s">
        <v>4883</v>
      </c>
      <c r="B149" s="153" t="s">
        <v>4882</v>
      </c>
      <c r="C149" s="152" t="s">
        <v>2796</v>
      </c>
      <c r="D149" s="151">
        <v>3.03</v>
      </c>
    </row>
    <row r="150" spans="1:4" ht="16.2" x14ac:dyDescent="0.3">
      <c r="A150" s="152" t="s">
        <v>4881</v>
      </c>
      <c r="B150" s="153" t="s">
        <v>4880</v>
      </c>
      <c r="C150" s="152" t="s">
        <v>2796</v>
      </c>
      <c r="D150" s="151">
        <v>2.39</v>
      </c>
    </row>
    <row r="151" spans="1:4" ht="16.2" x14ac:dyDescent="0.3">
      <c r="A151" s="152" t="s">
        <v>4879</v>
      </c>
      <c r="B151" s="153" t="s">
        <v>4878</v>
      </c>
      <c r="C151" s="152" t="s">
        <v>2796</v>
      </c>
      <c r="D151" s="151">
        <v>11.15</v>
      </c>
    </row>
    <row r="152" spans="1:4" ht="16.2" x14ac:dyDescent="0.3">
      <c r="A152" s="152" t="s">
        <v>4877</v>
      </c>
      <c r="B152" s="153" t="s">
        <v>4876</v>
      </c>
      <c r="C152" s="152" t="s">
        <v>2796</v>
      </c>
      <c r="D152" s="151">
        <v>8.14</v>
      </c>
    </row>
    <row r="153" spans="1:4" ht="16.2" x14ac:dyDescent="0.3">
      <c r="A153" s="152" t="s">
        <v>4875</v>
      </c>
      <c r="B153" s="153" t="s">
        <v>4874</v>
      </c>
      <c r="C153" s="152" t="s">
        <v>2796</v>
      </c>
      <c r="D153" s="151">
        <v>8.43</v>
      </c>
    </row>
    <row r="154" spans="1:4" ht="16.2" x14ac:dyDescent="0.3">
      <c r="A154" s="152" t="s">
        <v>4873</v>
      </c>
      <c r="B154" s="153" t="s">
        <v>4872</v>
      </c>
      <c r="C154" s="152" t="s">
        <v>2796</v>
      </c>
      <c r="D154" s="151">
        <v>5.8</v>
      </c>
    </row>
    <row r="155" spans="1:4" ht="16.2" x14ac:dyDescent="0.3">
      <c r="A155" s="152" t="s">
        <v>4871</v>
      </c>
      <c r="B155" s="153" t="s">
        <v>4870</v>
      </c>
      <c r="C155" s="152" t="s">
        <v>2796</v>
      </c>
      <c r="D155" s="151">
        <v>9.6300000000000008</v>
      </c>
    </row>
    <row r="156" spans="1:4" ht="16.2" x14ac:dyDescent="0.3">
      <c r="A156" s="152" t="s">
        <v>4869</v>
      </c>
      <c r="B156" s="153" t="s">
        <v>4868</v>
      </c>
      <c r="C156" s="152" t="s">
        <v>2796</v>
      </c>
      <c r="D156" s="151">
        <v>6.02</v>
      </c>
    </row>
    <row r="157" spans="1:4" ht="16.2" x14ac:dyDescent="0.3">
      <c r="A157" s="152" t="s">
        <v>4867</v>
      </c>
      <c r="B157" s="153" t="s">
        <v>4866</v>
      </c>
      <c r="C157" s="152" t="s">
        <v>2525</v>
      </c>
      <c r="D157" s="151">
        <v>6.46</v>
      </c>
    </row>
    <row r="158" spans="1:4" ht="16.2" x14ac:dyDescent="0.3">
      <c r="A158" s="152" t="s">
        <v>4865</v>
      </c>
      <c r="B158" s="153" t="s">
        <v>4864</v>
      </c>
      <c r="C158" s="152" t="s">
        <v>2525</v>
      </c>
      <c r="D158" s="151">
        <v>222.03</v>
      </c>
    </row>
    <row r="159" spans="1:4" ht="16.2" x14ac:dyDescent="0.3">
      <c r="A159" s="152" t="s">
        <v>4863</v>
      </c>
      <c r="B159" s="153" t="s">
        <v>4862</v>
      </c>
      <c r="C159" s="152" t="s">
        <v>2525</v>
      </c>
      <c r="D159" s="151">
        <v>225.09</v>
      </c>
    </row>
    <row r="160" spans="1:4" ht="16.2" x14ac:dyDescent="0.3">
      <c r="A160" s="152" t="s">
        <v>4861</v>
      </c>
      <c r="B160" s="153" t="s">
        <v>4860</v>
      </c>
      <c r="C160" s="152" t="s">
        <v>2525</v>
      </c>
      <c r="D160" s="151">
        <v>139.19999999999999</v>
      </c>
    </row>
    <row r="161" spans="1:4" ht="16.2" x14ac:dyDescent="0.3">
      <c r="A161" s="152" t="s">
        <v>4859</v>
      </c>
      <c r="B161" s="153" t="s">
        <v>4858</v>
      </c>
      <c r="C161" s="152" t="s">
        <v>2525</v>
      </c>
      <c r="D161" s="151">
        <v>4.45</v>
      </c>
    </row>
    <row r="162" spans="1:4" x14ac:dyDescent="0.3">
      <c r="A162" s="152" t="s">
        <v>4857</v>
      </c>
      <c r="B162" s="153" t="s">
        <v>4856</v>
      </c>
      <c r="C162" s="152" t="s">
        <v>2576</v>
      </c>
      <c r="D162" s="151">
        <v>11.13</v>
      </c>
    </row>
    <row r="163" spans="1:4" ht="28.8" x14ac:dyDescent="0.3">
      <c r="A163" s="152" t="s">
        <v>4855</v>
      </c>
      <c r="B163" s="153" t="s">
        <v>4854</v>
      </c>
      <c r="C163" s="152" t="s">
        <v>2522</v>
      </c>
      <c r="D163" s="151">
        <v>31.43</v>
      </c>
    </row>
    <row r="164" spans="1:4" ht="28.8" x14ac:dyDescent="0.3">
      <c r="A164" s="152" t="s">
        <v>4853</v>
      </c>
      <c r="B164" s="153" t="s">
        <v>4852</v>
      </c>
      <c r="C164" s="152" t="s">
        <v>2522</v>
      </c>
      <c r="D164" s="151">
        <v>36.03</v>
      </c>
    </row>
    <row r="165" spans="1:4" ht="28.8" x14ac:dyDescent="0.3">
      <c r="A165" s="152" t="s">
        <v>4851</v>
      </c>
      <c r="B165" s="153" t="s">
        <v>4850</v>
      </c>
      <c r="C165" s="152" t="s">
        <v>2522</v>
      </c>
      <c r="D165" s="151">
        <v>40.65</v>
      </c>
    </row>
    <row r="166" spans="1:4" ht="28.8" x14ac:dyDescent="0.3">
      <c r="A166" s="152" t="s">
        <v>4849</v>
      </c>
      <c r="B166" s="153" t="s">
        <v>4848</v>
      </c>
      <c r="C166" s="152" t="s">
        <v>2522</v>
      </c>
      <c r="D166" s="151">
        <v>45.23</v>
      </c>
    </row>
    <row r="167" spans="1:4" ht="28.8" x14ac:dyDescent="0.3">
      <c r="A167" s="152" t="s">
        <v>4847</v>
      </c>
      <c r="B167" s="153" t="s">
        <v>4846</v>
      </c>
      <c r="C167" s="152" t="s">
        <v>2522</v>
      </c>
      <c r="D167" s="151">
        <v>52.13</v>
      </c>
    </row>
    <row r="168" spans="1:4" ht="28.8" x14ac:dyDescent="0.3">
      <c r="A168" s="152" t="s">
        <v>4845</v>
      </c>
      <c r="B168" s="153" t="s">
        <v>4844</v>
      </c>
      <c r="C168" s="152" t="s">
        <v>2522</v>
      </c>
      <c r="D168" s="151">
        <v>57.92</v>
      </c>
    </row>
    <row r="169" spans="1:4" ht="28.8" x14ac:dyDescent="0.3">
      <c r="A169" s="152" t="s">
        <v>4843</v>
      </c>
      <c r="B169" s="153" t="s">
        <v>4842</v>
      </c>
      <c r="C169" s="152" t="s">
        <v>2522</v>
      </c>
      <c r="D169" s="151">
        <v>33.200000000000003</v>
      </c>
    </row>
    <row r="170" spans="1:4" ht="28.8" x14ac:dyDescent="0.3">
      <c r="A170" s="152" t="s">
        <v>4841</v>
      </c>
      <c r="B170" s="153" t="s">
        <v>4840</v>
      </c>
      <c r="C170" s="152" t="s">
        <v>2522</v>
      </c>
      <c r="D170" s="151">
        <v>38.090000000000003</v>
      </c>
    </row>
    <row r="171" spans="1:4" ht="28.8" x14ac:dyDescent="0.3">
      <c r="A171" s="152" t="s">
        <v>4839</v>
      </c>
      <c r="B171" s="153" t="s">
        <v>4838</v>
      </c>
      <c r="C171" s="152" t="s">
        <v>2522</v>
      </c>
      <c r="D171" s="151">
        <v>42.92</v>
      </c>
    </row>
    <row r="172" spans="1:4" ht="28.8" x14ac:dyDescent="0.3">
      <c r="A172" s="152" t="s">
        <v>4837</v>
      </c>
      <c r="B172" s="153" t="s">
        <v>4836</v>
      </c>
      <c r="C172" s="152" t="s">
        <v>2522</v>
      </c>
      <c r="D172" s="151">
        <v>47.81</v>
      </c>
    </row>
    <row r="173" spans="1:4" ht="28.8" x14ac:dyDescent="0.3">
      <c r="A173" s="152" t="s">
        <v>4835</v>
      </c>
      <c r="B173" s="153" t="s">
        <v>4834</v>
      </c>
      <c r="C173" s="152" t="s">
        <v>2522</v>
      </c>
      <c r="D173" s="151">
        <v>55.11</v>
      </c>
    </row>
    <row r="174" spans="1:4" ht="28.8" x14ac:dyDescent="0.3">
      <c r="A174" s="152" t="s">
        <v>4833</v>
      </c>
      <c r="B174" s="153" t="s">
        <v>4832</v>
      </c>
      <c r="C174" s="152" t="s">
        <v>2522</v>
      </c>
      <c r="D174" s="151">
        <v>61.17</v>
      </c>
    </row>
    <row r="175" spans="1:4" ht="28.8" x14ac:dyDescent="0.3">
      <c r="A175" s="152" t="s">
        <v>4831</v>
      </c>
      <c r="B175" s="153" t="s">
        <v>4830</v>
      </c>
      <c r="C175" s="152" t="s">
        <v>2522</v>
      </c>
      <c r="D175" s="151">
        <v>34.97</v>
      </c>
    </row>
    <row r="176" spans="1:4" ht="28.8" x14ac:dyDescent="0.3">
      <c r="A176" s="152" t="s">
        <v>4829</v>
      </c>
      <c r="B176" s="153" t="s">
        <v>4828</v>
      </c>
      <c r="C176" s="152" t="s">
        <v>2522</v>
      </c>
      <c r="D176" s="151">
        <v>40.11</v>
      </c>
    </row>
    <row r="177" spans="1:4" ht="28.8" x14ac:dyDescent="0.3">
      <c r="A177" s="152" t="s">
        <v>4827</v>
      </c>
      <c r="B177" s="153" t="s">
        <v>4826</v>
      </c>
      <c r="C177" s="152" t="s">
        <v>2522</v>
      </c>
      <c r="D177" s="151">
        <v>45.23</v>
      </c>
    </row>
    <row r="178" spans="1:4" ht="28.8" x14ac:dyDescent="0.3">
      <c r="A178" s="152" t="s">
        <v>4825</v>
      </c>
      <c r="B178" s="153" t="s">
        <v>4824</v>
      </c>
      <c r="C178" s="152" t="s">
        <v>2522</v>
      </c>
      <c r="D178" s="151">
        <v>50.37</v>
      </c>
    </row>
    <row r="179" spans="1:4" ht="28.8" x14ac:dyDescent="0.3">
      <c r="A179" s="152" t="s">
        <v>4823</v>
      </c>
      <c r="B179" s="153" t="s">
        <v>4822</v>
      </c>
      <c r="C179" s="152" t="s">
        <v>2522</v>
      </c>
      <c r="D179" s="151">
        <v>58.08</v>
      </c>
    </row>
    <row r="180" spans="1:4" ht="28.8" x14ac:dyDescent="0.3">
      <c r="A180" s="152" t="s">
        <v>4821</v>
      </c>
      <c r="B180" s="153" t="s">
        <v>4820</v>
      </c>
      <c r="C180" s="152" t="s">
        <v>2522</v>
      </c>
      <c r="D180" s="151">
        <v>64.55</v>
      </c>
    </row>
    <row r="181" spans="1:4" ht="28.8" x14ac:dyDescent="0.3">
      <c r="A181" s="152" t="s">
        <v>4819</v>
      </c>
      <c r="B181" s="153" t="s">
        <v>4818</v>
      </c>
      <c r="C181" s="152" t="s">
        <v>2522</v>
      </c>
      <c r="D181" s="151">
        <v>36.71</v>
      </c>
    </row>
    <row r="182" spans="1:4" ht="28.8" x14ac:dyDescent="0.3">
      <c r="A182" s="152" t="s">
        <v>4817</v>
      </c>
      <c r="B182" s="153" t="s">
        <v>4816</v>
      </c>
      <c r="C182" s="152" t="s">
        <v>2522</v>
      </c>
      <c r="D182" s="151">
        <v>42.14</v>
      </c>
    </row>
    <row r="183" spans="1:4" ht="28.8" x14ac:dyDescent="0.3">
      <c r="A183" s="152" t="s">
        <v>4815</v>
      </c>
      <c r="B183" s="153" t="s">
        <v>4814</v>
      </c>
      <c r="C183" s="152" t="s">
        <v>2522</v>
      </c>
      <c r="D183" s="151">
        <v>47.52</v>
      </c>
    </row>
    <row r="184" spans="1:4" ht="28.8" x14ac:dyDescent="0.3">
      <c r="A184" s="152" t="s">
        <v>4813</v>
      </c>
      <c r="B184" s="153" t="s">
        <v>4812</v>
      </c>
      <c r="C184" s="152" t="s">
        <v>2522</v>
      </c>
      <c r="D184" s="151">
        <v>52.92</v>
      </c>
    </row>
    <row r="185" spans="1:4" ht="28.8" x14ac:dyDescent="0.3">
      <c r="A185" s="152" t="s">
        <v>4811</v>
      </c>
      <c r="B185" s="153" t="s">
        <v>4810</v>
      </c>
      <c r="C185" s="152" t="s">
        <v>2522</v>
      </c>
      <c r="D185" s="151">
        <v>61.04</v>
      </c>
    </row>
    <row r="186" spans="1:4" ht="28.8" x14ac:dyDescent="0.3">
      <c r="A186" s="152" t="s">
        <v>4809</v>
      </c>
      <c r="B186" s="153" t="s">
        <v>4808</v>
      </c>
      <c r="C186" s="152" t="s">
        <v>2522</v>
      </c>
      <c r="D186" s="151">
        <v>67.8</v>
      </c>
    </row>
    <row r="187" spans="1:4" ht="28.8" x14ac:dyDescent="0.3">
      <c r="A187" s="152" t="s">
        <v>4807</v>
      </c>
      <c r="B187" s="153" t="s">
        <v>4806</v>
      </c>
      <c r="C187" s="152" t="s">
        <v>2522</v>
      </c>
      <c r="D187" s="151">
        <v>48.2</v>
      </c>
    </row>
    <row r="188" spans="1:4" ht="28.8" x14ac:dyDescent="0.3">
      <c r="A188" s="152" t="s">
        <v>4805</v>
      </c>
      <c r="B188" s="153" t="s">
        <v>4804</v>
      </c>
      <c r="C188" s="152" t="s">
        <v>2522</v>
      </c>
      <c r="D188" s="151">
        <v>54.41</v>
      </c>
    </row>
    <row r="189" spans="1:4" ht="28.8" x14ac:dyDescent="0.3">
      <c r="A189" s="152" t="s">
        <v>4803</v>
      </c>
      <c r="B189" s="153" t="s">
        <v>4802</v>
      </c>
      <c r="C189" s="152" t="s">
        <v>2522</v>
      </c>
      <c r="D189" s="151">
        <v>60.63</v>
      </c>
    </row>
    <row r="190" spans="1:4" ht="28.8" x14ac:dyDescent="0.3">
      <c r="A190" s="152" t="s">
        <v>4801</v>
      </c>
      <c r="B190" s="153" t="s">
        <v>4800</v>
      </c>
      <c r="C190" s="152" t="s">
        <v>2522</v>
      </c>
      <c r="D190" s="151">
        <v>69.959999999999994</v>
      </c>
    </row>
    <row r="191" spans="1:4" ht="28.8" x14ac:dyDescent="0.3">
      <c r="A191" s="152" t="s">
        <v>4799</v>
      </c>
      <c r="B191" s="153" t="s">
        <v>4798</v>
      </c>
      <c r="C191" s="152" t="s">
        <v>2522</v>
      </c>
      <c r="D191" s="151">
        <v>77.8</v>
      </c>
    </row>
    <row r="192" spans="1:4" ht="28.8" x14ac:dyDescent="0.3">
      <c r="A192" s="152" t="s">
        <v>4797</v>
      </c>
      <c r="B192" s="153" t="s">
        <v>4796</v>
      </c>
      <c r="C192" s="152" t="s">
        <v>2522</v>
      </c>
      <c r="D192" s="151">
        <v>104.3</v>
      </c>
    </row>
    <row r="193" spans="1:4" ht="28.8" x14ac:dyDescent="0.3">
      <c r="A193" s="152" t="s">
        <v>4795</v>
      </c>
      <c r="B193" s="153" t="s">
        <v>4794</v>
      </c>
      <c r="C193" s="152" t="s">
        <v>2522</v>
      </c>
      <c r="D193" s="151">
        <v>115.09</v>
      </c>
    </row>
    <row r="194" spans="1:4" ht="28.8" x14ac:dyDescent="0.3">
      <c r="A194" s="152" t="s">
        <v>4793</v>
      </c>
      <c r="B194" s="153" t="s">
        <v>4792</v>
      </c>
      <c r="C194" s="152" t="s">
        <v>2522</v>
      </c>
      <c r="D194" s="151">
        <v>123.2</v>
      </c>
    </row>
    <row r="195" spans="1:4" ht="28.8" x14ac:dyDescent="0.3">
      <c r="A195" s="152" t="s">
        <v>4791</v>
      </c>
      <c r="B195" s="153" t="s">
        <v>4790</v>
      </c>
      <c r="C195" s="152" t="s">
        <v>2522</v>
      </c>
      <c r="D195" s="151">
        <v>120.49</v>
      </c>
    </row>
    <row r="196" spans="1:4" ht="28.8" x14ac:dyDescent="0.3">
      <c r="A196" s="152" t="s">
        <v>4789</v>
      </c>
      <c r="B196" s="153" t="s">
        <v>4788</v>
      </c>
      <c r="C196" s="152" t="s">
        <v>2522</v>
      </c>
      <c r="D196" s="151">
        <v>131.29</v>
      </c>
    </row>
    <row r="197" spans="1:4" ht="28.8" x14ac:dyDescent="0.3">
      <c r="A197" s="152" t="s">
        <v>4787</v>
      </c>
      <c r="B197" s="153" t="s">
        <v>4786</v>
      </c>
      <c r="C197" s="152" t="s">
        <v>2522</v>
      </c>
      <c r="D197" s="151">
        <v>136.72</v>
      </c>
    </row>
    <row r="198" spans="1:4" ht="28.8" x14ac:dyDescent="0.3">
      <c r="A198" s="152" t="s">
        <v>4785</v>
      </c>
      <c r="B198" s="153" t="s">
        <v>4784</v>
      </c>
      <c r="C198" s="152" t="s">
        <v>2522</v>
      </c>
      <c r="D198" s="151">
        <v>34.97</v>
      </c>
    </row>
    <row r="199" spans="1:4" ht="28.8" x14ac:dyDescent="0.3">
      <c r="A199" s="152" t="s">
        <v>4783</v>
      </c>
      <c r="B199" s="153" t="s">
        <v>4782</v>
      </c>
      <c r="C199" s="152" t="s">
        <v>2522</v>
      </c>
      <c r="D199" s="151">
        <v>40.11</v>
      </c>
    </row>
    <row r="200" spans="1:4" ht="28.8" x14ac:dyDescent="0.3">
      <c r="A200" s="152" t="s">
        <v>4781</v>
      </c>
      <c r="B200" s="153" t="s">
        <v>4780</v>
      </c>
      <c r="C200" s="152" t="s">
        <v>2522</v>
      </c>
      <c r="D200" s="151">
        <v>45.23</v>
      </c>
    </row>
    <row r="201" spans="1:4" ht="28.8" x14ac:dyDescent="0.3">
      <c r="A201" s="152" t="s">
        <v>4779</v>
      </c>
      <c r="B201" s="153" t="s">
        <v>4778</v>
      </c>
      <c r="C201" s="152" t="s">
        <v>2522</v>
      </c>
      <c r="D201" s="151">
        <v>50.37</v>
      </c>
    </row>
    <row r="202" spans="1:4" ht="28.8" x14ac:dyDescent="0.3">
      <c r="A202" s="152" t="s">
        <v>4777</v>
      </c>
      <c r="B202" s="153" t="s">
        <v>4776</v>
      </c>
      <c r="C202" s="152" t="s">
        <v>2522</v>
      </c>
      <c r="D202" s="151">
        <v>36.71</v>
      </c>
    </row>
    <row r="203" spans="1:4" ht="28.8" x14ac:dyDescent="0.3">
      <c r="A203" s="152" t="s">
        <v>4775</v>
      </c>
      <c r="B203" s="153" t="s">
        <v>4774</v>
      </c>
      <c r="C203" s="152" t="s">
        <v>2522</v>
      </c>
      <c r="D203" s="151">
        <v>42.14</v>
      </c>
    </row>
    <row r="204" spans="1:4" ht="28.8" x14ac:dyDescent="0.3">
      <c r="A204" s="152" t="s">
        <v>4773</v>
      </c>
      <c r="B204" s="153" t="s">
        <v>4772</v>
      </c>
      <c r="C204" s="152" t="s">
        <v>2522</v>
      </c>
      <c r="D204" s="151">
        <v>47.52</v>
      </c>
    </row>
    <row r="205" spans="1:4" ht="28.8" x14ac:dyDescent="0.3">
      <c r="A205" s="152" t="s">
        <v>4771</v>
      </c>
      <c r="B205" s="153" t="s">
        <v>4770</v>
      </c>
      <c r="C205" s="152" t="s">
        <v>2522</v>
      </c>
      <c r="D205" s="151">
        <v>52.92</v>
      </c>
    </row>
    <row r="206" spans="1:4" ht="16.2" x14ac:dyDescent="0.3">
      <c r="A206" s="152" t="s">
        <v>4769</v>
      </c>
      <c r="B206" s="153" t="s">
        <v>4768</v>
      </c>
      <c r="C206" s="152" t="s">
        <v>2522</v>
      </c>
      <c r="D206" s="151">
        <v>2.74</v>
      </c>
    </row>
    <row r="207" spans="1:4" ht="16.2" x14ac:dyDescent="0.3">
      <c r="A207" s="152" t="s">
        <v>4767</v>
      </c>
      <c r="B207" s="153" t="s">
        <v>4766</v>
      </c>
      <c r="C207" s="152" t="s">
        <v>2522</v>
      </c>
      <c r="D207" s="151">
        <v>3.28</v>
      </c>
    </row>
    <row r="208" spans="1:4" ht="16.2" x14ac:dyDescent="0.3">
      <c r="A208" s="152" t="s">
        <v>4765</v>
      </c>
      <c r="B208" s="153" t="s">
        <v>4764</v>
      </c>
      <c r="C208" s="152" t="s">
        <v>2525</v>
      </c>
      <c r="D208" s="151">
        <v>11.02</v>
      </c>
    </row>
    <row r="209" spans="1:4" ht="16.2" x14ac:dyDescent="0.3">
      <c r="A209" s="152" t="s">
        <v>4763</v>
      </c>
      <c r="B209" s="153" t="s">
        <v>4762</v>
      </c>
      <c r="C209" s="152" t="s">
        <v>2796</v>
      </c>
      <c r="D209" s="151">
        <v>9.41</v>
      </c>
    </row>
    <row r="210" spans="1:4" ht="16.2" x14ac:dyDescent="0.3">
      <c r="A210" s="152" t="s">
        <v>4761</v>
      </c>
      <c r="B210" s="153" t="s">
        <v>4760</v>
      </c>
      <c r="C210" s="152" t="s">
        <v>2796</v>
      </c>
      <c r="D210" s="151">
        <v>6.61</v>
      </c>
    </row>
    <row r="211" spans="1:4" ht="16.2" x14ac:dyDescent="0.3">
      <c r="A211" s="152" t="s">
        <v>4759</v>
      </c>
      <c r="B211" s="153" t="s">
        <v>4758</v>
      </c>
      <c r="C211" s="152" t="s">
        <v>2796</v>
      </c>
      <c r="D211" s="151">
        <v>5.16</v>
      </c>
    </row>
    <row r="212" spans="1:4" ht="16.2" x14ac:dyDescent="0.3">
      <c r="A212" s="152" t="s">
        <v>4757</v>
      </c>
      <c r="B212" s="153" t="s">
        <v>4756</v>
      </c>
      <c r="C212" s="152" t="s">
        <v>2796</v>
      </c>
      <c r="D212" s="151">
        <v>4.3099999999999996</v>
      </c>
    </row>
    <row r="213" spans="1:4" ht="16.2" x14ac:dyDescent="0.3">
      <c r="A213" s="152" t="s">
        <v>4755</v>
      </c>
      <c r="B213" s="153" t="s">
        <v>4754</v>
      </c>
      <c r="C213" s="152" t="s">
        <v>2796</v>
      </c>
      <c r="D213" s="151">
        <v>3.81</v>
      </c>
    </row>
    <row r="214" spans="1:4" ht="16.2" x14ac:dyDescent="0.3">
      <c r="A214" s="152" t="s">
        <v>4753</v>
      </c>
      <c r="B214" s="153" t="s">
        <v>4752</v>
      </c>
      <c r="C214" s="152" t="s">
        <v>2796</v>
      </c>
      <c r="D214" s="151">
        <v>3</v>
      </c>
    </row>
    <row r="215" spans="1:4" ht="16.2" x14ac:dyDescent="0.3">
      <c r="A215" s="152" t="s">
        <v>4751</v>
      </c>
      <c r="B215" s="153" t="s">
        <v>4750</v>
      </c>
      <c r="C215" s="152" t="s">
        <v>2525</v>
      </c>
      <c r="D215" s="151">
        <v>8.82</v>
      </c>
    </row>
    <row r="216" spans="1:4" ht="16.2" x14ac:dyDescent="0.3">
      <c r="A216" s="152" t="s">
        <v>4749</v>
      </c>
      <c r="B216" s="153" t="s">
        <v>4748</v>
      </c>
      <c r="C216" s="152" t="s">
        <v>2525</v>
      </c>
      <c r="D216" s="151">
        <v>7.93</v>
      </c>
    </row>
    <row r="217" spans="1:4" ht="16.2" x14ac:dyDescent="0.3">
      <c r="A217" s="152" t="s">
        <v>4747</v>
      </c>
      <c r="B217" s="153" t="s">
        <v>4746</v>
      </c>
      <c r="C217" s="152" t="s">
        <v>2525</v>
      </c>
      <c r="D217" s="151">
        <v>102.65</v>
      </c>
    </row>
    <row r="218" spans="1:4" ht="28.8" x14ac:dyDescent="0.3">
      <c r="A218" s="152" t="s">
        <v>4745</v>
      </c>
      <c r="B218" s="153" t="s">
        <v>4744</v>
      </c>
      <c r="C218" s="152" t="s">
        <v>2525</v>
      </c>
      <c r="D218" s="151">
        <v>159.78</v>
      </c>
    </row>
    <row r="219" spans="1:4" ht="28.8" x14ac:dyDescent="0.3">
      <c r="A219" s="152" t="s">
        <v>4743</v>
      </c>
      <c r="B219" s="153" t="s">
        <v>4742</v>
      </c>
      <c r="C219" s="152" t="s">
        <v>2525</v>
      </c>
      <c r="D219" s="151">
        <v>178.44</v>
      </c>
    </row>
    <row r="220" spans="1:4" ht="28.8" x14ac:dyDescent="0.3">
      <c r="A220" s="152" t="s">
        <v>4741</v>
      </c>
      <c r="B220" s="153" t="s">
        <v>4740</v>
      </c>
      <c r="C220" s="152" t="s">
        <v>2525</v>
      </c>
      <c r="D220" s="151">
        <v>197.1</v>
      </c>
    </row>
    <row r="221" spans="1:4" ht="28.8" x14ac:dyDescent="0.3">
      <c r="A221" s="152" t="s">
        <v>4739</v>
      </c>
      <c r="B221" s="153" t="s">
        <v>4738</v>
      </c>
      <c r="C221" s="152" t="s">
        <v>2525</v>
      </c>
      <c r="D221" s="151">
        <v>215.76</v>
      </c>
    </row>
    <row r="222" spans="1:4" ht="28.8" x14ac:dyDescent="0.3">
      <c r="A222" s="152" t="s">
        <v>4737</v>
      </c>
      <c r="B222" s="153" t="s">
        <v>4736</v>
      </c>
      <c r="C222" s="152" t="s">
        <v>2525</v>
      </c>
      <c r="D222" s="151">
        <v>234.42</v>
      </c>
    </row>
    <row r="223" spans="1:4" ht="28.8" x14ac:dyDescent="0.3">
      <c r="A223" s="152" t="s">
        <v>4735</v>
      </c>
      <c r="B223" s="153" t="s">
        <v>4734</v>
      </c>
      <c r="C223" s="152" t="s">
        <v>2525</v>
      </c>
      <c r="D223" s="151">
        <v>253.08</v>
      </c>
    </row>
    <row r="224" spans="1:4" ht="28.8" x14ac:dyDescent="0.3">
      <c r="A224" s="152" t="s">
        <v>4733</v>
      </c>
      <c r="B224" s="153" t="s">
        <v>4732</v>
      </c>
      <c r="C224" s="152" t="s">
        <v>2525</v>
      </c>
      <c r="D224" s="151">
        <v>271.74</v>
      </c>
    </row>
    <row r="225" spans="1:4" ht="28.8" x14ac:dyDescent="0.3">
      <c r="A225" s="152" t="s">
        <v>4731</v>
      </c>
      <c r="B225" s="153" t="s">
        <v>4730</v>
      </c>
      <c r="C225" s="152" t="s">
        <v>2525</v>
      </c>
      <c r="D225" s="151">
        <v>290.39999999999998</v>
      </c>
    </row>
    <row r="226" spans="1:4" ht="28.8" x14ac:dyDescent="0.3">
      <c r="A226" s="152" t="s">
        <v>4729</v>
      </c>
      <c r="B226" s="153" t="s">
        <v>4728</v>
      </c>
      <c r="C226" s="152" t="s">
        <v>2525</v>
      </c>
      <c r="D226" s="151">
        <v>309.06</v>
      </c>
    </row>
    <row r="227" spans="1:4" ht="28.8" x14ac:dyDescent="0.3">
      <c r="A227" s="152" t="s">
        <v>4727</v>
      </c>
      <c r="B227" s="153" t="s">
        <v>4726</v>
      </c>
      <c r="C227" s="152" t="s">
        <v>2525</v>
      </c>
      <c r="D227" s="151">
        <v>327.72</v>
      </c>
    </row>
    <row r="228" spans="1:4" ht="28.8" x14ac:dyDescent="0.3">
      <c r="A228" s="152" t="s">
        <v>4725</v>
      </c>
      <c r="B228" s="153" t="s">
        <v>4724</v>
      </c>
      <c r="C228" s="152" t="s">
        <v>2525</v>
      </c>
      <c r="D228" s="151">
        <v>136.72</v>
      </c>
    </row>
    <row r="229" spans="1:4" ht="28.8" x14ac:dyDescent="0.3">
      <c r="A229" s="152" t="s">
        <v>4723</v>
      </c>
      <c r="B229" s="153" t="s">
        <v>4722</v>
      </c>
      <c r="C229" s="152" t="s">
        <v>2525</v>
      </c>
      <c r="D229" s="151">
        <v>155.38</v>
      </c>
    </row>
    <row r="230" spans="1:4" ht="28.8" x14ac:dyDescent="0.3">
      <c r="A230" s="152" t="s">
        <v>4721</v>
      </c>
      <c r="B230" s="153" t="s">
        <v>4720</v>
      </c>
      <c r="C230" s="152" t="s">
        <v>2525</v>
      </c>
      <c r="D230" s="151">
        <v>174.04</v>
      </c>
    </row>
    <row r="231" spans="1:4" ht="28.8" x14ac:dyDescent="0.3">
      <c r="A231" s="152" t="s">
        <v>4719</v>
      </c>
      <c r="B231" s="153" t="s">
        <v>4718</v>
      </c>
      <c r="C231" s="152" t="s">
        <v>2525</v>
      </c>
      <c r="D231" s="151">
        <v>192.7</v>
      </c>
    </row>
    <row r="232" spans="1:4" ht="28.8" x14ac:dyDescent="0.3">
      <c r="A232" s="152" t="s">
        <v>4717</v>
      </c>
      <c r="B232" s="153" t="s">
        <v>4716</v>
      </c>
      <c r="C232" s="152" t="s">
        <v>2525</v>
      </c>
      <c r="D232" s="151">
        <v>200.41</v>
      </c>
    </row>
    <row r="233" spans="1:4" ht="28.8" x14ac:dyDescent="0.3">
      <c r="A233" s="152" t="s">
        <v>4715</v>
      </c>
      <c r="B233" s="153" t="s">
        <v>4714</v>
      </c>
      <c r="C233" s="152" t="s">
        <v>2525</v>
      </c>
      <c r="D233" s="151">
        <v>206.79</v>
      </c>
    </row>
    <row r="234" spans="1:4" ht="28.8" x14ac:dyDescent="0.3">
      <c r="A234" s="152" t="s">
        <v>4713</v>
      </c>
      <c r="B234" s="153" t="s">
        <v>4712</v>
      </c>
      <c r="C234" s="152" t="s">
        <v>2525</v>
      </c>
      <c r="D234" s="151">
        <v>222.98</v>
      </c>
    </row>
    <row r="235" spans="1:4" ht="28.8" x14ac:dyDescent="0.3">
      <c r="A235" s="152" t="s">
        <v>4711</v>
      </c>
      <c r="B235" s="153" t="s">
        <v>4710</v>
      </c>
      <c r="C235" s="152" t="s">
        <v>2525</v>
      </c>
      <c r="D235" s="151">
        <v>240.81</v>
      </c>
    </row>
    <row r="236" spans="1:4" ht="28.8" x14ac:dyDescent="0.3">
      <c r="A236" s="152" t="s">
        <v>4709</v>
      </c>
      <c r="B236" s="153" t="s">
        <v>4708</v>
      </c>
      <c r="C236" s="152" t="s">
        <v>2525</v>
      </c>
      <c r="D236" s="151">
        <v>256.69</v>
      </c>
    </row>
    <row r="237" spans="1:4" ht="28.8" x14ac:dyDescent="0.3">
      <c r="A237" s="152" t="s">
        <v>4707</v>
      </c>
      <c r="B237" s="153" t="s">
        <v>4706</v>
      </c>
      <c r="C237" s="152" t="s">
        <v>2525</v>
      </c>
      <c r="D237" s="151">
        <v>274.02</v>
      </c>
    </row>
    <row r="238" spans="1:4" ht="28.8" x14ac:dyDescent="0.3">
      <c r="A238" s="152" t="s">
        <v>4705</v>
      </c>
      <c r="B238" s="153" t="s">
        <v>4704</v>
      </c>
      <c r="C238" s="152" t="s">
        <v>2525</v>
      </c>
      <c r="D238" s="151">
        <v>168.05</v>
      </c>
    </row>
    <row r="239" spans="1:4" ht="28.8" x14ac:dyDescent="0.3">
      <c r="A239" s="152" t="s">
        <v>4703</v>
      </c>
      <c r="B239" s="153" t="s">
        <v>4702</v>
      </c>
      <c r="C239" s="152" t="s">
        <v>2525</v>
      </c>
      <c r="D239" s="151">
        <v>262.97000000000003</v>
      </c>
    </row>
    <row r="240" spans="1:4" ht="28.8" x14ac:dyDescent="0.3">
      <c r="A240" s="152" t="s">
        <v>4701</v>
      </c>
      <c r="B240" s="153" t="s">
        <v>4700</v>
      </c>
      <c r="C240" s="152" t="s">
        <v>2525</v>
      </c>
      <c r="D240" s="151">
        <v>294.22000000000003</v>
      </c>
    </row>
    <row r="241" spans="1:4" ht="28.8" x14ac:dyDescent="0.3">
      <c r="A241" s="152" t="s">
        <v>4699</v>
      </c>
      <c r="B241" s="153" t="s">
        <v>4698</v>
      </c>
      <c r="C241" s="152" t="s">
        <v>2525</v>
      </c>
      <c r="D241" s="151">
        <v>309.77999999999997</v>
      </c>
    </row>
    <row r="242" spans="1:4" ht="28.8" x14ac:dyDescent="0.3">
      <c r="A242" s="152" t="s">
        <v>4697</v>
      </c>
      <c r="B242" s="153" t="s">
        <v>4696</v>
      </c>
      <c r="C242" s="152" t="s">
        <v>2525</v>
      </c>
      <c r="D242" s="151">
        <v>325.35000000000002</v>
      </c>
    </row>
    <row r="243" spans="1:4" ht="28.8" x14ac:dyDescent="0.3">
      <c r="A243" s="152" t="s">
        <v>4695</v>
      </c>
      <c r="B243" s="153" t="s">
        <v>4694</v>
      </c>
      <c r="C243" s="152" t="s">
        <v>2525</v>
      </c>
      <c r="D243" s="151">
        <v>191.18</v>
      </c>
    </row>
    <row r="244" spans="1:4" ht="28.8" x14ac:dyDescent="0.3">
      <c r="A244" s="152" t="s">
        <v>4693</v>
      </c>
      <c r="B244" s="153" t="s">
        <v>4692</v>
      </c>
      <c r="C244" s="152" t="s">
        <v>2525</v>
      </c>
      <c r="D244" s="151">
        <v>191.18</v>
      </c>
    </row>
    <row r="245" spans="1:4" ht="28.8" x14ac:dyDescent="0.3">
      <c r="A245" s="152" t="s">
        <v>4691</v>
      </c>
      <c r="B245" s="153" t="s">
        <v>4690</v>
      </c>
      <c r="C245" s="152" t="s">
        <v>2525</v>
      </c>
      <c r="D245" s="151">
        <v>187.84</v>
      </c>
    </row>
    <row r="246" spans="1:4" ht="28.8" x14ac:dyDescent="0.3">
      <c r="A246" s="152" t="s">
        <v>4689</v>
      </c>
      <c r="B246" s="153" t="s">
        <v>4688</v>
      </c>
      <c r="C246" s="152" t="s">
        <v>2525</v>
      </c>
      <c r="D246" s="151">
        <v>227.79</v>
      </c>
    </row>
    <row r="247" spans="1:4" ht="28.8" x14ac:dyDescent="0.3">
      <c r="A247" s="152" t="s">
        <v>4687</v>
      </c>
      <c r="B247" s="153" t="s">
        <v>4686</v>
      </c>
      <c r="C247" s="152" t="s">
        <v>2525</v>
      </c>
      <c r="D247" s="151">
        <v>251.55</v>
      </c>
    </row>
    <row r="248" spans="1:4" ht="28.8" x14ac:dyDescent="0.3">
      <c r="A248" s="152" t="s">
        <v>4685</v>
      </c>
      <c r="B248" s="153" t="s">
        <v>4684</v>
      </c>
      <c r="C248" s="152" t="s">
        <v>2525</v>
      </c>
      <c r="D248" s="151">
        <v>267.33</v>
      </c>
    </row>
    <row r="249" spans="1:4" ht="16.2" x14ac:dyDescent="0.3">
      <c r="A249" s="152" t="s">
        <v>4683</v>
      </c>
      <c r="B249" s="153" t="s">
        <v>4682</v>
      </c>
      <c r="C249" s="152" t="s">
        <v>2525</v>
      </c>
      <c r="D249" s="151">
        <v>251.88</v>
      </c>
    </row>
    <row r="250" spans="1:4" ht="16.2" x14ac:dyDescent="0.3">
      <c r="A250" s="152" t="s">
        <v>4681</v>
      </c>
      <c r="B250" s="153" t="s">
        <v>4680</v>
      </c>
      <c r="C250" s="152" t="s">
        <v>2525</v>
      </c>
      <c r="D250" s="151">
        <v>190.34</v>
      </c>
    </row>
    <row r="251" spans="1:4" ht="16.2" x14ac:dyDescent="0.3">
      <c r="A251" s="152" t="s">
        <v>4679</v>
      </c>
      <c r="B251" s="153" t="s">
        <v>4678</v>
      </c>
      <c r="C251" s="152" t="s">
        <v>2525</v>
      </c>
      <c r="D251" s="151">
        <v>211.61</v>
      </c>
    </row>
    <row r="252" spans="1:4" ht="16.2" x14ac:dyDescent="0.3">
      <c r="A252" s="152" t="s">
        <v>4677</v>
      </c>
      <c r="B252" s="153" t="s">
        <v>4676</v>
      </c>
      <c r="C252" s="152" t="s">
        <v>2525</v>
      </c>
      <c r="D252" s="151">
        <v>236.88</v>
      </c>
    </row>
    <row r="253" spans="1:4" ht="16.2" x14ac:dyDescent="0.3">
      <c r="A253" s="152" t="s">
        <v>4675</v>
      </c>
      <c r="B253" s="153" t="s">
        <v>4674</v>
      </c>
      <c r="C253" s="152" t="s">
        <v>2525</v>
      </c>
      <c r="D253" s="151">
        <v>246.34</v>
      </c>
    </row>
    <row r="254" spans="1:4" ht="16.2" x14ac:dyDescent="0.3">
      <c r="A254" s="152" t="s">
        <v>4673</v>
      </c>
      <c r="B254" s="153" t="s">
        <v>4672</v>
      </c>
      <c r="C254" s="152" t="s">
        <v>2525</v>
      </c>
      <c r="D254" s="151">
        <v>265.85000000000002</v>
      </c>
    </row>
    <row r="255" spans="1:4" ht="16.2" x14ac:dyDescent="0.3">
      <c r="A255" s="152" t="s">
        <v>4671</v>
      </c>
      <c r="B255" s="153" t="s">
        <v>4670</v>
      </c>
      <c r="C255" s="152" t="s">
        <v>2525</v>
      </c>
      <c r="D255" s="151">
        <v>285.36</v>
      </c>
    </row>
    <row r="256" spans="1:4" ht="16.2" x14ac:dyDescent="0.3">
      <c r="A256" s="152" t="s">
        <v>4669</v>
      </c>
      <c r="B256" s="153" t="s">
        <v>4668</v>
      </c>
      <c r="C256" s="152" t="s">
        <v>2525</v>
      </c>
      <c r="D256" s="151">
        <v>304.87</v>
      </c>
    </row>
    <row r="257" spans="1:4" ht="16.2" x14ac:dyDescent="0.3">
      <c r="A257" s="152" t="s">
        <v>4667</v>
      </c>
      <c r="B257" s="153" t="s">
        <v>4666</v>
      </c>
      <c r="C257" s="152" t="s">
        <v>2525</v>
      </c>
      <c r="D257" s="151">
        <v>340.03</v>
      </c>
    </row>
    <row r="258" spans="1:4" ht="16.2" x14ac:dyDescent="0.3">
      <c r="A258" s="152" t="s">
        <v>4665</v>
      </c>
      <c r="B258" s="153" t="s">
        <v>4664</v>
      </c>
      <c r="C258" s="152" t="s">
        <v>2525</v>
      </c>
      <c r="D258" s="151">
        <v>167.11</v>
      </c>
    </row>
    <row r="259" spans="1:4" ht="16.2" x14ac:dyDescent="0.3">
      <c r="A259" s="152" t="s">
        <v>4663</v>
      </c>
      <c r="B259" s="153" t="s">
        <v>4662</v>
      </c>
      <c r="C259" s="152" t="s">
        <v>2525</v>
      </c>
      <c r="D259" s="151">
        <v>223.91</v>
      </c>
    </row>
    <row r="260" spans="1:4" ht="16.2" x14ac:dyDescent="0.3">
      <c r="A260" s="152" t="s">
        <v>4661</v>
      </c>
      <c r="B260" s="153" t="s">
        <v>4660</v>
      </c>
      <c r="C260" s="152" t="s">
        <v>2525</v>
      </c>
      <c r="D260" s="151">
        <v>1176.6400000000001</v>
      </c>
    </row>
    <row r="261" spans="1:4" ht="16.2" x14ac:dyDescent="0.3">
      <c r="A261" s="152" t="s">
        <v>4659</v>
      </c>
      <c r="B261" s="153" t="s">
        <v>4658</v>
      </c>
      <c r="C261" s="152" t="s">
        <v>2525</v>
      </c>
      <c r="D261" s="151">
        <v>233.79</v>
      </c>
    </row>
    <row r="262" spans="1:4" ht="16.2" x14ac:dyDescent="0.3">
      <c r="A262" s="152" t="s">
        <v>4657</v>
      </c>
      <c r="B262" s="153" t="s">
        <v>4656</v>
      </c>
      <c r="C262" s="152" t="s">
        <v>2525</v>
      </c>
      <c r="D262" s="151">
        <v>37.58</v>
      </c>
    </row>
    <row r="263" spans="1:4" ht="16.2" x14ac:dyDescent="0.3">
      <c r="A263" s="152" t="s">
        <v>4655</v>
      </c>
      <c r="B263" s="153" t="s">
        <v>4654</v>
      </c>
      <c r="C263" s="152" t="s">
        <v>2525</v>
      </c>
      <c r="D263" s="151">
        <v>71.849999999999994</v>
      </c>
    </row>
    <row r="264" spans="1:4" ht="16.2" x14ac:dyDescent="0.3">
      <c r="A264" s="152" t="s">
        <v>4653</v>
      </c>
      <c r="B264" s="153" t="s">
        <v>4652</v>
      </c>
      <c r="C264" s="152" t="s">
        <v>2525</v>
      </c>
      <c r="D264" s="151">
        <v>46.29</v>
      </c>
    </row>
    <row r="265" spans="1:4" ht="16.2" x14ac:dyDescent="0.3">
      <c r="A265" s="152" t="s">
        <v>4651</v>
      </c>
      <c r="B265" s="153" t="s">
        <v>4650</v>
      </c>
      <c r="C265" s="152" t="s">
        <v>2522</v>
      </c>
      <c r="D265" s="151">
        <v>13.22</v>
      </c>
    </row>
    <row r="266" spans="1:4" ht="28.8" x14ac:dyDescent="0.3">
      <c r="A266" s="152" t="s">
        <v>4649</v>
      </c>
      <c r="B266" s="153" t="s">
        <v>4648</v>
      </c>
      <c r="C266" s="152" t="s">
        <v>2522</v>
      </c>
      <c r="D266" s="151">
        <v>0.44</v>
      </c>
    </row>
    <row r="267" spans="1:4" ht="16.2" x14ac:dyDescent="0.3">
      <c r="A267" s="152" t="s">
        <v>4647</v>
      </c>
      <c r="B267" s="153" t="s">
        <v>2819</v>
      </c>
      <c r="C267" s="152" t="s">
        <v>2522</v>
      </c>
      <c r="D267" s="151">
        <v>5.09</v>
      </c>
    </row>
    <row r="268" spans="1:4" ht="16.2" x14ac:dyDescent="0.3">
      <c r="A268" s="152" t="s">
        <v>4646</v>
      </c>
      <c r="B268" s="153" t="s">
        <v>4645</v>
      </c>
      <c r="C268" s="152" t="s">
        <v>2522</v>
      </c>
      <c r="D268" s="151">
        <v>0.32</v>
      </c>
    </row>
    <row r="269" spans="1:4" ht="16.2" x14ac:dyDescent="0.3">
      <c r="A269" s="152" t="s">
        <v>4644</v>
      </c>
      <c r="B269" s="153" t="s">
        <v>2805</v>
      </c>
      <c r="C269" s="152" t="s">
        <v>2522</v>
      </c>
      <c r="D269" s="151">
        <v>2.71</v>
      </c>
    </row>
    <row r="270" spans="1:4" ht="16.2" x14ac:dyDescent="0.3">
      <c r="A270" s="152" t="s">
        <v>4643</v>
      </c>
      <c r="B270" s="153" t="s">
        <v>4642</v>
      </c>
      <c r="C270" s="152" t="s">
        <v>2522</v>
      </c>
      <c r="D270" s="151">
        <v>6.21</v>
      </c>
    </row>
    <row r="271" spans="1:4" ht="16.2" x14ac:dyDescent="0.3">
      <c r="A271" s="152" t="s">
        <v>4641</v>
      </c>
      <c r="B271" s="153" t="s">
        <v>4640</v>
      </c>
      <c r="C271" s="152" t="s">
        <v>2522</v>
      </c>
      <c r="D271" s="151">
        <v>12.02</v>
      </c>
    </row>
    <row r="272" spans="1:4" ht="16.2" x14ac:dyDescent="0.3">
      <c r="A272" s="152" t="s">
        <v>4639</v>
      </c>
      <c r="B272" s="153" t="s">
        <v>2801</v>
      </c>
      <c r="C272" s="152" t="s">
        <v>2525</v>
      </c>
      <c r="D272" s="151">
        <v>1071.73</v>
      </c>
    </row>
    <row r="273" spans="1:4" ht="16.2" x14ac:dyDescent="0.3">
      <c r="A273" s="152" t="s">
        <v>4638</v>
      </c>
      <c r="B273" s="153" t="s">
        <v>2799</v>
      </c>
      <c r="C273" s="152" t="s">
        <v>2525</v>
      </c>
      <c r="D273" s="151">
        <v>1370.16</v>
      </c>
    </row>
    <row r="274" spans="1:4" ht="16.2" x14ac:dyDescent="0.3">
      <c r="A274" s="152" t="s">
        <v>4637</v>
      </c>
      <c r="B274" s="153" t="s">
        <v>4636</v>
      </c>
      <c r="C274" s="152" t="s">
        <v>2522</v>
      </c>
      <c r="D274" s="151">
        <v>34.799999999999997</v>
      </c>
    </row>
    <row r="275" spans="1:4" ht="16.2" x14ac:dyDescent="0.3">
      <c r="A275" s="152" t="s">
        <v>4635</v>
      </c>
      <c r="B275" s="153" t="s">
        <v>4634</v>
      </c>
      <c r="C275" s="152" t="s">
        <v>2522</v>
      </c>
      <c r="D275" s="151">
        <v>32.369999999999997</v>
      </c>
    </row>
    <row r="276" spans="1:4" ht="16.2" x14ac:dyDescent="0.3">
      <c r="A276" s="152" t="s">
        <v>4633</v>
      </c>
      <c r="B276" s="153" t="s">
        <v>4632</v>
      </c>
      <c r="C276" s="152" t="s">
        <v>2522</v>
      </c>
      <c r="D276" s="151">
        <v>34.799999999999997</v>
      </c>
    </row>
    <row r="277" spans="1:4" ht="16.2" x14ac:dyDescent="0.3">
      <c r="A277" s="152" t="s">
        <v>4631</v>
      </c>
      <c r="B277" s="153" t="s">
        <v>4630</v>
      </c>
      <c r="C277" s="152" t="s">
        <v>2522</v>
      </c>
      <c r="D277" s="151">
        <v>30.95</v>
      </c>
    </row>
    <row r="278" spans="1:4" ht="16.2" x14ac:dyDescent="0.3">
      <c r="A278" s="152" t="s">
        <v>4629</v>
      </c>
      <c r="B278" s="153" t="s">
        <v>4628</v>
      </c>
      <c r="C278" s="152" t="s">
        <v>2522</v>
      </c>
      <c r="D278" s="151">
        <v>14.06</v>
      </c>
    </row>
    <row r="279" spans="1:4" ht="16.2" x14ac:dyDescent="0.3">
      <c r="A279" s="152" t="s">
        <v>4627</v>
      </c>
      <c r="B279" s="153" t="s">
        <v>4626</v>
      </c>
      <c r="C279" s="152" t="s">
        <v>2522</v>
      </c>
      <c r="D279" s="151">
        <v>17.559999999999999</v>
      </c>
    </row>
    <row r="280" spans="1:4" ht="16.2" x14ac:dyDescent="0.3">
      <c r="A280" s="152" t="s">
        <v>4625</v>
      </c>
      <c r="B280" s="153" t="s">
        <v>4624</v>
      </c>
      <c r="C280" s="152" t="s">
        <v>2522</v>
      </c>
      <c r="D280" s="151">
        <v>14.38</v>
      </c>
    </row>
    <row r="281" spans="1:4" ht="16.2" x14ac:dyDescent="0.3">
      <c r="A281" s="152" t="s">
        <v>4623</v>
      </c>
      <c r="B281" s="153" t="s">
        <v>4622</v>
      </c>
      <c r="C281" s="152" t="s">
        <v>2525</v>
      </c>
      <c r="D281" s="151">
        <v>1410.48</v>
      </c>
    </row>
    <row r="282" spans="1:4" ht="16.2" x14ac:dyDescent="0.3">
      <c r="A282" s="152" t="s">
        <v>4621</v>
      </c>
      <c r="B282" s="153" t="s">
        <v>4620</v>
      </c>
      <c r="C282" s="152" t="s">
        <v>2525</v>
      </c>
      <c r="D282" s="151">
        <v>1650.59</v>
      </c>
    </row>
    <row r="283" spans="1:4" ht="16.2" x14ac:dyDescent="0.3">
      <c r="A283" s="152" t="s">
        <v>4619</v>
      </c>
      <c r="B283" s="153" t="s">
        <v>4618</v>
      </c>
      <c r="C283" s="152" t="s">
        <v>2525</v>
      </c>
      <c r="D283" s="151">
        <v>1305.46</v>
      </c>
    </row>
    <row r="284" spans="1:4" ht="16.2" x14ac:dyDescent="0.3">
      <c r="A284" s="152" t="s">
        <v>4617</v>
      </c>
      <c r="B284" s="153" t="s">
        <v>4616</v>
      </c>
      <c r="C284" s="152" t="s">
        <v>2525</v>
      </c>
      <c r="D284" s="151">
        <v>317.05</v>
      </c>
    </row>
    <row r="285" spans="1:4" ht="28.8" x14ac:dyDescent="0.3">
      <c r="A285" s="152" t="s">
        <v>4615</v>
      </c>
      <c r="B285" s="153" t="s">
        <v>4614</v>
      </c>
      <c r="C285" s="152" t="s">
        <v>2525</v>
      </c>
      <c r="D285" s="151">
        <v>163.69</v>
      </c>
    </row>
    <row r="286" spans="1:4" ht="16.2" x14ac:dyDescent="0.3">
      <c r="A286" s="152" t="s">
        <v>4613</v>
      </c>
      <c r="B286" s="153" t="s">
        <v>4612</v>
      </c>
      <c r="C286" s="152" t="s">
        <v>2525</v>
      </c>
      <c r="D286" s="151">
        <v>1516.02</v>
      </c>
    </row>
    <row r="287" spans="1:4" ht="16.2" x14ac:dyDescent="0.3">
      <c r="A287" s="152" t="s">
        <v>4611</v>
      </c>
      <c r="B287" s="153" t="s">
        <v>4610</v>
      </c>
      <c r="C287" s="152" t="s">
        <v>2525</v>
      </c>
      <c r="D287" s="151">
        <v>1436.44</v>
      </c>
    </row>
    <row r="288" spans="1:4" ht="16.2" x14ac:dyDescent="0.3">
      <c r="A288" s="152" t="s">
        <v>4609</v>
      </c>
      <c r="B288" s="153" t="s">
        <v>4608</v>
      </c>
      <c r="C288" s="152" t="s">
        <v>2525</v>
      </c>
      <c r="D288" s="151">
        <v>1674.17</v>
      </c>
    </row>
    <row r="289" spans="1:4" ht="16.2" x14ac:dyDescent="0.3">
      <c r="A289" s="152" t="s">
        <v>4607</v>
      </c>
      <c r="B289" s="153" t="s">
        <v>4606</v>
      </c>
      <c r="C289" s="152" t="s">
        <v>2525</v>
      </c>
      <c r="D289" s="151">
        <v>1581.62</v>
      </c>
    </row>
    <row r="290" spans="1:4" ht="16.2" x14ac:dyDescent="0.3">
      <c r="A290" s="152" t="s">
        <v>4605</v>
      </c>
      <c r="B290" s="153" t="s">
        <v>4604</v>
      </c>
      <c r="C290" s="152" t="s">
        <v>2525</v>
      </c>
      <c r="D290" s="151">
        <v>1674.12</v>
      </c>
    </row>
    <row r="291" spans="1:4" ht="16.2" x14ac:dyDescent="0.3">
      <c r="A291" s="152" t="s">
        <v>4603</v>
      </c>
      <c r="B291" s="153" t="s">
        <v>4602</v>
      </c>
      <c r="C291" s="152" t="s">
        <v>2525</v>
      </c>
      <c r="D291" s="151">
        <v>1706.74</v>
      </c>
    </row>
    <row r="292" spans="1:4" ht="16.2" x14ac:dyDescent="0.3">
      <c r="A292" s="152" t="s">
        <v>4601</v>
      </c>
      <c r="B292" s="153" t="s">
        <v>4600</v>
      </c>
      <c r="C292" s="152" t="s">
        <v>2525</v>
      </c>
      <c r="D292" s="151">
        <v>1806.69</v>
      </c>
    </row>
    <row r="293" spans="1:4" ht="16.2" x14ac:dyDescent="0.3">
      <c r="A293" s="152" t="s">
        <v>4599</v>
      </c>
      <c r="B293" s="153" t="s">
        <v>4598</v>
      </c>
      <c r="C293" s="152" t="s">
        <v>2525</v>
      </c>
      <c r="D293" s="151">
        <v>1741.53</v>
      </c>
    </row>
    <row r="294" spans="1:4" ht="16.2" x14ac:dyDescent="0.3">
      <c r="A294" s="152" t="s">
        <v>4597</v>
      </c>
      <c r="B294" s="153" t="s">
        <v>4596</v>
      </c>
      <c r="C294" s="152" t="s">
        <v>2525</v>
      </c>
      <c r="D294" s="151">
        <v>1848.88</v>
      </c>
    </row>
    <row r="295" spans="1:4" ht="28.8" x14ac:dyDescent="0.3">
      <c r="A295" s="152" t="s">
        <v>4595</v>
      </c>
      <c r="B295" s="153" t="s">
        <v>4594</v>
      </c>
      <c r="C295" s="152" t="s">
        <v>2525</v>
      </c>
      <c r="D295" s="151">
        <v>1673.49</v>
      </c>
    </row>
    <row r="296" spans="1:4" ht="16.2" x14ac:dyDescent="0.3">
      <c r="A296" s="152" t="s">
        <v>4593</v>
      </c>
      <c r="B296" s="153" t="s">
        <v>4592</v>
      </c>
      <c r="C296" s="152" t="s">
        <v>2525</v>
      </c>
      <c r="D296" s="151">
        <v>1642.44</v>
      </c>
    </row>
    <row r="297" spans="1:4" ht="16.2" x14ac:dyDescent="0.3">
      <c r="A297" s="152" t="s">
        <v>4591</v>
      </c>
      <c r="B297" s="153" t="s">
        <v>4590</v>
      </c>
      <c r="C297" s="152" t="s">
        <v>2525</v>
      </c>
      <c r="D297" s="151">
        <v>1465.47</v>
      </c>
    </row>
    <row r="298" spans="1:4" ht="28.8" x14ac:dyDescent="0.3">
      <c r="A298" s="152" t="s">
        <v>4589</v>
      </c>
      <c r="B298" s="153" t="s">
        <v>4588</v>
      </c>
      <c r="C298" s="152" t="s">
        <v>2525</v>
      </c>
      <c r="D298" s="151">
        <v>1837.54</v>
      </c>
    </row>
    <row r="299" spans="1:4" ht="16.2" x14ac:dyDescent="0.3">
      <c r="A299" s="152" t="s">
        <v>4587</v>
      </c>
      <c r="B299" s="153" t="s">
        <v>4586</v>
      </c>
      <c r="C299" s="152" t="s">
        <v>2525</v>
      </c>
      <c r="D299" s="151">
        <v>1879.94</v>
      </c>
    </row>
    <row r="300" spans="1:4" ht="16.2" x14ac:dyDescent="0.3">
      <c r="A300" s="152" t="s">
        <v>4585</v>
      </c>
      <c r="B300" s="153" t="s">
        <v>4584</v>
      </c>
      <c r="C300" s="152" t="s">
        <v>2525</v>
      </c>
      <c r="D300" s="151">
        <v>1740.56</v>
      </c>
    </row>
    <row r="301" spans="1:4" ht="28.8" x14ac:dyDescent="0.3">
      <c r="A301" s="152" t="s">
        <v>4583</v>
      </c>
      <c r="B301" s="153" t="s">
        <v>4582</v>
      </c>
      <c r="C301" s="152" t="s">
        <v>2525</v>
      </c>
      <c r="D301" s="151">
        <v>1777.3</v>
      </c>
    </row>
    <row r="302" spans="1:4" ht="16.2" x14ac:dyDescent="0.3">
      <c r="A302" s="152" t="s">
        <v>4581</v>
      </c>
      <c r="B302" s="153" t="s">
        <v>4580</v>
      </c>
      <c r="C302" s="152" t="s">
        <v>2522</v>
      </c>
      <c r="D302" s="151">
        <v>8.82</v>
      </c>
    </row>
    <row r="303" spans="1:4" ht="16.2" x14ac:dyDescent="0.3">
      <c r="A303" s="152" t="s">
        <v>4579</v>
      </c>
      <c r="B303" s="153" t="s">
        <v>4578</v>
      </c>
      <c r="C303" s="152" t="s">
        <v>2522</v>
      </c>
      <c r="D303" s="151">
        <v>13.85</v>
      </c>
    </row>
    <row r="304" spans="1:4" ht="16.2" x14ac:dyDescent="0.3">
      <c r="A304" s="152" t="s">
        <v>4577</v>
      </c>
      <c r="B304" s="153" t="s">
        <v>4576</v>
      </c>
      <c r="C304" s="152" t="s">
        <v>2525</v>
      </c>
      <c r="D304" s="151">
        <v>347.5</v>
      </c>
    </row>
    <row r="305" spans="1:4" ht="16.2" x14ac:dyDescent="0.3">
      <c r="A305" s="152" t="s">
        <v>4575</v>
      </c>
      <c r="B305" s="153" t="s">
        <v>4574</v>
      </c>
      <c r="C305" s="152" t="s">
        <v>2525</v>
      </c>
      <c r="D305" s="151">
        <v>1045.58</v>
      </c>
    </row>
    <row r="306" spans="1:4" ht="16.2" x14ac:dyDescent="0.3">
      <c r="A306" s="152" t="s">
        <v>4573</v>
      </c>
      <c r="B306" s="153" t="s">
        <v>4572</v>
      </c>
      <c r="C306" s="152" t="s">
        <v>2525</v>
      </c>
      <c r="D306" s="151">
        <v>1944.83</v>
      </c>
    </row>
    <row r="307" spans="1:4" ht="28.8" x14ac:dyDescent="0.3">
      <c r="A307" s="152" t="s">
        <v>4571</v>
      </c>
      <c r="B307" s="153" t="s">
        <v>4570</v>
      </c>
      <c r="C307" s="152" t="s">
        <v>2525</v>
      </c>
      <c r="D307" s="151">
        <v>1112.57</v>
      </c>
    </row>
    <row r="308" spans="1:4" ht="28.8" x14ac:dyDescent="0.3">
      <c r="A308" s="152" t="s">
        <v>4569</v>
      </c>
      <c r="B308" s="153" t="s">
        <v>4568</v>
      </c>
      <c r="C308" s="152" t="s">
        <v>2525</v>
      </c>
      <c r="D308" s="151">
        <v>359.2</v>
      </c>
    </row>
    <row r="309" spans="1:4" ht="16.2" x14ac:dyDescent="0.3">
      <c r="A309" s="152" t="s">
        <v>4567</v>
      </c>
      <c r="B309" s="153" t="s">
        <v>4566</v>
      </c>
      <c r="C309" s="152" t="s">
        <v>2522</v>
      </c>
      <c r="D309" s="151">
        <v>114.3</v>
      </c>
    </row>
    <row r="310" spans="1:4" ht="16.2" x14ac:dyDescent="0.3">
      <c r="A310" s="152" t="s">
        <v>4565</v>
      </c>
      <c r="B310" s="153" t="s">
        <v>4564</v>
      </c>
      <c r="C310" s="152" t="s">
        <v>2522</v>
      </c>
      <c r="D310" s="151">
        <v>128.34</v>
      </c>
    </row>
    <row r="311" spans="1:4" ht="16.2" x14ac:dyDescent="0.3">
      <c r="A311" s="152" t="s">
        <v>4563</v>
      </c>
      <c r="B311" s="153" t="s">
        <v>4562</v>
      </c>
      <c r="C311" s="152" t="s">
        <v>2522</v>
      </c>
      <c r="D311" s="151">
        <v>149.08000000000001</v>
      </c>
    </row>
    <row r="312" spans="1:4" ht="16.2" x14ac:dyDescent="0.3">
      <c r="A312" s="152" t="s">
        <v>4561</v>
      </c>
      <c r="B312" s="153" t="s">
        <v>4560</v>
      </c>
      <c r="C312" s="152" t="s">
        <v>2525</v>
      </c>
      <c r="D312" s="151">
        <v>178.24</v>
      </c>
    </row>
    <row r="313" spans="1:4" ht="28.8" x14ac:dyDescent="0.3">
      <c r="A313" s="152" t="s">
        <v>4559</v>
      </c>
      <c r="B313" s="153" t="s">
        <v>4558</v>
      </c>
      <c r="C313" s="152" t="s">
        <v>2525</v>
      </c>
      <c r="D313" s="151">
        <v>238.39</v>
      </c>
    </row>
    <row r="314" spans="1:4" ht="28.8" x14ac:dyDescent="0.3">
      <c r="A314" s="152" t="s">
        <v>4557</v>
      </c>
      <c r="B314" s="153" t="s">
        <v>4556</v>
      </c>
      <c r="C314" s="152" t="s">
        <v>2525</v>
      </c>
      <c r="D314" s="151">
        <v>221.11</v>
      </c>
    </row>
    <row r="315" spans="1:4" ht="28.8" x14ac:dyDescent="0.3">
      <c r="A315" s="152" t="s">
        <v>4555</v>
      </c>
      <c r="B315" s="153" t="s">
        <v>4554</v>
      </c>
      <c r="C315" s="152" t="s">
        <v>2525</v>
      </c>
      <c r="D315" s="151">
        <v>262.77999999999997</v>
      </c>
    </row>
    <row r="316" spans="1:4" ht="16.2" x14ac:dyDescent="0.3">
      <c r="A316" s="152" t="s">
        <v>4553</v>
      </c>
      <c r="B316" s="153" t="s">
        <v>4552</v>
      </c>
      <c r="C316" s="152" t="s">
        <v>2525</v>
      </c>
      <c r="D316" s="151">
        <v>137.77000000000001</v>
      </c>
    </row>
    <row r="317" spans="1:4" ht="16.2" x14ac:dyDescent="0.3">
      <c r="A317" s="152" t="s">
        <v>4551</v>
      </c>
      <c r="B317" s="153" t="s">
        <v>4550</v>
      </c>
      <c r="C317" s="152" t="s">
        <v>2525</v>
      </c>
      <c r="D317" s="151">
        <v>179.86</v>
      </c>
    </row>
    <row r="318" spans="1:4" ht="28.8" x14ac:dyDescent="0.3">
      <c r="A318" s="152" t="s">
        <v>4549</v>
      </c>
      <c r="B318" s="153" t="s">
        <v>4548</v>
      </c>
      <c r="C318" s="152" t="s">
        <v>2525</v>
      </c>
      <c r="D318" s="151">
        <v>88.11</v>
      </c>
    </row>
    <row r="319" spans="1:4" ht="28.8" x14ac:dyDescent="0.3">
      <c r="A319" s="152" t="s">
        <v>4547</v>
      </c>
      <c r="B319" s="153" t="s">
        <v>4546</v>
      </c>
      <c r="C319" s="152" t="s">
        <v>2525</v>
      </c>
      <c r="D319" s="151">
        <v>151.71</v>
      </c>
    </row>
    <row r="320" spans="1:4" ht="28.8" x14ac:dyDescent="0.3">
      <c r="A320" s="152" t="s">
        <v>4545</v>
      </c>
      <c r="B320" s="153" t="s">
        <v>4544</v>
      </c>
      <c r="C320" s="152" t="s">
        <v>2525</v>
      </c>
      <c r="D320" s="151">
        <v>849.47</v>
      </c>
    </row>
    <row r="321" spans="1:4" ht="16.2" x14ac:dyDescent="0.3">
      <c r="A321" s="152" t="s">
        <v>4543</v>
      </c>
      <c r="B321" s="153" t="s">
        <v>4542</v>
      </c>
      <c r="C321" s="152" t="s">
        <v>2525</v>
      </c>
      <c r="D321" s="151">
        <v>991.95</v>
      </c>
    </row>
    <row r="322" spans="1:4" ht="16.2" x14ac:dyDescent="0.3">
      <c r="A322" s="152" t="s">
        <v>4541</v>
      </c>
      <c r="B322" s="153" t="s">
        <v>4252</v>
      </c>
      <c r="C322" s="152" t="s">
        <v>2525</v>
      </c>
      <c r="D322" s="151">
        <v>19.25</v>
      </c>
    </row>
    <row r="323" spans="1:4" ht="16.2" x14ac:dyDescent="0.3">
      <c r="A323" s="152" t="s">
        <v>4540</v>
      </c>
      <c r="B323" s="153" t="s">
        <v>4539</v>
      </c>
      <c r="C323" s="152" t="s">
        <v>2525</v>
      </c>
      <c r="D323" s="151">
        <v>82.75</v>
      </c>
    </row>
    <row r="324" spans="1:4" ht="16.2" x14ac:dyDescent="0.3">
      <c r="A324" s="152" t="s">
        <v>4538</v>
      </c>
      <c r="B324" s="153" t="s">
        <v>3822</v>
      </c>
      <c r="C324" s="152" t="s">
        <v>2525</v>
      </c>
      <c r="D324" s="151">
        <v>19.36</v>
      </c>
    </row>
    <row r="325" spans="1:4" ht="16.2" x14ac:dyDescent="0.3">
      <c r="A325" s="152" t="s">
        <v>4537</v>
      </c>
      <c r="B325" s="153" t="s">
        <v>4242</v>
      </c>
      <c r="C325" s="152" t="s">
        <v>2525</v>
      </c>
      <c r="D325" s="151">
        <v>90.6</v>
      </c>
    </row>
    <row r="326" spans="1:4" ht="16.2" x14ac:dyDescent="0.3">
      <c r="A326" s="152" t="s">
        <v>4536</v>
      </c>
      <c r="B326" s="153" t="s">
        <v>4240</v>
      </c>
      <c r="C326" s="152" t="s">
        <v>2525</v>
      </c>
      <c r="D326" s="151">
        <v>19.36</v>
      </c>
    </row>
    <row r="327" spans="1:4" ht="16.2" x14ac:dyDescent="0.3">
      <c r="A327" s="152" t="s">
        <v>4535</v>
      </c>
      <c r="B327" s="153" t="s">
        <v>4238</v>
      </c>
      <c r="C327" s="152" t="s">
        <v>2525</v>
      </c>
      <c r="D327" s="151">
        <v>90.6</v>
      </c>
    </row>
    <row r="328" spans="1:4" ht="16.2" x14ac:dyDescent="0.3">
      <c r="A328" s="152" t="s">
        <v>4534</v>
      </c>
      <c r="B328" s="153" t="s">
        <v>4236</v>
      </c>
      <c r="C328" s="152" t="s">
        <v>2525</v>
      </c>
      <c r="D328" s="151">
        <v>99.07</v>
      </c>
    </row>
    <row r="329" spans="1:4" ht="16.2" x14ac:dyDescent="0.3">
      <c r="A329" s="152" t="s">
        <v>4533</v>
      </c>
      <c r="B329" s="153" t="s">
        <v>4234</v>
      </c>
      <c r="C329" s="152" t="s">
        <v>2525</v>
      </c>
      <c r="D329" s="151">
        <v>20.170000000000002</v>
      </c>
    </row>
    <row r="330" spans="1:4" ht="16.2" x14ac:dyDescent="0.3">
      <c r="A330" s="152" t="s">
        <v>4532</v>
      </c>
      <c r="B330" s="153" t="s">
        <v>4232</v>
      </c>
      <c r="C330" s="152" t="s">
        <v>2525</v>
      </c>
      <c r="D330" s="151">
        <v>337.62</v>
      </c>
    </row>
    <row r="331" spans="1:4" ht="16.2" x14ac:dyDescent="0.3">
      <c r="A331" s="152" t="s">
        <v>4531</v>
      </c>
      <c r="B331" s="153" t="s">
        <v>4230</v>
      </c>
      <c r="C331" s="152" t="s">
        <v>2525</v>
      </c>
      <c r="D331" s="151">
        <v>29.98</v>
      </c>
    </row>
    <row r="332" spans="1:4" ht="16.2" x14ac:dyDescent="0.3">
      <c r="A332" s="152" t="s">
        <v>4530</v>
      </c>
      <c r="B332" s="153" t="s">
        <v>4529</v>
      </c>
      <c r="C332" s="152" t="s">
        <v>2525</v>
      </c>
      <c r="D332" s="151">
        <v>85.1</v>
      </c>
    </row>
    <row r="333" spans="1:4" ht="16.2" x14ac:dyDescent="0.3">
      <c r="A333" s="152" t="s">
        <v>4528</v>
      </c>
      <c r="B333" s="153" t="s">
        <v>4527</v>
      </c>
      <c r="C333" s="152" t="s">
        <v>2525</v>
      </c>
      <c r="D333" s="151">
        <v>16.670000000000002</v>
      </c>
    </row>
    <row r="334" spans="1:4" ht="16.2" x14ac:dyDescent="0.3">
      <c r="A334" s="152" t="s">
        <v>4526</v>
      </c>
      <c r="B334" s="153" t="s">
        <v>4525</v>
      </c>
      <c r="C334" s="152" t="s">
        <v>2525</v>
      </c>
      <c r="D334" s="151">
        <v>284.98</v>
      </c>
    </row>
    <row r="335" spans="1:4" ht="16.2" x14ac:dyDescent="0.3">
      <c r="A335" s="152" t="s">
        <v>4524</v>
      </c>
      <c r="B335" s="153" t="s">
        <v>4222</v>
      </c>
      <c r="C335" s="152" t="s">
        <v>2525</v>
      </c>
      <c r="D335" s="151">
        <v>29.98</v>
      </c>
    </row>
    <row r="336" spans="1:4" ht="16.2" x14ac:dyDescent="0.3">
      <c r="A336" s="152" t="s">
        <v>4523</v>
      </c>
      <c r="B336" s="153" t="s">
        <v>4220</v>
      </c>
      <c r="C336" s="152" t="s">
        <v>2522</v>
      </c>
      <c r="D336" s="151">
        <v>494.6</v>
      </c>
    </row>
    <row r="337" spans="1:4" ht="16.2" x14ac:dyDescent="0.3">
      <c r="A337" s="152" t="s">
        <v>4522</v>
      </c>
      <c r="B337" s="153" t="s">
        <v>3662</v>
      </c>
      <c r="C337" s="152" t="s">
        <v>2522</v>
      </c>
      <c r="D337" s="151">
        <v>690.49</v>
      </c>
    </row>
    <row r="338" spans="1:4" ht="16.2" x14ac:dyDescent="0.3">
      <c r="A338" s="152" t="s">
        <v>4521</v>
      </c>
      <c r="B338" s="153" t="s">
        <v>4217</v>
      </c>
      <c r="C338" s="152" t="s">
        <v>2522</v>
      </c>
      <c r="D338" s="151">
        <v>1171.6099999999999</v>
      </c>
    </row>
    <row r="339" spans="1:4" ht="16.2" x14ac:dyDescent="0.3">
      <c r="A339" s="152" t="s">
        <v>4520</v>
      </c>
      <c r="B339" s="153" t="s">
        <v>4215</v>
      </c>
      <c r="C339" s="152" t="s">
        <v>2525</v>
      </c>
      <c r="D339" s="151">
        <v>81.739999999999995</v>
      </c>
    </row>
    <row r="340" spans="1:4" ht="16.2" x14ac:dyDescent="0.3">
      <c r="A340" s="152" t="s">
        <v>4519</v>
      </c>
      <c r="B340" s="153" t="s">
        <v>3668</v>
      </c>
      <c r="C340" s="152" t="s">
        <v>2525</v>
      </c>
      <c r="D340" s="151">
        <v>3.62</v>
      </c>
    </row>
    <row r="341" spans="1:4" ht="16.2" x14ac:dyDescent="0.3">
      <c r="A341" s="152" t="s">
        <v>4518</v>
      </c>
      <c r="B341" s="153" t="s">
        <v>4204</v>
      </c>
      <c r="C341" s="152" t="s">
        <v>2522</v>
      </c>
      <c r="D341" s="151">
        <v>175.53</v>
      </c>
    </row>
    <row r="342" spans="1:4" ht="16.2" x14ac:dyDescent="0.3">
      <c r="A342" s="152" t="s">
        <v>4517</v>
      </c>
      <c r="B342" s="153" t="s">
        <v>4202</v>
      </c>
      <c r="C342" s="152" t="s">
        <v>2522</v>
      </c>
      <c r="D342" s="151">
        <v>121.01</v>
      </c>
    </row>
    <row r="343" spans="1:4" ht="16.2" x14ac:dyDescent="0.3">
      <c r="A343" s="152" t="s">
        <v>4516</v>
      </c>
      <c r="B343" s="153" t="s">
        <v>4200</v>
      </c>
      <c r="C343" s="152" t="s">
        <v>2522</v>
      </c>
      <c r="D343" s="151">
        <v>95.59</v>
      </c>
    </row>
    <row r="344" spans="1:4" ht="16.2" x14ac:dyDescent="0.3">
      <c r="A344" s="152" t="s">
        <v>4515</v>
      </c>
      <c r="B344" s="153" t="s">
        <v>4514</v>
      </c>
      <c r="C344" s="152" t="s">
        <v>2525</v>
      </c>
      <c r="D344" s="151">
        <v>77.22</v>
      </c>
    </row>
    <row r="345" spans="1:4" ht="16.2" x14ac:dyDescent="0.3">
      <c r="A345" s="152" t="s">
        <v>4513</v>
      </c>
      <c r="B345" s="153" t="s">
        <v>4512</v>
      </c>
      <c r="C345" s="152" t="s">
        <v>2525</v>
      </c>
      <c r="D345" s="151">
        <v>118.53</v>
      </c>
    </row>
    <row r="346" spans="1:4" ht="16.2" x14ac:dyDescent="0.3">
      <c r="A346" s="152" t="s">
        <v>4511</v>
      </c>
      <c r="B346" s="153" t="s">
        <v>3622</v>
      </c>
      <c r="C346" s="152" t="s">
        <v>2525</v>
      </c>
      <c r="D346" s="151">
        <v>32.33</v>
      </c>
    </row>
    <row r="347" spans="1:4" ht="16.2" x14ac:dyDescent="0.3">
      <c r="A347" s="152" t="s">
        <v>4510</v>
      </c>
      <c r="B347" s="153" t="s">
        <v>3620</v>
      </c>
      <c r="C347" s="152" t="s">
        <v>2525</v>
      </c>
      <c r="D347" s="151">
        <v>36.67</v>
      </c>
    </row>
    <row r="348" spans="1:4" ht="16.2" x14ac:dyDescent="0.3">
      <c r="A348" s="152" t="s">
        <v>4509</v>
      </c>
      <c r="B348" s="153" t="s">
        <v>4508</v>
      </c>
      <c r="C348" s="152" t="s">
        <v>2522</v>
      </c>
      <c r="D348" s="151">
        <v>152.30000000000001</v>
      </c>
    </row>
    <row r="349" spans="1:4" ht="16.2" x14ac:dyDescent="0.3">
      <c r="A349" s="152" t="s">
        <v>4507</v>
      </c>
      <c r="B349" s="153" t="s">
        <v>2768</v>
      </c>
      <c r="C349" s="152" t="s">
        <v>2522</v>
      </c>
      <c r="D349" s="151">
        <v>182.89</v>
      </c>
    </row>
    <row r="350" spans="1:4" x14ac:dyDescent="0.3">
      <c r="A350" s="152" t="s">
        <v>4506</v>
      </c>
      <c r="B350" s="153" t="s">
        <v>2762</v>
      </c>
      <c r="C350" s="152" t="s">
        <v>2629</v>
      </c>
      <c r="D350" s="151">
        <v>19.829999999999998</v>
      </c>
    </row>
    <row r="351" spans="1:4" x14ac:dyDescent="0.3">
      <c r="A351" s="152" t="s">
        <v>4505</v>
      </c>
      <c r="B351" s="153" t="s">
        <v>2760</v>
      </c>
      <c r="C351" s="152" t="s">
        <v>2629</v>
      </c>
      <c r="D351" s="151">
        <v>17.12</v>
      </c>
    </row>
    <row r="352" spans="1:4" x14ac:dyDescent="0.3">
      <c r="A352" s="152" t="s">
        <v>4504</v>
      </c>
      <c r="B352" s="153" t="s">
        <v>2758</v>
      </c>
      <c r="C352" s="152" t="s">
        <v>2629</v>
      </c>
      <c r="D352" s="151">
        <v>21.01</v>
      </c>
    </row>
    <row r="353" spans="1:4" x14ac:dyDescent="0.3">
      <c r="A353" s="152" t="s">
        <v>4503</v>
      </c>
      <c r="B353" s="153" t="s">
        <v>3584</v>
      </c>
      <c r="C353" s="152" t="s">
        <v>2629</v>
      </c>
      <c r="D353" s="151">
        <v>17.690000000000001</v>
      </c>
    </row>
    <row r="354" spans="1:4" ht="16.2" x14ac:dyDescent="0.3">
      <c r="A354" s="152" t="s">
        <v>4502</v>
      </c>
      <c r="B354" s="153" t="s">
        <v>4093</v>
      </c>
      <c r="C354" s="152" t="s">
        <v>2525</v>
      </c>
      <c r="D354" s="151">
        <v>639.34</v>
      </c>
    </row>
    <row r="355" spans="1:4" ht="16.2" x14ac:dyDescent="0.3">
      <c r="A355" s="152" t="s">
        <v>4501</v>
      </c>
      <c r="B355" s="153" t="s">
        <v>4091</v>
      </c>
      <c r="C355" s="152" t="s">
        <v>2525</v>
      </c>
      <c r="D355" s="151">
        <v>698.53</v>
      </c>
    </row>
    <row r="356" spans="1:4" ht="16.2" x14ac:dyDescent="0.3">
      <c r="A356" s="152" t="s">
        <v>4500</v>
      </c>
      <c r="B356" s="153" t="s">
        <v>4089</v>
      </c>
      <c r="C356" s="152" t="s">
        <v>2525</v>
      </c>
      <c r="D356" s="151">
        <v>716.03</v>
      </c>
    </row>
    <row r="357" spans="1:4" ht="16.2" x14ac:dyDescent="0.3">
      <c r="A357" s="152" t="s">
        <v>4499</v>
      </c>
      <c r="B357" s="153" t="s">
        <v>3726</v>
      </c>
      <c r="C357" s="152" t="s">
        <v>2525</v>
      </c>
      <c r="D357" s="151">
        <v>741.74</v>
      </c>
    </row>
    <row r="358" spans="1:4" ht="16.2" x14ac:dyDescent="0.3">
      <c r="A358" s="152" t="s">
        <v>4498</v>
      </c>
      <c r="B358" s="153" t="s">
        <v>3724</v>
      </c>
      <c r="C358" s="152" t="s">
        <v>2525</v>
      </c>
      <c r="D358" s="151">
        <v>760.25</v>
      </c>
    </row>
    <row r="359" spans="1:4" ht="16.2" x14ac:dyDescent="0.3">
      <c r="A359" s="152" t="s">
        <v>4497</v>
      </c>
      <c r="B359" s="153" t="s">
        <v>4085</v>
      </c>
      <c r="C359" s="152" t="s">
        <v>2525</v>
      </c>
      <c r="D359" s="151">
        <v>784.16</v>
      </c>
    </row>
    <row r="360" spans="1:4" ht="16.2" x14ac:dyDescent="0.3">
      <c r="A360" s="152" t="s">
        <v>4496</v>
      </c>
      <c r="B360" s="153" t="s">
        <v>2740</v>
      </c>
      <c r="C360" s="152" t="s">
        <v>2525</v>
      </c>
      <c r="D360" s="151">
        <v>641.44000000000005</v>
      </c>
    </row>
    <row r="361" spans="1:4" ht="16.2" x14ac:dyDescent="0.3">
      <c r="A361" s="152" t="s">
        <v>4495</v>
      </c>
      <c r="B361" s="153" t="s">
        <v>4494</v>
      </c>
      <c r="C361" s="152" t="s">
        <v>2525</v>
      </c>
      <c r="D361" s="151">
        <v>99.06</v>
      </c>
    </row>
    <row r="362" spans="1:4" ht="28.8" x14ac:dyDescent="0.3">
      <c r="A362" s="152" t="s">
        <v>4493</v>
      </c>
      <c r="B362" s="153" t="s">
        <v>4492</v>
      </c>
      <c r="C362" s="152" t="s">
        <v>1067</v>
      </c>
      <c r="D362" s="151">
        <v>257.47000000000003</v>
      </c>
    </row>
    <row r="363" spans="1:4" ht="16.2" x14ac:dyDescent="0.3">
      <c r="A363" s="152" t="s">
        <v>4491</v>
      </c>
      <c r="B363" s="153" t="s">
        <v>3718</v>
      </c>
      <c r="C363" s="152" t="s">
        <v>2525</v>
      </c>
      <c r="D363" s="151">
        <v>797.54</v>
      </c>
    </row>
    <row r="364" spans="1:4" ht="16.2" x14ac:dyDescent="0.3">
      <c r="A364" s="152" t="s">
        <v>4490</v>
      </c>
      <c r="B364" s="153" t="s">
        <v>3716</v>
      </c>
      <c r="C364" s="152" t="s">
        <v>2525</v>
      </c>
      <c r="D364" s="151">
        <v>842.01</v>
      </c>
    </row>
    <row r="365" spans="1:4" ht="16.2" x14ac:dyDescent="0.3">
      <c r="A365" s="152" t="s">
        <v>4489</v>
      </c>
      <c r="B365" s="153" t="s">
        <v>3511</v>
      </c>
      <c r="C365" s="152" t="s">
        <v>2525</v>
      </c>
      <c r="D365" s="151">
        <v>943.44</v>
      </c>
    </row>
    <row r="366" spans="1:4" ht="16.2" x14ac:dyDescent="0.3">
      <c r="A366" s="152" t="s">
        <v>4488</v>
      </c>
      <c r="B366" s="153" t="s">
        <v>4487</v>
      </c>
      <c r="C366" s="152" t="s">
        <v>2525</v>
      </c>
      <c r="D366" s="151">
        <v>981.29</v>
      </c>
    </row>
    <row r="367" spans="1:4" x14ac:dyDescent="0.3">
      <c r="A367" s="152" t="s">
        <v>4486</v>
      </c>
      <c r="B367" s="153" t="s">
        <v>4485</v>
      </c>
      <c r="C367" s="152" t="s">
        <v>2576</v>
      </c>
      <c r="D367" s="151">
        <v>111.27</v>
      </c>
    </row>
    <row r="368" spans="1:4" x14ac:dyDescent="0.3">
      <c r="A368" s="152" t="s">
        <v>4484</v>
      </c>
      <c r="B368" s="153" t="s">
        <v>4483</v>
      </c>
      <c r="C368" s="152" t="s">
        <v>2576</v>
      </c>
      <c r="D368" s="151">
        <v>189.84</v>
      </c>
    </row>
    <row r="369" spans="1:4" ht="16.2" x14ac:dyDescent="0.3">
      <c r="A369" s="152" t="s">
        <v>4482</v>
      </c>
      <c r="B369" s="153" t="s">
        <v>2736</v>
      </c>
      <c r="C369" s="152" t="s">
        <v>2525</v>
      </c>
      <c r="D369" s="151">
        <v>322.06</v>
      </c>
    </row>
    <row r="370" spans="1:4" ht="16.2" x14ac:dyDescent="0.3">
      <c r="A370" s="152" t="s">
        <v>4481</v>
      </c>
      <c r="B370" s="153" t="s">
        <v>2734</v>
      </c>
      <c r="C370" s="152" t="s">
        <v>2525</v>
      </c>
      <c r="D370" s="151">
        <v>488.91</v>
      </c>
    </row>
    <row r="371" spans="1:4" ht="16.2" x14ac:dyDescent="0.3">
      <c r="A371" s="152" t="s">
        <v>4480</v>
      </c>
      <c r="B371" s="153" t="s">
        <v>2732</v>
      </c>
      <c r="C371" s="152" t="s">
        <v>2525</v>
      </c>
      <c r="D371" s="151">
        <v>201.99</v>
      </c>
    </row>
    <row r="372" spans="1:4" ht="16.2" x14ac:dyDescent="0.3">
      <c r="A372" s="152" t="s">
        <v>4479</v>
      </c>
      <c r="B372" s="153" t="s">
        <v>2552</v>
      </c>
      <c r="C372" s="152" t="s">
        <v>2525</v>
      </c>
      <c r="D372" s="151">
        <v>692.53</v>
      </c>
    </row>
    <row r="373" spans="1:4" ht="28.8" x14ac:dyDescent="0.3">
      <c r="A373" s="152" t="s">
        <v>4478</v>
      </c>
      <c r="B373" s="153" t="s">
        <v>2550</v>
      </c>
      <c r="C373" s="152" t="s">
        <v>2525</v>
      </c>
      <c r="D373" s="151">
        <v>801.15</v>
      </c>
    </row>
    <row r="374" spans="1:4" ht="28.8" x14ac:dyDescent="0.3">
      <c r="A374" s="152" t="s">
        <v>4477</v>
      </c>
      <c r="B374" s="153" t="s">
        <v>2548</v>
      </c>
      <c r="C374" s="152" t="s">
        <v>2525</v>
      </c>
      <c r="D374" s="151">
        <v>1044.3499999999999</v>
      </c>
    </row>
    <row r="375" spans="1:4" ht="28.8" x14ac:dyDescent="0.3">
      <c r="A375" s="152" t="s">
        <v>4476</v>
      </c>
      <c r="B375" s="153" t="s">
        <v>2544</v>
      </c>
      <c r="C375" s="152" t="s">
        <v>2525</v>
      </c>
      <c r="D375" s="151">
        <v>641.67999999999995</v>
      </c>
    </row>
    <row r="376" spans="1:4" ht="28.8" x14ac:dyDescent="0.3">
      <c r="A376" s="152" t="s">
        <v>4475</v>
      </c>
      <c r="B376" s="153" t="s">
        <v>2542</v>
      </c>
      <c r="C376" s="152" t="s">
        <v>2525</v>
      </c>
      <c r="D376" s="151">
        <v>813.78</v>
      </c>
    </row>
    <row r="377" spans="1:4" ht="16.2" x14ac:dyDescent="0.3">
      <c r="A377" s="152" t="s">
        <v>4474</v>
      </c>
      <c r="B377" s="153" t="s">
        <v>2546</v>
      </c>
      <c r="C377" s="152" t="s">
        <v>2525</v>
      </c>
      <c r="D377" s="151">
        <v>579.4</v>
      </c>
    </row>
    <row r="378" spans="1:4" ht="28.8" x14ac:dyDescent="0.3">
      <c r="A378" s="152" t="s">
        <v>4473</v>
      </c>
      <c r="B378" s="153" t="s">
        <v>2540</v>
      </c>
      <c r="C378" s="152" t="s">
        <v>2522</v>
      </c>
      <c r="D378" s="151">
        <v>481.25</v>
      </c>
    </row>
    <row r="379" spans="1:4" ht="28.8" x14ac:dyDescent="0.3">
      <c r="A379" s="152" t="s">
        <v>4472</v>
      </c>
      <c r="B379" s="153" t="s">
        <v>2538</v>
      </c>
      <c r="C379" s="152" t="s">
        <v>2522</v>
      </c>
      <c r="D379" s="151">
        <v>414.43</v>
      </c>
    </row>
    <row r="380" spans="1:4" ht="28.8" x14ac:dyDescent="0.3">
      <c r="A380" s="152" t="s">
        <v>4471</v>
      </c>
      <c r="B380" s="153" t="s">
        <v>2536</v>
      </c>
      <c r="C380" s="152" t="s">
        <v>2522</v>
      </c>
      <c r="D380" s="151">
        <v>500.97</v>
      </c>
    </row>
    <row r="381" spans="1:4" ht="28.8" x14ac:dyDescent="0.3">
      <c r="A381" s="152" t="s">
        <v>4470</v>
      </c>
      <c r="B381" s="153" t="s">
        <v>2534</v>
      </c>
      <c r="C381" s="152" t="s">
        <v>2522</v>
      </c>
      <c r="D381" s="151">
        <v>425.87</v>
      </c>
    </row>
    <row r="382" spans="1:4" ht="28.8" x14ac:dyDescent="0.3">
      <c r="A382" s="152" t="s">
        <v>4469</v>
      </c>
      <c r="B382" s="153" t="s">
        <v>2532</v>
      </c>
      <c r="C382" s="152" t="s">
        <v>2522</v>
      </c>
      <c r="D382" s="151">
        <v>520.70000000000005</v>
      </c>
    </row>
    <row r="383" spans="1:4" ht="28.8" x14ac:dyDescent="0.3">
      <c r="A383" s="152" t="s">
        <v>4468</v>
      </c>
      <c r="B383" s="153" t="s">
        <v>2530</v>
      </c>
      <c r="C383" s="152" t="s">
        <v>2522</v>
      </c>
      <c r="D383" s="151">
        <v>440.87</v>
      </c>
    </row>
    <row r="384" spans="1:4" ht="28.8" x14ac:dyDescent="0.3">
      <c r="A384" s="152" t="s">
        <v>4467</v>
      </c>
      <c r="B384" s="153" t="s">
        <v>2528</v>
      </c>
      <c r="C384" s="152" t="s">
        <v>2525</v>
      </c>
      <c r="D384" s="151">
        <v>851.24</v>
      </c>
    </row>
    <row r="385" spans="1:4" ht="28.8" x14ac:dyDescent="0.3">
      <c r="A385" s="152" t="s">
        <v>4466</v>
      </c>
      <c r="B385" s="153" t="s">
        <v>2526</v>
      </c>
      <c r="C385" s="152" t="s">
        <v>2525</v>
      </c>
      <c r="D385" s="151">
        <v>668.54</v>
      </c>
    </row>
    <row r="386" spans="1:4" ht="16.2" x14ac:dyDescent="0.3">
      <c r="A386" s="152" t="s">
        <v>4465</v>
      </c>
      <c r="B386" s="153" t="s">
        <v>2686</v>
      </c>
      <c r="C386" s="152" t="s">
        <v>2525</v>
      </c>
      <c r="D386" s="151">
        <v>173.11</v>
      </c>
    </row>
    <row r="387" spans="1:4" ht="16.2" x14ac:dyDescent="0.3">
      <c r="A387" s="152" t="s">
        <v>4464</v>
      </c>
      <c r="B387" s="153" t="s">
        <v>4027</v>
      </c>
      <c r="C387" s="152" t="s">
        <v>2525</v>
      </c>
      <c r="D387" s="151">
        <v>986.95</v>
      </c>
    </row>
    <row r="388" spans="1:4" ht="16.2" x14ac:dyDescent="0.3">
      <c r="A388" s="152" t="s">
        <v>4463</v>
      </c>
      <c r="B388" s="153" t="s">
        <v>4025</v>
      </c>
      <c r="C388" s="152" t="s">
        <v>2525</v>
      </c>
      <c r="D388" s="151">
        <v>924.8</v>
      </c>
    </row>
    <row r="389" spans="1:4" ht="16.2" x14ac:dyDescent="0.3">
      <c r="A389" s="152" t="s">
        <v>4462</v>
      </c>
      <c r="B389" s="153" t="s">
        <v>4023</v>
      </c>
      <c r="C389" s="152" t="s">
        <v>2525</v>
      </c>
      <c r="D389" s="151">
        <v>1360.8</v>
      </c>
    </row>
    <row r="390" spans="1:4" ht="16.2" x14ac:dyDescent="0.3">
      <c r="A390" s="152" t="s">
        <v>4461</v>
      </c>
      <c r="B390" s="153" t="s">
        <v>4021</v>
      </c>
      <c r="C390" s="152" t="s">
        <v>2525</v>
      </c>
      <c r="D390" s="151">
        <v>452.08</v>
      </c>
    </row>
    <row r="391" spans="1:4" ht="16.2" x14ac:dyDescent="0.3">
      <c r="A391" s="152" t="s">
        <v>4460</v>
      </c>
      <c r="B391" s="153" t="s">
        <v>4019</v>
      </c>
      <c r="C391" s="152" t="s">
        <v>2525</v>
      </c>
      <c r="D391" s="151">
        <v>818.99</v>
      </c>
    </row>
    <row r="392" spans="1:4" ht="16.2" x14ac:dyDescent="0.3">
      <c r="A392" s="152" t="s">
        <v>4459</v>
      </c>
      <c r="B392" s="153" t="s">
        <v>4017</v>
      </c>
      <c r="C392" s="152" t="s">
        <v>2525</v>
      </c>
      <c r="D392" s="151">
        <v>715.13</v>
      </c>
    </row>
    <row r="393" spans="1:4" ht="16.2" x14ac:dyDescent="0.3">
      <c r="A393" s="152" t="s">
        <v>4458</v>
      </c>
      <c r="B393" s="153" t="s">
        <v>4015</v>
      </c>
      <c r="C393" s="152" t="s">
        <v>2522</v>
      </c>
      <c r="D393" s="151">
        <v>53.44</v>
      </c>
    </row>
    <row r="394" spans="1:4" ht="16.2" x14ac:dyDescent="0.3">
      <c r="A394" s="152" t="s">
        <v>4457</v>
      </c>
      <c r="B394" s="153" t="s">
        <v>4456</v>
      </c>
      <c r="C394" s="152" t="s">
        <v>2525</v>
      </c>
      <c r="D394" s="151">
        <v>133.69999999999999</v>
      </c>
    </row>
    <row r="395" spans="1:4" ht="16.2" x14ac:dyDescent="0.3">
      <c r="A395" s="152" t="s">
        <v>4455</v>
      </c>
      <c r="B395" s="153" t="s">
        <v>2644</v>
      </c>
      <c r="C395" s="152" t="s">
        <v>2525</v>
      </c>
      <c r="D395" s="151">
        <v>143.97</v>
      </c>
    </row>
    <row r="396" spans="1:4" ht="16.2" x14ac:dyDescent="0.3">
      <c r="A396" s="152" t="s">
        <v>4454</v>
      </c>
      <c r="B396" s="153" t="s">
        <v>4453</v>
      </c>
      <c r="C396" s="152" t="s">
        <v>2525</v>
      </c>
      <c r="D396" s="151">
        <v>146.04</v>
      </c>
    </row>
    <row r="397" spans="1:4" ht="16.2" x14ac:dyDescent="0.3">
      <c r="A397" s="152" t="s">
        <v>4452</v>
      </c>
      <c r="B397" s="153" t="s">
        <v>4451</v>
      </c>
      <c r="C397" s="152" t="s">
        <v>2525</v>
      </c>
      <c r="D397" s="151">
        <v>225.09</v>
      </c>
    </row>
    <row r="398" spans="1:4" ht="16.2" x14ac:dyDescent="0.3">
      <c r="A398" s="152" t="s">
        <v>4450</v>
      </c>
      <c r="B398" s="153" t="s">
        <v>4449</v>
      </c>
      <c r="C398" s="152" t="s">
        <v>2525</v>
      </c>
      <c r="D398" s="151">
        <v>127.35</v>
      </c>
    </row>
    <row r="399" spans="1:4" ht="16.2" x14ac:dyDescent="0.3">
      <c r="A399" s="152" t="s">
        <v>4448</v>
      </c>
      <c r="B399" s="153" t="s">
        <v>4447</v>
      </c>
      <c r="C399" s="152" t="s">
        <v>2525</v>
      </c>
      <c r="D399" s="151">
        <v>182.75</v>
      </c>
    </row>
    <row r="400" spans="1:4" ht="16.2" x14ac:dyDescent="0.3">
      <c r="A400" s="152" t="s">
        <v>4446</v>
      </c>
      <c r="B400" s="153" t="s">
        <v>4445</v>
      </c>
      <c r="C400" s="152" t="s">
        <v>2525</v>
      </c>
      <c r="D400" s="151">
        <v>38.72</v>
      </c>
    </row>
    <row r="401" spans="1:4" ht="16.2" x14ac:dyDescent="0.3">
      <c r="A401" s="152" t="s">
        <v>4444</v>
      </c>
      <c r="B401" s="153" t="s">
        <v>4443</v>
      </c>
      <c r="C401" s="152" t="s">
        <v>2522</v>
      </c>
      <c r="D401" s="151">
        <v>19.36</v>
      </c>
    </row>
    <row r="402" spans="1:4" ht="16.2" x14ac:dyDescent="0.3">
      <c r="A402" s="152" t="s">
        <v>4442</v>
      </c>
      <c r="B402" s="153" t="s">
        <v>4441</v>
      </c>
      <c r="C402" s="152" t="s">
        <v>2525</v>
      </c>
      <c r="D402" s="151">
        <v>88.65</v>
      </c>
    </row>
    <row r="403" spans="1:4" ht="16.2" x14ac:dyDescent="0.3">
      <c r="A403" s="152" t="s">
        <v>4440</v>
      </c>
      <c r="B403" s="153" t="s">
        <v>4439</v>
      </c>
      <c r="C403" s="152" t="s">
        <v>2525</v>
      </c>
      <c r="D403" s="151">
        <v>130.37</v>
      </c>
    </row>
    <row r="404" spans="1:4" ht="16.2" x14ac:dyDescent="0.3">
      <c r="A404" s="152" t="s">
        <v>4438</v>
      </c>
      <c r="B404" s="153" t="s">
        <v>4437</v>
      </c>
      <c r="C404" s="152" t="s">
        <v>2525</v>
      </c>
      <c r="D404" s="151">
        <v>297.35000000000002</v>
      </c>
    </row>
    <row r="405" spans="1:4" ht="16.2" x14ac:dyDescent="0.3">
      <c r="A405" s="152" t="s">
        <v>4436</v>
      </c>
      <c r="B405" s="153" t="s">
        <v>4435</v>
      </c>
      <c r="C405" s="152" t="s">
        <v>2525</v>
      </c>
      <c r="D405" s="151">
        <v>35.26</v>
      </c>
    </row>
    <row r="406" spans="1:4" ht="16.2" x14ac:dyDescent="0.3">
      <c r="A406" s="152" t="s">
        <v>4434</v>
      </c>
      <c r="B406" s="153" t="s">
        <v>4433</v>
      </c>
      <c r="C406" s="152" t="s">
        <v>2525</v>
      </c>
      <c r="D406" s="151">
        <v>47.01</v>
      </c>
    </row>
    <row r="407" spans="1:4" ht="16.2" x14ac:dyDescent="0.3">
      <c r="A407" s="152" t="s">
        <v>4432</v>
      </c>
      <c r="B407" s="153" t="s">
        <v>4431</v>
      </c>
      <c r="C407" s="152" t="s">
        <v>2525</v>
      </c>
      <c r="D407" s="151">
        <v>208.68</v>
      </c>
    </row>
    <row r="408" spans="1:4" ht="16.2" x14ac:dyDescent="0.3">
      <c r="A408" s="152" t="s">
        <v>4430</v>
      </c>
      <c r="B408" s="153" t="s">
        <v>4429</v>
      </c>
      <c r="C408" s="152" t="s">
        <v>2525</v>
      </c>
      <c r="D408" s="151">
        <v>188.47</v>
      </c>
    </row>
    <row r="409" spans="1:4" ht="28.8" x14ac:dyDescent="0.3">
      <c r="A409" s="152" t="s">
        <v>4428</v>
      </c>
      <c r="B409" s="153" t="s">
        <v>4427</v>
      </c>
      <c r="C409" s="152" t="s">
        <v>2522</v>
      </c>
      <c r="D409" s="151">
        <v>7.91</v>
      </c>
    </row>
    <row r="410" spans="1:4" ht="28.8" x14ac:dyDescent="0.3">
      <c r="A410" s="152" t="s">
        <v>4426</v>
      </c>
      <c r="B410" s="153" t="s">
        <v>4425</v>
      </c>
      <c r="C410" s="152" t="s">
        <v>2522</v>
      </c>
      <c r="D410" s="151">
        <v>8.52</v>
      </c>
    </row>
    <row r="411" spans="1:4" ht="28.8" x14ac:dyDescent="0.3">
      <c r="A411" s="152" t="s">
        <v>4424</v>
      </c>
      <c r="B411" s="153" t="s">
        <v>4423</v>
      </c>
      <c r="C411" s="152" t="s">
        <v>2522</v>
      </c>
      <c r="D411" s="151">
        <v>9.8699999999999992</v>
      </c>
    </row>
    <row r="412" spans="1:4" ht="28.8" x14ac:dyDescent="0.3">
      <c r="A412" s="152" t="s">
        <v>4422</v>
      </c>
      <c r="B412" s="153" t="s">
        <v>2664</v>
      </c>
      <c r="C412" s="152" t="s">
        <v>2522</v>
      </c>
      <c r="D412" s="151">
        <v>17.11</v>
      </c>
    </row>
    <row r="413" spans="1:4" ht="28.8" x14ac:dyDescent="0.3">
      <c r="A413" s="152" t="s">
        <v>4421</v>
      </c>
      <c r="B413" s="153" t="s">
        <v>2662</v>
      </c>
      <c r="C413" s="152" t="s">
        <v>2522</v>
      </c>
      <c r="D413" s="151">
        <v>13.14</v>
      </c>
    </row>
    <row r="414" spans="1:4" ht="28.8" x14ac:dyDescent="0.3">
      <c r="A414" s="152" t="s">
        <v>4420</v>
      </c>
      <c r="B414" s="153" t="s">
        <v>2660</v>
      </c>
      <c r="C414" s="152" t="s">
        <v>2522</v>
      </c>
      <c r="D414" s="151">
        <v>15.43</v>
      </c>
    </row>
    <row r="415" spans="1:4" ht="28.8" x14ac:dyDescent="0.3">
      <c r="A415" s="152" t="s">
        <v>4419</v>
      </c>
      <c r="B415" s="153" t="s">
        <v>2658</v>
      </c>
      <c r="C415" s="152" t="s">
        <v>2522</v>
      </c>
      <c r="D415" s="151">
        <v>20.04</v>
      </c>
    </row>
    <row r="416" spans="1:4" ht="28.8" x14ac:dyDescent="0.3">
      <c r="A416" s="152" t="s">
        <v>4418</v>
      </c>
      <c r="B416" s="153" t="s">
        <v>2656</v>
      </c>
      <c r="C416" s="152" t="s">
        <v>2522</v>
      </c>
      <c r="D416" s="151">
        <v>24.63</v>
      </c>
    </row>
    <row r="417" spans="1:4" ht="28.8" x14ac:dyDescent="0.3">
      <c r="A417" s="152" t="s">
        <v>4417</v>
      </c>
      <c r="B417" s="153" t="s">
        <v>2654</v>
      </c>
      <c r="C417" s="152" t="s">
        <v>2522</v>
      </c>
      <c r="D417" s="151">
        <v>29.24</v>
      </c>
    </row>
    <row r="418" spans="1:4" ht="16.2" x14ac:dyDescent="0.3">
      <c r="A418" s="152" t="s">
        <v>4416</v>
      </c>
      <c r="B418" s="153" t="s">
        <v>4415</v>
      </c>
      <c r="C418" s="152" t="s">
        <v>2522</v>
      </c>
      <c r="D418" s="151">
        <v>11.13</v>
      </c>
    </row>
    <row r="419" spans="1:4" ht="16.2" x14ac:dyDescent="0.3">
      <c r="A419" s="152" t="s">
        <v>4414</v>
      </c>
      <c r="B419" s="153" t="s">
        <v>4413</v>
      </c>
      <c r="C419" s="152" t="s">
        <v>2522</v>
      </c>
      <c r="D419" s="151">
        <v>28.38</v>
      </c>
    </row>
    <row r="420" spans="1:4" ht="16.2" x14ac:dyDescent="0.3">
      <c r="A420" s="152" t="s">
        <v>4412</v>
      </c>
      <c r="B420" s="153" t="s">
        <v>4411</v>
      </c>
      <c r="C420" s="152" t="s">
        <v>2522</v>
      </c>
      <c r="D420" s="151">
        <v>66.540000000000006</v>
      </c>
    </row>
    <row r="421" spans="1:4" x14ac:dyDescent="0.3">
      <c r="A421" s="152" t="s">
        <v>4410</v>
      </c>
      <c r="B421" s="153" t="s">
        <v>2648</v>
      </c>
      <c r="C421" s="152" t="s">
        <v>2629</v>
      </c>
      <c r="D421" s="151">
        <v>81.55</v>
      </c>
    </row>
    <row r="422" spans="1:4" x14ac:dyDescent="0.3">
      <c r="A422" s="152" t="s">
        <v>4409</v>
      </c>
      <c r="B422" s="153" t="s">
        <v>4408</v>
      </c>
      <c r="C422" s="152" t="s">
        <v>2576</v>
      </c>
      <c r="D422" s="151">
        <v>90.79</v>
      </c>
    </row>
    <row r="423" spans="1:4" x14ac:dyDescent="0.3">
      <c r="A423" s="152" t="s">
        <v>4407</v>
      </c>
      <c r="B423" s="153" t="s">
        <v>4406</v>
      </c>
      <c r="C423" s="152" t="s">
        <v>2576</v>
      </c>
      <c r="D423" s="151">
        <v>88.21</v>
      </c>
    </row>
    <row r="424" spans="1:4" x14ac:dyDescent="0.3">
      <c r="A424" s="152" t="s">
        <v>4405</v>
      </c>
      <c r="B424" s="153" t="s">
        <v>4404</v>
      </c>
      <c r="C424" s="152" t="s">
        <v>2576</v>
      </c>
      <c r="D424" s="151">
        <v>81.569999999999993</v>
      </c>
    </row>
    <row r="425" spans="1:4" x14ac:dyDescent="0.3">
      <c r="A425" s="152" t="s">
        <v>4403</v>
      </c>
      <c r="B425" s="153" t="s">
        <v>4402</v>
      </c>
      <c r="C425" s="152" t="s">
        <v>2576</v>
      </c>
      <c r="D425" s="151">
        <v>109.55</v>
      </c>
    </row>
    <row r="426" spans="1:4" x14ac:dyDescent="0.3">
      <c r="A426" s="152" t="s">
        <v>4401</v>
      </c>
      <c r="B426" s="153" t="s">
        <v>4400</v>
      </c>
      <c r="C426" s="152" t="s">
        <v>2576</v>
      </c>
      <c r="D426" s="151">
        <v>25.9</v>
      </c>
    </row>
    <row r="427" spans="1:4" x14ac:dyDescent="0.3">
      <c r="A427" s="152" t="s">
        <v>4399</v>
      </c>
      <c r="B427" s="153" t="s">
        <v>3478</v>
      </c>
      <c r="C427" s="152" t="s">
        <v>2576</v>
      </c>
      <c r="D427" s="151">
        <v>202.18</v>
      </c>
    </row>
    <row r="428" spans="1:4" x14ac:dyDescent="0.3">
      <c r="A428" s="152" t="s">
        <v>4398</v>
      </c>
      <c r="B428" s="153" t="s">
        <v>3476</v>
      </c>
      <c r="C428" s="152" t="s">
        <v>2576</v>
      </c>
      <c r="D428" s="151">
        <v>116.56</v>
      </c>
    </row>
    <row r="429" spans="1:4" x14ac:dyDescent="0.3">
      <c r="A429" s="152" t="s">
        <v>4397</v>
      </c>
      <c r="B429" s="153" t="s">
        <v>3474</v>
      </c>
      <c r="C429" s="152" t="s">
        <v>2576</v>
      </c>
      <c r="D429" s="151">
        <v>149.47</v>
      </c>
    </row>
    <row r="430" spans="1:4" x14ac:dyDescent="0.3">
      <c r="A430" s="152" t="s">
        <v>4396</v>
      </c>
      <c r="B430" s="153" t="s">
        <v>4395</v>
      </c>
      <c r="C430" s="152" t="s">
        <v>2576</v>
      </c>
      <c r="D430" s="151">
        <v>356.97</v>
      </c>
    </row>
    <row r="431" spans="1:4" ht="28.8" x14ac:dyDescent="0.3">
      <c r="A431" s="152" t="s">
        <v>4394</v>
      </c>
      <c r="B431" s="153" t="s">
        <v>4393</v>
      </c>
      <c r="C431" s="152" t="s">
        <v>2576</v>
      </c>
      <c r="D431" s="151">
        <v>238.08</v>
      </c>
    </row>
    <row r="432" spans="1:4" ht="28.8" x14ac:dyDescent="0.3">
      <c r="A432" s="152" t="s">
        <v>4392</v>
      </c>
      <c r="B432" s="153" t="s">
        <v>4391</v>
      </c>
      <c r="C432" s="152" t="s">
        <v>2576</v>
      </c>
      <c r="D432" s="151">
        <v>42.27</v>
      </c>
    </row>
    <row r="433" spans="1:4" x14ac:dyDescent="0.3">
      <c r="A433" s="152" t="s">
        <v>4390</v>
      </c>
      <c r="B433" s="153" t="s">
        <v>4389</v>
      </c>
      <c r="C433" s="152" t="s">
        <v>2576</v>
      </c>
      <c r="D433" s="151">
        <v>156.38999999999999</v>
      </c>
    </row>
    <row r="434" spans="1:4" x14ac:dyDescent="0.3">
      <c r="A434" s="152" t="s">
        <v>4388</v>
      </c>
      <c r="B434" s="153" t="s">
        <v>4387</v>
      </c>
      <c r="C434" s="152" t="s">
        <v>2576</v>
      </c>
      <c r="D434" s="151">
        <v>203.93</v>
      </c>
    </row>
    <row r="435" spans="1:4" ht="28.8" x14ac:dyDescent="0.3">
      <c r="A435" s="152" t="s">
        <v>4386</v>
      </c>
      <c r="B435" s="153" t="s">
        <v>4385</v>
      </c>
      <c r="C435" s="152" t="s">
        <v>2576</v>
      </c>
      <c r="D435" s="151">
        <v>227.6</v>
      </c>
    </row>
    <row r="436" spans="1:4" x14ac:dyDescent="0.3">
      <c r="A436" s="152" t="s">
        <v>4384</v>
      </c>
      <c r="B436" s="153" t="s">
        <v>4383</v>
      </c>
      <c r="C436" s="152" t="s">
        <v>2576</v>
      </c>
      <c r="D436" s="151">
        <v>47.09</v>
      </c>
    </row>
    <row r="437" spans="1:4" x14ac:dyDescent="0.3">
      <c r="A437" s="152" t="s">
        <v>4382</v>
      </c>
      <c r="B437" s="153" t="s">
        <v>4381</v>
      </c>
      <c r="C437" s="152" t="s">
        <v>2576</v>
      </c>
      <c r="D437" s="151">
        <v>62.5</v>
      </c>
    </row>
    <row r="438" spans="1:4" x14ac:dyDescent="0.3">
      <c r="A438" s="152" t="s">
        <v>4380</v>
      </c>
      <c r="B438" s="153" t="s">
        <v>4379</v>
      </c>
      <c r="C438" s="152" t="s">
        <v>2576</v>
      </c>
      <c r="D438" s="151">
        <v>107.75</v>
      </c>
    </row>
    <row r="439" spans="1:4" x14ac:dyDescent="0.3">
      <c r="A439" s="152" t="s">
        <v>4378</v>
      </c>
      <c r="B439" s="153" t="s">
        <v>4377</v>
      </c>
      <c r="C439" s="152" t="s">
        <v>2576</v>
      </c>
      <c r="D439" s="151">
        <v>30.64</v>
      </c>
    </row>
    <row r="440" spans="1:4" x14ac:dyDescent="0.3">
      <c r="A440" s="152" t="s">
        <v>4376</v>
      </c>
      <c r="B440" s="153" t="s">
        <v>4375</v>
      </c>
      <c r="C440" s="152" t="s">
        <v>2576</v>
      </c>
      <c r="D440" s="151">
        <v>52.08</v>
      </c>
    </row>
    <row r="441" spans="1:4" x14ac:dyDescent="0.3">
      <c r="A441" s="152" t="s">
        <v>4374</v>
      </c>
      <c r="B441" s="153" t="s">
        <v>4373</v>
      </c>
      <c r="C441" s="152" t="s">
        <v>2576</v>
      </c>
      <c r="D441" s="151">
        <v>60.7</v>
      </c>
    </row>
    <row r="442" spans="1:4" x14ac:dyDescent="0.3">
      <c r="A442" s="152" t="s">
        <v>4372</v>
      </c>
      <c r="B442" s="153" t="s">
        <v>4371</v>
      </c>
      <c r="C442" s="152" t="s">
        <v>2576</v>
      </c>
      <c r="D442" s="151">
        <v>122.33</v>
      </c>
    </row>
    <row r="443" spans="1:4" x14ac:dyDescent="0.3">
      <c r="A443" s="152" t="s">
        <v>4370</v>
      </c>
      <c r="B443" s="153" t="s">
        <v>4369</v>
      </c>
      <c r="C443" s="152" t="s">
        <v>2576</v>
      </c>
      <c r="D443" s="151">
        <v>250.82</v>
      </c>
    </row>
    <row r="444" spans="1:4" x14ac:dyDescent="0.3">
      <c r="A444" s="152" t="s">
        <v>4368</v>
      </c>
      <c r="B444" s="153" t="s">
        <v>4367</v>
      </c>
      <c r="C444" s="152" t="s">
        <v>2576</v>
      </c>
      <c r="D444" s="151">
        <v>227.21</v>
      </c>
    </row>
    <row r="445" spans="1:4" x14ac:dyDescent="0.3">
      <c r="A445" s="152" t="s">
        <v>4366</v>
      </c>
      <c r="B445" s="153" t="s">
        <v>4365</v>
      </c>
      <c r="C445" s="152" t="s">
        <v>2576</v>
      </c>
      <c r="D445" s="151">
        <v>329.42</v>
      </c>
    </row>
    <row r="446" spans="1:4" x14ac:dyDescent="0.3">
      <c r="A446" s="152" t="s">
        <v>4364</v>
      </c>
      <c r="B446" s="153" t="s">
        <v>4363</v>
      </c>
      <c r="C446" s="152" t="s">
        <v>2576</v>
      </c>
      <c r="D446" s="151">
        <v>291.13</v>
      </c>
    </row>
    <row r="447" spans="1:4" x14ac:dyDescent="0.3">
      <c r="A447" s="152" t="s">
        <v>4362</v>
      </c>
      <c r="B447" s="153" t="s">
        <v>4361</v>
      </c>
      <c r="C447" s="152" t="s">
        <v>2576</v>
      </c>
      <c r="D447" s="151">
        <v>331.75</v>
      </c>
    </row>
    <row r="448" spans="1:4" x14ac:dyDescent="0.3">
      <c r="A448" s="152" t="s">
        <v>4360</v>
      </c>
      <c r="B448" s="153" t="s">
        <v>4359</v>
      </c>
      <c r="C448" s="152" t="s">
        <v>2576</v>
      </c>
      <c r="D448" s="151">
        <v>355.94</v>
      </c>
    </row>
    <row r="449" spans="1:4" x14ac:dyDescent="0.3">
      <c r="A449" s="152" t="s">
        <v>4358</v>
      </c>
      <c r="B449" s="153" t="s">
        <v>4357</v>
      </c>
      <c r="C449" s="152" t="s">
        <v>2576</v>
      </c>
      <c r="D449" s="151">
        <v>366.78</v>
      </c>
    </row>
    <row r="450" spans="1:4" x14ac:dyDescent="0.3">
      <c r="A450" s="152" t="s">
        <v>4356</v>
      </c>
      <c r="B450" s="153" t="s">
        <v>4355</v>
      </c>
      <c r="C450" s="152" t="s">
        <v>2576</v>
      </c>
      <c r="D450" s="151">
        <v>345.96</v>
      </c>
    </row>
    <row r="451" spans="1:4" x14ac:dyDescent="0.3">
      <c r="A451" s="152" t="s">
        <v>4354</v>
      </c>
      <c r="B451" s="153" t="s">
        <v>4353</v>
      </c>
      <c r="C451" s="152" t="s">
        <v>2576</v>
      </c>
      <c r="D451" s="151">
        <v>417.29</v>
      </c>
    </row>
    <row r="452" spans="1:4" x14ac:dyDescent="0.3">
      <c r="A452" s="152" t="s">
        <v>4352</v>
      </c>
      <c r="B452" s="153" t="s">
        <v>4351</v>
      </c>
      <c r="C452" s="152" t="s">
        <v>2576</v>
      </c>
      <c r="D452" s="151">
        <v>384.36</v>
      </c>
    </row>
    <row r="453" spans="1:4" x14ac:dyDescent="0.3">
      <c r="A453" s="152" t="s">
        <v>4350</v>
      </c>
      <c r="B453" s="153" t="s">
        <v>4349</v>
      </c>
      <c r="C453" s="152" t="s">
        <v>2576</v>
      </c>
      <c r="D453" s="151">
        <v>572.67999999999995</v>
      </c>
    </row>
    <row r="454" spans="1:4" x14ac:dyDescent="0.3">
      <c r="A454" s="152" t="s">
        <v>4348</v>
      </c>
      <c r="B454" s="153" t="s">
        <v>4347</v>
      </c>
      <c r="C454" s="152" t="s">
        <v>2576</v>
      </c>
      <c r="D454" s="151">
        <v>618.47</v>
      </c>
    </row>
    <row r="455" spans="1:4" x14ac:dyDescent="0.3">
      <c r="A455" s="152" t="s">
        <v>4346</v>
      </c>
      <c r="B455" s="153" t="s">
        <v>4345</v>
      </c>
      <c r="C455" s="152" t="s">
        <v>2576</v>
      </c>
      <c r="D455" s="151">
        <v>671.2</v>
      </c>
    </row>
    <row r="456" spans="1:4" x14ac:dyDescent="0.3">
      <c r="A456" s="152" t="s">
        <v>4344</v>
      </c>
      <c r="B456" s="153" t="s">
        <v>4343</v>
      </c>
      <c r="C456" s="152" t="s">
        <v>2576</v>
      </c>
      <c r="D456" s="151">
        <v>617.84</v>
      </c>
    </row>
    <row r="457" spans="1:4" x14ac:dyDescent="0.3">
      <c r="A457" s="152" t="s">
        <v>4342</v>
      </c>
      <c r="B457" s="153" t="s">
        <v>4341</v>
      </c>
      <c r="C457" s="152" t="s">
        <v>2576</v>
      </c>
      <c r="D457" s="151">
        <v>747.65</v>
      </c>
    </row>
    <row r="458" spans="1:4" x14ac:dyDescent="0.3">
      <c r="A458" s="152" t="s">
        <v>4340</v>
      </c>
      <c r="B458" s="153" t="s">
        <v>4339</v>
      </c>
      <c r="C458" s="152" t="s">
        <v>2576</v>
      </c>
      <c r="D458" s="151">
        <v>812.58</v>
      </c>
    </row>
    <row r="459" spans="1:4" x14ac:dyDescent="0.3">
      <c r="A459" s="152" t="s">
        <v>4338</v>
      </c>
      <c r="B459" s="153" t="s">
        <v>4337</v>
      </c>
      <c r="C459" s="152" t="s">
        <v>2576</v>
      </c>
      <c r="D459" s="151">
        <v>922.34</v>
      </c>
    </row>
    <row r="460" spans="1:4" x14ac:dyDescent="0.3">
      <c r="A460" s="152" t="s">
        <v>4336</v>
      </c>
      <c r="B460" s="153" t="s">
        <v>4335</v>
      </c>
      <c r="C460" s="152" t="s">
        <v>2576</v>
      </c>
      <c r="D460" s="151">
        <v>858.88</v>
      </c>
    </row>
    <row r="461" spans="1:4" x14ac:dyDescent="0.3">
      <c r="A461" s="152" t="s">
        <v>4334</v>
      </c>
      <c r="B461" s="153" t="s">
        <v>4333</v>
      </c>
      <c r="C461" s="152" t="s">
        <v>2576</v>
      </c>
      <c r="D461" s="151">
        <v>1176.78</v>
      </c>
    </row>
    <row r="462" spans="1:4" x14ac:dyDescent="0.3">
      <c r="A462" s="152" t="s">
        <v>4332</v>
      </c>
      <c r="B462" s="153" t="s">
        <v>4331</v>
      </c>
      <c r="C462" s="152" t="s">
        <v>2576</v>
      </c>
      <c r="D462" s="151">
        <v>1202.6600000000001</v>
      </c>
    </row>
    <row r="463" spans="1:4" x14ac:dyDescent="0.3">
      <c r="A463" s="152" t="s">
        <v>4330</v>
      </c>
      <c r="B463" s="153" t="s">
        <v>4329</v>
      </c>
      <c r="C463" s="152" t="s">
        <v>2576</v>
      </c>
      <c r="D463" s="151">
        <v>1377.97</v>
      </c>
    </row>
    <row r="464" spans="1:4" x14ac:dyDescent="0.3">
      <c r="A464" s="152" t="s">
        <v>4328</v>
      </c>
      <c r="B464" s="153" t="s">
        <v>4327</v>
      </c>
      <c r="C464" s="152" t="s">
        <v>2576</v>
      </c>
      <c r="D464" s="151">
        <v>1301.8499999999999</v>
      </c>
    </row>
    <row r="465" spans="1:4" x14ac:dyDescent="0.3">
      <c r="A465" s="152" t="s">
        <v>4326</v>
      </c>
      <c r="B465" s="153" t="s">
        <v>4325</v>
      </c>
      <c r="C465" s="152" t="s">
        <v>2576</v>
      </c>
      <c r="D465" s="151">
        <v>1631.36</v>
      </c>
    </row>
    <row r="466" spans="1:4" x14ac:dyDescent="0.3">
      <c r="A466" s="152" t="s">
        <v>4324</v>
      </c>
      <c r="B466" s="153" t="s">
        <v>4323</v>
      </c>
      <c r="C466" s="152" t="s">
        <v>2576</v>
      </c>
      <c r="D466" s="151">
        <v>1804.84</v>
      </c>
    </row>
    <row r="467" spans="1:4" x14ac:dyDescent="0.3">
      <c r="A467" s="152" t="s">
        <v>4322</v>
      </c>
      <c r="B467" s="153" t="s">
        <v>4321</v>
      </c>
      <c r="C467" s="152" t="s">
        <v>2576</v>
      </c>
      <c r="D467" s="151">
        <v>2035.12</v>
      </c>
    </row>
    <row r="468" spans="1:4" x14ac:dyDescent="0.3">
      <c r="A468" s="152" t="s">
        <v>4320</v>
      </c>
      <c r="B468" s="153" t="s">
        <v>4319</v>
      </c>
      <c r="C468" s="152" t="s">
        <v>2576</v>
      </c>
      <c r="D468" s="151">
        <v>1935.07</v>
      </c>
    </row>
    <row r="469" spans="1:4" x14ac:dyDescent="0.3">
      <c r="A469" s="152" t="s">
        <v>4318</v>
      </c>
      <c r="B469" s="153" t="s">
        <v>4317</v>
      </c>
      <c r="C469" s="152" t="s">
        <v>2576</v>
      </c>
      <c r="D469" s="151">
        <v>132.65</v>
      </c>
    </row>
    <row r="470" spans="1:4" x14ac:dyDescent="0.3">
      <c r="A470" s="152" t="s">
        <v>4316</v>
      </c>
      <c r="B470" s="153" t="s">
        <v>4315</v>
      </c>
      <c r="C470" s="152" t="s">
        <v>2576</v>
      </c>
      <c r="D470" s="151">
        <v>203.68</v>
      </c>
    </row>
    <row r="471" spans="1:4" x14ac:dyDescent="0.3">
      <c r="A471" s="152" t="s">
        <v>4314</v>
      </c>
      <c r="B471" s="153" t="s">
        <v>2684</v>
      </c>
      <c r="C471" s="152" t="s">
        <v>2576</v>
      </c>
      <c r="D471" s="151">
        <v>72.84</v>
      </c>
    </row>
    <row r="472" spans="1:4" x14ac:dyDescent="0.3">
      <c r="A472" s="152" t="s">
        <v>4313</v>
      </c>
      <c r="B472" s="153" t="s">
        <v>2682</v>
      </c>
      <c r="C472" s="152" t="s">
        <v>2576</v>
      </c>
      <c r="D472" s="151">
        <v>120.17</v>
      </c>
    </row>
    <row r="473" spans="1:4" x14ac:dyDescent="0.3">
      <c r="A473" s="152" t="s">
        <v>4312</v>
      </c>
      <c r="B473" s="153" t="s">
        <v>2680</v>
      </c>
      <c r="C473" s="152" t="s">
        <v>2576</v>
      </c>
      <c r="D473" s="151">
        <v>201.61</v>
      </c>
    </row>
    <row r="474" spans="1:4" x14ac:dyDescent="0.3">
      <c r="A474" s="152" t="s">
        <v>4311</v>
      </c>
      <c r="B474" s="153" t="s">
        <v>4310</v>
      </c>
      <c r="C474" s="152" t="s">
        <v>2576</v>
      </c>
      <c r="D474" s="151">
        <v>61.81</v>
      </c>
    </row>
    <row r="475" spans="1:4" ht="16.2" x14ac:dyDescent="0.3">
      <c r="A475" s="152" t="s">
        <v>4309</v>
      </c>
      <c r="B475" s="153" t="s">
        <v>2784</v>
      </c>
      <c r="C475" s="152" t="s">
        <v>2525</v>
      </c>
      <c r="D475" s="151">
        <v>973.06</v>
      </c>
    </row>
    <row r="476" spans="1:4" ht="16.2" x14ac:dyDescent="0.3">
      <c r="A476" s="152" t="s">
        <v>4308</v>
      </c>
      <c r="B476" s="153" t="s">
        <v>2786</v>
      </c>
      <c r="C476" s="152" t="s">
        <v>2525</v>
      </c>
      <c r="D476" s="151">
        <v>1217.98</v>
      </c>
    </row>
    <row r="477" spans="1:4" x14ac:dyDescent="0.3">
      <c r="A477" s="152" t="s">
        <v>4307</v>
      </c>
      <c r="B477" s="153" t="s">
        <v>4306</v>
      </c>
      <c r="C477" s="152" t="s">
        <v>172</v>
      </c>
      <c r="D477" s="151">
        <v>598.87</v>
      </c>
    </row>
    <row r="478" spans="1:4" x14ac:dyDescent="0.3">
      <c r="A478" s="152" t="s">
        <v>4305</v>
      </c>
      <c r="B478" s="153" t="s">
        <v>4304</v>
      </c>
      <c r="C478" s="152" t="s">
        <v>172</v>
      </c>
      <c r="D478" s="151">
        <v>323.10000000000002</v>
      </c>
    </row>
    <row r="479" spans="1:4" x14ac:dyDescent="0.3">
      <c r="A479" s="152" t="s">
        <v>4303</v>
      </c>
      <c r="B479" s="153" t="s">
        <v>4302</v>
      </c>
      <c r="C479" s="152" t="s">
        <v>172</v>
      </c>
      <c r="D479" s="151">
        <v>502.07</v>
      </c>
    </row>
    <row r="480" spans="1:4" x14ac:dyDescent="0.3">
      <c r="A480" s="152" t="s">
        <v>4301</v>
      </c>
      <c r="B480" s="153" t="s">
        <v>4300</v>
      </c>
      <c r="C480" s="152" t="s">
        <v>2629</v>
      </c>
      <c r="D480" s="151">
        <v>81.010000000000005</v>
      </c>
    </row>
    <row r="481" spans="1:4" x14ac:dyDescent="0.3">
      <c r="A481" s="152" t="s">
        <v>4299</v>
      </c>
      <c r="B481" s="153" t="s">
        <v>2638</v>
      </c>
      <c r="C481" s="152" t="s">
        <v>2629</v>
      </c>
      <c r="D481" s="151">
        <v>82.57</v>
      </c>
    </row>
    <row r="482" spans="1:4" x14ac:dyDescent="0.3">
      <c r="A482" s="152" t="s">
        <v>4298</v>
      </c>
      <c r="B482" s="153" t="s">
        <v>2636</v>
      </c>
      <c r="C482" s="152" t="s">
        <v>2629</v>
      </c>
      <c r="D482" s="151">
        <v>53.39</v>
      </c>
    </row>
    <row r="483" spans="1:4" x14ac:dyDescent="0.3">
      <c r="A483" s="152" t="s">
        <v>4297</v>
      </c>
      <c r="B483" s="153" t="s">
        <v>4296</v>
      </c>
      <c r="C483" s="152" t="s">
        <v>2629</v>
      </c>
      <c r="D483" s="151">
        <v>53.96</v>
      </c>
    </row>
    <row r="484" spans="1:4" x14ac:dyDescent="0.3">
      <c r="A484" s="152" t="s">
        <v>4295</v>
      </c>
      <c r="B484" s="153" t="s">
        <v>4294</v>
      </c>
      <c r="C484" s="152" t="s">
        <v>2576</v>
      </c>
      <c r="D484" s="151">
        <v>77.56</v>
      </c>
    </row>
    <row r="485" spans="1:4" x14ac:dyDescent="0.3">
      <c r="A485" s="152" t="s">
        <v>4293</v>
      </c>
      <c r="B485" s="153" t="s">
        <v>4292</v>
      </c>
      <c r="C485" s="152" t="s">
        <v>2576</v>
      </c>
      <c r="D485" s="151">
        <v>118.88</v>
      </c>
    </row>
    <row r="486" spans="1:4" x14ac:dyDescent="0.3">
      <c r="A486" s="152" t="s">
        <v>4291</v>
      </c>
      <c r="B486" s="153" t="s">
        <v>4290</v>
      </c>
      <c r="C486" s="152" t="s">
        <v>2576</v>
      </c>
      <c r="D486" s="151">
        <v>45.12</v>
      </c>
    </row>
    <row r="487" spans="1:4" ht="28.8" x14ac:dyDescent="0.3">
      <c r="A487" s="152" t="s">
        <v>4289</v>
      </c>
      <c r="B487" s="153" t="s">
        <v>4288</v>
      </c>
      <c r="C487" s="152" t="s">
        <v>2522</v>
      </c>
      <c r="D487" s="151">
        <v>295.05</v>
      </c>
    </row>
    <row r="488" spans="1:4" ht="16.2" x14ac:dyDescent="0.3">
      <c r="A488" s="152" t="s">
        <v>4287</v>
      </c>
      <c r="B488" s="153" t="s">
        <v>4286</v>
      </c>
      <c r="C488" s="152" t="s">
        <v>2525</v>
      </c>
      <c r="D488" s="151">
        <v>999.25</v>
      </c>
    </row>
    <row r="489" spans="1:4" ht="28.8" x14ac:dyDescent="0.3">
      <c r="A489" s="152" t="s">
        <v>4285</v>
      </c>
      <c r="B489" s="153" t="s">
        <v>4284</v>
      </c>
      <c r="C489" s="152" t="s">
        <v>2576</v>
      </c>
      <c r="D489" s="151">
        <v>66.92</v>
      </c>
    </row>
    <row r="490" spans="1:4" ht="28.8" x14ac:dyDescent="0.3">
      <c r="A490" s="152" t="s">
        <v>4283</v>
      </c>
      <c r="B490" s="153" t="s">
        <v>4282</v>
      </c>
      <c r="C490" s="152" t="s">
        <v>2576</v>
      </c>
      <c r="D490" s="151">
        <v>68.12</v>
      </c>
    </row>
    <row r="491" spans="1:4" ht="28.8" x14ac:dyDescent="0.3">
      <c r="A491" s="152" t="s">
        <v>4281</v>
      </c>
      <c r="B491" s="153" t="s">
        <v>4280</v>
      </c>
      <c r="C491" s="152" t="s">
        <v>2576</v>
      </c>
      <c r="D491" s="151">
        <v>72.91</v>
      </c>
    </row>
    <row r="492" spans="1:4" ht="28.8" x14ac:dyDescent="0.3">
      <c r="A492" s="152" t="s">
        <v>4279</v>
      </c>
      <c r="B492" s="153" t="s">
        <v>4278</v>
      </c>
      <c r="C492" s="152" t="s">
        <v>2576</v>
      </c>
      <c r="D492" s="151">
        <v>76.510000000000005</v>
      </c>
    </row>
    <row r="493" spans="1:4" ht="28.8" x14ac:dyDescent="0.3">
      <c r="A493" s="152" t="s">
        <v>4277</v>
      </c>
      <c r="B493" s="153" t="s">
        <v>4276</v>
      </c>
      <c r="C493" s="152" t="s">
        <v>2576</v>
      </c>
      <c r="D493" s="151">
        <v>66.16</v>
      </c>
    </row>
    <row r="494" spans="1:4" ht="28.8" x14ac:dyDescent="0.3">
      <c r="A494" s="152" t="s">
        <v>4275</v>
      </c>
      <c r="B494" s="153" t="s">
        <v>4274</v>
      </c>
      <c r="C494" s="152" t="s">
        <v>2576</v>
      </c>
      <c r="D494" s="151">
        <v>70.09</v>
      </c>
    </row>
    <row r="495" spans="1:4" ht="28.8" x14ac:dyDescent="0.3">
      <c r="A495" s="152" t="s">
        <v>4273</v>
      </c>
      <c r="B495" s="153" t="s">
        <v>4272</v>
      </c>
      <c r="C495" s="152" t="s">
        <v>2576</v>
      </c>
      <c r="D495" s="151">
        <v>80.36</v>
      </c>
    </row>
    <row r="496" spans="1:4" ht="28.8" x14ac:dyDescent="0.3">
      <c r="A496" s="152" t="s">
        <v>4271</v>
      </c>
      <c r="B496" s="153" t="s">
        <v>4270</v>
      </c>
      <c r="C496" s="152" t="s">
        <v>2576</v>
      </c>
      <c r="D496" s="151">
        <v>88.07</v>
      </c>
    </row>
    <row r="497" spans="1:4" ht="28.8" x14ac:dyDescent="0.3">
      <c r="A497" s="152" t="s">
        <v>4269</v>
      </c>
      <c r="B497" s="153" t="s">
        <v>4268</v>
      </c>
      <c r="C497" s="152" t="s">
        <v>2576</v>
      </c>
      <c r="D497" s="151">
        <v>72.91</v>
      </c>
    </row>
    <row r="498" spans="1:4" ht="28.8" x14ac:dyDescent="0.3">
      <c r="A498" s="152" t="s">
        <v>4267</v>
      </c>
      <c r="B498" s="153" t="s">
        <v>4266</v>
      </c>
      <c r="C498" s="152" t="s">
        <v>2576</v>
      </c>
      <c r="D498" s="151">
        <v>6915.36</v>
      </c>
    </row>
    <row r="499" spans="1:4" ht="28.8" x14ac:dyDescent="0.3">
      <c r="A499" s="152" t="s">
        <v>4265</v>
      </c>
      <c r="B499" s="153" t="s">
        <v>4264</v>
      </c>
      <c r="C499" s="152" t="s">
        <v>2576</v>
      </c>
      <c r="D499" s="151">
        <v>10814.26</v>
      </c>
    </row>
    <row r="500" spans="1:4" ht="28.8" x14ac:dyDescent="0.3">
      <c r="A500" s="152" t="s">
        <v>4263</v>
      </c>
      <c r="B500" s="153" t="s">
        <v>4262</v>
      </c>
      <c r="C500" s="152" t="s">
        <v>2576</v>
      </c>
      <c r="D500" s="151">
        <v>16291.87</v>
      </c>
    </row>
    <row r="501" spans="1:4" ht="28.8" x14ac:dyDescent="0.3">
      <c r="A501" s="152" t="s">
        <v>4261</v>
      </c>
      <c r="B501" s="153" t="s">
        <v>4260</v>
      </c>
      <c r="C501" s="152" t="s">
        <v>2576</v>
      </c>
      <c r="D501" s="151">
        <v>23324.78</v>
      </c>
    </row>
    <row r="502" spans="1:4" ht="28.8" x14ac:dyDescent="0.3">
      <c r="A502" s="152" t="s">
        <v>4259</v>
      </c>
      <c r="B502" s="153" t="s">
        <v>4258</v>
      </c>
      <c r="C502" s="152" t="s">
        <v>2576</v>
      </c>
      <c r="D502" s="151">
        <v>27862.9</v>
      </c>
    </row>
    <row r="503" spans="1:4" ht="28.8" x14ac:dyDescent="0.3">
      <c r="A503" s="152" t="s">
        <v>4257</v>
      </c>
      <c r="B503" s="153" t="s">
        <v>4256</v>
      </c>
      <c r="C503" s="152" t="s">
        <v>2576</v>
      </c>
      <c r="D503" s="151">
        <v>38836.769999999997</v>
      </c>
    </row>
    <row r="504" spans="1:4" ht="28.8" x14ac:dyDescent="0.3">
      <c r="A504" s="152" t="s">
        <v>4255</v>
      </c>
      <c r="B504" s="153" t="s">
        <v>4254</v>
      </c>
      <c r="C504" s="152" t="s">
        <v>172</v>
      </c>
      <c r="D504" s="151">
        <v>21368.03</v>
      </c>
    </row>
    <row r="505" spans="1:4" ht="16.2" x14ac:dyDescent="0.3">
      <c r="A505" s="152" t="s">
        <v>4253</v>
      </c>
      <c r="B505" s="153" t="s">
        <v>4252</v>
      </c>
      <c r="C505" s="152" t="s">
        <v>2525</v>
      </c>
      <c r="D505" s="151">
        <v>19.25</v>
      </c>
    </row>
    <row r="506" spans="1:4" ht="16.2" x14ac:dyDescent="0.3">
      <c r="A506" s="152" t="s">
        <v>4251</v>
      </c>
      <c r="B506" s="153" t="s">
        <v>4250</v>
      </c>
      <c r="C506" s="152" t="s">
        <v>2525</v>
      </c>
      <c r="D506" s="151">
        <v>89.17</v>
      </c>
    </row>
    <row r="507" spans="1:4" ht="16.2" x14ac:dyDescent="0.3">
      <c r="A507" s="152" t="s">
        <v>4249</v>
      </c>
      <c r="B507" s="153" t="s">
        <v>3452</v>
      </c>
      <c r="C507" s="152" t="s">
        <v>2525</v>
      </c>
      <c r="D507" s="151">
        <v>79.59</v>
      </c>
    </row>
    <row r="508" spans="1:4" ht="16.2" x14ac:dyDescent="0.3">
      <c r="A508" s="152" t="s">
        <v>4248</v>
      </c>
      <c r="B508" s="153" t="s">
        <v>4247</v>
      </c>
      <c r="C508" s="152" t="s">
        <v>2525</v>
      </c>
      <c r="D508" s="151">
        <v>143.79</v>
      </c>
    </row>
    <row r="509" spans="1:4" ht="16.2" x14ac:dyDescent="0.3">
      <c r="A509" s="152" t="s">
        <v>4246</v>
      </c>
      <c r="B509" s="153" t="s">
        <v>4245</v>
      </c>
      <c r="C509" s="152" t="s">
        <v>2525</v>
      </c>
      <c r="D509" s="151">
        <v>82.75</v>
      </c>
    </row>
    <row r="510" spans="1:4" ht="16.2" x14ac:dyDescent="0.3">
      <c r="A510" s="152" t="s">
        <v>4244</v>
      </c>
      <c r="B510" s="153" t="s">
        <v>3822</v>
      </c>
      <c r="C510" s="152" t="s">
        <v>2525</v>
      </c>
      <c r="D510" s="151">
        <v>19.36</v>
      </c>
    </row>
    <row r="511" spans="1:4" ht="16.2" x14ac:dyDescent="0.3">
      <c r="A511" s="152" t="s">
        <v>4243</v>
      </c>
      <c r="B511" s="153" t="s">
        <v>4242</v>
      </c>
      <c r="C511" s="152" t="s">
        <v>2525</v>
      </c>
      <c r="D511" s="151">
        <v>90.6</v>
      </c>
    </row>
    <row r="512" spans="1:4" ht="16.2" x14ac:dyDescent="0.3">
      <c r="A512" s="152" t="s">
        <v>4241</v>
      </c>
      <c r="B512" s="153" t="s">
        <v>4240</v>
      </c>
      <c r="C512" s="152" t="s">
        <v>2525</v>
      </c>
      <c r="D512" s="151">
        <v>19.36</v>
      </c>
    </row>
    <row r="513" spans="1:4" ht="16.2" x14ac:dyDescent="0.3">
      <c r="A513" s="152" t="s">
        <v>4239</v>
      </c>
      <c r="B513" s="153" t="s">
        <v>4238</v>
      </c>
      <c r="C513" s="152" t="s">
        <v>2525</v>
      </c>
      <c r="D513" s="151">
        <v>90.6</v>
      </c>
    </row>
    <row r="514" spans="1:4" ht="16.2" x14ac:dyDescent="0.3">
      <c r="A514" s="152" t="s">
        <v>4237</v>
      </c>
      <c r="B514" s="153" t="s">
        <v>4236</v>
      </c>
      <c r="C514" s="152" t="s">
        <v>2525</v>
      </c>
      <c r="D514" s="151">
        <v>99.07</v>
      </c>
    </row>
    <row r="515" spans="1:4" ht="16.2" x14ac:dyDescent="0.3">
      <c r="A515" s="152" t="s">
        <v>4235</v>
      </c>
      <c r="B515" s="153" t="s">
        <v>4234</v>
      </c>
      <c r="C515" s="152" t="s">
        <v>2525</v>
      </c>
      <c r="D515" s="151">
        <v>20.170000000000002</v>
      </c>
    </row>
    <row r="516" spans="1:4" ht="16.2" x14ac:dyDescent="0.3">
      <c r="A516" s="152" t="s">
        <v>4233</v>
      </c>
      <c r="B516" s="153" t="s">
        <v>4232</v>
      </c>
      <c r="C516" s="152" t="s">
        <v>2525</v>
      </c>
      <c r="D516" s="151">
        <v>337.62</v>
      </c>
    </row>
    <row r="517" spans="1:4" ht="16.2" x14ac:dyDescent="0.3">
      <c r="A517" s="152" t="s">
        <v>4231</v>
      </c>
      <c r="B517" s="153" t="s">
        <v>4230</v>
      </c>
      <c r="C517" s="152" t="s">
        <v>2525</v>
      </c>
      <c r="D517" s="151">
        <v>29.98</v>
      </c>
    </row>
    <row r="518" spans="1:4" ht="16.2" x14ac:dyDescent="0.3">
      <c r="A518" s="152" t="s">
        <v>4229</v>
      </c>
      <c r="B518" s="153" t="s">
        <v>4228</v>
      </c>
      <c r="C518" s="152" t="s">
        <v>2525</v>
      </c>
      <c r="D518" s="151">
        <v>85.1</v>
      </c>
    </row>
    <row r="519" spans="1:4" ht="16.2" x14ac:dyDescent="0.3">
      <c r="A519" s="152" t="s">
        <v>4227</v>
      </c>
      <c r="B519" s="153" t="s">
        <v>4226</v>
      </c>
      <c r="C519" s="152" t="s">
        <v>2525</v>
      </c>
      <c r="D519" s="151">
        <v>16.670000000000002</v>
      </c>
    </row>
    <row r="520" spans="1:4" ht="16.2" x14ac:dyDescent="0.3">
      <c r="A520" s="152" t="s">
        <v>4225</v>
      </c>
      <c r="B520" s="153" t="s">
        <v>4224</v>
      </c>
      <c r="C520" s="152" t="s">
        <v>2525</v>
      </c>
      <c r="D520" s="151">
        <v>284.98</v>
      </c>
    </row>
    <row r="521" spans="1:4" ht="16.2" x14ac:dyDescent="0.3">
      <c r="A521" s="152" t="s">
        <v>4223</v>
      </c>
      <c r="B521" s="153" t="s">
        <v>4222</v>
      </c>
      <c r="C521" s="152" t="s">
        <v>2525</v>
      </c>
      <c r="D521" s="151">
        <v>29.98</v>
      </c>
    </row>
    <row r="522" spans="1:4" ht="16.2" x14ac:dyDescent="0.3">
      <c r="A522" s="152" t="s">
        <v>4221</v>
      </c>
      <c r="B522" s="153" t="s">
        <v>4220</v>
      </c>
      <c r="C522" s="152" t="s">
        <v>2522</v>
      </c>
      <c r="D522" s="151">
        <v>494.6</v>
      </c>
    </row>
    <row r="523" spans="1:4" ht="16.2" x14ac:dyDescent="0.3">
      <c r="A523" s="152" t="s">
        <v>4219</v>
      </c>
      <c r="B523" s="153" t="s">
        <v>3662</v>
      </c>
      <c r="C523" s="152" t="s">
        <v>2522</v>
      </c>
      <c r="D523" s="151">
        <v>690.49</v>
      </c>
    </row>
    <row r="524" spans="1:4" ht="16.2" x14ac:dyDescent="0.3">
      <c r="A524" s="152" t="s">
        <v>4218</v>
      </c>
      <c r="B524" s="153" t="s">
        <v>4217</v>
      </c>
      <c r="C524" s="152" t="s">
        <v>2522</v>
      </c>
      <c r="D524" s="151">
        <v>1171.6099999999999</v>
      </c>
    </row>
    <row r="525" spans="1:4" ht="16.2" x14ac:dyDescent="0.3">
      <c r="A525" s="152" t="s">
        <v>4216</v>
      </c>
      <c r="B525" s="153" t="s">
        <v>4215</v>
      </c>
      <c r="C525" s="152" t="s">
        <v>2525</v>
      </c>
      <c r="D525" s="151">
        <v>81.739999999999995</v>
      </c>
    </row>
    <row r="526" spans="1:4" ht="16.2" x14ac:dyDescent="0.3">
      <c r="A526" s="152" t="s">
        <v>4214</v>
      </c>
      <c r="B526" s="153" t="s">
        <v>4213</v>
      </c>
      <c r="C526" s="152" t="s">
        <v>2525</v>
      </c>
      <c r="D526" s="151">
        <v>577.73</v>
      </c>
    </row>
    <row r="527" spans="1:4" ht="16.2" x14ac:dyDescent="0.3">
      <c r="A527" s="152" t="s">
        <v>4212</v>
      </c>
      <c r="B527" s="153" t="s">
        <v>4211</v>
      </c>
      <c r="C527" s="152" t="s">
        <v>2525</v>
      </c>
      <c r="D527" s="151">
        <v>243.07</v>
      </c>
    </row>
    <row r="528" spans="1:4" ht="16.2" x14ac:dyDescent="0.3">
      <c r="A528" s="152" t="s">
        <v>4210</v>
      </c>
      <c r="B528" s="153" t="s">
        <v>4209</v>
      </c>
      <c r="C528" s="152" t="s">
        <v>2525</v>
      </c>
      <c r="D528" s="151">
        <v>272.72000000000003</v>
      </c>
    </row>
    <row r="529" spans="1:4" ht="16.2" x14ac:dyDescent="0.3">
      <c r="A529" s="152" t="s">
        <v>4208</v>
      </c>
      <c r="B529" s="153" t="s">
        <v>4207</v>
      </c>
      <c r="C529" s="152" t="s">
        <v>2525</v>
      </c>
      <c r="D529" s="151">
        <v>302.36</v>
      </c>
    </row>
    <row r="530" spans="1:4" ht="16.2" x14ac:dyDescent="0.3">
      <c r="A530" s="152" t="s">
        <v>4206</v>
      </c>
      <c r="B530" s="153" t="s">
        <v>3668</v>
      </c>
      <c r="C530" s="152" t="s">
        <v>2525</v>
      </c>
      <c r="D530" s="151">
        <v>3.62</v>
      </c>
    </row>
    <row r="531" spans="1:4" ht="16.2" x14ac:dyDescent="0.3">
      <c r="A531" s="152" t="s">
        <v>4205</v>
      </c>
      <c r="B531" s="153" t="s">
        <v>4204</v>
      </c>
      <c r="C531" s="152" t="s">
        <v>2522</v>
      </c>
      <c r="D531" s="151">
        <v>175.53</v>
      </c>
    </row>
    <row r="532" spans="1:4" ht="16.2" x14ac:dyDescent="0.3">
      <c r="A532" s="152" t="s">
        <v>4203</v>
      </c>
      <c r="B532" s="153" t="s">
        <v>4202</v>
      </c>
      <c r="C532" s="152" t="s">
        <v>2522</v>
      </c>
      <c r="D532" s="151">
        <v>121.01</v>
      </c>
    </row>
    <row r="533" spans="1:4" ht="16.2" x14ac:dyDescent="0.3">
      <c r="A533" s="152" t="s">
        <v>4201</v>
      </c>
      <c r="B533" s="153" t="s">
        <v>4200</v>
      </c>
      <c r="C533" s="152" t="s">
        <v>2522</v>
      </c>
      <c r="D533" s="151">
        <v>95.59</v>
      </c>
    </row>
    <row r="534" spans="1:4" ht="16.2" x14ac:dyDescent="0.3">
      <c r="A534" s="152" t="s">
        <v>4199</v>
      </c>
      <c r="B534" s="153" t="s">
        <v>4198</v>
      </c>
      <c r="C534" s="152" t="s">
        <v>2796</v>
      </c>
      <c r="D534" s="151">
        <v>5.35</v>
      </c>
    </row>
    <row r="535" spans="1:4" x14ac:dyDescent="0.3">
      <c r="A535" s="152" t="s">
        <v>4197</v>
      </c>
      <c r="B535" s="153" t="s">
        <v>4196</v>
      </c>
      <c r="C535" s="152" t="s">
        <v>2576</v>
      </c>
      <c r="D535" s="151">
        <v>162.16</v>
      </c>
    </row>
    <row r="536" spans="1:4" x14ac:dyDescent="0.3">
      <c r="A536" s="152" t="s">
        <v>4195</v>
      </c>
      <c r="B536" s="153" t="s">
        <v>4194</v>
      </c>
      <c r="C536" s="152" t="s">
        <v>2576</v>
      </c>
      <c r="D536" s="151">
        <v>167.49</v>
      </c>
    </row>
    <row r="537" spans="1:4" x14ac:dyDescent="0.3">
      <c r="A537" s="152" t="s">
        <v>4193</v>
      </c>
      <c r="B537" s="153" t="s">
        <v>4192</v>
      </c>
      <c r="C537" s="152" t="s">
        <v>2576</v>
      </c>
      <c r="D537" s="151">
        <v>198.01</v>
      </c>
    </row>
    <row r="538" spans="1:4" x14ac:dyDescent="0.3">
      <c r="A538" s="152" t="s">
        <v>4191</v>
      </c>
      <c r="B538" s="153" t="s">
        <v>4190</v>
      </c>
      <c r="C538" s="152" t="s">
        <v>2576</v>
      </c>
      <c r="D538" s="151">
        <v>217.34</v>
      </c>
    </row>
    <row r="539" spans="1:4" x14ac:dyDescent="0.3">
      <c r="A539" s="152" t="s">
        <v>4189</v>
      </c>
      <c r="B539" s="153" t="s">
        <v>4188</v>
      </c>
      <c r="C539" s="152" t="s">
        <v>2576</v>
      </c>
      <c r="D539" s="151">
        <v>273.87</v>
      </c>
    </row>
    <row r="540" spans="1:4" x14ac:dyDescent="0.3">
      <c r="A540" s="152" t="s">
        <v>4187</v>
      </c>
      <c r="B540" s="153" t="s">
        <v>3806</v>
      </c>
      <c r="C540" s="152" t="s">
        <v>2629</v>
      </c>
      <c r="D540" s="151">
        <v>33.590000000000003</v>
      </c>
    </row>
    <row r="541" spans="1:4" x14ac:dyDescent="0.3">
      <c r="A541" s="152" t="s">
        <v>4186</v>
      </c>
      <c r="B541" s="153" t="s">
        <v>4185</v>
      </c>
      <c r="C541" s="152" t="s">
        <v>2576</v>
      </c>
      <c r="D541" s="151">
        <v>175.17</v>
      </c>
    </row>
    <row r="542" spans="1:4" x14ac:dyDescent="0.3">
      <c r="A542" s="152" t="s">
        <v>4184</v>
      </c>
      <c r="B542" s="153" t="s">
        <v>4183</v>
      </c>
      <c r="C542" s="152" t="s">
        <v>2576</v>
      </c>
      <c r="D542" s="151">
        <v>185.53</v>
      </c>
    </row>
    <row r="543" spans="1:4" x14ac:dyDescent="0.3">
      <c r="A543" s="152" t="s">
        <v>4182</v>
      </c>
      <c r="B543" s="153" t="s">
        <v>4181</v>
      </c>
      <c r="C543" s="152" t="s">
        <v>2576</v>
      </c>
      <c r="D543" s="151">
        <v>324.02</v>
      </c>
    </row>
    <row r="544" spans="1:4" x14ac:dyDescent="0.3">
      <c r="A544" s="152" t="s">
        <v>4180</v>
      </c>
      <c r="B544" s="153" t="s">
        <v>4179</v>
      </c>
      <c r="C544" s="152" t="s">
        <v>2576</v>
      </c>
      <c r="D544" s="151">
        <v>337.69</v>
      </c>
    </row>
    <row r="545" spans="1:4" x14ac:dyDescent="0.3">
      <c r="A545" s="152" t="s">
        <v>4178</v>
      </c>
      <c r="B545" s="153" t="s">
        <v>4177</v>
      </c>
      <c r="C545" s="152" t="s">
        <v>2576</v>
      </c>
      <c r="D545" s="151">
        <v>430.87</v>
      </c>
    </row>
    <row r="546" spans="1:4" x14ac:dyDescent="0.3">
      <c r="A546" s="152" t="s">
        <v>4176</v>
      </c>
      <c r="B546" s="153" t="s">
        <v>4175</v>
      </c>
      <c r="C546" s="152" t="s">
        <v>2576</v>
      </c>
      <c r="D546" s="151">
        <v>547.41999999999996</v>
      </c>
    </row>
    <row r="547" spans="1:4" x14ac:dyDescent="0.3">
      <c r="A547" s="152" t="s">
        <v>4174</v>
      </c>
      <c r="B547" s="153" t="s">
        <v>4173</v>
      </c>
      <c r="C547" s="152" t="s">
        <v>2576</v>
      </c>
      <c r="D547" s="151">
        <v>694.69</v>
      </c>
    </row>
    <row r="548" spans="1:4" x14ac:dyDescent="0.3">
      <c r="A548" s="152" t="s">
        <v>4172</v>
      </c>
      <c r="B548" s="153" t="s">
        <v>4171</v>
      </c>
      <c r="C548" s="152" t="s">
        <v>2576</v>
      </c>
      <c r="D548" s="151">
        <v>966.81</v>
      </c>
    </row>
    <row r="549" spans="1:4" x14ac:dyDescent="0.3">
      <c r="A549" s="152" t="s">
        <v>4170</v>
      </c>
      <c r="B549" s="153" t="s">
        <v>4169</v>
      </c>
      <c r="C549" s="152" t="s">
        <v>2576</v>
      </c>
      <c r="D549" s="151">
        <v>580.03</v>
      </c>
    </row>
    <row r="550" spans="1:4" x14ac:dyDescent="0.3">
      <c r="A550" s="152" t="s">
        <v>4168</v>
      </c>
      <c r="B550" s="153" t="s">
        <v>4167</v>
      </c>
      <c r="C550" s="152" t="s">
        <v>2576</v>
      </c>
      <c r="D550" s="151">
        <v>613.47</v>
      </c>
    </row>
    <row r="551" spans="1:4" x14ac:dyDescent="0.3">
      <c r="A551" s="152" t="s">
        <v>4166</v>
      </c>
      <c r="B551" s="153" t="s">
        <v>4165</v>
      </c>
      <c r="C551" s="152" t="s">
        <v>2576</v>
      </c>
      <c r="D551" s="151">
        <v>716.92</v>
      </c>
    </row>
    <row r="552" spans="1:4" x14ac:dyDescent="0.3">
      <c r="A552" s="152" t="s">
        <v>4164</v>
      </c>
      <c r="B552" s="153" t="s">
        <v>4163</v>
      </c>
      <c r="C552" s="152" t="s">
        <v>2576</v>
      </c>
      <c r="D552" s="151">
        <v>876.3</v>
      </c>
    </row>
    <row r="553" spans="1:4" x14ac:dyDescent="0.3">
      <c r="A553" s="152" t="s">
        <v>4162</v>
      </c>
      <c r="B553" s="153" t="s">
        <v>4161</v>
      </c>
      <c r="C553" s="152" t="s">
        <v>2576</v>
      </c>
      <c r="D553" s="151">
        <v>1175.31</v>
      </c>
    </row>
    <row r="554" spans="1:4" x14ac:dyDescent="0.3">
      <c r="A554" s="152" t="s">
        <v>4160</v>
      </c>
      <c r="B554" s="153" t="s">
        <v>4159</v>
      </c>
      <c r="C554" s="152" t="s">
        <v>2576</v>
      </c>
      <c r="D554" s="151">
        <v>1524.34</v>
      </c>
    </row>
    <row r="555" spans="1:4" x14ac:dyDescent="0.3">
      <c r="A555" s="152" t="s">
        <v>4158</v>
      </c>
      <c r="B555" s="153" t="s">
        <v>4157</v>
      </c>
      <c r="C555" s="152" t="s">
        <v>172</v>
      </c>
      <c r="D555" s="151">
        <v>22500</v>
      </c>
    </row>
    <row r="556" spans="1:4" x14ac:dyDescent="0.3">
      <c r="A556" s="152" t="s">
        <v>4156</v>
      </c>
      <c r="B556" s="153" t="s">
        <v>4155</v>
      </c>
      <c r="C556" s="152" t="s">
        <v>2576</v>
      </c>
      <c r="D556" s="151">
        <v>116.38</v>
      </c>
    </row>
    <row r="557" spans="1:4" x14ac:dyDescent="0.3">
      <c r="A557" s="152" t="s">
        <v>4154</v>
      </c>
      <c r="B557" s="153" t="s">
        <v>4153</v>
      </c>
      <c r="C557" s="152" t="s">
        <v>172</v>
      </c>
      <c r="D557" s="151">
        <v>11415.45</v>
      </c>
    </row>
    <row r="558" spans="1:4" x14ac:dyDescent="0.3">
      <c r="A558" s="152" t="s">
        <v>4152</v>
      </c>
      <c r="B558" s="153" t="s">
        <v>4151</v>
      </c>
      <c r="C558" s="152" t="s">
        <v>2576</v>
      </c>
      <c r="D558" s="151">
        <v>4473.8999999999996</v>
      </c>
    </row>
    <row r="559" spans="1:4" x14ac:dyDescent="0.3">
      <c r="A559" s="152" t="s">
        <v>4150</v>
      </c>
      <c r="B559" s="153" t="s">
        <v>4149</v>
      </c>
      <c r="C559" s="152" t="s">
        <v>2576</v>
      </c>
      <c r="D559" s="151">
        <v>2092.37</v>
      </c>
    </row>
    <row r="560" spans="1:4" x14ac:dyDescent="0.3">
      <c r="A560" s="152" t="s">
        <v>4148</v>
      </c>
      <c r="B560" s="153" t="s">
        <v>4147</v>
      </c>
      <c r="C560" s="152" t="s">
        <v>2576</v>
      </c>
      <c r="D560" s="151">
        <v>3893.37</v>
      </c>
    </row>
    <row r="561" spans="1:4" x14ac:dyDescent="0.3">
      <c r="A561" s="152" t="s">
        <v>4146</v>
      </c>
      <c r="B561" s="153" t="s">
        <v>4145</v>
      </c>
      <c r="C561" s="152" t="s">
        <v>2576</v>
      </c>
      <c r="D561" s="151">
        <v>1851.37</v>
      </c>
    </row>
    <row r="562" spans="1:4" ht="16.2" x14ac:dyDescent="0.3">
      <c r="A562" s="152" t="s">
        <v>4144</v>
      </c>
      <c r="B562" s="153" t="s">
        <v>3622</v>
      </c>
      <c r="C562" s="152" t="s">
        <v>2525</v>
      </c>
      <c r="D562" s="151">
        <v>32.33</v>
      </c>
    </row>
    <row r="563" spans="1:4" ht="16.2" x14ac:dyDescent="0.3">
      <c r="A563" s="152" t="s">
        <v>4143</v>
      </c>
      <c r="B563" s="153" t="s">
        <v>3620</v>
      </c>
      <c r="C563" s="152" t="s">
        <v>2525</v>
      </c>
      <c r="D563" s="151">
        <v>36.67</v>
      </c>
    </row>
    <row r="564" spans="1:4" ht="16.2" x14ac:dyDescent="0.3">
      <c r="A564" s="152" t="s">
        <v>4142</v>
      </c>
      <c r="B564" s="153" t="s">
        <v>4141</v>
      </c>
      <c r="C564" s="152" t="s">
        <v>2522</v>
      </c>
      <c r="D564" s="151">
        <v>152.30000000000001</v>
      </c>
    </row>
    <row r="565" spans="1:4" ht="16.2" x14ac:dyDescent="0.3">
      <c r="A565" s="152" t="s">
        <v>4140</v>
      </c>
      <c r="B565" s="153" t="s">
        <v>4139</v>
      </c>
      <c r="C565" s="152" t="s">
        <v>2522</v>
      </c>
      <c r="D565" s="151">
        <v>182.89</v>
      </c>
    </row>
    <row r="566" spans="1:4" x14ac:dyDescent="0.3">
      <c r="A566" s="152" t="s">
        <v>4138</v>
      </c>
      <c r="B566" s="153" t="s">
        <v>2762</v>
      </c>
      <c r="C566" s="152" t="s">
        <v>2629</v>
      </c>
      <c r="D566" s="151">
        <v>19.829999999999998</v>
      </c>
    </row>
    <row r="567" spans="1:4" x14ac:dyDescent="0.3">
      <c r="A567" s="152" t="s">
        <v>4137</v>
      </c>
      <c r="B567" s="153" t="s">
        <v>2760</v>
      </c>
      <c r="C567" s="152" t="s">
        <v>2629</v>
      </c>
      <c r="D567" s="151">
        <v>17.12</v>
      </c>
    </row>
    <row r="568" spans="1:4" x14ac:dyDescent="0.3">
      <c r="A568" s="152" t="s">
        <v>4136</v>
      </c>
      <c r="B568" s="153" t="s">
        <v>2758</v>
      </c>
      <c r="C568" s="152" t="s">
        <v>2629</v>
      </c>
      <c r="D568" s="151">
        <v>21.01</v>
      </c>
    </row>
    <row r="569" spans="1:4" x14ac:dyDescent="0.3">
      <c r="A569" s="152" t="s">
        <v>4135</v>
      </c>
      <c r="B569" s="153" t="s">
        <v>3586</v>
      </c>
      <c r="C569" s="152" t="s">
        <v>2629</v>
      </c>
      <c r="D569" s="151">
        <v>37.78</v>
      </c>
    </row>
    <row r="570" spans="1:4" x14ac:dyDescent="0.3">
      <c r="A570" s="152" t="s">
        <v>4134</v>
      </c>
      <c r="B570" s="153" t="s">
        <v>3584</v>
      </c>
      <c r="C570" s="152" t="s">
        <v>2629</v>
      </c>
      <c r="D570" s="151">
        <v>17.690000000000001</v>
      </c>
    </row>
    <row r="571" spans="1:4" x14ac:dyDescent="0.3">
      <c r="A571" s="152" t="s">
        <v>4133</v>
      </c>
      <c r="B571" s="153" t="s">
        <v>4132</v>
      </c>
      <c r="C571" s="152" t="s">
        <v>2629</v>
      </c>
      <c r="D571" s="151">
        <v>99.75</v>
      </c>
    </row>
    <row r="572" spans="1:4" x14ac:dyDescent="0.3">
      <c r="A572" s="152" t="s">
        <v>4131</v>
      </c>
      <c r="B572" s="153" t="s">
        <v>4130</v>
      </c>
      <c r="C572" s="152" t="s">
        <v>172</v>
      </c>
      <c r="D572" s="151">
        <v>843.91</v>
      </c>
    </row>
    <row r="573" spans="1:4" x14ac:dyDescent="0.3">
      <c r="A573" s="152" t="s">
        <v>4129</v>
      </c>
      <c r="B573" s="153" t="s">
        <v>4128</v>
      </c>
      <c r="C573" s="152" t="s">
        <v>172</v>
      </c>
      <c r="D573" s="151">
        <v>692.63</v>
      </c>
    </row>
    <row r="574" spans="1:4" x14ac:dyDescent="0.3">
      <c r="A574" s="152" t="s">
        <v>4127</v>
      </c>
      <c r="B574" s="153" t="s">
        <v>4126</v>
      </c>
      <c r="C574" s="152" t="s">
        <v>172</v>
      </c>
      <c r="D574" s="151">
        <v>1126.99</v>
      </c>
    </row>
    <row r="575" spans="1:4" x14ac:dyDescent="0.3">
      <c r="A575" s="152" t="s">
        <v>4125</v>
      </c>
      <c r="B575" s="153" t="s">
        <v>3550</v>
      </c>
      <c r="C575" s="152" t="s">
        <v>172</v>
      </c>
      <c r="D575" s="151">
        <v>1899.58</v>
      </c>
    </row>
    <row r="576" spans="1:4" x14ac:dyDescent="0.3">
      <c r="A576" s="152" t="s">
        <v>4124</v>
      </c>
      <c r="B576" s="153" t="s">
        <v>3548</v>
      </c>
      <c r="C576" s="152" t="s">
        <v>172</v>
      </c>
      <c r="D576" s="151">
        <v>4085.38</v>
      </c>
    </row>
    <row r="577" spans="1:4" x14ac:dyDescent="0.3">
      <c r="A577" s="152" t="s">
        <v>4123</v>
      </c>
      <c r="B577" s="153" t="s">
        <v>3546</v>
      </c>
      <c r="C577" s="152" t="s">
        <v>172</v>
      </c>
      <c r="D577" s="151">
        <v>5425.44</v>
      </c>
    </row>
    <row r="578" spans="1:4" x14ac:dyDescent="0.3">
      <c r="A578" s="152" t="s">
        <v>4122</v>
      </c>
      <c r="B578" s="153" t="s">
        <v>4121</v>
      </c>
      <c r="C578" s="152" t="s">
        <v>172</v>
      </c>
      <c r="D578" s="151">
        <v>124.74</v>
      </c>
    </row>
    <row r="579" spans="1:4" x14ac:dyDescent="0.3">
      <c r="A579" s="152" t="s">
        <v>4120</v>
      </c>
      <c r="B579" s="153" t="s">
        <v>4119</v>
      </c>
      <c r="C579" s="152" t="s">
        <v>172</v>
      </c>
      <c r="D579" s="151">
        <v>173.33</v>
      </c>
    </row>
    <row r="580" spans="1:4" x14ac:dyDescent="0.3">
      <c r="A580" s="152" t="s">
        <v>4118</v>
      </c>
      <c r="B580" s="153" t="s">
        <v>4117</v>
      </c>
      <c r="C580" s="152" t="s">
        <v>172</v>
      </c>
      <c r="D580" s="151">
        <v>3236.97</v>
      </c>
    </row>
    <row r="581" spans="1:4" x14ac:dyDescent="0.3">
      <c r="A581" s="152" t="s">
        <v>4116</v>
      </c>
      <c r="B581" s="153" t="s">
        <v>3540</v>
      </c>
      <c r="C581" s="152" t="s">
        <v>172</v>
      </c>
      <c r="D581" s="151">
        <v>388.34</v>
      </c>
    </row>
    <row r="582" spans="1:4" x14ac:dyDescent="0.3">
      <c r="A582" s="152" t="s">
        <v>4115</v>
      </c>
      <c r="B582" s="153" t="s">
        <v>3538</v>
      </c>
      <c r="C582" s="152" t="s">
        <v>172</v>
      </c>
      <c r="D582" s="151">
        <v>1052.31</v>
      </c>
    </row>
    <row r="583" spans="1:4" x14ac:dyDescent="0.3">
      <c r="A583" s="152" t="s">
        <v>4114</v>
      </c>
      <c r="B583" s="153" t="s">
        <v>4113</v>
      </c>
      <c r="C583" s="152" t="s">
        <v>172</v>
      </c>
      <c r="D583" s="151">
        <v>3577.44</v>
      </c>
    </row>
    <row r="584" spans="1:4" x14ac:dyDescent="0.3">
      <c r="A584" s="152" t="s">
        <v>4112</v>
      </c>
      <c r="B584" s="153" t="s">
        <v>3534</v>
      </c>
      <c r="C584" s="152" t="s">
        <v>172</v>
      </c>
      <c r="D584" s="151">
        <v>4684.0600000000004</v>
      </c>
    </row>
    <row r="585" spans="1:4" x14ac:dyDescent="0.3">
      <c r="A585" s="152" t="s">
        <v>4111</v>
      </c>
      <c r="B585" s="153" t="s">
        <v>3736</v>
      </c>
      <c r="C585" s="152" t="s">
        <v>172</v>
      </c>
      <c r="D585" s="151">
        <v>5309.33</v>
      </c>
    </row>
    <row r="586" spans="1:4" x14ac:dyDescent="0.3">
      <c r="A586" s="152" t="s">
        <v>4110</v>
      </c>
      <c r="B586" s="153" t="s">
        <v>4109</v>
      </c>
      <c r="C586" s="152" t="s">
        <v>2576</v>
      </c>
      <c r="D586" s="151">
        <v>405.38</v>
      </c>
    </row>
    <row r="587" spans="1:4" x14ac:dyDescent="0.3">
      <c r="A587" s="152" t="s">
        <v>4108</v>
      </c>
      <c r="B587" s="153" t="s">
        <v>4107</v>
      </c>
      <c r="C587" s="152" t="s">
        <v>2576</v>
      </c>
      <c r="D587" s="151">
        <v>480.61</v>
      </c>
    </row>
    <row r="588" spans="1:4" x14ac:dyDescent="0.3">
      <c r="A588" s="152" t="s">
        <v>4106</v>
      </c>
      <c r="B588" s="153" t="s">
        <v>4105</v>
      </c>
      <c r="C588" s="152" t="s">
        <v>2576</v>
      </c>
      <c r="D588" s="151">
        <v>561.26</v>
      </c>
    </row>
    <row r="589" spans="1:4" x14ac:dyDescent="0.3">
      <c r="A589" s="152" t="s">
        <v>4104</v>
      </c>
      <c r="B589" s="153" t="s">
        <v>4103</v>
      </c>
      <c r="C589" s="152" t="s">
        <v>2576</v>
      </c>
      <c r="D589" s="151">
        <v>624.15</v>
      </c>
    </row>
    <row r="590" spans="1:4" x14ac:dyDescent="0.3">
      <c r="A590" s="152" t="s">
        <v>4102</v>
      </c>
      <c r="B590" s="153" t="s">
        <v>4101</v>
      </c>
      <c r="C590" s="152" t="s">
        <v>172</v>
      </c>
      <c r="D590" s="151">
        <v>2007</v>
      </c>
    </row>
    <row r="591" spans="1:4" x14ac:dyDescent="0.3">
      <c r="A591" s="152" t="s">
        <v>4100</v>
      </c>
      <c r="B591" s="153" t="s">
        <v>4099</v>
      </c>
      <c r="C591" s="152" t="s">
        <v>172</v>
      </c>
      <c r="D591" s="151">
        <v>2524.7199999999998</v>
      </c>
    </row>
    <row r="592" spans="1:4" x14ac:dyDescent="0.3">
      <c r="A592" s="152" t="s">
        <v>4098</v>
      </c>
      <c r="B592" s="153" t="s">
        <v>4097</v>
      </c>
      <c r="C592" s="152" t="s">
        <v>172</v>
      </c>
      <c r="D592" s="151">
        <v>2965.84</v>
      </c>
    </row>
    <row r="593" spans="1:4" x14ac:dyDescent="0.3">
      <c r="A593" s="152" t="s">
        <v>4096</v>
      </c>
      <c r="B593" s="153" t="s">
        <v>4095</v>
      </c>
      <c r="C593" s="152" t="s">
        <v>172</v>
      </c>
      <c r="D593" s="151">
        <v>2783.56</v>
      </c>
    </row>
    <row r="594" spans="1:4" ht="16.2" x14ac:dyDescent="0.3">
      <c r="A594" s="152" t="s">
        <v>4094</v>
      </c>
      <c r="B594" s="153" t="s">
        <v>4093</v>
      </c>
      <c r="C594" s="152" t="s">
        <v>2525</v>
      </c>
      <c r="D594" s="151">
        <v>639.34</v>
      </c>
    </row>
    <row r="595" spans="1:4" ht="16.2" x14ac:dyDescent="0.3">
      <c r="A595" s="152" t="s">
        <v>4092</v>
      </c>
      <c r="B595" s="153" t="s">
        <v>4091</v>
      </c>
      <c r="C595" s="152" t="s">
        <v>2525</v>
      </c>
      <c r="D595" s="151">
        <v>698.53</v>
      </c>
    </row>
    <row r="596" spans="1:4" ht="16.2" x14ac:dyDescent="0.3">
      <c r="A596" s="152" t="s">
        <v>4090</v>
      </c>
      <c r="B596" s="153" t="s">
        <v>4089</v>
      </c>
      <c r="C596" s="152" t="s">
        <v>2525</v>
      </c>
      <c r="D596" s="151">
        <v>716.03</v>
      </c>
    </row>
    <row r="597" spans="1:4" ht="16.2" x14ac:dyDescent="0.3">
      <c r="A597" s="152" t="s">
        <v>4088</v>
      </c>
      <c r="B597" s="153" t="s">
        <v>3726</v>
      </c>
      <c r="C597" s="152" t="s">
        <v>2525</v>
      </c>
      <c r="D597" s="151">
        <v>741.74</v>
      </c>
    </row>
    <row r="598" spans="1:4" ht="16.2" x14ac:dyDescent="0.3">
      <c r="A598" s="152" t="s">
        <v>4087</v>
      </c>
      <c r="B598" s="153" t="s">
        <v>3724</v>
      </c>
      <c r="C598" s="152" t="s">
        <v>2525</v>
      </c>
      <c r="D598" s="151">
        <v>760.25</v>
      </c>
    </row>
    <row r="599" spans="1:4" ht="16.2" x14ac:dyDescent="0.3">
      <c r="A599" s="152" t="s">
        <v>4086</v>
      </c>
      <c r="B599" s="153" t="s">
        <v>4085</v>
      </c>
      <c r="C599" s="152" t="s">
        <v>2525</v>
      </c>
      <c r="D599" s="151">
        <v>784.16</v>
      </c>
    </row>
    <row r="600" spans="1:4" ht="16.2" x14ac:dyDescent="0.3">
      <c r="A600" s="152" t="s">
        <v>4084</v>
      </c>
      <c r="B600" s="153" t="s">
        <v>3718</v>
      </c>
      <c r="C600" s="152" t="s">
        <v>2525</v>
      </c>
      <c r="D600" s="151">
        <v>797.54</v>
      </c>
    </row>
    <row r="601" spans="1:4" ht="16.2" x14ac:dyDescent="0.3">
      <c r="A601" s="152" t="s">
        <v>4083</v>
      </c>
      <c r="B601" s="153" t="s">
        <v>2740</v>
      </c>
      <c r="C601" s="152" t="s">
        <v>2525</v>
      </c>
      <c r="D601" s="151">
        <v>641.44000000000005</v>
      </c>
    </row>
    <row r="602" spans="1:4" ht="16.2" x14ac:dyDescent="0.3">
      <c r="A602" s="152" t="s">
        <v>4082</v>
      </c>
      <c r="B602" s="153" t="s">
        <v>4081</v>
      </c>
      <c r="C602" s="152" t="s">
        <v>2525</v>
      </c>
      <c r="D602" s="151">
        <v>2364.63</v>
      </c>
    </row>
    <row r="603" spans="1:4" ht="16.2" x14ac:dyDescent="0.3">
      <c r="A603" s="152" t="s">
        <v>4080</v>
      </c>
      <c r="B603" s="153" t="s">
        <v>4079</v>
      </c>
      <c r="C603" s="152" t="s">
        <v>2525</v>
      </c>
      <c r="D603" s="151">
        <v>99.06</v>
      </c>
    </row>
    <row r="604" spans="1:4" x14ac:dyDescent="0.3">
      <c r="A604" s="152" t="s">
        <v>4078</v>
      </c>
      <c r="B604" s="153" t="s">
        <v>4077</v>
      </c>
      <c r="C604" s="152" t="s">
        <v>2629</v>
      </c>
      <c r="D604" s="151">
        <v>4.3899999999999997</v>
      </c>
    </row>
    <row r="605" spans="1:4" ht="16.2" x14ac:dyDescent="0.3">
      <c r="A605" s="152" t="s">
        <v>4076</v>
      </c>
      <c r="B605" s="153" t="s">
        <v>3716</v>
      </c>
      <c r="C605" s="152" t="s">
        <v>2525</v>
      </c>
      <c r="D605" s="151">
        <v>842.01</v>
      </c>
    </row>
    <row r="606" spans="1:4" ht="16.2" x14ac:dyDescent="0.3">
      <c r="A606" s="152" t="s">
        <v>4075</v>
      </c>
      <c r="B606" s="153" t="s">
        <v>3511</v>
      </c>
      <c r="C606" s="152" t="s">
        <v>2525</v>
      </c>
      <c r="D606" s="151">
        <v>943.44</v>
      </c>
    </row>
    <row r="607" spans="1:4" ht="16.2" x14ac:dyDescent="0.3">
      <c r="A607" s="152" t="s">
        <v>4074</v>
      </c>
      <c r="B607" s="153" t="s">
        <v>3509</v>
      </c>
      <c r="C607" s="152" t="s">
        <v>2525</v>
      </c>
      <c r="D607" s="151">
        <v>981.28</v>
      </c>
    </row>
    <row r="608" spans="1:4" x14ac:dyDescent="0.3">
      <c r="A608" s="152" t="s">
        <v>4073</v>
      </c>
      <c r="B608" s="153" t="s">
        <v>4072</v>
      </c>
      <c r="C608" s="152" t="s">
        <v>2576</v>
      </c>
      <c r="D608" s="151">
        <v>261.38</v>
      </c>
    </row>
    <row r="609" spans="1:4" x14ac:dyDescent="0.3">
      <c r="A609" s="152" t="s">
        <v>4071</v>
      </c>
      <c r="B609" s="153" t="s">
        <v>4070</v>
      </c>
      <c r="C609" s="152" t="s">
        <v>2576</v>
      </c>
      <c r="D609" s="151">
        <v>267.69</v>
      </c>
    </row>
    <row r="610" spans="1:4" x14ac:dyDescent="0.3">
      <c r="A610" s="152" t="s">
        <v>4069</v>
      </c>
      <c r="B610" s="153" t="s">
        <v>4068</v>
      </c>
      <c r="C610" s="152" t="s">
        <v>2576</v>
      </c>
      <c r="D610" s="151">
        <v>283.25</v>
      </c>
    </row>
    <row r="611" spans="1:4" x14ac:dyDescent="0.3">
      <c r="A611" s="152" t="s">
        <v>4067</v>
      </c>
      <c r="B611" s="153" t="s">
        <v>4066</v>
      </c>
      <c r="C611" s="152" t="s">
        <v>2576</v>
      </c>
      <c r="D611" s="151">
        <v>284.24</v>
      </c>
    </row>
    <row r="612" spans="1:4" x14ac:dyDescent="0.3">
      <c r="A612" s="152" t="s">
        <v>4065</v>
      </c>
      <c r="B612" s="153" t="s">
        <v>4064</v>
      </c>
      <c r="C612" s="152" t="s">
        <v>2576</v>
      </c>
      <c r="D612" s="151">
        <v>804.17</v>
      </c>
    </row>
    <row r="613" spans="1:4" x14ac:dyDescent="0.3">
      <c r="A613" s="152" t="s">
        <v>4063</v>
      </c>
      <c r="B613" s="153" t="s">
        <v>4062</v>
      </c>
      <c r="C613" s="152" t="s">
        <v>2576</v>
      </c>
      <c r="D613" s="151">
        <v>1000.7</v>
      </c>
    </row>
    <row r="614" spans="1:4" x14ac:dyDescent="0.3">
      <c r="A614" s="152" t="s">
        <v>4061</v>
      </c>
      <c r="B614" s="153" t="s">
        <v>4060</v>
      </c>
      <c r="C614" s="152" t="s">
        <v>2576</v>
      </c>
      <c r="D614" s="151">
        <v>1142.3800000000001</v>
      </c>
    </row>
    <row r="615" spans="1:4" x14ac:dyDescent="0.3">
      <c r="A615" s="152" t="s">
        <v>4059</v>
      </c>
      <c r="B615" s="153" t="s">
        <v>4058</v>
      </c>
      <c r="C615" s="152" t="s">
        <v>2576</v>
      </c>
      <c r="D615" s="151">
        <v>1469.85</v>
      </c>
    </row>
    <row r="616" spans="1:4" x14ac:dyDescent="0.3">
      <c r="A616" s="152" t="s">
        <v>4057</v>
      </c>
      <c r="B616" s="153" t="s">
        <v>4056</v>
      </c>
      <c r="C616" s="152" t="s">
        <v>2576</v>
      </c>
      <c r="D616" s="151">
        <v>1217.82</v>
      </c>
    </row>
    <row r="617" spans="1:4" x14ac:dyDescent="0.3">
      <c r="A617" s="152" t="s">
        <v>4055</v>
      </c>
      <c r="B617" s="153" t="s">
        <v>4054</v>
      </c>
      <c r="C617" s="152" t="s">
        <v>2576</v>
      </c>
      <c r="D617" s="151">
        <v>1511.15</v>
      </c>
    </row>
    <row r="618" spans="1:4" x14ac:dyDescent="0.3">
      <c r="A618" s="152" t="s">
        <v>4053</v>
      </c>
      <c r="B618" s="153" t="s">
        <v>4052</v>
      </c>
      <c r="C618" s="152" t="s">
        <v>2576</v>
      </c>
      <c r="D618" s="151">
        <v>1719.59</v>
      </c>
    </row>
    <row r="619" spans="1:4" x14ac:dyDescent="0.3">
      <c r="A619" s="152" t="s">
        <v>4051</v>
      </c>
      <c r="B619" s="153" t="s">
        <v>4050</v>
      </c>
      <c r="C619" s="152" t="s">
        <v>2576</v>
      </c>
      <c r="D619" s="151">
        <v>2193</v>
      </c>
    </row>
    <row r="620" spans="1:4" x14ac:dyDescent="0.3">
      <c r="A620" s="152" t="s">
        <v>4049</v>
      </c>
      <c r="B620" s="153" t="s">
        <v>4048</v>
      </c>
      <c r="C620" s="152" t="s">
        <v>2576</v>
      </c>
      <c r="D620" s="151">
        <v>16.12</v>
      </c>
    </row>
    <row r="621" spans="1:4" x14ac:dyDescent="0.3">
      <c r="A621" s="152" t="s">
        <v>4047</v>
      </c>
      <c r="B621" s="153" t="s">
        <v>4046</v>
      </c>
      <c r="C621" s="152" t="s">
        <v>2576</v>
      </c>
      <c r="D621" s="151">
        <v>23.3</v>
      </c>
    </row>
    <row r="622" spans="1:4" ht="16.2" x14ac:dyDescent="0.3">
      <c r="A622" s="152" t="s">
        <v>4045</v>
      </c>
      <c r="B622" s="153" t="s">
        <v>2736</v>
      </c>
      <c r="C622" s="152" t="s">
        <v>2525</v>
      </c>
      <c r="D622" s="151">
        <v>322.06</v>
      </c>
    </row>
    <row r="623" spans="1:4" ht="16.2" x14ac:dyDescent="0.3">
      <c r="A623" s="152" t="s">
        <v>4044</v>
      </c>
      <c r="B623" s="153" t="s">
        <v>2734</v>
      </c>
      <c r="C623" s="152" t="s">
        <v>2525</v>
      </c>
      <c r="D623" s="151">
        <v>488.91</v>
      </c>
    </row>
    <row r="624" spans="1:4" ht="16.2" x14ac:dyDescent="0.3">
      <c r="A624" s="152" t="s">
        <v>4043</v>
      </c>
      <c r="B624" s="153" t="s">
        <v>2732</v>
      </c>
      <c r="C624" s="152" t="s">
        <v>2525</v>
      </c>
      <c r="D624" s="151">
        <v>201.99</v>
      </c>
    </row>
    <row r="625" spans="1:4" ht="16.2" x14ac:dyDescent="0.3">
      <c r="A625" s="152" t="s">
        <v>4042</v>
      </c>
      <c r="B625" s="153" t="s">
        <v>2552</v>
      </c>
      <c r="C625" s="152" t="s">
        <v>2525</v>
      </c>
      <c r="D625" s="151">
        <v>692.53</v>
      </c>
    </row>
    <row r="626" spans="1:4" ht="28.8" x14ac:dyDescent="0.3">
      <c r="A626" s="152" t="s">
        <v>4041</v>
      </c>
      <c r="B626" s="153" t="s">
        <v>2550</v>
      </c>
      <c r="C626" s="152" t="s">
        <v>2525</v>
      </c>
      <c r="D626" s="151">
        <v>801.15</v>
      </c>
    </row>
    <row r="627" spans="1:4" ht="28.8" x14ac:dyDescent="0.3">
      <c r="A627" s="152" t="s">
        <v>4040</v>
      </c>
      <c r="B627" s="153" t="s">
        <v>2548</v>
      </c>
      <c r="C627" s="152" t="s">
        <v>2525</v>
      </c>
      <c r="D627" s="151">
        <v>1044.3499999999999</v>
      </c>
    </row>
    <row r="628" spans="1:4" ht="16.2" x14ac:dyDescent="0.3">
      <c r="A628" s="152" t="s">
        <v>4039</v>
      </c>
      <c r="B628" s="153" t="s">
        <v>2546</v>
      </c>
      <c r="C628" s="152" t="s">
        <v>2525</v>
      </c>
      <c r="D628" s="151">
        <v>579.4</v>
      </c>
    </row>
    <row r="629" spans="1:4" ht="28.8" x14ac:dyDescent="0.3">
      <c r="A629" s="152" t="s">
        <v>4038</v>
      </c>
      <c r="B629" s="153" t="s">
        <v>2544</v>
      </c>
      <c r="C629" s="152" t="s">
        <v>2525</v>
      </c>
      <c r="D629" s="151">
        <v>641.67999999999995</v>
      </c>
    </row>
    <row r="630" spans="1:4" ht="28.8" x14ac:dyDescent="0.3">
      <c r="A630" s="152" t="s">
        <v>4037</v>
      </c>
      <c r="B630" s="153" t="s">
        <v>2542</v>
      </c>
      <c r="C630" s="152" t="s">
        <v>2525</v>
      </c>
      <c r="D630" s="151">
        <v>813.78</v>
      </c>
    </row>
    <row r="631" spans="1:4" ht="28.8" x14ac:dyDescent="0.3">
      <c r="A631" s="152" t="s">
        <v>4036</v>
      </c>
      <c r="B631" s="153" t="s">
        <v>2540</v>
      </c>
      <c r="C631" s="152" t="s">
        <v>2522</v>
      </c>
      <c r="D631" s="151">
        <v>481.25</v>
      </c>
    </row>
    <row r="632" spans="1:4" ht="28.8" x14ac:dyDescent="0.3">
      <c r="A632" s="152" t="s">
        <v>4035</v>
      </c>
      <c r="B632" s="153" t="s">
        <v>2538</v>
      </c>
      <c r="C632" s="152" t="s">
        <v>2522</v>
      </c>
      <c r="D632" s="151">
        <v>414.43</v>
      </c>
    </row>
    <row r="633" spans="1:4" ht="28.8" x14ac:dyDescent="0.3">
      <c r="A633" s="152" t="s">
        <v>4034</v>
      </c>
      <c r="B633" s="153" t="s">
        <v>2536</v>
      </c>
      <c r="C633" s="152" t="s">
        <v>2522</v>
      </c>
      <c r="D633" s="151">
        <v>500.97</v>
      </c>
    </row>
    <row r="634" spans="1:4" ht="28.8" x14ac:dyDescent="0.3">
      <c r="A634" s="152" t="s">
        <v>4033</v>
      </c>
      <c r="B634" s="153" t="s">
        <v>2534</v>
      </c>
      <c r="C634" s="152" t="s">
        <v>2522</v>
      </c>
      <c r="D634" s="151">
        <v>425.87</v>
      </c>
    </row>
    <row r="635" spans="1:4" ht="28.8" x14ac:dyDescent="0.3">
      <c r="A635" s="152" t="s">
        <v>4032</v>
      </c>
      <c r="B635" s="153" t="s">
        <v>2532</v>
      </c>
      <c r="C635" s="152" t="s">
        <v>2522</v>
      </c>
      <c r="D635" s="151">
        <v>520.70000000000005</v>
      </c>
    </row>
    <row r="636" spans="1:4" ht="28.8" x14ac:dyDescent="0.3">
      <c r="A636" s="152" t="s">
        <v>4031</v>
      </c>
      <c r="B636" s="153" t="s">
        <v>2530</v>
      </c>
      <c r="C636" s="152" t="s">
        <v>2522</v>
      </c>
      <c r="D636" s="151">
        <v>440.87</v>
      </c>
    </row>
    <row r="637" spans="1:4" ht="28.8" x14ac:dyDescent="0.3">
      <c r="A637" s="152" t="s">
        <v>4030</v>
      </c>
      <c r="B637" s="153" t="s">
        <v>2528</v>
      </c>
      <c r="C637" s="152" t="s">
        <v>2525</v>
      </c>
      <c r="D637" s="151">
        <v>851.24</v>
      </c>
    </row>
    <row r="638" spans="1:4" ht="28.8" x14ac:dyDescent="0.3">
      <c r="A638" s="152" t="s">
        <v>4029</v>
      </c>
      <c r="B638" s="153" t="s">
        <v>2526</v>
      </c>
      <c r="C638" s="152" t="s">
        <v>2522</v>
      </c>
      <c r="D638" s="151">
        <v>668.54</v>
      </c>
    </row>
    <row r="639" spans="1:4" ht="16.2" x14ac:dyDescent="0.3">
      <c r="A639" s="152" t="s">
        <v>4028</v>
      </c>
      <c r="B639" s="153" t="s">
        <v>4027</v>
      </c>
      <c r="C639" s="152" t="s">
        <v>2525</v>
      </c>
      <c r="D639" s="151">
        <v>986.95</v>
      </c>
    </row>
    <row r="640" spans="1:4" ht="16.2" x14ac:dyDescent="0.3">
      <c r="A640" s="152" t="s">
        <v>4026</v>
      </c>
      <c r="B640" s="153" t="s">
        <v>4025</v>
      </c>
      <c r="C640" s="152" t="s">
        <v>2525</v>
      </c>
      <c r="D640" s="151">
        <v>924.8</v>
      </c>
    </row>
    <row r="641" spans="1:4" ht="16.2" x14ac:dyDescent="0.3">
      <c r="A641" s="152" t="s">
        <v>4024</v>
      </c>
      <c r="B641" s="153" t="s">
        <v>4023</v>
      </c>
      <c r="C641" s="152" t="s">
        <v>2525</v>
      </c>
      <c r="D641" s="151">
        <v>1360.8</v>
      </c>
    </row>
    <row r="642" spans="1:4" ht="16.2" x14ac:dyDescent="0.3">
      <c r="A642" s="152" t="s">
        <v>4022</v>
      </c>
      <c r="B642" s="153" t="s">
        <v>4021</v>
      </c>
      <c r="C642" s="152" t="s">
        <v>2525</v>
      </c>
      <c r="D642" s="151">
        <v>452.08</v>
      </c>
    </row>
    <row r="643" spans="1:4" ht="16.2" x14ac:dyDescent="0.3">
      <c r="A643" s="152" t="s">
        <v>4020</v>
      </c>
      <c r="B643" s="153" t="s">
        <v>4019</v>
      </c>
      <c r="C643" s="152" t="s">
        <v>2525</v>
      </c>
      <c r="D643" s="151">
        <v>818.99</v>
      </c>
    </row>
    <row r="644" spans="1:4" ht="16.2" x14ac:dyDescent="0.3">
      <c r="A644" s="152" t="s">
        <v>4018</v>
      </c>
      <c r="B644" s="153" t="s">
        <v>4017</v>
      </c>
      <c r="C644" s="152" t="s">
        <v>2525</v>
      </c>
      <c r="D644" s="151">
        <v>715.13</v>
      </c>
    </row>
    <row r="645" spans="1:4" ht="16.2" x14ac:dyDescent="0.3">
      <c r="A645" s="152" t="s">
        <v>4016</v>
      </c>
      <c r="B645" s="153" t="s">
        <v>4015</v>
      </c>
      <c r="C645" s="152" t="s">
        <v>2522</v>
      </c>
      <c r="D645" s="151">
        <v>53.44</v>
      </c>
    </row>
    <row r="646" spans="1:4" x14ac:dyDescent="0.3">
      <c r="A646" s="152" t="s">
        <v>4014</v>
      </c>
      <c r="B646" s="153" t="s">
        <v>2648</v>
      </c>
      <c r="C646" s="152" t="s">
        <v>2629</v>
      </c>
      <c r="D646" s="151">
        <v>81.55</v>
      </c>
    </row>
    <row r="647" spans="1:4" x14ac:dyDescent="0.3">
      <c r="A647" s="152" t="s">
        <v>4013</v>
      </c>
      <c r="B647" s="153" t="s">
        <v>4012</v>
      </c>
      <c r="C647" s="152" t="s">
        <v>2576</v>
      </c>
      <c r="D647" s="151">
        <v>56.32</v>
      </c>
    </row>
    <row r="648" spans="1:4" x14ac:dyDescent="0.3">
      <c r="A648" s="152" t="s">
        <v>4011</v>
      </c>
      <c r="B648" s="153" t="s">
        <v>4010</v>
      </c>
      <c r="C648" s="152" t="s">
        <v>2576</v>
      </c>
      <c r="D648" s="151">
        <v>51</v>
      </c>
    </row>
    <row r="649" spans="1:4" x14ac:dyDescent="0.3">
      <c r="A649" s="152" t="s">
        <v>4009</v>
      </c>
      <c r="B649" s="153" t="s">
        <v>4008</v>
      </c>
      <c r="C649" s="152" t="s">
        <v>2576</v>
      </c>
      <c r="D649" s="151">
        <v>41.95</v>
      </c>
    </row>
    <row r="650" spans="1:4" x14ac:dyDescent="0.3">
      <c r="A650" s="152" t="s">
        <v>4007</v>
      </c>
      <c r="B650" s="153" t="s">
        <v>4006</v>
      </c>
      <c r="C650" s="152" t="s">
        <v>2576</v>
      </c>
      <c r="D650" s="151">
        <v>62.02</v>
      </c>
    </row>
    <row r="651" spans="1:4" x14ac:dyDescent="0.3">
      <c r="A651" s="152" t="s">
        <v>4005</v>
      </c>
      <c r="B651" s="153" t="s">
        <v>4004</v>
      </c>
      <c r="C651" s="152" t="s">
        <v>2576</v>
      </c>
      <c r="D651" s="151">
        <v>42.35</v>
      </c>
    </row>
    <row r="652" spans="1:4" x14ac:dyDescent="0.3">
      <c r="A652" s="152" t="s">
        <v>4003</v>
      </c>
      <c r="B652" s="153" t="s">
        <v>4002</v>
      </c>
      <c r="C652" s="152" t="s">
        <v>2576</v>
      </c>
      <c r="D652" s="151">
        <v>50.4</v>
      </c>
    </row>
    <row r="653" spans="1:4" x14ac:dyDescent="0.3">
      <c r="A653" s="152" t="s">
        <v>4001</v>
      </c>
      <c r="B653" s="153" t="s">
        <v>4000</v>
      </c>
      <c r="C653" s="152" t="s">
        <v>2576</v>
      </c>
      <c r="D653" s="151">
        <v>39.61</v>
      </c>
    </row>
    <row r="654" spans="1:4" x14ac:dyDescent="0.3">
      <c r="A654" s="152" t="s">
        <v>3999</v>
      </c>
      <c r="B654" s="153" t="s">
        <v>3998</v>
      </c>
      <c r="C654" s="152" t="s">
        <v>2576</v>
      </c>
      <c r="D654" s="151">
        <v>47.54</v>
      </c>
    </row>
    <row r="655" spans="1:4" x14ac:dyDescent="0.3">
      <c r="A655" s="152" t="s">
        <v>3997</v>
      </c>
      <c r="B655" s="153" t="s">
        <v>3480</v>
      </c>
      <c r="C655" s="152" t="s">
        <v>2576</v>
      </c>
      <c r="D655" s="151">
        <v>25.9</v>
      </c>
    </row>
    <row r="656" spans="1:4" x14ac:dyDescent="0.3">
      <c r="A656" s="152" t="s">
        <v>3996</v>
      </c>
      <c r="B656" s="153" t="s">
        <v>3995</v>
      </c>
      <c r="C656" s="152" t="s">
        <v>2576</v>
      </c>
      <c r="D656" s="151">
        <v>114.03</v>
      </c>
    </row>
    <row r="657" spans="1:4" x14ac:dyDescent="0.3">
      <c r="A657" s="152" t="s">
        <v>3994</v>
      </c>
      <c r="B657" s="153" t="s">
        <v>3478</v>
      </c>
      <c r="C657" s="152" t="s">
        <v>2576</v>
      </c>
      <c r="D657" s="151">
        <v>202.18</v>
      </c>
    </row>
    <row r="658" spans="1:4" x14ac:dyDescent="0.3">
      <c r="A658" s="152" t="s">
        <v>3993</v>
      </c>
      <c r="B658" s="153" t="s">
        <v>3476</v>
      </c>
      <c r="C658" s="152" t="s">
        <v>2576</v>
      </c>
      <c r="D658" s="151">
        <v>116.56</v>
      </c>
    </row>
    <row r="659" spans="1:4" x14ac:dyDescent="0.3">
      <c r="A659" s="152" t="s">
        <v>3992</v>
      </c>
      <c r="B659" s="153" t="s">
        <v>3474</v>
      </c>
      <c r="C659" s="152" t="s">
        <v>2576</v>
      </c>
      <c r="D659" s="151">
        <v>149.47</v>
      </c>
    </row>
    <row r="660" spans="1:4" ht="16.2" x14ac:dyDescent="0.3">
      <c r="A660" s="152" t="s">
        <v>3991</v>
      </c>
      <c r="B660" s="153" t="s">
        <v>3990</v>
      </c>
      <c r="C660" s="152" t="s">
        <v>2525</v>
      </c>
      <c r="D660" s="151">
        <v>97.64</v>
      </c>
    </row>
    <row r="661" spans="1:4" ht="16.2" x14ac:dyDescent="0.3">
      <c r="A661" s="152" t="s">
        <v>3989</v>
      </c>
      <c r="B661" s="153" t="s">
        <v>3988</v>
      </c>
      <c r="C661" s="152" t="s">
        <v>2522</v>
      </c>
      <c r="D661" s="151">
        <v>824.64</v>
      </c>
    </row>
    <row r="662" spans="1:4" ht="16.2" x14ac:dyDescent="0.3">
      <c r="A662" s="152" t="s">
        <v>3987</v>
      </c>
      <c r="B662" s="153" t="s">
        <v>3986</v>
      </c>
      <c r="C662" s="152" t="s">
        <v>2522</v>
      </c>
      <c r="D662" s="151">
        <v>988.96</v>
      </c>
    </row>
    <row r="663" spans="1:4" ht="16.2" x14ac:dyDescent="0.3">
      <c r="A663" s="152" t="s">
        <v>3985</v>
      </c>
      <c r="B663" s="153" t="s">
        <v>3984</v>
      </c>
      <c r="C663" s="152" t="s">
        <v>2522</v>
      </c>
      <c r="D663" s="151">
        <v>1180.53</v>
      </c>
    </row>
    <row r="664" spans="1:4" ht="16.2" x14ac:dyDescent="0.3">
      <c r="A664" s="152" t="s">
        <v>3983</v>
      </c>
      <c r="B664" s="153" t="s">
        <v>3982</v>
      </c>
      <c r="C664" s="152" t="s">
        <v>2522</v>
      </c>
      <c r="D664" s="151">
        <v>1431.62</v>
      </c>
    </row>
    <row r="665" spans="1:4" ht="28.8" x14ac:dyDescent="0.3">
      <c r="A665" s="152" t="s">
        <v>3981</v>
      </c>
      <c r="B665" s="153" t="s">
        <v>3980</v>
      </c>
      <c r="C665" s="152" t="s">
        <v>2522</v>
      </c>
      <c r="D665" s="151">
        <v>1257.6099999999999</v>
      </c>
    </row>
    <row r="666" spans="1:4" ht="28.8" x14ac:dyDescent="0.3">
      <c r="A666" s="152" t="s">
        <v>3979</v>
      </c>
      <c r="B666" s="153" t="s">
        <v>3978</v>
      </c>
      <c r="C666" s="152" t="s">
        <v>2522</v>
      </c>
      <c r="D666" s="151">
        <v>1519.74</v>
      </c>
    </row>
    <row r="667" spans="1:4" ht="28.8" x14ac:dyDescent="0.3">
      <c r="A667" s="152" t="s">
        <v>3977</v>
      </c>
      <c r="B667" s="153" t="s">
        <v>3976</v>
      </c>
      <c r="C667" s="152" t="s">
        <v>2522</v>
      </c>
      <c r="D667" s="151">
        <v>1783.86</v>
      </c>
    </row>
    <row r="668" spans="1:4" ht="28.8" x14ac:dyDescent="0.3">
      <c r="A668" s="152" t="s">
        <v>3975</v>
      </c>
      <c r="B668" s="153" t="s">
        <v>3974</v>
      </c>
      <c r="C668" s="152" t="s">
        <v>2522</v>
      </c>
      <c r="D668" s="151">
        <v>2235.52</v>
      </c>
    </row>
    <row r="669" spans="1:4" ht="28.8" x14ac:dyDescent="0.3">
      <c r="A669" s="152" t="s">
        <v>3973</v>
      </c>
      <c r="B669" s="153" t="s">
        <v>3972</v>
      </c>
      <c r="C669" s="152" t="s">
        <v>2522</v>
      </c>
      <c r="D669" s="151">
        <v>940.45</v>
      </c>
    </row>
    <row r="670" spans="1:4" ht="28.8" x14ac:dyDescent="0.3">
      <c r="A670" s="152" t="s">
        <v>3971</v>
      </c>
      <c r="B670" s="153" t="s">
        <v>3970</v>
      </c>
      <c r="C670" s="152" t="s">
        <v>2522</v>
      </c>
      <c r="D670" s="151">
        <v>982.3</v>
      </c>
    </row>
    <row r="671" spans="1:4" ht="28.8" x14ac:dyDescent="0.3">
      <c r="A671" s="152" t="s">
        <v>3969</v>
      </c>
      <c r="B671" s="153" t="s">
        <v>3968</v>
      </c>
      <c r="C671" s="152" t="s">
        <v>2522</v>
      </c>
      <c r="D671" s="151">
        <v>1184.94</v>
      </c>
    </row>
    <row r="672" spans="1:4" ht="28.8" x14ac:dyDescent="0.3">
      <c r="A672" s="152" t="s">
        <v>3967</v>
      </c>
      <c r="B672" s="153" t="s">
        <v>3966</v>
      </c>
      <c r="C672" s="152" t="s">
        <v>2522</v>
      </c>
      <c r="D672" s="151">
        <v>1030.78</v>
      </c>
    </row>
    <row r="673" spans="1:4" ht="28.8" x14ac:dyDescent="0.3">
      <c r="A673" s="152" t="s">
        <v>3965</v>
      </c>
      <c r="B673" s="153" t="s">
        <v>3964</v>
      </c>
      <c r="C673" s="152" t="s">
        <v>2522</v>
      </c>
      <c r="D673" s="151">
        <v>1184.94</v>
      </c>
    </row>
    <row r="674" spans="1:4" ht="28.8" x14ac:dyDescent="0.3">
      <c r="A674" s="152" t="s">
        <v>3963</v>
      </c>
      <c r="B674" s="153" t="s">
        <v>3962</v>
      </c>
      <c r="C674" s="152" t="s">
        <v>2522</v>
      </c>
      <c r="D674" s="151">
        <v>1244.45</v>
      </c>
    </row>
    <row r="675" spans="1:4" ht="28.8" x14ac:dyDescent="0.3">
      <c r="A675" s="152" t="s">
        <v>3961</v>
      </c>
      <c r="B675" s="153" t="s">
        <v>3960</v>
      </c>
      <c r="C675" s="152" t="s">
        <v>2522</v>
      </c>
      <c r="D675" s="151">
        <v>1244.45</v>
      </c>
    </row>
    <row r="676" spans="1:4" ht="28.8" x14ac:dyDescent="0.3">
      <c r="A676" s="152" t="s">
        <v>3959</v>
      </c>
      <c r="B676" s="153" t="s">
        <v>3958</v>
      </c>
      <c r="C676" s="152" t="s">
        <v>2522</v>
      </c>
      <c r="D676" s="151">
        <v>1436.02</v>
      </c>
    </row>
    <row r="677" spans="1:4" ht="28.8" x14ac:dyDescent="0.3">
      <c r="A677" s="152" t="s">
        <v>3957</v>
      </c>
      <c r="B677" s="153" t="s">
        <v>3956</v>
      </c>
      <c r="C677" s="152" t="s">
        <v>2522</v>
      </c>
      <c r="D677" s="151">
        <v>1436.02</v>
      </c>
    </row>
    <row r="678" spans="1:4" ht="28.8" x14ac:dyDescent="0.3">
      <c r="A678" s="152" t="s">
        <v>3955</v>
      </c>
      <c r="B678" s="153" t="s">
        <v>3954</v>
      </c>
      <c r="C678" s="152" t="s">
        <v>2522</v>
      </c>
      <c r="D678" s="151">
        <v>1508.73</v>
      </c>
    </row>
    <row r="679" spans="1:4" ht="28.8" x14ac:dyDescent="0.3">
      <c r="A679" s="152" t="s">
        <v>3953</v>
      </c>
      <c r="B679" s="153" t="s">
        <v>3952</v>
      </c>
      <c r="C679" s="152" t="s">
        <v>2522</v>
      </c>
      <c r="D679" s="151">
        <v>1620.29</v>
      </c>
    </row>
    <row r="680" spans="1:4" ht="28.8" x14ac:dyDescent="0.3">
      <c r="A680" s="152" t="s">
        <v>3951</v>
      </c>
      <c r="B680" s="153" t="s">
        <v>3950</v>
      </c>
      <c r="C680" s="152" t="s">
        <v>2522</v>
      </c>
      <c r="D680" s="151">
        <v>1667.28</v>
      </c>
    </row>
    <row r="681" spans="1:4" ht="28.8" x14ac:dyDescent="0.3">
      <c r="A681" s="152" t="s">
        <v>3949</v>
      </c>
      <c r="B681" s="153" t="s">
        <v>3948</v>
      </c>
      <c r="C681" s="152" t="s">
        <v>2522</v>
      </c>
      <c r="D681" s="151">
        <v>737.82</v>
      </c>
    </row>
    <row r="682" spans="1:4" ht="28.8" x14ac:dyDescent="0.3">
      <c r="A682" s="152" t="s">
        <v>3947</v>
      </c>
      <c r="B682" s="153" t="s">
        <v>3946</v>
      </c>
      <c r="C682" s="152" t="s">
        <v>2522</v>
      </c>
      <c r="D682" s="151">
        <v>788.88</v>
      </c>
    </row>
    <row r="683" spans="1:4" ht="28.8" x14ac:dyDescent="0.3">
      <c r="A683" s="152" t="s">
        <v>3945</v>
      </c>
      <c r="B683" s="153" t="s">
        <v>3944</v>
      </c>
      <c r="C683" s="152" t="s">
        <v>2522</v>
      </c>
      <c r="D683" s="151">
        <v>952.97</v>
      </c>
    </row>
    <row r="684" spans="1:4" ht="28.8" x14ac:dyDescent="0.3">
      <c r="A684" s="152" t="s">
        <v>3943</v>
      </c>
      <c r="B684" s="153" t="s">
        <v>3942</v>
      </c>
      <c r="C684" s="152" t="s">
        <v>2522</v>
      </c>
      <c r="D684" s="151">
        <v>1137.25</v>
      </c>
    </row>
    <row r="685" spans="1:4" ht="28.8" x14ac:dyDescent="0.3">
      <c r="A685" s="152" t="s">
        <v>3941</v>
      </c>
      <c r="B685" s="153" t="s">
        <v>3940</v>
      </c>
      <c r="C685" s="152" t="s">
        <v>2522</v>
      </c>
      <c r="D685" s="151">
        <v>1444.46</v>
      </c>
    </row>
    <row r="686" spans="1:4" ht="28.8" x14ac:dyDescent="0.3">
      <c r="A686" s="152" t="s">
        <v>3939</v>
      </c>
      <c r="B686" s="153" t="s">
        <v>3938</v>
      </c>
      <c r="C686" s="152" t="s">
        <v>2522</v>
      </c>
      <c r="D686" s="151">
        <v>1010.14</v>
      </c>
    </row>
    <row r="687" spans="1:4" ht="28.8" x14ac:dyDescent="0.3">
      <c r="A687" s="152" t="s">
        <v>3937</v>
      </c>
      <c r="B687" s="153" t="s">
        <v>3936</v>
      </c>
      <c r="C687" s="152" t="s">
        <v>2522</v>
      </c>
      <c r="D687" s="151">
        <v>1249.4000000000001</v>
      </c>
    </row>
    <row r="688" spans="1:4" ht="28.8" x14ac:dyDescent="0.3">
      <c r="A688" s="152" t="s">
        <v>3935</v>
      </c>
      <c r="B688" s="153" t="s">
        <v>3934</v>
      </c>
      <c r="C688" s="152" t="s">
        <v>2522</v>
      </c>
      <c r="D688" s="151">
        <v>1441.37</v>
      </c>
    </row>
    <row r="689" spans="1:4" ht="28.8" x14ac:dyDescent="0.3">
      <c r="A689" s="152" t="s">
        <v>3933</v>
      </c>
      <c r="B689" s="153" t="s">
        <v>3932</v>
      </c>
      <c r="C689" s="152" t="s">
        <v>2522</v>
      </c>
      <c r="D689" s="151">
        <v>1835.85</v>
      </c>
    </row>
    <row r="690" spans="1:4" ht="28.8" x14ac:dyDescent="0.3">
      <c r="A690" s="152" t="s">
        <v>3931</v>
      </c>
      <c r="B690" s="153" t="s">
        <v>3930</v>
      </c>
      <c r="C690" s="152" t="s">
        <v>2522</v>
      </c>
      <c r="D690" s="151">
        <v>2218.33</v>
      </c>
    </row>
    <row r="691" spans="1:4" ht="28.8" x14ac:dyDescent="0.3">
      <c r="A691" s="152" t="s">
        <v>3929</v>
      </c>
      <c r="B691" s="153" t="s">
        <v>3928</v>
      </c>
      <c r="C691" s="152" t="s">
        <v>2522</v>
      </c>
      <c r="D691" s="151">
        <v>733.51</v>
      </c>
    </row>
    <row r="692" spans="1:4" ht="28.8" x14ac:dyDescent="0.3">
      <c r="A692" s="152" t="s">
        <v>3927</v>
      </c>
      <c r="B692" s="153" t="s">
        <v>3926</v>
      </c>
      <c r="C692" s="152" t="s">
        <v>2522</v>
      </c>
      <c r="D692" s="151">
        <v>784.24</v>
      </c>
    </row>
    <row r="693" spans="1:4" ht="28.8" x14ac:dyDescent="0.3">
      <c r="A693" s="152" t="s">
        <v>3925</v>
      </c>
      <c r="B693" s="153" t="s">
        <v>3924</v>
      </c>
      <c r="C693" s="152" t="s">
        <v>2522</v>
      </c>
      <c r="D693" s="151">
        <v>831.46</v>
      </c>
    </row>
    <row r="694" spans="1:4" ht="28.8" x14ac:dyDescent="0.3">
      <c r="A694" s="152" t="s">
        <v>3923</v>
      </c>
      <c r="B694" s="153" t="s">
        <v>3922</v>
      </c>
      <c r="C694" s="152" t="s">
        <v>2522</v>
      </c>
      <c r="D694" s="151">
        <v>828.52</v>
      </c>
    </row>
    <row r="695" spans="1:4" ht="28.8" x14ac:dyDescent="0.3">
      <c r="A695" s="152" t="s">
        <v>3921</v>
      </c>
      <c r="B695" s="153" t="s">
        <v>3920</v>
      </c>
      <c r="C695" s="152" t="s">
        <v>2522</v>
      </c>
      <c r="D695" s="151">
        <v>945.63</v>
      </c>
    </row>
    <row r="696" spans="1:4" ht="28.8" x14ac:dyDescent="0.3">
      <c r="A696" s="152" t="s">
        <v>3919</v>
      </c>
      <c r="B696" s="153" t="s">
        <v>3918</v>
      </c>
      <c r="C696" s="152" t="s">
        <v>2522</v>
      </c>
      <c r="D696" s="151">
        <v>1044.26</v>
      </c>
    </row>
    <row r="697" spans="1:4" ht="28.8" x14ac:dyDescent="0.3">
      <c r="A697" s="152" t="s">
        <v>3917</v>
      </c>
      <c r="B697" s="153" t="s">
        <v>3916</v>
      </c>
      <c r="C697" s="152" t="s">
        <v>2522</v>
      </c>
      <c r="D697" s="151">
        <v>1018.89</v>
      </c>
    </row>
    <row r="698" spans="1:4" ht="28.8" x14ac:dyDescent="0.3">
      <c r="A698" s="152" t="s">
        <v>3915</v>
      </c>
      <c r="B698" s="153" t="s">
        <v>3914</v>
      </c>
      <c r="C698" s="152" t="s">
        <v>2522</v>
      </c>
      <c r="D698" s="151">
        <v>1166.43</v>
      </c>
    </row>
    <row r="699" spans="1:4" ht="28.8" x14ac:dyDescent="0.3">
      <c r="A699" s="152" t="s">
        <v>3913</v>
      </c>
      <c r="B699" s="153" t="s">
        <v>3912</v>
      </c>
      <c r="C699" s="152" t="s">
        <v>2522</v>
      </c>
      <c r="D699" s="151">
        <v>1246.72</v>
      </c>
    </row>
    <row r="700" spans="1:4" ht="28.8" x14ac:dyDescent="0.3">
      <c r="A700" s="152" t="s">
        <v>3911</v>
      </c>
      <c r="B700" s="153" t="s">
        <v>3910</v>
      </c>
      <c r="C700" s="152" t="s">
        <v>2522</v>
      </c>
      <c r="D700" s="151">
        <v>1211.6600000000001</v>
      </c>
    </row>
    <row r="701" spans="1:4" ht="28.8" x14ac:dyDescent="0.3">
      <c r="A701" s="152" t="s">
        <v>3909</v>
      </c>
      <c r="B701" s="153" t="s">
        <v>3908</v>
      </c>
      <c r="C701" s="152" t="s">
        <v>2522</v>
      </c>
      <c r="D701" s="151">
        <v>1328.38</v>
      </c>
    </row>
    <row r="702" spans="1:4" ht="28.8" x14ac:dyDescent="0.3">
      <c r="A702" s="152" t="s">
        <v>3907</v>
      </c>
      <c r="B702" s="153" t="s">
        <v>3906</v>
      </c>
      <c r="C702" s="152" t="s">
        <v>2522</v>
      </c>
      <c r="D702" s="151">
        <v>1376.26</v>
      </c>
    </row>
    <row r="703" spans="1:4" ht="28.8" x14ac:dyDescent="0.3">
      <c r="A703" s="152" t="s">
        <v>3905</v>
      </c>
      <c r="B703" s="153" t="s">
        <v>3904</v>
      </c>
      <c r="C703" s="152" t="s">
        <v>2522</v>
      </c>
      <c r="D703" s="151">
        <v>1345.7</v>
      </c>
    </row>
    <row r="704" spans="1:4" ht="28.8" x14ac:dyDescent="0.3">
      <c r="A704" s="152" t="s">
        <v>3903</v>
      </c>
      <c r="B704" s="153" t="s">
        <v>3902</v>
      </c>
      <c r="C704" s="152" t="s">
        <v>2522</v>
      </c>
      <c r="D704" s="151">
        <v>1595.13</v>
      </c>
    </row>
    <row r="705" spans="1:4" ht="28.8" x14ac:dyDescent="0.3">
      <c r="A705" s="152" t="s">
        <v>3901</v>
      </c>
      <c r="B705" s="153" t="s">
        <v>3900</v>
      </c>
      <c r="C705" s="152" t="s">
        <v>2522</v>
      </c>
      <c r="D705" s="151">
        <v>1964.06</v>
      </c>
    </row>
    <row r="706" spans="1:4" ht="28.8" x14ac:dyDescent="0.3">
      <c r="A706" s="152" t="s">
        <v>3899</v>
      </c>
      <c r="B706" s="153" t="s">
        <v>3898</v>
      </c>
      <c r="C706" s="152" t="s">
        <v>2522</v>
      </c>
      <c r="D706" s="151">
        <v>586.47</v>
      </c>
    </row>
    <row r="707" spans="1:4" ht="28.8" x14ac:dyDescent="0.3">
      <c r="A707" s="152" t="s">
        <v>3897</v>
      </c>
      <c r="B707" s="153" t="s">
        <v>3896</v>
      </c>
      <c r="C707" s="152" t="s">
        <v>2522</v>
      </c>
      <c r="D707" s="151">
        <v>724.02</v>
      </c>
    </row>
    <row r="708" spans="1:4" ht="28.8" x14ac:dyDescent="0.3">
      <c r="A708" s="152" t="s">
        <v>3895</v>
      </c>
      <c r="B708" s="153" t="s">
        <v>3894</v>
      </c>
      <c r="C708" s="152" t="s">
        <v>2522</v>
      </c>
      <c r="D708" s="151">
        <v>847.61</v>
      </c>
    </row>
    <row r="709" spans="1:4" ht="28.8" x14ac:dyDescent="0.3">
      <c r="A709" s="152" t="s">
        <v>3893</v>
      </c>
      <c r="B709" s="153" t="s">
        <v>3892</v>
      </c>
      <c r="C709" s="152" t="s">
        <v>2522</v>
      </c>
      <c r="D709" s="151">
        <v>964.03</v>
      </c>
    </row>
    <row r="710" spans="1:4" ht="28.8" x14ac:dyDescent="0.3">
      <c r="A710" s="152" t="s">
        <v>3891</v>
      </c>
      <c r="B710" s="153" t="s">
        <v>3890</v>
      </c>
      <c r="C710" s="152" t="s">
        <v>2522</v>
      </c>
      <c r="D710" s="151">
        <v>1080.53</v>
      </c>
    </row>
    <row r="711" spans="1:4" ht="28.8" x14ac:dyDescent="0.3">
      <c r="A711" s="152" t="s">
        <v>3889</v>
      </c>
      <c r="B711" s="153" t="s">
        <v>3888</v>
      </c>
      <c r="C711" s="152" t="s">
        <v>2522</v>
      </c>
      <c r="D711" s="151">
        <v>647.29999999999995</v>
      </c>
    </row>
    <row r="712" spans="1:4" ht="28.8" x14ac:dyDescent="0.3">
      <c r="A712" s="152" t="s">
        <v>3887</v>
      </c>
      <c r="B712" s="153" t="s">
        <v>3886</v>
      </c>
      <c r="C712" s="152" t="s">
        <v>2522</v>
      </c>
      <c r="D712" s="151">
        <v>724.02</v>
      </c>
    </row>
    <row r="713" spans="1:4" ht="28.8" x14ac:dyDescent="0.3">
      <c r="A713" s="152" t="s">
        <v>3885</v>
      </c>
      <c r="B713" s="153" t="s">
        <v>3884</v>
      </c>
      <c r="C713" s="152" t="s">
        <v>2522</v>
      </c>
      <c r="D713" s="151">
        <v>847.61</v>
      </c>
    </row>
    <row r="714" spans="1:4" ht="28.8" x14ac:dyDescent="0.3">
      <c r="A714" s="152" t="s">
        <v>3883</v>
      </c>
      <c r="B714" s="153" t="s">
        <v>3882</v>
      </c>
      <c r="C714" s="152" t="s">
        <v>2522</v>
      </c>
      <c r="D714" s="151">
        <v>784.42</v>
      </c>
    </row>
    <row r="715" spans="1:4" ht="28.8" x14ac:dyDescent="0.3">
      <c r="A715" s="152" t="s">
        <v>3881</v>
      </c>
      <c r="B715" s="153" t="s">
        <v>3880</v>
      </c>
      <c r="C715" s="152" t="s">
        <v>2522</v>
      </c>
      <c r="D715" s="151">
        <v>847.61</v>
      </c>
    </row>
    <row r="716" spans="1:4" ht="28.8" x14ac:dyDescent="0.3">
      <c r="A716" s="152" t="s">
        <v>3879</v>
      </c>
      <c r="B716" s="153" t="s">
        <v>3878</v>
      </c>
      <c r="C716" s="152" t="s">
        <v>2522</v>
      </c>
      <c r="D716" s="151">
        <v>964.03</v>
      </c>
    </row>
    <row r="717" spans="1:4" ht="28.8" x14ac:dyDescent="0.3">
      <c r="A717" s="152" t="s">
        <v>3877</v>
      </c>
      <c r="B717" s="153" t="s">
        <v>3876</v>
      </c>
      <c r="C717" s="152" t="s">
        <v>2522</v>
      </c>
      <c r="D717" s="151">
        <v>905.84</v>
      </c>
    </row>
    <row r="718" spans="1:4" ht="28.8" x14ac:dyDescent="0.3">
      <c r="A718" s="152" t="s">
        <v>3875</v>
      </c>
      <c r="B718" s="153" t="s">
        <v>3874</v>
      </c>
      <c r="C718" s="152" t="s">
        <v>2522</v>
      </c>
      <c r="D718" s="151">
        <v>1022.19</v>
      </c>
    </row>
    <row r="719" spans="1:4" ht="28.8" x14ac:dyDescent="0.3">
      <c r="A719" s="152" t="s">
        <v>3873</v>
      </c>
      <c r="B719" s="153" t="s">
        <v>3872</v>
      </c>
      <c r="C719" s="152" t="s">
        <v>2522</v>
      </c>
      <c r="D719" s="151">
        <v>1119.75</v>
      </c>
    </row>
    <row r="720" spans="1:4" ht="28.8" x14ac:dyDescent="0.3">
      <c r="A720" s="152" t="s">
        <v>3871</v>
      </c>
      <c r="B720" s="153" t="s">
        <v>3870</v>
      </c>
      <c r="C720" s="152" t="s">
        <v>2522</v>
      </c>
      <c r="D720" s="151">
        <v>1022.19</v>
      </c>
    </row>
    <row r="721" spans="1:4" ht="28.8" x14ac:dyDescent="0.3">
      <c r="A721" s="152" t="s">
        <v>3869</v>
      </c>
      <c r="B721" s="153" t="s">
        <v>3868</v>
      </c>
      <c r="C721" s="152" t="s">
        <v>2522</v>
      </c>
      <c r="D721" s="151">
        <v>1144.55</v>
      </c>
    </row>
    <row r="722" spans="1:4" ht="28.8" x14ac:dyDescent="0.3">
      <c r="A722" s="152" t="s">
        <v>3867</v>
      </c>
      <c r="B722" s="153" t="s">
        <v>3866</v>
      </c>
      <c r="C722" s="152" t="s">
        <v>2522</v>
      </c>
      <c r="D722" s="151">
        <v>1242.8599999999999</v>
      </c>
    </row>
    <row r="723" spans="1:4" ht="28.8" x14ac:dyDescent="0.3">
      <c r="A723" s="152" t="s">
        <v>3865</v>
      </c>
      <c r="B723" s="153" t="s">
        <v>3864</v>
      </c>
      <c r="C723" s="152" t="s">
        <v>2522</v>
      </c>
      <c r="D723" s="151">
        <v>1138.57</v>
      </c>
    </row>
    <row r="724" spans="1:4" ht="28.8" x14ac:dyDescent="0.3">
      <c r="A724" s="152" t="s">
        <v>3863</v>
      </c>
      <c r="B724" s="153" t="s">
        <v>3862</v>
      </c>
      <c r="C724" s="152" t="s">
        <v>2522</v>
      </c>
      <c r="D724" s="151">
        <v>1401.41</v>
      </c>
    </row>
    <row r="725" spans="1:4" ht="28.8" x14ac:dyDescent="0.3">
      <c r="A725" s="152" t="s">
        <v>3861</v>
      </c>
      <c r="B725" s="153" t="s">
        <v>3860</v>
      </c>
      <c r="C725" s="152" t="s">
        <v>2522</v>
      </c>
      <c r="D725" s="151">
        <v>1488.15</v>
      </c>
    </row>
    <row r="726" spans="1:4" ht="28.8" x14ac:dyDescent="0.3">
      <c r="A726" s="152" t="s">
        <v>3859</v>
      </c>
      <c r="B726" s="153" t="s">
        <v>3858</v>
      </c>
      <c r="C726" s="152" t="s">
        <v>2522</v>
      </c>
      <c r="D726" s="151">
        <v>1067.55</v>
      </c>
    </row>
    <row r="727" spans="1:4" ht="28.8" x14ac:dyDescent="0.3">
      <c r="A727" s="152" t="s">
        <v>3857</v>
      </c>
      <c r="B727" s="153" t="s">
        <v>3856</v>
      </c>
      <c r="C727" s="152" t="s">
        <v>2522</v>
      </c>
      <c r="D727" s="151">
        <v>1047.43</v>
      </c>
    </row>
    <row r="728" spans="1:4" ht="28.8" x14ac:dyDescent="0.3">
      <c r="A728" s="152" t="s">
        <v>3855</v>
      </c>
      <c r="B728" s="153" t="s">
        <v>3854</v>
      </c>
      <c r="C728" s="152" t="s">
        <v>2522</v>
      </c>
      <c r="D728" s="151">
        <v>1020.13</v>
      </c>
    </row>
    <row r="729" spans="1:4" ht="28.8" x14ac:dyDescent="0.3">
      <c r="A729" s="152" t="s">
        <v>3853</v>
      </c>
      <c r="B729" s="153" t="s">
        <v>3852</v>
      </c>
      <c r="C729" s="152" t="s">
        <v>2522</v>
      </c>
      <c r="D729" s="151">
        <v>1003.37</v>
      </c>
    </row>
    <row r="730" spans="1:4" ht="28.8" x14ac:dyDescent="0.3">
      <c r="A730" s="152" t="s">
        <v>3851</v>
      </c>
      <c r="B730" s="153" t="s">
        <v>3850</v>
      </c>
      <c r="C730" s="152" t="s">
        <v>2522</v>
      </c>
      <c r="D730" s="151">
        <v>454.19</v>
      </c>
    </row>
    <row r="731" spans="1:4" ht="28.8" x14ac:dyDescent="0.3">
      <c r="A731" s="152" t="s">
        <v>3849</v>
      </c>
      <c r="B731" s="153" t="s">
        <v>3848</v>
      </c>
      <c r="C731" s="152" t="s">
        <v>2522</v>
      </c>
      <c r="D731" s="151">
        <v>967.93</v>
      </c>
    </row>
    <row r="732" spans="1:4" ht="28.8" x14ac:dyDescent="0.3">
      <c r="A732" s="152" t="s">
        <v>3847</v>
      </c>
      <c r="B732" s="153" t="s">
        <v>3846</v>
      </c>
      <c r="C732" s="152" t="s">
        <v>2522</v>
      </c>
      <c r="D732" s="151">
        <v>990.75</v>
      </c>
    </row>
    <row r="733" spans="1:4" ht="28.8" x14ac:dyDescent="0.3">
      <c r="A733" s="152" t="s">
        <v>3845</v>
      </c>
      <c r="B733" s="153" t="s">
        <v>3844</v>
      </c>
      <c r="C733" s="152" t="s">
        <v>2522</v>
      </c>
      <c r="D733" s="151">
        <v>1005.89</v>
      </c>
    </row>
    <row r="734" spans="1:4" ht="28.8" x14ac:dyDescent="0.3">
      <c r="A734" s="152" t="s">
        <v>3843</v>
      </c>
      <c r="B734" s="153" t="s">
        <v>3842</v>
      </c>
      <c r="C734" s="152" t="s">
        <v>2522</v>
      </c>
      <c r="D734" s="151">
        <v>1063.6400000000001</v>
      </c>
    </row>
    <row r="735" spans="1:4" ht="28.8" x14ac:dyDescent="0.3">
      <c r="A735" s="152" t="s">
        <v>3841</v>
      </c>
      <c r="B735" s="153" t="s">
        <v>3840</v>
      </c>
      <c r="C735" s="152" t="s">
        <v>2522</v>
      </c>
      <c r="D735" s="151">
        <v>980.4</v>
      </c>
    </row>
    <row r="736" spans="1:4" ht="28.8" x14ac:dyDescent="0.3">
      <c r="A736" s="152" t="s">
        <v>3839</v>
      </c>
      <c r="B736" s="153" t="s">
        <v>3838</v>
      </c>
      <c r="C736" s="152" t="s">
        <v>2522</v>
      </c>
      <c r="D736" s="151">
        <v>998.12</v>
      </c>
    </row>
    <row r="737" spans="1:4" ht="28.8" x14ac:dyDescent="0.3">
      <c r="A737" s="152" t="s">
        <v>3837</v>
      </c>
      <c r="B737" s="153" t="s">
        <v>3836</v>
      </c>
      <c r="C737" s="152" t="s">
        <v>2522</v>
      </c>
      <c r="D737" s="151">
        <v>1022.16</v>
      </c>
    </row>
    <row r="738" spans="1:4" ht="28.8" x14ac:dyDescent="0.3">
      <c r="A738" s="152" t="s">
        <v>3835</v>
      </c>
      <c r="B738" s="153" t="s">
        <v>3834</v>
      </c>
      <c r="C738" s="152" t="s">
        <v>2522</v>
      </c>
      <c r="D738" s="151">
        <v>1085.67</v>
      </c>
    </row>
    <row r="739" spans="1:4" ht="28.8" x14ac:dyDescent="0.3">
      <c r="A739" s="152" t="s">
        <v>3833</v>
      </c>
      <c r="B739" s="153" t="s">
        <v>3832</v>
      </c>
      <c r="C739" s="152" t="s">
        <v>2522</v>
      </c>
      <c r="D739" s="151">
        <v>1427.38</v>
      </c>
    </row>
    <row r="740" spans="1:4" ht="28.8" x14ac:dyDescent="0.3">
      <c r="A740" s="152" t="s">
        <v>3831</v>
      </c>
      <c r="B740" s="153" t="s">
        <v>3830</v>
      </c>
      <c r="C740" s="152" t="s">
        <v>2522</v>
      </c>
      <c r="D740" s="151">
        <v>3406.33</v>
      </c>
    </row>
    <row r="741" spans="1:4" ht="28.8" x14ac:dyDescent="0.3">
      <c r="A741" s="152" t="s">
        <v>3829</v>
      </c>
      <c r="B741" s="153" t="s">
        <v>3828</v>
      </c>
      <c r="C741" s="152" t="s">
        <v>2522</v>
      </c>
      <c r="D741" s="151">
        <v>3421.15</v>
      </c>
    </row>
    <row r="742" spans="1:4" ht="28.8" x14ac:dyDescent="0.3">
      <c r="A742" s="152" t="s">
        <v>3827</v>
      </c>
      <c r="B742" s="153" t="s">
        <v>3826</v>
      </c>
      <c r="C742" s="152" t="s">
        <v>2522</v>
      </c>
      <c r="D742" s="151">
        <v>3690.47</v>
      </c>
    </row>
    <row r="743" spans="1:4" ht="16.2" x14ac:dyDescent="0.3">
      <c r="A743" s="152" t="s">
        <v>3825</v>
      </c>
      <c r="B743" s="153" t="s">
        <v>3824</v>
      </c>
      <c r="C743" s="152" t="s">
        <v>2525</v>
      </c>
      <c r="D743" s="151">
        <v>82.75</v>
      </c>
    </row>
    <row r="744" spans="1:4" ht="16.2" x14ac:dyDescent="0.3">
      <c r="A744" s="152" t="s">
        <v>3823</v>
      </c>
      <c r="B744" s="153" t="s">
        <v>3822</v>
      </c>
      <c r="C744" s="152" t="s">
        <v>2525</v>
      </c>
      <c r="D744" s="151">
        <v>19.36</v>
      </c>
    </row>
    <row r="745" spans="1:4" ht="16.2" x14ac:dyDescent="0.3">
      <c r="A745" s="152" t="s">
        <v>3821</v>
      </c>
      <c r="B745" s="153" t="s">
        <v>3820</v>
      </c>
      <c r="C745" s="152" t="s">
        <v>2525</v>
      </c>
      <c r="D745" s="151">
        <v>90.6</v>
      </c>
    </row>
    <row r="746" spans="1:4" x14ac:dyDescent="0.3">
      <c r="A746" s="152" t="s">
        <v>3819</v>
      </c>
      <c r="B746" s="153" t="s">
        <v>3818</v>
      </c>
      <c r="C746" s="152" t="s">
        <v>2576</v>
      </c>
      <c r="D746" s="151">
        <v>162.16</v>
      </c>
    </row>
    <row r="747" spans="1:4" x14ac:dyDescent="0.3">
      <c r="A747" s="152" t="s">
        <v>3817</v>
      </c>
      <c r="B747" s="153" t="s">
        <v>3816</v>
      </c>
      <c r="C747" s="152" t="s">
        <v>2576</v>
      </c>
      <c r="D747" s="151">
        <v>167.49</v>
      </c>
    </row>
    <row r="748" spans="1:4" x14ac:dyDescent="0.3">
      <c r="A748" s="152" t="s">
        <v>3815</v>
      </c>
      <c r="B748" s="153" t="s">
        <v>3814</v>
      </c>
      <c r="C748" s="152" t="s">
        <v>2576</v>
      </c>
      <c r="D748" s="151">
        <v>198.01</v>
      </c>
    </row>
    <row r="749" spans="1:4" x14ac:dyDescent="0.3">
      <c r="A749" s="152" t="s">
        <v>3813</v>
      </c>
      <c r="B749" s="153" t="s">
        <v>3812</v>
      </c>
      <c r="C749" s="152" t="s">
        <v>2576</v>
      </c>
      <c r="D749" s="151">
        <v>217.34</v>
      </c>
    </row>
    <row r="750" spans="1:4" x14ac:dyDescent="0.3">
      <c r="A750" s="152" t="s">
        <v>3811</v>
      </c>
      <c r="B750" s="153" t="s">
        <v>3810</v>
      </c>
      <c r="C750" s="152" t="s">
        <v>2576</v>
      </c>
      <c r="D750" s="151">
        <v>273.87</v>
      </c>
    </row>
    <row r="751" spans="1:4" x14ac:dyDescent="0.3">
      <c r="A751" s="152" t="s">
        <v>3809</v>
      </c>
      <c r="B751" s="153" t="s">
        <v>3808</v>
      </c>
      <c r="C751" s="152" t="s">
        <v>172</v>
      </c>
      <c r="D751" s="151">
        <v>11415.45</v>
      </c>
    </row>
    <row r="752" spans="1:4" x14ac:dyDescent="0.3">
      <c r="A752" s="152" t="s">
        <v>3807</v>
      </c>
      <c r="B752" s="153" t="s">
        <v>3806</v>
      </c>
      <c r="C752" s="152" t="s">
        <v>2629</v>
      </c>
      <c r="D752" s="151">
        <v>33.590000000000003</v>
      </c>
    </row>
    <row r="753" spans="1:4" x14ac:dyDescent="0.3">
      <c r="A753" s="152" t="s">
        <v>3805</v>
      </c>
      <c r="B753" s="153" t="s">
        <v>3804</v>
      </c>
      <c r="C753" s="152" t="s">
        <v>2576</v>
      </c>
      <c r="D753" s="151">
        <v>2240.71</v>
      </c>
    </row>
    <row r="754" spans="1:4" x14ac:dyDescent="0.3">
      <c r="A754" s="152" t="s">
        <v>3803</v>
      </c>
      <c r="B754" s="153" t="s">
        <v>3802</v>
      </c>
      <c r="C754" s="152" t="s">
        <v>2576</v>
      </c>
      <c r="D754" s="151">
        <v>3227.61</v>
      </c>
    </row>
    <row r="755" spans="1:4" x14ac:dyDescent="0.3">
      <c r="A755" s="152" t="s">
        <v>3801</v>
      </c>
      <c r="B755" s="153" t="s">
        <v>3800</v>
      </c>
      <c r="C755" s="152" t="s">
        <v>2576</v>
      </c>
      <c r="D755" s="151">
        <v>4304.63</v>
      </c>
    </row>
    <row r="756" spans="1:4" x14ac:dyDescent="0.3">
      <c r="A756" s="152" t="s">
        <v>3799</v>
      </c>
      <c r="B756" s="153" t="s">
        <v>3798</v>
      </c>
      <c r="C756" s="152" t="s">
        <v>2576</v>
      </c>
      <c r="D756" s="151">
        <v>4920.88</v>
      </c>
    </row>
    <row r="757" spans="1:4" x14ac:dyDescent="0.3">
      <c r="A757" s="152" t="s">
        <v>3797</v>
      </c>
      <c r="B757" s="153" t="s">
        <v>3796</v>
      </c>
      <c r="C757" s="152" t="s">
        <v>2576</v>
      </c>
      <c r="D757" s="151">
        <v>5578.12</v>
      </c>
    </row>
    <row r="758" spans="1:4" x14ac:dyDescent="0.3">
      <c r="A758" s="152" t="s">
        <v>3795</v>
      </c>
      <c r="B758" s="153" t="s">
        <v>3794</v>
      </c>
      <c r="C758" s="152" t="s">
        <v>172</v>
      </c>
      <c r="D758" s="151">
        <v>134763.21</v>
      </c>
    </row>
    <row r="759" spans="1:4" x14ac:dyDescent="0.3">
      <c r="A759" s="152" t="s">
        <v>3793</v>
      </c>
      <c r="B759" s="153" t="s">
        <v>3792</v>
      </c>
      <c r="C759" s="152" t="s">
        <v>2629</v>
      </c>
      <c r="D759" s="151">
        <v>34.49</v>
      </c>
    </row>
    <row r="760" spans="1:4" x14ac:dyDescent="0.3">
      <c r="A760" s="152" t="s">
        <v>3791</v>
      </c>
      <c r="B760" s="153" t="s">
        <v>3790</v>
      </c>
      <c r="C760" s="152" t="s">
        <v>2629</v>
      </c>
      <c r="D760" s="151">
        <v>35.93</v>
      </c>
    </row>
    <row r="761" spans="1:4" x14ac:dyDescent="0.3">
      <c r="A761" s="152" t="s">
        <v>3789</v>
      </c>
      <c r="B761" s="153" t="s">
        <v>3788</v>
      </c>
      <c r="C761" s="152" t="s">
        <v>2576</v>
      </c>
      <c r="D761" s="151">
        <v>175.17</v>
      </c>
    </row>
    <row r="762" spans="1:4" ht="16.2" x14ac:dyDescent="0.3">
      <c r="A762" s="152" t="s">
        <v>3787</v>
      </c>
      <c r="B762" s="153" t="s">
        <v>3786</v>
      </c>
      <c r="C762" s="152" t="s">
        <v>2525</v>
      </c>
      <c r="D762" s="151">
        <v>1391.68</v>
      </c>
    </row>
    <row r="763" spans="1:4" ht="16.2" x14ac:dyDescent="0.3">
      <c r="A763" s="152" t="s">
        <v>3785</v>
      </c>
      <c r="B763" s="153" t="s">
        <v>3784</v>
      </c>
      <c r="C763" s="152" t="s">
        <v>2525</v>
      </c>
      <c r="D763" s="151">
        <v>3850.43</v>
      </c>
    </row>
    <row r="764" spans="1:4" ht="16.2" x14ac:dyDescent="0.3">
      <c r="A764" s="152" t="s">
        <v>3783</v>
      </c>
      <c r="B764" s="153" t="s">
        <v>3782</v>
      </c>
      <c r="C764" s="152" t="s">
        <v>2525</v>
      </c>
      <c r="D764" s="151">
        <v>4050.74</v>
      </c>
    </row>
    <row r="765" spans="1:4" ht="16.2" x14ac:dyDescent="0.3">
      <c r="A765" s="152" t="s">
        <v>3781</v>
      </c>
      <c r="B765" s="153" t="s">
        <v>3780</v>
      </c>
      <c r="C765" s="152" t="s">
        <v>2525</v>
      </c>
      <c r="D765" s="151">
        <v>9033.7900000000009</v>
      </c>
    </row>
    <row r="766" spans="1:4" ht="16.2" x14ac:dyDescent="0.3">
      <c r="A766" s="152" t="s">
        <v>3779</v>
      </c>
      <c r="B766" s="153" t="s">
        <v>3778</v>
      </c>
      <c r="C766" s="152" t="s">
        <v>2525</v>
      </c>
      <c r="D766" s="151">
        <v>150.27000000000001</v>
      </c>
    </row>
    <row r="767" spans="1:4" ht="16.2" x14ac:dyDescent="0.3">
      <c r="A767" s="152" t="s">
        <v>3777</v>
      </c>
      <c r="B767" s="153" t="s">
        <v>3776</v>
      </c>
      <c r="C767" s="152" t="s">
        <v>2525</v>
      </c>
      <c r="D767" s="151">
        <v>106.48</v>
      </c>
    </row>
    <row r="768" spans="1:4" ht="16.2" x14ac:dyDescent="0.3">
      <c r="A768" s="152" t="s">
        <v>3775</v>
      </c>
      <c r="B768" s="153" t="s">
        <v>3774</v>
      </c>
      <c r="C768" s="152" t="s">
        <v>2525</v>
      </c>
      <c r="D768" s="151">
        <v>77.22</v>
      </c>
    </row>
    <row r="769" spans="1:4" ht="16.2" x14ac:dyDescent="0.3">
      <c r="A769" s="152" t="s">
        <v>3773</v>
      </c>
      <c r="B769" s="153" t="s">
        <v>3772</v>
      </c>
      <c r="C769" s="152" t="s">
        <v>2525</v>
      </c>
      <c r="D769" s="151">
        <v>98.57</v>
      </c>
    </row>
    <row r="770" spans="1:4" ht="16.2" x14ac:dyDescent="0.3">
      <c r="A770" s="152" t="s">
        <v>3771</v>
      </c>
      <c r="B770" s="153" t="s">
        <v>3622</v>
      </c>
      <c r="C770" s="152" t="s">
        <v>2525</v>
      </c>
      <c r="D770" s="151">
        <v>32.33</v>
      </c>
    </row>
    <row r="771" spans="1:4" ht="16.2" x14ac:dyDescent="0.3">
      <c r="A771" s="152" t="s">
        <v>3770</v>
      </c>
      <c r="B771" s="153" t="s">
        <v>3620</v>
      </c>
      <c r="C771" s="152" t="s">
        <v>2525</v>
      </c>
      <c r="D771" s="151">
        <v>36.67</v>
      </c>
    </row>
    <row r="772" spans="1:4" ht="16.2" x14ac:dyDescent="0.3">
      <c r="A772" s="152" t="s">
        <v>3769</v>
      </c>
      <c r="B772" s="153" t="s">
        <v>3768</v>
      </c>
      <c r="C772" s="152" t="s">
        <v>2522</v>
      </c>
      <c r="D772" s="151">
        <v>152.30000000000001</v>
      </c>
    </row>
    <row r="773" spans="1:4" ht="16.2" x14ac:dyDescent="0.3">
      <c r="A773" s="152" t="s">
        <v>3767</v>
      </c>
      <c r="B773" s="153" t="s">
        <v>3594</v>
      </c>
      <c r="C773" s="152" t="s">
        <v>2522</v>
      </c>
      <c r="D773" s="151">
        <v>182.89</v>
      </c>
    </row>
    <row r="774" spans="1:4" ht="16.2" x14ac:dyDescent="0.3">
      <c r="A774" s="152" t="s">
        <v>3766</v>
      </c>
      <c r="B774" s="153" t="s">
        <v>3765</v>
      </c>
      <c r="C774" s="152" t="s">
        <v>2522</v>
      </c>
      <c r="D774" s="151">
        <v>207.83</v>
      </c>
    </row>
    <row r="775" spans="1:4" ht="16.2" x14ac:dyDescent="0.3">
      <c r="A775" s="152" t="s">
        <v>3764</v>
      </c>
      <c r="B775" s="153" t="s">
        <v>3763</v>
      </c>
      <c r="C775" s="152" t="s">
        <v>2522</v>
      </c>
      <c r="D775" s="151">
        <v>144.37</v>
      </c>
    </row>
    <row r="776" spans="1:4" ht="16.2" x14ac:dyDescent="0.3">
      <c r="A776" s="152" t="s">
        <v>3762</v>
      </c>
      <c r="B776" s="153" t="s">
        <v>2766</v>
      </c>
      <c r="C776" s="152" t="s">
        <v>2522</v>
      </c>
      <c r="D776" s="151">
        <v>202.61</v>
      </c>
    </row>
    <row r="777" spans="1:4" ht="16.2" x14ac:dyDescent="0.3">
      <c r="A777" s="152" t="s">
        <v>3761</v>
      </c>
      <c r="B777" s="153" t="s">
        <v>2764</v>
      </c>
      <c r="C777" s="152" t="s">
        <v>2522</v>
      </c>
      <c r="D777" s="151">
        <v>218.63</v>
      </c>
    </row>
    <row r="778" spans="1:4" x14ac:dyDescent="0.3">
      <c r="A778" s="152" t="s">
        <v>3760</v>
      </c>
      <c r="B778" s="153" t="s">
        <v>2762</v>
      </c>
      <c r="C778" s="152" t="s">
        <v>2629</v>
      </c>
      <c r="D778" s="151">
        <v>19.829999999999998</v>
      </c>
    </row>
    <row r="779" spans="1:4" x14ac:dyDescent="0.3">
      <c r="A779" s="152" t="s">
        <v>3759</v>
      </c>
      <c r="B779" s="153" t="s">
        <v>2760</v>
      </c>
      <c r="C779" s="152" t="s">
        <v>2629</v>
      </c>
      <c r="D779" s="151">
        <v>17.12</v>
      </c>
    </row>
    <row r="780" spans="1:4" x14ac:dyDescent="0.3">
      <c r="A780" s="152" t="s">
        <v>3758</v>
      </c>
      <c r="B780" s="153" t="s">
        <v>2758</v>
      </c>
      <c r="C780" s="152" t="s">
        <v>2629</v>
      </c>
      <c r="D780" s="151">
        <v>21.01</v>
      </c>
    </row>
    <row r="781" spans="1:4" x14ac:dyDescent="0.3">
      <c r="A781" s="152" t="s">
        <v>3757</v>
      </c>
      <c r="B781" s="153" t="s">
        <v>3586</v>
      </c>
      <c r="C781" s="152" t="s">
        <v>2629</v>
      </c>
      <c r="D781" s="151">
        <v>37.78</v>
      </c>
    </row>
    <row r="782" spans="1:4" x14ac:dyDescent="0.3">
      <c r="A782" s="152" t="s">
        <v>3756</v>
      </c>
      <c r="B782" s="153" t="s">
        <v>3584</v>
      </c>
      <c r="C782" s="152" t="s">
        <v>2629</v>
      </c>
      <c r="D782" s="151">
        <v>17.690000000000001</v>
      </c>
    </row>
    <row r="783" spans="1:4" x14ac:dyDescent="0.3">
      <c r="A783" s="152" t="s">
        <v>3755</v>
      </c>
      <c r="B783" s="153" t="s">
        <v>3754</v>
      </c>
      <c r="C783" s="152" t="s">
        <v>2629</v>
      </c>
      <c r="D783" s="151">
        <v>55.34</v>
      </c>
    </row>
    <row r="784" spans="1:4" x14ac:dyDescent="0.3">
      <c r="A784" s="152" t="s">
        <v>3753</v>
      </c>
      <c r="B784" s="153" t="s">
        <v>3752</v>
      </c>
      <c r="C784" s="152" t="s">
        <v>172</v>
      </c>
      <c r="D784" s="151">
        <v>843.91</v>
      </c>
    </row>
    <row r="785" spans="1:4" x14ac:dyDescent="0.3">
      <c r="A785" s="152" t="s">
        <v>3751</v>
      </c>
      <c r="B785" s="153" t="s">
        <v>3750</v>
      </c>
      <c r="C785" s="152" t="s">
        <v>172</v>
      </c>
      <c r="D785" s="151">
        <v>692.63</v>
      </c>
    </row>
    <row r="786" spans="1:4" x14ac:dyDescent="0.3">
      <c r="A786" s="152" t="s">
        <v>3749</v>
      </c>
      <c r="B786" s="153" t="s">
        <v>3552</v>
      </c>
      <c r="C786" s="152" t="s">
        <v>172</v>
      </c>
      <c r="D786" s="151">
        <v>1126.99</v>
      </c>
    </row>
    <row r="787" spans="1:4" x14ac:dyDescent="0.3">
      <c r="A787" s="152" t="s">
        <v>3748</v>
      </c>
      <c r="B787" s="153" t="s">
        <v>3550</v>
      </c>
      <c r="C787" s="152" t="s">
        <v>172</v>
      </c>
      <c r="D787" s="151">
        <v>1899.58</v>
      </c>
    </row>
    <row r="788" spans="1:4" x14ac:dyDescent="0.3">
      <c r="A788" s="152" t="s">
        <v>3747</v>
      </c>
      <c r="B788" s="153" t="s">
        <v>3548</v>
      </c>
      <c r="C788" s="152" t="s">
        <v>172</v>
      </c>
      <c r="D788" s="151">
        <v>4085.38</v>
      </c>
    </row>
    <row r="789" spans="1:4" x14ac:dyDescent="0.3">
      <c r="A789" s="152" t="s">
        <v>3746</v>
      </c>
      <c r="B789" s="153" t="s">
        <v>3546</v>
      </c>
      <c r="C789" s="152" t="s">
        <v>172</v>
      </c>
      <c r="D789" s="151">
        <v>5425.44</v>
      </c>
    </row>
    <row r="790" spans="1:4" x14ac:dyDescent="0.3">
      <c r="A790" s="152" t="s">
        <v>3745</v>
      </c>
      <c r="B790" s="153" t="s">
        <v>3544</v>
      </c>
      <c r="C790" s="152" t="s">
        <v>172</v>
      </c>
      <c r="D790" s="151">
        <v>124.74</v>
      </c>
    </row>
    <row r="791" spans="1:4" x14ac:dyDescent="0.3">
      <c r="A791" s="152" t="s">
        <v>3744</v>
      </c>
      <c r="B791" s="153" t="s">
        <v>3542</v>
      </c>
      <c r="C791" s="152" t="s">
        <v>172</v>
      </c>
      <c r="D791" s="151">
        <v>173.33</v>
      </c>
    </row>
    <row r="792" spans="1:4" x14ac:dyDescent="0.3">
      <c r="A792" s="152" t="s">
        <v>3743</v>
      </c>
      <c r="B792" s="153" t="s">
        <v>3540</v>
      </c>
      <c r="C792" s="152" t="s">
        <v>172</v>
      </c>
      <c r="D792" s="151">
        <v>388.34</v>
      </c>
    </row>
    <row r="793" spans="1:4" x14ac:dyDescent="0.3">
      <c r="A793" s="152" t="s">
        <v>3742</v>
      </c>
      <c r="B793" s="153" t="s">
        <v>3538</v>
      </c>
      <c r="C793" s="152" t="s">
        <v>172</v>
      </c>
      <c r="D793" s="151">
        <v>1052.31</v>
      </c>
    </row>
    <row r="794" spans="1:4" x14ac:dyDescent="0.3">
      <c r="A794" s="152" t="s">
        <v>3741</v>
      </c>
      <c r="B794" s="153" t="s">
        <v>3740</v>
      </c>
      <c r="C794" s="152" t="s">
        <v>172</v>
      </c>
      <c r="D794" s="151">
        <v>3577.44</v>
      </c>
    </row>
    <row r="795" spans="1:4" x14ac:dyDescent="0.3">
      <c r="A795" s="152" t="s">
        <v>3739</v>
      </c>
      <c r="B795" s="153" t="s">
        <v>3738</v>
      </c>
      <c r="C795" s="152" t="s">
        <v>172</v>
      </c>
      <c r="D795" s="151">
        <v>4684.0600000000004</v>
      </c>
    </row>
    <row r="796" spans="1:4" x14ac:dyDescent="0.3">
      <c r="A796" s="152" t="s">
        <v>3737</v>
      </c>
      <c r="B796" s="153" t="s">
        <v>3736</v>
      </c>
      <c r="C796" s="152" t="s">
        <v>172</v>
      </c>
      <c r="D796" s="151">
        <v>5309.33</v>
      </c>
    </row>
    <row r="797" spans="1:4" ht="16.2" x14ac:dyDescent="0.3">
      <c r="A797" s="152" t="s">
        <v>3735</v>
      </c>
      <c r="B797" s="153" t="s">
        <v>3734</v>
      </c>
      <c r="C797" s="152" t="s">
        <v>3488</v>
      </c>
      <c r="D797" s="151">
        <v>95.09</v>
      </c>
    </row>
    <row r="798" spans="1:4" ht="16.2" x14ac:dyDescent="0.3">
      <c r="A798" s="152" t="s">
        <v>3733</v>
      </c>
      <c r="B798" s="153" t="s">
        <v>3732</v>
      </c>
      <c r="C798" s="152" t="s">
        <v>3731</v>
      </c>
      <c r="D798" s="151">
        <v>11.5</v>
      </c>
    </row>
    <row r="799" spans="1:4" ht="16.2" x14ac:dyDescent="0.3">
      <c r="A799" s="152" t="s">
        <v>3730</v>
      </c>
      <c r="B799" s="153" t="s">
        <v>2756</v>
      </c>
      <c r="C799" s="152" t="s">
        <v>2525</v>
      </c>
      <c r="D799" s="151">
        <v>639.34</v>
      </c>
    </row>
    <row r="800" spans="1:4" ht="16.2" x14ac:dyDescent="0.3">
      <c r="A800" s="152" t="s">
        <v>3729</v>
      </c>
      <c r="B800" s="153" t="s">
        <v>2754</v>
      </c>
      <c r="C800" s="152" t="s">
        <v>2525</v>
      </c>
      <c r="D800" s="151">
        <v>698.53</v>
      </c>
    </row>
    <row r="801" spans="1:4" ht="16.2" x14ac:dyDescent="0.3">
      <c r="A801" s="152" t="s">
        <v>3728</v>
      </c>
      <c r="B801" s="153" t="s">
        <v>2752</v>
      </c>
      <c r="C801" s="152" t="s">
        <v>2525</v>
      </c>
      <c r="D801" s="151">
        <v>716.03</v>
      </c>
    </row>
    <row r="802" spans="1:4" ht="16.2" x14ac:dyDescent="0.3">
      <c r="A802" s="152" t="s">
        <v>3727</v>
      </c>
      <c r="B802" s="153" t="s">
        <v>3726</v>
      </c>
      <c r="C802" s="152" t="s">
        <v>2525</v>
      </c>
      <c r="D802" s="151">
        <v>741.74</v>
      </c>
    </row>
    <row r="803" spans="1:4" ht="16.2" x14ac:dyDescent="0.3">
      <c r="A803" s="152" t="s">
        <v>3725</v>
      </c>
      <c r="B803" s="153" t="s">
        <v>3724</v>
      </c>
      <c r="C803" s="152" t="s">
        <v>2525</v>
      </c>
      <c r="D803" s="151">
        <v>760.25</v>
      </c>
    </row>
    <row r="804" spans="1:4" ht="16.2" x14ac:dyDescent="0.3">
      <c r="A804" s="152" t="s">
        <v>3723</v>
      </c>
      <c r="B804" s="153" t="s">
        <v>2746</v>
      </c>
      <c r="C804" s="152" t="s">
        <v>2525</v>
      </c>
      <c r="D804" s="151">
        <v>784.16</v>
      </c>
    </row>
    <row r="805" spans="1:4" ht="16.2" x14ac:dyDescent="0.3">
      <c r="A805" s="152" t="s">
        <v>3722</v>
      </c>
      <c r="B805" s="153" t="s">
        <v>2740</v>
      </c>
      <c r="C805" s="152" t="s">
        <v>2525</v>
      </c>
      <c r="D805" s="151">
        <v>641.44000000000005</v>
      </c>
    </row>
    <row r="806" spans="1:4" ht="16.2" x14ac:dyDescent="0.3">
      <c r="A806" s="152" t="s">
        <v>3721</v>
      </c>
      <c r="B806" s="153" t="s">
        <v>3720</v>
      </c>
      <c r="C806" s="152" t="s">
        <v>2525</v>
      </c>
      <c r="D806" s="151">
        <v>99.06</v>
      </c>
    </row>
    <row r="807" spans="1:4" ht="16.2" x14ac:dyDescent="0.3">
      <c r="A807" s="152" t="s">
        <v>3719</v>
      </c>
      <c r="B807" s="153" t="s">
        <v>3718</v>
      </c>
      <c r="C807" s="152" t="s">
        <v>2525</v>
      </c>
      <c r="D807" s="151">
        <v>797.54</v>
      </c>
    </row>
    <row r="808" spans="1:4" ht="16.2" x14ac:dyDescent="0.3">
      <c r="A808" s="152" t="s">
        <v>3717</v>
      </c>
      <c r="B808" s="153" t="s">
        <v>3716</v>
      </c>
      <c r="C808" s="152" t="s">
        <v>2525</v>
      </c>
      <c r="D808" s="151">
        <v>842.01</v>
      </c>
    </row>
    <row r="809" spans="1:4" ht="16.2" x14ac:dyDescent="0.3">
      <c r="A809" s="152" t="s">
        <v>3715</v>
      </c>
      <c r="B809" s="153" t="s">
        <v>3511</v>
      </c>
      <c r="C809" s="152" t="s">
        <v>2525</v>
      </c>
      <c r="D809" s="151">
        <v>943.44</v>
      </c>
    </row>
    <row r="810" spans="1:4" ht="16.2" x14ac:dyDescent="0.3">
      <c r="A810" s="152" t="s">
        <v>3714</v>
      </c>
      <c r="B810" s="153" t="s">
        <v>3509</v>
      </c>
      <c r="C810" s="152" t="s">
        <v>2525</v>
      </c>
      <c r="D810" s="151">
        <v>981.28</v>
      </c>
    </row>
    <row r="811" spans="1:4" x14ac:dyDescent="0.3">
      <c r="A811" s="152" t="s">
        <v>3713</v>
      </c>
      <c r="B811" s="153" t="s">
        <v>3712</v>
      </c>
      <c r="C811" s="152" t="s">
        <v>2576</v>
      </c>
      <c r="D811" s="151">
        <v>697.95</v>
      </c>
    </row>
    <row r="812" spans="1:4" x14ac:dyDescent="0.3">
      <c r="A812" s="152" t="s">
        <v>3711</v>
      </c>
      <c r="B812" s="153" t="s">
        <v>3710</v>
      </c>
      <c r="C812" s="152" t="s">
        <v>2576</v>
      </c>
      <c r="D812" s="151">
        <v>1321.94</v>
      </c>
    </row>
    <row r="813" spans="1:4" x14ac:dyDescent="0.3">
      <c r="A813" s="152" t="s">
        <v>3709</v>
      </c>
      <c r="B813" s="153" t="s">
        <v>3708</v>
      </c>
      <c r="C813" s="152" t="s">
        <v>2576</v>
      </c>
      <c r="D813" s="151">
        <v>1323</v>
      </c>
    </row>
    <row r="814" spans="1:4" x14ac:dyDescent="0.3">
      <c r="A814" s="152" t="s">
        <v>3707</v>
      </c>
      <c r="B814" s="153" t="s">
        <v>3706</v>
      </c>
      <c r="C814" s="152" t="s">
        <v>2576</v>
      </c>
      <c r="D814" s="151">
        <v>278.64</v>
      </c>
    </row>
    <row r="815" spans="1:4" x14ac:dyDescent="0.3">
      <c r="A815" s="152" t="s">
        <v>3705</v>
      </c>
      <c r="B815" s="153" t="s">
        <v>3704</v>
      </c>
      <c r="C815" s="152" t="s">
        <v>2576</v>
      </c>
      <c r="D815" s="151">
        <v>244.18</v>
      </c>
    </row>
    <row r="816" spans="1:4" ht="28.8" x14ac:dyDescent="0.3">
      <c r="A816" s="152" t="s">
        <v>3703</v>
      </c>
      <c r="B816" s="153" t="s">
        <v>3702</v>
      </c>
      <c r="C816" s="152" t="s">
        <v>2576</v>
      </c>
      <c r="D816" s="151">
        <v>1752.3</v>
      </c>
    </row>
    <row r="817" spans="1:4" ht="28.8" x14ac:dyDescent="0.3">
      <c r="A817" s="152" t="s">
        <v>3701</v>
      </c>
      <c r="B817" s="153" t="s">
        <v>3700</v>
      </c>
      <c r="C817" s="152" t="s">
        <v>2576</v>
      </c>
      <c r="D817" s="151">
        <v>2365.9899999999998</v>
      </c>
    </row>
    <row r="818" spans="1:4" ht="28.8" x14ac:dyDescent="0.3">
      <c r="A818" s="152" t="s">
        <v>3699</v>
      </c>
      <c r="B818" s="153" t="s">
        <v>3698</v>
      </c>
      <c r="C818" s="152" t="s">
        <v>172</v>
      </c>
      <c r="D818" s="151">
        <v>393.71</v>
      </c>
    </row>
    <row r="819" spans="1:4" ht="28.8" x14ac:dyDescent="0.3">
      <c r="A819" s="152" t="s">
        <v>3697</v>
      </c>
      <c r="B819" s="153" t="s">
        <v>3696</v>
      </c>
      <c r="C819" s="152" t="s">
        <v>172</v>
      </c>
      <c r="D819" s="151">
        <v>723.03</v>
      </c>
    </row>
    <row r="820" spans="1:4" x14ac:dyDescent="0.3">
      <c r="A820" s="152" t="s">
        <v>3695</v>
      </c>
      <c r="B820" s="153" t="s">
        <v>3694</v>
      </c>
      <c r="C820" s="152" t="s">
        <v>172</v>
      </c>
      <c r="D820" s="151">
        <v>134.9</v>
      </c>
    </row>
    <row r="821" spans="1:4" ht="28.8" x14ac:dyDescent="0.3">
      <c r="A821" s="152" t="s">
        <v>3693</v>
      </c>
      <c r="B821" s="153" t="s">
        <v>3692</v>
      </c>
      <c r="C821" s="152" t="s">
        <v>2576</v>
      </c>
      <c r="D821" s="151">
        <v>4732.09</v>
      </c>
    </row>
    <row r="822" spans="1:4" ht="28.8" x14ac:dyDescent="0.3">
      <c r="A822" s="152" t="s">
        <v>3691</v>
      </c>
      <c r="B822" s="153" t="s">
        <v>3690</v>
      </c>
      <c r="C822" s="152" t="s">
        <v>2576</v>
      </c>
      <c r="D822" s="151">
        <v>1542.32</v>
      </c>
    </row>
    <row r="823" spans="1:4" ht="28.8" x14ac:dyDescent="0.3">
      <c r="A823" s="152" t="s">
        <v>3689</v>
      </c>
      <c r="B823" s="153" t="s">
        <v>3688</v>
      </c>
      <c r="C823" s="152" t="s">
        <v>2576</v>
      </c>
      <c r="D823" s="151">
        <v>197.32</v>
      </c>
    </row>
    <row r="824" spans="1:4" x14ac:dyDescent="0.3">
      <c r="A824" s="152" t="s">
        <v>3687</v>
      </c>
      <c r="B824" s="153" t="s">
        <v>3686</v>
      </c>
      <c r="C824" s="152" t="s">
        <v>2576</v>
      </c>
      <c r="D824" s="151">
        <v>1753.53</v>
      </c>
    </row>
    <row r="825" spans="1:4" x14ac:dyDescent="0.3">
      <c r="A825" s="152" t="s">
        <v>3685</v>
      </c>
      <c r="B825" s="153" t="s">
        <v>3684</v>
      </c>
      <c r="C825" s="152" t="s">
        <v>2576</v>
      </c>
      <c r="D825" s="151">
        <v>859.28</v>
      </c>
    </row>
    <row r="826" spans="1:4" x14ac:dyDescent="0.3">
      <c r="A826" s="152" t="s">
        <v>3683</v>
      </c>
      <c r="B826" s="153" t="s">
        <v>3682</v>
      </c>
      <c r="C826" s="152" t="s">
        <v>2576</v>
      </c>
      <c r="D826" s="151">
        <v>895.06</v>
      </c>
    </row>
    <row r="827" spans="1:4" x14ac:dyDescent="0.3">
      <c r="A827" s="152" t="s">
        <v>3681</v>
      </c>
      <c r="B827" s="153" t="s">
        <v>3680</v>
      </c>
      <c r="C827" s="152" t="s">
        <v>2576</v>
      </c>
      <c r="D827" s="151">
        <v>694.66</v>
      </c>
    </row>
    <row r="828" spans="1:4" x14ac:dyDescent="0.3">
      <c r="A828" s="152" t="s">
        <v>3679</v>
      </c>
      <c r="B828" s="153" t="s">
        <v>3480</v>
      </c>
      <c r="C828" s="152" t="s">
        <v>2576</v>
      </c>
      <c r="D828" s="151">
        <v>25.9</v>
      </c>
    </row>
    <row r="829" spans="1:4" x14ac:dyDescent="0.3">
      <c r="A829" s="152" t="s">
        <v>3678</v>
      </c>
      <c r="B829" s="153" t="s">
        <v>3478</v>
      </c>
      <c r="C829" s="152" t="s">
        <v>2576</v>
      </c>
      <c r="D829" s="151">
        <v>202.18</v>
      </c>
    </row>
    <row r="830" spans="1:4" x14ac:dyDescent="0.3">
      <c r="A830" s="152" t="s">
        <v>3677</v>
      </c>
      <c r="B830" s="153" t="s">
        <v>3676</v>
      </c>
      <c r="C830" s="152" t="s">
        <v>2576</v>
      </c>
      <c r="D830" s="151">
        <v>116.56</v>
      </c>
    </row>
    <row r="831" spans="1:4" x14ac:dyDescent="0.3">
      <c r="A831" s="152" t="s">
        <v>3675</v>
      </c>
      <c r="B831" s="153" t="s">
        <v>3674</v>
      </c>
      <c r="C831" s="152" t="s">
        <v>2576</v>
      </c>
      <c r="D831" s="151">
        <v>149.47</v>
      </c>
    </row>
    <row r="832" spans="1:4" x14ac:dyDescent="0.3">
      <c r="A832" s="152" t="s">
        <v>3673</v>
      </c>
      <c r="B832" s="153" t="s">
        <v>3672</v>
      </c>
      <c r="C832" s="152" t="s">
        <v>172</v>
      </c>
      <c r="D832" s="151">
        <v>14880.61</v>
      </c>
    </row>
    <row r="833" spans="1:4" x14ac:dyDescent="0.3">
      <c r="A833" s="152" t="s">
        <v>3671</v>
      </c>
      <c r="B833" s="153" t="s">
        <v>3670</v>
      </c>
      <c r="C833" s="152" t="s">
        <v>172</v>
      </c>
      <c r="D833" s="151">
        <v>17370.75</v>
      </c>
    </row>
    <row r="834" spans="1:4" ht="16.2" x14ac:dyDescent="0.3">
      <c r="A834" s="152" t="s">
        <v>3669</v>
      </c>
      <c r="B834" s="153" t="s">
        <v>3668</v>
      </c>
      <c r="C834" s="152" t="s">
        <v>2525</v>
      </c>
      <c r="D834" s="151">
        <v>3.62</v>
      </c>
    </row>
    <row r="835" spans="1:4" ht="16.2" x14ac:dyDescent="0.3">
      <c r="A835" s="152" t="s">
        <v>3667</v>
      </c>
      <c r="B835" s="153" t="s">
        <v>3666</v>
      </c>
      <c r="C835" s="152" t="s">
        <v>2522</v>
      </c>
      <c r="D835" s="151">
        <v>175.53</v>
      </c>
    </row>
    <row r="836" spans="1:4" ht="16.2" x14ac:dyDescent="0.3">
      <c r="A836" s="152" t="s">
        <v>3665</v>
      </c>
      <c r="B836" s="153" t="s">
        <v>3664</v>
      </c>
      <c r="C836" s="152" t="s">
        <v>2522</v>
      </c>
      <c r="D836" s="151">
        <v>494.6</v>
      </c>
    </row>
    <row r="837" spans="1:4" ht="16.2" x14ac:dyDescent="0.3">
      <c r="A837" s="152" t="s">
        <v>3663</v>
      </c>
      <c r="B837" s="153" t="s">
        <v>3662</v>
      </c>
      <c r="C837" s="152" t="s">
        <v>2522</v>
      </c>
      <c r="D837" s="151">
        <v>690.49</v>
      </c>
    </row>
    <row r="838" spans="1:4" ht="16.2" x14ac:dyDescent="0.3">
      <c r="A838" s="152" t="s">
        <v>3661</v>
      </c>
      <c r="B838" s="153" t="s">
        <v>2736</v>
      </c>
      <c r="C838" s="152" t="s">
        <v>2525</v>
      </c>
      <c r="D838" s="151">
        <v>322.06</v>
      </c>
    </row>
    <row r="839" spans="1:4" ht="16.2" x14ac:dyDescent="0.3">
      <c r="A839" s="152" t="s">
        <v>3660</v>
      </c>
      <c r="B839" s="153" t="s">
        <v>2734</v>
      </c>
      <c r="C839" s="152" t="s">
        <v>2525</v>
      </c>
      <c r="D839" s="151">
        <v>488.91</v>
      </c>
    </row>
    <row r="840" spans="1:4" ht="16.2" x14ac:dyDescent="0.3">
      <c r="A840" s="152" t="s">
        <v>3659</v>
      </c>
      <c r="B840" s="153" t="s">
        <v>2732</v>
      </c>
      <c r="C840" s="152" t="s">
        <v>2525</v>
      </c>
      <c r="D840" s="151">
        <v>201.99</v>
      </c>
    </row>
    <row r="841" spans="1:4" ht="28.8" x14ac:dyDescent="0.3">
      <c r="A841" s="152" t="s">
        <v>3658</v>
      </c>
      <c r="B841" s="153" t="s">
        <v>3657</v>
      </c>
      <c r="C841" s="152" t="s">
        <v>2522</v>
      </c>
      <c r="D841" s="151">
        <v>177.41</v>
      </c>
    </row>
    <row r="842" spans="1:4" ht="28.8" x14ac:dyDescent="0.3">
      <c r="A842" s="152" t="s">
        <v>3656</v>
      </c>
      <c r="B842" s="153" t="s">
        <v>3655</v>
      </c>
      <c r="C842" s="152" t="s">
        <v>2522</v>
      </c>
      <c r="D842" s="151">
        <v>617.38</v>
      </c>
    </row>
    <row r="843" spans="1:4" ht="28.8" x14ac:dyDescent="0.3">
      <c r="A843" s="152" t="s">
        <v>3654</v>
      </c>
      <c r="B843" s="153" t="s">
        <v>3653</v>
      </c>
      <c r="C843" s="152" t="s">
        <v>2522</v>
      </c>
      <c r="D843" s="151">
        <v>130.93</v>
      </c>
    </row>
    <row r="844" spans="1:4" ht="16.2" x14ac:dyDescent="0.3">
      <c r="A844" s="152" t="s">
        <v>3652</v>
      </c>
      <c r="B844" s="153" t="s">
        <v>3651</v>
      </c>
      <c r="C844" s="152" t="s">
        <v>3488</v>
      </c>
      <c r="D844" s="151">
        <v>36.880000000000003</v>
      </c>
    </row>
    <row r="845" spans="1:4" ht="16.2" x14ac:dyDescent="0.3">
      <c r="A845" s="152" t="s">
        <v>3650</v>
      </c>
      <c r="B845" s="153" t="s">
        <v>3649</v>
      </c>
      <c r="C845" s="152" t="s">
        <v>2525</v>
      </c>
      <c r="D845" s="151">
        <v>321.5</v>
      </c>
    </row>
    <row r="846" spans="1:4" ht="16.2" x14ac:dyDescent="0.3">
      <c r="A846" s="152" t="s">
        <v>3648</v>
      </c>
      <c r="B846" s="153" t="s">
        <v>3647</v>
      </c>
      <c r="C846" s="152" t="s">
        <v>2525</v>
      </c>
      <c r="D846" s="151">
        <v>582.21</v>
      </c>
    </row>
    <row r="847" spans="1:4" x14ac:dyDescent="0.3">
      <c r="A847" s="152" t="s">
        <v>3646</v>
      </c>
      <c r="B847" s="153" t="s">
        <v>3645</v>
      </c>
      <c r="C847" s="152" t="s">
        <v>3644</v>
      </c>
      <c r="D847" s="151">
        <v>2.86</v>
      </c>
    </row>
    <row r="848" spans="1:4" ht="16.2" x14ac:dyDescent="0.3">
      <c r="A848" s="152" t="s">
        <v>3643</v>
      </c>
      <c r="B848" s="153" t="s">
        <v>3642</v>
      </c>
      <c r="C848" s="152" t="s">
        <v>2522</v>
      </c>
      <c r="D848" s="151">
        <v>21.79</v>
      </c>
    </row>
    <row r="849" spans="1:4" ht="16.2" x14ac:dyDescent="0.3">
      <c r="A849" s="152" t="s">
        <v>3641</v>
      </c>
      <c r="B849" s="153" t="s">
        <v>3640</v>
      </c>
      <c r="C849" s="152" t="s">
        <v>2522</v>
      </c>
      <c r="D849" s="151">
        <v>8.73</v>
      </c>
    </row>
    <row r="850" spans="1:4" x14ac:dyDescent="0.3">
      <c r="A850" s="152" t="s">
        <v>3639</v>
      </c>
      <c r="B850" s="153" t="s">
        <v>3638</v>
      </c>
      <c r="C850" s="152" t="s">
        <v>2576</v>
      </c>
      <c r="D850" s="151">
        <v>63.33</v>
      </c>
    </row>
    <row r="851" spans="1:4" ht="16.2" x14ac:dyDescent="0.3">
      <c r="A851" s="152" t="s">
        <v>3637</v>
      </c>
      <c r="B851" s="153" t="s">
        <v>3636</v>
      </c>
      <c r="C851" s="152" t="s">
        <v>2522</v>
      </c>
      <c r="D851" s="151">
        <v>63.35</v>
      </c>
    </row>
    <row r="852" spans="1:4" ht="16.2" x14ac:dyDescent="0.3">
      <c r="A852" s="152" t="s">
        <v>3635</v>
      </c>
      <c r="B852" s="153" t="s">
        <v>3634</v>
      </c>
      <c r="C852" s="152" t="s">
        <v>2522</v>
      </c>
      <c r="D852" s="151">
        <v>7.63</v>
      </c>
    </row>
    <row r="853" spans="1:4" ht="16.2" x14ac:dyDescent="0.3">
      <c r="A853" s="152" t="s">
        <v>3633</v>
      </c>
      <c r="B853" s="153" t="s">
        <v>3632</v>
      </c>
      <c r="C853" s="152" t="s">
        <v>2522</v>
      </c>
      <c r="D853" s="151">
        <v>10.56</v>
      </c>
    </row>
    <row r="854" spans="1:4" ht="16.2" x14ac:dyDescent="0.3">
      <c r="A854" s="152" t="s">
        <v>3631</v>
      </c>
      <c r="B854" s="153" t="s">
        <v>3630</v>
      </c>
      <c r="C854" s="152" t="s">
        <v>2522</v>
      </c>
      <c r="D854" s="151">
        <v>129.80000000000001</v>
      </c>
    </row>
    <row r="855" spans="1:4" ht="16.2" x14ac:dyDescent="0.3">
      <c r="A855" s="152" t="s">
        <v>3629</v>
      </c>
      <c r="B855" s="153" t="s">
        <v>3628</v>
      </c>
      <c r="C855" s="152" t="s">
        <v>2522</v>
      </c>
      <c r="D855" s="151">
        <v>9.15</v>
      </c>
    </row>
    <row r="856" spans="1:4" x14ac:dyDescent="0.3">
      <c r="A856" s="152" t="s">
        <v>3627</v>
      </c>
      <c r="B856" s="153" t="s">
        <v>3626</v>
      </c>
      <c r="C856" s="152" t="s">
        <v>2576</v>
      </c>
      <c r="D856" s="151">
        <v>8.3699999999999992</v>
      </c>
    </row>
    <row r="857" spans="1:4" ht="16.2" x14ac:dyDescent="0.3">
      <c r="A857" s="152" t="s">
        <v>3625</v>
      </c>
      <c r="B857" s="153" t="s">
        <v>3624</v>
      </c>
      <c r="C857" s="152" t="s">
        <v>2522</v>
      </c>
      <c r="D857" s="151">
        <v>11.46</v>
      </c>
    </row>
    <row r="858" spans="1:4" ht="16.2" x14ac:dyDescent="0.3">
      <c r="A858" s="152" t="s">
        <v>3623</v>
      </c>
      <c r="B858" s="153" t="s">
        <v>3622</v>
      </c>
      <c r="C858" s="152" t="s">
        <v>2525</v>
      </c>
      <c r="D858" s="151">
        <v>32.33</v>
      </c>
    </row>
    <row r="859" spans="1:4" ht="16.2" x14ac:dyDescent="0.3">
      <c r="A859" s="152" t="s">
        <v>3621</v>
      </c>
      <c r="B859" s="153" t="s">
        <v>3620</v>
      </c>
      <c r="C859" s="152" t="s">
        <v>2525</v>
      </c>
      <c r="D859" s="151">
        <v>36.67</v>
      </c>
    </row>
    <row r="860" spans="1:4" ht="16.2" x14ac:dyDescent="0.3">
      <c r="A860" s="152" t="s">
        <v>3619</v>
      </c>
      <c r="B860" s="153" t="s">
        <v>3618</v>
      </c>
      <c r="C860" s="152" t="s">
        <v>2522</v>
      </c>
      <c r="D860" s="151">
        <v>83.51</v>
      </c>
    </row>
    <row r="861" spans="1:4" ht="28.8" x14ac:dyDescent="0.3">
      <c r="A861" s="152" t="s">
        <v>3617</v>
      </c>
      <c r="B861" s="153" t="s">
        <v>3616</v>
      </c>
      <c r="C861" s="152" t="s">
        <v>2522</v>
      </c>
      <c r="D861" s="151">
        <v>69.89</v>
      </c>
    </row>
    <row r="862" spans="1:4" x14ac:dyDescent="0.3">
      <c r="A862" s="152" t="s">
        <v>3615</v>
      </c>
      <c r="B862" s="153" t="s">
        <v>3614</v>
      </c>
      <c r="C862" s="152" t="s">
        <v>172</v>
      </c>
      <c r="D862" s="151">
        <v>92.48</v>
      </c>
    </row>
    <row r="863" spans="1:4" x14ac:dyDescent="0.3">
      <c r="A863" s="152" t="s">
        <v>3613</v>
      </c>
      <c r="B863" s="153" t="s">
        <v>3612</v>
      </c>
      <c r="C863" s="152" t="s">
        <v>172</v>
      </c>
      <c r="D863" s="151">
        <v>37.01</v>
      </c>
    </row>
    <row r="864" spans="1:4" x14ac:dyDescent="0.3">
      <c r="A864" s="152" t="s">
        <v>3611</v>
      </c>
      <c r="B864" s="153" t="s">
        <v>3610</v>
      </c>
      <c r="C864" s="152" t="s">
        <v>172</v>
      </c>
      <c r="D864" s="151">
        <v>30.83</v>
      </c>
    </row>
    <row r="865" spans="1:4" x14ac:dyDescent="0.3">
      <c r="A865" s="152" t="s">
        <v>3609</v>
      </c>
      <c r="B865" s="153" t="s">
        <v>3608</v>
      </c>
      <c r="C865" s="152" t="s">
        <v>172</v>
      </c>
      <c r="D865" s="151">
        <v>16.440000000000001</v>
      </c>
    </row>
    <row r="866" spans="1:4" x14ac:dyDescent="0.3">
      <c r="A866" s="152" t="s">
        <v>3607</v>
      </c>
      <c r="B866" s="153" t="s">
        <v>3606</v>
      </c>
      <c r="C866" s="152" t="s">
        <v>172</v>
      </c>
      <c r="D866" s="151">
        <v>49.98</v>
      </c>
    </row>
    <row r="867" spans="1:4" x14ac:dyDescent="0.3">
      <c r="A867" s="152" t="s">
        <v>3605</v>
      </c>
      <c r="B867" s="153" t="s">
        <v>3604</v>
      </c>
      <c r="C867" s="152" t="s">
        <v>172</v>
      </c>
      <c r="D867" s="151">
        <v>78.92</v>
      </c>
    </row>
    <row r="868" spans="1:4" x14ac:dyDescent="0.3">
      <c r="A868" s="152" t="s">
        <v>3603</v>
      </c>
      <c r="B868" s="153" t="s">
        <v>3602</v>
      </c>
      <c r="C868" s="152" t="s">
        <v>172</v>
      </c>
      <c r="D868" s="151">
        <v>7.77</v>
      </c>
    </row>
    <row r="869" spans="1:4" x14ac:dyDescent="0.3">
      <c r="A869" s="152" t="s">
        <v>3601</v>
      </c>
      <c r="B869" s="153" t="s">
        <v>3600</v>
      </c>
      <c r="C869" s="152" t="s">
        <v>172</v>
      </c>
      <c r="D869" s="151">
        <v>12.5</v>
      </c>
    </row>
    <row r="870" spans="1:4" x14ac:dyDescent="0.3">
      <c r="A870" s="152" t="s">
        <v>3599</v>
      </c>
      <c r="B870" s="153" t="s">
        <v>3598</v>
      </c>
      <c r="C870" s="152" t="s">
        <v>172</v>
      </c>
      <c r="D870" s="151">
        <v>199.93</v>
      </c>
    </row>
    <row r="871" spans="1:4" ht="16.2" x14ac:dyDescent="0.3">
      <c r="A871" s="152" t="s">
        <v>3597</v>
      </c>
      <c r="B871" s="153" t="s">
        <v>3596</v>
      </c>
      <c r="C871" s="152" t="s">
        <v>2522</v>
      </c>
      <c r="D871" s="151">
        <v>152.30000000000001</v>
      </c>
    </row>
    <row r="872" spans="1:4" ht="16.2" x14ac:dyDescent="0.3">
      <c r="A872" s="152" t="s">
        <v>3595</v>
      </c>
      <c r="B872" s="153" t="s">
        <v>3594</v>
      </c>
      <c r="C872" s="152" t="s">
        <v>2522</v>
      </c>
      <c r="D872" s="151">
        <v>182.89</v>
      </c>
    </row>
    <row r="873" spans="1:4" ht="16.2" x14ac:dyDescent="0.3">
      <c r="A873" s="152" t="s">
        <v>3593</v>
      </c>
      <c r="B873" s="153" t="s">
        <v>3592</v>
      </c>
      <c r="C873" s="152" t="s">
        <v>2522</v>
      </c>
      <c r="D873" s="151">
        <v>144.37</v>
      </c>
    </row>
    <row r="874" spans="1:4" x14ac:dyDescent="0.3">
      <c r="A874" s="152" t="s">
        <v>3591</v>
      </c>
      <c r="B874" s="153" t="s">
        <v>2762</v>
      </c>
      <c r="C874" s="152" t="s">
        <v>2629</v>
      </c>
      <c r="D874" s="151">
        <v>19.829999999999998</v>
      </c>
    </row>
    <row r="875" spans="1:4" x14ac:dyDescent="0.3">
      <c r="A875" s="152" t="s">
        <v>3590</v>
      </c>
      <c r="B875" s="153" t="s">
        <v>3589</v>
      </c>
      <c r="C875" s="152" t="s">
        <v>2629</v>
      </c>
      <c r="D875" s="151">
        <v>17.12</v>
      </c>
    </row>
    <row r="876" spans="1:4" x14ac:dyDescent="0.3">
      <c r="A876" s="152" t="s">
        <v>3588</v>
      </c>
      <c r="B876" s="153" t="s">
        <v>2758</v>
      </c>
      <c r="C876" s="152" t="s">
        <v>2629</v>
      </c>
      <c r="D876" s="151">
        <v>21.01</v>
      </c>
    </row>
    <row r="877" spans="1:4" x14ac:dyDescent="0.3">
      <c r="A877" s="152" t="s">
        <v>3587</v>
      </c>
      <c r="B877" s="153" t="s">
        <v>3586</v>
      </c>
      <c r="C877" s="152" t="s">
        <v>2629</v>
      </c>
      <c r="D877" s="151">
        <v>37.78</v>
      </c>
    </row>
    <row r="878" spans="1:4" x14ac:dyDescent="0.3">
      <c r="A878" s="152" t="s">
        <v>3585</v>
      </c>
      <c r="B878" s="153" t="s">
        <v>3584</v>
      </c>
      <c r="C878" s="152" t="s">
        <v>2629</v>
      </c>
      <c r="D878" s="151">
        <v>17.690000000000001</v>
      </c>
    </row>
    <row r="879" spans="1:4" x14ac:dyDescent="0.3">
      <c r="A879" s="152" t="s">
        <v>3583</v>
      </c>
      <c r="B879" s="153" t="s">
        <v>3582</v>
      </c>
      <c r="C879" s="152" t="s">
        <v>2629</v>
      </c>
      <c r="D879" s="151">
        <v>33.28</v>
      </c>
    </row>
    <row r="880" spans="1:4" x14ac:dyDescent="0.3">
      <c r="A880" s="152" t="s">
        <v>3581</v>
      </c>
      <c r="B880" s="153" t="s">
        <v>3580</v>
      </c>
      <c r="C880" s="152" t="s">
        <v>2629</v>
      </c>
      <c r="D880" s="151">
        <v>13.53</v>
      </c>
    </row>
    <row r="881" spans="1:4" x14ac:dyDescent="0.3">
      <c r="A881" s="152" t="s">
        <v>3579</v>
      </c>
      <c r="B881" s="153" t="s">
        <v>3578</v>
      </c>
      <c r="C881" s="152" t="s">
        <v>2629</v>
      </c>
      <c r="D881" s="151">
        <v>55.34</v>
      </c>
    </row>
    <row r="882" spans="1:4" x14ac:dyDescent="0.3">
      <c r="A882" s="152" t="s">
        <v>3577</v>
      </c>
      <c r="B882" s="153" t="s">
        <v>3576</v>
      </c>
      <c r="C882" s="152" t="s">
        <v>172</v>
      </c>
      <c r="D882" s="151">
        <v>37.82</v>
      </c>
    </row>
    <row r="883" spans="1:4" x14ac:dyDescent="0.3">
      <c r="A883" s="152" t="s">
        <v>3575</v>
      </c>
      <c r="B883" s="153" t="s">
        <v>3574</v>
      </c>
      <c r="C883" s="152" t="s">
        <v>172</v>
      </c>
      <c r="D883" s="151">
        <v>49.5</v>
      </c>
    </row>
    <row r="884" spans="1:4" x14ac:dyDescent="0.3">
      <c r="A884" s="152" t="s">
        <v>3573</v>
      </c>
      <c r="B884" s="153" t="s">
        <v>3572</v>
      </c>
      <c r="C884" s="152" t="s">
        <v>172</v>
      </c>
      <c r="D884" s="151">
        <v>74.39</v>
      </c>
    </row>
    <row r="885" spans="1:4" x14ac:dyDescent="0.3">
      <c r="A885" s="152" t="s">
        <v>3571</v>
      </c>
      <c r="B885" s="153" t="s">
        <v>3570</v>
      </c>
      <c r="C885" s="152" t="s">
        <v>172</v>
      </c>
      <c r="D885" s="151">
        <v>121.98</v>
      </c>
    </row>
    <row r="886" spans="1:4" x14ac:dyDescent="0.3">
      <c r="A886" s="152" t="s">
        <v>3569</v>
      </c>
      <c r="B886" s="153" t="s">
        <v>3568</v>
      </c>
      <c r="C886" s="152" t="s">
        <v>172</v>
      </c>
      <c r="D886" s="151">
        <v>24.59</v>
      </c>
    </row>
    <row r="887" spans="1:4" x14ac:dyDescent="0.3">
      <c r="A887" s="152" t="s">
        <v>3567</v>
      </c>
      <c r="B887" s="153" t="s">
        <v>3566</v>
      </c>
      <c r="C887" s="152" t="s">
        <v>172</v>
      </c>
      <c r="D887" s="151">
        <v>35.47</v>
      </c>
    </row>
    <row r="888" spans="1:4" x14ac:dyDescent="0.3">
      <c r="A888" s="152" t="s">
        <v>3565</v>
      </c>
      <c r="B888" s="153" t="s">
        <v>3564</v>
      </c>
      <c r="C888" s="152" t="s">
        <v>172</v>
      </c>
      <c r="D888" s="151">
        <v>45.97</v>
      </c>
    </row>
    <row r="889" spans="1:4" x14ac:dyDescent="0.3">
      <c r="A889" s="152" t="s">
        <v>3563</v>
      </c>
      <c r="B889" s="153" t="s">
        <v>3562</v>
      </c>
      <c r="C889" s="152" t="s">
        <v>172</v>
      </c>
      <c r="D889" s="151">
        <v>69.52</v>
      </c>
    </row>
    <row r="890" spans="1:4" x14ac:dyDescent="0.3">
      <c r="A890" s="152" t="s">
        <v>3561</v>
      </c>
      <c r="B890" s="153" t="s">
        <v>3560</v>
      </c>
      <c r="C890" s="152" t="s">
        <v>2629</v>
      </c>
      <c r="D890" s="151">
        <v>115.68</v>
      </c>
    </row>
    <row r="891" spans="1:4" x14ac:dyDescent="0.3">
      <c r="A891" s="152" t="s">
        <v>3559</v>
      </c>
      <c r="B891" s="153" t="s">
        <v>3558</v>
      </c>
      <c r="C891" s="152" t="s">
        <v>172</v>
      </c>
      <c r="D891" s="151">
        <v>1017.68</v>
      </c>
    </row>
    <row r="892" spans="1:4" x14ac:dyDescent="0.3">
      <c r="A892" s="152" t="s">
        <v>3557</v>
      </c>
      <c r="B892" s="153" t="s">
        <v>3556</v>
      </c>
      <c r="C892" s="152" t="s">
        <v>172</v>
      </c>
      <c r="D892" s="151">
        <v>843.91</v>
      </c>
    </row>
    <row r="893" spans="1:4" x14ac:dyDescent="0.3">
      <c r="A893" s="152" t="s">
        <v>3555</v>
      </c>
      <c r="B893" s="153" t="s">
        <v>3554</v>
      </c>
      <c r="C893" s="152" t="s">
        <v>172</v>
      </c>
      <c r="D893" s="151">
        <v>692.63</v>
      </c>
    </row>
    <row r="894" spans="1:4" x14ac:dyDescent="0.3">
      <c r="A894" s="152" t="s">
        <v>3553</v>
      </c>
      <c r="B894" s="153" t="s">
        <v>3552</v>
      </c>
      <c r="C894" s="152" t="s">
        <v>172</v>
      </c>
      <c r="D894" s="151">
        <v>1126.99</v>
      </c>
    </row>
    <row r="895" spans="1:4" x14ac:dyDescent="0.3">
      <c r="A895" s="152" t="s">
        <v>3551</v>
      </c>
      <c r="B895" s="153" t="s">
        <v>3550</v>
      </c>
      <c r="C895" s="152" t="s">
        <v>172</v>
      </c>
      <c r="D895" s="151">
        <v>1899.58</v>
      </c>
    </row>
    <row r="896" spans="1:4" x14ac:dyDescent="0.3">
      <c r="A896" s="152" t="s">
        <v>3549</v>
      </c>
      <c r="B896" s="153" t="s">
        <v>3548</v>
      </c>
      <c r="C896" s="152" t="s">
        <v>172</v>
      </c>
      <c r="D896" s="151">
        <v>4085.38</v>
      </c>
    </row>
    <row r="897" spans="1:4" x14ac:dyDescent="0.3">
      <c r="A897" s="152" t="s">
        <v>3547</v>
      </c>
      <c r="B897" s="153" t="s">
        <v>3546</v>
      </c>
      <c r="C897" s="152" t="s">
        <v>172</v>
      </c>
      <c r="D897" s="151">
        <v>5425.44</v>
      </c>
    </row>
    <row r="898" spans="1:4" x14ac:dyDescent="0.3">
      <c r="A898" s="152" t="s">
        <v>3545</v>
      </c>
      <c r="B898" s="153" t="s">
        <v>3544</v>
      </c>
      <c r="C898" s="152" t="s">
        <v>172</v>
      </c>
      <c r="D898" s="151">
        <v>124.74</v>
      </c>
    </row>
    <row r="899" spans="1:4" x14ac:dyDescent="0.3">
      <c r="A899" s="152" t="s">
        <v>3543</v>
      </c>
      <c r="B899" s="153" t="s">
        <v>3542</v>
      </c>
      <c r="C899" s="152" t="s">
        <v>172</v>
      </c>
      <c r="D899" s="151">
        <v>173.33</v>
      </c>
    </row>
    <row r="900" spans="1:4" x14ac:dyDescent="0.3">
      <c r="A900" s="152" t="s">
        <v>3541</v>
      </c>
      <c r="B900" s="153" t="s">
        <v>3540</v>
      </c>
      <c r="C900" s="152" t="s">
        <v>172</v>
      </c>
      <c r="D900" s="151">
        <v>388.34</v>
      </c>
    </row>
    <row r="901" spans="1:4" x14ac:dyDescent="0.3">
      <c r="A901" s="152" t="s">
        <v>3539</v>
      </c>
      <c r="B901" s="153" t="s">
        <v>3538</v>
      </c>
      <c r="C901" s="152" t="s">
        <v>172</v>
      </c>
      <c r="D901" s="151">
        <v>1052.31</v>
      </c>
    </row>
    <row r="902" spans="1:4" x14ac:dyDescent="0.3">
      <c r="A902" s="152" t="s">
        <v>3537</v>
      </c>
      <c r="B902" s="153" t="s">
        <v>3536</v>
      </c>
      <c r="C902" s="152" t="s">
        <v>172</v>
      </c>
      <c r="D902" s="151">
        <v>3577.44</v>
      </c>
    </row>
    <row r="903" spans="1:4" x14ac:dyDescent="0.3">
      <c r="A903" s="152" t="s">
        <v>3535</v>
      </c>
      <c r="B903" s="153" t="s">
        <v>3534</v>
      </c>
      <c r="C903" s="152" t="s">
        <v>172</v>
      </c>
      <c r="D903" s="151">
        <v>4684.0600000000004</v>
      </c>
    </row>
    <row r="904" spans="1:4" x14ac:dyDescent="0.3">
      <c r="A904" s="152" t="s">
        <v>3533</v>
      </c>
      <c r="B904" s="153" t="s">
        <v>3532</v>
      </c>
      <c r="C904" s="152" t="s">
        <v>172</v>
      </c>
      <c r="D904" s="151">
        <v>5309.33</v>
      </c>
    </row>
    <row r="905" spans="1:4" ht="16.2" x14ac:dyDescent="0.3">
      <c r="A905" s="152" t="s">
        <v>3531</v>
      </c>
      <c r="B905" s="153" t="s">
        <v>3530</v>
      </c>
      <c r="C905" s="152" t="s">
        <v>3488</v>
      </c>
      <c r="D905" s="151">
        <v>163.06</v>
      </c>
    </row>
    <row r="906" spans="1:4" ht="16.2" x14ac:dyDescent="0.3">
      <c r="A906" s="152" t="s">
        <v>3529</v>
      </c>
      <c r="B906" s="153" t="s">
        <v>2756</v>
      </c>
      <c r="C906" s="152" t="s">
        <v>2525</v>
      </c>
      <c r="D906" s="151">
        <v>639.34</v>
      </c>
    </row>
    <row r="907" spans="1:4" ht="16.2" x14ac:dyDescent="0.3">
      <c r="A907" s="152" t="s">
        <v>3528</v>
      </c>
      <c r="B907" s="153" t="s">
        <v>2754</v>
      </c>
      <c r="C907" s="152" t="s">
        <v>2525</v>
      </c>
      <c r="D907" s="151">
        <v>698.53</v>
      </c>
    </row>
    <row r="908" spans="1:4" ht="16.2" x14ac:dyDescent="0.3">
      <c r="A908" s="152" t="s">
        <v>3527</v>
      </c>
      <c r="B908" s="153" t="s">
        <v>2752</v>
      </c>
      <c r="C908" s="152" t="s">
        <v>2525</v>
      </c>
      <c r="D908" s="151">
        <v>716.03</v>
      </c>
    </row>
    <row r="909" spans="1:4" ht="16.2" x14ac:dyDescent="0.3">
      <c r="A909" s="152" t="s">
        <v>3526</v>
      </c>
      <c r="B909" s="153" t="s">
        <v>2750</v>
      </c>
      <c r="C909" s="152" t="s">
        <v>2525</v>
      </c>
      <c r="D909" s="151">
        <v>741.74</v>
      </c>
    </row>
    <row r="910" spans="1:4" ht="16.2" x14ac:dyDescent="0.3">
      <c r="A910" s="152" t="s">
        <v>3525</v>
      </c>
      <c r="B910" s="153" t="s">
        <v>2748</v>
      </c>
      <c r="C910" s="152" t="s">
        <v>2525</v>
      </c>
      <c r="D910" s="151">
        <v>760.25</v>
      </c>
    </row>
    <row r="911" spans="1:4" ht="16.2" x14ac:dyDescent="0.3">
      <c r="A911" s="152" t="s">
        <v>3524</v>
      </c>
      <c r="B911" s="153" t="s">
        <v>2746</v>
      </c>
      <c r="C911" s="152" t="s">
        <v>2525</v>
      </c>
      <c r="D911" s="151">
        <v>784.16</v>
      </c>
    </row>
    <row r="912" spans="1:4" ht="16.2" x14ac:dyDescent="0.3">
      <c r="A912" s="152" t="s">
        <v>3523</v>
      </c>
      <c r="B912" s="153" t="s">
        <v>2740</v>
      </c>
      <c r="C912" s="152" t="s">
        <v>2525</v>
      </c>
      <c r="D912" s="151">
        <v>641.44000000000005</v>
      </c>
    </row>
    <row r="913" spans="1:4" ht="16.2" x14ac:dyDescent="0.3">
      <c r="A913" s="152" t="s">
        <v>3522</v>
      </c>
      <c r="B913" s="153" t="s">
        <v>3521</v>
      </c>
      <c r="C913" s="152" t="s">
        <v>2525</v>
      </c>
      <c r="D913" s="151">
        <v>2364.63</v>
      </c>
    </row>
    <row r="914" spans="1:4" ht="16.2" x14ac:dyDescent="0.3">
      <c r="A914" s="152" t="s">
        <v>3520</v>
      </c>
      <c r="B914" s="153" t="s">
        <v>3519</v>
      </c>
      <c r="C914" s="152" t="s">
        <v>2525</v>
      </c>
      <c r="D914" s="151">
        <v>99.06</v>
      </c>
    </row>
    <row r="915" spans="1:4" ht="16.2" x14ac:dyDescent="0.3">
      <c r="A915" s="152" t="s">
        <v>3518</v>
      </c>
      <c r="B915" s="153" t="s">
        <v>3517</v>
      </c>
      <c r="C915" s="152" t="s">
        <v>3488</v>
      </c>
      <c r="D915" s="151">
        <v>17.73</v>
      </c>
    </row>
    <row r="916" spans="1:4" ht="16.2" x14ac:dyDescent="0.3">
      <c r="A916" s="152" t="s">
        <v>3516</v>
      </c>
      <c r="B916" s="153" t="s">
        <v>3515</v>
      </c>
      <c r="C916" s="152" t="s">
        <v>2525</v>
      </c>
      <c r="D916" s="151">
        <v>1157.94</v>
      </c>
    </row>
    <row r="917" spans="1:4" ht="16.2" x14ac:dyDescent="0.3">
      <c r="A917" s="152" t="s">
        <v>3514</v>
      </c>
      <c r="B917" s="153" t="s">
        <v>2744</v>
      </c>
      <c r="C917" s="152" t="s">
        <v>2525</v>
      </c>
      <c r="D917" s="151">
        <v>797.54</v>
      </c>
    </row>
    <row r="918" spans="1:4" ht="16.2" x14ac:dyDescent="0.3">
      <c r="A918" s="152" t="s">
        <v>3513</v>
      </c>
      <c r="B918" s="153" t="s">
        <v>2742</v>
      </c>
      <c r="C918" s="152" t="s">
        <v>2525</v>
      </c>
      <c r="D918" s="151">
        <v>842.01</v>
      </c>
    </row>
    <row r="919" spans="1:4" ht="16.2" x14ac:dyDescent="0.3">
      <c r="A919" s="152" t="s">
        <v>3512</v>
      </c>
      <c r="B919" s="153" t="s">
        <v>3511</v>
      </c>
      <c r="C919" s="152" t="s">
        <v>2525</v>
      </c>
      <c r="D919" s="151">
        <v>943.44</v>
      </c>
    </row>
    <row r="920" spans="1:4" ht="16.2" x14ac:dyDescent="0.3">
      <c r="A920" s="152" t="s">
        <v>3510</v>
      </c>
      <c r="B920" s="153" t="s">
        <v>3509</v>
      </c>
      <c r="C920" s="152" t="s">
        <v>2525</v>
      </c>
      <c r="D920" s="151">
        <v>981.29</v>
      </c>
    </row>
    <row r="921" spans="1:4" x14ac:dyDescent="0.3">
      <c r="A921" s="152" t="s">
        <v>3508</v>
      </c>
      <c r="B921" s="153" t="s">
        <v>3507</v>
      </c>
      <c r="C921" s="152" t="s">
        <v>2576</v>
      </c>
      <c r="D921" s="151">
        <v>764.79</v>
      </c>
    </row>
    <row r="922" spans="1:4" x14ac:dyDescent="0.3">
      <c r="A922" s="152" t="s">
        <v>3506</v>
      </c>
      <c r="B922" s="153" t="s">
        <v>3505</v>
      </c>
      <c r="C922" s="152" t="s">
        <v>2576</v>
      </c>
      <c r="D922" s="151">
        <v>1362.84</v>
      </c>
    </row>
    <row r="923" spans="1:4" x14ac:dyDescent="0.3">
      <c r="A923" s="152" t="s">
        <v>3504</v>
      </c>
      <c r="B923" s="153" t="s">
        <v>3503</v>
      </c>
      <c r="C923" s="152" t="s">
        <v>2576</v>
      </c>
      <c r="D923" s="151">
        <v>1389.84</v>
      </c>
    </row>
    <row r="924" spans="1:4" x14ac:dyDescent="0.3">
      <c r="A924" s="152" t="s">
        <v>3502</v>
      </c>
      <c r="B924" s="153" t="s">
        <v>3501</v>
      </c>
      <c r="C924" s="152" t="s">
        <v>2576</v>
      </c>
      <c r="D924" s="151">
        <v>421.04</v>
      </c>
    </row>
    <row r="925" spans="1:4" x14ac:dyDescent="0.3">
      <c r="A925" s="152" t="s">
        <v>3500</v>
      </c>
      <c r="B925" s="153" t="s">
        <v>3499</v>
      </c>
      <c r="C925" s="152" t="s">
        <v>2576</v>
      </c>
      <c r="D925" s="151">
        <v>1302.3399999999999</v>
      </c>
    </row>
    <row r="926" spans="1:4" x14ac:dyDescent="0.3">
      <c r="A926" s="152" t="s">
        <v>3498</v>
      </c>
      <c r="B926" s="153" t="s">
        <v>3497</v>
      </c>
      <c r="C926" s="152" t="s">
        <v>2576</v>
      </c>
      <c r="D926" s="151">
        <v>2435.27</v>
      </c>
    </row>
    <row r="927" spans="1:4" x14ac:dyDescent="0.3">
      <c r="A927" s="152" t="s">
        <v>3496</v>
      </c>
      <c r="B927" s="153" t="s">
        <v>3495</v>
      </c>
      <c r="C927" s="152" t="s">
        <v>2629</v>
      </c>
      <c r="D927" s="151">
        <v>402.51</v>
      </c>
    </row>
    <row r="928" spans="1:4" x14ac:dyDescent="0.3">
      <c r="A928" s="152" t="s">
        <v>3494</v>
      </c>
      <c r="B928" s="153" t="s">
        <v>3493</v>
      </c>
      <c r="C928" s="152" t="s">
        <v>2629</v>
      </c>
      <c r="D928" s="151">
        <v>4.3899999999999997</v>
      </c>
    </row>
    <row r="929" spans="1:4" x14ac:dyDescent="0.3">
      <c r="A929" s="152" t="s">
        <v>3492</v>
      </c>
      <c r="B929" s="153" t="s">
        <v>3491</v>
      </c>
      <c r="C929" s="152" t="s">
        <v>2629</v>
      </c>
      <c r="D929" s="151">
        <v>4.3899999999999997</v>
      </c>
    </row>
    <row r="930" spans="1:4" ht="16.2" x14ac:dyDescent="0.3">
      <c r="A930" s="152" t="s">
        <v>3490</v>
      </c>
      <c r="B930" s="153" t="s">
        <v>3489</v>
      </c>
      <c r="C930" s="152" t="s">
        <v>3488</v>
      </c>
      <c r="D930" s="151">
        <v>9.99</v>
      </c>
    </row>
    <row r="931" spans="1:4" ht="16.2" x14ac:dyDescent="0.3">
      <c r="A931" s="152" t="s">
        <v>3487</v>
      </c>
      <c r="B931" s="153" t="s">
        <v>3486</v>
      </c>
      <c r="C931" s="152" t="s">
        <v>2525</v>
      </c>
      <c r="D931" s="151">
        <v>2471.1999999999998</v>
      </c>
    </row>
    <row r="932" spans="1:4" ht="16.2" x14ac:dyDescent="0.3">
      <c r="A932" s="152" t="s">
        <v>3485</v>
      </c>
      <c r="B932" s="153" t="s">
        <v>3484</v>
      </c>
      <c r="C932" s="152" t="s">
        <v>2522</v>
      </c>
      <c r="D932" s="151">
        <v>53.44</v>
      </c>
    </row>
    <row r="933" spans="1:4" x14ac:dyDescent="0.3">
      <c r="A933" s="152" t="s">
        <v>3483</v>
      </c>
      <c r="B933" s="153" t="s">
        <v>3482</v>
      </c>
      <c r="C933" s="152" t="s">
        <v>2576</v>
      </c>
      <c r="D933" s="151">
        <v>41.72</v>
      </c>
    </row>
    <row r="934" spans="1:4" x14ac:dyDescent="0.3">
      <c r="A934" s="152" t="s">
        <v>3481</v>
      </c>
      <c r="B934" s="153" t="s">
        <v>3480</v>
      </c>
      <c r="C934" s="152" t="s">
        <v>2576</v>
      </c>
      <c r="D934" s="151">
        <v>25.9</v>
      </c>
    </row>
    <row r="935" spans="1:4" x14ac:dyDescent="0.3">
      <c r="A935" s="152" t="s">
        <v>3479</v>
      </c>
      <c r="B935" s="153" t="s">
        <v>3478</v>
      </c>
      <c r="C935" s="152" t="s">
        <v>2576</v>
      </c>
      <c r="D935" s="151">
        <v>202.18</v>
      </c>
    </row>
    <row r="936" spans="1:4" x14ac:dyDescent="0.3">
      <c r="A936" s="152" t="s">
        <v>3477</v>
      </c>
      <c r="B936" s="153" t="s">
        <v>3476</v>
      </c>
      <c r="C936" s="152" t="s">
        <v>2576</v>
      </c>
      <c r="D936" s="151">
        <v>116.56</v>
      </c>
    </row>
    <row r="937" spans="1:4" x14ac:dyDescent="0.3">
      <c r="A937" s="152" t="s">
        <v>3475</v>
      </c>
      <c r="B937" s="153" t="s">
        <v>3474</v>
      </c>
      <c r="C937" s="152" t="s">
        <v>2576</v>
      </c>
      <c r="D937" s="151">
        <v>149.47</v>
      </c>
    </row>
    <row r="938" spans="1:4" x14ac:dyDescent="0.3">
      <c r="A938" s="152" t="s">
        <v>3473</v>
      </c>
      <c r="B938" s="153" t="s">
        <v>3472</v>
      </c>
      <c r="C938" s="152" t="s">
        <v>2629</v>
      </c>
      <c r="D938" s="151">
        <v>13.96</v>
      </c>
    </row>
    <row r="939" spans="1:4" x14ac:dyDescent="0.3">
      <c r="A939" s="152" t="s">
        <v>3471</v>
      </c>
      <c r="B939" s="153" t="s">
        <v>3470</v>
      </c>
      <c r="C939" s="152" t="s">
        <v>2629</v>
      </c>
      <c r="D939" s="151">
        <v>7.97</v>
      </c>
    </row>
    <row r="940" spans="1:4" x14ac:dyDescent="0.3">
      <c r="A940" s="152" t="s">
        <v>3469</v>
      </c>
      <c r="B940" s="153" t="s">
        <v>3468</v>
      </c>
      <c r="C940" s="152" t="s">
        <v>2629</v>
      </c>
      <c r="D940" s="151">
        <v>8.41</v>
      </c>
    </row>
    <row r="941" spans="1:4" x14ac:dyDescent="0.3">
      <c r="A941" s="152" t="s">
        <v>3467</v>
      </c>
      <c r="B941" s="153" t="s">
        <v>3466</v>
      </c>
      <c r="C941" s="152" t="s">
        <v>2629</v>
      </c>
      <c r="D941" s="151">
        <v>8.31</v>
      </c>
    </row>
    <row r="942" spans="1:4" ht="16.2" x14ac:dyDescent="0.3">
      <c r="A942" s="152" t="s">
        <v>3465</v>
      </c>
      <c r="B942" s="153" t="s">
        <v>3464</v>
      </c>
      <c r="C942" s="152" t="s">
        <v>2522</v>
      </c>
      <c r="D942" s="151">
        <v>14.42</v>
      </c>
    </row>
    <row r="943" spans="1:4" ht="16.2" x14ac:dyDescent="0.3">
      <c r="A943" s="152" t="s">
        <v>3463</v>
      </c>
      <c r="B943" s="153" t="s">
        <v>3462</v>
      </c>
      <c r="C943" s="152" t="s">
        <v>2522</v>
      </c>
      <c r="D943" s="151">
        <v>77.17</v>
      </c>
    </row>
    <row r="944" spans="1:4" ht="16.2" x14ac:dyDescent="0.3">
      <c r="A944" s="152" t="s">
        <v>3461</v>
      </c>
      <c r="B944" s="153" t="s">
        <v>3460</v>
      </c>
      <c r="C944" s="152" t="s">
        <v>2522</v>
      </c>
      <c r="D944" s="151">
        <v>81.12</v>
      </c>
    </row>
    <row r="945" spans="1:4" ht="16.2" x14ac:dyDescent="0.3">
      <c r="A945" s="152" t="s">
        <v>3459</v>
      </c>
      <c r="B945" s="153" t="s">
        <v>3458</v>
      </c>
      <c r="C945" s="152" t="s">
        <v>2522</v>
      </c>
      <c r="D945" s="151">
        <v>47.93</v>
      </c>
    </row>
    <row r="946" spans="1:4" ht="28.8" x14ac:dyDescent="0.3">
      <c r="A946" s="152" t="s">
        <v>3457</v>
      </c>
      <c r="B946" s="153" t="s">
        <v>3456</v>
      </c>
      <c r="C946" s="152" t="s">
        <v>2522</v>
      </c>
      <c r="D946" s="151">
        <v>54.56</v>
      </c>
    </row>
    <row r="947" spans="1:4" ht="28.8" x14ac:dyDescent="0.3">
      <c r="A947" s="152" t="s">
        <v>3455</v>
      </c>
      <c r="B947" s="153" t="s">
        <v>3454</v>
      </c>
      <c r="C947" s="152" t="s">
        <v>2522</v>
      </c>
      <c r="D947" s="151">
        <v>27.07</v>
      </c>
    </row>
    <row r="948" spans="1:4" ht="16.2" x14ac:dyDescent="0.3">
      <c r="A948" s="152" t="s">
        <v>3453</v>
      </c>
      <c r="B948" s="153" t="s">
        <v>3452</v>
      </c>
      <c r="C948" s="152" t="s">
        <v>2525</v>
      </c>
      <c r="D948" s="151">
        <v>79.59</v>
      </c>
    </row>
    <row r="949" spans="1:4" ht="16.2" x14ac:dyDescent="0.3">
      <c r="A949" s="152" t="s">
        <v>3451</v>
      </c>
      <c r="B949" s="153" t="s">
        <v>3450</v>
      </c>
      <c r="C949" s="152" t="s">
        <v>2522</v>
      </c>
      <c r="D949" s="151">
        <v>1126.17</v>
      </c>
    </row>
    <row r="950" spans="1:4" ht="16.2" x14ac:dyDescent="0.3">
      <c r="A950" s="152" t="s">
        <v>3449</v>
      </c>
      <c r="B950" s="153" t="s">
        <v>3448</v>
      </c>
      <c r="C950" s="152" t="s">
        <v>2522</v>
      </c>
      <c r="D950" s="151">
        <v>1112.47</v>
      </c>
    </row>
    <row r="951" spans="1:4" ht="16.2" x14ac:dyDescent="0.3">
      <c r="A951" s="152" t="s">
        <v>3447</v>
      </c>
      <c r="B951" s="153" t="s">
        <v>3446</v>
      </c>
      <c r="C951" s="152" t="s">
        <v>2522</v>
      </c>
      <c r="D951" s="151">
        <v>1903.22</v>
      </c>
    </row>
    <row r="952" spans="1:4" ht="16.2" x14ac:dyDescent="0.3">
      <c r="A952" s="152" t="s">
        <v>3445</v>
      </c>
      <c r="B952" s="153" t="s">
        <v>3444</v>
      </c>
      <c r="C952" s="152" t="s">
        <v>2522</v>
      </c>
      <c r="D952" s="151">
        <v>1638.2</v>
      </c>
    </row>
    <row r="953" spans="1:4" ht="16.2" x14ac:dyDescent="0.3">
      <c r="A953" s="152" t="s">
        <v>3443</v>
      </c>
      <c r="B953" s="153" t="s">
        <v>3442</v>
      </c>
      <c r="C953" s="152" t="s">
        <v>2522</v>
      </c>
      <c r="D953" s="151">
        <v>86.75</v>
      </c>
    </row>
    <row r="954" spans="1:4" ht="16.2" x14ac:dyDescent="0.3">
      <c r="A954" s="152" t="s">
        <v>3441</v>
      </c>
      <c r="B954" s="153" t="s">
        <v>3440</v>
      </c>
      <c r="C954" s="152" t="s">
        <v>2522</v>
      </c>
      <c r="D954" s="151">
        <v>121.45</v>
      </c>
    </row>
    <row r="955" spans="1:4" ht="28.8" x14ac:dyDescent="0.3">
      <c r="A955" s="152" t="s">
        <v>3439</v>
      </c>
      <c r="B955" s="153" t="s">
        <v>3438</v>
      </c>
      <c r="C955" s="152" t="s">
        <v>2522</v>
      </c>
      <c r="D955" s="151">
        <v>74.36</v>
      </c>
    </row>
    <row r="956" spans="1:4" ht="16.2" x14ac:dyDescent="0.3">
      <c r="A956" s="152" t="s">
        <v>3437</v>
      </c>
      <c r="B956" s="153" t="s">
        <v>2597</v>
      </c>
      <c r="C956" s="152" t="s">
        <v>2522</v>
      </c>
      <c r="D956" s="151">
        <v>97.16</v>
      </c>
    </row>
    <row r="957" spans="1:4" ht="28.8" x14ac:dyDescent="0.3">
      <c r="A957" s="152" t="s">
        <v>3436</v>
      </c>
      <c r="B957" s="153" t="s">
        <v>3435</v>
      </c>
      <c r="C957" s="152" t="s">
        <v>2522</v>
      </c>
      <c r="D957" s="151">
        <v>766.37</v>
      </c>
    </row>
    <row r="958" spans="1:4" ht="28.8" x14ac:dyDescent="0.3">
      <c r="A958" s="152" t="s">
        <v>3434</v>
      </c>
      <c r="B958" s="153" t="s">
        <v>3433</v>
      </c>
      <c r="C958" s="152" t="s">
        <v>2522</v>
      </c>
      <c r="D958" s="151">
        <v>657.79</v>
      </c>
    </row>
    <row r="959" spans="1:4" ht="28.8" x14ac:dyDescent="0.3">
      <c r="A959" s="152" t="s">
        <v>3432</v>
      </c>
      <c r="B959" s="153" t="s">
        <v>3431</v>
      </c>
      <c r="C959" s="152" t="s">
        <v>2522</v>
      </c>
      <c r="D959" s="151">
        <v>734.74</v>
      </c>
    </row>
    <row r="960" spans="1:4" x14ac:dyDescent="0.3">
      <c r="A960" s="152" t="s">
        <v>3430</v>
      </c>
      <c r="B960" s="153" t="s">
        <v>3429</v>
      </c>
      <c r="C960" s="152" t="s">
        <v>172</v>
      </c>
      <c r="D960" s="151">
        <v>100496.08</v>
      </c>
    </row>
    <row r="961" spans="1:4" ht="28.8" x14ac:dyDescent="0.3">
      <c r="A961" s="152" t="s">
        <v>3428</v>
      </c>
      <c r="B961" s="153" t="s">
        <v>3427</v>
      </c>
      <c r="C961" s="152" t="s">
        <v>172</v>
      </c>
      <c r="D961" s="151">
        <v>108509.5</v>
      </c>
    </row>
    <row r="962" spans="1:4" ht="28.8" x14ac:dyDescent="0.3">
      <c r="A962" s="152" t="s">
        <v>3426</v>
      </c>
      <c r="B962" s="153" t="s">
        <v>3425</v>
      </c>
      <c r="C962" s="152" t="s">
        <v>172</v>
      </c>
      <c r="D962" s="151">
        <v>47581.26</v>
      </c>
    </row>
    <row r="963" spans="1:4" ht="28.8" x14ac:dyDescent="0.3">
      <c r="A963" s="152" t="s">
        <v>3424</v>
      </c>
      <c r="B963" s="153" t="s">
        <v>3423</v>
      </c>
      <c r="C963" s="152" t="s">
        <v>172</v>
      </c>
      <c r="D963" s="151">
        <v>55699.79</v>
      </c>
    </row>
    <row r="964" spans="1:4" ht="28.8" x14ac:dyDescent="0.3">
      <c r="A964" s="152" t="s">
        <v>3422</v>
      </c>
      <c r="B964" s="153" t="s">
        <v>3421</v>
      </c>
      <c r="C964" s="152" t="s">
        <v>172</v>
      </c>
      <c r="D964" s="151">
        <v>83941.64</v>
      </c>
    </row>
    <row r="965" spans="1:4" ht="28.8" x14ac:dyDescent="0.3">
      <c r="A965" s="152" t="s">
        <v>3420</v>
      </c>
      <c r="B965" s="153" t="s">
        <v>3419</v>
      </c>
      <c r="C965" s="152" t="s">
        <v>172</v>
      </c>
      <c r="D965" s="151">
        <v>102466.61</v>
      </c>
    </row>
    <row r="966" spans="1:4" ht="28.8" x14ac:dyDescent="0.3">
      <c r="A966" s="152" t="s">
        <v>3418</v>
      </c>
      <c r="B966" s="153" t="s">
        <v>3417</v>
      </c>
      <c r="C966" s="152" t="s">
        <v>172</v>
      </c>
      <c r="D966" s="151">
        <v>44927.64</v>
      </c>
    </row>
    <row r="967" spans="1:4" ht="16.2" x14ac:dyDescent="0.3">
      <c r="A967" s="152" t="s">
        <v>3416</v>
      </c>
      <c r="B967" s="153" t="s">
        <v>3415</v>
      </c>
      <c r="C967" s="152" t="s">
        <v>2522</v>
      </c>
      <c r="D967" s="151">
        <v>48.25</v>
      </c>
    </row>
    <row r="968" spans="1:4" ht="16.2" x14ac:dyDescent="0.3">
      <c r="A968" s="152" t="s">
        <v>3414</v>
      </c>
      <c r="B968" s="153" t="s">
        <v>3413</v>
      </c>
      <c r="C968" s="152" t="s">
        <v>2522</v>
      </c>
      <c r="D968" s="151">
        <v>97.02</v>
      </c>
    </row>
    <row r="969" spans="1:4" ht="16.2" x14ac:dyDescent="0.3">
      <c r="A969" s="152" t="s">
        <v>3412</v>
      </c>
      <c r="B969" s="153" t="s">
        <v>3411</v>
      </c>
      <c r="C969" s="152" t="s">
        <v>2522</v>
      </c>
      <c r="D969" s="151">
        <v>99.08</v>
      </c>
    </row>
    <row r="970" spans="1:4" ht="16.2" x14ac:dyDescent="0.3">
      <c r="A970" s="152" t="s">
        <v>3410</v>
      </c>
      <c r="B970" s="153" t="s">
        <v>3409</v>
      </c>
      <c r="C970" s="152" t="s">
        <v>2522</v>
      </c>
      <c r="D970" s="151">
        <v>125.23</v>
      </c>
    </row>
    <row r="971" spans="1:4" ht="28.8" x14ac:dyDescent="0.3">
      <c r="A971" s="152" t="s">
        <v>3408</v>
      </c>
      <c r="B971" s="153" t="s">
        <v>3407</v>
      </c>
      <c r="C971" s="152" t="s">
        <v>2522</v>
      </c>
      <c r="D971" s="151">
        <v>238.19</v>
      </c>
    </row>
    <row r="972" spans="1:4" ht="28.8" x14ac:dyDescent="0.3">
      <c r="A972" s="152" t="s">
        <v>3406</v>
      </c>
      <c r="B972" s="153" t="s">
        <v>3405</v>
      </c>
      <c r="C972" s="152" t="s">
        <v>2522</v>
      </c>
      <c r="D972" s="151">
        <v>170.79</v>
      </c>
    </row>
    <row r="973" spans="1:4" ht="16.2" x14ac:dyDescent="0.3">
      <c r="A973" s="152" t="s">
        <v>3404</v>
      </c>
      <c r="B973" s="153" t="s">
        <v>2611</v>
      </c>
      <c r="C973" s="152" t="s">
        <v>2522</v>
      </c>
      <c r="D973" s="151">
        <v>35.409999999999997</v>
      </c>
    </row>
    <row r="974" spans="1:4" ht="16.2" x14ac:dyDescent="0.3">
      <c r="A974" s="152" t="s">
        <v>3403</v>
      </c>
      <c r="B974" s="153" t="s">
        <v>3402</v>
      </c>
      <c r="C974" s="152" t="s">
        <v>2522</v>
      </c>
      <c r="D974" s="151">
        <v>38.049999999999997</v>
      </c>
    </row>
    <row r="975" spans="1:4" ht="16.2" x14ac:dyDescent="0.3">
      <c r="A975" s="152" t="s">
        <v>3401</v>
      </c>
      <c r="B975" s="153" t="s">
        <v>3400</v>
      </c>
      <c r="C975" s="152" t="s">
        <v>2522</v>
      </c>
      <c r="D975" s="151">
        <v>45.76</v>
      </c>
    </row>
    <row r="976" spans="1:4" ht="28.8" x14ac:dyDescent="0.3">
      <c r="A976" s="152" t="s">
        <v>3399</v>
      </c>
      <c r="B976" s="153" t="s">
        <v>3398</v>
      </c>
      <c r="C976" s="152" t="s">
        <v>2522</v>
      </c>
      <c r="D976" s="151">
        <v>54.25</v>
      </c>
    </row>
    <row r="977" spans="1:4" ht="28.8" x14ac:dyDescent="0.3">
      <c r="A977" s="152" t="s">
        <v>3397</v>
      </c>
      <c r="B977" s="153" t="s">
        <v>3396</v>
      </c>
      <c r="C977" s="152" t="s">
        <v>2522</v>
      </c>
      <c r="D977" s="151">
        <v>54.3</v>
      </c>
    </row>
    <row r="978" spans="1:4" ht="28.8" x14ac:dyDescent="0.3">
      <c r="A978" s="152" t="s">
        <v>3395</v>
      </c>
      <c r="B978" s="153" t="s">
        <v>3394</v>
      </c>
      <c r="C978" s="152" t="s">
        <v>172</v>
      </c>
      <c r="D978" s="151">
        <v>57.91</v>
      </c>
    </row>
    <row r="979" spans="1:4" x14ac:dyDescent="0.3">
      <c r="A979" s="152" t="s">
        <v>3393</v>
      </c>
      <c r="B979" s="153" t="s">
        <v>3392</v>
      </c>
      <c r="C979" s="152" t="s">
        <v>172</v>
      </c>
      <c r="D979" s="151">
        <v>61.73</v>
      </c>
    </row>
    <row r="980" spans="1:4" x14ac:dyDescent="0.3">
      <c r="A980" s="152" t="s">
        <v>3391</v>
      </c>
      <c r="B980" s="153" t="s">
        <v>3390</v>
      </c>
      <c r="C980" s="152" t="s">
        <v>172</v>
      </c>
      <c r="D980" s="151">
        <v>69.31</v>
      </c>
    </row>
    <row r="981" spans="1:4" x14ac:dyDescent="0.3">
      <c r="A981" s="152" t="s">
        <v>3389</v>
      </c>
      <c r="B981" s="153" t="s">
        <v>3388</v>
      </c>
      <c r="C981" s="152" t="s">
        <v>172</v>
      </c>
      <c r="D981" s="151">
        <v>58.54</v>
      </c>
    </row>
    <row r="982" spans="1:4" x14ac:dyDescent="0.3">
      <c r="A982" s="152" t="s">
        <v>3387</v>
      </c>
      <c r="B982" s="153" t="s">
        <v>3386</v>
      </c>
      <c r="C982" s="152" t="s">
        <v>172</v>
      </c>
      <c r="D982" s="151">
        <v>61.39</v>
      </c>
    </row>
    <row r="983" spans="1:4" x14ac:dyDescent="0.3">
      <c r="A983" s="152" t="s">
        <v>3385</v>
      </c>
      <c r="B983" s="153" t="s">
        <v>2619</v>
      </c>
      <c r="C983" s="152" t="s">
        <v>172</v>
      </c>
      <c r="D983" s="151">
        <v>87.53</v>
      </c>
    </row>
    <row r="984" spans="1:4" x14ac:dyDescent="0.3">
      <c r="A984" s="152" t="s">
        <v>3384</v>
      </c>
      <c r="B984" s="153" t="s">
        <v>3383</v>
      </c>
      <c r="C984" s="152" t="s">
        <v>172</v>
      </c>
      <c r="D984" s="151">
        <v>94.92</v>
      </c>
    </row>
    <row r="985" spans="1:4" x14ac:dyDescent="0.3">
      <c r="A985" s="152" t="s">
        <v>3382</v>
      </c>
      <c r="B985" s="153" t="s">
        <v>3381</v>
      </c>
      <c r="C985" s="152" t="s">
        <v>172</v>
      </c>
      <c r="D985" s="151">
        <v>28.71</v>
      </c>
    </row>
    <row r="986" spans="1:4" x14ac:dyDescent="0.3">
      <c r="A986" s="152" t="s">
        <v>3380</v>
      </c>
      <c r="B986" s="153" t="s">
        <v>3379</v>
      </c>
      <c r="C986" s="152" t="s">
        <v>172</v>
      </c>
      <c r="D986" s="151">
        <v>23.62</v>
      </c>
    </row>
    <row r="987" spans="1:4" ht="28.8" x14ac:dyDescent="0.3">
      <c r="A987" s="152" t="s">
        <v>3378</v>
      </c>
      <c r="B987" s="153" t="s">
        <v>3377</v>
      </c>
      <c r="C987" s="152" t="s">
        <v>172</v>
      </c>
      <c r="D987" s="151">
        <v>54.6</v>
      </c>
    </row>
    <row r="988" spans="1:4" ht="28.8" x14ac:dyDescent="0.3">
      <c r="A988" s="152" t="s">
        <v>3376</v>
      </c>
      <c r="B988" s="153" t="s">
        <v>3375</v>
      </c>
      <c r="C988" s="152" t="s">
        <v>2522</v>
      </c>
      <c r="D988" s="151">
        <v>566.29999999999995</v>
      </c>
    </row>
    <row r="989" spans="1:4" ht="28.8" x14ac:dyDescent="0.3">
      <c r="A989" s="152" t="s">
        <v>3374</v>
      </c>
      <c r="B989" s="153" t="s">
        <v>3373</v>
      </c>
      <c r="C989" s="152" t="s">
        <v>172</v>
      </c>
      <c r="D989" s="151">
        <v>209.77</v>
      </c>
    </row>
    <row r="990" spans="1:4" x14ac:dyDescent="0.3">
      <c r="A990" s="152" t="s">
        <v>3372</v>
      </c>
      <c r="B990" s="153" t="s">
        <v>3371</v>
      </c>
      <c r="C990" s="152" t="s">
        <v>172</v>
      </c>
      <c r="D990" s="151">
        <v>172.21</v>
      </c>
    </row>
    <row r="991" spans="1:4" ht="28.8" x14ac:dyDescent="0.3">
      <c r="A991" s="152" t="s">
        <v>3370</v>
      </c>
      <c r="B991" s="153" t="s">
        <v>3369</v>
      </c>
      <c r="C991" s="152" t="s">
        <v>172</v>
      </c>
      <c r="D991" s="151">
        <v>295.39</v>
      </c>
    </row>
    <row r="992" spans="1:4" ht="28.8" x14ac:dyDescent="0.3">
      <c r="A992" s="152" t="s">
        <v>3368</v>
      </c>
      <c r="B992" s="153" t="s">
        <v>3367</v>
      </c>
      <c r="C992" s="152" t="s">
        <v>172</v>
      </c>
      <c r="D992" s="151">
        <v>211.64</v>
      </c>
    </row>
    <row r="993" spans="1:4" ht="28.8" x14ac:dyDescent="0.3">
      <c r="A993" s="152" t="s">
        <v>3366</v>
      </c>
      <c r="B993" s="153" t="s">
        <v>3365</v>
      </c>
      <c r="C993" s="152" t="s">
        <v>3273</v>
      </c>
      <c r="D993" s="151">
        <v>30200.01</v>
      </c>
    </row>
    <row r="994" spans="1:4" ht="28.8" x14ac:dyDescent="0.3">
      <c r="A994" s="152" t="s">
        <v>3364</v>
      </c>
      <c r="B994" s="153" t="s">
        <v>3363</v>
      </c>
      <c r="C994" s="152" t="s">
        <v>3273</v>
      </c>
      <c r="D994" s="151">
        <v>36652.980000000003</v>
      </c>
    </row>
    <row r="995" spans="1:4" ht="28.8" x14ac:dyDescent="0.3">
      <c r="A995" s="152" t="s">
        <v>3362</v>
      </c>
      <c r="B995" s="153" t="s">
        <v>3361</v>
      </c>
      <c r="C995" s="152" t="s">
        <v>3273</v>
      </c>
      <c r="D995" s="151">
        <v>39170.730000000003</v>
      </c>
    </row>
    <row r="996" spans="1:4" ht="28.8" x14ac:dyDescent="0.3">
      <c r="A996" s="152" t="s">
        <v>3360</v>
      </c>
      <c r="B996" s="153" t="s">
        <v>3359</v>
      </c>
      <c r="C996" s="152" t="s">
        <v>3273</v>
      </c>
      <c r="D996" s="151">
        <v>30456.51</v>
      </c>
    </row>
    <row r="997" spans="1:4" ht="28.8" x14ac:dyDescent="0.3">
      <c r="A997" s="152" t="s">
        <v>3358</v>
      </c>
      <c r="B997" s="153" t="s">
        <v>3357</v>
      </c>
      <c r="C997" s="152" t="s">
        <v>3273</v>
      </c>
      <c r="D997" s="151">
        <v>46937.62</v>
      </c>
    </row>
    <row r="998" spans="1:4" ht="28.8" x14ac:dyDescent="0.3">
      <c r="A998" s="152" t="s">
        <v>3356</v>
      </c>
      <c r="B998" s="153" t="s">
        <v>3355</v>
      </c>
      <c r="C998" s="152" t="s">
        <v>3273</v>
      </c>
      <c r="D998" s="151">
        <v>49063.87</v>
      </c>
    </row>
    <row r="999" spans="1:4" ht="28.8" x14ac:dyDescent="0.3">
      <c r="A999" s="152" t="s">
        <v>3354</v>
      </c>
      <c r="B999" s="153" t="s">
        <v>3353</v>
      </c>
      <c r="C999" s="152" t="s">
        <v>3273</v>
      </c>
      <c r="D999" s="151">
        <v>7704</v>
      </c>
    </row>
    <row r="1000" spans="1:4" ht="28.8" x14ac:dyDescent="0.3">
      <c r="A1000" s="152" t="s">
        <v>3352</v>
      </c>
      <c r="B1000" s="153" t="s">
        <v>3351</v>
      </c>
      <c r="C1000" s="152" t="s">
        <v>2576</v>
      </c>
      <c r="D1000" s="151">
        <v>2535.38</v>
      </c>
    </row>
    <row r="1001" spans="1:4" ht="28.8" x14ac:dyDescent="0.3">
      <c r="A1001" s="152" t="s">
        <v>3350</v>
      </c>
      <c r="B1001" s="153" t="s">
        <v>3349</v>
      </c>
      <c r="C1001" s="152" t="s">
        <v>2576</v>
      </c>
      <c r="D1001" s="151">
        <v>3091.85</v>
      </c>
    </row>
    <row r="1002" spans="1:4" ht="28.8" x14ac:dyDescent="0.3">
      <c r="A1002" s="152" t="s">
        <v>3348</v>
      </c>
      <c r="B1002" s="153" t="s">
        <v>3347</v>
      </c>
      <c r="C1002" s="152" t="s">
        <v>2576</v>
      </c>
      <c r="D1002" s="151">
        <v>1848.93</v>
      </c>
    </row>
    <row r="1003" spans="1:4" ht="28.8" x14ac:dyDescent="0.3">
      <c r="A1003" s="152" t="s">
        <v>3346</v>
      </c>
      <c r="B1003" s="153" t="s">
        <v>3345</v>
      </c>
      <c r="C1003" s="152" t="s">
        <v>2576</v>
      </c>
      <c r="D1003" s="151">
        <v>1656.34</v>
      </c>
    </row>
    <row r="1004" spans="1:4" ht="28.8" x14ac:dyDescent="0.3">
      <c r="A1004" s="152" t="s">
        <v>3344</v>
      </c>
      <c r="B1004" s="153" t="s">
        <v>3343</v>
      </c>
      <c r="C1004" s="152" t="s">
        <v>2576</v>
      </c>
      <c r="D1004" s="151">
        <v>1479.72</v>
      </c>
    </row>
    <row r="1005" spans="1:4" ht="28.8" x14ac:dyDescent="0.3">
      <c r="A1005" s="152" t="s">
        <v>3342</v>
      </c>
      <c r="B1005" s="153" t="s">
        <v>3341</v>
      </c>
      <c r="C1005" s="152" t="s">
        <v>2576</v>
      </c>
      <c r="D1005" s="151">
        <v>1388.85</v>
      </c>
    </row>
    <row r="1006" spans="1:4" x14ac:dyDescent="0.3">
      <c r="A1006" s="152" t="s">
        <v>3340</v>
      </c>
      <c r="B1006" s="153" t="s">
        <v>3339</v>
      </c>
      <c r="C1006" s="152" t="s">
        <v>2576</v>
      </c>
      <c r="D1006" s="151">
        <v>1793.22</v>
      </c>
    </row>
    <row r="1007" spans="1:4" x14ac:dyDescent="0.3">
      <c r="A1007" s="152" t="s">
        <v>3338</v>
      </c>
      <c r="B1007" s="153" t="s">
        <v>3337</v>
      </c>
      <c r="C1007" s="152" t="s">
        <v>2576</v>
      </c>
      <c r="D1007" s="151">
        <v>1988.39</v>
      </c>
    </row>
    <row r="1008" spans="1:4" ht="28.8" x14ac:dyDescent="0.3">
      <c r="A1008" s="152" t="s">
        <v>3336</v>
      </c>
      <c r="B1008" s="153" t="s">
        <v>3335</v>
      </c>
      <c r="C1008" s="152" t="s">
        <v>2576</v>
      </c>
      <c r="D1008" s="151">
        <v>2578.87</v>
      </c>
    </row>
    <row r="1009" spans="1:4" ht="28.8" x14ac:dyDescent="0.3">
      <c r="A1009" s="152" t="s">
        <v>3334</v>
      </c>
      <c r="B1009" s="153" t="s">
        <v>3333</v>
      </c>
      <c r="C1009" s="152" t="s">
        <v>2576</v>
      </c>
      <c r="D1009" s="151">
        <v>3571.9</v>
      </c>
    </row>
    <row r="1010" spans="1:4" ht="28.8" x14ac:dyDescent="0.3">
      <c r="A1010" s="152" t="s">
        <v>3332</v>
      </c>
      <c r="B1010" s="153" t="s">
        <v>3331</v>
      </c>
      <c r="C1010" s="152" t="s">
        <v>3273</v>
      </c>
      <c r="D1010" s="151">
        <v>9866.8700000000008</v>
      </c>
    </row>
    <row r="1011" spans="1:4" ht="28.8" x14ac:dyDescent="0.3">
      <c r="A1011" s="152" t="s">
        <v>3330</v>
      </c>
      <c r="B1011" s="153" t="s">
        <v>3329</v>
      </c>
      <c r="C1011" s="152" t="s">
        <v>3273</v>
      </c>
      <c r="D1011" s="151">
        <v>13645.92</v>
      </c>
    </row>
    <row r="1012" spans="1:4" x14ac:dyDescent="0.3">
      <c r="A1012" s="152" t="s">
        <v>3328</v>
      </c>
      <c r="B1012" s="153" t="s">
        <v>2632</v>
      </c>
      <c r="C1012" s="152" t="s">
        <v>2576</v>
      </c>
      <c r="D1012" s="151">
        <v>111.91</v>
      </c>
    </row>
    <row r="1013" spans="1:4" x14ac:dyDescent="0.3">
      <c r="A1013" s="152" t="s">
        <v>3327</v>
      </c>
      <c r="B1013" s="153" t="s">
        <v>3326</v>
      </c>
      <c r="C1013" s="152" t="s">
        <v>2576</v>
      </c>
      <c r="D1013" s="151">
        <v>13.31</v>
      </c>
    </row>
    <row r="1014" spans="1:4" x14ac:dyDescent="0.3">
      <c r="A1014" s="152" t="s">
        <v>3325</v>
      </c>
      <c r="B1014" s="153" t="s">
        <v>3324</v>
      </c>
      <c r="C1014" s="152" t="s">
        <v>2629</v>
      </c>
      <c r="D1014" s="151">
        <v>35.11</v>
      </c>
    </row>
    <row r="1015" spans="1:4" x14ac:dyDescent="0.3">
      <c r="A1015" s="152" t="s">
        <v>3323</v>
      </c>
      <c r="B1015" s="153" t="s">
        <v>3322</v>
      </c>
      <c r="C1015" s="152" t="s">
        <v>2576</v>
      </c>
      <c r="D1015" s="151">
        <v>243.11</v>
      </c>
    </row>
    <row r="1016" spans="1:4" x14ac:dyDescent="0.3">
      <c r="A1016" s="152" t="s">
        <v>3321</v>
      </c>
      <c r="B1016" s="153" t="s">
        <v>3320</v>
      </c>
      <c r="C1016" s="152" t="s">
        <v>2576</v>
      </c>
      <c r="D1016" s="151">
        <v>462.65</v>
      </c>
    </row>
    <row r="1017" spans="1:4" x14ac:dyDescent="0.3">
      <c r="A1017" s="152" t="s">
        <v>3319</v>
      </c>
      <c r="B1017" s="153" t="s">
        <v>3318</v>
      </c>
      <c r="C1017" s="152" t="s">
        <v>2576</v>
      </c>
      <c r="D1017" s="151">
        <v>596.54</v>
      </c>
    </row>
    <row r="1018" spans="1:4" x14ac:dyDescent="0.3">
      <c r="A1018" s="152" t="s">
        <v>3317</v>
      </c>
      <c r="B1018" s="153" t="s">
        <v>3316</v>
      </c>
      <c r="C1018" s="152" t="s">
        <v>2576</v>
      </c>
      <c r="D1018" s="151">
        <v>528.54999999999995</v>
      </c>
    </row>
    <row r="1019" spans="1:4" x14ac:dyDescent="0.3">
      <c r="A1019" s="152" t="s">
        <v>3315</v>
      </c>
      <c r="B1019" s="153" t="s">
        <v>3314</v>
      </c>
      <c r="C1019" s="152" t="s">
        <v>2576</v>
      </c>
      <c r="D1019" s="151">
        <v>815.54</v>
      </c>
    </row>
    <row r="1020" spans="1:4" x14ac:dyDescent="0.3">
      <c r="A1020" s="152" t="s">
        <v>3313</v>
      </c>
      <c r="B1020" s="153" t="s">
        <v>3312</v>
      </c>
      <c r="C1020" s="152" t="s">
        <v>2576</v>
      </c>
      <c r="D1020" s="151">
        <v>255.16</v>
      </c>
    </row>
    <row r="1021" spans="1:4" x14ac:dyDescent="0.3">
      <c r="A1021" s="152" t="s">
        <v>3311</v>
      </c>
      <c r="B1021" s="153" t="s">
        <v>3310</v>
      </c>
      <c r="C1021" s="152" t="s">
        <v>2576</v>
      </c>
      <c r="D1021" s="151">
        <v>502.61</v>
      </c>
    </row>
    <row r="1022" spans="1:4" x14ac:dyDescent="0.3">
      <c r="A1022" s="152" t="s">
        <v>3309</v>
      </c>
      <c r="B1022" s="153" t="s">
        <v>3308</v>
      </c>
      <c r="C1022" s="152" t="s">
        <v>2576</v>
      </c>
      <c r="D1022" s="151">
        <v>658.2</v>
      </c>
    </row>
    <row r="1023" spans="1:4" ht="28.8" x14ac:dyDescent="0.3">
      <c r="A1023" s="152" t="s">
        <v>3307</v>
      </c>
      <c r="B1023" s="153" t="s">
        <v>3306</v>
      </c>
      <c r="C1023" s="152" t="s">
        <v>2576</v>
      </c>
      <c r="D1023" s="151">
        <v>200.61</v>
      </c>
    </row>
    <row r="1024" spans="1:4" x14ac:dyDescent="0.3">
      <c r="A1024" s="152" t="s">
        <v>3305</v>
      </c>
      <c r="B1024" s="153" t="s">
        <v>3304</v>
      </c>
      <c r="C1024" s="152" t="s">
        <v>2576</v>
      </c>
      <c r="D1024" s="151">
        <v>143.66999999999999</v>
      </c>
    </row>
    <row r="1025" spans="1:4" ht="16.2" x14ac:dyDescent="0.3">
      <c r="A1025" s="152" t="s">
        <v>3303</v>
      </c>
      <c r="B1025" s="153" t="s">
        <v>2523</v>
      </c>
      <c r="C1025" s="152" t="s">
        <v>2522</v>
      </c>
      <c r="D1025" s="151">
        <v>301.45</v>
      </c>
    </row>
    <row r="1026" spans="1:4" ht="16.2" x14ac:dyDescent="0.3">
      <c r="A1026" s="152" t="s">
        <v>3302</v>
      </c>
      <c r="B1026" s="153" t="s">
        <v>2520</v>
      </c>
      <c r="C1026" s="152" t="s">
        <v>2519</v>
      </c>
      <c r="D1026" s="151">
        <v>59.01</v>
      </c>
    </row>
    <row r="1027" spans="1:4" ht="28.8" x14ac:dyDescent="0.3">
      <c r="A1027" s="152" t="s">
        <v>3301</v>
      </c>
      <c r="B1027" s="153" t="s">
        <v>3300</v>
      </c>
      <c r="C1027" s="152" t="s">
        <v>172</v>
      </c>
      <c r="D1027" s="151">
        <v>32.68</v>
      </c>
    </row>
    <row r="1028" spans="1:4" ht="28.8" x14ac:dyDescent="0.3">
      <c r="A1028" s="152" t="s">
        <v>3299</v>
      </c>
      <c r="B1028" s="153" t="s">
        <v>3298</v>
      </c>
      <c r="C1028" s="152" t="s">
        <v>172</v>
      </c>
      <c r="D1028" s="151">
        <v>33.39</v>
      </c>
    </row>
    <row r="1029" spans="1:4" ht="28.8" x14ac:dyDescent="0.3">
      <c r="A1029" s="152" t="s">
        <v>3297</v>
      </c>
      <c r="B1029" s="153" t="s">
        <v>3296</v>
      </c>
      <c r="C1029" s="152" t="s">
        <v>3273</v>
      </c>
      <c r="D1029" s="151">
        <v>125605.04</v>
      </c>
    </row>
    <row r="1030" spans="1:4" ht="28.8" x14ac:dyDescent="0.3">
      <c r="A1030" s="152" t="s">
        <v>3295</v>
      </c>
      <c r="B1030" s="153" t="s">
        <v>3294</v>
      </c>
      <c r="C1030" s="152" t="s">
        <v>3273</v>
      </c>
      <c r="D1030" s="151">
        <v>127444.92</v>
      </c>
    </row>
    <row r="1031" spans="1:4" ht="28.8" x14ac:dyDescent="0.3">
      <c r="A1031" s="152" t="s">
        <v>3293</v>
      </c>
      <c r="B1031" s="153" t="s">
        <v>3292</v>
      </c>
      <c r="C1031" s="152" t="s">
        <v>3273</v>
      </c>
      <c r="D1031" s="151">
        <v>166805.85</v>
      </c>
    </row>
    <row r="1032" spans="1:4" ht="28.8" x14ac:dyDescent="0.3">
      <c r="A1032" s="152" t="s">
        <v>3291</v>
      </c>
      <c r="B1032" s="153" t="s">
        <v>3290</v>
      </c>
      <c r="C1032" s="152" t="s">
        <v>3273</v>
      </c>
      <c r="D1032" s="151">
        <v>112313.1</v>
      </c>
    </row>
    <row r="1033" spans="1:4" ht="28.8" x14ac:dyDescent="0.3">
      <c r="A1033" s="152" t="s">
        <v>3289</v>
      </c>
      <c r="B1033" s="153" t="s">
        <v>3288</v>
      </c>
      <c r="C1033" s="152" t="s">
        <v>3273</v>
      </c>
      <c r="D1033" s="151">
        <v>112464.9</v>
      </c>
    </row>
    <row r="1034" spans="1:4" ht="28.8" x14ac:dyDescent="0.3">
      <c r="A1034" s="152" t="s">
        <v>3287</v>
      </c>
      <c r="B1034" s="153" t="s">
        <v>3286</v>
      </c>
      <c r="C1034" s="152" t="s">
        <v>3273</v>
      </c>
      <c r="D1034" s="151">
        <v>174309.6</v>
      </c>
    </row>
    <row r="1035" spans="1:4" ht="28.8" x14ac:dyDescent="0.3">
      <c r="A1035" s="152" t="s">
        <v>3285</v>
      </c>
      <c r="B1035" s="153" t="s">
        <v>3284</v>
      </c>
      <c r="C1035" s="152" t="s">
        <v>3273</v>
      </c>
      <c r="D1035" s="151">
        <v>224844.61</v>
      </c>
    </row>
    <row r="1036" spans="1:4" ht="28.8" x14ac:dyDescent="0.3">
      <c r="A1036" s="152" t="s">
        <v>3283</v>
      </c>
      <c r="B1036" s="153" t="s">
        <v>3282</v>
      </c>
      <c r="C1036" s="152" t="s">
        <v>3273</v>
      </c>
      <c r="D1036" s="151">
        <v>221158.34</v>
      </c>
    </row>
    <row r="1037" spans="1:4" ht="28.8" x14ac:dyDescent="0.3">
      <c r="A1037" s="152" t="s">
        <v>3281</v>
      </c>
      <c r="B1037" s="153" t="s">
        <v>3280</v>
      </c>
      <c r="C1037" s="152" t="s">
        <v>3273</v>
      </c>
      <c r="D1037" s="151">
        <v>202030.55</v>
      </c>
    </row>
    <row r="1038" spans="1:4" ht="28.8" x14ac:dyDescent="0.3">
      <c r="A1038" s="152" t="s">
        <v>3279</v>
      </c>
      <c r="B1038" s="153" t="s">
        <v>3278</v>
      </c>
      <c r="C1038" s="152" t="s">
        <v>3273</v>
      </c>
      <c r="D1038" s="151">
        <v>256336.17</v>
      </c>
    </row>
    <row r="1039" spans="1:4" ht="28.8" x14ac:dyDescent="0.3">
      <c r="A1039" s="152" t="s">
        <v>3277</v>
      </c>
      <c r="B1039" s="153" t="s">
        <v>3276</v>
      </c>
      <c r="C1039" s="152" t="s">
        <v>3273</v>
      </c>
      <c r="D1039" s="151">
        <v>165294.62</v>
      </c>
    </row>
    <row r="1040" spans="1:4" ht="28.8" x14ac:dyDescent="0.3">
      <c r="A1040" s="152" t="s">
        <v>3275</v>
      </c>
      <c r="B1040" s="153" t="s">
        <v>3274</v>
      </c>
      <c r="C1040" s="152" t="s">
        <v>3273</v>
      </c>
      <c r="D1040" s="151">
        <v>213808.36</v>
      </c>
    </row>
    <row r="1041" spans="1:4" ht="28.8" x14ac:dyDescent="0.3">
      <c r="A1041" s="152" t="s">
        <v>3272</v>
      </c>
      <c r="B1041" s="153" t="s">
        <v>3271</v>
      </c>
      <c r="C1041" s="152" t="s">
        <v>2522</v>
      </c>
      <c r="D1041" s="151">
        <v>820.78</v>
      </c>
    </row>
    <row r="1042" spans="1:4" ht="16.2" x14ac:dyDescent="0.3">
      <c r="A1042" s="152" t="s">
        <v>3270</v>
      </c>
      <c r="B1042" s="153" t="s">
        <v>2572</v>
      </c>
      <c r="C1042" s="152" t="s">
        <v>2522</v>
      </c>
      <c r="D1042" s="151">
        <v>12.84</v>
      </c>
    </row>
    <row r="1043" spans="1:4" ht="16.2" x14ac:dyDescent="0.3">
      <c r="A1043" s="152" t="s">
        <v>3269</v>
      </c>
      <c r="B1043" s="153" t="s">
        <v>3268</v>
      </c>
      <c r="C1043" s="152" t="s">
        <v>2522</v>
      </c>
      <c r="D1043" s="151">
        <v>15.49</v>
      </c>
    </row>
    <row r="1044" spans="1:4" ht="16.2" x14ac:dyDescent="0.3">
      <c r="A1044" s="152" t="s">
        <v>3267</v>
      </c>
      <c r="B1044" s="153" t="s">
        <v>3266</v>
      </c>
      <c r="C1044" s="152" t="s">
        <v>2522</v>
      </c>
      <c r="D1044" s="151">
        <v>16.53</v>
      </c>
    </row>
    <row r="1045" spans="1:4" ht="16.2" x14ac:dyDescent="0.3">
      <c r="A1045" s="152" t="s">
        <v>3265</v>
      </c>
      <c r="B1045" s="153" t="s">
        <v>3264</v>
      </c>
      <c r="C1045" s="152" t="s">
        <v>2522</v>
      </c>
      <c r="D1045" s="151">
        <v>18.850000000000001</v>
      </c>
    </row>
    <row r="1046" spans="1:4" ht="16.2" x14ac:dyDescent="0.3">
      <c r="A1046" s="152" t="s">
        <v>3263</v>
      </c>
      <c r="B1046" s="153" t="s">
        <v>3262</v>
      </c>
      <c r="C1046" s="152" t="s">
        <v>2522</v>
      </c>
      <c r="D1046" s="151">
        <v>1.29</v>
      </c>
    </row>
    <row r="1047" spans="1:4" ht="16.2" x14ac:dyDescent="0.3">
      <c r="A1047" s="152" t="s">
        <v>3261</v>
      </c>
      <c r="B1047" s="153" t="s">
        <v>3260</v>
      </c>
      <c r="C1047" s="152" t="s">
        <v>2522</v>
      </c>
      <c r="D1047" s="151">
        <v>2.5</v>
      </c>
    </row>
    <row r="1048" spans="1:4" ht="16.2" x14ac:dyDescent="0.3">
      <c r="A1048" s="152" t="s">
        <v>3259</v>
      </c>
      <c r="B1048" s="153" t="s">
        <v>3258</v>
      </c>
      <c r="C1048" s="152" t="s">
        <v>2522</v>
      </c>
      <c r="D1048" s="151">
        <v>10.039999999999999</v>
      </c>
    </row>
    <row r="1049" spans="1:4" ht="16.2" x14ac:dyDescent="0.3">
      <c r="A1049" s="152" t="s">
        <v>3257</v>
      </c>
      <c r="B1049" s="153" t="s">
        <v>3256</v>
      </c>
      <c r="C1049" s="152" t="s">
        <v>2522</v>
      </c>
      <c r="D1049" s="151">
        <v>0.41</v>
      </c>
    </row>
    <row r="1050" spans="1:4" ht="16.2" x14ac:dyDescent="0.3">
      <c r="A1050" s="152" t="s">
        <v>3255</v>
      </c>
      <c r="B1050" s="153" t="s">
        <v>3254</v>
      </c>
      <c r="C1050" s="152" t="s">
        <v>2522</v>
      </c>
      <c r="D1050" s="151">
        <v>34.44</v>
      </c>
    </row>
    <row r="1051" spans="1:4" x14ac:dyDescent="0.3">
      <c r="A1051" s="152" t="s">
        <v>3253</v>
      </c>
      <c r="B1051" s="153" t="s">
        <v>2568</v>
      </c>
      <c r="C1051" s="152" t="s">
        <v>2557</v>
      </c>
      <c r="D1051" s="151">
        <v>5418.64</v>
      </c>
    </row>
    <row r="1052" spans="1:4" x14ac:dyDescent="0.3">
      <c r="A1052" s="152" t="s">
        <v>3252</v>
      </c>
      <c r="B1052" s="153" t="s">
        <v>3251</v>
      </c>
      <c r="C1052" s="152" t="s">
        <v>2557</v>
      </c>
      <c r="D1052" s="151">
        <v>2249.14</v>
      </c>
    </row>
    <row r="1053" spans="1:4" x14ac:dyDescent="0.3">
      <c r="A1053" s="152" t="s">
        <v>3250</v>
      </c>
      <c r="B1053" s="153" t="s">
        <v>3249</v>
      </c>
      <c r="C1053" s="152" t="s">
        <v>2557</v>
      </c>
      <c r="D1053" s="151">
        <v>9655.92</v>
      </c>
    </row>
    <row r="1054" spans="1:4" x14ac:dyDescent="0.3">
      <c r="A1054" s="152" t="s">
        <v>3248</v>
      </c>
      <c r="B1054" s="153" t="s">
        <v>3247</v>
      </c>
      <c r="C1054" s="152" t="s">
        <v>172</v>
      </c>
      <c r="D1054" s="151">
        <v>19.940000000000001</v>
      </c>
    </row>
    <row r="1055" spans="1:4" x14ac:dyDescent="0.3">
      <c r="A1055" s="152" t="s">
        <v>3246</v>
      </c>
      <c r="B1055" s="153" t="s">
        <v>3245</v>
      </c>
      <c r="C1055" s="152" t="s">
        <v>172</v>
      </c>
      <c r="D1055" s="151">
        <v>57.37</v>
      </c>
    </row>
    <row r="1056" spans="1:4" ht="16.2" x14ac:dyDescent="0.3">
      <c r="A1056" s="152" t="s">
        <v>3244</v>
      </c>
      <c r="B1056" s="153" t="s">
        <v>3243</v>
      </c>
      <c r="C1056" s="152" t="s">
        <v>2522</v>
      </c>
      <c r="D1056" s="151">
        <v>15.13</v>
      </c>
    </row>
    <row r="1057" spans="1:4" ht="28.8" x14ac:dyDescent="0.3">
      <c r="A1057" s="152" t="s">
        <v>3242</v>
      </c>
      <c r="B1057" s="153" t="s">
        <v>3241</v>
      </c>
      <c r="C1057" s="152" t="s">
        <v>2557</v>
      </c>
      <c r="D1057" s="151">
        <v>21850.080000000002</v>
      </c>
    </row>
    <row r="1058" spans="1:4" ht="28.8" x14ac:dyDescent="0.3">
      <c r="A1058" s="152" t="s">
        <v>3240</v>
      </c>
      <c r="B1058" s="153" t="s">
        <v>3239</v>
      </c>
      <c r="C1058" s="152" t="s">
        <v>3232</v>
      </c>
      <c r="D1058" s="151">
        <v>733.1</v>
      </c>
    </row>
    <row r="1059" spans="1:4" x14ac:dyDescent="0.3">
      <c r="A1059" s="152" t="s">
        <v>3238</v>
      </c>
      <c r="B1059" s="153" t="s">
        <v>3237</v>
      </c>
      <c r="C1059" s="152" t="s">
        <v>2557</v>
      </c>
      <c r="D1059" s="151">
        <v>31266.09</v>
      </c>
    </row>
    <row r="1060" spans="1:4" ht="28.8" x14ac:dyDescent="0.3">
      <c r="A1060" s="152" t="s">
        <v>3236</v>
      </c>
      <c r="B1060" s="153" t="s">
        <v>3235</v>
      </c>
      <c r="C1060" s="152" t="s">
        <v>2557</v>
      </c>
      <c r="D1060" s="151">
        <v>28356.7</v>
      </c>
    </row>
    <row r="1061" spans="1:4" ht="28.8" x14ac:dyDescent="0.3">
      <c r="A1061" s="152" t="s">
        <v>3234</v>
      </c>
      <c r="B1061" s="153" t="s">
        <v>3233</v>
      </c>
      <c r="C1061" s="152" t="s">
        <v>3232</v>
      </c>
      <c r="D1061" s="151">
        <v>735.32</v>
      </c>
    </row>
    <row r="1062" spans="1:4" ht="16.2" x14ac:dyDescent="0.3">
      <c r="A1062" s="152" t="s">
        <v>3231</v>
      </c>
      <c r="B1062" s="153" t="s">
        <v>3230</v>
      </c>
      <c r="C1062" s="152" t="s">
        <v>2522</v>
      </c>
      <c r="D1062" s="151">
        <v>194.17</v>
      </c>
    </row>
    <row r="1063" spans="1:4" x14ac:dyDescent="0.3">
      <c r="A1063" s="152" t="s">
        <v>3229</v>
      </c>
      <c r="B1063" s="153" t="s">
        <v>3228</v>
      </c>
      <c r="C1063" s="152" t="s">
        <v>2576</v>
      </c>
      <c r="D1063" s="151">
        <v>13.38</v>
      </c>
    </row>
    <row r="1064" spans="1:4" ht="28.8" x14ac:dyDescent="0.3">
      <c r="A1064" s="152" t="s">
        <v>3227</v>
      </c>
      <c r="B1064" s="153" t="s">
        <v>3226</v>
      </c>
      <c r="C1064" s="152" t="s">
        <v>2522</v>
      </c>
      <c r="D1064" s="151">
        <v>277.68</v>
      </c>
    </row>
    <row r="1065" spans="1:4" ht="28.8" x14ac:dyDescent="0.3">
      <c r="A1065" s="152" t="s">
        <v>3225</v>
      </c>
      <c r="B1065" s="153" t="s">
        <v>3224</v>
      </c>
      <c r="C1065" s="152" t="s">
        <v>2522</v>
      </c>
      <c r="D1065" s="151">
        <v>179.04</v>
      </c>
    </row>
    <row r="1066" spans="1:4" x14ac:dyDescent="0.3">
      <c r="A1066" s="152" t="s">
        <v>3223</v>
      </c>
      <c r="B1066" s="153" t="s">
        <v>3222</v>
      </c>
      <c r="C1066" s="152" t="s">
        <v>172</v>
      </c>
      <c r="D1066" s="151">
        <v>3073.37</v>
      </c>
    </row>
    <row r="1067" spans="1:4" ht="16.2" x14ac:dyDescent="0.3">
      <c r="A1067" s="152" t="s">
        <v>3221</v>
      </c>
      <c r="B1067" s="153" t="s">
        <v>3220</v>
      </c>
      <c r="C1067" s="152" t="s">
        <v>2519</v>
      </c>
      <c r="D1067" s="151">
        <v>5.84</v>
      </c>
    </row>
    <row r="1068" spans="1:4" ht="16.2" x14ac:dyDescent="0.3">
      <c r="A1068" s="152" t="s">
        <v>3219</v>
      </c>
      <c r="B1068" s="153" t="s">
        <v>3218</v>
      </c>
      <c r="C1068" s="152" t="s">
        <v>2519</v>
      </c>
      <c r="D1068" s="151">
        <v>5.84</v>
      </c>
    </row>
    <row r="1069" spans="1:4" ht="16.2" x14ac:dyDescent="0.3">
      <c r="A1069" s="152" t="s">
        <v>3217</v>
      </c>
      <c r="B1069" s="153" t="s">
        <v>3216</v>
      </c>
      <c r="C1069" s="152" t="s">
        <v>2519</v>
      </c>
      <c r="D1069" s="151">
        <v>10.61</v>
      </c>
    </row>
    <row r="1070" spans="1:4" ht="16.2" x14ac:dyDescent="0.3">
      <c r="A1070" s="152" t="s">
        <v>3215</v>
      </c>
      <c r="B1070" s="153" t="s">
        <v>3214</v>
      </c>
      <c r="C1070" s="152" t="s">
        <v>2519</v>
      </c>
      <c r="D1070" s="151">
        <v>2.59</v>
      </c>
    </row>
    <row r="1071" spans="1:4" ht="16.2" x14ac:dyDescent="0.3">
      <c r="A1071" s="152" t="s">
        <v>3213</v>
      </c>
      <c r="B1071" s="153" t="s">
        <v>3212</v>
      </c>
      <c r="C1071" s="152" t="s">
        <v>2519</v>
      </c>
      <c r="D1071" s="151">
        <v>2.92</v>
      </c>
    </row>
    <row r="1072" spans="1:4" ht="16.2" x14ac:dyDescent="0.3">
      <c r="A1072" s="152" t="s">
        <v>3211</v>
      </c>
      <c r="B1072" s="153" t="s">
        <v>3210</v>
      </c>
      <c r="C1072" s="152" t="s">
        <v>2519</v>
      </c>
      <c r="D1072" s="151">
        <v>2.92</v>
      </c>
    </row>
    <row r="1073" spans="1:4" ht="16.2" x14ac:dyDescent="0.3">
      <c r="A1073" s="152" t="s">
        <v>3209</v>
      </c>
      <c r="B1073" s="153" t="s">
        <v>3208</v>
      </c>
      <c r="C1073" s="152" t="s">
        <v>2519</v>
      </c>
      <c r="D1073" s="151">
        <v>0.56000000000000005</v>
      </c>
    </row>
    <row r="1074" spans="1:4" ht="16.2" x14ac:dyDescent="0.3">
      <c r="A1074" s="152" t="s">
        <v>3207</v>
      </c>
      <c r="B1074" s="153" t="s">
        <v>3206</v>
      </c>
      <c r="C1074" s="152" t="s">
        <v>2519</v>
      </c>
      <c r="D1074" s="151">
        <v>0.28000000000000003</v>
      </c>
    </row>
    <row r="1075" spans="1:4" ht="16.2" x14ac:dyDescent="0.3">
      <c r="A1075" s="152" t="s">
        <v>3205</v>
      </c>
      <c r="B1075" s="153" t="s">
        <v>3204</v>
      </c>
      <c r="C1075" s="152" t="s">
        <v>2519</v>
      </c>
      <c r="D1075" s="151">
        <v>0.14000000000000001</v>
      </c>
    </row>
    <row r="1076" spans="1:4" ht="16.2" x14ac:dyDescent="0.3">
      <c r="A1076" s="152" t="s">
        <v>3203</v>
      </c>
      <c r="B1076" s="153" t="s">
        <v>3202</v>
      </c>
      <c r="C1076" s="152" t="s">
        <v>2519</v>
      </c>
      <c r="D1076" s="151">
        <v>2.33</v>
      </c>
    </row>
    <row r="1077" spans="1:4" ht="16.2" x14ac:dyDescent="0.3">
      <c r="A1077" s="152" t="s">
        <v>3201</v>
      </c>
      <c r="B1077" s="153" t="s">
        <v>3200</v>
      </c>
      <c r="C1077" s="152" t="s">
        <v>2519</v>
      </c>
      <c r="D1077" s="151">
        <v>1.83</v>
      </c>
    </row>
    <row r="1078" spans="1:4" ht="16.2" x14ac:dyDescent="0.3">
      <c r="A1078" s="152" t="s">
        <v>3199</v>
      </c>
      <c r="B1078" s="153" t="s">
        <v>3198</v>
      </c>
      <c r="C1078" s="152" t="s">
        <v>2519</v>
      </c>
      <c r="D1078" s="151">
        <v>1.95</v>
      </c>
    </row>
    <row r="1079" spans="1:4" ht="16.2" x14ac:dyDescent="0.3">
      <c r="A1079" s="152" t="s">
        <v>3197</v>
      </c>
      <c r="B1079" s="153" t="s">
        <v>3196</v>
      </c>
      <c r="C1079" s="152" t="s">
        <v>2519</v>
      </c>
      <c r="D1079" s="151">
        <v>1.7</v>
      </c>
    </row>
    <row r="1080" spans="1:4" x14ac:dyDescent="0.3">
      <c r="A1080" s="152" t="s">
        <v>3195</v>
      </c>
      <c r="B1080" s="153" t="s">
        <v>3194</v>
      </c>
      <c r="C1080" s="152" t="s">
        <v>3181</v>
      </c>
      <c r="D1080" s="151">
        <v>300.25</v>
      </c>
    </row>
    <row r="1081" spans="1:4" x14ac:dyDescent="0.3">
      <c r="A1081" s="152" t="s">
        <v>3193</v>
      </c>
      <c r="B1081" s="153" t="s">
        <v>3192</v>
      </c>
      <c r="C1081" s="152" t="s">
        <v>3181</v>
      </c>
      <c r="D1081" s="151">
        <v>385.53</v>
      </c>
    </row>
    <row r="1082" spans="1:4" x14ac:dyDescent="0.3">
      <c r="A1082" s="152" t="s">
        <v>3191</v>
      </c>
      <c r="B1082" s="153" t="s">
        <v>3190</v>
      </c>
      <c r="C1082" s="152" t="s">
        <v>3181</v>
      </c>
      <c r="D1082" s="151">
        <v>370.24</v>
      </c>
    </row>
    <row r="1083" spans="1:4" x14ac:dyDescent="0.3">
      <c r="A1083" s="152" t="s">
        <v>3189</v>
      </c>
      <c r="B1083" s="153" t="s">
        <v>3188</v>
      </c>
      <c r="C1083" s="152" t="s">
        <v>3181</v>
      </c>
      <c r="D1083" s="151">
        <v>171.64</v>
      </c>
    </row>
    <row r="1084" spans="1:4" x14ac:dyDescent="0.3">
      <c r="A1084" s="152" t="s">
        <v>3187</v>
      </c>
      <c r="B1084" s="153" t="s">
        <v>3186</v>
      </c>
      <c r="C1084" s="152" t="s">
        <v>3181</v>
      </c>
      <c r="D1084" s="151">
        <v>387.55</v>
      </c>
    </row>
    <row r="1085" spans="1:4" x14ac:dyDescent="0.3">
      <c r="A1085" s="152" t="s">
        <v>3185</v>
      </c>
      <c r="B1085" s="153" t="s">
        <v>3184</v>
      </c>
      <c r="C1085" s="152" t="s">
        <v>3181</v>
      </c>
      <c r="D1085" s="151">
        <v>164.46</v>
      </c>
    </row>
    <row r="1086" spans="1:4" x14ac:dyDescent="0.3">
      <c r="A1086" s="152" t="s">
        <v>3183</v>
      </c>
      <c r="B1086" s="153" t="s">
        <v>3182</v>
      </c>
      <c r="C1086" s="152" t="s">
        <v>3181</v>
      </c>
      <c r="D1086" s="151">
        <v>473.31</v>
      </c>
    </row>
    <row r="1087" spans="1:4" x14ac:dyDescent="0.3">
      <c r="A1087" s="152" t="s">
        <v>3180</v>
      </c>
      <c r="B1087" s="153" t="s">
        <v>3179</v>
      </c>
      <c r="C1087" s="152" t="s">
        <v>1067</v>
      </c>
      <c r="D1087" s="151">
        <v>152.25</v>
      </c>
    </row>
    <row r="1088" spans="1:4" x14ac:dyDescent="0.3">
      <c r="A1088" s="152" t="s">
        <v>3178</v>
      </c>
      <c r="B1088" s="153" t="s">
        <v>3177</v>
      </c>
      <c r="C1088" s="152" t="s">
        <v>1067</v>
      </c>
      <c r="D1088" s="151">
        <v>46.44</v>
      </c>
    </row>
    <row r="1089" spans="1:4" x14ac:dyDescent="0.3">
      <c r="A1089" s="152" t="s">
        <v>3176</v>
      </c>
      <c r="B1089" s="153" t="s">
        <v>3175</v>
      </c>
      <c r="C1089" s="152" t="s">
        <v>1067</v>
      </c>
      <c r="D1089" s="151">
        <v>29.35</v>
      </c>
    </row>
    <row r="1090" spans="1:4" x14ac:dyDescent="0.3">
      <c r="A1090" s="152" t="s">
        <v>3174</v>
      </c>
      <c r="B1090" s="153" t="s">
        <v>3173</v>
      </c>
      <c r="C1090" s="152" t="s">
        <v>1067</v>
      </c>
      <c r="D1090" s="151">
        <v>30.39</v>
      </c>
    </row>
    <row r="1091" spans="1:4" x14ac:dyDescent="0.3">
      <c r="A1091" s="152" t="s">
        <v>3172</v>
      </c>
      <c r="B1091" s="153" t="s">
        <v>3171</v>
      </c>
      <c r="C1091" s="152" t="s">
        <v>1067</v>
      </c>
      <c r="D1091" s="151">
        <v>26.24</v>
      </c>
    </row>
    <row r="1092" spans="1:4" x14ac:dyDescent="0.3">
      <c r="A1092" s="152" t="s">
        <v>3170</v>
      </c>
      <c r="B1092" s="153" t="s">
        <v>3169</v>
      </c>
      <c r="C1092" s="152" t="s">
        <v>1067</v>
      </c>
      <c r="D1092" s="151">
        <v>31.29</v>
      </c>
    </row>
    <row r="1093" spans="1:4" x14ac:dyDescent="0.3">
      <c r="A1093" s="152" t="s">
        <v>3168</v>
      </c>
      <c r="B1093" s="153" t="s">
        <v>3167</v>
      </c>
      <c r="C1093" s="152" t="s">
        <v>172</v>
      </c>
      <c r="D1093" s="151">
        <v>6958.03</v>
      </c>
    </row>
    <row r="1094" spans="1:4" x14ac:dyDescent="0.3">
      <c r="A1094" s="152" t="s">
        <v>3166</v>
      </c>
      <c r="B1094" s="153" t="s">
        <v>3165</v>
      </c>
      <c r="C1094" s="152" t="s">
        <v>172</v>
      </c>
      <c r="D1094" s="151">
        <v>4208.4799999999996</v>
      </c>
    </row>
    <row r="1095" spans="1:4" ht="28.8" x14ac:dyDescent="0.3">
      <c r="A1095" s="152" t="s">
        <v>3164</v>
      </c>
      <c r="B1095" s="153" t="s">
        <v>3163</v>
      </c>
      <c r="C1095" s="152" t="s">
        <v>172</v>
      </c>
      <c r="D1095" s="151">
        <v>16293.02</v>
      </c>
    </row>
    <row r="1096" spans="1:4" ht="28.8" x14ac:dyDescent="0.3">
      <c r="A1096" s="152" t="s">
        <v>3162</v>
      </c>
      <c r="B1096" s="153" t="s">
        <v>3161</v>
      </c>
      <c r="C1096" s="152" t="s">
        <v>172</v>
      </c>
      <c r="D1096" s="151">
        <v>22639.16</v>
      </c>
    </row>
    <row r="1097" spans="1:4" ht="28.8" x14ac:dyDescent="0.3">
      <c r="A1097" s="152" t="s">
        <v>3160</v>
      </c>
      <c r="B1097" s="153" t="s">
        <v>3159</v>
      </c>
      <c r="C1097" s="152" t="s">
        <v>172</v>
      </c>
      <c r="D1097" s="151">
        <v>28983.66</v>
      </c>
    </row>
    <row r="1098" spans="1:4" ht="28.8" x14ac:dyDescent="0.3">
      <c r="A1098" s="152" t="s">
        <v>3158</v>
      </c>
      <c r="B1098" s="153" t="s">
        <v>3157</v>
      </c>
      <c r="C1098" s="152" t="s">
        <v>172</v>
      </c>
      <c r="D1098" s="151">
        <v>35329.79</v>
      </c>
    </row>
    <row r="1099" spans="1:4" ht="28.8" x14ac:dyDescent="0.3">
      <c r="A1099" s="152" t="s">
        <v>3156</v>
      </c>
      <c r="B1099" s="153" t="s">
        <v>3155</v>
      </c>
      <c r="C1099" s="152" t="s">
        <v>172</v>
      </c>
      <c r="D1099" s="151">
        <v>4344.49</v>
      </c>
    </row>
    <row r="1100" spans="1:4" x14ac:dyDescent="0.3">
      <c r="A1100" s="152" t="s">
        <v>3154</v>
      </c>
      <c r="B1100" s="153" t="s">
        <v>3153</v>
      </c>
      <c r="C1100" s="152" t="s">
        <v>172</v>
      </c>
      <c r="D1100" s="151">
        <v>450.16</v>
      </c>
    </row>
    <row r="1101" spans="1:4" x14ac:dyDescent="0.3">
      <c r="A1101" s="152" t="s">
        <v>3152</v>
      </c>
      <c r="B1101" s="153" t="s">
        <v>3151</v>
      </c>
      <c r="C1101" s="152" t="s">
        <v>3148</v>
      </c>
      <c r="D1101" s="151">
        <v>3295.07</v>
      </c>
    </row>
    <row r="1102" spans="1:4" x14ac:dyDescent="0.3">
      <c r="A1102" s="152" t="s">
        <v>3150</v>
      </c>
      <c r="B1102" s="153" t="s">
        <v>3149</v>
      </c>
      <c r="C1102" s="152" t="s">
        <v>3148</v>
      </c>
      <c r="D1102" s="151">
        <v>1912.98</v>
      </c>
    </row>
    <row r="1103" spans="1:4" ht="28.8" x14ac:dyDescent="0.3">
      <c r="A1103" s="152" t="s">
        <v>3147</v>
      </c>
      <c r="B1103" s="153" t="s">
        <v>3146</v>
      </c>
      <c r="C1103" s="152" t="s">
        <v>3143</v>
      </c>
      <c r="D1103" s="151">
        <v>206.2</v>
      </c>
    </row>
    <row r="1104" spans="1:4" x14ac:dyDescent="0.3">
      <c r="A1104" s="152" t="s">
        <v>3145</v>
      </c>
      <c r="B1104" s="153" t="s">
        <v>3144</v>
      </c>
      <c r="C1104" s="152" t="s">
        <v>3143</v>
      </c>
      <c r="D1104" s="151">
        <v>1049.58</v>
      </c>
    </row>
    <row r="1105" spans="1:4" x14ac:dyDescent="0.3">
      <c r="A1105" s="152" t="s">
        <v>3142</v>
      </c>
      <c r="B1105" s="153" t="s">
        <v>3141</v>
      </c>
      <c r="C1105" s="152" t="s">
        <v>1067</v>
      </c>
      <c r="D1105" s="151">
        <v>70.53</v>
      </c>
    </row>
    <row r="1106" spans="1:4" x14ac:dyDescent="0.3">
      <c r="A1106" s="152" t="s">
        <v>3140</v>
      </c>
      <c r="B1106" s="153" t="s">
        <v>3139</v>
      </c>
      <c r="C1106" s="152" t="s">
        <v>1067</v>
      </c>
      <c r="D1106" s="151">
        <v>121.52</v>
      </c>
    </row>
    <row r="1107" spans="1:4" x14ac:dyDescent="0.3">
      <c r="A1107" s="152" t="s">
        <v>3138</v>
      </c>
      <c r="B1107" s="153" t="s">
        <v>3137</v>
      </c>
      <c r="C1107" s="152" t="s">
        <v>1067</v>
      </c>
      <c r="D1107" s="151">
        <v>193.22</v>
      </c>
    </row>
    <row r="1108" spans="1:4" x14ac:dyDescent="0.3">
      <c r="A1108" s="152" t="s">
        <v>3136</v>
      </c>
      <c r="B1108" s="153" t="s">
        <v>3135</v>
      </c>
      <c r="C1108" s="152" t="s">
        <v>1067</v>
      </c>
      <c r="D1108" s="151">
        <v>95</v>
      </c>
    </row>
    <row r="1109" spans="1:4" x14ac:dyDescent="0.3">
      <c r="A1109" s="152" t="s">
        <v>3134</v>
      </c>
      <c r="B1109" s="153" t="s">
        <v>3133</v>
      </c>
      <c r="C1109" s="152" t="s">
        <v>1067</v>
      </c>
      <c r="D1109" s="151">
        <v>114.8</v>
      </c>
    </row>
    <row r="1110" spans="1:4" x14ac:dyDescent="0.3">
      <c r="A1110" s="152" t="s">
        <v>3132</v>
      </c>
      <c r="B1110" s="153" t="s">
        <v>3131</v>
      </c>
      <c r="C1110" s="152" t="s">
        <v>1067</v>
      </c>
      <c r="D1110" s="151">
        <v>168.82</v>
      </c>
    </row>
    <row r="1111" spans="1:4" x14ac:dyDescent="0.3">
      <c r="A1111" s="152" t="s">
        <v>3130</v>
      </c>
      <c r="B1111" s="153" t="s">
        <v>3129</v>
      </c>
      <c r="C1111" s="152" t="s">
        <v>1067</v>
      </c>
      <c r="D1111" s="151">
        <v>160.30000000000001</v>
      </c>
    </row>
    <row r="1112" spans="1:4" x14ac:dyDescent="0.3">
      <c r="A1112" s="152" t="s">
        <v>3128</v>
      </c>
      <c r="B1112" s="153" t="s">
        <v>3127</v>
      </c>
      <c r="C1112" s="152" t="s">
        <v>1067</v>
      </c>
      <c r="D1112" s="151">
        <v>169.97</v>
      </c>
    </row>
    <row r="1113" spans="1:4" x14ac:dyDescent="0.3">
      <c r="A1113" s="152" t="s">
        <v>3126</v>
      </c>
      <c r="B1113" s="153" t="s">
        <v>3125</v>
      </c>
      <c r="C1113" s="152" t="s">
        <v>1067</v>
      </c>
      <c r="D1113" s="151">
        <v>218.72</v>
      </c>
    </row>
    <row r="1114" spans="1:4" x14ac:dyDescent="0.3">
      <c r="A1114" s="152" t="s">
        <v>3124</v>
      </c>
      <c r="B1114" s="153" t="s">
        <v>3123</v>
      </c>
      <c r="C1114" s="152" t="s">
        <v>1067</v>
      </c>
      <c r="D1114" s="151">
        <v>33.200000000000003</v>
      </c>
    </row>
    <row r="1115" spans="1:4" x14ac:dyDescent="0.3">
      <c r="A1115" s="152" t="s">
        <v>3122</v>
      </c>
      <c r="B1115" s="153" t="s">
        <v>3121</v>
      </c>
      <c r="C1115" s="152" t="s">
        <v>1067</v>
      </c>
      <c r="D1115" s="151">
        <v>31.49</v>
      </c>
    </row>
    <row r="1116" spans="1:4" x14ac:dyDescent="0.3">
      <c r="A1116" s="152" t="s">
        <v>3120</v>
      </c>
      <c r="B1116" s="153" t="s">
        <v>3119</v>
      </c>
      <c r="C1116" s="152" t="s">
        <v>1067</v>
      </c>
      <c r="D1116" s="151">
        <v>36.450000000000003</v>
      </c>
    </row>
    <row r="1117" spans="1:4" x14ac:dyDescent="0.3">
      <c r="A1117" s="152" t="s">
        <v>3118</v>
      </c>
      <c r="B1117" s="153" t="s">
        <v>3117</v>
      </c>
      <c r="C1117" s="152" t="s">
        <v>1067</v>
      </c>
      <c r="D1117" s="151">
        <v>41.35</v>
      </c>
    </row>
    <row r="1118" spans="1:4" x14ac:dyDescent="0.3">
      <c r="A1118" s="152" t="s">
        <v>3116</v>
      </c>
      <c r="B1118" s="153" t="s">
        <v>3115</v>
      </c>
      <c r="C1118" s="152" t="s">
        <v>1067</v>
      </c>
      <c r="D1118" s="151">
        <v>109.59</v>
      </c>
    </row>
    <row r="1119" spans="1:4" x14ac:dyDescent="0.3">
      <c r="A1119" s="152" t="s">
        <v>3114</v>
      </c>
      <c r="B1119" s="153" t="s">
        <v>3113</v>
      </c>
      <c r="C1119" s="152" t="s">
        <v>1067</v>
      </c>
      <c r="D1119" s="151">
        <v>415.71</v>
      </c>
    </row>
    <row r="1120" spans="1:4" x14ac:dyDescent="0.3">
      <c r="A1120" s="152" t="s">
        <v>3112</v>
      </c>
      <c r="B1120" s="153" t="s">
        <v>3111</v>
      </c>
      <c r="C1120" s="152" t="s">
        <v>1067</v>
      </c>
      <c r="D1120" s="151">
        <v>845.89</v>
      </c>
    </row>
    <row r="1121" spans="1:4" x14ac:dyDescent="0.3">
      <c r="A1121" s="152" t="s">
        <v>3110</v>
      </c>
      <c r="B1121" s="153" t="s">
        <v>3109</v>
      </c>
      <c r="C1121" s="152" t="s">
        <v>1067</v>
      </c>
      <c r="D1121" s="151">
        <v>396.63</v>
      </c>
    </row>
    <row r="1122" spans="1:4" x14ac:dyDescent="0.3">
      <c r="A1122" s="152" t="s">
        <v>3108</v>
      </c>
      <c r="B1122" s="153" t="s">
        <v>3107</v>
      </c>
      <c r="C1122" s="152" t="s">
        <v>1067</v>
      </c>
      <c r="D1122" s="151">
        <v>65.099999999999994</v>
      </c>
    </row>
    <row r="1123" spans="1:4" x14ac:dyDescent="0.3">
      <c r="A1123" s="152" t="s">
        <v>3106</v>
      </c>
      <c r="B1123" s="153" t="s">
        <v>3105</v>
      </c>
      <c r="C1123" s="152" t="s">
        <v>1067</v>
      </c>
      <c r="D1123" s="151">
        <v>59.84</v>
      </c>
    </row>
    <row r="1124" spans="1:4" x14ac:dyDescent="0.3">
      <c r="A1124" s="152" t="s">
        <v>3104</v>
      </c>
      <c r="B1124" s="153" t="s">
        <v>3103</v>
      </c>
      <c r="C1124" s="152" t="s">
        <v>1067</v>
      </c>
      <c r="D1124" s="151">
        <v>62.8</v>
      </c>
    </row>
    <row r="1125" spans="1:4" x14ac:dyDescent="0.3">
      <c r="A1125" s="152" t="s">
        <v>3102</v>
      </c>
      <c r="B1125" s="153" t="s">
        <v>3101</v>
      </c>
      <c r="C1125" s="152" t="s">
        <v>1067</v>
      </c>
      <c r="D1125" s="151">
        <v>75.510000000000005</v>
      </c>
    </row>
    <row r="1126" spans="1:4" x14ac:dyDescent="0.3">
      <c r="A1126" s="152" t="s">
        <v>3100</v>
      </c>
      <c r="B1126" s="153" t="s">
        <v>3099</v>
      </c>
      <c r="C1126" s="152" t="s">
        <v>1067</v>
      </c>
      <c r="D1126" s="151">
        <v>28.87</v>
      </c>
    </row>
    <row r="1127" spans="1:4" x14ac:dyDescent="0.3">
      <c r="A1127" s="152" t="s">
        <v>3098</v>
      </c>
      <c r="B1127" s="153" t="s">
        <v>3097</v>
      </c>
      <c r="C1127" s="152" t="s">
        <v>1067</v>
      </c>
      <c r="D1127" s="151">
        <v>123.6</v>
      </c>
    </row>
    <row r="1128" spans="1:4" x14ac:dyDescent="0.3">
      <c r="A1128" s="152" t="s">
        <v>3096</v>
      </c>
      <c r="B1128" s="153" t="s">
        <v>3095</v>
      </c>
      <c r="C1128" s="152" t="s">
        <v>1067</v>
      </c>
      <c r="D1128" s="151">
        <v>164.71</v>
      </c>
    </row>
    <row r="1129" spans="1:4" x14ac:dyDescent="0.3">
      <c r="A1129" s="152" t="s">
        <v>3094</v>
      </c>
      <c r="B1129" s="153" t="s">
        <v>3093</v>
      </c>
      <c r="C1129" s="152" t="s">
        <v>1067</v>
      </c>
      <c r="D1129" s="151">
        <v>206.43</v>
      </c>
    </row>
    <row r="1130" spans="1:4" x14ac:dyDescent="0.3">
      <c r="A1130" s="152" t="s">
        <v>3092</v>
      </c>
      <c r="B1130" s="153" t="s">
        <v>3091</v>
      </c>
      <c r="C1130" s="152" t="s">
        <v>1067</v>
      </c>
      <c r="D1130" s="151">
        <v>175.49</v>
      </c>
    </row>
    <row r="1131" spans="1:4" x14ac:dyDescent="0.3">
      <c r="A1131" s="152" t="s">
        <v>3090</v>
      </c>
      <c r="B1131" s="153" t="s">
        <v>3089</v>
      </c>
      <c r="C1131" s="152" t="s">
        <v>1067</v>
      </c>
      <c r="D1131" s="151">
        <v>189.83</v>
      </c>
    </row>
    <row r="1132" spans="1:4" x14ac:dyDescent="0.3">
      <c r="A1132" s="152" t="s">
        <v>3088</v>
      </c>
      <c r="B1132" s="153" t="s">
        <v>3087</v>
      </c>
      <c r="C1132" s="152" t="s">
        <v>1067</v>
      </c>
      <c r="D1132" s="151">
        <v>197.93</v>
      </c>
    </row>
    <row r="1133" spans="1:4" x14ac:dyDescent="0.3">
      <c r="A1133" s="152" t="s">
        <v>3086</v>
      </c>
      <c r="B1133" s="153" t="s">
        <v>3085</v>
      </c>
      <c r="C1133" s="152" t="s">
        <v>1067</v>
      </c>
      <c r="D1133" s="151">
        <v>92.37</v>
      </c>
    </row>
    <row r="1134" spans="1:4" x14ac:dyDescent="0.3">
      <c r="A1134" s="152" t="s">
        <v>3084</v>
      </c>
      <c r="B1134" s="153" t="s">
        <v>3083</v>
      </c>
      <c r="C1134" s="152" t="s">
        <v>1067</v>
      </c>
      <c r="D1134" s="151">
        <v>151.99</v>
      </c>
    </row>
    <row r="1135" spans="1:4" x14ac:dyDescent="0.3">
      <c r="A1135" s="152" t="s">
        <v>3082</v>
      </c>
      <c r="B1135" s="153" t="s">
        <v>3081</v>
      </c>
      <c r="C1135" s="152" t="s">
        <v>1067</v>
      </c>
      <c r="D1135" s="151">
        <v>71.05</v>
      </c>
    </row>
    <row r="1136" spans="1:4" x14ac:dyDescent="0.3">
      <c r="A1136" s="152" t="s">
        <v>3080</v>
      </c>
      <c r="B1136" s="153" t="s">
        <v>3079</v>
      </c>
      <c r="C1136" s="152" t="s">
        <v>1067</v>
      </c>
      <c r="D1136" s="151">
        <v>117.7</v>
      </c>
    </row>
    <row r="1137" spans="1:4" x14ac:dyDescent="0.3">
      <c r="A1137" s="152" t="s">
        <v>3078</v>
      </c>
      <c r="B1137" s="153" t="s">
        <v>3077</v>
      </c>
      <c r="C1137" s="152" t="s">
        <v>1067</v>
      </c>
      <c r="D1137" s="151">
        <v>157.02000000000001</v>
      </c>
    </row>
    <row r="1138" spans="1:4" x14ac:dyDescent="0.3">
      <c r="A1138" s="152" t="s">
        <v>3076</v>
      </c>
      <c r="B1138" s="153" t="s">
        <v>3075</v>
      </c>
      <c r="C1138" s="152" t="s">
        <v>1067</v>
      </c>
      <c r="D1138" s="151">
        <v>221.99</v>
      </c>
    </row>
    <row r="1139" spans="1:4" x14ac:dyDescent="0.3">
      <c r="A1139" s="152" t="s">
        <v>3074</v>
      </c>
      <c r="B1139" s="153" t="s">
        <v>3073</v>
      </c>
      <c r="C1139" s="152" t="s">
        <v>1067</v>
      </c>
      <c r="D1139" s="151">
        <v>67.150000000000006</v>
      </c>
    </row>
    <row r="1140" spans="1:4" x14ac:dyDescent="0.3">
      <c r="A1140" s="152" t="s">
        <v>3072</v>
      </c>
      <c r="B1140" s="153" t="s">
        <v>3071</v>
      </c>
      <c r="C1140" s="152" t="s">
        <v>1067</v>
      </c>
      <c r="D1140" s="151">
        <v>34.36</v>
      </c>
    </row>
    <row r="1141" spans="1:4" x14ac:dyDescent="0.3">
      <c r="A1141" s="152" t="s">
        <v>3070</v>
      </c>
      <c r="B1141" s="153" t="s">
        <v>3069</v>
      </c>
      <c r="C1141" s="152" t="s">
        <v>1067</v>
      </c>
      <c r="D1141" s="151">
        <v>47.51</v>
      </c>
    </row>
    <row r="1142" spans="1:4" x14ac:dyDescent="0.3">
      <c r="A1142" s="152" t="s">
        <v>3068</v>
      </c>
      <c r="B1142" s="153" t="s">
        <v>3067</v>
      </c>
      <c r="C1142" s="152" t="s">
        <v>1067</v>
      </c>
      <c r="D1142" s="151">
        <v>58.58</v>
      </c>
    </row>
    <row r="1143" spans="1:4" x14ac:dyDescent="0.3">
      <c r="A1143" s="152" t="s">
        <v>3066</v>
      </c>
      <c r="B1143" s="153" t="s">
        <v>3065</v>
      </c>
      <c r="C1143" s="152" t="s">
        <v>1067</v>
      </c>
      <c r="D1143" s="151">
        <v>63.35</v>
      </c>
    </row>
    <row r="1144" spans="1:4" x14ac:dyDescent="0.3">
      <c r="A1144" s="152" t="s">
        <v>3064</v>
      </c>
      <c r="B1144" s="153" t="s">
        <v>3063</v>
      </c>
      <c r="C1144" s="152" t="s">
        <v>1067</v>
      </c>
      <c r="D1144" s="151">
        <v>97.51</v>
      </c>
    </row>
    <row r="1145" spans="1:4" x14ac:dyDescent="0.3">
      <c r="A1145" s="152" t="s">
        <v>3062</v>
      </c>
      <c r="B1145" s="153" t="s">
        <v>3061</v>
      </c>
      <c r="C1145" s="152" t="s">
        <v>1067</v>
      </c>
      <c r="D1145" s="151">
        <v>101.03</v>
      </c>
    </row>
    <row r="1146" spans="1:4" x14ac:dyDescent="0.3">
      <c r="A1146" s="152" t="s">
        <v>3060</v>
      </c>
      <c r="B1146" s="153" t="s">
        <v>3059</v>
      </c>
      <c r="C1146" s="152" t="s">
        <v>1067</v>
      </c>
      <c r="D1146" s="151">
        <v>59.62</v>
      </c>
    </row>
    <row r="1147" spans="1:4" x14ac:dyDescent="0.3">
      <c r="A1147" s="152" t="s">
        <v>3058</v>
      </c>
      <c r="B1147" s="153" t="s">
        <v>3057</v>
      </c>
      <c r="C1147" s="152" t="s">
        <v>1067</v>
      </c>
      <c r="D1147" s="151">
        <v>132.81</v>
      </c>
    </row>
    <row r="1148" spans="1:4" x14ac:dyDescent="0.3">
      <c r="A1148" s="152" t="s">
        <v>3056</v>
      </c>
      <c r="B1148" s="153" t="s">
        <v>3055</v>
      </c>
      <c r="C1148" s="152" t="s">
        <v>1067</v>
      </c>
      <c r="D1148" s="151">
        <v>144.83000000000001</v>
      </c>
    </row>
    <row r="1149" spans="1:4" x14ac:dyDescent="0.3">
      <c r="A1149" s="152" t="s">
        <v>3054</v>
      </c>
      <c r="B1149" s="153" t="s">
        <v>3053</v>
      </c>
      <c r="C1149" s="152" t="s">
        <v>1067</v>
      </c>
      <c r="D1149" s="151">
        <v>98.06</v>
      </c>
    </row>
    <row r="1150" spans="1:4" x14ac:dyDescent="0.3">
      <c r="A1150" s="152" t="s">
        <v>3052</v>
      </c>
      <c r="B1150" s="153" t="s">
        <v>3051</v>
      </c>
      <c r="C1150" s="152" t="s">
        <v>1067</v>
      </c>
      <c r="D1150" s="151">
        <v>90.39</v>
      </c>
    </row>
    <row r="1151" spans="1:4" x14ac:dyDescent="0.3">
      <c r="A1151" s="152" t="s">
        <v>3050</v>
      </c>
      <c r="B1151" s="153" t="s">
        <v>3049</v>
      </c>
      <c r="C1151" s="152" t="s">
        <v>1067</v>
      </c>
      <c r="D1151" s="151">
        <v>124.61</v>
      </c>
    </row>
    <row r="1152" spans="1:4" x14ac:dyDescent="0.3">
      <c r="A1152" s="152" t="s">
        <v>3048</v>
      </c>
      <c r="B1152" s="153" t="s">
        <v>3047</v>
      </c>
      <c r="C1152" s="152" t="s">
        <v>1067</v>
      </c>
      <c r="D1152" s="151">
        <v>167.49</v>
      </c>
    </row>
    <row r="1153" spans="1:4" x14ac:dyDescent="0.3">
      <c r="A1153" s="152" t="s">
        <v>3046</v>
      </c>
      <c r="B1153" s="153" t="s">
        <v>3045</v>
      </c>
      <c r="C1153" s="152" t="s">
        <v>1067</v>
      </c>
      <c r="D1153" s="151">
        <v>198.93</v>
      </c>
    </row>
    <row r="1154" spans="1:4" x14ac:dyDescent="0.3">
      <c r="A1154" s="152" t="s">
        <v>3044</v>
      </c>
      <c r="B1154" s="153" t="s">
        <v>3043</v>
      </c>
      <c r="C1154" s="152" t="s">
        <v>1067</v>
      </c>
      <c r="D1154" s="151">
        <v>156.32</v>
      </c>
    </row>
    <row r="1155" spans="1:4" x14ac:dyDescent="0.3">
      <c r="A1155" s="152" t="s">
        <v>3042</v>
      </c>
      <c r="B1155" s="153" t="s">
        <v>3041</v>
      </c>
      <c r="C1155" s="152" t="s">
        <v>1067</v>
      </c>
      <c r="D1155" s="151">
        <v>109.14</v>
      </c>
    </row>
    <row r="1156" spans="1:4" x14ac:dyDescent="0.3">
      <c r="A1156" s="152" t="s">
        <v>3040</v>
      </c>
      <c r="B1156" s="153" t="s">
        <v>3039</v>
      </c>
      <c r="C1156" s="152" t="s">
        <v>1067</v>
      </c>
      <c r="D1156" s="151">
        <v>56.79</v>
      </c>
    </row>
    <row r="1157" spans="1:4" x14ac:dyDescent="0.3">
      <c r="A1157" s="152" t="s">
        <v>3038</v>
      </c>
      <c r="B1157" s="153" t="s">
        <v>3037</v>
      </c>
      <c r="C1157" s="152" t="s">
        <v>1067</v>
      </c>
      <c r="D1157" s="151">
        <v>65.8</v>
      </c>
    </row>
    <row r="1158" spans="1:4" x14ac:dyDescent="0.3">
      <c r="A1158" s="152" t="s">
        <v>3036</v>
      </c>
      <c r="B1158" s="153" t="s">
        <v>3035</v>
      </c>
      <c r="C1158" s="152" t="s">
        <v>1067</v>
      </c>
      <c r="D1158" s="151">
        <v>97.47</v>
      </c>
    </row>
    <row r="1159" spans="1:4" x14ac:dyDescent="0.3">
      <c r="A1159" s="152" t="s">
        <v>3034</v>
      </c>
      <c r="B1159" s="153" t="s">
        <v>3033</v>
      </c>
      <c r="C1159" s="152" t="s">
        <v>1067</v>
      </c>
      <c r="D1159" s="151">
        <v>33.76</v>
      </c>
    </row>
    <row r="1160" spans="1:4" x14ac:dyDescent="0.3">
      <c r="A1160" s="152" t="s">
        <v>3032</v>
      </c>
      <c r="B1160" s="153" t="s">
        <v>3031</v>
      </c>
      <c r="C1160" s="152" t="s">
        <v>1067</v>
      </c>
      <c r="D1160" s="151">
        <v>58.17</v>
      </c>
    </row>
    <row r="1161" spans="1:4" x14ac:dyDescent="0.3">
      <c r="A1161" s="152" t="s">
        <v>3030</v>
      </c>
      <c r="B1161" s="153" t="s">
        <v>3029</v>
      </c>
      <c r="C1161" s="152" t="s">
        <v>1067</v>
      </c>
      <c r="D1161" s="151">
        <v>92.49</v>
      </c>
    </row>
    <row r="1162" spans="1:4" x14ac:dyDescent="0.3">
      <c r="A1162" s="152" t="s">
        <v>3028</v>
      </c>
      <c r="B1162" s="153" t="s">
        <v>3027</v>
      </c>
      <c r="C1162" s="152" t="s">
        <v>1067</v>
      </c>
      <c r="D1162" s="151">
        <v>45.48</v>
      </c>
    </row>
    <row r="1163" spans="1:4" x14ac:dyDescent="0.3">
      <c r="A1163" s="152" t="s">
        <v>3026</v>
      </c>
      <c r="B1163" s="153" t="s">
        <v>3025</v>
      </c>
      <c r="C1163" s="152" t="s">
        <v>1067</v>
      </c>
      <c r="D1163" s="151">
        <v>54.95</v>
      </c>
    </row>
    <row r="1164" spans="1:4" x14ac:dyDescent="0.3">
      <c r="A1164" s="152" t="s">
        <v>3024</v>
      </c>
      <c r="B1164" s="153" t="s">
        <v>3023</v>
      </c>
      <c r="C1164" s="152" t="s">
        <v>1067</v>
      </c>
      <c r="D1164" s="151">
        <v>80.81</v>
      </c>
    </row>
    <row r="1165" spans="1:4" x14ac:dyDescent="0.3">
      <c r="A1165" s="152" t="s">
        <v>3022</v>
      </c>
      <c r="B1165" s="153" t="s">
        <v>3021</v>
      </c>
      <c r="C1165" s="152" t="s">
        <v>1067</v>
      </c>
      <c r="D1165" s="151">
        <v>76.73</v>
      </c>
    </row>
    <row r="1166" spans="1:4" x14ac:dyDescent="0.3">
      <c r="A1166" s="152" t="s">
        <v>3020</v>
      </c>
      <c r="B1166" s="153" t="s">
        <v>3019</v>
      </c>
      <c r="C1166" s="152" t="s">
        <v>1067</v>
      </c>
      <c r="D1166" s="151">
        <v>81.36</v>
      </c>
    </row>
    <row r="1167" spans="1:4" x14ac:dyDescent="0.3">
      <c r="A1167" s="152" t="s">
        <v>3018</v>
      </c>
      <c r="B1167" s="153" t="s">
        <v>3017</v>
      </c>
      <c r="C1167" s="152" t="s">
        <v>1067</v>
      </c>
      <c r="D1167" s="151">
        <v>104.7</v>
      </c>
    </row>
    <row r="1168" spans="1:4" x14ac:dyDescent="0.3">
      <c r="A1168" s="152" t="s">
        <v>3016</v>
      </c>
      <c r="B1168" s="153" t="s">
        <v>3015</v>
      </c>
      <c r="C1168" s="152" t="s">
        <v>1067</v>
      </c>
      <c r="D1168" s="151">
        <v>15.89</v>
      </c>
    </row>
    <row r="1169" spans="1:4" x14ac:dyDescent="0.3">
      <c r="A1169" s="152" t="s">
        <v>3014</v>
      </c>
      <c r="B1169" s="153" t="s">
        <v>3013</v>
      </c>
      <c r="C1169" s="152" t="s">
        <v>1067</v>
      </c>
      <c r="D1169" s="151">
        <v>15.07</v>
      </c>
    </row>
    <row r="1170" spans="1:4" x14ac:dyDescent="0.3">
      <c r="A1170" s="152" t="s">
        <v>3012</v>
      </c>
      <c r="B1170" s="153" t="s">
        <v>3011</v>
      </c>
      <c r="C1170" s="152" t="s">
        <v>1067</v>
      </c>
      <c r="D1170" s="151">
        <v>17.440000000000001</v>
      </c>
    </row>
    <row r="1171" spans="1:4" x14ac:dyDescent="0.3">
      <c r="A1171" s="152" t="s">
        <v>3010</v>
      </c>
      <c r="B1171" s="153" t="s">
        <v>3009</v>
      </c>
      <c r="C1171" s="152" t="s">
        <v>1067</v>
      </c>
      <c r="D1171" s="151">
        <v>19.79</v>
      </c>
    </row>
    <row r="1172" spans="1:4" x14ac:dyDescent="0.3">
      <c r="A1172" s="152" t="s">
        <v>3008</v>
      </c>
      <c r="B1172" s="153" t="s">
        <v>3007</v>
      </c>
      <c r="C1172" s="152" t="s">
        <v>1067</v>
      </c>
      <c r="D1172" s="151">
        <v>52.46</v>
      </c>
    </row>
    <row r="1173" spans="1:4" x14ac:dyDescent="0.3">
      <c r="A1173" s="152" t="s">
        <v>3006</v>
      </c>
      <c r="B1173" s="153" t="s">
        <v>3005</v>
      </c>
      <c r="C1173" s="152" t="s">
        <v>1067</v>
      </c>
      <c r="D1173" s="151">
        <v>198.99</v>
      </c>
    </row>
    <row r="1174" spans="1:4" x14ac:dyDescent="0.3">
      <c r="A1174" s="152" t="s">
        <v>3004</v>
      </c>
      <c r="B1174" s="153" t="s">
        <v>3003</v>
      </c>
      <c r="C1174" s="152" t="s">
        <v>1067</v>
      </c>
      <c r="D1174" s="151">
        <v>404.92</v>
      </c>
    </row>
    <row r="1175" spans="1:4" x14ac:dyDescent="0.3">
      <c r="A1175" s="152" t="s">
        <v>3002</v>
      </c>
      <c r="B1175" s="153" t="s">
        <v>3001</v>
      </c>
      <c r="C1175" s="152" t="s">
        <v>1067</v>
      </c>
      <c r="D1175" s="151">
        <v>189.86</v>
      </c>
    </row>
    <row r="1176" spans="1:4" x14ac:dyDescent="0.3">
      <c r="A1176" s="152" t="s">
        <v>3000</v>
      </c>
      <c r="B1176" s="153" t="s">
        <v>2999</v>
      </c>
      <c r="C1176" s="152" t="s">
        <v>1067</v>
      </c>
      <c r="D1176" s="151">
        <v>28.65</v>
      </c>
    </row>
    <row r="1177" spans="1:4" x14ac:dyDescent="0.3">
      <c r="A1177" s="152" t="s">
        <v>2998</v>
      </c>
      <c r="B1177" s="153" t="s">
        <v>2997</v>
      </c>
      <c r="C1177" s="152" t="s">
        <v>1067</v>
      </c>
      <c r="D1177" s="151">
        <v>28.65</v>
      </c>
    </row>
    <row r="1178" spans="1:4" x14ac:dyDescent="0.3">
      <c r="A1178" s="152" t="s">
        <v>2996</v>
      </c>
      <c r="B1178" s="153" t="s">
        <v>2995</v>
      </c>
      <c r="C1178" s="152" t="s">
        <v>1067</v>
      </c>
      <c r="D1178" s="151">
        <v>30.06</v>
      </c>
    </row>
    <row r="1179" spans="1:4" x14ac:dyDescent="0.3">
      <c r="A1179" s="152" t="s">
        <v>2994</v>
      </c>
      <c r="B1179" s="153" t="s">
        <v>2993</v>
      </c>
      <c r="C1179" s="152" t="s">
        <v>1067</v>
      </c>
      <c r="D1179" s="151">
        <v>36.14</v>
      </c>
    </row>
    <row r="1180" spans="1:4" x14ac:dyDescent="0.3">
      <c r="A1180" s="152" t="s">
        <v>2992</v>
      </c>
      <c r="B1180" s="153" t="s">
        <v>2991</v>
      </c>
      <c r="C1180" s="152" t="s">
        <v>1067</v>
      </c>
      <c r="D1180" s="151">
        <v>13.82</v>
      </c>
    </row>
    <row r="1181" spans="1:4" x14ac:dyDescent="0.3">
      <c r="A1181" s="152" t="s">
        <v>2990</v>
      </c>
      <c r="B1181" s="153" t="s">
        <v>2989</v>
      </c>
      <c r="C1181" s="152" t="s">
        <v>1067</v>
      </c>
      <c r="D1181" s="151">
        <v>59.17</v>
      </c>
    </row>
    <row r="1182" spans="1:4" x14ac:dyDescent="0.3">
      <c r="A1182" s="152" t="s">
        <v>2988</v>
      </c>
      <c r="B1182" s="153" t="s">
        <v>2987</v>
      </c>
      <c r="C1182" s="152" t="s">
        <v>1067</v>
      </c>
      <c r="D1182" s="151">
        <v>78.84</v>
      </c>
    </row>
    <row r="1183" spans="1:4" x14ac:dyDescent="0.3">
      <c r="A1183" s="152" t="s">
        <v>2986</v>
      </c>
      <c r="B1183" s="153" t="s">
        <v>2985</v>
      </c>
      <c r="C1183" s="152" t="s">
        <v>1067</v>
      </c>
      <c r="D1183" s="151">
        <v>98.82</v>
      </c>
    </row>
    <row r="1184" spans="1:4" x14ac:dyDescent="0.3">
      <c r="A1184" s="152" t="s">
        <v>2984</v>
      </c>
      <c r="B1184" s="153" t="s">
        <v>2983</v>
      </c>
      <c r="C1184" s="152" t="s">
        <v>1067</v>
      </c>
      <c r="D1184" s="151">
        <v>84.01</v>
      </c>
    </row>
    <row r="1185" spans="1:4" x14ac:dyDescent="0.3">
      <c r="A1185" s="152" t="s">
        <v>2982</v>
      </c>
      <c r="B1185" s="153" t="s">
        <v>2981</v>
      </c>
      <c r="C1185" s="152" t="s">
        <v>1067</v>
      </c>
      <c r="D1185" s="151">
        <v>90.87</v>
      </c>
    </row>
    <row r="1186" spans="1:4" x14ac:dyDescent="0.3">
      <c r="A1186" s="152" t="s">
        <v>2980</v>
      </c>
      <c r="B1186" s="153" t="s">
        <v>2979</v>
      </c>
      <c r="C1186" s="152" t="s">
        <v>1067</v>
      </c>
      <c r="D1186" s="151">
        <v>94.75</v>
      </c>
    </row>
    <row r="1187" spans="1:4" x14ac:dyDescent="0.3">
      <c r="A1187" s="152" t="s">
        <v>2978</v>
      </c>
      <c r="B1187" s="153" t="s">
        <v>2977</v>
      </c>
      <c r="C1187" s="152" t="s">
        <v>1067</v>
      </c>
      <c r="D1187" s="151">
        <v>44.22</v>
      </c>
    </row>
    <row r="1188" spans="1:4" x14ac:dyDescent="0.3">
      <c r="A1188" s="152" t="s">
        <v>2976</v>
      </c>
      <c r="B1188" s="153" t="s">
        <v>2975</v>
      </c>
      <c r="C1188" s="152" t="s">
        <v>1067</v>
      </c>
      <c r="D1188" s="151">
        <v>72.760000000000005</v>
      </c>
    </row>
    <row r="1189" spans="1:4" x14ac:dyDescent="0.3">
      <c r="A1189" s="152" t="s">
        <v>2974</v>
      </c>
      <c r="B1189" s="153" t="s">
        <v>2973</v>
      </c>
      <c r="C1189" s="152" t="s">
        <v>1067</v>
      </c>
      <c r="D1189" s="151">
        <v>34.01</v>
      </c>
    </row>
    <row r="1190" spans="1:4" x14ac:dyDescent="0.3">
      <c r="A1190" s="152" t="s">
        <v>2972</v>
      </c>
      <c r="B1190" s="153" t="s">
        <v>2971</v>
      </c>
      <c r="C1190" s="152" t="s">
        <v>1067</v>
      </c>
      <c r="D1190" s="151">
        <v>56.34</v>
      </c>
    </row>
    <row r="1191" spans="1:4" x14ac:dyDescent="0.3">
      <c r="A1191" s="152" t="s">
        <v>2970</v>
      </c>
      <c r="B1191" s="153" t="s">
        <v>2969</v>
      </c>
      <c r="C1191" s="152" t="s">
        <v>1067</v>
      </c>
      <c r="D1191" s="151">
        <v>75.16</v>
      </c>
    </row>
    <row r="1192" spans="1:4" x14ac:dyDescent="0.3">
      <c r="A1192" s="152" t="s">
        <v>2968</v>
      </c>
      <c r="B1192" s="153" t="s">
        <v>2967</v>
      </c>
      <c r="C1192" s="152" t="s">
        <v>1067</v>
      </c>
      <c r="D1192" s="151">
        <v>106.26</v>
      </c>
    </row>
    <row r="1193" spans="1:4" x14ac:dyDescent="0.3">
      <c r="A1193" s="152" t="s">
        <v>2966</v>
      </c>
      <c r="B1193" s="153" t="s">
        <v>2965</v>
      </c>
      <c r="C1193" s="152" t="s">
        <v>1067</v>
      </c>
      <c r="D1193" s="151">
        <v>32.14</v>
      </c>
    </row>
    <row r="1194" spans="1:4" x14ac:dyDescent="0.3">
      <c r="A1194" s="152" t="s">
        <v>2964</v>
      </c>
      <c r="B1194" s="153" t="s">
        <v>2963</v>
      </c>
      <c r="C1194" s="152" t="s">
        <v>1067</v>
      </c>
      <c r="D1194" s="151">
        <v>16.45</v>
      </c>
    </row>
    <row r="1195" spans="1:4" x14ac:dyDescent="0.3">
      <c r="A1195" s="152" t="s">
        <v>2962</v>
      </c>
      <c r="B1195" s="153" t="s">
        <v>2961</v>
      </c>
      <c r="C1195" s="152" t="s">
        <v>1067</v>
      </c>
      <c r="D1195" s="151">
        <v>22.74</v>
      </c>
    </row>
    <row r="1196" spans="1:4" x14ac:dyDescent="0.3">
      <c r="A1196" s="152" t="s">
        <v>2960</v>
      </c>
      <c r="B1196" s="153" t="s">
        <v>2959</v>
      </c>
      <c r="C1196" s="152" t="s">
        <v>1067</v>
      </c>
      <c r="D1196" s="151">
        <v>28.04</v>
      </c>
    </row>
    <row r="1197" spans="1:4" x14ac:dyDescent="0.3">
      <c r="A1197" s="152" t="s">
        <v>2958</v>
      </c>
      <c r="B1197" s="153" t="s">
        <v>2957</v>
      </c>
      <c r="C1197" s="152" t="s">
        <v>1067</v>
      </c>
      <c r="D1197" s="151">
        <v>30.32</v>
      </c>
    </row>
    <row r="1198" spans="1:4" x14ac:dyDescent="0.3">
      <c r="A1198" s="152" t="s">
        <v>2956</v>
      </c>
      <c r="B1198" s="153" t="s">
        <v>2955</v>
      </c>
      <c r="C1198" s="152" t="s">
        <v>1067</v>
      </c>
      <c r="D1198" s="151">
        <v>46.68</v>
      </c>
    </row>
    <row r="1199" spans="1:4" x14ac:dyDescent="0.3">
      <c r="A1199" s="152" t="s">
        <v>2954</v>
      </c>
      <c r="B1199" s="153" t="s">
        <v>2953</v>
      </c>
      <c r="C1199" s="152" t="s">
        <v>1067</v>
      </c>
      <c r="D1199" s="151">
        <v>48.36</v>
      </c>
    </row>
    <row r="1200" spans="1:4" x14ac:dyDescent="0.3">
      <c r="A1200" s="152" t="s">
        <v>2952</v>
      </c>
      <c r="B1200" s="153" t="s">
        <v>2951</v>
      </c>
      <c r="C1200" s="152" t="s">
        <v>1067</v>
      </c>
      <c r="D1200" s="151">
        <v>28.54</v>
      </c>
    </row>
    <row r="1201" spans="1:4" x14ac:dyDescent="0.3">
      <c r="A1201" s="152" t="s">
        <v>2950</v>
      </c>
      <c r="B1201" s="153" t="s">
        <v>2949</v>
      </c>
      <c r="C1201" s="152" t="s">
        <v>1067</v>
      </c>
      <c r="D1201" s="151">
        <v>63.57</v>
      </c>
    </row>
    <row r="1202" spans="1:4" x14ac:dyDescent="0.3">
      <c r="A1202" s="152" t="s">
        <v>2948</v>
      </c>
      <c r="B1202" s="153" t="s">
        <v>2947</v>
      </c>
      <c r="C1202" s="152" t="s">
        <v>1067</v>
      </c>
      <c r="D1202" s="151">
        <v>69.33</v>
      </c>
    </row>
    <row r="1203" spans="1:4" x14ac:dyDescent="0.3">
      <c r="A1203" s="152" t="s">
        <v>2946</v>
      </c>
      <c r="B1203" s="153" t="s">
        <v>2945</v>
      </c>
      <c r="C1203" s="152" t="s">
        <v>1067</v>
      </c>
      <c r="D1203" s="151">
        <v>35.28</v>
      </c>
    </row>
    <row r="1204" spans="1:4" x14ac:dyDescent="0.3">
      <c r="A1204" s="152" t="s">
        <v>2944</v>
      </c>
      <c r="B1204" s="153" t="s">
        <v>2943</v>
      </c>
      <c r="C1204" s="152" t="s">
        <v>1067</v>
      </c>
      <c r="D1204" s="151">
        <v>46.94</v>
      </c>
    </row>
    <row r="1205" spans="1:4" x14ac:dyDescent="0.3">
      <c r="A1205" s="152" t="s">
        <v>2942</v>
      </c>
      <c r="B1205" s="153" t="s">
        <v>2941</v>
      </c>
      <c r="C1205" s="152" t="s">
        <v>1067</v>
      </c>
      <c r="D1205" s="151">
        <v>43.28</v>
      </c>
    </row>
    <row r="1206" spans="1:4" x14ac:dyDescent="0.3">
      <c r="A1206" s="152" t="s">
        <v>2940</v>
      </c>
      <c r="B1206" s="153" t="s">
        <v>2939</v>
      </c>
      <c r="C1206" s="152" t="s">
        <v>2576</v>
      </c>
      <c r="D1206" s="151">
        <v>58.66</v>
      </c>
    </row>
    <row r="1207" spans="1:4" x14ac:dyDescent="0.3">
      <c r="A1207" s="152" t="s">
        <v>2938</v>
      </c>
      <c r="B1207" s="153" t="s">
        <v>2937</v>
      </c>
      <c r="C1207" s="152" t="s">
        <v>2576</v>
      </c>
      <c r="D1207" s="151">
        <v>46.33</v>
      </c>
    </row>
    <row r="1208" spans="1:4" x14ac:dyDescent="0.3">
      <c r="A1208" s="152" t="s">
        <v>2936</v>
      </c>
      <c r="B1208" s="153" t="s">
        <v>2935</v>
      </c>
      <c r="C1208" s="152" t="s">
        <v>2576</v>
      </c>
      <c r="D1208" s="151">
        <v>7.67</v>
      </c>
    </row>
    <row r="1209" spans="1:4" x14ac:dyDescent="0.3">
      <c r="A1209" s="152" t="s">
        <v>2934</v>
      </c>
      <c r="B1209" s="153" t="s">
        <v>2933</v>
      </c>
      <c r="C1209" s="152" t="s">
        <v>2576</v>
      </c>
      <c r="D1209" s="151">
        <v>1.84</v>
      </c>
    </row>
    <row r="1210" spans="1:4" x14ac:dyDescent="0.3">
      <c r="A1210" s="152" t="s">
        <v>2932</v>
      </c>
      <c r="B1210" s="153" t="s">
        <v>2931</v>
      </c>
      <c r="C1210" s="152" t="s">
        <v>2576</v>
      </c>
      <c r="D1210" s="151">
        <v>2.21</v>
      </c>
    </row>
    <row r="1211" spans="1:4" x14ac:dyDescent="0.3">
      <c r="A1211" s="152" t="s">
        <v>2930</v>
      </c>
      <c r="B1211" s="153" t="s">
        <v>2929</v>
      </c>
      <c r="C1211" s="152" t="s">
        <v>2576</v>
      </c>
      <c r="D1211" s="151">
        <v>66.86</v>
      </c>
    </row>
    <row r="1212" spans="1:4" x14ac:dyDescent="0.3">
      <c r="A1212" s="152" t="s">
        <v>2928</v>
      </c>
      <c r="B1212" s="153" t="s">
        <v>2927</v>
      </c>
      <c r="C1212" s="152" t="s">
        <v>2576</v>
      </c>
      <c r="D1212" s="151">
        <v>83.39</v>
      </c>
    </row>
    <row r="1213" spans="1:4" x14ac:dyDescent="0.3">
      <c r="A1213" s="152" t="s">
        <v>2926</v>
      </c>
      <c r="B1213" s="153" t="s">
        <v>2925</v>
      </c>
      <c r="C1213" s="152" t="s">
        <v>2576</v>
      </c>
      <c r="D1213" s="151">
        <v>86.83</v>
      </c>
    </row>
    <row r="1214" spans="1:4" x14ac:dyDescent="0.3">
      <c r="A1214" s="152" t="s">
        <v>2924</v>
      </c>
      <c r="B1214" s="153" t="s">
        <v>2923</v>
      </c>
      <c r="C1214" s="152" t="s">
        <v>2576</v>
      </c>
      <c r="D1214" s="151">
        <v>92.15</v>
      </c>
    </row>
    <row r="1215" spans="1:4" x14ac:dyDescent="0.3">
      <c r="A1215" s="152" t="s">
        <v>2922</v>
      </c>
      <c r="B1215" s="153" t="s">
        <v>2921</v>
      </c>
      <c r="C1215" s="152" t="s">
        <v>2576</v>
      </c>
      <c r="D1215" s="151">
        <v>97.23</v>
      </c>
    </row>
    <row r="1216" spans="1:4" x14ac:dyDescent="0.3">
      <c r="A1216" s="152" t="s">
        <v>2920</v>
      </c>
      <c r="B1216" s="153" t="s">
        <v>2919</v>
      </c>
      <c r="C1216" s="152" t="s">
        <v>2576</v>
      </c>
      <c r="D1216" s="151">
        <v>84.03</v>
      </c>
    </row>
    <row r="1217" spans="1:4" ht="16.2" x14ac:dyDescent="0.3">
      <c r="A1217" s="152" t="s">
        <v>2918</v>
      </c>
      <c r="B1217" s="153" t="s">
        <v>2917</v>
      </c>
      <c r="C1217" s="152" t="s">
        <v>2525</v>
      </c>
      <c r="D1217" s="151">
        <v>1609.05</v>
      </c>
    </row>
    <row r="1218" spans="1:4" ht="16.2" x14ac:dyDescent="0.3">
      <c r="A1218" s="152" t="s">
        <v>2916</v>
      </c>
      <c r="B1218" s="153" t="s">
        <v>2915</v>
      </c>
      <c r="C1218" s="152" t="s">
        <v>2525</v>
      </c>
      <c r="D1218" s="151">
        <v>321.5</v>
      </c>
    </row>
    <row r="1219" spans="1:4" ht="16.2" x14ac:dyDescent="0.3">
      <c r="A1219" s="152" t="s">
        <v>2914</v>
      </c>
      <c r="B1219" s="153" t="s">
        <v>2913</v>
      </c>
      <c r="C1219" s="152" t="s">
        <v>2525</v>
      </c>
      <c r="D1219" s="151">
        <v>582.21</v>
      </c>
    </row>
    <row r="1220" spans="1:4" ht="16.2" x14ac:dyDescent="0.3">
      <c r="A1220" s="152" t="s">
        <v>2912</v>
      </c>
      <c r="B1220" s="153" t="s">
        <v>2911</v>
      </c>
      <c r="C1220" s="152" t="s">
        <v>2525</v>
      </c>
      <c r="D1220" s="151">
        <v>499.51</v>
      </c>
    </row>
    <row r="1221" spans="1:4" ht="16.2" x14ac:dyDescent="0.3">
      <c r="A1221" s="152" t="s">
        <v>2910</v>
      </c>
      <c r="B1221" s="153" t="s">
        <v>2909</v>
      </c>
      <c r="C1221" s="152" t="s">
        <v>2522</v>
      </c>
      <c r="D1221" s="151">
        <v>14.19</v>
      </c>
    </row>
    <row r="1222" spans="1:4" x14ac:dyDescent="0.3">
      <c r="A1222" s="152" t="s">
        <v>2908</v>
      </c>
      <c r="B1222" s="153" t="s">
        <v>2907</v>
      </c>
      <c r="C1222" s="152" t="s">
        <v>172</v>
      </c>
      <c r="D1222" s="151">
        <v>3.71</v>
      </c>
    </row>
    <row r="1223" spans="1:4" ht="16.2" x14ac:dyDescent="0.3">
      <c r="A1223" s="152" t="s">
        <v>2906</v>
      </c>
      <c r="B1223" s="153" t="s">
        <v>2905</v>
      </c>
      <c r="C1223" s="152" t="s">
        <v>2522</v>
      </c>
      <c r="D1223" s="151">
        <v>24.91</v>
      </c>
    </row>
    <row r="1224" spans="1:4" ht="16.2" x14ac:dyDescent="0.3">
      <c r="A1224" s="152" t="s">
        <v>2904</v>
      </c>
      <c r="B1224" s="153" t="s">
        <v>2903</v>
      </c>
      <c r="C1224" s="152" t="s">
        <v>2522</v>
      </c>
      <c r="D1224" s="151">
        <v>12.45</v>
      </c>
    </row>
    <row r="1225" spans="1:4" ht="16.2" x14ac:dyDescent="0.3">
      <c r="A1225" s="152" t="s">
        <v>2902</v>
      </c>
      <c r="B1225" s="153" t="s">
        <v>2901</v>
      </c>
      <c r="C1225" s="152" t="s">
        <v>2525</v>
      </c>
      <c r="D1225" s="151">
        <v>1360.8</v>
      </c>
    </row>
    <row r="1226" spans="1:4" x14ac:dyDescent="0.3">
      <c r="A1226" s="152" t="s">
        <v>2900</v>
      </c>
      <c r="B1226" s="153" t="s">
        <v>2899</v>
      </c>
      <c r="C1226" s="152" t="s">
        <v>2554</v>
      </c>
      <c r="D1226" s="151">
        <v>139.52000000000001</v>
      </c>
    </row>
    <row r="1227" spans="1:4" x14ac:dyDescent="0.3">
      <c r="A1227" s="152" t="s">
        <v>2898</v>
      </c>
      <c r="B1227" s="153" t="s">
        <v>2897</v>
      </c>
      <c r="C1227" s="152" t="s">
        <v>2896</v>
      </c>
      <c r="D1227" s="151">
        <v>2298.29</v>
      </c>
    </row>
    <row r="1228" spans="1:4" x14ac:dyDescent="0.3">
      <c r="A1228" s="152" t="s">
        <v>2895</v>
      </c>
      <c r="B1228" s="153" t="s">
        <v>2894</v>
      </c>
      <c r="C1228" s="152" t="s">
        <v>959</v>
      </c>
      <c r="D1228" s="151">
        <v>2.15</v>
      </c>
    </row>
    <row r="1229" spans="1:4" ht="16.2" x14ac:dyDescent="0.3">
      <c r="A1229" s="152" t="s">
        <v>2893</v>
      </c>
      <c r="B1229" s="153" t="s">
        <v>2892</v>
      </c>
      <c r="C1229" s="152" t="s">
        <v>2522</v>
      </c>
      <c r="D1229" s="151">
        <v>39.94</v>
      </c>
    </row>
    <row r="1230" spans="1:4" ht="16.2" x14ac:dyDescent="0.3">
      <c r="A1230" s="152" t="s">
        <v>2891</v>
      </c>
      <c r="B1230" s="153" t="s">
        <v>2890</v>
      </c>
      <c r="C1230" s="152" t="s">
        <v>2525</v>
      </c>
      <c r="D1230" s="151">
        <v>148.94</v>
      </c>
    </row>
    <row r="1231" spans="1:4" ht="16.2" x14ac:dyDescent="0.3">
      <c r="A1231" s="152" t="s">
        <v>2889</v>
      </c>
      <c r="B1231" s="153" t="s">
        <v>2888</v>
      </c>
      <c r="C1231" s="152" t="s">
        <v>2525</v>
      </c>
      <c r="D1231" s="151">
        <v>148.94</v>
      </c>
    </row>
    <row r="1232" spans="1:4" x14ac:dyDescent="0.3">
      <c r="A1232" s="152" t="s">
        <v>2887</v>
      </c>
      <c r="B1232" s="153" t="s">
        <v>2886</v>
      </c>
      <c r="C1232" s="152" t="s">
        <v>959</v>
      </c>
      <c r="D1232" s="151">
        <v>701.74</v>
      </c>
    </row>
    <row r="1233" spans="1:4" x14ac:dyDescent="0.3">
      <c r="A1233" s="152" t="s">
        <v>2885</v>
      </c>
      <c r="B1233" s="153" t="s">
        <v>2884</v>
      </c>
      <c r="C1233" s="152" t="s">
        <v>959</v>
      </c>
      <c r="D1233" s="151">
        <v>245.71</v>
      </c>
    </row>
    <row r="1234" spans="1:4" ht="16.2" x14ac:dyDescent="0.3">
      <c r="A1234" s="152" t="s">
        <v>2883</v>
      </c>
      <c r="B1234" s="153" t="s">
        <v>2882</v>
      </c>
      <c r="C1234" s="152" t="s">
        <v>2525</v>
      </c>
      <c r="D1234" s="151">
        <v>116.89</v>
      </c>
    </row>
    <row r="1235" spans="1:4" ht="16.2" x14ac:dyDescent="0.3">
      <c r="A1235" s="152" t="s">
        <v>2881</v>
      </c>
      <c r="B1235" s="153" t="s">
        <v>2880</v>
      </c>
      <c r="C1235" s="152" t="s">
        <v>2525</v>
      </c>
      <c r="D1235" s="151">
        <v>39.51</v>
      </c>
    </row>
    <row r="1236" spans="1:4" ht="16.2" x14ac:dyDescent="0.3">
      <c r="A1236" s="152" t="s">
        <v>2879</v>
      </c>
      <c r="B1236" s="153" t="s">
        <v>2878</v>
      </c>
      <c r="C1236" s="152" t="s">
        <v>2525</v>
      </c>
      <c r="D1236" s="151">
        <v>75.78</v>
      </c>
    </row>
    <row r="1237" spans="1:4" ht="16.2" x14ac:dyDescent="0.3">
      <c r="A1237" s="152" t="s">
        <v>2877</v>
      </c>
      <c r="B1237" s="153" t="s">
        <v>2876</v>
      </c>
      <c r="C1237" s="152" t="s">
        <v>2525</v>
      </c>
      <c r="D1237" s="151">
        <v>49.37</v>
      </c>
    </row>
    <row r="1238" spans="1:4" ht="16.2" x14ac:dyDescent="0.3">
      <c r="A1238" s="152" t="s">
        <v>2875</v>
      </c>
      <c r="B1238" s="153" t="s">
        <v>2874</v>
      </c>
      <c r="C1238" s="152" t="s">
        <v>2525</v>
      </c>
      <c r="D1238" s="151">
        <v>97.64</v>
      </c>
    </row>
    <row r="1239" spans="1:4" x14ac:dyDescent="0.3">
      <c r="A1239" s="152" t="s">
        <v>2873</v>
      </c>
      <c r="B1239" s="153" t="s">
        <v>2872</v>
      </c>
      <c r="C1239" s="152" t="s">
        <v>172</v>
      </c>
      <c r="D1239" s="151">
        <v>34.56</v>
      </c>
    </row>
    <row r="1240" spans="1:4" ht="16.2" x14ac:dyDescent="0.3">
      <c r="A1240" s="152" t="s">
        <v>2871</v>
      </c>
      <c r="B1240" s="153" t="s">
        <v>2870</v>
      </c>
      <c r="C1240" s="152" t="s">
        <v>2522</v>
      </c>
      <c r="D1240" s="151">
        <v>1.1200000000000001</v>
      </c>
    </row>
    <row r="1241" spans="1:4" ht="16.2" x14ac:dyDescent="0.3">
      <c r="A1241" s="152" t="s">
        <v>2869</v>
      </c>
      <c r="B1241" s="153" t="s">
        <v>2868</v>
      </c>
      <c r="C1241" s="152" t="s">
        <v>2522</v>
      </c>
      <c r="D1241" s="151">
        <v>0.57999999999999996</v>
      </c>
    </row>
    <row r="1242" spans="1:4" ht="16.2" x14ac:dyDescent="0.3">
      <c r="A1242" s="152" t="s">
        <v>2867</v>
      </c>
      <c r="B1242" s="153" t="s">
        <v>2866</v>
      </c>
      <c r="C1242" s="152" t="s">
        <v>2525</v>
      </c>
      <c r="D1242" s="151">
        <v>11.27</v>
      </c>
    </row>
    <row r="1243" spans="1:4" ht="16.2" x14ac:dyDescent="0.3">
      <c r="A1243" s="152" t="s">
        <v>2865</v>
      </c>
      <c r="B1243" s="153" t="s">
        <v>2864</v>
      </c>
      <c r="C1243" s="152" t="s">
        <v>2525</v>
      </c>
      <c r="D1243" s="151">
        <v>37.54</v>
      </c>
    </row>
    <row r="1244" spans="1:4" ht="16.2" x14ac:dyDescent="0.3">
      <c r="A1244" s="152" t="s">
        <v>2863</v>
      </c>
      <c r="B1244" s="153" t="s">
        <v>2862</v>
      </c>
      <c r="C1244" s="152" t="s">
        <v>2525</v>
      </c>
      <c r="D1244" s="151">
        <v>59.39</v>
      </c>
    </row>
    <row r="1245" spans="1:4" ht="16.2" x14ac:dyDescent="0.3">
      <c r="A1245" s="152" t="s">
        <v>2861</v>
      </c>
      <c r="B1245" s="153" t="s">
        <v>2860</v>
      </c>
      <c r="C1245" s="152" t="s">
        <v>2525</v>
      </c>
      <c r="D1245" s="151">
        <v>6.46</v>
      </c>
    </row>
    <row r="1246" spans="1:4" ht="16.2" x14ac:dyDescent="0.3">
      <c r="A1246" s="152" t="s">
        <v>2859</v>
      </c>
      <c r="B1246" s="153" t="s">
        <v>2858</v>
      </c>
      <c r="C1246" s="152" t="s">
        <v>2796</v>
      </c>
      <c r="D1246" s="151">
        <v>9</v>
      </c>
    </row>
    <row r="1247" spans="1:4" ht="16.2" x14ac:dyDescent="0.3">
      <c r="A1247" s="152" t="s">
        <v>2857</v>
      </c>
      <c r="B1247" s="153" t="s">
        <v>2856</v>
      </c>
      <c r="C1247" s="152" t="s">
        <v>2796</v>
      </c>
      <c r="D1247" s="151">
        <v>5.29</v>
      </c>
    </row>
    <row r="1248" spans="1:4" ht="16.2" x14ac:dyDescent="0.3">
      <c r="A1248" s="152" t="s">
        <v>2855</v>
      </c>
      <c r="B1248" s="153" t="s">
        <v>2854</v>
      </c>
      <c r="C1248" s="152" t="s">
        <v>2796</v>
      </c>
      <c r="D1248" s="151">
        <v>4.1100000000000003</v>
      </c>
    </row>
    <row r="1249" spans="1:4" ht="16.2" x14ac:dyDescent="0.3">
      <c r="A1249" s="152" t="s">
        <v>2853</v>
      </c>
      <c r="B1249" s="153" t="s">
        <v>2852</v>
      </c>
      <c r="C1249" s="152" t="s">
        <v>2796</v>
      </c>
      <c r="D1249" s="151">
        <v>3.44</v>
      </c>
    </row>
    <row r="1250" spans="1:4" ht="16.2" x14ac:dyDescent="0.3">
      <c r="A1250" s="152" t="s">
        <v>2851</v>
      </c>
      <c r="B1250" s="153" t="s">
        <v>2850</v>
      </c>
      <c r="C1250" s="152" t="s">
        <v>2796</v>
      </c>
      <c r="D1250" s="151">
        <v>3.03</v>
      </c>
    </row>
    <row r="1251" spans="1:4" ht="16.2" x14ac:dyDescent="0.3">
      <c r="A1251" s="152" t="s">
        <v>2849</v>
      </c>
      <c r="B1251" s="153" t="s">
        <v>2848</v>
      </c>
      <c r="C1251" s="152" t="s">
        <v>2796</v>
      </c>
      <c r="D1251" s="151">
        <v>2.39</v>
      </c>
    </row>
    <row r="1252" spans="1:4" ht="16.2" x14ac:dyDescent="0.3">
      <c r="A1252" s="152" t="s">
        <v>2847</v>
      </c>
      <c r="B1252" s="153" t="s">
        <v>2846</v>
      </c>
      <c r="C1252" s="152" t="s">
        <v>2525</v>
      </c>
      <c r="D1252" s="151">
        <v>148.94</v>
      </c>
    </row>
    <row r="1253" spans="1:4" ht="16.2" x14ac:dyDescent="0.3">
      <c r="A1253" s="152" t="s">
        <v>2845</v>
      </c>
      <c r="B1253" s="153" t="s">
        <v>2844</v>
      </c>
      <c r="C1253" s="152" t="s">
        <v>2525</v>
      </c>
      <c r="D1253" s="151">
        <v>3058.64</v>
      </c>
    </row>
    <row r="1254" spans="1:4" ht="16.2" x14ac:dyDescent="0.3">
      <c r="A1254" s="152" t="s">
        <v>2843</v>
      </c>
      <c r="B1254" s="153" t="s">
        <v>2842</v>
      </c>
      <c r="C1254" s="152" t="s">
        <v>2525</v>
      </c>
      <c r="D1254" s="151">
        <v>2700.46</v>
      </c>
    </row>
    <row r="1255" spans="1:4" ht="16.2" x14ac:dyDescent="0.3">
      <c r="A1255" s="152" t="s">
        <v>2841</v>
      </c>
      <c r="B1255" s="153" t="s">
        <v>2840</v>
      </c>
      <c r="C1255" s="152" t="s">
        <v>2525</v>
      </c>
      <c r="D1255" s="151">
        <v>2025.38</v>
      </c>
    </row>
    <row r="1256" spans="1:4" ht="28.8" x14ac:dyDescent="0.3">
      <c r="A1256" s="152" t="s">
        <v>2839</v>
      </c>
      <c r="B1256" s="153" t="s">
        <v>2838</v>
      </c>
      <c r="C1256" s="152" t="s">
        <v>2525</v>
      </c>
      <c r="D1256" s="151">
        <v>2544.77</v>
      </c>
    </row>
    <row r="1257" spans="1:4" ht="16.2" x14ac:dyDescent="0.3">
      <c r="A1257" s="152" t="s">
        <v>2837</v>
      </c>
      <c r="B1257" s="153" t="s">
        <v>2836</v>
      </c>
      <c r="C1257" s="152" t="s">
        <v>2525</v>
      </c>
      <c r="D1257" s="151">
        <v>597.13</v>
      </c>
    </row>
    <row r="1258" spans="1:4" x14ac:dyDescent="0.3">
      <c r="A1258" s="152" t="s">
        <v>2835</v>
      </c>
      <c r="B1258" s="153" t="s">
        <v>2834</v>
      </c>
      <c r="C1258" s="152" t="s">
        <v>2833</v>
      </c>
      <c r="D1258" s="151">
        <v>44.43</v>
      </c>
    </row>
    <row r="1259" spans="1:4" ht="16.2" x14ac:dyDescent="0.3">
      <c r="A1259" s="152" t="s">
        <v>2832</v>
      </c>
      <c r="B1259" s="153" t="s">
        <v>2831</v>
      </c>
      <c r="C1259" s="152" t="s">
        <v>2525</v>
      </c>
      <c r="D1259" s="151">
        <v>772.11</v>
      </c>
    </row>
    <row r="1260" spans="1:4" ht="16.2" x14ac:dyDescent="0.3">
      <c r="A1260" s="152" t="s">
        <v>2830</v>
      </c>
      <c r="B1260" s="153" t="s">
        <v>2829</v>
      </c>
      <c r="C1260" s="152" t="s">
        <v>2525</v>
      </c>
      <c r="D1260" s="151">
        <v>11.65</v>
      </c>
    </row>
    <row r="1261" spans="1:4" ht="16.2" x14ac:dyDescent="0.3">
      <c r="A1261" s="152" t="s">
        <v>2828</v>
      </c>
      <c r="B1261" s="153" t="s">
        <v>2827</v>
      </c>
      <c r="C1261" s="152" t="s">
        <v>2525</v>
      </c>
      <c r="D1261" s="151">
        <v>11</v>
      </c>
    </row>
    <row r="1262" spans="1:4" ht="16.2" x14ac:dyDescent="0.3">
      <c r="A1262" s="152" t="s">
        <v>2826</v>
      </c>
      <c r="B1262" s="153" t="s">
        <v>2825</v>
      </c>
      <c r="C1262" s="152" t="s">
        <v>2522</v>
      </c>
      <c r="D1262" s="151">
        <v>2.74</v>
      </c>
    </row>
    <row r="1263" spans="1:4" ht="16.2" x14ac:dyDescent="0.3">
      <c r="A1263" s="152" t="s">
        <v>2824</v>
      </c>
      <c r="B1263" s="153" t="s">
        <v>2823</v>
      </c>
      <c r="C1263" s="152" t="s">
        <v>2525</v>
      </c>
      <c r="D1263" s="151">
        <v>251.88</v>
      </c>
    </row>
    <row r="1264" spans="1:4" ht="16.2" x14ac:dyDescent="0.3">
      <c r="A1264" s="152" t="s">
        <v>2822</v>
      </c>
      <c r="B1264" s="153" t="s">
        <v>2821</v>
      </c>
      <c r="C1264" s="152" t="s">
        <v>2522</v>
      </c>
      <c r="D1264" s="151">
        <v>13.22</v>
      </c>
    </row>
    <row r="1265" spans="1:4" ht="16.2" x14ac:dyDescent="0.3">
      <c r="A1265" s="152" t="s">
        <v>2820</v>
      </c>
      <c r="B1265" s="153" t="s">
        <v>2819</v>
      </c>
      <c r="C1265" s="152" t="s">
        <v>2522</v>
      </c>
      <c r="D1265" s="151">
        <v>5.09</v>
      </c>
    </row>
    <row r="1266" spans="1:4" ht="16.2" x14ac:dyDescent="0.3">
      <c r="A1266" s="152" t="s">
        <v>2818</v>
      </c>
      <c r="B1266" s="153" t="s">
        <v>2817</v>
      </c>
      <c r="C1266" s="152" t="s">
        <v>2522</v>
      </c>
      <c r="D1266" s="151">
        <v>14.06</v>
      </c>
    </row>
    <row r="1267" spans="1:4" ht="16.2" x14ac:dyDescent="0.3">
      <c r="A1267" s="152" t="s">
        <v>2816</v>
      </c>
      <c r="B1267" s="153" t="s">
        <v>2815</v>
      </c>
      <c r="C1267" s="152" t="s">
        <v>2522</v>
      </c>
      <c r="D1267" s="151">
        <v>17.559999999999999</v>
      </c>
    </row>
    <row r="1268" spans="1:4" ht="16.2" x14ac:dyDescent="0.3">
      <c r="A1268" s="152" t="s">
        <v>2814</v>
      </c>
      <c r="B1268" s="153" t="s">
        <v>2813</v>
      </c>
      <c r="C1268" s="152" t="s">
        <v>2525</v>
      </c>
      <c r="D1268" s="151">
        <v>1910.62</v>
      </c>
    </row>
    <row r="1269" spans="1:4" ht="16.2" x14ac:dyDescent="0.3">
      <c r="A1269" s="152" t="s">
        <v>2812</v>
      </c>
      <c r="B1269" s="153" t="s">
        <v>2811</v>
      </c>
      <c r="C1269" s="152" t="s">
        <v>2525</v>
      </c>
      <c r="D1269" s="151">
        <v>1305.46</v>
      </c>
    </row>
    <row r="1270" spans="1:4" ht="16.2" x14ac:dyDescent="0.3">
      <c r="A1270" s="152" t="s">
        <v>2810</v>
      </c>
      <c r="B1270" s="153" t="s">
        <v>2809</v>
      </c>
      <c r="C1270" s="152" t="s">
        <v>2522</v>
      </c>
      <c r="D1270" s="151">
        <v>8.82</v>
      </c>
    </row>
    <row r="1271" spans="1:4" ht="16.2" x14ac:dyDescent="0.3">
      <c r="A1271" s="152" t="s">
        <v>2808</v>
      </c>
      <c r="B1271" s="153" t="s">
        <v>2807</v>
      </c>
      <c r="C1271" s="152" t="s">
        <v>2525</v>
      </c>
      <c r="D1271" s="151">
        <v>347.5</v>
      </c>
    </row>
    <row r="1272" spans="1:4" ht="16.2" x14ac:dyDescent="0.3">
      <c r="A1272" s="152" t="s">
        <v>2806</v>
      </c>
      <c r="B1272" s="153" t="s">
        <v>2805</v>
      </c>
      <c r="C1272" s="152" t="s">
        <v>2522</v>
      </c>
      <c r="D1272" s="151">
        <v>2.71</v>
      </c>
    </row>
    <row r="1273" spans="1:4" ht="16.2" x14ac:dyDescent="0.3">
      <c r="A1273" s="152" t="s">
        <v>2804</v>
      </c>
      <c r="B1273" s="153" t="s">
        <v>2803</v>
      </c>
      <c r="C1273" s="152" t="s">
        <v>2525</v>
      </c>
      <c r="D1273" s="151">
        <v>67.05</v>
      </c>
    </row>
    <row r="1274" spans="1:4" ht="16.2" x14ac:dyDescent="0.3">
      <c r="A1274" s="152" t="s">
        <v>2802</v>
      </c>
      <c r="B1274" s="153" t="s">
        <v>2801</v>
      </c>
      <c r="C1274" s="152" t="s">
        <v>2525</v>
      </c>
      <c r="D1274" s="151">
        <v>1071.73</v>
      </c>
    </row>
    <row r="1275" spans="1:4" ht="16.2" x14ac:dyDescent="0.3">
      <c r="A1275" s="152" t="s">
        <v>2800</v>
      </c>
      <c r="B1275" s="153" t="s">
        <v>2799</v>
      </c>
      <c r="C1275" s="152" t="s">
        <v>2525</v>
      </c>
      <c r="D1275" s="151">
        <v>1370.16</v>
      </c>
    </row>
    <row r="1276" spans="1:4" ht="16.2" x14ac:dyDescent="0.3">
      <c r="A1276" s="152" t="s">
        <v>2798</v>
      </c>
      <c r="B1276" s="153" t="s">
        <v>2797</v>
      </c>
      <c r="C1276" s="152" t="s">
        <v>2796</v>
      </c>
      <c r="D1276" s="151">
        <v>5.35</v>
      </c>
    </row>
    <row r="1277" spans="1:4" ht="16.2" x14ac:dyDescent="0.3">
      <c r="A1277" s="152" t="s">
        <v>2795</v>
      </c>
      <c r="B1277" s="153" t="s">
        <v>2794</v>
      </c>
      <c r="C1277" s="152" t="s">
        <v>2525</v>
      </c>
      <c r="D1277" s="151">
        <v>143.28</v>
      </c>
    </row>
    <row r="1278" spans="1:4" ht="16.2" x14ac:dyDescent="0.3">
      <c r="A1278" s="152" t="s">
        <v>2793</v>
      </c>
      <c r="B1278" s="153" t="s">
        <v>2792</v>
      </c>
      <c r="C1278" s="152" t="s">
        <v>2525</v>
      </c>
      <c r="D1278" s="151">
        <v>183.67</v>
      </c>
    </row>
    <row r="1279" spans="1:4" ht="16.2" x14ac:dyDescent="0.3">
      <c r="A1279" s="152" t="s">
        <v>2791</v>
      </c>
      <c r="B1279" s="153" t="s">
        <v>2790</v>
      </c>
      <c r="C1279" s="152" t="s">
        <v>2525</v>
      </c>
      <c r="D1279" s="151">
        <v>564.21</v>
      </c>
    </row>
    <row r="1280" spans="1:4" x14ac:dyDescent="0.3">
      <c r="A1280" s="152" t="s">
        <v>2789</v>
      </c>
      <c r="B1280" s="153" t="s">
        <v>2788</v>
      </c>
      <c r="C1280" s="152" t="s">
        <v>2576</v>
      </c>
      <c r="D1280" s="151">
        <v>290.41000000000003</v>
      </c>
    </row>
    <row r="1281" spans="1:4" ht="16.2" x14ac:dyDescent="0.3">
      <c r="A1281" s="152" t="s">
        <v>2787</v>
      </c>
      <c r="B1281" s="153" t="s">
        <v>2786</v>
      </c>
      <c r="C1281" s="152" t="s">
        <v>2525</v>
      </c>
      <c r="D1281" s="151">
        <v>1217.98</v>
      </c>
    </row>
    <row r="1282" spans="1:4" ht="16.2" x14ac:dyDescent="0.3">
      <c r="A1282" s="152" t="s">
        <v>2785</v>
      </c>
      <c r="B1282" s="153" t="s">
        <v>2784</v>
      </c>
      <c r="C1282" s="152" t="s">
        <v>2525</v>
      </c>
      <c r="D1282" s="151">
        <v>973.06</v>
      </c>
    </row>
    <row r="1283" spans="1:4" ht="16.2" x14ac:dyDescent="0.3">
      <c r="A1283" s="152" t="s">
        <v>2783</v>
      </c>
      <c r="B1283" s="153" t="s">
        <v>2782</v>
      </c>
      <c r="C1283" s="152" t="s">
        <v>2525</v>
      </c>
      <c r="D1283" s="151">
        <v>87.41</v>
      </c>
    </row>
    <row r="1284" spans="1:4" ht="16.2" x14ac:dyDescent="0.3">
      <c r="A1284" s="152" t="s">
        <v>2781</v>
      </c>
      <c r="B1284" s="153" t="s">
        <v>2780</v>
      </c>
      <c r="C1284" s="152" t="s">
        <v>2525</v>
      </c>
      <c r="D1284" s="151">
        <v>99.07</v>
      </c>
    </row>
    <row r="1285" spans="1:4" ht="16.2" x14ac:dyDescent="0.3">
      <c r="A1285" s="152" t="s">
        <v>2779</v>
      </c>
      <c r="B1285" s="153" t="s">
        <v>2778</v>
      </c>
      <c r="C1285" s="152" t="s">
        <v>2525</v>
      </c>
      <c r="D1285" s="151">
        <v>20.170000000000002</v>
      </c>
    </row>
    <row r="1286" spans="1:4" ht="16.2" x14ac:dyDescent="0.3">
      <c r="A1286" s="152" t="s">
        <v>2777</v>
      </c>
      <c r="B1286" s="153" t="s">
        <v>2776</v>
      </c>
      <c r="C1286" s="152" t="s">
        <v>2525</v>
      </c>
      <c r="D1286" s="151">
        <v>337.62</v>
      </c>
    </row>
    <row r="1287" spans="1:4" ht="16.2" x14ac:dyDescent="0.3">
      <c r="A1287" s="152" t="s">
        <v>2775</v>
      </c>
      <c r="B1287" s="153" t="s">
        <v>2774</v>
      </c>
      <c r="C1287" s="152" t="s">
        <v>2525</v>
      </c>
      <c r="D1287" s="151">
        <v>29.98</v>
      </c>
    </row>
    <row r="1288" spans="1:4" ht="16.2" x14ac:dyDescent="0.3">
      <c r="A1288" s="152" t="s">
        <v>2773</v>
      </c>
      <c r="B1288" s="153" t="s">
        <v>2772</v>
      </c>
      <c r="C1288" s="152" t="s">
        <v>2525</v>
      </c>
      <c r="D1288" s="151">
        <v>38.72</v>
      </c>
    </row>
    <row r="1289" spans="1:4" ht="16.2" x14ac:dyDescent="0.3">
      <c r="A1289" s="152" t="s">
        <v>2771</v>
      </c>
      <c r="B1289" s="153" t="s">
        <v>2770</v>
      </c>
      <c r="C1289" s="152" t="s">
        <v>2522</v>
      </c>
      <c r="D1289" s="151">
        <v>152.30000000000001</v>
      </c>
    </row>
    <row r="1290" spans="1:4" ht="16.2" x14ac:dyDescent="0.3">
      <c r="A1290" s="152" t="s">
        <v>2769</v>
      </c>
      <c r="B1290" s="153" t="s">
        <v>2768</v>
      </c>
      <c r="C1290" s="152" t="s">
        <v>2522</v>
      </c>
      <c r="D1290" s="151">
        <v>182.89</v>
      </c>
    </row>
    <row r="1291" spans="1:4" ht="16.2" x14ac:dyDescent="0.3">
      <c r="A1291" s="152" t="s">
        <v>2767</v>
      </c>
      <c r="B1291" s="153" t="s">
        <v>2766</v>
      </c>
      <c r="C1291" s="152" t="s">
        <v>2522</v>
      </c>
      <c r="D1291" s="151">
        <v>202.61</v>
      </c>
    </row>
    <row r="1292" spans="1:4" ht="16.2" x14ac:dyDescent="0.3">
      <c r="A1292" s="152" t="s">
        <v>2765</v>
      </c>
      <c r="B1292" s="153" t="s">
        <v>2764</v>
      </c>
      <c r="C1292" s="152" t="s">
        <v>2522</v>
      </c>
      <c r="D1292" s="151">
        <v>218.63</v>
      </c>
    </row>
    <row r="1293" spans="1:4" x14ac:dyDescent="0.3">
      <c r="A1293" s="152" t="s">
        <v>2763</v>
      </c>
      <c r="B1293" s="153" t="s">
        <v>2762</v>
      </c>
      <c r="C1293" s="152" t="s">
        <v>2629</v>
      </c>
      <c r="D1293" s="151">
        <v>19.829999999999998</v>
      </c>
    </row>
    <row r="1294" spans="1:4" x14ac:dyDescent="0.3">
      <c r="A1294" s="152" t="s">
        <v>2761</v>
      </c>
      <c r="B1294" s="153" t="s">
        <v>2760</v>
      </c>
      <c r="C1294" s="152" t="s">
        <v>2629</v>
      </c>
      <c r="D1294" s="151">
        <v>17.12</v>
      </c>
    </row>
    <row r="1295" spans="1:4" x14ac:dyDescent="0.3">
      <c r="A1295" s="152" t="s">
        <v>2759</v>
      </c>
      <c r="B1295" s="153" t="s">
        <v>2758</v>
      </c>
      <c r="C1295" s="152" t="s">
        <v>2629</v>
      </c>
      <c r="D1295" s="151">
        <v>21.01</v>
      </c>
    </row>
    <row r="1296" spans="1:4" ht="16.2" x14ac:dyDescent="0.3">
      <c r="A1296" s="152" t="s">
        <v>2757</v>
      </c>
      <c r="B1296" s="153" t="s">
        <v>2756</v>
      </c>
      <c r="C1296" s="152" t="s">
        <v>2525</v>
      </c>
      <c r="D1296" s="151">
        <v>639.34</v>
      </c>
    </row>
    <row r="1297" spans="1:4" ht="16.2" x14ac:dyDescent="0.3">
      <c r="A1297" s="152" t="s">
        <v>2755</v>
      </c>
      <c r="B1297" s="153" t="s">
        <v>2754</v>
      </c>
      <c r="C1297" s="152" t="s">
        <v>2525</v>
      </c>
      <c r="D1297" s="151">
        <v>698.53</v>
      </c>
    </row>
    <row r="1298" spans="1:4" ht="16.2" x14ac:dyDescent="0.3">
      <c r="A1298" s="152" t="s">
        <v>2753</v>
      </c>
      <c r="B1298" s="153" t="s">
        <v>2752</v>
      </c>
      <c r="C1298" s="152" t="s">
        <v>2525</v>
      </c>
      <c r="D1298" s="151">
        <v>716.03</v>
      </c>
    </row>
    <row r="1299" spans="1:4" ht="16.2" x14ac:dyDescent="0.3">
      <c r="A1299" s="152" t="s">
        <v>2751</v>
      </c>
      <c r="B1299" s="153" t="s">
        <v>2750</v>
      </c>
      <c r="C1299" s="152" t="s">
        <v>2525</v>
      </c>
      <c r="D1299" s="151">
        <v>741.74</v>
      </c>
    </row>
    <row r="1300" spans="1:4" ht="16.2" x14ac:dyDescent="0.3">
      <c r="A1300" s="152" t="s">
        <v>2749</v>
      </c>
      <c r="B1300" s="153" t="s">
        <v>2748</v>
      </c>
      <c r="C1300" s="152" t="s">
        <v>2525</v>
      </c>
      <c r="D1300" s="151">
        <v>760.25</v>
      </c>
    </row>
    <row r="1301" spans="1:4" ht="16.2" x14ac:dyDescent="0.3">
      <c r="A1301" s="152" t="s">
        <v>2747</v>
      </c>
      <c r="B1301" s="153" t="s">
        <v>2746</v>
      </c>
      <c r="C1301" s="152" t="s">
        <v>2525</v>
      </c>
      <c r="D1301" s="151">
        <v>784.16</v>
      </c>
    </row>
    <row r="1302" spans="1:4" ht="16.2" x14ac:dyDescent="0.3">
      <c r="A1302" s="152" t="s">
        <v>2745</v>
      </c>
      <c r="B1302" s="153" t="s">
        <v>2744</v>
      </c>
      <c r="C1302" s="152" t="s">
        <v>2525</v>
      </c>
      <c r="D1302" s="151">
        <v>797.54</v>
      </c>
    </row>
    <row r="1303" spans="1:4" ht="16.2" x14ac:dyDescent="0.3">
      <c r="A1303" s="152" t="s">
        <v>2743</v>
      </c>
      <c r="B1303" s="153" t="s">
        <v>2742</v>
      </c>
      <c r="C1303" s="152" t="s">
        <v>2525</v>
      </c>
      <c r="D1303" s="151">
        <v>842.01</v>
      </c>
    </row>
    <row r="1304" spans="1:4" ht="16.2" x14ac:dyDescent="0.3">
      <c r="A1304" s="152" t="s">
        <v>2741</v>
      </c>
      <c r="B1304" s="153" t="s">
        <v>2740</v>
      </c>
      <c r="C1304" s="152" t="s">
        <v>2525</v>
      </c>
      <c r="D1304" s="151">
        <v>641.44000000000005</v>
      </c>
    </row>
    <row r="1305" spans="1:4" ht="16.2" x14ac:dyDescent="0.3">
      <c r="A1305" s="152" t="s">
        <v>2739</v>
      </c>
      <c r="B1305" s="153" t="s">
        <v>2738</v>
      </c>
      <c r="C1305" s="152" t="s">
        <v>2525</v>
      </c>
      <c r="D1305" s="151">
        <v>99.06</v>
      </c>
    </row>
    <row r="1306" spans="1:4" ht="16.2" x14ac:dyDescent="0.3">
      <c r="A1306" s="152" t="s">
        <v>2737</v>
      </c>
      <c r="B1306" s="153" t="s">
        <v>2736</v>
      </c>
      <c r="C1306" s="152" t="s">
        <v>2525</v>
      </c>
      <c r="D1306" s="151">
        <v>322.06</v>
      </c>
    </row>
    <row r="1307" spans="1:4" ht="16.2" x14ac:dyDescent="0.3">
      <c r="A1307" s="152" t="s">
        <v>2735</v>
      </c>
      <c r="B1307" s="153" t="s">
        <v>2734</v>
      </c>
      <c r="C1307" s="152" t="s">
        <v>2525</v>
      </c>
      <c r="D1307" s="151">
        <v>488.91</v>
      </c>
    </row>
    <row r="1308" spans="1:4" ht="16.2" x14ac:dyDescent="0.3">
      <c r="A1308" s="152" t="s">
        <v>2733</v>
      </c>
      <c r="B1308" s="153" t="s">
        <v>2732</v>
      </c>
      <c r="C1308" s="152" t="s">
        <v>2525</v>
      </c>
      <c r="D1308" s="151">
        <v>201.99</v>
      </c>
    </row>
    <row r="1309" spans="1:4" x14ac:dyDescent="0.3">
      <c r="A1309" s="152" t="s">
        <v>2731</v>
      </c>
      <c r="B1309" s="153" t="s">
        <v>2730</v>
      </c>
      <c r="C1309" s="152" t="s">
        <v>2576</v>
      </c>
      <c r="D1309" s="151">
        <v>150.37</v>
      </c>
    </row>
    <row r="1310" spans="1:4" x14ac:dyDescent="0.3">
      <c r="A1310" s="152" t="s">
        <v>2729</v>
      </c>
      <c r="B1310" s="153" t="s">
        <v>2728</v>
      </c>
      <c r="C1310" s="152" t="s">
        <v>2576</v>
      </c>
      <c r="D1310" s="151">
        <v>126.76</v>
      </c>
    </row>
    <row r="1311" spans="1:4" x14ac:dyDescent="0.3">
      <c r="A1311" s="152" t="s">
        <v>2727</v>
      </c>
      <c r="B1311" s="153" t="s">
        <v>2726</v>
      </c>
      <c r="C1311" s="152" t="s">
        <v>2576</v>
      </c>
      <c r="D1311" s="151">
        <v>214.19</v>
      </c>
    </row>
    <row r="1312" spans="1:4" x14ac:dyDescent="0.3">
      <c r="A1312" s="152" t="s">
        <v>2725</v>
      </c>
      <c r="B1312" s="153" t="s">
        <v>2724</v>
      </c>
      <c r="C1312" s="152" t="s">
        <v>2576</v>
      </c>
      <c r="D1312" s="151">
        <v>233.99</v>
      </c>
    </row>
    <row r="1313" spans="1:4" x14ac:dyDescent="0.3">
      <c r="A1313" s="152" t="s">
        <v>2723</v>
      </c>
      <c r="B1313" s="153" t="s">
        <v>2722</v>
      </c>
      <c r="C1313" s="152" t="s">
        <v>2576</v>
      </c>
      <c r="D1313" s="151">
        <v>213.18</v>
      </c>
    </row>
    <row r="1314" spans="1:4" x14ac:dyDescent="0.3">
      <c r="A1314" s="152" t="s">
        <v>2721</v>
      </c>
      <c r="B1314" s="153" t="s">
        <v>2720</v>
      </c>
      <c r="C1314" s="152" t="s">
        <v>2576</v>
      </c>
      <c r="D1314" s="151">
        <v>284.51</v>
      </c>
    </row>
    <row r="1315" spans="1:4" x14ac:dyDescent="0.3">
      <c r="A1315" s="152" t="s">
        <v>2719</v>
      </c>
      <c r="B1315" s="153" t="s">
        <v>2718</v>
      </c>
      <c r="C1315" s="152" t="s">
        <v>2576</v>
      </c>
      <c r="D1315" s="151">
        <v>251.58</v>
      </c>
    </row>
    <row r="1316" spans="1:4" x14ac:dyDescent="0.3">
      <c r="A1316" s="152" t="s">
        <v>2717</v>
      </c>
      <c r="B1316" s="153" t="s">
        <v>2716</v>
      </c>
      <c r="C1316" s="152" t="s">
        <v>2576</v>
      </c>
      <c r="D1316" s="151">
        <v>390.38</v>
      </c>
    </row>
    <row r="1317" spans="1:4" x14ac:dyDescent="0.3">
      <c r="A1317" s="152" t="s">
        <v>2715</v>
      </c>
      <c r="B1317" s="153" t="s">
        <v>2714</v>
      </c>
      <c r="C1317" s="152" t="s">
        <v>2576</v>
      </c>
      <c r="D1317" s="151">
        <v>436.17</v>
      </c>
    </row>
    <row r="1318" spans="1:4" x14ac:dyDescent="0.3">
      <c r="A1318" s="152" t="s">
        <v>2713</v>
      </c>
      <c r="B1318" s="153" t="s">
        <v>2712</v>
      </c>
      <c r="C1318" s="152" t="s">
        <v>2576</v>
      </c>
      <c r="D1318" s="151">
        <v>488.9</v>
      </c>
    </row>
    <row r="1319" spans="1:4" x14ac:dyDescent="0.3">
      <c r="A1319" s="152" t="s">
        <v>2711</v>
      </c>
      <c r="B1319" s="153" t="s">
        <v>2710</v>
      </c>
      <c r="C1319" s="152" t="s">
        <v>2576</v>
      </c>
      <c r="D1319" s="151">
        <v>435.55</v>
      </c>
    </row>
    <row r="1320" spans="1:4" x14ac:dyDescent="0.3">
      <c r="A1320" s="152" t="s">
        <v>2709</v>
      </c>
      <c r="B1320" s="153" t="s">
        <v>2708</v>
      </c>
      <c r="C1320" s="152" t="s">
        <v>2576</v>
      </c>
      <c r="D1320" s="151">
        <v>523.61</v>
      </c>
    </row>
    <row r="1321" spans="1:4" x14ac:dyDescent="0.3">
      <c r="A1321" s="152" t="s">
        <v>2707</v>
      </c>
      <c r="B1321" s="153" t="s">
        <v>2706</v>
      </c>
      <c r="C1321" s="152" t="s">
        <v>2576</v>
      </c>
      <c r="D1321" s="151">
        <v>802.19</v>
      </c>
    </row>
    <row r="1322" spans="1:4" x14ac:dyDescent="0.3">
      <c r="A1322" s="152" t="s">
        <v>2705</v>
      </c>
      <c r="B1322" s="153" t="s">
        <v>2704</v>
      </c>
      <c r="C1322" s="152" t="s">
        <v>2576</v>
      </c>
      <c r="D1322" s="151">
        <v>1059.5999999999999</v>
      </c>
    </row>
    <row r="1323" spans="1:4" x14ac:dyDescent="0.3">
      <c r="A1323" s="152" t="s">
        <v>2703</v>
      </c>
      <c r="B1323" s="153" t="s">
        <v>2702</v>
      </c>
      <c r="C1323" s="152" t="s">
        <v>2576</v>
      </c>
      <c r="D1323" s="151">
        <v>100.45</v>
      </c>
    </row>
    <row r="1324" spans="1:4" x14ac:dyDescent="0.3">
      <c r="A1324" s="152" t="s">
        <v>2701</v>
      </c>
      <c r="B1324" s="153" t="s">
        <v>2700</v>
      </c>
      <c r="C1324" s="152" t="s">
        <v>2576</v>
      </c>
      <c r="D1324" s="151">
        <v>117.55</v>
      </c>
    </row>
    <row r="1325" spans="1:4" x14ac:dyDescent="0.3">
      <c r="A1325" s="152" t="s">
        <v>2699</v>
      </c>
      <c r="B1325" s="153" t="s">
        <v>2698</v>
      </c>
      <c r="C1325" s="152" t="s">
        <v>2576</v>
      </c>
      <c r="D1325" s="151">
        <v>132.78</v>
      </c>
    </row>
    <row r="1326" spans="1:4" x14ac:dyDescent="0.3">
      <c r="A1326" s="152" t="s">
        <v>2697</v>
      </c>
      <c r="B1326" s="153" t="s">
        <v>2696</v>
      </c>
      <c r="C1326" s="152" t="s">
        <v>2576</v>
      </c>
      <c r="D1326" s="151">
        <v>182.3</v>
      </c>
    </row>
    <row r="1327" spans="1:4" x14ac:dyDescent="0.3">
      <c r="A1327" s="152" t="s">
        <v>2695</v>
      </c>
      <c r="B1327" s="153" t="s">
        <v>2694</v>
      </c>
      <c r="C1327" s="152" t="s">
        <v>2576</v>
      </c>
      <c r="D1327" s="151">
        <v>224.05</v>
      </c>
    </row>
    <row r="1328" spans="1:4" x14ac:dyDescent="0.3">
      <c r="A1328" s="152" t="s">
        <v>2693</v>
      </c>
      <c r="B1328" s="153" t="s">
        <v>2692</v>
      </c>
      <c r="C1328" s="152" t="s">
        <v>2576</v>
      </c>
      <c r="D1328" s="151">
        <v>374.59</v>
      </c>
    </row>
    <row r="1329" spans="1:4" x14ac:dyDescent="0.3">
      <c r="A1329" s="152" t="s">
        <v>2691</v>
      </c>
      <c r="B1329" s="153" t="s">
        <v>2690</v>
      </c>
      <c r="C1329" s="152" t="s">
        <v>2576</v>
      </c>
      <c r="D1329" s="151">
        <v>571.76</v>
      </c>
    </row>
    <row r="1330" spans="1:4" ht="16.2" x14ac:dyDescent="0.3">
      <c r="A1330" s="152" t="s">
        <v>2689</v>
      </c>
      <c r="B1330" s="153" t="s">
        <v>2688</v>
      </c>
      <c r="C1330" s="152" t="s">
        <v>2525</v>
      </c>
      <c r="D1330" s="151">
        <v>1026</v>
      </c>
    </row>
    <row r="1331" spans="1:4" ht="16.2" x14ac:dyDescent="0.3">
      <c r="A1331" s="152" t="s">
        <v>2687</v>
      </c>
      <c r="B1331" s="153" t="s">
        <v>2686</v>
      </c>
      <c r="C1331" s="152" t="s">
        <v>2525</v>
      </c>
      <c r="D1331" s="151">
        <v>173.11</v>
      </c>
    </row>
    <row r="1332" spans="1:4" x14ac:dyDescent="0.3">
      <c r="A1332" s="152" t="s">
        <v>2685</v>
      </c>
      <c r="B1332" s="153" t="s">
        <v>2684</v>
      </c>
      <c r="C1332" s="152" t="s">
        <v>2576</v>
      </c>
      <c r="D1332" s="151">
        <v>72.84</v>
      </c>
    </row>
    <row r="1333" spans="1:4" x14ac:dyDescent="0.3">
      <c r="A1333" s="152" t="s">
        <v>2683</v>
      </c>
      <c r="B1333" s="153" t="s">
        <v>2682</v>
      </c>
      <c r="C1333" s="152" t="s">
        <v>2576</v>
      </c>
      <c r="D1333" s="151">
        <v>120.17</v>
      </c>
    </row>
    <row r="1334" spans="1:4" x14ac:dyDescent="0.3">
      <c r="A1334" s="152" t="s">
        <v>2681</v>
      </c>
      <c r="B1334" s="153" t="s">
        <v>2680</v>
      </c>
      <c r="C1334" s="152" t="s">
        <v>2576</v>
      </c>
      <c r="D1334" s="151">
        <v>201.61</v>
      </c>
    </row>
    <row r="1335" spans="1:4" x14ac:dyDescent="0.3">
      <c r="A1335" s="152" t="s">
        <v>2679</v>
      </c>
      <c r="B1335" s="153" t="s">
        <v>2678</v>
      </c>
      <c r="C1335" s="152" t="s">
        <v>2576</v>
      </c>
      <c r="D1335" s="151">
        <v>25.9</v>
      </c>
    </row>
    <row r="1336" spans="1:4" x14ac:dyDescent="0.3">
      <c r="A1336" s="152" t="s">
        <v>2677</v>
      </c>
      <c r="B1336" s="153" t="s">
        <v>2676</v>
      </c>
      <c r="C1336" s="152" t="s">
        <v>2576</v>
      </c>
      <c r="D1336" s="151">
        <v>116.56</v>
      </c>
    </row>
    <row r="1337" spans="1:4" x14ac:dyDescent="0.3">
      <c r="A1337" s="152" t="s">
        <v>2675</v>
      </c>
      <c r="B1337" s="153" t="s">
        <v>2674</v>
      </c>
      <c r="C1337" s="152" t="s">
        <v>2576</v>
      </c>
      <c r="D1337" s="151">
        <v>149.47</v>
      </c>
    </row>
    <row r="1338" spans="1:4" x14ac:dyDescent="0.3">
      <c r="A1338" s="152" t="s">
        <v>2673</v>
      </c>
      <c r="B1338" s="153" t="s">
        <v>2672</v>
      </c>
      <c r="C1338" s="152" t="s">
        <v>2629</v>
      </c>
      <c r="D1338" s="151">
        <v>41.97</v>
      </c>
    </row>
    <row r="1339" spans="1:4" ht="16.2" x14ac:dyDescent="0.3">
      <c r="A1339" s="152" t="s">
        <v>2671</v>
      </c>
      <c r="B1339" s="153" t="s">
        <v>2670</v>
      </c>
      <c r="C1339" s="152" t="s">
        <v>2522</v>
      </c>
      <c r="D1339" s="151">
        <v>7.91</v>
      </c>
    </row>
    <row r="1340" spans="1:4" ht="16.2" x14ac:dyDescent="0.3">
      <c r="A1340" s="152" t="s">
        <v>2669</v>
      </c>
      <c r="B1340" s="153" t="s">
        <v>2668</v>
      </c>
      <c r="C1340" s="152" t="s">
        <v>2522</v>
      </c>
      <c r="D1340" s="151">
        <v>8.52</v>
      </c>
    </row>
    <row r="1341" spans="1:4" ht="16.2" x14ac:dyDescent="0.3">
      <c r="A1341" s="152" t="s">
        <v>2667</v>
      </c>
      <c r="B1341" s="153" t="s">
        <v>2666</v>
      </c>
      <c r="C1341" s="152" t="s">
        <v>2522</v>
      </c>
      <c r="D1341" s="151">
        <v>9.8699999999999992</v>
      </c>
    </row>
    <row r="1342" spans="1:4" ht="28.8" x14ac:dyDescent="0.3">
      <c r="A1342" s="152" t="s">
        <v>2665</v>
      </c>
      <c r="B1342" s="153" t="s">
        <v>2664</v>
      </c>
      <c r="C1342" s="152" t="s">
        <v>2522</v>
      </c>
      <c r="D1342" s="151">
        <v>17.11</v>
      </c>
    </row>
    <row r="1343" spans="1:4" ht="28.8" x14ac:dyDescent="0.3">
      <c r="A1343" s="152" t="s">
        <v>2663</v>
      </c>
      <c r="B1343" s="153" t="s">
        <v>2662</v>
      </c>
      <c r="C1343" s="152" t="s">
        <v>2522</v>
      </c>
      <c r="D1343" s="151">
        <v>13.14</v>
      </c>
    </row>
    <row r="1344" spans="1:4" ht="28.8" x14ac:dyDescent="0.3">
      <c r="A1344" s="152" t="s">
        <v>2661</v>
      </c>
      <c r="B1344" s="153" t="s">
        <v>2660</v>
      </c>
      <c r="C1344" s="152" t="s">
        <v>2522</v>
      </c>
      <c r="D1344" s="151">
        <v>15.43</v>
      </c>
    </row>
    <row r="1345" spans="1:4" ht="28.8" x14ac:dyDescent="0.3">
      <c r="A1345" s="152" t="s">
        <v>2659</v>
      </c>
      <c r="B1345" s="153" t="s">
        <v>2658</v>
      </c>
      <c r="C1345" s="152" t="s">
        <v>2522</v>
      </c>
      <c r="D1345" s="151">
        <v>20.04</v>
      </c>
    </row>
    <row r="1346" spans="1:4" ht="28.8" x14ac:dyDescent="0.3">
      <c r="A1346" s="152" t="s">
        <v>2657</v>
      </c>
      <c r="B1346" s="153" t="s">
        <v>2656</v>
      </c>
      <c r="C1346" s="152" t="s">
        <v>2522</v>
      </c>
      <c r="D1346" s="151">
        <v>24.63</v>
      </c>
    </row>
    <row r="1347" spans="1:4" ht="28.8" x14ac:dyDescent="0.3">
      <c r="A1347" s="152" t="s">
        <v>2655</v>
      </c>
      <c r="B1347" s="153" t="s">
        <v>2654</v>
      </c>
      <c r="C1347" s="152" t="s">
        <v>2522</v>
      </c>
      <c r="D1347" s="151">
        <v>29.24</v>
      </c>
    </row>
    <row r="1348" spans="1:4" ht="16.2" x14ac:dyDescent="0.3">
      <c r="A1348" s="152" t="s">
        <v>2653</v>
      </c>
      <c r="B1348" s="153" t="s">
        <v>2652</v>
      </c>
      <c r="C1348" s="152" t="s">
        <v>2522</v>
      </c>
      <c r="D1348" s="151">
        <v>11.13</v>
      </c>
    </row>
    <row r="1349" spans="1:4" ht="16.2" x14ac:dyDescent="0.3">
      <c r="A1349" s="152" t="s">
        <v>2651</v>
      </c>
      <c r="B1349" s="153" t="s">
        <v>2650</v>
      </c>
      <c r="C1349" s="152" t="s">
        <v>2522</v>
      </c>
      <c r="D1349" s="151">
        <v>17.11</v>
      </c>
    </row>
    <row r="1350" spans="1:4" x14ac:dyDescent="0.3">
      <c r="A1350" s="152" t="s">
        <v>2649</v>
      </c>
      <c r="B1350" s="153" t="s">
        <v>2648</v>
      </c>
      <c r="C1350" s="152" t="s">
        <v>2629</v>
      </c>
      <c r="D1350" s="151">
        <v>81.55</v>
      </c>
    </row>
    <row r="1351" spans="1:4" ht="16.2" x14ac:dyDescent="0.3">
      <c r="A1351" s="152" t="s">
        <v>2647</v>
      </c>
      <c r="B1351" s="153" t="s">
        <v>2646</v>
      </c>
      <c r="C1351" s="152" t="s">
        <v>2525</v>
      </c>
      <c r="D1351" s="151">
        <v>225.09</v>
      </c>
    </row>
    <row r="1352" spans="1:4" ht="16.2" x14ac:dyDescent="0.3">
      <c r="A1352" s="152" t="s">
        <v>2645</v>
      </c>
      <c r="B1352" s="153" t="s">
        <v>2644</v>
      </c>
      <c r="C1352" s="152" t="s">
        <v>2525</v>
      </c>
      <c r="D1352" s="151">
        <v>143.97</v>
      </c>
    </row>
    <row r="1353" spans="1:4" ht="16.2" x14ac:dyDescent="0.3">
      <c r="A1353" s="152" t="s">
        <v>2643</v>
      </c>
      <c r="B1353" s="153" t="s">
        <v>2642</v>
      </c>
      <c r="C1353" s="152" t="s">
        <v>2525</v>
      </c>
      <c r="D1353" s="151">
        <v>125.54</v>
      </c>
    </row>
    <row r="1354" spans="1:4" x14ac:dyDescent="0.3">
      <c r="A1354" s="152" t="s">
        <v>2641</v>
      </c>
      <c r="B1354" s="153" t="s">
        <v>2640</v>
      </c>
      <c r="C1354" s="152" t="s">
        <v>2629</v>
      </c>
      <c r="D1354" s="151">
        <v>81.010000000000005</v>
      </c>
    </row>
    <row r="1355" spans="1:4" x14ac:dyDescent="0.3">
      <c r="A1355" s="152" t="s">
        <v>2639</v>
      </c>
      <c r="B1355" s="153" t="s">
        <v>2638</v>
      </c>
      <c r="C1355" s="152" t="s">
        <v>2629</v>
      </c>
      <c r="D1355" s="151">
        <v>82.57</v>
      </c>
    </row>
    <row r="1356" spans="1:4" x14ac:dyDescent="0.3">
      <c r="A1356" s="152" t="s">
        <v>2637</v>
      </c>
      <c r="B1356" s="153" t="s">
        <v>2636</v>
      </c>
      <c r="C1356" s="152" t="s">
        <v>2629</v>
      </c>
      <c r="D1356" s="151">
        <v>53.39</v>
      </c>
    </row>
    <row r="1357" spans="1:4" x14ac:dyDescent="0.3">
      <c r="A1357" s="152" t="s">
        <v>2635</v>
      </c>
      <c r="B1357" s="153" t="s">
        <v>2634</v>
      </c>
      <c r="C1357" s="152" t="s">
        <v>2629</v>
      </c>
      <c r="D1357" s="151">
        <v>53.96</v>
      </c>
    </row>
    <row r="1358" spans="1:4" x14ac:dyDescent="0.3">
      <c r="A1358" s="152" t="s">
        <v>2633</v>
      </c>
      <c r="B1358" s="153" t="s">
        <v>2632</v>
      </c>
      <c r="C1358" s="152" t="s">
        <v>2576</v>
      </c>
      <c r="D1358" s="151">
        <v>111.91</v>
      </c>
    </row>
    <row r="1359" spans="1:4" x14ac:dyDescent="0.3">
      <c r="A1359" s="152" t="s">
        <v>2631</v>
      </c>
      <c r="B1359" s="153" t="s">
        <v>2630</v>
      </c>
      <c r="C1359" s="152" t="s">
        <v>2629</v>
      </c>
      <c r="D1359" s="151">
        <v>35.11</v>
      </c>
    </row>
    <row r="1360" spans="1:4" x14ac:dyDescent="0.3">
      <c r="A1360" s="152" t="s">
        <v>2628</v>
      </c>
      <c r="B1360" s="153" t="s">
        <v>2627</v>
      </c>
      <c r="C1360" s="152" t="s">
        <v>2576</v>
      </c>
      <c r="D1360" s="151">
        <v>243.11</v>
      </c>
    </row>
    <row r="1361" spans="1:4" x14ac:dyDescent="0.3">
      <c r="A1361" s="152" t="s">
        <v>2626</v>
      </c>
      <c r="B1361" s="153" t="s">
        <v>2625</v>
      </c>
      <c r="C1361" s="152" t="s">
        <v>2576</v>
      </c>
      <c r="D1361" s="151">
        <v>105.81</v>
      </c>
    </row>
    <row r="1362" spans="1:4" ht="28.8" x14ac:dyDescent="0.3">
      <c r="A1362" s="152" t="s">
        <v>2624</v>
      </c>
      <c r="B1362" s="153" t="s">
        <v>2623</v>
      </c>
      <c r="C1362" s="152" t="s">
        <v>172</v>
      </c>
      <c r="D1362" s="151">
        <v>54.6</v>
      </c>
    </row>
    <row r="1363" spans="1:4" ht="28.8" x14ac:dyDescent="0.3">
      <c r="A1363" s="152" t="s">
        <v>2622</v>
      </c>
      <c r="B1363" s="153" t="s">
        <v>2621</v>
      </c>
      <c r="C1363" s="152" t="s">
        <v>172</v>
      </c>
      <c r="D1363" s="151">
        <v>57.91</v>
      </c>
    </row>
    <row r="1364" spans="1:4" x14ac:dyDescent="0.3">
      <c r="A1364" s="152" t="s">
        <v>2620</v>
      </c>
      <c r="B1364" s="153" t="s">
        <v>2619</v>
      </c>
      <c r="C1364" s="152" t="s">
        <v>172</v>
      </c>
      <c r="D1364" s="151">
        <v>87.53</v>
      </c>
    </row>
    <row r="1365" spans="1:4" x14ac:dyDescent="0.3">
      <c r="A1365" s="152" t="s">
        <v>2618</v>
      </c>
      <c r="B1365" s="153" t="s">
        <v>2617</v>
      </c>
      <c r="C1365" s="152" t="s">
        <v>172</v>
      </c>
      <c r="D1365" s="151">
        <v>58.55</v>
      </c>
    </row>
    <row r="1366" spans="1:4" x14ac:dyDescent="0.3">
      <c r="A1366" s="152" t="s">
        <v>2616</v>
      </c>
      <c r="B1366" s="153" t="s">
        <v>2615</v>
      </c>
      <c r="C1366" s="152" t="s">
        <v>172</v>
      </c>
      <c r="D1366" s="151">
        <v>61.39</v>
      </c>
    </row>
    <row r="1367" spans="1:4" ht="16.2" x14ac:dyDescent="0.3">
      <c r="A1367" s="152" t="s">
        <v>2614</v>
      </c>
      <c r="B1367" s="153" t="s">
        <v>2613</v>
      </c>
      <c r="C1367" s="152" t="s">
        <v>2522</v>
      </c>
      <c r="D1367" s="151">
        <v>38.049999999999997</v>
      </c>
    </row>
    <row r="1368" spans="1:4" ht="16.2" x14ac:dyDescent="0.3">
      <c r="A1368" s="152" t="s">
        <v>2612</v>
      </c>
      <c r="B1368" s="153" t="s">
        <v>2611</v>
      </c>
      <c r="C1368" s="152" t="s">
        <v>2522</v>
      </c>
      <c r="D1368" s="151">
        <v>35.4</v>
      </c>
    </row>
    <row r="1369" spans="1:4" ht="16.2" x14ac:dyDescent="0.3">
      <c r="A1369" s="152" t="s">
        <v>2610</v>
      </c>
      <c r="B1369" s="153" t="s">
        <v>2609</v>
      </c>
      <c r="C1369" s="152" t="s">
        <v>2522</v>
      </c>
      <c r="D1369" s="151">
        <v>44.15</v>
      </c>
    </row>
    <row r="1370" spans="1:4" ht="16.2" x14ac:dyDescent="0.3">
      <c r="A1370" s="152" t="s">
        <v>2608</v>
      </c>
      <c r="B1370" s="153" t="s">
        <v>2607</v>
      </c>
      <c r="C1370" s="152" t="s">
        <v>2522</v>
      </c>
      <c r="D1370" s="151">
        <v>92.15</v>
      </c>
    </row>
    <row r="1371" spans="1:4" ht="16.2" x14ac:dyDescent="0.3">
      <c r="A1371" s="152" t="s">
        <v>2606</v>
      </c>
      <c r="B1371" s="153" t="s">
        <v>2605</v>
      </c>
      <c r="C1371" s="152" t="s">
        <v>2522</v>
      </c>
      <c r="D1371" s="151">
        <v>107.78</v>
      </c>
    </row>
    <row r="1372" spans="1:4" ht="28.8" x14ac:dyDescent="0.3">
      <c r="A1372" s="152" t="s">
        <v>2604</v>
      </c>
      <c r="B1372" s="153" t="s">
        <v>2603</v>
      </c>
      <c r="C1372" s="152" t="s">
        <v>2522</v>
      </c>
      <c r="D1372" s="151">
        <v>183.46</v>
      </c>
    </row>
    <row r="1373" spans="1:4" ht="16.2" x14ac:dyDescent="0.3">
      <c r="A1373" s="152" t="s">
        <v>2602</v>
      </c>
      <c r="B1373" s="153" t="s">
        <v>2601</v>
      </c>
      <c r="C1373" s="152" t="s">
        <v>2522</v>
      </c>
      <c r="D1373" s="151">
        <v>45.76</v>
      </c>
    </row>
    <row r="1374" spans="1:4" ht="28.8" x14ac:dyDescent="0.3">
      <c r="A1374" s="152" t="s">
        <v>2600</v>
      </c>
      <c r="B1374" s="153" t="s">
        <v>2599</v>
      </c>
      <c r="C1374" s="152" t="s">
        <v>2522</v>
      </c>
      <c r="D1374" s="151">
        <v>74.36</v>
      </c>
    </row>
    <row r="1375" spans="1:4" ht="16.2" x14ac:dyDescent="0.3">
      <c r="A1375" s="152" t="s">
        <v>2598</v>
      </c>
      <c r="B1375" s="153" t="s">
        <v>2597</v>
      </c>
      <c r="C1375" s="152" t="s">
        <v>2522</v>
      </c>
      <c r="D1375" s="151">
        <v>97.16</v>
      </c>
    </row>
    <row r="1376" spans="1:4" ht="28.8" x14ac:dyDescent="0.3">
      <c r="A1376" s="152" t="s">
        <v>2596</v>
      </c>
      <c r="B1376" s="153" t="s">
        <v>2595</v>
      </c>
      <c r="C1376" s="152" t="s">
        <v>2522</v>
      </c>
      <c r="D1376" s="151">
        <v>86.75</v>
      </c>
    </row>
    <row r="1377" spans="1:4" ht="16.2" x14ac:dyDescent="0.3">
      <c r="A1377" s="152" t="s">
        <v>2594</v>
      </c>
      <c r="B1377" s="153" t="s">
        <v>2593</v>
      </c>
      <c r="C1377" s="152" t="s">
        <v>2522</v>
      </c>
      <c r="D1377" s="151">
        <v>121.45</v>
      </c>
    </row>
    <row r="1378" spans="1:4" ht="16.2" x14ac:dyDescent="0.3">
      <c r="A1378" s="152" t="s">
        <v>2592</v>
      </c>
      <c r="B1378" s="153" t="s">
        <v>2591</v>
      </c>
      <c r="C1378" s="152" t="s">
        <v>2522</v>
      </c>
      <c r="D1378" s="151">
        <v>1126.17</v>
      </c>
    </row>
    <row r="1379" spans="1:4" ht="16.2" x14ac:dyDescent="0.3">
      <c r="A1379" s="152" t="s">
        <v>2590</v>
      </c>
      <c r="B1379" s="153" t="s">
        <v>2589</v>
      </c>
      <c r="C1379" s="152" t="s">
        <v>2522</v>
      </c>
      <c r="D1379" s="151">
        <v>1903.22</v>
      </c>
    </row>
    <row r="1380" spans="1:4" ht="16.2" x14ac:dyDescent="0.3">
      <c r="A1380" s="152" t="s">
        <v>2588</v>
      </c>
      <c r="B1380" s="153" t="s">
        <v>2587</v>
      </c>
      <c r="C1380" s="152" t="s">
        <v>2522</v>
      </c>
      <c r="D1380" s="151">
        <v>1638.2</v>
      </c>
    </row>
    <row r="1381" spans="1:4" x14ac:dyDescent="0.3">
      <c r="A1381" s="152" t="s">
        <v>2586</v>
      </c>
      <c r="B1381" s="153" t="s">
        <v>2585</v>
      </c>
      <c r="C1381" s="152" t="s">
        <v>172</v>
      </c>
      <c r="D1381" s="151">
        <v>776.26</v>
      </c>
    </row>
    <row r="1382" spans="1:4" x14ac:dyDescent="0.3">
      <c r="A1382" s="152" t="s">
        <v>2584</v>
      </c>
      <c r="B1382" s="153" t="s">
        <v>2583</v>
      </c>
      <c r="C1382" s="152" t="s">
        <v>172</v>
      </c>
      <c r="D1382" s="151">
        <v>561.29999999999995</v>
      </c>
    </row>
    <row r="1383" spans="1:4" x14ac:dyDescent="0.3">
      <c r="A1383" s="152" t="s">
        <v>2582</v>
      </c>
      <c r="B1383" s="153" t="s">
        <v>2581</v>
      </c>
      <c r="C1383" s="152" t="s">
        <v>172</v>
      </c>
      <c r="D1383" s="151">
        <v>561.29999999999995</v>
      </c>
    </row>
    <row r="1384" spans="1:4" x14ac:dyDescent="0.3">
      <c r="A1384" s="152" t="s">
        <v>2580</v>
      </c>
      <c r="B1384" s="153" t="s">
        <v>2579</v>
      </c>
      <c r="C1384" s="152" t="s">
        <v>172</v>
      </c>
      <c r="D1384" s="151">
        <v>2067.33</v>
      </c>
    </row>
    <row r="1385" spans="1:4" x14ac:dyDescent="0.3">
      <c r="A1385" s="152" t="s">
        <v>2578</v>
      </c>
      <c r="B1385" s="153" t="s">
        <v>2577</v>
      </c>
      <c r="C1385" s="152" t="s">
        <v>2576</v>
      </c>
      <c r="D1385" s="151">
        <v>373.2</v>
      </c>
    </row>
    <row r="1386" spans="1:4" x14ac:dyDescent="0.3">
      <c r="A1386" s="152" t="s">
        <v>2575</v>
      </c>
      <c r="B1386" s="153" t="s">
        <v>2574</v>
      </c>
      <c r="C1386" s="152" t="s">
        <v>172</v>
      </c>
      <c r="D1386" s="151">
        <v>176.5</v>
      </c>
    </row>
    <row r="1387" spans="1:4" ht="16.2" x14ac:dyDescent="0.3">
      <c r="A1387" s="152" t="s">
        <v>2573</v>
      </c>
      <c r="B1387" s="153" t="s">
        <v>2572</v>
      </c>
      <c r="C1387" s="152" t="s">
        <v>2522</v>
      </c>
      <c r="D1387" s="151">
        <v>12.84</v>
      </c>
    </row>
    <row r="1388" spans="1:4" ht="16.2" x14ac:dyDescent="0.3">
      <c r="A1388" s="152" t="s">
        <v>2571</v>
      </c>
      <c r="B1388" s="153" t="s">
        <v>2570</v>
      </c>
      <c r="C1388" s="152" t="s">
        <v>2522</v>
      </c>
      <c r="D1388" s="151">
        <v>15.49</v>
      </c>
    </row>
    <row r="1389" spans="1:4" x14ac:dyDescent="0.3">
      <c r="A1389" s="152" t="s">
        <v>2569</v>
      </c>
      <c r="B1389" s="153" t="s">
        <v>2568</v>
      </c>
      <c r="C1389" s="152" t="s">
        <v>2557</v>
      </c>
      <c r="D1389" s="151">
        <v>5418.64</v>
      </c>
    </row>
    <row r="1390" spans="1:4" x14ac:dyDescent="0.3">
      <c r="A1390" s="152" t="s">
        <v>2567</v>
      </c>
      <c r="B1390" s="153" t="s">
        <v>2566</v>
      </c>
      <c r="C1390" s="152" t="s">
        <v>2557</v>
      </c>
      <c r="D1390" s="151">
        <v>2249.14</v>
      </c>
    </row>
    <row r="1391" spans="1:4" x14ac:dyDescent="0.3">
      <c r="A1391" s="152" t="s">
        <v>2565</v>
      </c>
      <c r="B1391" s="153" t="s">
        <v>2564</v>
      </c>
      <c r="C1391" s="152" t="s">
        <v>2557</v>
      </c>
      <c r="D1391" s="151">
        <v>9655.92</v>
      </c>
    </row>
    <row r="1392" spans="1:4" ht="16.2" x14ac:dyDescent="0.3">
      <c r="A1392" s="152" t="s">
        <v>2563</v>
      </c>
      <c r="B1392" s="153" t="s">
        <v>2562</v>
      </c>
      <c r="C1392" s="152" t="s">
        <v>2522</v>
      </c>
      <c r="D1392" s="151">
        <v>0.72</v>
      </c>
    </row>
    <row r="1393" spans="1:4" x14ac:dyDescent="0.3">
      <c r="A1393" s="152" t="s">
        <v>2561</v>
      </c>
      <c r="B1393" s="153" t="s">
        <v>2560</v>
      </c>
      <c r="C1393" s="152" t="s">
        <v>2557</v>
      </c>
      <c r="D1393" s="151">
        <v>10733.03</v>
      </c>
    </row>
    <row r="1394" spans="1:4" x14ac:dyDescent="0.3">
      <c r="A1394" s="152" t="s">
        <v>2559</v>
      </c>
      <c r="B1394" s="153" t="s">
        <v>2558</v>
      </c>
      <c r="C1394" s="152" t="s">
        <v>2557</v>
      </c>
      <c r="D1394" s="151">
        <v>2445.86</v>
      </c>
    </row>
    <row r="1395" spans="1:4" x14ac:dyDescent="0.3">
      <c r="A1395" s="152" t="s">
        <v>2556</v>
      </c>
      <c r="B1395" s="153" t="s">
        <v>2555</v>
      </c>
      <c r="C1395" s="152" t="s">
        <v>2554</v>
      </c>
      <c r="D1395" s="151">
        <v>479.43</v>
      </c>
    </row>
    <row r="1396" spans="1:4" ht="16.2" x14ac:dyDescent="0.3">
      <c r="A1396" s="152" t="s">
        <v>2553</v>
      </c>
      <c r="B1396" s="153" t="s">
        <v>2552</v>
      </c>
      <c r="C1396" s="152" t="s">
        <v>2525</v>
      </c>
      <c r="D1396" s="151">
        <v>692.53</v>
      </c>
    </row>
    <row r="1397" spans="1:4" ht="28.8" x14ac:dyDescent="0.3">
      <c r="A1397" s="152" t="s">
        <v>2551</v>
      </c>
      <c r="B1397" s="153" t="s">
        <v>2550</v>
      </c>
      <c r="C1397" s="152" t="s">
        <v>2525</v>
      </c>
      <c r="D1397" s="151">
        <v>801.15</v>
      </c>
    </row>
    <row r="1398" spans="1:4" ht="28.8" x14ac:dyDescent="0.3">
      <c r="A1398" s="152" t="s">
        <v>2549</v>
      </c>
      <c r="B1398" s="153" t="s">
        <v>2548</v>
      </c>
      <c r="C1398" s="152" t="s">
        <v>2525</v>
      </c>
      <c r="D1398" s="151">
        <v>1044.3499999999999</v>
      </c>
    </row>
    <row r="1399" spans="1:4" ht="16.2" x14ac:dyDescent="0.3">
      <c r="A1399" s="152" t="s">
        <v>2547</v>
      </c>
      <c r="B1399" s="153" t="s">
        <v>2546</v>
      </c>
      <c r="C1399" s="152" t="s">
        <v>2525</v>
      </c>
      <c r="D1399" s="151">
        <v>579.4</v>
      </c>
    </row>
    <row r="1400" spans="1:4" ht="28.8" x14ac:dyDescent="0.3">
      <c r="A1400" s="152" t="s">
        <v>2545</v>
      </c>
      <c r="B1400" s="153" t="s">
        <v>2544</v>
      </c>
      <c r="C1400" s="152" t="s">
        <v>2525</v>
      </c>
      <c r="D1400" s="151">
        <v>641.67999999999995</v>
      </c>
    </row>
    <row r="1401" spans="1:4" ht="28.8" x14ac:dyDescent="0.3">
      <c r="A1401" s="152" t="s">
        <v>2543</v>
      </c>
      <c r="B1401" s="153" t="s">
        <v>2542</v>
      </c>
      <c r="C1401" s="152" t="s">
        <v>2525</v>
      </c>
      <c r="D1401" s="151">
        <v>813.78</v>
      </c>
    </row>
    <row r="1402" spans="1:4" ht="28.8" x14ac:dyDescent="0.3">
      <c r="A1402" s="152" t="s">
        <v>2541</v>
      </c>
      <c r="B1402" s="153" t="s">
        <v>2540</v>
      </c>
      <c r="C1402" s="152" t="s">
        <v>2522</v>
      </c>
      <c r="D1402" s="151">
        <v>481.25</v>
      </c>
    </row>
    <row r="1403" spans="1:4" ht="28.8" x14ac:dyDescent="0.3">
      <c r="A1403" s="152" t="s">
        <v>2539</v>
      </c>
      <c r="B1403" s="153" t="s">
        <v>2538</v>
      </c>
      <c r="C1403" s="152" t="s">
        <v>2522</v>
      </c>
      <c r="D1403" s="151">
        <v>414.43</v>
      </c>
    </row>
    <row r="1404" spans="1:4" ht="28.8" x14ac:dyDescent="0.3">
      <c r="A1404" s="152" t="s">
        <v>2537</v>
      </c>
      <c r="B1404" s="153" t="s">
        <v>2536</v>
      </c>
      <c r="C1404" s="152" t="s">
        <v>2522</v>
      </c>
      <c r="D1404" s="151">
        <v>500.97</v>
      </c>
    </row>
    <row r="1405" spans="1:4" ht="28.8" x14ac:dyDescent="0.3">
      <c r="A1405" s="152" t="s">
        <v>2535</v>
      </c>
      <c r="B1405" s="153" t="s">
        <v>2534</v>
      </c>
      <c r="C1405" s="152" t="s">
        <v>2522</v>
      </c>
      <c r="D1405" s="151">
        <v>425.87</v>
      </c>
    </row>
    <row r="1406" spans="1:4" ht="28.8" x14ac:dyDescent="0.3">
      <c r="A1406" s="152" t="s">
        <v>2533</v>
      </c>
      <c r="B1406" s="153" t="s">
        <v>2532</v>
      </c>
      <c r="C1406" s="152" t="s">
        <v>2522</v>
      </c>
      <c r="D1406" s="151">
        <v>520.70000000000005</v>
      </c>
    </row>
    <row r="1407" spans="1:4" ht="28.8" x14ac:dyDescent="0.3">
      <c r="A1407" s="152" t="s">
        <v>2531</v>
      </c>
      <c r="B1407" s="153" t="s">
        <v>2530</v>
      </c>
      <c r="C1407" s="152" t="s">
        <v>2522</v>
      </c>
      <c r="D1407" s="151">
        <v>440.87</v>
      </c>
    </row>
    <row r="1408" spans="1:4" ht="28.8" x14ac:dyDescent="0.3">
      <c r="A1408" s="152" t="s">
        <v>2529</v>
      </c>
      <c r="B1408" s="153" t="s">
        <v>2528</v>
      </c>
      <c r="C1408" s="152" t="s">
        <v>2525</v>
      </c>
      <c r="D1408" s="151">
        <v>851.24</v>
      </c>
    </row>
    <row r="1409" spans="1:4" ht="28.8" x14ac:dyDescent="0.3">
      <c r="A1409" s="152" t="s">
        <v>2527</v>
      </c>
      <c r="B1409" s="153" t="s">
        <v>2526</v>
      </c>
      <c r="C1409" s="152" t="s">
        <v>2525</v>
      </c>
      <c r="D1409" s="151">
        <v>668.54</v>
      </c>
    </row>
    <row r="1410" spans="1:4" ht="16.2" x14ac:dyDescent="0.3">
      <c r="A1410" s="152" t="s">
        <v>2524</v>
      </c>
      <c r="B1410" s="153" t="s">
        <v>2523</v>
      </c>
      <c r="C1410" s="152" t="s">
        <v>2522</v>
      </c>
      <c r="D1410" s="151">
        <v>301.45</v>
      </c>
    </row>
    <row r="1411" spans="1:4" ht="16.2" x14ac:dyDescent="0.3">
      <c r="A1411" s="152" t="s">
        <v>2521</v>
      </c>
      <c r="B1411" s="153" t="s">
        <v>2520</v>
      </c>
      <c r="C1411" s="152" t="s">
        <v>2519</v>
      </c>
      <c r="D1411" s="151">
        <v>59.01</v>
      </c>
    </row>
    <row r="1412" spans="1:4" ht="28.8" x14ac:dyDescent="0.3">
      <c r="A1412" s="152" t="s">
        <v>2518</v>
      </c>
      <c r="B1412" s="153" t="s">
        <v>2517</v>
      </c>
      <c r="C1412" s="152" t="s">
        <v>172</v>
      </c>
      <c r="D1412" s="151">
        <v>32.68</v>
      </c>
    </row>
    <row r="1413" spans="1:4" ht="28.8" x14ac:dyDescent="0.3">
      <c r="A1413" s="152" t="s">
        <v>2516</v>
      </c>
      <c r="B1413" s="153" t="s">
        <v>2515</v>
      </c>
      <c r="C1413" s="152" t="s">
        <v>172</v>
      </c>
      <c r="D1413" s="151">
        <v>33.39</v>
      </c>
    </row>
    <row r="1414" spans="1:4" x14ac:dyDescent="0.3">
      <c r="A1414" s="152" t="s">
        <v>2514</v>
      </c>
      <c r="B1414" s="153" t="s">
        <v>2513</v>
      </c>
      <c r="C1414" s="152" t="s">
        <v>1067</v>
      </c>
      <c r="D1414" s="151">
        <v>49.03</v>
      </c>
    </row>
    <row r="1415" spans="1:4" x14ac:dyDescent="0.3">
      <c r="A1415" s="152" t="s">
        <v>2512</v>
      </c>
      <c r="B1415" s="153" t="s">
        <v>2511</v>
      </c>
      <c r="C1415" s="152" t="s">
        <v>1067</v>
      </c>
      <c r="D1415" s="151">
        <v>7.47</v>
      </c>
    </row>
    <row r="1416" spans="1:4" x14ac:dyDescent="0.3">
      <c r="A1416" s="152" t="s">
        <v>2510</v>
      </c>
      <c r="B1416" s="153" t="s">
        <v>2509</v>
      </c>
      <c r="C1416" s="152" t="s">
        <v>1067</v>
      </c>
      <c r="D1416" s="151">
        <v>56.82</v>
      </c>
    </row>
    <row r="1417" spans="1:4" x14ac:dyDescent="0.3">
      <c r="A1417" s="152" t="s">
        <v>2508</v>
      </c>
      <c r="B1417" s="153" t="s">
        <v>2507</v>
      </c>
      <c r="C1417" s="152" t="s">
        <v>1067</v>
      </c>
      <c r="D1417" s="151">
        <v>101.71</v>
      </c>
    </row>
    <row r="1418" spans="1:4" x14ac:dyDescent="0.3">
      <c r="A1418" s="152" t="s">
        <v>2506</v>
      </c>
      <c r="B1418" s="153" t="s">
        <v>2505</v>
      </c>
      <c r="C1418" s="152" t="s">
        <v>1067</v>
      </c>
      <c r="D1418" s="151">
        <v>46.53</v>
      </c>
    </row>
    <row r="1419" spans="1:4" x14ac:dyDescent="0.3">
      <c r="A1419" s="152" t="s">
        <v>2504</v>
      </c>
      <c r="B1419" s="153" t="s">
        <v>2503</v>
      </c>
      <c r="C1419" s="152" t="s">
        <v>1067</v>
      </c>
      <c r="D1419" s="151">
        <v>3.25</v>
      </c>
    </row>
    <row r="1420" spans="1:4" x14ac:dyDescent="0.3">
      <c r="A1420" s="152" t="s">
        <v>2502</v>
      </c>
      <c r="B1420" s="153" t="s">
        <v>2501</v>
      </c>
      <c r="C1420" s="152" t="s">
        <v>1067</v>
      </c>
      <c r="D1420" s="151">
        <v>10.63</v>
      </c>
    </row>
    <row r="1421" spans="1:4" x14ac:dyDescent="0.3">
      <c r="A1421" s="152" t="s">
        <v>2500</v>
      </c>
      <c r="B1421" s="153" t="s">
        <v>2499</v>
      </c>
      <c r="C1421" s="152" t="s">
        <v>1067</v>
      </c>
      <c r="D1421" s="151">
        <v>55.53</v>
      </c>
    </row>
    <row r="1422" spans="1:4" x14ac:dyDescent="0.3">
      <c r="A1422" s="152" t="s">
        <v>2498</v>
      </c>
      <c r="B1422" s="153" t="s">
        <v>2497</v>
      </c>
      <c r="C1422" s="152" t="s">
        <v>1067</v>
      </c>
      <c r="D1422" s="151">
        <v>48.15</v>
      </c>
    </row>
    <row r="1423" spans="1:4" x14ac:dyDescent="0.3">
      <c r="A1423" s="152" t="s">
        <v>2496</v>
      </c>
      <c r="B1423" s="153" t="s">
        <v>2495</v>
      </c>
      <c r="C1423" s="152" t="s">
        <v>1067</v>
      </c>
      <c r="D1423" s="151">
        <v>18.02</v>
      </c>
    </row>
    <row r="1424" spans="1:4" x14ac:dyDescent="0.3">
      <c r="A1424" s="152" t="s">
        <v>2494</v>
      </c>
      <c r="B1424" s="153" t="s">
        <v>2493</v>
      </c>
      <c r="C1424" s="152" t="s">
        <v>1067</v>
      </c>
      <c r="D1424" s="151">
        <v>99.53</v>
      </c>
    </row>
    <row r="1425" spans="1:4" x14ac:dyDescent="0.3">
      <c r="A1425" s="152" t="s">
        <v>2492</v>
      </c>
      <c r="B1425" s="153" t="s">
        <v>2491</v>
      </c>
      <c r="C1425" s="152" t="s">
        <v>1067</v>
      </c>
      <c r="D1425" s="151">
        <v>137.91</v>
      </c>
    </row>
    <row r="1426" spans="1:4" x14ac:dyDescent="0.3">
      <c r="A1426" s="152" t="s">
        <v>2490</v>
      </c>
      <c r="B1426" s="153" t="s">
        <v>2489</v>
      </c>
      <c r="C1426" s="152" t="s">
        <v>959</v>
      </c>
      <c r="D1426" s="151">
        <v>1.53</v>
      </c>
    </row>
    <row r="1427" spans="1:4" x14ac:dyDescent="0.3">
      <c r="A1427" s="152" t="s">
        <v>2488</v>
      </c>
      <c r="B1427" s="153" t="s">
        <v>2487</v>
      </c>
      <c r="C1427" s="152" t="s">
        <v>2418</v>
      </c>
      <c r="D1427" s="151">
        <v>7516.6</v>
      </c>
    </row>
    <row r="1428" spans="1:4" x14ac:dyDescent="0.3">
      <c r="A1428" s="152" t="s">
        <v>2486</v>
      </c>
      <c r="B1428" s="153" t="s">
        <v>2485</v>
      </c>
      <c r="C1428" s="152" t="s">
        <v>1067</v>
      </c>
      <c r="D1428" s="151">
        <v>44.87</v>
      </c>
    </row>
    <row r="1429" spans="1:4" x14ac:dyDescent="0.3">
      <c r="A1429" s="152" t="s">
        <v>2484</v>
      </c>
      <c r="B1429" s="153" t="s">
        <v>2483</v>
      </c>
      <c r="C1429" s="152" t="s">
        <v>1067</v>
      </c>
      <c r="D1429" s="151">
        <v>11.96</v>
      </c>
    </row>
    <row r="1430" spans="1:4" x14ac:dyDescent="0.3">
      <c r="A1430" s="152" t="s">
        <v>2482</v>
      </c>
      <c r="B1430" s="153" t="s">
        <v>2481</v>
      </c>
      <c r="C1430" s="152" t="s">
        <v>1067</v>
      </c>
      <c r="D1430" s="151">
        <v>81.09</v>
      </c>
    </row>
    <row r="1431" spans="1:4" x14ac:dyDescent="0.3">
      <c r="A1431" s="152" t="s">
        <v>2480</v>
      </c>
      <c r="B1431" s="153" t="s">
        <v>2479</v>
      </c>
      <c r="C1431" s="152" t="s">
        <v>1067</v>
      </c>
      <c r="D1431" s="151">
        <v>119.47</v>
      </c>
    </row>
    <row r="1432" spans="1:4" x14ac:dyDescent="0.3">
      <c r="A1432" s="152" t="s">
        <v>2478</v>
      </c>
      <c r="B1432" s="153" t="s">
        <v>2477</v>
      </c>
      <c r="C1432" s="152" t="s">
        <v>959</v>
      </c>
      <c r="D1432" s="151">
        <v>1.3</v>
      </c>
    </row>
    <row r="1433" spans="1:4" x14ac:dyDescent="0.3">
      <c r="A1433" s="152" t="s">
        <v>2476</v>
      </c>
      <c r="B1433" s="153" t="s">
        <v>2475</v>
      </c>
      <c r="C1433" s="152" t="s">
        <v>2418</v>
      </c>
      <c r="D1433" s="151">
        <v>5851.19</v>
      </c>
    </row>
    <row r="1434" spans="1:4" x14ac:dyDescent="0.3">
      <c r="A1434" s="152" t="s">
        <v>2474</v>
      </c>
      <c r="B1434" s="153" t="s">
        <v>2473</v>
      </c>
      <c r="C1434" s="152" t="s">
        <v>1067</v>
      </c>
      <c r="D1434" s="151">
        <v>56.86</v>
      </c>
    </row>
    <row r="1435" spans="1:4" x14ac:dyDescent="0.3">
      <c r="A1435" s="152" t="s">
        <v>2472</v>
      </c>
      <c r="B1435" s="153" t="s">
        <v>2471</v>
      </c>
      <c r="C1435" s="152" t="s">
        <v>1067</v>
      </c>
      <c r="D1435" s="151">
        <v>33.369999999999997</v>
      </c>
    </row>
    <row r="1436" spans="1:4" x14ac:dyDescent="0.3">
      <c r="A1436" s="152" t="s">
        <v>2470</v>
      </c>
      <c r="B1436" s="153" t="s">
        <v>2469</v>
      </c>
      <c r="C1436" s="152" t="s">
        <v>1067</v>
      </c>
      <c r="D1436" s="151">
        <v>157.72</v>
      </c>
    </row>
    <row r="1437" spans="1:4" x14ac:dyDescent="0.3">
      <c r="A1437" s="152" t="s">
        <v>2468</v>
      </c>
      <c r="B1437" s="153" t="s">
        <v>2467</v>
      </c>
      <c r="C1437" s="152" t="s">
        <v>1067</v>
      </c>
      <c r="D1437" s="151">
        <v>196.1</v>
      </c>
    </row>
    <row r="1438" spans="1:4" x14ac:dyDescent="0.3">
      <c r="A1438" s="152" t="s">
        <v>2466</v>
      </c>
      <c r="B1438" s="153" t="s">
        <v>2465</v>
      </c>
      <c r="C1438" s="152" t="s">
        <v>959</v>
      </c>
      <c r="D1438" s="151">
        <v>2.5299999999999998</v>
      </c>
    </row>
    <row r="1439" spans="1:4" x14ac:dyDescent="0.3">
      <c r="A1439" s="152" t="s">
        <v>2464</v>
      </c>
      <c r="B1439" s="153" t="s">
        <v>2463</v>
      </c>
      <c r="C1439" s="152" t="s">
        <v>2418</v>
      </c>
      <c r="D1439" s="151">
        <v>12259.22</v>
      </c>
    </row>
    <row r="1440" spans="1:4" x14ac:dyDescent="0.3">
      <c r="A1440" s="152" t="s">
        <v>2462</v>
      </c>
      <c r="B1440" s="153" t="s">
        <v>2461</v>
      </c>
      <c r="C1440" s="152" t="s">
        <v>1067</v>
      </c>
      <c r="D1440" s="151">
        <v>65.02</v>
      </c>
    </row>
    <row r="1441" spans="1:4" x14ac:dyDescent="0.3">
      <c r="A1441" s="152" t="s">
        <v>2460</v>
      </c>
      <c r="B1441" s="153" t="s">
        <v>2459</v>
      </c>
      <c r="C1441" s="152" t="s">
        <v>1067</v>
      </c>
      <c r="D1441" s="151">
        <v>15.93</v>
      </c>
    </row>
    <row r="1442" spans="1:4" x14ac:dyDescent="0.3">
      <c r="A1442" s="152" t="s">
        <v>2458</v>
      </c>
      <c r="B1442" s="153" t="s">
        <v>2457</v>
      </c>
      <c r="C1442" s="152" t="s">
        <v>1067</v>
      </c>
      <c r="D1442" s="151">
        <v>86</v>
      </c>
    </row>
    <row r="1443" spans="1:4" x14ac:dyDescent="0.3">
      <c r="A1443" s="152" t="s">
        <v>2456</v>
      </c>
      <c r="B1443" s="153" t="s">
        <v>2455</v>
      </c>
      <c r="C1443" s="152" t="s">
        <v>1067</v>
      </c>
      <c r="D1443" s="151">
        <v>143.26</v>
      </c>
    </row>
    <row r="1444" spans="1:4" ht="28.8" x14ac:dyDescent="0.3">
      <c r="A1444" s="152" t="s">
        <v>2454</v>
      </c>
      <c r="B1444" s="153" t="s">
        <v>2453</v>
      </c>
      <c r="C1444" s="152" t="s">
        <v>1067</v>
      </c>
      <c r="D1444" s="151">
        <v>47.51</v>
      </c>
    </row>
    <row r="1445" spans="1:4" ht="28.8" x14ac:dyDescent="0.3">
      <c r="A1445" s="152" t="s">
        <v>2452</v>
      </c>
      <c r="B1445" s="153" t="s">
        <v>2451</v>
      </c>
      <c r="C1445" s="152" t="s">
        <v>1067</v>
      </c>
      <c r="D1445" s="151">
        <v>17.63</v>
      </c>
    </row>
    <row r="1446" spans="1:4" ht="28.8" x14ac:dyDescent="0.3">
      <c r="A1446" s="152" t="s">
        <v>2450</v>
      </c>
      <c r="B1446" s="153" t="s">
        <v>2449</v>
      </c>
      <c r="C1446" s="152" t="s">
        <v>1067</v>
      </c>
      <c r="D1446" s="151">
        <v>99.14</v>
      </c>
    </row>
    <row r="1447" spans="1:4" ht="28.8" x14ac:dyDescent="0.3">
      <c r="A1447" s="152" t="s">
        <v>2448</v>
      </c>
      <c r="B1447" s="153" t="s">
        <v>2447</v>
      </c>
      <c r="C1447" s="152" t="s">
        <v>1067</v>
      </c>
      <c r="D1447" s="151">
        <v>137.52000000000001</v>
      </c>
    </row>
    <row r="1448" spans="1:4" ht="28.8" x14ac:dyDescent="0.3">
      <c r="A1448" s="152" t="s">
        <v>2446</v>
      </c>
      <c r="B1448" s="153" t="s">
        <v>2445</v>
      </c>
      <c r="C1448" s="152" t="s">
        <v>959</v>
      </c>
      <c r="D1448" s="151">
        <v>1.36</v>
      </c>
    </row>
    <row r="1449" spans="1:4" ht="28.8" x14ac:dyDescent="0.3">
      <c r="A1449" s="152" t="s">
        <v>2444</v>
      </c>
      <c r="B1449" s="153" t="s">
        <v>2443</v>
      </c>
      <c r="C1449" s="152" t="s">
        <v>2418</v>
      </c>
      <c r="D1449" s="151">
        <v>6210.58</v>
      </c>
    </row>
    <row r="1450" spans="1:4" ht="28.8" x14ac:dyDescent="0.3">
      <c r="A1450" s="152" t="s">
        <v>2442</v>
      </c>
      <c r="B1450" s="153" t="s">
        <v>2441</v>
      </c>
      <c r="C1450" s="152" t="s">
        <v>1067</v>
      </c>
      <c r="D1450" s="151">
        <v>61.73</v>
      </c>
    </row>
    <row r="1451" spans="1:4" ht="28.8" x14ac:dyDescent="0.3">
      <c r="A1451" s="152" t="s">
        <v>2440</v>
      </c>
      <c r="B1451" s="153" t="s">
        <v>2439</v>
      </c>
      <c r="C1451" s="152" t="s">
        <v>1067</v>
      </c>
      <c r="D1451" s="151">
        <v>47.97</v>
      </c>
    </row>
    <row r="1452" spans="1:4" ht="28.8" x14ac:dyDescent="0.3">
      <c r="A1452" s="152" t="s">
        <v>2438</v>
      </c>
      <c r="B1452" s="153" t="s">
        <v>2437</v>
      </c>
      <c r="C1452" s="152" t="s">
        <v>1067</v>
      </c>
      <c r="D1452" s="151">
        <v>90.33</v>
      </c>
    </row>
    <row r="1453" spans="1:4" x14ac:dyDescent="0.3">
      <c r="A1453" s="152" t="s">
        <v>2436</v>
      </c>
      <c r="B1453" s="153" t="s">
        <v>2435</v>
      </c>
      <c r="C1453" s="152" t="s">
        <v>1067</v>
      </c>
      <c r="D1453" s="151">
        <v>128.71</v>
      </c>
    </row>
    <row r="1454" spans="1:4" ht="28.8" x14ac:dyDescent="0.3">
      <c r="A1454" s="152" t="s">
        <v>2434</v>
      </c>
      <c r="B1454" s="153" t="s">
        <v>2433</v>
      </c>
      <c r="C1454" s="152" t="s">
        <v>959</v>
      </c>
      <c r="D1454" s="151">
        <v>2.69</v>
      </c>
    </row>
    <row r="1455" spans="1:4" ht="28.8" x14ac:dyDescent="0.3">
      <c r="A1455" s="152" t="s">
        <v>2432</v>
      </c>
      <c r="B1455" s="153" t="s">
        <v>2431</v>
      </c>
      <c r="C1455" s="152" t="s">
        <v>2418</v>
      </c>
      <c r="D1455" s="151">
        <v>14395.76</v>
      </c>
    </row>
    <row r="1456" spans="1:4" x14ac:dyDescent="0.3">
      <c r="A1456" s="152" t="s">
        <v>2430</v>
      </c>
      <c r="B1456" s="153" t="s">
        <v>2429</v>
      </c>
      <c r="C1456" s="152" t="s">
        <v>1067</v>
      </c>
      <c r="D1456" s="151">
        <v>54.69</v>
      </c>
    </row>
    <row r="1457" spans="1:4" x14ac:dyDescent="0.3">
      <c r="A1457" s="152" t="s">
        <v>2428</v>
      </c>
      <c r="B1457" s="153" t="s">
        <v>2427</v>
      </c>
      <c r="C1457" s="152" t="s">
        <v>1067</v>
      </c>
      <c r="D1457" s="151">
        <v>29.45</v>
      </c>
    </row>
    <row r="1458" spans="1:4" x14ac:dyDescent="0.3">
      <c r="A1458" s="152" t="s">
        <v>2426</v>
      </c>
      <c r="B1458" s="153" t="s">
        <v>2425</v>
      </c>
      <c r="C1458" s="152" t="s">
        <v>1067</v>
      </c>
      <c r="D1458" s="151">
        <v>153.79</v>
      </c>
    </row>
    <row r="1459" spans="1:4" ht="28.8" x14ac:dyDescent="0.3">
      <c r="A1459" s="152" t="s">
        <v>2424</v>
      </c>
      <c r="B1459" s="153" t="s">
        <v>2423</v>
      </c>
      <c r="C1459" s="152" t="s">
        <v>1067</v>
      </c>
      <c r="D1459" s="151">
        <v>192.17</v>
      </c>
    </row>
    <row r="1460" spans="1:4" x14ac:dyDescent="0.3">
      <c r="A1460" s="152" t="s">
        <v>2422</v>
      </c>
      <c r="B1460" s="153" t="s">
        <v>2421</v>
      </c>
      <c r="C1460" s="152" t="s">
        <v>959</v>
      </c>
      <c r="D1460" s="151">
        <v>2.36</v>
      </c>
    </row>
    <row r="1461" spans="1:4" x14ac:dyDescent="0.3">
      <c r="A1461" s="152" t="s">
        <v>2420</v>
      </c>
      <c r="B1461" s="153" t="s">
        <v>2419</v>
      </c>
      <c r="C1461" s="152" t="s">
        <v>2418</v>
      </c>
      <c r="D1461" s="151">
        <v>11819.98</v>
      </c>
    </row>
    <row r="1462" spans="1:4" x14ac:dyDescent="0.3">
      <c r="A1462" s="152" t="s">
        <v>2417</v>
      </c>
      <c r="B1462" s="153" t="s">
        <v>2416</v>
      </c>
      <c r="C1462" s="152" t="s">
        <v>1067</v>
      </c>
      <c r="D1462" s="151">
        <v>74.430000000000007</v>
      </c>
    </row>
    <row r="1463" spans="1:4" x14ac:dyDescent="0.3">
      <c r="A1463" s="152" t="s">
        <v>2415</v>
      </c>
      <c r="B1463" s="153" t="s">
        <v>2414</v>
      </c>
      <c r="C1463" s="152" t="s">
        <v>1067</v>
      </c>
      <c r="D1463" s="151">
        <v>27.55</v>
      </c>
    </row>
    <row r="1464" spans="1:4" x14ac:dyDescent="0.3">
      <c r="A1464" s="152" t="s">
        <v>2413</v>
      </c>
      <c r="B1464" s="153" t="s">
        <v>2412</v>
      </c>
      <c r="C1464" s="152" t="s">
        <v>1067</v>
      </c>
      <c r="D1464" s="151">
        <v>173.64</v>
      </c>
    </row>
    <row r="1465" spans="1:4" x14ac:dyDescent="0.3">
      <c r="A1465" s="152" t="s">
        <v>2411</v>
      </c>
      <c r="B1465" s="153" t="s">
        <v>2410</v>
      </c>
      <c r="C1465" s="152" t="s">
        <v>1067</v>
      </c>
      <c r="D1465" s="151">
        <v>230.9</v>
      </c>
    </row>
    <row r="1466" spans="1:4" x14ac:dyDescent="0.3">
      <c r="A1466" s="152" t="s">
        <v>2409</v>
      </c>
      <c r="B1466" s="153" t="s">
        <v>2408</v>
      </c>
      <c r="C1466" s="152" t="s">
        <v>1067</v>
      </c>
      <c r="D1466" s="151">
        <v>82.53</v>
      </c>
    </row>
    <row r="1467" spans="1:4" x14ac:dyDescent="0.3">
      <c r="A1467" s="152" t="s">
        <v>2407</v>
      </c>
      <c r="B1467" s="153" t="s">
        <v>2406</v>
      </c>
      <c r="C1467" s="152" t="s">
        <v>1067</v>
      </c>
      <c r="D1467" s="151">
        <v>40.549999999999997</v>
      </c>
    </row>
    <row r="1468" spans="1:4" x14ac:dyDescent="0.3">
      <c r="A1468" s="152" t="s">
        <v>2405</v>
      </c>
      <c r="B1468" s="153" t="s">
        <v>2404</v>
      </c>
      <c r="C1468" s="152" t="s">
        <v>1067</v>
      </c>
      <c r="D1468" s="151">
        <v>98.12</v>
      </c>
    </row>
    <row r="1469" spans="1:4" x14ac:dyDescent="0.3">
      <c r="A1469" s="152" t="s">
        <v>2403</v>
      </c>
      <c r="B1469" s="153" t="s">
        <v>2402</v>
      </c>
      <c r="C1469" s="152" t="s">
        <v>1067</v>
      </c>
      <c r="D1469" s="151">
        <v>155.38999999999999</v>
      </c>
    </row>
    <row r="1470" spans="1:4" x14ac:dyDescent="0.3">
      <c r="A1470" s="152" t="s">
        <v>2401</v>
      </c>
      <c r="B1470" s="153" t="s">
        <v>2400</v>
      </c>
      <c r="C1470" s="152" t="s">
        <v>1067</v>
      </c>
      <c r="D1470" s="151">
        <v>24.77</v>
      </c>
    </row>
    <row r="1471" spans="1:4" x14ac:dyDescent="0.3">
      <c r="A1471" s="152" t="s">
        <v>2399</v>
      </c>
      <c r="B1471" s="153" t="s">
        <v>2398</v>
      </c>
      <c r="C1471" s="152" t="s">
        <v>1067</v>
      </c>
      <c r="D1471" s="151">
        <v>1.62</v>
      </c>
    </row>
    <row r="1472" spans="1:4" x14ac:dyDescent="0.3">
      <c r="A1472" s="152" t="s">
        <v>2397</v>
      </c>
      <c r="B1472" s="153" t="s">
        <v>2396</v>
      </c>
      <c r="C1472" s="152" t="s">
        <v>1067</v>
      </c>
      <c r="D1472" s="151">
        <v>5.47</v>
      </c>
    </row>
    <row r="1473" spans="1:4" x14ac:dyDescent="0.3">
      <c r="A1473" s="152" t="s">
        <v>2395</v>
      </c>
      <c r="B1473" s="153" t="s">
        <v>2394</v>
      </c>
      <c r="C1473" s="152" t="s">
        <v>1067</v>
      </c>
      <c r="D1473" s="151">
        <v>29.42</v>
      </c>
    </row>
    <row r="1474" spans="1:4" x14ac:dyDescent="0.3">
      <c r="A1474" s="152" t="s">
        <v>2393</v>
      </c>
      <c r="B1474" s="153" t="s">
        <v>2392</v>
      </c>
      <c r="C1474" s="152" t="s">
        <v>1067</v>
      </c>
      <c r="D1474" s="151">
        <v>25.29</v>
      </c>
    </row>
    <row r="1475" spans="1:4" x14ac:dyDescent="0.3">
      <c r="A1475" s="152" t="s">
        <v>2391</v>
      </c>
      <c r="B1475" s="153" t="s">
        <v>2390</v>
      </c>
      <c r="C1475" s="152" t="s">
        <v>1067</v>
      </c>
      <c r="D1475" s="151">
        <v>2.67</v>
      </c>
    </row>
    <row r="1476" spans="1:4" x14ac:dyDescent="0.3">
      <c r="A1476" s="152" t="s">
        <v>2389</v>
      </c>
      <c r="B1476" s="153" t="s">
        <v>2388</v>
      </c>
      <c r="C1476" s="152" t="s">
        <v>1067</v>
      </c>
      <c r="D1476" s="151">
        <v>9.33</v>
      </c>
    </row>
    <row r="1477" spans="1:4" x14ac:dyDescent="0.3">
      <c r="A1477" s="152" t="s">
        <v>2387</v>
      </c>
      <c r="B1477" s="153" t="s">
        <v>2386</v>
      </c>
      <c r="C1477" s="152" t="s">
        <v>1067</v>
      </c>
      <c r="D1477" s="151">
        <v>33.28</v>
      </c>
    </row>
    <row r="1478" spans="1:4" x14ac:dyDescent="0.3">
      <c r="A1478" s="152" t="s">
        <v>2385</v>
      </c>
      <c r="B1478" s="153" t="s">
        <v>2384</v>
      </c>
      <c r="C1478" s="152" t="s">
        <v>1067</v>
      </c>
      <c r="D1478" s="151">
        <v>29.32</v>
      </c>
    </row>
    <row r="1479" spans="1:4" x14ac:dyDescent="0.3">
      <c r="A1479" s="152" t="s">
        <v>2383</v>
      </c>
      <c r="B1479" s="153" t="s">
        <v>2382</v>
      </c>
      <c r="C1479" s="152" t="s">
        <v>1067</v>
      </c>
      <c r="D1479" s="151">
        <v>10.7</v>
      </c>
    </row>
    <row r="1480" spans="1:4" x14ac:dyDescent="0.3">
      <c r="A1480" s="152" t="s">
        <v>2381</v>
      </c>
      <c r="B1480" s="153" t="s">
        <v>2380</v>
      </c>
      <c r="C1480" s="152" t="s">
        <v>1067</v>
      </c>
      <c r="D1480" s="151">
        <v>20.96</v>
      </c>
    </row>
    <row r="1481" spans="1:4" x14ac:dyDescent="0.3">
      <c r="A1481" s="152" t="s">
        <v>2379</v>
      </c>
      <c r="B1481" s="153" t="s">
        <v>2378</v>
      </c>
      <c r="C1481" s="152" t="s">
        <v>1067</v>
      </c>
      <c r="D1481" s="151">
        <v>44.91</v>
      </c>
    </row>
    <row r="1482" spans="1:4" x14ac:dyDescent="0.3">
      <c r="A1482" s="152" t="s">
        <v>2377</v>
      </c>
      <c r="B1482" s="153" t="s">
        <v>2376</v>
      </c>
      <c r="C1482" s="152" t="s">
        <v>1067</v>
      </c>
      <c r="D1482" s="151">
        <v>30.56</v>
      </c>
    </row>
    <row r="1483" spans="1:4" x14ac:dyDescent="0.3">
      <c r="A1483" s="152" t="s">
        <v>2375</v>
      </c>
      <c r="B1483" s="153" t="s">
        <v>2374</v>
      </c>
      <c r="C1483" s="152" t="s">
        <v>1067</v>
      </c>
      <c r="D1483" s="151">
        <v>13.17</v>
      </c>
    </row>
    <row r="1484" spans="1:4" x14ac:dyDescent="0.3">
      <c r="A1484" s="152" t="s">
        <v>2373</v>
      </c>
      <c r="B1484" s="153" t="s">
        <v>2372</v>
      </c>
      <c r="C1484" s="152" t="s">
        <v>1067</v>
      </c>
      <c r="D1484" s="151">
        <v>22.99</v>
      </c>
    </row>
    <row r="1485" spans="1:4" x14ac:dyDescent="0.3">
      <c r="A1485" s="152" t="s">
        <v>2371</v>
      </c>
      <c r="B1485" s="153" t="s">
        <v>2370</v>
      </c>
      <c r="C1485" s="152" t="s">
        <v>1067</v>
      </c>
      <c r="D1485" s="151">
        <v>46.94</v>
      </c>
    </row>
    <row r="1486" spans="1:4" x14ac:dyDescent="0.3">
      <c r="A1486" s="152" t="s">
        <v>2369</v>
      </c>
      <c r="B1486" s="153" t="s">
        <v>2368</v>
      </c>
      <c r="C1486" s="152" t="s">
        <v>1067</v>
      </c>
      <c r="D1486" s="151">
        <v>24.92</v>
      </c>
    </row>
    <row r="1487" spans="1:4" x14ac:dyDescent="0.3">
      <c r="A1487" s="152" t="s">
        <v>2367</v>
      </c>
      <c r="B1487" s="153" t="s">
        <v>2366</v>
      </c>
      <c r="C1487" s="152" t="s">
        <v>1067</v>
      </c>
      <c r="D1487" s="151">
        <v>1.6</v>
      </c>
    </row>
    <row r="1488" spans="1:4" x14ac:dyDescent="0.3">
      <c r="A1488" s="152" t="s">
        <v>2365</v>
      </c>
      <c r="B1488" s="153" t="s">
        <v>2364</v>
      </c>
      <c r="C1488" s="152" t="s">
        <v>1067</v>
      </c>
      <c r="D1488" s="151">
        <v>25.48</v>
      </c>
    </row>
    <row r="1489" spans="1:4" x14ac:dyDescent="0.3">
      <c r="A1489" s="152" t="s">
        <v>2363</v>
      </c>
      <c r="B1489" s="153" t="s">
        <v>2362</v>
      </c>
      <c r="C1489" s="152" t="s">
        <v>1067</v>
      </c>
      <c r="D1489" s="151">
        <v>49.44</v>
      </c>
    </row>
    <row r="1490" spans="1:4" x14ac:dyDescent="0.3">
      <c r="A1490" s="152" t="s">
        <v>2361</v>
      </c>
      <c r="B1490" s="153" t="s">
        <v>2360</v>
      </c>
      <c r="C1490" s="152" t="s">
        <v>1067</v>
      </c>
      <c r="D1490" s="151">
        <v>25.85</v>
      </c>
    </row>
    <row r="1491" spans="1:4" x14ac:dyDescent="0.3">
      <c r="A1491" s="152" t="s">
        <v>2359</v>
      </c>
      <c r="B1491" s="153" t="s">
        <v>2358</v>
      </c>
      <c r="C1491" s="152" t="s">
        <v>1067</v>
      </c>
      <c r="D1491" s="151">
        <v>3.15</v>
      </c>
    </row>
    <row r="1492" spans="1:4" x14ac:dyDescent="0.3">
      <c r="A1492" s="152" t="s">
        <v>2357</v>
      </c>
      <c r="B1492" s="153" t="s">
        <v>2356</v>
      </c>
      <c r="C1492" s="152" t="s">
        <v>1067</v>
      </c>
      <c r="D1492" s="151">
        <v>23.18</v>
      </c>
    </row>
    <row r="1493" spans="1:4" x14ac:dyDescent="0.3">
      <c r="A1493" s="152" t="s">
        <v>2355</v>
      </c>
      <c r="B1493" s="153" t="s">
        <v>2354</v>
      </c>
      <c r="C1493" s="152" t="s">
        <v>1067</v>
      </c>
      <c r="D1493" s="151">
        <v>47.14</v>
      </c>
    </row>
    <row r="1494" spans="1:4" x14ac:dyDescent="0.3">
      <c r="A1494" s="152" t="s">
        <v>2353</v>
      </c>
      <c r="B1494" s="153" t="s">
        <v>2352</v>
      </c>
      <c r="C1494" s="152" t="s">
        <v>1067</v>
      </c>
      <c r="D1494" s="151">
        <v>27.73</v>
      </c>
    </row>
    <row r="1495" spans="1:4" x14ac:dyDescent="0.3">
      <c r="A1495" s="152" t="s">
        <v>2351</v>
      </c>
      <c r="B1495" s="153" t="s">
        <v>2350</v>
      </c>
      <c r="C1495" s="152" t="s">
        <v>1067</v>
      </c>
      <c r="D1495" s="151">
        <v>6.28</v>
      </c>
    </row>
    <row r="1496" spans="1:4" x14ac:dyDescent="0.3">
      <c r="A1496" s="152" t="s">
        <v>2349</v>
      </c>
      <c r="B1496" s="153" t="s">
        <v>2348</v>
      </c>
      <c r="C1496" s="152" t="s">
        <v>1067</v>
      </c>
      <c r="D1496" s="151">
        <v>30.16</v>
      </c>
    </row>
    <row r="1497" spans="1:4" x14ac:dyDescent="0.3">
      <c r="A1497" s="152" t="s">
        <v>2347</v>
      </c>
      <c r="B1497" s="153" t="s">
        <v>2346</v>
      </c>
      <c r="C1497" s="152" t="s">
        <v>1067</v>
      </c>
      <c r="D1497" s="151">
        <v>54.11</v>
      </c>
    </row>
    <row r="1498" spans="1:4" x14ac:dyDescent="0.3">
      <c r="A1498" s="152" t="s">
        <v>2345</v>
      </c>
      <c r="B1498" s="153" t="s">
        <v>2344</v>
      </c>
      <c r="C1498" s="152" t="s">
        <v>1067</v>
      </c>
      <c r="D1498" s="151">
        <v>30.85</v>
      </c>
    </row>
    <row r="1499" spans="1:4" x14ac:dyDescent="0.3">
      <c r="A1499" s="152" t="s">
        <v>2343</v>
      </c>
      <c r="B1499" s="153" t="s">
        <v>2342</v>
      </c>
      <c r="C1499" s="152" t="s">
        <v>1067</v>
      </c>
      <c r="D1499" s="151">
        <v>11.46</v>
      </c>
    </row>
    <row r="1500" spans="1:4" x14ac:dyDescent="0.3">
      <c r="A1500" s="152" t="s">
        <v>2341</v>
      </c>
      <c r="B1500" s="153" t="s">
        <v>2340</v>
      </c>
      <c r="C1500" s="152" t="s">
        <v>1067</v>
      </c>
      <c r="D1500" s="151">
        <v>39.19</v>
      </c>
    </row>
    <row r="1501" spans="1:4" x14ac:dyDescent="0.3">
      <c r="A1501" s="152" t="s">
        <v>2339</v>
      </c>
      <c r="B1501" s="153" t="s">
        <v>2338</v>
      </c>
      <c r="C1501" s="152" t="s">
        <v>1067</v>
      </c>
      <c r="D1501" s="151">
        <v>63.14</v>
      </c>
    </row>
    <row r="1502" spans="1:4" x14ac:dyDescent="0.3">
      <c r="A1502" s="152" t="s">
        <v>2337</v>
      </c>
      <c r="B1502" s="153" t="s">
        <v>2336</v>
      </c>
      <c r="C1502" s="152" t="s">
        <v>1067</v>
      </c>
      <c r="D1502" s="151">
        <v>24.7</v>
      </c>
    </row>
    <row r="1503" spans="1:4" x14ac:dyDescent="0.3">
      <c r="A1503" s="152" t="s">
        <v>2335</v>
      </c>
      <c r="B1503" s="153" t="s">
        <v>2334</v>
      </c>
      <c r="C1503" s="152" t="s">
        <v>1067</v>
      </c>
      <c r="D1503" s="151">
        <v>1.24</v>
      </c>
    </row>
    <row r="1504" spans="1:4" x14ac:dyDescent="0.3">
      <c r="A1504" s="152" t="s">
        <v>2333</v>
      </c>
      <c r="B1504" s="153" t="s">
        <v>2332</v>
      </c>
      <c r="C1504" s="152" t="s">
        <v>1067</v>
      </c>
      <c r="D1504" s="151">
        <v>12.26</v>
      </c>
    </row>
    <row r="1505" spans="1:4" x14ac:dyDescent="0.3">
      <c r="A1505" s="152" t="s">
        <v>2331</v>
      </c>
      <c r="B1505" s="153" t="s">
        <v>2330</v>
      </c>
      <c r="C1505" s="152" t="s">
        <v>1067</v>
      </c>
      <c r="D1505" s="151">
        <v>36.22</v>
      </c>
    </row>
    <row r="1506" spans="1:4" x14ac:dyDescent="0.3">
      <c r="A1506" s="152" t="s">
        <v>2329</v>
      </c>
      <c r="B1506" s="153" t="s">
        <v>2328</v>
      </c>
      <c r="C1506" s="152" t="s">
        <v>1067</v>
      </c>
      <c r="D1506" s="151">
        <v>71.27</v>
      </c>
    </row>
    <row r="1507" spans="1:4" x14ac:dyDescent="0.3">
      <c r="A1507" s="152" t="s">
        <v>2327</v>
      </c>
      <c r="B1507" s="153" t="s">
        <v>2326</v>
      </c>
      <c r="C1507" s="152" t="s">
        <v>1067</v>
      </c>
      <c r="D1507" s="151">
        <v>50.94</v>
      </c>
    </row>
    <row r="1508" spans="1:4" x14ac:dyDescent="0.3">
      <c r="A1508" s="152" t="s">
        <v>2325</v>
      </c>
      <c r="B1508" s="153" t="s">
        <v>2324</v>
      </c>
      <c r="C1508" s="152" t="s">
        <v>1067</v>
      </c>
      <c r="D1508" s="151">
        <v>163.44</v>
      </c>
    </row>
    <row r="1509" spans="1:4" x14ac:dyDescent="0.3">
      <c r="A1509" s="152" t="s">
        <v>2323</v>
      </c>
      <c r="B1509" s="153" t="s">
        <v>2322</v>
      </c>
      <c r="C1509" s="152" t="s">
        <v>1067</v>
      </c>
      <c r="D1509" s="151">
        <v>208.34</v>
      </c>
    </row>
    <row r="1510" spans="1:4" x14ac:dyDescent="0.3">
      <c r="A1510" s="152" t="s">
        <v>2321</v>
      </c>
      <c r="B1510" s="153" t="s">
        <v>2320</v>
      </c>
      <c r="C1510" s="152" t="s">
        <v>1067</v>
      </c>
      <c r="D1510" s="151">
        <v>71.27</v>
      </c>
    </row>
    <row r="1511" spans="1:4" x14ac:dyDescent="0.3">
      <c r="A1511" s="152" t="s">
        <v>2319</v>
      </c>
      <c r="B1511" s="153" t="s">
        <v>2318</v>
      </c>
      <c r="C1511" s="152" t="s">
        <v>1067</v>
      </c>
      <c r="D1511" s="151">
        <v>50.94</v>
      </c>
    </row>
    <row r="1512" spans="1:4" x14ac:dyDescent="0.3">
      <c r="A1512" s="152" t="s">
        <v>2317</v>
      </c>
      <c r="B1512" s="153" t="s">
        <v>2316</v>
      </c>
      <c r="C1512" s="152" t="s">
        <v>1067</v>
      </c>
      <c r="D1512" s="151">
        <v>95.75</v>
      </c>
    </row>
    <row r="1513" spans="1:4" x14ac:dyDescent="0.3">
      <c r="A1513" s="152" t="s">
        <v>2315</v>
      </c>
      <c r="B1513" s="153" t="s">
        <v>2314</v>
      </c>
      <c r="C1513" s="152" t="s">
        <v>1067</v>
      </c>
      <c r="D1513" s="151">
        <v>140.63999999999999</v>
      </c>
    </row>
    <row r="1514" spans="1:4" x14ac:dyDescent="0.3">
      <c r="A1514" s="152" t="s">
        <v>2313</v>
      </c>
      <c r="B1514" s="153" t="s">
        <v>2312</v>
      </c>
      <c r="C1514" s="152" t="s">
        <v>1067</v>
      </c>
      <c r="D1514" s="151">
        <v>110.93</v>
      </c>
    </row>
    <row r="1515" spans="1:4" x14ac:dyDescent="0.3">
      <c r="A1515" s="152" t="s">
        <v>2311</v>
      </c>
      <c r="B1515" s="153" t="s">
        <v>2310</v>
      </c>
      <c r="C1515" s="152" t="s">
        <v>1067</v>
      </c>
      <c r="D1515" s="151">
        <v>127.51</v>
      </c>
    </row>
    <row r="1516" spans="1:4" x14ac:dyDescent="0.3">
      <c r="A1516" s="152" t="s">
        <v>2309</v>
      </c>
      <c r="B1516" s="153" t="s">
        <v>2308</v>
      </c>
      <c r="C1516" s="152" t="s">
        <v>1067</v>
      </c>
      <c r="D1516" s="151">
        <v>357.58</v>
      </c>
    </row>
    <row r="1517" spans="1:4" x14ac:dyDescent="0.3">
      <c r="A1517" s="152" t="s">
        <v>2307</v>
      </c>
      <c r="B1517" s="153" t="s">
        <v>2306</v>
      </c>
      <c r="C1517" s="152" t="s">
        <v>1067</v>
      </c>
      <c r="D1517" s="151">
        <v>402.47</v>
      </c>
    </row>
    <row r="1518" spans="1:4" x14ac:dyDescent="0.3">
      <c r="A1518" s="152" t="s">
        <v>2305</v>
      </c>
      <c r="B1518" s="153" t="s">
        <v>2304</v>
      </c>
      <c r="C1518" s="152" t="s">
        <v>1067</v>
      </c>
      <c r="D1518" s="151">
        <v>73.31</v>
      </c>
    </row>
    <row r="1519" spans="1:4" x14ac:dyDescent="0.3">
      <c r="A1519" s="152" t="s">
        <v>2303</v>
      </c>
      <c r="B1519" s="153" t="s">
        <v>2302</v>
      </c>
      <c r="C1519" s="152" t="s">
        <v>1067</v>
      </c>
      <c r="D1519" s="151">
        <v>54.88</v>
      </c>
    </row>
    <row r="1520" spans="1:4" x14ac:dyDescent="0.3">
      <c r="A1520" s="152" t="s">
        <v>2301</v>
      </c>
      <c r="B1520" s="153" t="s">
        <v>2300</v>
      </c>
      <c r="C1520" s="152" t="s">
        <v>1067</v>
      </c>
      <c r="D1520" s="151">
        <v>284.87</v>
      </c>
    </row>
    <row r="1521" spans="1:4" x14ac:dyDescent="0.3">
      <c r="A1521" s="152" t="s">
        <v>2299</v>
      </c>
      <c r="B1521" s="153" t="s">
        <v>2298</v>
      </c>
      <c r="C1521" s="152" t="s">
        <v>1067</v>
      </c>
      <c r="D1521" s="151">
        <v>329.76</v>
      </c>
    </row>
    <row r="1522" spans="1:4" x14ac:dyDescent="0.3">
      <c r="A1522" s="152" t="s">
        <v>2297</v>
      </c>
      <c r="B1522" s="153" t="s">
        <v>2296</v>
      </c>
      <c r="C1522" s="152" t="s">
        <v>1067</v>
      </c>
      <c r="D1522" s="151">
        <v>59.13</v>
      </c>
    </row>
    <row r="1523" spans="1:4" x14ac:dyDescent="0.3">
      <c r="A1523" s="152" t="s">
        <v>2295</v>
      </c>
      <c r="B1523" s="153" t="s">
        <v>2294</v>
      </c>
      <c r="C1523" s="152" t="s">
        <v>1067</v>
      </c>
      <c r="D1523" s="151">
        <v>27.49</v>
      </c>
    </row>
    <row r="1524" spans="1:4" x14ac:dyDescent="0.3">
      <c r="A1524" s="152" t="s">
        <v>2293</v>
      </c>
      <c r="B1524" s="153" t="s">
        <v>2292</v>
      </c>
      <c r="C1524" s="152" t="s">
        <v>1067</v>
      </c>
      <c r="D1524" s="151">
        <v>682.18</v>
      </c>
    </row>
    <row r="1525" spans="1:4" x14ac:dyDescent="0.3">
      <c r="A1525" s="152" t="s">
        <v>2291</v>
      </c>
      <c r="B1525" s="153" t="s">
        <v>2290</v>
      </c>
      <c r="C1525" s="152" t="s">
        <v>1067</v>
      </c>
      <c r="D1525" s="151">
        <v>727.07</v>
      </c>
    </row>
    <row r="1526" spans="1:4" x14ac:dyDescent="0.3">
      <c r="A1526" s="152" t="s">
        <v>2289</v>
      </c>
      <c r="B1526" s="153" t="s">
        <v>2288</v>
      </c>
      <c r="C1526" s="152" t="s">
        <v>1067</v>
      </c>
      <c r="D1526" s="151">
        <v>52.01</v>
      </c>
    </row>
    <row r="1527" spans="1:4" x14ac:dyDescent="0.3">
      <c r="A1527" s="152" t="s">
        <v>2287</v>
      </c>
      <c r="B1527" s="153" t="s">
        <v>2286</v>
      </c>
      <c r="C1527" s="152" t="s">
        <v>1067</v>
      </c>
      <c r="D1527" s="151">
        <v>15.41</v>
      </c>
    </row>
    <row r="1528" spans="1:4" x14ac:dyDescent="0.3">
      <c r="A1528" s="152" t="s">
        <v>2285</v>
      </c>
      <c r="B1528" s="153" t="s">
        <v>2284</v>
      </c>
      <c r="C1528" s="152" t="s">
        <v>1067</v>
      </c>
      <c r="D1528" s="151">
        <v>16.579999999999998</v>
      </c>
    </row>
    <row r="1529" spans="1:4" x14ac:dyDescent="0.3">
      <c r="A1529" s="152" t="s">
        <v>2283</v>
      </c>
      <c r="B1529" s="153" t="s">
        <v>2282</v>
      </c>
      <c r="C1529" s="152" t="s">
        <v>1067</v>
      </c>
      <c r="D1529" s="151">
        <v>61.47</v>
      </c>
    </row>
    <row r="1530" spans="1:4" x14ac:dyDescent="0.3">
      <c r="A1530" s="152" t="s">
        <v>2281</v>
      </c>
      <c r="B1530" s="153" t="s">
        <v>2280</v>
      </c>
      <c r="C1530" s="152" t="s">
        <v>1067</v>
      </c>
      <c r="D1530" s="151">
        <v>1.88</v>
      </c>
    </row>
    <row r="1531" spans="1:4" x14ac:dyDescent="0.3">
      <c r="A1531" s="152" t="s">
        <v>2279</v>
      </c>
      <c r="B1531" s="153" t="s">
        <v>2278</v>
      </c>
      <c r="C1531" s="152" t="s">
        <v>1067</v>
      </c>
      <c r="D1531" s="151">
        <v>4.07</v>
      </c>
    </row>
    <row r="1532" spans="1:4" x14ac:dyDescent="0.3">
      <c r="A1532" s="152" t="s">
        <v>2277</v>
      </c>
      <c r="B1532" s="153" t="s">
        <v>2276</v>
      </c>
      <c r="C1532" s="152" t="s">
        <v>1067</v>
      </c>
      <c r="D1532" s="151">
        <v>4.07</v>
      </c>
    </row>
    <row r="1533" spans="1:4" x14ac:dyDescent="0.3">
      <c r="A1533" s="152" t="s">
        <v>2275</v>
      </c>
      <c r="B1533" s="153" t="s">
        <v>2274</v>
      </c>
      <c r="C1533" s="152" t="s">
        <v>1067</v>
      </c>
      <c r="D1533" s="151">
        <v>4.07</v>
      </c>
    </row>
    <row r="1534" spans="1:4" x14ac:dyDescent="0.3">
      <c r="A1534" s="152" t="s">
        <v>2273</v>
      </c>
      <c r="B1534" s="153" t="s">
        <v>2272</v>
      </c>
      <c r="C1534" s="152" t="s">
        <v>1067</v>
      </c>
      <c r="D1534" s="151">
        <v>2.0499999999999998</v>
      </c>
    </row>
    <row r="1535" spans="1:4" x14ac:dyDescent="0.3">
      <c r="A1535" s="152" t="s">
        <v>2271</v>
      </c>
      <c r="B1535" s="153" t="s">
        <v>2270</v>
      </c>
      <c r="C1535" s="152" t="s">
        <v>1067</v>
      </c>
      <c r="D1535" s="151">
        <v>4.43</v>
      </c>
    </row>
    <row r="1536" spans="1:4" x14ac:dyDescent="0.3">
      <c r="A1536" s="152" t="s">
        <v>2269</v>
      </c>
      <c r="B1536" s="153" t="s">
        <v>2268</v>
      </c>
      <c r="C1536" s="152" t="s">
        <v>1067</v>
      </c>
      <c r="D1536" s="151">
        <v>4.43</v>
      </c>
    </row>
    <row r="1537" spans="1:4" x14ac:dyDescent="0.3">
      <c r="A1537" s="152" t="s">
        <v>2267</v>
      </c>
      <c r="B1537" s="153" t="s">
        <v>2266</v>
      </c>
      <c r="C1537" s="152" t="s">
        <v>1067</v>
      </c>
      <c r="D1537" s="151">
        <v>4.43</v>
      </c>
    </row>
    <row r="1538" spans="1:4" x14ac:dyDescent="0.3">
      <c r="A1538" s="152" t="s">
        <v>2265</v>
      </c>
      <c r="B1538" s="153" t="s">
        <v>2264</v>
      </c>
      <c r="C1538" s="152" t="s">
        <v>1067</v>
      </c>
      <c r="D1538" s="151">
        <v>2.34</v>
      </c>
    </row>
    <row r="1539" spans="1:4" x14ac:dyDescent="0.3">
      <c r="A1539" s="152" t="s">
        <v>2263</v>
      </c>
      <c r="B1539" s="153" t="s">
        <v>2262</v>
      </c>
      <c r="C1539" s="152" t="s">
        <v>1067</v>
      </c>
      <c r="D1539" s="151">
        <v>5.07</v>
      </c>
    </row>
    <row r="1540" spans="1:4" x14ac:dyDescent="0.3">
      <c r="A1540" s="152" t="s">
        <v>2261</v>
      </c>
      <c r="B1540" s="153" t="s">
        <v>2260</v>
      </c>
      <c r="C1540" s="152" t="s">
        <v>1067</v>
      </c>
      <c r="D1540" s="151">
        <v>5.07</v>
      </c>
    </row>
    <row r="1541" spans="1:4" x14ac:dyDescent="0.3">
      <c r="A1541" s="152" t="s">
        <v>2259</v>
      </c>
      <c r="B1541" s="153" t="s">
        <v>2258</v>
      </c>
      <c r="C1541" s="152" t="s">
        <v>1067</v>
      </c>
      <c r="D1541" s="151">
        <v>5.07</v>
      </c>
    </row>
    <row r="1542" spans="1:4" x14ac:dyDescent="0.3">
      <c r="A1542" s="152" t="s">
        <v>2257</v>
      </c>
      <c r="B1542" s="153" t="s">
        <v>2256</v>
      </c>
      <c r="C1542" s="152" t="s">
        <v>1067</v>
      </c>
      <c r="D1542" s="151">
        <v>69.48</v>
      </c>
    </row>
    <row r="1543" spans="1:4" x14ac:dyDescent="0.3">
      <c r="A1543" s="152" t="s">
        <v>2255</v>
      </c>
      <c r="B1543" s="153" t="s">
        <v>2254</v>
      </c>
      <c r="C1543" s="152" t="s">
        <v>1067</v>
      </c>
      <c r="D1543" s="151">
        <v>75.22</v>
      </c>
    </row>
    <row r="1544" spans="1:4" x14ac:dyDescent="0.3">
      <c r="A1544" s="152" t="s">
        <v>2253</v>
      </c>
      <c r="B1544" s="153" t="s">
        <v>2252</v>
      </c>
      <c r="C1544" s="152" t="s">
        <v>1067</v>
      </c>
      <c r="D1544" s="151">
        <v>240.64</v>
      </c>
    </row>
    <row r="1545" spans="1:4" x14ac:dyDescent="0.3">
      <c r="A1545" s="152" t="s">
        <v>2251</v>
      </c>
      <c r="B1545" s="153" t="s">
        <v>2250</v>
      </c>
      <c r="C1545" s="152" t="s">
        <v>1067</v>
      </c>
      <c r="D1545" s="151">
        <v>273.52</v>
      </c>
    </row>
    <row r="1546" spans="1:4" x14ac:dyDescent="0.3">
      <c r="A1546" s="152" t="s">
        <v>2249</v>
      </c>
      <c r="B1546" s="153" t="s">
        <v>2248</v>
      </c>
      <c r="C1546" s="152" t="s">
        <v>959</v>
      </c>
      <c r="D1546" s="151">
        <v>5.14</v>
      </c>
    </row>
    <row r="1547" spans="1:4" x14ac:dyDescent="0.3">
      <c r="A1547" s="152" t="s">
        <v>2247</v>
      </c>
      <c r="B1547" s="153" t="s">
        <v>2246</v>
      </c>
      <c r="C1547" s="152" t="s">
        <v>1067</v>
      </c>
      <c r="D1547" s="151">
        <v>79.209999999999994</v>
      </c>
    </row>
    <row r="1548" spans="1:4" x14ac:dyDescent="0.3">
      <c r="A1548" s="152" t="s">
        <v>2245</v>
      </c>
      <c r="B1548" s="153" t="s">
        <v>2244</v>
      </c>
      <c r="C1548" s="152" t="s">
        <v>1067</v>
      </c>
      <c r="D1548" s="151">
        <v>95.2</v>
      </c>
    </row>
    <row r="1549" spans="1:4" x14ac:dyDescent="0.3">
      <c r="A1549" s="152" t="s">
        <v>2243</v>
      </c>
      <c r="B1549" s="153" t="s">
        <v>2242</v>
      </c>
      <c r="C1549" s="152" t="s">
        <v>1067</v>
      </c>
      <c r="D1549" s="151">
        <v>272.16000000000003</v>
      </c>
    </row>
    <row r="1550" spans="1:4" x14ac:dyDescent="0.3">
      <c r="A1550" s="152" t="s">
        <v>2241</v>
      </c>
      <c r="B1550" s="153" t="s">
        <v>2240</v>
      </c>
      <c r="C1550" s="152" t="s">
        <v>1067</v>
      </c>
      <c r="D1550" s="151">
        <v>305.02999999999997</v>
      </c>
    </row>
    <row r="1551" spans="1:4" x14ac:dyDescent="0.3">
      <c r="A1551" s="152" t="s">
        <v>2239</v>
      </c>
      <c r="B1551" s="153" t="s">
        <v>2238</v>
      </c>
      <c r="C1551" s="152" t="s">
        <v>959</v>
      </c>
      <c r="D1551" s="151">
        <v>5.73</v>
      </c>
    </row>
    <row r="1552" spans="1:4" x14ac:dyDescent="0.3">
      <c r="A1552" s="152" t="s">
        <v>2237</v>
      </c>
      <c r="B1552" s="153" t="s">
        <v>2236</v>
      </c>
      <c r="C1552" s="152" t="s">
        <v>1067</v>
      </c>
      <c r="D1552" s="151">
        <v>68.34</v>
      </c>
    </row>
    <row r="1553" spans="1:4" x14ac:dyDescent="0.3">
      <c r="A1553" s="152" t="s">
        <v>2235</v>
      </c>
      <c r="B1553" s="153" t="s">
        <v>2234</v>
      </c>
      <c r="C1553" s="152" t="s">
        <v>1067</v>
      </c>
      <c r="D1553" s="151">
        <v>69.13</v>
      </c>
    </row>
    <row r="1554" spans="1:4" x14ac:dyDescent="0.3">
      <c r="A1554" s="152" t="s">
        <v>2233</v>
      </c>
      <c r="B1554" s="153" t="s">
        <v>2232</v>
      </c>
      <c r="C1554" s="152" t="s">
        <v>1067</v>
      </c>
      <c r="D1554" s="151">
        <v>227.14</v>
      </c>
    </row>
    <row r="1555" spans="1:4" x14ac:dyDescent="0.3">
      <c r="A1555" s="152" t="s">
        <v>2231</v>
      </c>
      <c r="B1555" s="153" t="s">
        <v>2230</v>
      </c>
      <c r="C1555" s="152" t="s">
        <v>1067</v>
      </c>
      <c r="D1555" s="151">
        <v>260.02</v>
      </c>
    </row>
    <row r="1556" spans="1:4" x14ac:dyDescent="0.3">
      <c r="A1556" s="152" t="s">
        <v>2229</v>
      </c>
      <c r="B1556" s="153" t="s">
        <v>2228</v>
      </c>
      <c r="C1556" s="152" t="s">
        <v>959</v>
      </c>
      <c r="D1556" s="151">
        <v>4.8899999999999997</v>
      </c>
    </row>
    <row r="1557" spans="1:4" x14ac:dyDescent="0.3">
      <c r="A1557" s="152" t="s">
        <v>2227</v>
      </c>
      <c r="B1557" s="153" t="s">
        <v>2226</v>
      </c>
      <c r="C1557" s="152" t="s">
        <v>1067</v>
      </c>
      <c r="D1557" s="151">
        <v>75.34</v>
      </c>
    </row>
    <row r="1558" spans="1:4" x14ac:dyDescent="0.3">
      <c r="A1558" s="152" t="s">
        <v>2225</v>
      </c>
      <c r="B1558" s="153" t="s">
        <v>2224</v>
      </c>
      <c r="C1558" s="152" t="s">
        <v>1067</v>
      </c>
      <c r="D1558" s="151">
        <v>82.78</v>
      </c>
    </row>
    <row r="1559" spans="1:4" x14ac:dyDescent="0.3">
      <c r="A1559" s="152" t="s">
        <v>2223</v>
      </c>
      <c r="B1559" s="153" t="s">
        <v>2222</v>
      </c>
      <c r="C1559" s="152" t="s">
        <v>1067</v>
      </c>
      <c r="D1559" s="151">
        <v>304.19</v>
      </c>
    </row>
    <row r="1560" spans="1:4" x14ac:dyDescent="0.3">
      <c r="A1560" s="152" t="s">
        <v>2221</v>
      </c>
      <c r="B1560" s="153" t="s">
        <v>2220</v>
      </c>
      <c r="C1560" s="152" t="s">
        <v>1067</v>
      </c>
      <c r="D1560" s="151">
        <v>337.06</v>
      </c>
    </row>
    <row r="1561" spans="1:4" x14ac:dyDescent="0.3">
      <c r="A1561" s="152" t="s">
        <v>2219</v>
      </c>
      <c r="B1561" s="153" t="s">
        <v>2218</v>
      </c>
      <c r="C1561" s="152" t="s">
        <v>959</v>
      </c>
      <c r="D1561" s="151">
        <v>6.34</v>
      </c>
    </row>
    <row r="1562" spans="1:4" x14ac:dyDescent="0.3">
      <c r="A1562" s="152" t="s">
        <v>2217</v>
      </c>
      <c r="B1562" s="153" t="s">
        <v>2216</v>
      </c>
      <c r="C1562" s="152" t="s">
        <v>1067</v>
      </c>
      <c r="D1562" s="151">
        <v>57.55</v>
      </c>
    </row>
    <row r="1563" spans="1:4" x14ac:dyDescent="0.3">
      <c r="A1563" s="152" t="s">
        <v>2215</v>
      </c>
      <c r="B1563" s="153" t="s">
        <v>2214</v>
      </c>
      <c r="C1563" s="152" t="s">
        <v>1067</v>
      </c>
      <c r="D1563" s="151">
        <v>48.09</v>
      </c>
    </row>
    <row r="1564" spans="1:4" x14ac:dyDescent="0.3">
      <c r="A1564" s="152" t="s">
        <v>2213</v>
      </c>
      <c r="B1564" s="153" t="s">
        <v>2212</v>
      </c>
      <c r="C1564" s="152" t="s">
        <v>1067</v>
      </c>
      <c r="D1564" s="151">
        <v>269.5</v>
      </c>
    </row>
    <row r="1565" spans="1:4" x14ac:dyDescent="0.3">
      <c r="A1565" s="152" t="s">
        <v>2211</v>
      </c>
      <c r="B1565" s="153" t="s">
        <v>2210</v>
      </c>
      <c r="C1565" s="152" t="s">
        <v>1067</v>
      </c>
      <c r="D1565" s="151">
        <v>302.38</v>
      </c>
    </row>
    <row r="1566" spans="1:4" x14ac:dyDescent="0.3">
      <c r="A1566" s="152" t="s">
        <v>2209</v>
      </c>
      <c r="B1566" s="153" t="s">
        <v>2208</v>
      </c>
      <c r="C1566" s="152" t="s">
        <v>959</v>
      </c>
      <c r="D1566" s="151">
        <v>5.68</v>
      </c>
    </row>
    <row r="1567" spans="1:4" x14ac:dyDescent="0.3">
      <c r="A1567" s="152" t="s">
        <v>2207</v>
      </c>
      <c r="B1567" s="153" t="s">
        <v>2206</v>
      </c>
      <c r="C1567" s="152" t="s">
        <v>1067</v>
      </c>
      <c r="D1567" s="151">
        <v>155.1</v>
      </c>
    </row>
    <row r="1568" spans="1:4" x14ac:dyDescent="0.3">
      <c r="A1568" s="152" t="s">
        <v>2205</v>
      </c>
      <c r="B1568" s="153" t="s">
        <v>2204</v>
      </c>
      <c r="C1568" s="152" t="s">
        <v>1067</v>
      </c>
      <c r="D1568" s="151">
        <v>199.27</v>
      </c>
    </row>
    <row r="1569" spans="1:4" x14ac:dyDescent="0.3">
      <c r="A1569" s="152" t="s">
        <v>2203</v>
      </c>
      <c r="B1569" s="153" t="s">
        <v>2202</v>
      </c>
      <c r="C1569" s="152" t="s">
        <v>1067</v>
      </c>
      <c r="D1569" s="151">
        <v>557.95000000000005</v>
      </c>
    </row>
    <row r="1570" spans="1:4" x14ac:dyDescent="0.3">
      <c r="A1570" s="152" t="s">
        <v>2201</v>
      </c>
      <c r="B1570" s="153" t="s">
        <v>2200</v>
      </c>
      <c r="C1570" s="152" t="s">
        <v>1067</v>
      </c>
      <c r="D1570" s="151">
        <v>602.71</v>
      </c>
    </row>
    <row r="1571" spans="1:4" x14ac:dyDescent="0.3">
      <c r="A1571" s="152" t="s">
        <v>2199</v>
      </c>
      <c r="B1571" s="153" t="s">
        <v>2198</v>
      </c>
      <c r="C1571" s="152" t="s">
        <v>959</v>
      </c>
      <c r="D1571" s="151">
        <v>11.33</v>
      </c>
    </row>
    <row r="1572" spans="1:4" x14ac:dyDescent="0.3">
      <c r="A1572" s="152" t="s">
        <v>2197</v>
      </c>
      <c r="B1572" s="153" t="s">
        <v>2196</v>
      </c>
      <c r="C1572" s="152" t="s">
        <v>1067</v>
      </c>
      <c r="D1572" s="151">
        <v>92.67</v>
      </c>
    </row>
    <row r="1573" spans="1:4" x14ac:dyDescent="0.3">
      <c r="A1573" s="152" t="s">
        <v>2195</v>
      </c>
      <c r="B1573" s="153" t="s">
        <v>2194</v>
      </c>
      <c r="C1573" s="152" t="s">
        <v>1067</v>
      </c>
      <c r="D1573" s="151">
        <v>116.55</v>
      </c>
    </row>
    <row r="1574" spans="1:4" x14ac:dyDescent="0.3">
      <c r="A1574" s="152" t="s">
        <v>2193</v>
      </c>
      <c r="B1574" s="153" t="s">
        <v>2192</v>
      </c>
      <c r="C1574" s="152" t="s">
        <v>1067</v>
      </c>
      <c r="D1574" s="151">
        <v>365.28</v>
      </c>
    </row>
    <row r="1575" spans="1:4" x14ac:dyDescent="0.3">
      <c r="A1575" s="152" t="s">
        <v>2191</v>
      </c>
      <c r="B1575" s="153" t="s">
        <v>2190</v>
      </c>
      <c r="C1575" s="152" t="s">
        <v>1067</v>
      </c>
      <c r="D1575" s="151">
        <v>398.16</v>
      </c>
    </row>
    <row r="1576" spans="1:4" x14ac:dyDescent="0.3">
      <c r="A1576" s="152" t="s">
        <v>2189</v>
      </c>
      <c r="B1576" s="153" t="s">
        <v>2188</v>
      </c>
      <c r="C1576" s="152" t="s">
        <v>959</v>
      </c>
      <c r="D1576" s="151">
        <v>7.49</v>
      </c>
    </row>
    <row r="1577" spans="1:4" x14ac:dyDescent="0.3">
      <c r="A1577" s="152" t="s">
        <v>2187</v>
      </c>
      <c r="B1577" s="153" t="s">
        <v>2186</v>
      </c>
      <c r="C1577" s="152" t="s">
        <v>1067</v>
      </c>
      <c r="D1577" s="151">
        <v>93.13</v>
      </c>
    </row>
    <row r="1578" spans="1:4" x14ac:dyDescent="0.3">
      <c r="A1578" s="152" t="s">
        <v>2185</v>
      </c>
      <c r="B1578" s="153" t="s">
        <v>2184</v>
      </c>
      <c r="C1578" s="152" t="s">
        <v>1067</v>
      </c>
      <c r="D1578" s="151">
        <v>117.44</v>
      </c>
    </row>
    <row r="1579" spans="1:4" x14ac:dyDescent="0.3">
      <c r="A1579" s="152" t="s">
        <v>2183</v>
      </c>
      <c r="B1579" s="153" t="s">
        <v>2182</v>
      </c>
      <c r="C1579" s="152" t="s">
        <v>1067</v>
      </c>
      <c r="D1579" s="151">
        <v>374.04</v>
      </c>
    </row>
    <row r="1580" spans="1:4" x14ac:dyDescent="0.3">
      <c r="A1580" s="152" t="s">
        <v>2181</v>
      </c>
      <c r="B1580" s="153" t="s">
        <v>2180</v>
      </c>
      <c r="C1580" s="152" t="s">
        <v>1067</v>
      </c>
      <c r="D1580" s="151">
        <v>406.91</v>
      </c>
    </row>
    <row r="1581" spans="1:4" x14ac:dyDescent="0.3">
      <c r="A1581" s="152" t="s">
        <v>2179</v>
      </c>
      <c r="B1581" s="153" t="s">
        <v>2178</v>
      </c>
      <c r="C1581" s="152" t="s">
        <v>959</v>
      </c>
      <c r="D1581" s="151">
        <v>7.65</v>
      </c>
    </row>
    <row r="1582" spans="1:4" x14ac:dyDescent="0.3">
      <c r="A1582" s="152" t="s">
        <v>2177</v>
      </c>
      <c r="B1582" s="153" t="s">
        <v>2176</v>
      </c>
      <c r="C1582" s="152" t="s">
        <v>1067</v>
      </c>
      <c r="D1582" s="151">
        <v>164.87</v>
      </c>
    </row>
    <row r="1583" spans="1:4" x14ac:dyDescent="0.3">
      <c r="A1583" s="152" t="s">
        <v>2175</v>
      </c>
      <c r="B1583" s="153" t="s">
        <v>2174</v>
      </c>
      <c r="C1583" s="152" t="s">
        <v>1067</v>
      </c>
      <c r="D1583" s="151">
        <v>271.20999999999998</v>
      </c>
    </row>
    <row r="1584" spans="1:4" x14ac:dyDescent="0.3">
      <c r="A1584" s="152" t="s">
        <v>2173</v>
      </c>
      <c r="B1584" s="153" t="s">
        <v>2172</v>
      </c>
      <c r="C1584" s="152" t="s">
        <v>1067</v>
      </c>
      <c r="D1584" s="151">
        <v>519.94000000000005</v>
      </c>
    </row>
    <row r="1585" spans="1:4" x14ac:dyDescent="0.3">
      <c r="A1585" s="152" t="s">
        <v>2171</v>
      </c>
      <c r="B1585" s="153" t="s">
        <v>2170</v>
      </c>
      <c r="C1585" s="152" t="s">
        <v>1067</v>
      </c>
      <c r="D1585" s="151">
        <v>552.82000000000005</v>
      </c>
    </row>
    <row r="1586" spans="1:4" x14ac:dyDescent="0.3">
      <c r="A1586" s="152" t="s">
        <v>2169</v>
      </c>
      <c r="B1586" s="153" t="s">
        <v>2168</v>
      </c>
      <c r="C1586" s="152" t="s">
        <v>959</v>
      </c>
      <c r="D1586" s="151">
        <v>10.39</v>
      </c>
    </row>
    <row r="1587" spans="1:4" x14ac:dyDescent="0.3">
      <c r="A1587" s="152" t="s">
        <v>2167</v>
      </c>
      <c r="B1587" s="153" t="s">
        <v>2166</v>
      </c>
      <c r="C1587" s="152" t="s">
        <v>1067</v>
      </c>
      <c r="D1587" s="151">
        <v>60.37</v>
      </c>
    </row>
    <row r="1588" spans="1:4" x14ac:dyDescent="0.3">
      <c r="A1588" s="152" t="s">
        <v>2165</v>
      </c>
      <c r="B1588" s="153" t="s">
        <v>2164</v>
      </c>
      <c r="C1588" s="152" t="s">
        <v>1067</v>
      </c>
      <c r="D1588" s="151">
        <v>56.49</v>
      </c>
    </row>
    <row r="1589" spans="1:4" x14ac:dyDescent="0.3">
      <c r="A1589" s="152" t="s">
        <v>2163</v>
      </c>
      <c r="B1589" s="153" t="s">
        <v>2162</v>
      </c>
      <c r="C1589" s="152" t="s">
        <v>1067</v>
      </c>
      <c r="D1589" s="151">
        <v>199.12</v>
      </c>
    </row>
    <row r="1590" spans="1:4" x14ac:dyDescent="0.3">
      <c r="A1590" s="152" t="s">
        <v>2161</v>
      </c>
      <c r="B1590" s="153" t="s">
        <v>2160</v>
      </c>
      <c r="C1590" s="152" t="s">
        <v>1067</v>
      </c>
      <c r="D1590" s="151">
        <v>232</v>
      </c>
    </row>
    <row r="1591" spans="1:4" x14ac:dyDescent="0.3">
      <c r="A1591" s="152" t="s">
        <v>2159</v>
      </c>
      <c r="B1591" s="153" t="s">
        <v>2158</v>
      </c>
      <c r="C1591" s="152" t="s">
        <v>959</v>
      </c>
      <c r="D1591" s="151">
        <v>4.3600000000000003</v>
      </c>
    </row>
    <row r="1592" spans="1:4" x14ac:dyDescent="0.3">
      <c r="A1592" s="152" t="s">
        <v>2157</v>
      </c>
      <c r="B1592" s="153" t="s">
        <v>2156</v>
      </c>
      <c r="C1592" s="152" t="s">
        <v>1067</v>
      </c>
      <c r="D1592" s="151">
        <v>71.64</v>
      </c>
    </row>
    <row r="1593" spans="1:4" x14ac:dyDescent="0.3">
      <c r="A1593" s="152" t="s">
        <v>2155</v>
      </c>
      <c r="B1593" s="153" t="s">
        <v>2154</v>
      </c>
      <c r="C1593" s="152" t="s">
        <v>1067</v>
      </c>
      <c r="D1593" s="151">
        <v>79.64</v>
      </c>
    </row>
    <row r="1594" spans="1:4" x14ac:dyDescent="0.3">
      <c r="A1594" s="152" t="s">
        <v>2153</v>
      </c>
      <c r="B1594" s="153" t="s">
        <v>2152</v>
      </c>
      <c r="C1594" s="152" t="s">
        <v>1067</v>
      </c>
      <c r="D1594" s="151">
        <v>250.46</v>
      </c>
    </row>
    <row r="1595" spans="1:4" x14ac:dyDescent="0.3">
      <c r="A1595" s="152" t="s">
        <v>2151</v>
      </c>
      <c r="B1595" s="153" t="s">
        <v>2150</v>
      </c>
      <c r="C1595" s="152" t="s">
        <v>1067</v>
      </c>
      <c r="D1595" s="151">
        <v>283.33999999999997</v>
      </c>
    </row>
    <row r="1596" spans="1:4" x14ac:dyDescent="0.3">
      <c r="A1596" s="152" t="s">
        <v>2149</v>
      </c>
      <c r="B1596" s="153" t="s">
        <v>2148</v>
      </c>
      <c r="C1596" s="152" t="s">
        <v>959</v>
      </c>
      <c r="D1596" s="151">
        <v>5.33</v>
      </c>
    </row>
    <row r="1597" spans="1:4" x14ac:dyDescent="0.3">
      <c r="A1597" s="152" t="s">
        <v>2147</v>
      </c>
      <c r="B1597" s="153" t="s">
        <v>2146</v>
      </c>
      <c r="C1597" s="152" t="s">
        <v>1067</v>
      </c>
      <c r="D1597" s="151">
        <v>76.2</v>
      </c>
    </row>
    <row r="1598" spans="1:4" x14ac:dyDescent="0.3">
      <c r="A1598" s="152" t="s">
        <v>2145</v>
      </c>
      <c r="B1598" s="153" t="s">
        <v>2144</v>
      </c>
      <c r="C1598" s="152" t="s">
        <v>1067</v>
      </c>
      <c r="D1598" s="151">
        <v>89.02</v>
      </c>
    </row>
    <row r="1599" spans="1:4" x14ac:dyDescent="0.3">
      <c r="A1599" s="152" t="s">
        <v>2143</v>
      </c>
      <c r="B1599" s="153" t="s">
        <v>2142</v>
      </c>
      <c r="C1599" s="152" t="s">
        <v>1067</v>
      </c>
      <c r="D1599" s="151">
        <v>301.17</v>
      </c>
    </row>
    <row r="1600" spans="1:4" x14ac:dyDescent="0.3">
      <c r="A1600" s="152" t="s">
        <v>2141</v>
      </c>
      <c r="B1600" s="153" t="s">
        <v>2140</v>
      </c>
      <c r="C1600" s="152" t="s">
        <v>1067</v>
      </c>
      <c r="D1600" s="151">
        <v>334.05</v>
      </c>
    </row>
    <row r="1601" spans="1:4" x14ac:dyDescent="0.3">
      <c r="A1601" s="152" t="s">
        <v>2139</v>
      </c>
      <c r="B1601" s="153" t="s">
        <v>2138</v>
      </c>
      <c r="C1601" s="152" t="s">
        <v>959</v>
      </c>
      <c r="D1601" s="151">
        <v>6.28</v>
      </c>
    </row>
    <row r="1602" spans="1:4" x14ac:dyDescent="0.3">
      <c r="A1602" s="152" t="s">
        <v>2137</v>
      </c>
      <c r="B1602" s="153" t="s">
        <v>2136</v>
      </c>
      <c r="C1602" s="152" t="s">
        <v>1067</v>
      </c>
      <c r="D1602" s="151">
        <v>129.33000000000001</v>
      </c>
    </row>
    <row r="1603" spans="1:4" x14ac:dyDescent="0.3">
      <c r="A1603" s="152" t="s">
        <v>2135</v>
      </c>
      <c r="B1603" s="153" t="s">
        <v>2134</v>
      </c>
      <c r="C1603" s="152" t="s">
        <v>1067</v>
      </c>
      <c r="D1603" s="151">
        <v>97.98</v>
      </c>
    </row>
    <row r="1604" spans="1:4" x14ac:dyDescent="0.3">
      <c r="A1604" s="152" t="s">
        <v>2133</v>
      </c>
      <c r="B1604" s="153" t="s">
        <v>2132</v>
      </c>
      <c r="C1604" s="152" t="s">
        <v>1067</v>
      </c>
      <c r="D1604" s="151">
        <v>240.21</v>
      </c>
    </row>
    <row r="1605" spans="1:4" x14ac:dyDescent="0.3">
      <c r="A1605" s="152" t="s">
        <v>2131</v>
      </c>
      <c r="B1605" s="153" t="s">
        <v>2130</v>
      </c>
      <c r="C1605" s="152" t="s">
        <v>1067</v>
      </c>
      <c r="D1605" s="151">
        <v>321.86</v>
      </c>
    </row>
    <row r="1606" spans="1:4" x14ac:dyDescent="0.3">
      <c r="A1606" s="152" t="s">
        <v>2129</v>
      </c>
      <c r="B1606" s="153" t="s">
        <v>2128</v>
      </c>
      <c r="C1606" s="152" t="s">
        <v>959</v>
      </c>
      <c r="D1606" s="151">
        <v>5.86</v>
      </c>
    </row>
    <row r="1607" spans="1:4" x14ac:dyDescent="0.3">
      <c r="A1607" s="152" t="s">
        <v>2127</v>
      </c>
      <c r="B1607" s="153" t="s">
        <v>2126</v>
      </c>
      <c r="C1607" s="152" t="s">
        <v>1067</v>
      </c>
      <c r="D1607" s="151">
        <v>144.16</v>
      </c>
    </row>
    <row r="1608" spans="1:4" x14ac:dyDescent="0.3">
      <c r="A1608" s="152" t="s">
        <v>2125</v>
      </c>
      <c r="B1608" s="153" t="s">
        <v>2124</v>
      </c>
      <c r="C1608" s="152" t="s">
        <v>1067</v>
      </c>
      <c r="D1608" s="151">
        <v>128.44</v>
      </c>
    </row>
    <row r="1609" spans="1:4" x14ac:dyDescent="0.3">
      <c r="A1609" s="152" t="s">
        <v>2123</v>
      </c>
      <c r="B1609" s="153" t="s">
        <v>2122</v>
      </c>
      <c r="C1609" s="152" t="s">
        <v>1067</v>
      </c>
      <c r="D1609" s="151">
        <v>297.99</v>
      </c>
    </row>
    <row r="1610" spans="1:4" x14ac:dyDescent="0.3">
      <c r="A1610" s="152" t="s">
        <v>2121</v>
      </c>
      <c r="B1610" s="153" t="s">
        <v>2120</v>
      </c>
      <c r="C1610" s="152" t="s">
        <v>1067</v>
      </c>
      <c r="D1610" s="151">
        <v>379.64</v>
      </c>
    </row>
    <row r="1611" spans="1:4" x14ac:dyDescent="0.3">
      <c r="A1611" s="152" t="s">
        <v>2119</v>
      </c>
      <c r="B1611" s="153" t="s">
        <v>2118</v>
      </c>
      <c r="C1611" s="152" t="s">
        <v>959</v>
      </c>
      <c r="D1611" s="151">
        <v>6.91</v>
      </c>
    </row>
    <row r="1612" spans="1:4" x14ac:dyDescent="0.3">
      <c r="A1612" s="152" t="s">
        <v>2117</v>
      </c>
      <c r="B1612" s="153" t="s">
        <v>2116</v>
      </c>
      <c r="C1612" s="152" t="s">
        <v>1067</v>
      </c>
      <c r="D1612" s="151">
        <v>106.96</v>
      </c>
    </row>
    <row r="1613" spans="1:4" x14ac:dyDescent="0.3">
      <c r="A1613" s="152" t="s">
        <v>2115</v>
      </c>
      <c r="B1613" s="153" t="s">
        <v>2114</v>
      </c>
      <c r="C1613" s="152" t="s">
        <v>1067</v>
      </c>
      <c r="D1613" s="151">
        <v>102.12</v>
      </c>
    </row>
    <row r="1614" spans="1:4" x14ac:dyDescent="0.3">
      <c r="A1614" s="152" t="s">
        <v>2113</v>
      </c>
      <c r="B1614" s="153" t="s">
        <v>2112</v>
      </c>
      <c r="C1614" s="152" t="s">
        <v>1067</v>
      </c>
      <c r="D1614" s="151">
        <v>350.86</v>
      </c>
    </row>
    <row r="1615" spans="1:4" x14ac:dyDescent="0.3">
      <c r="A1615" s="152" t="s">
        <v>2111</v>
      </c>
      <c r="B1615" s="153" t="s">
        <v>2110</v>
      </c>
      <c r="C1615" s="152" t="s">
        <v>1067</v>
      </c>
      <c r="D1615" s="151">
        <v>408.12</v>
      </c>
    </row>
    <row r="1616" spans="1:4" x14ac:dyDescent="0.3">
      <c r="A1616" s="152" t="s">
        <v>2109</v>
      </c>
      <c r="B1616" s="153" t="s">
        <v>2108</v>
      </c>
      <c r="C1616" s="152" t="s">
        <v>959</v>
      </c>
      <c r="D1616" s="151">
        <v>7.43</v>
      </c>
    </row>
    <row r="1617" spans="1:4" x14ac:dyDescent="0.3">
      <c r="A1617" s="152" t="s">
        <v>2107</v>
      </c>
      <c r="B1617" s="153" t="s">
        <v>2106</v>
      </c>
      <c r="C1617" s="152" t="s">
        <v>1067</v>
      </c>
      <c r="D1617" s="151">
        <v>101.37</v>
      </c>
    </row>
    <row r="1618" spans="1:4" x14ac:dyDescent="0.3">
      <c r="A1618" s="152" t="s">
        <v>2105</v>
      </c>
      <c r="B1618" s="153" t="s">
        <v>2104</v>
      </c>
      <c r="C1618" s="152" t="s">
        <v>1067</v>
      </c>
      <c r="D1618" s="151">
        <v>90.62</v>
      </c>
    </row>
    <row r="1619" spans="1:4" x14ac:dyDescent="0.3">
      <c r="A1619" s="152" t="s">
        <v>2103</v>
      </c>
      <c r="B1619" s="153" t="s">
        <v>2102</v>
      </c>
      <c r="C1619" s="152" t="s">
        <v>1067</v>
      </c>
      <c r="D1619" s="151">
        <v>259.70999999999998</v>
      </c>
    </row>
    <row r="1620" spans="1:4" x14ac:dyDescent="0.3">
      <c r="A1620" s="152" t="s">
        <v>2101</v>
      </c>
      <c r="B1620" s="153" t="s">
        <v>2100</v>
      </c>
      <c r="C1620" s="152" t="s">
        <v>1067</v>
      </c>
      <c r="D1620" s="151">
        <v>316.97000000000003</v>
      </c>
    </row>
    <row r="1621" spans="1:4" x14ac:dyDescent="0.3">
      <c r="A1621" s="152" t="s">
        <v>2099</v>
      </c>
      <c r="B1621" s="153" t="s">
        <v>2098</v>
      </c>
      <c r="C1621" s="152" t="s">
        <v>1067</v>
      </c>
      <c r="D1621" s="151">
        <v>88.37</v>
      </c>
    </row>
    <row r="1622" spans="1:4" x14ac:dyDescent="0.3">
      <c r="A1622" s="152" t="s">
        <v>2097</v>
      </c>
      <c r="B1622" s="153" t="s">
        <v>2096</v>
      </c>
      <c r="C1622" s="152" t="s">
        <v>1067</v>
      </c>
      <c r="D1622" s="151">
        <v>114.01</v>
      </c>
    </row>
    <row r="1623" spans="1:4" x14ac:dyDescent="0.3">
      <c r="A1623" s="152" t="s">
        <v>2095</v>
      </c>
      <c r="B1623" s="153" t="s">
        <v>2094</v>
      </c>
      <c r="C1623" s="152" t="s">
        <v>1067</v>
      </c>
      <c r="D1623" s="151">
        <v>279.44</v>
      </c>
    </row>
    <row r="1624" spans="1:4" x14ac:dyDescent="0.3">
      <c r="A1624" s="152" t="s">
        <v>2093</v>
      </c>
      <c r="B1624" s="153" t="s">
        <v>2092</v>
      </c>
      <c r="C1624" s="152" t="s">
        <v>1067</v>
      </c>
      <c r="D1624" s="151">
        <v>312.31</v>
      </c>
    </row>
    <row r="1625" spans="1:4" x14ac:dyDescent="0.3">
      <c r="A1625" s="152" t="s">
        <v>2091</v>
      </c>
      <c r="B1625" s="153" t="s">
        <v>2090</v>
      </c>
      <c r="C1625" s="152" t="s">
        <v>959</v>
      </c>
      <c r="D1625" s="151">
        <v>5.68</v>
      </c>
    </row>
    <row r="1626" spans="1:4" x14ac:dyDescent="0.3">
      <c r="A1626" s="152" t="s">
        <v>2089</v>
      </c>
      <c r="B1626" s="153" t="s">
        <v>2088</v>
      </c>
      <c r="C1626" s="152" t="s">
        <v>1067</v>
      </c>
      <c r="D1626" s="151">
        <v>81.5</v>
      </c>
    </row>
    <row r="1627" spans="1:4" x14ac:dyDescent="0.3">
      <c r="A1627" s="152" t="s">
        <v>2087</v>
      </c>
      <c r="B1627" s="153" t="s">
        <v>2086</v>
      </c>
      <c r="C1627" s="152" t="s">
        <v>1067</v>
      </c>
      <c r="D1627" s="151">
        <v>99.91</v>
      </c>
    </row>
    <row r="1628" spans="1:4" x14ac:dyDescent="0.3">
      <c r="A1628" s="152" t="s">
        <v>2085</v>
      </c>
      <c r="B1628" s="153" t="s">
        <v>2084</v>
      </c>
      <c r="C1628" s="152" t="s">
        <v>1067</v>
      </c>
      <c r="D1628" s="151">
        <v>265.33</v>
      </c>
    </row>
    <row r="1629" spans="1:4" x14ac:dyDescent="0.3">
      <c r="A1629" s="152" t="s">
        <v>2083</v>
      </c>
      <c r="B1629" s="153" t="s">
        <v>2082</v>
      </c>
      <c r="C1629" s="152" t="s">
        <v>1067</v>
      </c>
      <c r="D1629" s="151">
        <v>298.20999999999998</v>
      </c>
    </row>
    <row r="1630" spans="1:4" x14ac:dyDescent="0.3">
      <c r="A1630" s="152" t="s">
        <v>2081</v>
      </c>
      <c r="B1630" s="153" t="s">
        <v>2080</v>
      </c>
      <c r="C1630" s="152" t="s">
        <v>959</v>
      </c>
      <c r="D1630" s="151">
        <v>5.61</v>
      </c>
    </row>
    <row r="1631" spans="1:4" x14ac:dyDescent="0.3">
      <c r="A1631" s="152" t="s">
        <v>2079</v>
      </c>
      <c r="B1631" s="153" t="s">
        <v>2078</v>
      </c>
      <c r="C1631" s="152" t="s">
        <v>1067</v>
      </c>
      <c r="D1631" s="151">
        <v>88.65</v>
      </c>
    </row>
    <row r="1632" spans="1:4" x14ac:dyDescent="0.3">
      <c r="A1632" s="152" t="s">
        <v>2077</v>
      </c>
      <c r="B1632" s="153" t="s">
        <v>2076</v>
      </c>
      <c r="C1632" s="152" t="s">
        <v>1067</v>
      </c>
      <c r="D1632" s="151">
        <v>100.73</v>
      </c>
    </row>
    <row r="1633" spans="1:4" x14ac:dyDescent="0.3">
      <c r="A1633" s="152" t="s">
        <v>2075</v>
      </c>
      <c r="B1633" s="153" t="s">
        <v>2074</v>
      </c>
      <c r="C1633" s="152" t="s">
        <v>1067</v>
      </c>
      <c r="D1633" s="151">
        <v>305.01</v>
      </c>
    </row>
    <row r="1634" spans="1:4" x14ac:dyDescent="0.3">
      <c r="A1634" s="152" t="s">
        <v>2073</v>
      </c>
      <c r="B1634" s="153" t="s">
        <v>2072</v>
      </c>
      <c r="C1634" s="152" t="s">
        <v>1067</v>
      </c>
      <c r="D1634" s="151">
        <v>337.89</v>
      </c>
    </row>
    <row r="1635" spans="1:4" x14ac:dyDescent="0.3">
      <c r="A1635" s="152" t="s">
        <v>2071</v>
      </c>
      <c r="B1635" s="153" t="s">
        <v>2070</v>
      </c>
      <c r="C1635" s="152" t="s">
        <v>959</v>
      </c>
      <c r="D1635" s="151">
        <v>6.15</v>
      </c>
    </row>
    <row r="1636" spans="1:4" x14ac:dyDescent="0.3">
      <c r="A1636" s="152" t="s">
        <v>2069</v>
      </c>
      <c r="B1636" s="153" t="s">
        <v>2068</v>
      </c>
      <c r="C1636" s="152" t="s">
        <v>1067</v>
      </c>
      <c r="D1636" s="151">
        <v>88.65</v>
      </c>
    </row>
    <row r="1637" spans="1:4" x14ac:dyDescent="0.3">
      <c r="A1637" s="152" t="s">
        <v>2067</v>
      </c>
      <c r="B1637" s="153" t="s">
        <v>2066</v>
      </c>
      <c r="C1637" s="152" t="s">
        <v>1067</v>
      </c>
      <c r="D1637" s="151">
        <v>100.73</v>
      </c>
    </row>
    <row r="1638" spans="1:4" x14ac:dyDescent="0.3">
      <c r="A1638" s="152" t="s">
        <v>2065</v>
      </c>
      <c r="B1638" s="153" t="s">
        <v>2064</v>
      </c>
      <c r="C1638" s="152" t="s">
        <v>1067</v>
      </c>
      <c r="D1638" s="151">
        <v>305.01</v>
      </c>
    </row>
    <row r="1639" spans="1:4" x14ac:dyDescent="0.3">
      <c r="A1639" s="152" t="s">
        <v>2063</v>
      </c>
      <c r="B1639" s="153" t="s">
        <v>2062</v>
      </c>
      <c r="C1639" s="152" t="s">
        <v>1067</v>
      </c>
      <c r="D1639" s="151">
        <v>337.89</v>
      </c>
    </row>
    <row r="1640" spans="1:4" x14ac:dyDescent="0.3">
      <c r="A1640" s="152" t="s">
        <v>2061</v>
      </c>
      <c r="B1640" s="153" t="s">
        <v>2060</v>
      </c>
      <c r="C1640" s="152" t="s">
        <v>959</v>
      </c>
      <c r="D1640" s="151">
        <v>6.15</v>
      </c>
    </row>
    <row r="1641" spans="1:4" x14ac:dyDescent="0.3">
      <c r="A1641" s="152" t="s">
        <v>2059</v>
      </c>
      <c r="B1641" s="153" t="s">
        <v>2058</v>
      </c>
      <c r="C1641" s="152" t="s">
        <v>1067</v>
      </c>
      <c r="D1641" s="151">
        <v>74.22</v>
      </c>
    </row>
    <row r="1642" spans="1:4" x14ac:dyDescent="0.3">
      <c r="A1642" s="152" t="s">
        <v>2057</v>
      </c>
      <c r="B1642" s="153" t="s">
        <v>2056</v>
      </c>
      <c r="C1642" s="152" t="s">
        <v>1067</v>
      </c>
      <c r="D1642" s="151">
        <v>84.96</v>
      </c>
    </row>
    <row r="1643" spans="1:4" x14ac:dyDescent="0.3">
      <c r="A1643" s="152" t="s">
        <v>2055</v>
      </c>
      <c r="B1643" s="153" t="s">
        <v>2054</v>
      </c>
      <c r="C1643" s="152" t="s">
        <v>1067</v>
      </c>
      <c r="D1643" s="151">
        <v>255.77</v>
      </c>
    </row>
    <row r="1644" spans="1:4" x14ac:dyDescent="0.3">
      <c r="A1644" s="152" t="s">
        <v>2053</v>
      </c>
      <c r="B1644" s="153" t="s">
        <v>2052</v>
      </c>
      <c r="C1644" s="152" t="s">
        <v>1067</v>
      </c>
      <c r="D1644" s="151">
        <v>288.64999999999998</v>
      </c>
    </row>
    <row r="1645" spans="1:4" x14ac:dyDescent="0.3">
      <c r="A1645" s="152" t="s">
        <v>2051</v>
      </c>
      <c r="B1645" s="153" t="s">
        <v>2050</v>
      </c>
      <c r="C1645" s="152" t="s">
        <v>959</v>
      </c>
      <c r="D1645" s="151">
        <v>5.43</v>
      </c>
    </row>
    <row r="1646" spans="1:4" x14ac:dyDescent="0.3">
      <c r="A1646" s="152" t="s">
        <v>2049</v>
      </c>
      <c r="B1646" s="153" t="s">
        <v>2048</v>
      </c>
      <c r="C1646" s="152" t="s">
        <v>1067</v>
      </c>
      <c r="D1646" s="151">
        <v>208.07</v>
      </c>
    </row>
    <row r="1647" spans="1:4" x14ac:dyDescent="0.3">
      <c r="A1647" s="152" t="s">
        <v>2047</v>
      </c>
      <c r="B1647" s="153" t="s">
        <v>2046</v>
      </c>
      <c r="C1647" s="152" t="s">
        <v>1067</v>
      </c>
      <c r="D1647" s="151">
        <v>351.69</v>
      </c>
    </row>
    <row r="1648" spans="1:4" x14ac:dyDescent="0.3">
      <c r="A1648" s="152" t="s">
        <v>2045</v>
      </c>
      <c r="B1648" s="153" t="s">
        <v>2044</v>
      </c>
      <c r="C1648" s="152" t="s">
        <v>1067</v>
      </c>
      <c r="D1648" s="151">
        <v>545.32000000000005</v>
      </c>
    </row>
    <row r="1649" spans="1:4" x14ac:dyDescent="0.3">
      <c r="A1649" s="152" t="s">
        <v>2043</v>
      </c>
      <c r="B1649" s="153" t="s">
        <v>2042</v>
      </c>
      <c r="C1649" s="152" t="s">
        <v>1067</v>
      </c>
      <c r="D1649" s="151">
        <v>578.19000000000005</v>
      </c>
    </row>
    <row r="1650" spans="1:4" x14ac:dyDescent="0.3">
      <c r="A1650" s="152" t="s">
        <v>2041</v>
      </c>
      <c r="B1650" s="153" t="s">
        <v>2040</v>
      </c>
      <c r="C1650" s="152" t="s">
        <v>959</v>
      </c>
      <c r="D1650" s="151">
        <v>10.87</v>
      </c>
    </row>
    <row r="1651" spans="1:4" x14ac:dyDescent="0.3">
      <c r="A1651" s="152" t="s">
        <v>2039</v>
      </c>
      <c r="B1651" s="153" t="s">
        <v>2038</v>
      </c>
      <c r="C1651" s="152" t="s">
        <v>1067</v>
      </c>
      <c r="D1651" s="151">
        <v>212.29</v>
      </c>
    </row>
    <row r="1652" spans="1:4" x14ac:dyDescent="0.3">
      <c r="A1652" s="152" t="s">
        <v>2037</v>
      </c>
      <c r="B1652" s="153" t="s">
        <v>2036</v>
      </c>
      <c r="C1652" s="152" t="s">
        <v>1067</v>
      </c>
      <c r="D1652" s="151">
        <v>360.16</v>
      </c>
    </row>
    <row r="1653" spans="1:4" x14ac:dyDescent="0.3">
      <c r="A1653" s="152" t="s">
        <v>2035</v>
      </c>
      <c r="B1653" s="153" t="s">
        <v>2034</v>
      </c>
      <c r="C1653" s="152" t="s">
        <v>1067</v>
      </c>
      <c r="D1653" s="151">
        <v>716.53</v>
      </c>
    </row>
    <row r="1654" spans="1:4" x14ac:dyDescent="0.3">
      <c r="A1654" s="152" t="s">
        <v>2033</v>
      </c>
      <c r="B1654" s="153" t="s">
        <v>2032</v>
      </c>
      <c r="C1654" s="152" t="s">
        <v>1067</v>
      </c>
      <c r="D1654" s="151">
        <v>749.41</v>
      </c>
    </row>
    <row r="1655" spans="1:4" x14ac:dyDescent="0.3">
      <c r="A1655" s="152" t="s">
        <v>2031</v>
      </c>
      <c r="B1655" s="153" t="s">
        <v>2030</v>
      </c>
      <c r="C1655" s="152" t="s">
        <v>1067</v>
      </c>
      <c r="D1655" s="151">
        <v>81.819999999999993</v>
      </c>
    </row>
    <row r="1656" spans="1:4" x14ac:dyDescent="0.3">
      <c r="A1656" s="152" t="s">
        <v>2029</v>
      </c>
      <c r="B1656" s="153" t="s">
        <v>2028</v>
      </c>
      <c r="C1656" s="152" t="s">
        <v>1067</v>
      </c>
      <c r="D1656" s="151">
        <v>100.56</v>
      </c>
    </row>
    <row r="1657" spans="1:4" x14ac:dyDescent="0.3">
      <c r="A1657" s="152" t="s">
        <v>2027</v>
      </c>
      <c r="B1657" s="153" t="s">
        <v>2026</v>
      </c>
      <c r="C1657" s="152" t="s">
        <v>1067</v>
      </c>
      <c r="D1657" s="151">
        <v>270.10000000000002</v>
      </c>
    </row>
    <row r="1658" spans="1:4" x14ac:dyDescent="0.3">
      <c r="A1658" s="152" t="s">
        <v>2025</v>
      </c>
      <c r="B1658" s="153" t="s">
        <v>2024</v>
      </c>
      <c r="C1658" s="152" t="s">
        <v>1067</v>
      </c>
      <c r="D1658" s="151">
        <v>302.98</v>
      </c>
    </row>
    <row r="1659" spans="1:4" x14ac:dyDescent="0.3">
      <c r="A1659" s="152" t="s">
        <v>2023</v>
      </c>
      <c r="B1659" s="153" t="s">
        <v>2022</v>
      </c>
      <c r="C1659" s="152" t="s">
        <v>1067</v>
      </c>
      <c r="D1659" s="151">
        <v>93.68</v>
      </c>
    </row>
    <row r="1660" spans="1:4" x14ac:dyDescent="0.3">
      <c r="A1660" s="152" t="s">
        <v>2021</v>
      </c>
      <c r="B1660" s="153" t="s">
        <v>2020</v>
      </c>
      <c r="C1660" s="152" t="s">
        <v>1067</v>
      </c>
      <c r="D1660" s="151">
        <v>115.93</v>
      </c>
    </row>
    <row r="1661" spans="1:4" x14ac:dyDescent="0.3">
      <c r="A1661" s="152" t="s">
        <v>2019</v>
      </c>
      <c r="B1661" s="153" t="s">
        <v>2018</v>
      </c>
      <c r="C1661" s="152" t="s">
        <v>1067</v>
      </c>
      <c r="D1661" s="151">
        <v>484.28</v>
      </c>
    </row>
    <row r="1662" spans="1:4" x14ac:dyDescent="0.3">
      <c r="A1662" s="152" t="s">
        <v>2017</v>
      </c>
      <c r="B1662" s="153" t="s">
        <v>2016</v>
      </c>
      <c r="C1662" s="152" t="s">
        <v>1067</v>
      </c>
      <c r="D1662" s="151">
        <v>517.16</v>
      </c>
    </row>
    <row r="1663" spans="1:4" x14ac:dyDescent="0.3">
      <c r="A1663" s="152" t="s">
        <v>2015</v>
      </c>
      <c r="B1663" s="153" t="s">
        <v>2014</v>
      </c>
      <c r="C1663" s="152" t="s">
        <v>959</v>
      </c>
      <c r="D1663" s="151">
        <v>9.7200000000000006</v>
      </c>
    </row>
    <row r="1664" spans="1:4" x14ac:dyDescent="0.3">
      <c r="A1664" s="152" t="s">
        <v>2013</v>
      </c>
      <c r="B1664" s="153" t="s">
        <v>2012</v>
      </c>
      <c r="C1664" s="152" t="s">
        <v>1067</v>
      </c>
      <c r="D1664" s="151">
        <v>95.14</v>
      </c>
    </row>
    <row r="1665" spans="1:4" x14ac:dyDescent="0.3">
      <c r="A1665" s="152" t="s">
        <v>2011</v>
      </c>
      <c r="B1665" s="153" t="s">
        <v>2010</v>
      </c>
      <c r="C1665" s="152" t="s">
        <v>1067</v>
      </c>
      <c r="D1665" s="151">
        <v>118.72</v>
      </c>
    </row>
    <row r="1666" spans="1:4" x14ac:dyDescent="0.3">
      <c r="A1666" s="152" t="s">
        <v>2009</v>
      </c>
      <c r="B1666" s="153" t="s">
        <v>2008</v>
      </c>
      <c r="C1666" s="152" t="s">
        <v>1067</v>
      </c>
      <c r="D1666" s="151">
        <v>487.08</v>
      </c>
    </row>
    <row r="1667" spans="1:4" x14ac:dyDescent="0.3">
      <c r="A1667" s="152" t="s">
        <v>2007</v>
      </c>
      <c r="B1667" s="153" t="s">
        <v>2006</v>
      </c>
      <c r="C1667" s="152" t="s">
        <v>1067</v>
      </c>
      <c r="D1667" s="151">
        <v>519.95000000000005</v>
      </c>
    </row>
    <row r="1668" spans="1:4" x14ac:dyDescent="0.3">
      <c r="A1668" s="152" t="s">
        <v>2005</v>
      </c>
      <c r="B1668" s="153" t="s">
        <v>2004</v>
      </c>
      <c r="C1668" s="152" t="s">
        <v>959</v>
      </c>
      <c r="D1668" s="151">
        <v>9.7799999999999994</v>
      </c>
    </row>
    <row r="1669" spans="1:4" x14ac:dyDescent="0.3">
      <c r="A1669" s="152" t="s">
        <v>2003</v>
      </c>
      <c r="B1669" s="153" t="s">
        <v>2002</v>
      </c>
      <c r="C1669" s="152" t="s">
        <v>1067</v>
      </c>
      <c r="D1669" s="151">
        <v>34.31</v>
      </c>
    </row>
    <row r="1670" spans="1:4" x14ac:dyDescent="0.3">
      <c r="A1670" s="152" t="s">
        <v>2001</v>
      </c>
      <c r="B1670" s="153" t="s">
        <v>2000</v>
      </c>
      <c r="C1670" s="152" t="s">
        <v>1067</v>
      </c>
      <c r="D1670" s="151">
        <v>2.95</v>
      </c>
    </row>
    <row r="1671" spans="1:4" x14ac:dyDescent="0.3">
      <c r="A1671" s="152" t="s">
        <v>1999</v>
      </c>
      <c r="B1671" s="153" t="s">
        <v>1998</v>
      </c>
      <c r="C1671" s="152" t="s">
        <v>1067</v>
      </c>
      <c r="D1671" s="151">
        <v>2.95</v>
      </c>
    </row>
    <row r="1672" spans="1:4" x14ac:dyDescent="0.3">
      <c r="A1672" s="152" t="s">
        <v>1997</v>
      </c>
      <c r="B1672" s="153" t="s">
        <v>1996</v>
      </c>
      <c r="C1672" s="152" t="s">
        <v>1067</v>
      </c>
      <c r="D1672" s="151">
        <v>35.83</v>
      </c>
    </row>
    <row r="1673" spans="1:4" x14ac:dyDescent="0.3">
      <c r="A1673" s="152" t="s">
        <v>1995</v>
      </c>
      <c r="B1673" s="153" t="s">
        <v>1994</v>
      </c>
      <c r="C1673" s="152" t="s">
        <v>1067</v>
      </c>
      <c r="D1673" s="151">
        <v>27.7</v>
      </c>
    </row>
    <row r="1674" spans="1:4" x14ac:dyDescent="0.3">
      <c r="A1674" s="152" t="s">
        <v>1993</v>
      </c>
      <c r="B1674" s="153" t="s">
        <v>1992</v>
      </c>
      <c r="C1674" s="152" t="s">
        <v>1067</v>
      </c>
      <c r="D1674" s="151">
        <v>6.79</v>
      </c>
    </row>
    <row r="1675" spans="1:4" x14ac:dyDescent="0.3">
      <c r="A1675" s="152" t="s">
        <v>1991</v>
      </c>
      <c r="B1675" s="153" t="s">
        <v>1990</v>
      </c>
      <c r="C1675" s="152" t="s">
        <v>1067</v>
      </c>
      <c r="D1675" s="151">
        <v>11.58</v>
      </c>
    </row>
    <row r="1676" spans="1:4" x14ac:dyDescent="0.3">
      <c r="A1676" s="152" t="s">
        <v>1989</v>
      </c>
      <c r="B1676" s="153" t="s">
        <v>1988</v>
      </c>
      <c r="C1676" s="152" t="s">
        <v>1067</v>
      </c>
      <c r="D1676" s="151">
        <v>35.54</v>
      </c>
    </row>
    <row r="1677" spans="1:4" x14ac:dyDescent="0.3">
      <c r="A1677" s="152" t="s">
        <v>1987</v>
      </c>
      <c r="B1677" s="153" t="s">
        <v>1986</v>
      </c>
      <c r="C1677" s="152" t="s">
        <v>1067</v>
      </c>
      <c r="D1677" s="151">
        <v>25.94</v>
      </c>
    </row>
    <row r="1678" spans="1:4" x14ac:dyDescent="0.3">
      <c r="A1678" s="152" t="s">
        <v>1985</v>
      </c>
      <c r="B1678" s="153" t="s">
        <v>1984</v>
      </c>
      <c r="C1678" s="152" t="s">
        <v>1067</v>
      </c>
      <c r="D1678" s="151">
        <v>3.6</v>
      </c>
    </row>
    <row r="1679" spans="1:4" x14ac:dyDescent="0.3">
      <c r="A1679" s="152" t="s">
        <v>1983</v>
      </c>
      <c r="B1679" s="153" t="s">
        <v>1982</v>
      </c>
      <c r="C1679" s="152" t="s">
        <v>1067</v>
      </c>
      <c r="D1679" s="151">
        <v>11.75</v>
      </c>
    </row>
    <row r="1680" spans="1:4" x14ac:dyDescent="0.3">
      <c r="A1680" s="152" t="s">
        <v>1981</v>
      </c>
      <c r="B1680" s="153" t="s">
        <v>1980</v>
      </c>
      <c r="C1680" s="152" t="s">
        <v>1067</v>
      </c>
      <c r="D1680" s="151">
        <v>35.700000000000003</v>
      </c>
    </row>
    <row r="1681" spans="1:4" x14ac:dyDescent="0.3">
      <c r="A1681" s="152" t="s">
        <v>1979</v>
      </c>
      <c r="B1681" s="153" t="s">
        <v>1978</v>
      </c>
      <c r="C1681" s="152" t="s">
        <v>1067</v>
      </c>
      <c r="D1681" s="151">
        <v>58.02</v>
      </c>
    </row>
    <row r="1682" spans="1:4" x14ac:dyDescent="0.3">
      <c r="A1682" s="152" t="s">
        <v>1977</v>
      </c>
      <c r="B1682" s="153" t="s">
        <v>1976</v>
      </c>
      <c r="C1682" s="152" t="s">
        <v>1067</v>
      </c>
      <c r="D1682" s="151">
        <v>24.52</v>
      </c>
    </row>
    <row r="1683" spans="1:4" x14ac:dyDescent="0.3">
      <c r="A1683" s="152" t="s">
        <v>1975</v>
      </c>
      <c r="B1683" s="153" t="s">
        <v>1974</v>
      </c>
      <c r="C1683" s="152" t="s">
        <v>1067</v>
      </c>
      <c r="D1683" s="151">
        <v>128.16999999999999</v>
      </c>
    </row>
    <row r="1684" spans="1:4" x14ac:dyDescent="0.3">
      <c r="A1684" s="152" t="s">
        <v>1973</v>
      </c>
      <c r="B1684" s="153" t="s">
        <v>1972</v>
      </c>
      <c r="C1684" s="152" t="s">
        <v>1067</v>
      </c>
      <c r="D1684" s="151">
        <v>173.06</v>
      </c>
    </row>
    <row r="1685" spans="1:4" x14ac:dyDescent="0.3">
      <c r="A1685" s="152" t="s">
        <v>1971</v>
      </c>
      <c r="B1685" s="153" t="s">
        <v>1970</v>
      </c>
      <c r="C1685" s="152" t="s">
        <v>1067</v>
      </c>
      <c r="D1685" s="151">
        <v>63.13</v>
      </c>
    </row>
    <row r="1686" spans="1:4" x14ac:dyDescent="0.3">
      <c r="A1686" s="152" t="s">
        <v>1969</v>
      </c>
      <c r="B1686" s="153" t="s">
        <v>1968</v>
      </c>
      <c r="C1686" s="152" t="s">
        <v>1067</v>
      </c>
      <c r="D1686" s="151">
        <v>34.07</v>
      </c>
    </row>
    <row r="1687" spans="1:4" x14ac:dyDescent="0.3">
      <c r="A1687" s="152" t="s">
        <v>1967</v>
      </c>
      <c r="B1687" s="153" t="s">
        <v>1966</v>
      </c>
      <c r="C1687" s="152" t="s">
        <v>1067</v>
      </c>
      <c r="D1687" s="151">
        <v>137.72</v>
      </c>
    </row>
    <row r="1688" spans="1:4" x14ac:dyDescent="0.3">
      <c r="A1688" s="152" t="s">
        <v>1965</v>
      </c>
      <c r="B1688" s="153" t="s">
        <v>1964</v>
      </c>
      <c r="C1688" s="152" t="s">
        <v>1067</v>
      </c>
      <c r="D1688" s="151">
        <v>182.61</v>
      </c>
    </row>
    <row r="1689" spans="1:4" x14ac:dyDescent="0.3">
      <c r="A1689" s="152" t="s">
        <v>1963</v>
      </c>
      <c r="B1689" s="153" t="s">
        <v>1962</v>
      </c>
      <c r="C1689" s="152" t="s">
        <v>1067</v>
      </c>
      <c r="D1689" s="151">
        <v>65.73</v>
      </c>
    </row>
    <row r="1690" spans="1:4" x14ac:dyDescent="0.3">
      <c r="A1690" s="152" t="s">
        <v>1961</v>
      </c>
      <c r="B1690" s="153" t="s">
        <v>1960</v>
      </c>
      <c r="C1690" s="152" t="s">
        <v>1067</v>
      </c>
      <c r="D1690" s="151">
        <v>38.92</v>
      </c>
    </row>
    <row r="1691" spans="1:4" x14ac:dyDescent="0.3">
      <c r="A1691" s="152" t="s">
        <v>1959</v>
      </c>
      <c r="B1691" s="153" t="s">
        <v>1958</v>
      </c>
      <c r="C1691" s="152" t="s">
        <v>1067</v>
      </c>
      <c r="D1691" s="151">
        <v>196.15</v>
      </c>
    </row>
    <row r="1692" spans="1:4" x14ac:dyDescent="0.3">
      <c r="A1692" s="152" t="s">
        <v>1957</v>
      </c>
      <c r="B1692" s="153" t="s">
        <v>1956</v>
      </c>
      <c r="C1692" s="152" t="s">
        <v>1067</v>
      </c>
      <c r="D1692" s="151">
        <v>241.04</v>
      </c>
    </row>
    <row r="1693" spans="1:4" x14ac:dyDescent="0.3">
      <c r="A1693" s="152" t="s">
        <v>1955</v>
      </c>
      <c r="B1693" s="153" t="s">
        <v>1954</v>
      </c>
      <c r="C1693" s="152" t="s">
        <v>1067</v>
      </c>
      <c r="D1693" s="151">
        <v>84.15</v>
      </c>
    </row>
    <row r="1694" spans="1:4" x14ac:dyDescent="0.3">
      <c r="A1694" s="152" t="s">
        <v>1953</v>
      </c>
      <c r="B1694" s="153" t="s">
        <v>1952</v>
      </c>
      <c r="C1694" s="152" t="s">
        <v>1067</v>
      </c>
      <c r="D1694" s="151">
        <v>73.319999999999993</v>
      </c>
    </row>
    <row r="1695" spans="1:4" x14ac:dyDescent="0.3">
      <c r="A1695" s="152" t="s">
        <v>1951</v>
      </c>
      <c r="B1695" s="153" t="s">
        <v>1950</v>
      </c>
      <c r="C1695" s="152" t="s">
        <v>1067</v>
      </c>
      <c r="D1695" s="151">
        <v>386.62</v>
      </c>
    </row>
    <row r="1696" spans="1:4" x14ac:dyDescent="0.3">
      <c r="A1696" s="152" t="s">
        <v>1949</v>
      </c>
      <c r="B1696" s="153" t="s">
        <v>1948</v>
      </c>
      <c r="C1696" s="152" t="s">
        <v>1067</v>
      </c>
      <c r="D1696" s="151">
        <v>431.51</v>
      </c>
    </row>
    <row r="1697" spans="1:4" x14ac:dyDescent="0.3">
      <c r="A1697" s="152" t="s">
        <v>1947</v>
      </c>
      <c r="B1697" s="153" t="s">
        <v>1946</v>
      </c>
      <c r="C1697" s="152" t="s">
        <v>1067</v>
      </c>
      <c r="D1697" s="151">
        <v>81.03</v>
      </c>
    </row>
    <row r="1698" spans="1:4" x14ac:dyDescent="0.3">
      <c r="A1698" s="152" t="s">
        <v>1945</v>
      </c>
      <c r="B1698" s="153" t="s">
        <v>1944</v>
      </c>
      <c r="C1698" s="152" t="s">
        <v>1067</v>
      </c>
      <c r="D1698" s="151">
        <v>98.93</v>
      </c>
    </row>
    <row r="1699" spans="1:4" x14ac:dyDescent="0.3">
      <c r="A1699" s="152" t="s">
        <v>1943</v>
      </c>
      <c r="B1699" s="153" t="s">
        <v>1942</v>
      </c>
      <c r="C1699" s="152" t="s">
        <v>1067</v>
      </c>
      <c r="D1699" s="151">
        <v>127.24</v>
      </c>
    </row>
    <row r="1700" spans="1:4" x14ac:dyDescent="0.3">
      <c r="A1700" s="152" t="s">
        <v>1941</v>
      </c>
      <c r="B1700" s="153" t="s">
        <v>1940</v>
      </c>
      <c r="C1700" s="152" t="s">
        <v>1067</v>
      </c>
      <c r="D1700" s="151">
        <v>160.11000000000001</v>
      </c>
    </row>
    <row r="1701" spans="1:4" x14ac:dyDescent="0.3">
      <c r="A1701" s="152" t="s">
        <v>1939</v>
      </c>
      <c r="B1701" s="153" t="s">
        <v>1938</v>
      </c>
      <c r="C1701" s="152" t="s">
        <v>1067</v>
      </c>
      <c r="D1701" s="151">
        <v>165.1</v>
      </c>
    </row>
    <row r="1702" spans="1:4" x14ac:dyDescent="0.3">
      <c r="A1702" s="152" t="s">
        <v>1937</v>
      </c>
      <c r="B1702" s="153" t="s">
        <v>1936</v>
      </c>
      <c r="C1702" s="152" t="s">
        <v>1067</v>
      </c>
      <c r="D1702" s="151">
        <v>271.67</v>
      </c>
    </row>
    <row r="1703" spans="1:4" x14ac:dyDescent="0.3">
      <c r="A1703" s="152" t="s">
        <v>1935</v>
      </c>
      <c r="B1703" s="153" t="s">
        <v>1934</v>
      </c>
      <c r="C1703" s="152" t="s">
        <v>1067</v>
      </c>
      <c r="D1703" s="151">
        <v>361.8</v>
      </c>
    </row>
    <row r="1704" spans="1:4" x14ac:dyDescent="0.3">
      <c r="A1704" s="152" t="s">
        <v>1933</v>
      </c>
      <c r="B1704" s="153" t="s">
        <v>1932</v>
      </c>
      <c r="C1704" s="152" t="s">
        <v>1067</v>
      </c>
      <c r="D1704" s="151">
        <v>394.68</v>
      </c>
    </row>
    <row r="1705" spans="1:4" x14ac:dyDescent="0.3">
      <c r="A1705" s="152" t="s">
        <v>1931</v>
      </c>
      <c r="B1705" s="153" t="s">
        <v>1930</v>
      </c>
      <c r="C1705" s="152" t="s">
        <v>1067</v>
      </c>
      <c r="D1705" s="151">
        <v>44.27</v>
      </c>
    </row>
    <row r="1706" spans="1:4" x14ac:dyDescent="0.3">
      <c r="A1706" s="152" t="s">
        <v>1929</v>
      </c>
      <c r="B1706" s="153" t="s">
        <v>1928</v>
      </c>
      <c r="C1706" s="152" t="s">
        <v>1067</v>
      </c>
      <c r="D1706" s="151">
        <v>20.190000000000001</v>
      </c>
    </row>
    <row r="1707" spans="1:4" x14ac:dyDescent="0.3">
      <c r="A1707" s="152" t="s">
        <v>1927</v>
      </c>
      <c r="B1707" s="153" t="s">
        <v>1926</v>
      </c>
      <c r="C1707" s="152" t="s">
        <v>1067</v>
      </c>
      <c r="D1707" s="151">
        <v>83.95</v>
      </c>
    </row>
    <row r="1708" spans="1:4" x14ac:dyDescent="0.3">
      <c r="A1708" s="152" t="s">
        <v>1925</v>
      </c>
      <c r="B1708" s="153" t="s">
        <v>1924</v>
      </c>
      <c r="C1708" s="152" t="s">
        <v>1067</v>
      </c>
      <c r="D1708" s="151">
        <v>116.82</v>
      </c>
    </row>
    <row r="1709" spans="1:4" x14ac:dyDescent="0.3">
      <c r="A1709" s="152" t="s">
        <v>1923</v>
      </c>
      <c r="B1709" s="153" t="s">
        <v>1922</v>
      </c>
      <c r="C1709" s="152" t="s">
        <v>1067</v>
      </c>
      <c r="D1709" s="151">
        <v>38.33</v>
      </c>
    </row>
    <row r="1710" spans="1:4" x14ac:dyDescent="0.3">
      <c r="A1710" s="152" t="s">
        <v>1921</v>
      </c>
      <c r="B1710" s="153" t="s">
        <v>1920</v>
      </c>
      <c r="C1710" s="152" t="s">
        <v>1067</v>
      </c>
      <c r="D1710" s="151">
        <v>9.66</v>
      </c>
    </row>
    <row r="1711" spans="1:4" x14ac:dyDescent="0.3">
      <c r="A1711" s="152" t="s">
        <v>1919</v>
      </c>
      <c r="B1711" s="153" t="s">
        <v>1918</v>
      </c>
      <c r="C1711" s="152" t="s">
        <v>1067</v>
      </c>
      <c r="D1711" s="151">
        <v>17.68</v>
      </c>
    </row>
    <row r="1712" spans="1:4" x14ac:dyDescent="0.3">
      <c r="A1712" s="152" t="s">
        <v>1917</v>
      </c>
      <c r="B1712" s="153" t="s">
        <v>1916</v>
      </c>
      <c r="C1712" s="152" t="s">
        <v>1067</v>
      </c>
      <c r="D1712" s="151">
        <v>50.56</v>
      </c>
    </row>
    <row r="1713" spans="1:4" x14ac:dyDescent="0.3">
      <c r="A1713" s="152" t="s">
        <v>1915</v>
      </c>
      <c r="B1713" s="153" t="s">
        <v>1914</v>
      </c>
      <c r="C1713" s="152" t="s">
        <v>1067</v>
      </c>
      <c r="D1713" s="151">
        <v>42.12</v>
      </c>
    </row>
    <row r="1714" spans="1:4" x14ac:dyDescent="0.3">
      <c r="A1714" s="152" t="s">
        <v>1913</v>
      </c>
      <c r="B1714" s="153" t="s">
        <v>1912</v>
      </c>
      <c r="C1714" s="152" t="s">
        <v>1067</v>
      </c>
      <c r="D1714" s="151">
        <v>16.7</v>
      </c>
    </row>
    <row r="1715" spans="1:4" x14ac:dyDescent="0.3">
      <c r="A1715" s="152" t="s">
        <v>1911</v>
      </c>
      <c r="B1715" s="153" t="s">
        <v>1910</v>
      </c>
      <c r="C1715" s="152" t="s">
        <v>1067</v>
      </c>
      <c r="D1715" s="151">
        <v>31.2</v>
      </c>
    </row>
    <row r="1716" spans="1:4" x14ac:dyDescent="0.3">
      <c r="A1716" s="152" t="s">
        <v>1909</v>
      </c>
      <c r="B1716" s="153" t="s">
        <v>1908</v>
      </c>
      <c r="C1716" s="152" t="s">
        <v>1067</v>
      </c>
      <c r="D1716" s="151">
        <v>64.08</v>
      </c>
    </row>
    <row r="1717" spans="1:4" x14ac:dyDescent="0.3">
      <c r="A1717" s="152" t="s">
        <v>1907</v>
      </c>
      <c r="B1717" s="153" t="s">
        <v>1906</v>
      </c>
      <c r="C1717" s="152" t="s">
        <v>1067</v>
      </c>
      <c r="D1717" s="151">
        <v>1.1200000000000001</v>
      </c>
    </row>
    <row r="1718" spans="1:4" x14ac:dyDescent="0.3">
      <c r="A1718" s="152" t="s">
        <v>1905</v>
      </c>
      <c r="B1718" s="153" t="s">
        <v>1904</v>
      </c>
      <c r="C1718" s="152" t="s">
        <v>1067</v>
      </c>
      <c r="D1718" s="151">
        <v>2.17</v>
      </c>
    </row>
    <row r="1719" spans="1:4" x14ac:dyDescent="0.3">
      <c r="A1719" s="152" t="s">
        <v>1903</v>
      </c>
      <c r="B1719" s="153" t="s">
        <v>1902</v>
      </c>
      <c r="C1719" s="152" t="s">
        <v>1067</v>
      </c>
      <c r="D1719" s="151">
        <v>9.33</v>
      </c>
    </row>
    <row r="1720" spans="1:4" x14ac:dyDescent="0.3">
      <c r="A1720" s="152" t="s">
        <v>1901</v>
      </c>
      <c r="B1720" s="153" t="s">
        <v>1900</v>
      </c>
      <c r="C1720" s="152" t="s">
        <v>1067</v>
      </c>
      <c r="D1720" s="151">
        <v>9.33</v>
      </c>
    </row>
    <row r="1721" spans="1:4" x14ac:dyDescent="0.3">
      <c r="A1721" s="152" t="s">
        <v>1899</v>
      </c>
      <c r="B1721" s="153" t="s">
        <v>1898</v>
      </c>
      <c r="C1721" s="152" t="s">
        <v>1067</v>
      </c>
      <c r="D1721" s="151">
        <v>404.77</v>
      </c>
    </row>
    <row r="1722" spans="1:4" x14ac:dyDescent="0.3">
      <c r="A1722" s="152" t="s">
        <v>1897</v>
      </c>
      <c r="B1722" s="153" t="s">
        <v>1896</v>
      </c>
      <c r="C1722" s="152" t="s">
        <v>1067</v>
      </c>
      <c r="D1722" s="151">
        <v>17.87</v>
      </c>
    </row>
    <row r="1723" spans="1:4" x14ac:dyDescent="0.3">
      <c r="A1723" s="152" t="s">
        <v>1895</v>
      </c>
      <c r="B1723" s="153" t="s">
        <v>1894</v>
      </c>
      <c r="C1723" s="152" t="s">
        <v>1067</v>
      </c>
      <c r="D1723" s="151">
        <v>753.93</v>
      </c>
    </row>
    <row r="1724" spans="1:4" x14ac:dyDescent="0.3">
      <c r="A1724" s="152" t="s">
        <v>1893</v>
      </c>
      <c r="B1724" s="153" t="s">
        <v>1892</v>
      </c>
      <c r="C1724" s="152" t="s">
        <v>1067</v>
      </c>
      <c r="D1724" s="151">
        <v>1148.42</v>
      </c>
    </row>
    <row r="1725" spans="1:4" x14ac:dyDescent="0.3">
      <c r="A1725" s="152" t="s">
        <v>1891</v>
      </c>
      <c r="B1725" s="153" t="s">
        <v>1890</v>
      </c>
      <c r="C1725" s="152" t="s">
        <v>1067</v>
      </c>
      <c r="D1725" s="151">
        <v>167.37</v>
      </c>
    </row>
    <row r="1726" spans="1:4" x14ac:dyDescent="0.3">
      <c r="A1726" s="152" t="s">
        <v>1889</v>
      </c>
      <c r="B1726" s="153" t="s">
        <v>1888</v>
      </c>
      <c r="C1726" s="152" t="s">
        <v>1067</v>
      </c>
      <c r="D1726" s="151">
        <v>238.24</v>
      </c>
    </row>
    <row r="1727" spans="1:4" x14ac:dyDescent="0.3">
      <c r="A1727" s="152" t="s">
        <v>1887</v>
      </c>
      <c r="B1727" s="153" t="s">
        <v>1886</v>
      </c>
      <c r="C1727" s="152" t="s">
        <v>1067</v>
      </c>
      <c r="D1727" s="151">
        <v>288.04000000000002</v>
      </c>
    </row>
    <row r="1728" spans="1:4" x14ac:dyDescent="0.3">
      <c r="A1728" s="152" t="s">
        <v>1885</v>
      </c>
      <c r="B1728" s="153" t="s">
        <v>1884</v>
      </c>
      <c r="C1728" s="152" t="s">
        <v>1067</v>
      </c>
      <c r="D1728" s="151">
        <v>320.91000000000003</v>
      </c>
    </row>
    <row r="1729" spans="1:4" x14ac:dyDescent="0.3">
      <c r="A1729" s="152" t="s">
        <v>1883</v>
      </c>
      <c r="B1729" s="153" t="s">
        <v>1882</v>
      </c>
      <c r="C1729" s="152" t="s">
        <v>1067</v>
      </c>
      <c r="D1729" s="151">
        <v>84.4</v>
      </c>
    </row>
    <row r="1730" spans="1:4" x14ac:dyDescent="0.3">
      <c r="A1730" s="152" t="s">
        <v>1881</v>
      </c>
      <c r="B1730" s="153" t="s">
        <v>1880</v>
      </c>
      <c r="C1730" s="152" t="s">
        <v>1067</v>
      </c>
      <c r="D1730" s="151">
        <v>91.28</v>
      </c>
    </row>
    <row r="1731" spans="1:4" x14ac:dyDescent="0.3">
      <c r="A1731" s="152" t="s">
        <v>1879</v>
      </c>
      <c r="B1731" s="153" t="s">
        <v>1878</v>
      </c>
      <c r="C1731" s="152" t="s">
        <v>1067</v>
      </c>
      <c r="D1731" s="151">
        <v>157.19999999999999</v>
      </c>
    </row>
    <row r="1732" spans="1:4" x14ac:dyDescent="0.3">
      <c r="A1732" s="152" t="s">
        <v>1877</v>
      </c>
      <c r="B1732" s="153" t="s">
        <v>1876</v>
      </c>
      <c r="C1732" s="152" t="s">
        <v>1067</v>
      </c>
      <c r="D1732" s="151">
        <v>190.08</v>
      </c>
    </row>
    <row r="1733" spans="1:4" x14ac:dyDescent="0.3">
      <c r="A1733" s="152" t="s">
        <v>1875</v>
      </c>
      <c r="B1733" s="153" t="s">
        <v>1874</v>
      </c>
      <c r="C1733" s="152" t="s">
        <v>1067</v>
      </c>
      <c r="D1733" s="151">
        <v>93.38</v>
      </c>
    </row>
    <row r="1734" spans="1:4" x14ac:dyDescent="0.3">
      <c r="A1734" s="152" t="s">
        <v>1873</v>
      </c>
      <c r="B1734" s="153" t="s">
        <v>1872</v>
      </c>
      <c r="C1734" s="152" t="s">
        <v>1067</v>
      </c>
      <c r="D1734" s="151">
        <v>107.18</v>
      </c>
    </row>
    <row r="1735" spans="1:4" x14ac:dyDescent="0.3">
      <c r="A1735" s="152" t="s">
        <v>1871</v>
      </c>
      <c r="B1735" s="153" t="s">
        <v>1870</v>
      </c>
      <c r="C1735" s="152" t="s">
        <v>1067</v>
      </c>
      <c r="D1735" s="151">
        <v>167.45</v>
      </c>
    </row>
    <row r="1736" spans="1:4" x14ac:dyDescent="0.3">
      <c r="A1736" s="152" t="s">
        <v>1869</v>
      </c>
      <c r="B1736" s="153" t="s">
        <v>1868</v>
      </c>
      <c r="C1736" s="152" t="s">
        <v>1067</v>
      </c>
      <c r="D1736" s="151">
        <v>200.33</v>
      </c>
    </row>
    <row r="1737" spans="1:4" x14ac:dyDescent="0.3">
      <c r="A1737" s="152" t="s">
        <v>1867</v>
      </c>
      <c r="B1737" s="153" t="s">
        <v>1866</v>
      </c>
      <c r="C1737" s="152" t="s">
        <v>1067</v>
      </c>
      <c r="D1737" s="151">
        <v>67.61</v>
      </c>
    </row>
    <row r="1738" spans="1:4" x14ac:dyDescent="0.3">
      <c r="A1738" s="152" t="s">
        <v>1865</v>
      </c>
      <c r="B1738" s="153" t="s">
        <v>1864</v>
      </c>
      <c r="C1738" s="152" t="s">
        <v>1067</v>
      </c>
      <c r="D1738" s="151">
        <v>62.73</v>
      </c>
    </row>
    <row r="1739" spans="1:4" x14ac:dyDescent="0.3">
      <c r="A1739" s="152" t="s">
        <v>1863</v>
      </c>
      <c r="B1739" s="153" t="s">
        <v>1862</v>
      </c>
      <c r="C1739" s="152" t="s">
        <v>1067</v>
      </c>
      <c r="D1739" s="151">
        <v>186.18</v>
      </c>
    </row>
    <row r="1740" spans="1:4" x14ac:dyDescent="0.3">
      <c r="A1740" s="152" t="s">
        <v>1861</v>
      </c>
      <c r="B1740" s="153" t="s">
        <v>1860</v>
      </c>
      <c r="C1740" s="152" t="s">
        <v>1067</v>
      </c>
      <c r="D1740" s="151">
        <v>219.05</v>
      </c>
    </row>
    <row r="1741" spans="1:4" x14ac:dyDescent="0.3">
      <c r="A1741" s="152" t="s">
        <v>1859</v>
      </c>
      <c r="B1741" s="153" t="s">
        <v>1858</v>
      </c>
      <c r="C1741" s="152" t="s">
        <v>1067</v>
      </c>
      <c r="D1741" s="151">
        <v>124.17</v>
      </c>
    </row>
    <row r="1742" spans="1:4" x14ac:dyDescent="0.3">
      <c r="A1742" s="152" t="s">
        <v>1857</v>
      </c>
      <c r="B1742" s="153" t="s">
        <v>1856</v>
      </c>
      <c r="C1742" s="152" t="s">
        <v>1067</v>
      </c>
      <c r="D1742" s="151">
        <v>164.88</v>
      </c>
    </row>
    <row r="1743" spans="1:4" x14ac:dyDescent="0.3">
      <c r="A1743" s="152" t="s">
        <v>1855</v>
      </c>
      <c r="B1743" s="153" t="s">
        <v>1854</v>
      </c>
      <c r="C1743" s="152" t="s">
        <v>1067</v>
      </c>
      <c r="D1743" s="151">
        <v>287.17</v>
      </c>
    </row>
    <row r="1744" spans="1:4" x14ac:dyDescent="0.3">
      <c r="A1744" s="152" t="s">
        <v>1853</v>
      </c>
      <c r="B1744" s="153" t="s">
        <v>1852</v>
      </c>
      <c r="C1744" s="152" t="s">
        <v>1067</v>
      </c>
      <c r="D1744" s="151">
        <v>320.05</v>
      </c>
    </row>
    <row r="1745" spans="1:4" x14ac:dyDescent="0.3">
      <c r="A1745" s="152" t="s">
        <v>1851</v>
      </c>
      <c r="B1745" s="153" t="s">
        <v>1850</v>
      </c>
      <c r="C1745" s="152" t="s">
        <v>1067</v>
      </c>
      <c r="D1745" s="151">
        <v>118.61</v>
      </c>
    </row>
    <row r="1746" spans="1:4" x14ac:dyDescent="0.3">
      <c r="A1746" s="152" t="s">
        <v>1849</v>
      </c>
      <c r="B1746" s="153" t="s">
        <v>1848</v>
      </c>
      <c r="C1746" s="152" t="s">
        <v>1067</v>
      </c>
      <c r="D1746" s="151">
        <v>154.83000000000001</v>
      </c>
    </row>
    <row r="1747" spans="1:4" x14ac:dyDescent="0.3">
      <c r="A1747" s="152" t="s">
        <v>1847</v>
      </c>
      <c r="B1747" s="153" t="s">
        <v>1846</v>
      </c>
      <c r="C1747" s="152" t="s">
        <v>1067</v>
      </c>
      <c r="D1747" s="151">
        <v>300.42</v>
      </c>
    </row>
    <row r="1748" spans="1:4" x14ac:dyDescent="0.3">
      <c r="A1748" s="152" t="s">
        <v>1845</v>
      </c>
      <c r="B1748" s="153" t="s">
        <v>1844</v>
      </c>
      <c r="C1748" s="152" t="s">
        <v>1067</v>
      </c>
      <c r="D1748" s="151">
        <v>333.29</v>
      </c>
    </row>
    <row r="1749" spans="1:4" x14ac:dyDescent="0.3">
      <c r="A1749" s="152" t="s">
        <v>1843</v>
      </c>
      <c r="B1749" s="153" t="s">
        <v>1842</v>
      </c>
      <c r="C1749" s="152" t="s">
        <v>1067</v>
      </c>
      <c r="D1749" s="151">
        <v>248.15</v>
      </c>
    </row>
    <row r="1750" spans="1:4" x14ac:dyDescent="0.3">
      <c r="A1750" s="152" t="s">
        <v>1841</v>
      </c>
      <c r="B1750" s="153" t="s">
        <v>1840</v>
      </c>
      <c r="C1750" s="152" t="s">
        <v>1067</v>
      </c>
      <c r="D1750" s="151">
        <v>388.77</v>
      </c>
    </row>
    <row r="1751" spans="1:4" x14ac:dyDescent="0.3">
      <c r="A1751" s="152" t="s">
        <v>1839</v>
      </c>
      <c r="B1751" s="153" t="s">
        <v>1838</v>
      </c>
      <c r="C1751" s="152" t="s">
        <v>1067</v>
      </c>
      <c r="D1751" s="151">
        <v>607.73</v>
      </c>
    </row>
    <row r="1752" spans="1:4" x14ac:dyDescent="0.3">
      <c r="A1752" s="152" t="s">
        <v>1837</v>
      </c>
      <c r="B1752" s="153" t="s">
        <v>1836</v>
      </c>
      <c r="C1752" s="152" t="s">
        <v>1067</v>
      </c>
      <c r="D1752" s="151">
        <v>640.6</v>
      </c>
    </row>
    <row r="1753" spans="1:4" x14ac:dyDescent="0.3">
      <c r="A1753" s="152" t="s">
        <v>1835</v>
      </c>
      <c r="B1753" s="153" t="s">
        <v>1834</v>
      </c>
      <c r="C1753" s="152" t="s">
        <v>1067</v>
      </c>
      <c r="D1753" s="151">
        <v>132.06</v>
      </c>
    </row>
    <row r="1754" spans="1:4" x14ac:dyDescent="0.3">
      <c r="A1754" s="152" t="s">
        <v>1833</v>
      </c>
      <c r="B1754" s="153" t="s">
        <v>1832</v>
      </c>
      <c r="C1754" s="152" t="s">
        <v>1067</v>
      </c>
      <c r="D1754" s="151">
        <v>179.13</v>
      </c>
    </row>
    <row r="1755" spans="1:4" x14ac:dyDescent="0.3">
      <c r="A1755" s="152" t="s">
        <v>1831</v>
      </c>
      <c r="B1755" s="153" t="s">
        <v>1830</v>
      </c>
      <c r="C1755" s="152" t="s">
        <v>1067</v>
      </c>
      <c r="D1755" s="151">
        <v>353.65</v>
      </c>
    </row>
    <row r="1756" spans="1:4" x14ac:dyDescent="0.3">
      <c r="A1756" s="152" t="s">
        <v>1829</v>
      </c>
      <c r="B1756" s="153" t="s">
        <v>1828</v>
      </c>
      <c r="C1756" s="152" t="s">
        <v>1067</v>
      </c>
      <c r="D1756" s="151">
        <v>386.53</v>
      </c>
    </row>
    <row r="1757" spans="1:4" x14ac:dyDescent="0.3">
      <c r="A1757" s="152" t="s">
        <v>1827</v>
      </c>
      <c r="B1757" s="153" t="s">
        <v>1826</v>
      </c>
      <c r="C1757" s="152" t="s">
        <v>1067</v>
      </c>
      <c r="D1757" s="151">
        <v>63.06</v>
      </c>
    </row>
    <row r="1758" spans="1:4" x14ac:dyDescent="0.3">
      <c r="A1758" s="152" t="s">
        <v>1825</v>
      </c>
      <c r="B1758" s="153" t="s">
        <v>1824</v>
      </c>
      <c r="C1758" s="152" t="s">
        <v>1067</v>
      </c>
      <c r="D1758" s="151">
        <v>35.08</v>
      </c>
    </row>
    <row r="1759" spans="1:4" x14ac:dyDescent="0.3">
      <c r="A1759" s="152" t="s">
        <v>1823</v>
      </c>
      <c r="B1759" s="153" t="s">
        <v>1822</v>
      </c>
      <c r="C1759" s="152" t="s">
        <v>1067</v>
      </c>
      <c r="D1759" s="151">
        <v>75.23</v>
      </c>
    </row>
    <row r="1760" spans="1:4" x14ac:dyDescent="0.3">
      <c r="A1760" s="152" t="s">
        <v>1821</v>
      </c>
      <c r="B1760" s="153" t="s">
        <v>1820</v>
      </c>
      <c r="C1760" s="152" t="s">
        <v>1067</v>
      </c>
      <c r="D1760" s="151">
        <v>120.12</v>
      </c>
    </row>
    <row r="1761" spans="1:4" x14ac:dyDescent="0.3">
      <c r="A1761" s="152" t="s">
        <v>1819</v>
      </c>
      <c r="B1761" s="153" t="s">
        <v>1818</v>
      </c>
      <c r="C1761" s="152" t="s">
        <v>1067</v>
      </c>
      <c r="D1761" s="151">
        <v>91.13</v>
      </c>
    </row>
    <row r="1762" spans="1:4" x14ac:dyDescent="0.3">
      <c r="A1762" s="152" t="s">
        <v>1817</v>
      </c>
      <c r="B1762" s="153" t="s">
        <v>1816</v>
      </c>
      <c r="C1762" s="152" t="s">
        <v>1067</v>
      </c>
      <c r="D1762" s="151">
        <v>89.28</v>
      </c>
    </row>
    <row r="1763" spans="1:4" x14ac:dyDescent="0.3">
      <c r="A1763" s="152" t="s">
        <v>1815</v>
      </c>
      <c r="B1763" s="153" t="s">
        <v>1814</v>
      </c>
      <c r="C1763" s="152" t="s">
        <v>1067</v>
      </c>
      <c r="D1763" s="151">
        <v>194.9</v>
      </c>
    </row>
    <row r="1764" spans="1:4" x14ac:dyDescent="0.3">
      <c r="A1764" s="152" t="s">
        <v>1813</v>
      </c>
      <c r="B1764" s="153" t="s">
        <v>1812</v>
      </c>
      <c r="C1764" s="152" t="s">
        <v>1067</v>
      </c>
      <c r="D1764" s="151">
        <v>239.79</v>
      </c>
    </row>
    <row r="1765" spans="1:4" x14ac:dyDescent="0.3">
      <c r="A1765" s="152" t="s">
        <v>1811</v>
      </c>
      <c r="B1765" s="153" t="s">
        <v>1810</v>
      </c>
      <c r="C1765" s="152" t="s">
        <v>1067</v>
      </c>
      <c r="D1765" s="151">
        <v>269.55</v>
      </c>
    </row>
    <row r="1766" spans="1:4" x14ac:dyDescent="0.3">
      <c r="A1766" s="152" t="s">
        <v>1809</v>
      </c>
      <c r="B1766" s="153" t="s">
        <v>1808</v>
      </c>
      <c r="C1766" s="152" t="s">
        <v>1067</v>
      </c>
      <c r="D1766" s="151">
        <v>446.2</v>
      </c>
    </row>
    <row r="1767" spans="1:4" x14ac:dyDescent="0.3">
      <c r="A1767" s="152" t="s">
        <v>1807</v>
      </c>
      <c r="B1767" s="153" t="s">
        <v>1806</v>
      </c>
      <c r="C1767" s="152" t="s">
        <v>1067</v>
      </c>
      <c r="D1767" s="151">
        <v>698.03</v>
      </c>
    </row>
    <row r="1768" spans="1:4" x14ac:dyDescent="0.3">
      <c r="A1768" s="152" t="s">
        <v>1805</v>
      </c>
      <c r="B1768" s="153" t="s">
        <v>1804</v>
      </c>
      <c r="C1768" s="152" t="s">
        <v>1067</v>
      </c>
      <c r="D1768" s="151">
        <v>730.9</v>
      </c>
    </row>
    <row r="1769" spans="1:4" x14ac:dyDescent="0.3">
      <c r="A1769" s="152" t="s">
        <v>1803</v>
      </c>
      <c r="B1769" s="153" t="s">
        <v>1802</v>
      </c>
      <c r="C1769" s="152" t="s">
        <v>1067</v>
      </c>
      <c r="D1769" s="151">
        <v>394.24</v>
      </c>
    </row>
    <row r="1770" spans="1:4" x14ac:dyDescent="0.3">
      <c r="A1770" s="152" t="s">
        <v>1801</v>
      </c>
      <c r="B1770" s="153" t="s">
        <v>1800</v>
      </c>
      <c r="C1770" s="152" t="s">
        <v>1067</v>
      </c>
      <c r="D1770" s="151">
        <v>695.49</v>
      </c>
    </row>
    <row r="1771" spans="1:4" x14ac:dyDescent="0.3">
      <c r="A1771" s="152" t="s">
        <v>1799</v>
      </c>
      <c r="B1771" s="153" t="s">
        <v>1798</v>
      </c>
      <c r="C1771" s="152" t="s">
        <v>1067</v>
      </c>
      <c r="D1771" s="151">
        <v>1521.9</v>
      </c>
    </row>
    <row r="1772" spans="1:4" x14ac:dyDescent="0.3">
      <c r="A1772" s="152" t="s">
        <v>1797</v>
      </c>
      <c r="B1772" s="153" t="s">
        <v>1796</v>
      </c>
      <c r="C1772" s="152" t="s">
        <v>1067</v>
      </c>
      <c r="D1772" s="151">
        <v>1554.78</v>
      </c>
    </row>
    <row r="1773" spans="1:4" x14ac:dyDescent="0.3">
      <c r="A1773" s="152" t="s">
        <v>1795</v>
      </c>
      <c r="B1773" s="153" t="s">
        <v>1794</v>
      </c>
      <c r="C1773" s="152" t="s">
        <v>1067</v>
      </c>
      <c r="D1773" s="151">
        <v>121.04</v>
      </c>
    </row>
    <row r="1774" spans="1:4" x14ac:dyDescent="0.3">
      <c r="A1774" s="152" t="s">
        <v>1793</v>
      </c>
      <c r="B1774" s="153" t="s">
        <v>1792</v>
      </c>
      <c r="C1774" s="152" t="s">
        <v>1067</v>
      </c>
      <c r="D1774" s="151">
        <v>162.55000000000001</v>
      </c>
    </row>
    <row r="1775" spans="1:4" x14ac:dyDescent="0.3">
      <c r="A1775" s="152" t="s">
        <v>1791</v>
      </c>
      <c r="B1775" s="153" t="s">
        <v>1790</v>
      </c>
      <c r="C1775" s="152" t="s">
        <v>1067</v>
      </c>
      <c r="D1775" s="151">
        <v>176.29</v>
      </c>
    </row>
    <row r="1776" spans="1:4" x14ac:dyDescent="0.3">
      <c r="A1776" s="152" t="s">
        <v>1789</v>
      </c>
      <c r="B1776" s="153" t="s">
        <v>1788</v>
      </c>
      <c r="C1776" s="152" t="s">
        <v>1067</v>
      </c>
      <c r="D1776" s="151">
        <v>209.17</v>
      </c>
    </row>
    <row r="1777" spans="1:4" x14ac:dyDescent="0.3">
      <c r="A1777" s="152" t="s">
        <v>1787</v>
      </c>
      <c r="B1777" s="153" t="s">
        <v>1786</v>
      </c>
      <c r="C1777" s="152" t="s">
        <v>1067</v>
      </c>
      <c r="D1777" s="151">
        <v>17.059999999999999</v>
      </c>
    </row>
    <row r="1778" spans="1:4" x14ac:dyDescent="0.3">
      <c r="A1778" s="152" t="s">
        <v>1785</v>
      </c>
      <c r="B1778" s="153" t="s">
        <v>1784</v>
      </c>
      <c r="C1778" s="152" t="s">
        <v>1067</v>
      </c>
      <c r="D1778" s="151">
        <v>9.9499999999999993</v>
      </c>
    </row>
    <row r="1779" spans="1:4" x14ac:dyDescent="0.3">
      <c r="A1779" s="152" t="s">
        <v>1783</v>
      </c>
      <c r="B1779" s="153" t="s">
        <v>1782</v>
      </c>
      <c r="C1779" s="152" t="s">
        <v>1067</v>
      </c>
      <c r="D1779" s="151">
        <v>68.77</v>
      </c>
    </row>
    <row r="1780" spans="1:4" x14ac:dyDescent="0.3">
      <c r="A1780" s="152" t="s">
        <v>1781</v>
      </c>
      <c r="B1780" s="153" t="s">
        <v>1780</v>
      </c>
      <c r="C1780" s="152" t="s">
        <v>1067</v>
      </c>
      <c r="D1780" s="151">
        <v>79.989999999999995</v>
      </c>
    </row>
    <row r="1781" spans="1:4" x14ac:dyDescent="0.3">
      <c r="A1781" s="152" t="s">
        <v>1779</v>
      </c>
      <c r="B1781" s="153" t="s">
        <v>1778</v>
      </c>
      <c r="C1781" s="152" t="s">
        <v>1067</v>
      </c>
      <c r="D1781" s="151">
        <v>17.39</v>
      </c>
    </row>
    <row r="1782" spans="1:4" x14ac:dyDescent="0.3">
      <c r="A1782" s="152" t="s">
        <v>1777</v>
      </c>
      <c r="B1782" s="153" t="s">
        <v>1776</v>
      </c>
      <c r="C1782" s="152" t="s">
        <v>1067</v>
      </c>
      <c r="D1782" s="151">
        <v>10.52</v>
      </c>
    </row>
    <row r="1783" spans="1:4" x14ac:dyDescent="0.3">
      <c r="A1783" s="152" t="s">
        <v>1775</v>
      </c>
      <c r="B1783" s="153" t="s">
        <v>1774</v>
      </c>
      <c r="C1783" s="152" t="s">
        <v>1067</v>
      </c>
      <c r="D1783" s="151">
        <v>90.02</v>
      </c>
    </row>
    <row r="1784" spans="1:4" x14ac:dyDescent="0.3">
      <c r="A1784" s="152" t="s">
        <v>1773</v>
      </c>
      <c r="B1784" s="153" t="s">
        <v>1772</v>
      </c>
      <c r="C1784" s="152" t="s">
        <v>1067</v>
      </c>
      <c r="D1784" s="151">
        <v>101.24</v>
      </c>
    </row>
    <row r="1785" spans="1:4" x14ac:dyDescent="0.3">
      <c r="A1785" s="152" t="s">
        <v>1771</v>
      </c>
      <c r="B1785" s="153" t="s">
        <v>1770</v>
      </c>
      <c r="C1785" s="152" t="s">
        <v>1067</v>
      </c>
      <c r="D1785" s="151">
        <v>18.22</v>
      </c>
    </row>
    <row r="1786" spans="1:4" x14ac:dyDescent="0.3">
      <c r="A1786" s="152" t="s">
        <v>1769</v>
      </c>
      <c r="B1786" s="153" t="s">
        <v>1768</v>
      </c>
      <c r="C1786" s="152" t="s">
        <v>1067</v>
      </c>
      <c r="D1786" s="151">
        <v>11.93</v>
      </c>
    </row>
    <row r="1787" spans="1:4" x14ac:dyDescent="0.3">
      <c r="A1787" s="152" t="s">
        <v>1767</v>
      </c>
      <c r="B1787" s="153" t="s">
        <v>1766</v>
      </c>
      <c r="C1787" s="152" t="s">
        <v>1067</v>
      </c>
      <c r="D1787" s="151">
        <v>127.7</v>
      </c>
    </row>
    <row r="1788" spans="1:4" x14ac:dyDescent="0.3">
      <c r="A1788" s="152" t="s">
        <v>1765</v>
      </c>
      <c r="B1788" s="153" t="s">
        <v>1764</v>
      </c>
      <c r="C1788" s="152" t="s">
        <v>1067</v>
      </c>
      <c r="D1788" s="151">
        <v>138.93</v>
      </c>
    </row>
    <row r="1789" spans="1:4" x14ac:dyDescent="0.3">
      <c r="A1789" s="152" t="s">
        <v>1763</v>
      </c>
      <c r="B1789" s="153" t="s">
        <v>1762</v>
      </c>
      <c r="C1789" s="152" t="s">
        <v>1067</v>
      </c>
      <c r="D1789" s="151">
        <v>20.27</v>
      </c>
    </row>
    <row r="1790" spans="1:4" x14ac:dyDescent="0.3">
      <c r="A1790" s="152" t="s">
        <v>1761</v>
      </c>
      <c r="B1790" s="153" t="s">
        <v>1760</v>
      </c>
      <c r="C1790" s="152" t="s">
        <v>1067</v>
      </c>
      <c r="D1790" s="151">
        <v>15.43</v>
      </c>
    </row>
    <row r="1791" spans="1:4" x14ac:dyDescent="0.3">
      <c r="A1791" s="152" t="s">
        <v>1759</v>
      </c>
      <c r="B1791" s="153" t="s">
        <v>1758</v>
      </c>
      <c r="C1791" s="152" t="s">
        <v>1067</v>
      </c>
      <c r="D1791" s="151">
        <v>174.99</v>
      </c>
    </row>
    <row r="1792" spans="1:4" x14ac:dyDescent="0.3">
      <c r="A1792" s="152" t="s">
        <v>1757</v>
      </c>
      <c r="B1792" s="153" t="s">
        <v>1756</v>
      </c>
      <c r="C1792" s="152" t="s">
        <v>1067</v>
      </c>
      <c r="D1792" s="151">
        <v>186.21</v>
      </c>
    </row>
    <row r="1793" spans="1:4" x14ac:dyDescent="0.3">
      <c r="A1793" s="152" t="s">
        <v>1755</v>
      </c>
      <c r="B1793" s="153" t="s">
        <v>1754</v>
      </c>
      <c r="C1793" s="152" t="s">
        <v>1067</v>
      </c>
      <c r="D1793" s="151">
        <v>11.66</v>
      </c>
    </row>
    <row r="1794" spans="1:4" x14ac:dyDescent="0.3">
      <c r="A1794" s="152" t="s">
        <v>1753</v>
      </c>
      <c r="B1794" s="153" t="s">
        <v>1752</v>
      </c>
      <c r="C1794" s="152" t="s">
        <v>1067</v>
      </c>
      <c r="D1794" s="151">
        <v>0.7</v>
      </c>
    </row>
    <row r="1795" spans="1:4" x14ac:dyDescent="0.3">
      <c r="A1795" s="152" t="s">
        <v>1751</v>
      </c>
      <c r="B1795" s="153" t="s">
        <v>1750</v>
      </c>
      <c r="C1795" s="152" t="s">
        <v>1067</v>
      </c>
      <c r="D1795" s="151">
        <v>6.44</v>
      </c>
    </row>
    <row r="1796" spans="1:4" x14ac:dyDescent="0.3">
      <c r="A1796" s="152" t="s">
        <v>1749</v>
      </c>
      <c r="B1796" s="153" t="s">
        <v>1748</v>
      </c>
      <c r="C1796" s="152" t="s">
        <v>1067</v>
      </c>
      <c r="D1796" s="151">
        <v>17.66</v>
      </c>
    </row>
    <row r="1797" spans="1:4" x14ac:dyDescent="0.3">
      <c r="A1797" s="152" t="s">
        <v>1747</v>
      </c>
      <c r="B1797" s="153" t="s">
        <v>1746</v>
      </c>
      <c r="C1797" s="152" t="s">
        <v>1067</v>
      </c>
      <c r="D1797" s="151">
        <v>12.55</v>
      </c>
    </row>
    <row r="1798" spans="1:4" x14ac:dyDescent="0.3">
      <c r="A1798" s="152" t="s">
        <v>1745</v>
      </c>
      <c r="B1798" s="153" t="s">
        <v>1744</v>
      </c>
      <c r="C1798" s="152" t="s">
        <v>1067</v>
      </c>
      <c r="D1798" s="151">
        <v>2.13</v>
      </c>
    </row>
    <row r="1799" spans="1:4" x14ac:dyDescent="0.3">
      <c r="A1799" s="152" t="s">
        <v>1743</v>
      </c>
      <c r="B1799" s="153" t="s">
        <v>1742</v>
      </c>
      <c r="C1799" s="152" t="s">
        <v>1067</v>
      </c>
      <c r="D1799" s="151">
        <v>8.5299999999999994</v>
      </c>
    </row>
    <row r="1800" spans="1:4" x14ac:dyDescent="0.3">
      <c r="A1800" s="152" t="s">
        <v>1741</v>
      </c>
      <c r="B1800" s="153" t="s">
        <v>1740</v>
      </c>
      <c r="C1800" s="152" t="s">
        <v>1067</v>
      </c>
      <c r="D1800" s="151">
        <v>19.75</v>
      </c>
    </row>
    <row r="1801" spans="1:4" x14ac:dyDescent="0.3">
      <c r="A1801" s="152" t="s">
        <v>1739</v>
      </c>
      <c r="B1801" s="153" t="s">
        <v>1738</v>
      </c>
      <c r="C1801" s="152" t="s">
        <v>1067</v>
      </c>
      <c r="D1801" s="151">
        <v>45.51</v>
      </c>
    </row>
    <row r="1802" spans="1:4" x14ac:dyDescent="0.3">
      <c r="A1802" s="152" t="s">
        <v>1737</v>
      </c>
      <c r="B1802" s="153" t="s">
        <v>1736</v>
      </c>
      <c r="C1802" s="152" t="s">
        <v>1067</v>
      </c>
      <c r="D1802" s="151">
        <v>1.2</v>
      </c>
    </row>
    <row r="1803" spans="1:4" x14ac:dyDescent="0.3">
      <c r="A1803" s="152" t="s">
        <v>1735</v>
      </c>
      <c r="B1803" s="153" t="s">
        <v>1734</v>
      </c>
      <c r="C1803" s="152" t="s">
        <v>1067</v>
      </c>
      <c r="D1803" s="151">
        <v>3.63</v>
      </c>
    </row>
    <row r="1804" spans="1:4" x14ac:dyDescent="0.3">
      <c r="A1804" s="152" t="s">
        <v>1733</v>
      </c>
      <c r="B1804" s="153" t="s">
        <v>1732</v>
      </c>
      <c r="C1804" s="152" t="s">
        <v>1067</v>
      </c>
      <c r="D1804" s="151">
        <v>48.52</v>
      </c>
    </row>
    <row r="1805" spans="1:4" x14ac:dyDescent="0.3">
      <c r="A1805" s="152" t="s">
        <v>1731</v>
      </c>
      <c r="B1805" s="153" t="s">
        <v>1730</v>
      </c>
      <c r="C1805" s="152" t="s">
        <v>1067</v>
      </c>
      <c r="D1805" s="151">
        <v>48.66</v>
      </c>
    </row>
    <row r="1806" spans="1:4" x14ac:dyDescent="0.3">
      <c r="A1806" s="152" t="s">
        <v>1729</v>
      </c>
      <c r="B1806" s="153" t="s">
        <v>1728</v>
      </c>
      <c r="C1806" s="152" t="s">
        <v>1067</v>
      </c>
      <c r="D1806" s="151">
        <v>7.28</v>
      </c>
    </row>
    <row r="1807" spans="1:4" x14ac:dyDescent="0.3">
      <c r="A1807" s="152" t="s">
        <v>1727</v>
      </c>
      <c r="B1807" s="153" t="s">
        <v>1726</v>
      </c>
      <c r="C1807" s="152" t="s">
        <v>1067</v>
      </c>
      <c r="D1807" s="151">
        <v>24.24</v>
      </c>
    </row>
    <row r="1808" spans="1:4" x14ac:dyDescent="0.3">
      <c r="A1808" s="152" t="s">
        <v>1725</v>
      </c>
      <c r="B1808" s="153" t="s">
        <v>1724</v>
      </c>
      <c r="C1808" s="152" t="s">
        <v>1067</v>
      </c>
      <c r="D1808" s="151">
        <v>69.13</v>
      </c>
    </row>
    <row r="1809" spans="1:4" x14ac:dyDescent="0.3">
      <c r="A1809" s="152" t="s">
        <v>1723</v>
      </c>
      <c r="B1809" s="153" t="s">
        <v>1722</v>
      </c>
      <c r="C1809" s="152" t="s">
        <v>1067</v>
      </c>
      <c r="D1809" s="151">
        <v>261.72000000000003</v>
      </c>
    </row>
    <row r="1810" spans="1:4" x14ac:dyDescent="0.3">
      <c r="A1810" s="152" t="s">
        <v>1721</v>
      </c>
      <c r="B1810" s="153" t="s">
        <v>1720</v>
      </c>
      <c r="C1810" s="152" t="s">
        <v>1067</v>
      </c>
      <c r="D1810" s="151">
        <v>427.44</v>
      </c>
    </row>
    <row r="1811" spans="1:4" x14ac:dyDescent="0.3">
      <c r="A1811" s="152" t="s">
        <v>1719</v>
      </c>
      <c r="B1811" s="153" t="s">
        <v>1718</v>
      </c>
      <c r="C1811" s="152" t="s">
        <v>1067</v>
      </c>
      <c r="D1811" s="151">
        <v>618.92999999999995</v>
      </c>
    </row>
    <row r="1812" spans="1:4" x14ac:dyDescent="0.3">
      <c r="A1812" s="152" t="s">
        <v>1717</v>
      </c>
      <c r="B1812" s="153" t="s">
        <v>1716</v>
      </c>
      <c r="C1812" s="152" t="s">
        <v>1067</v>
      </c>
      <c r="D1812" s="151">
        <v>651.80999999999995</v>
      </c>
    </row>
    <row r="1813" spans="1:4" x14ac:dyDescent="0.3">
      <c r="A1813" s="152" t="s">
        <v>1715</v>
      </c>
      <c r="B1813" s="153" t="s">
        <v>1714</v>
      </c>
      <c r="C1813" s="152" t="s">
        <v>1067</v>
      </c>
      <c r="D1813" s="151">
        <v>38.979999999999997</v>
      </c>
    </row>
    <row r="1814" spans="1:4" x14ac:dyDescent="0.3">
      <c r="A1814" s="152" t="s">
        <v>1713</v>
      </c>
      <c r="B1814" s="153" t="s">
        <v>1712</v>
      </c>
      <c r="C1814" s="152" t="s">
        <v>1067</v>
      </c>
      <c r="D1814" s="151">
        <v>11.4</v>
      </c>
    </row>
    <row r="1815" spans="1:4" x14ac:dyDescent="0.3">
      <c r="A1815" s="152" t="s">
        <v>1711</v>
      </c>
      <c r="B1815" s="153" t="s">
        <v>1710</v>
      </c>
      <c r="C1815" s="152" t="s">
        <v>1067</v>
      </c>
      <c r="D1815" s="151">
        <v>385.16</v>
      </c>
    </row>
    <row r="1816" spans="1:4" x14ac:dyDescent="0.3">
      <c r="A1816" s="152" t="s">
        <v>1709</v>
      </c>
      <c r="B1816" s="153" t="s">
        <v>1708</v>
      </c>
      <c r="C1816" s="152" t="s">
        <v>1067</v>
      </c>
      <c r="D1816" s="151">
        <v>418.04</v>
      </c>
    </row>
    <row r="1817" spans="1:4" x14ac:dyDescent="0.3">
      <c r="A1817" s="152" t="s">
        <v>1707</v>
      </c>
      <c r="B1817" s="153" t="s">
        <v>1706</v>
      </c>
      <c r="C1817" s="152" t="s">
        <v>1067</v>
      </c>
      <c r="D1817" s="151">
        <v>24.33</v>
      </c>
    </row>
    <row r="1818" spans="1:4" x14ac:dyDescent="0.3">
      <c r="A1818" s="152" t="s">
        <v>1705</v>
      </c>
      <c r="B1818" s="153" t="s">
        <v>1704</v>
      </c>
      <c r="C1818" s="152" t="s">
        <v>1067</v>
      </c>
      <c r="D1818" s="151">
        <v>0.83</v>
      </c>
    </row>
    <row r="1819" spans="1:4" x14ac:dyDescent="0.3">
      <c r="A1819" s="152" t="s">
        <v>1703</v>
      </c>
      <c r="B1819" s="153" t="s">
        <v>1702</v>
      </c>
      <c r="C1819" s="152" t="s">
        <v>1067</v>
      </c>
      <c r="D1819" s="151">
        <v>11.6</v>
      </c>
    </row>
    <row r="1820" spans="1:4" x14ac:dyDescent="0.3">
      <c r="A1820" s="152" t="s">
        <v>1701</v>
      </c>
      <c r="B1820" s="153" t="s">
        <v>1700</v>
      </c>
      <c r="C1820" s="152" t="s">
        <v>1067</v>
      </c>
      <c r="D1820" s="151">
        <v>35.56</v>
      </c>
    </row>
    <row r="1821" spans="1:4" x14ac:dyDescent="0.3">
      <c r="A1821" s="152" t="s">
        <v>1699</v>
      </c>
      <c r="B1821" s="153" t="s">
        <v>1698</v>
      </c>
      <c r="C1821" s="152" t="s">
        <v>1067</v>
      </c>
      <c r="D1821" s="151">
        <v>25</v>
      </c>
    </row>
    <row r="1822" spans="1:4" x14ac:dyDescent="0.3">
      <c r="A1822" s="152" t="s">
        <v>1697</v>
      </c>
      <c r="B1822" s="153" t="s">
        <v>1696</v>
      </c>
      <c r="C1822" s="152" t="s">
        <v>1067</v>
      </c>
      <c r="D1822" s="151">
        <v>2.31</v>
      </c>
    </row>
    <row r="1823" spans="1:4" x14ac:dyDescent="0.3">
      <c r="A1823" s="152" t="s">
        <v>1695</v>
      </c>
      <c r="B1823" s="153" t="s">
        <v>1694</v>
      </c>
      <c r="C1823" s="152" t="s">
        <v>1067</v>
      </c>
      <c r="D1823" s="151">
        <v>22.88</v>
      </c>
    </row>
    <row r="1824" spans="1:4" x14ac:dyDescent="0.3">
      <c r="A1824" s="152" t="s">
        <v>1693</v>
      </c>
      <c r="B1824" s="153" t="s">
        <v>1692</v>
      </c>
      <c r="C1824" s="152" t="s">
        <v>1067</v>
      </c>
      <c r="D1824" s="151">
        <v>46.84</v>
      </c>
    </row>
    <row r="1825" spans="1:4" x14ac:dyDescent="0.3">
      <c r="A1825" s="152" t="s">
        <v>1691</v>
      </c>
      <c r="B1825" s="153" t="s">
        <v>1690</v>
      </c>
      <c r="C1825" s="152" t="s">
        <v>1067</v>
      </c>
      <c r="D1825" s="151">
        <v>25.91</v>
      </c>
    </row>
    <row r="1826" spans="1:4" x14ac:dyDescent="0.3">
      <c r="A1826" s="152" t="s">
        <v>1689</v>
      </c>
      <c r="B1826" s="153" t="s">
        <v>1688</v>
      </c>
      <c r="C1826" s="152" t="s">
        <v>1067</v>
      </c>
      <c r="D1826" s="151">
        <v>4.3499999999999996</v>
      </c>
    </row>
    <row r="1827" spans="1:4" x14ac:dyDescent="0.3">
      <c r="A1827" s="152" t="s">
        <v>1687</v>
      </c>
      <c r="B1827" s="153" t="s">
        <v>1686</v>
      </c>
      <c r="C1827" s="152" t="s">
        <v>1067</v>
      </c>
      <c r="D1827" s="151">
        <v>27.21</v>
      </c>
    </row>
    <row r="1828" spans="1:4" x14ac:dyDescent="0.3">
      <c r="A1828" s="152" t="s">
        <v>1685</v>
      </c>
      <c r="B1828" s="153" t="s">
        <v>1684</v>
      </c>
      <c r="C1828" s="152" t="s">
        <v>1067</v>
      </c>
      <c r="D1828" s="151">
        <v>51.17</v>
      </c>
    </row>
    <row r="1829" spans="1:4" x14ac:dyDescent="0.3">
      <c r="A1829" s="152" t="s">
        <v>1683</v>
      </c>
      <c r="B1829" s="153" t="s">
        <v>1682</v>
      </c>
      <c r="C1829" s="152" t="s">
        <v>1067</v>
      </c>
      <c r="D1829" s="151">
        <v>26.73</v>
      </c>
    </row>
    <row r="1830" spans="1:4" x14ac:dyDescent="0.3">
      <c r="A1830" s="152" t="s">
        <v>1681</v>
      </c>
      <c r="B1830" s="153" t="s">
        <v>1680</v>
      </c>
      <c r="C1830" s="152" t="s">
        <v>1067</v>
      </c>
      <c r="D1830" s="151">
        <v>6.17</v>
      </c>
    </row>
    <row r="1831" spans="1:4" x14ac:dyDescent="0.3">
      <c r="A1831" s="152" t="s">
        <v>1679</v>
      </c>
      <c r="B1831" s="153" t="s">
        <v>1678</v>
      </c>
      <c r="C1831" s="152" t="s">
        <v>1067</v>
      </c>
      <c r="D1831" s="151">
        <v>29.03</v>
      </c>
    </row>
    <row r="1832" spans="1:4" x14ac:dyDescent="0.3">
      <c r="A1832" s="152" t="s">
        <v>1677</v>
      </c>
      <c r="B1832" s="153" t="s">
        <v>1676</v>
      </c>
      <c r="C1832" s="152" t="s">
        <v>1067</v>
      </c>
      <c r="D1832" s="151">
        <v>52.99</v>
      </c>
    </row>
    <row r="1833" spans="1:4" x14ac:dyDescent="0.3">
      <c r="A1833" s="152" t="s">
        <v>1675</v>
      </c>
      <c r="B1833" s="153" t="s">
        <v>1674</v>
      </c>
      <c r="C1833" s="152" t="s">
        <v>1067</v>
      </c>
      <c r="D1833" s="151">
        <v>61.7</v>
      </c>
    </row>
    <row r="1834" spans="1:4" x14ac:dyDescent="0.3">
      <c r="A1834" s="152" t="s">
        <v>1673</v>
      </c>
      <c r="B1834" s="153" t="s">
        <v>1672</v>
      </c>
      <c r="C1834" s="152" t="s">
        <v>1067</v>
      </c>
      <c r="D1834" s="151">
        <v>75.34</v>
      </c>
    </row>
    <row r="1835" spans="1:4" x14ac:dyDescent="0.3">
      <c r="A1835" s="152" t="s">
        <v>1671</v>
      </c>
      <c r="B1835" s="153" t="s">
        <v>1670</v>
      </c>
      <c r="C1835" s="152" t="s">
        <v>1067</v>
      </c>
      <c r="D1835" s="151">
        <v>265.38</v>
      </c>
    </row>
    <row r="1836" spans="1:4" x14ac:dyDescent="0.3">
      <c r="A1836" s="152" t="s">
        <v>1669</v>
      </c>
      <c r="B1836" s="153" t="s">
        <v>1668</v>
      </c>
      <c r="C1836" s="152" t="s">
        <v>1067</v>
      </c>
      <c r="D1836" s="151">
        <v>289.33</v>
      </c>
    </row>
    <row r="1837" spans="1:4" x14ac:dyDescent="0.3">
      <c r="A1837" s="152" t="s">
        <v>1667</v>
      </c>
      <c r="B1837" s="153" t="s">
        <v>1666</v>
      </c>
      <c r="C1837" s="152" t="s">
        <v>1067</v>
      </c>
      <c r="D1837" s="151">
        <v>37.130000000000003</v>
      </c>
    </row>
    <row r="1838" spans="1:4" x14ac:dyDescent="0.3">
      <c r="A1838" s="152" t="s">
        <v>1665</v>
      </c>
      <c r="B1838" s="153" t="s">
        <v>1664</v>
      </c>
      <c r="C1838" s="152" t="s">
        <v>1067</v>
      </c>
      <c r="D1838" s="151">
        <v>26.29</v>
      </c>
    </row>
    <row r="1839" spans="1:4" x14ac:dyDescent="0.3">
      <c r="A1839" s="152" t="s">
        <v>1663</v>
      </c>
      <c r="B1839" s="153" t="s">
        <v>1662</v>
      </c>
      <c r="C1839" s="152" t="s">
        <v>1067</v>
      </c>
      <c r="D1839" s="151">
        <v>145.02000000000001</v>
      </c>
    </row>
    <row r="1840" spans="1:4" x14ac:dyDescent="0.3">
      <c r="A1840" s="152" t="s">
        <v>1661</v>
      </c>
      <c r="B1840" s="153" t="s">
        <v>1660</v>
      </c>
      <c r="C1840" s="152" t="s">
        <v>1067</v>
      </c>
      <c r="D1840" s="151">
        <v>168.98</v>
      </c>
    </row>
    <row r="1841" spans="1:4" x14ac:dyDescent="0.3">
      <c r="A1841" s="152" t="s">
        <v>1659</v>
      </c>
      <c r="B1841" s="153" t="s">
        <v>1658</v>
      </c>
      <c r="C1841" s="152" t="s">
        <v>1067</v>
      </c>
      <c r="D1841" s="151">
        <v>140.51</v>
      </c>
    </row>
    <row r="1842" spans="1:4" x14ac:dyDescent="0.3">
      <c r="A1842" s="152" t="s">
        <v>1657</v>
      </c>
      <c r="B1842" s="153" t="s">
        <v>1656</v>
      </c>
      <c r="C1842" s="152" t="s">
        <v>1067</v>
      </c>
      <c r="D1842" s="151">
        <v>194.37</v>
      </c>
    </row>
    <row r="1843" spans="1:4" x14ac:dyDescent="0.3">
      <c r="A1843" s="152" t="s">
        <v>1655</v>
      </c>
      <c r="B1843" s="153" t="s">
        <v>1654</v>
      </c>
      <c r="C1843" s="152" t="s">
        <v>1067</v>
      </c>
      <c r="D1843" s="151">
        <v>371.59</v>
      </c>
    </row>
    <row r="1844" spans="1:4" x14ac:dyDescent="0.3">
      <c r="A1844" s="152" t="s">
        <v>1653</v>
      </c>
      <c r="B1844" s="153" t="s">
        <v>1652</v>
      </c>
      <c r="C1844" s="152" t="s">
        <v>1067</v>
      </c>
      <c r="D1844" s="151">
        <v>404.46</v>
      </c>
    </row>
    <row r="1845" spans="1:4" x14ac:dyDescent="0.3">
      <c r="A1845" s="152" t="s">
        <v>1651</v>
      </c>
      <c r="B1845" s="153" t="s">
        <v>1650</v>
      </c>
      <c r="C1845" s="152" t="s">
        <v>1067</v>
      </c>
      <c r="D1845" s="151">
        <v>121.55</v>
      </c>
    </row>
    <row r="1846" spans="1:4" x14ac:dyDescent="0.3">
      <c r="A1846" s="152" t="s">
        <v>1649</v>
      </c>
      <c r="B1846" s="153" t="s">
        <v>1648</v>
      </c>
      <c r="C1846" s="152" t="s">
        <v>1067</v>
      </c>
      <c r="D1846" s="151">
        <v>160.15</v>
      </c>
    </row>
    <row r="1847" spans="1:4" x14ac:dyDescent="0.3">
      <c r="A1847" s="152" t="s">
        <v>1647</v>
      </c>
      <c r="B1847" s="153" t="s">
        <v>1646</v>
      </c>
      <c r="C1847" s="152" t="s">
        <v>1067</v>
      </c>
      <c r="D1847" s="151">
        <v>373.78</v>
      </c>
    </row>
    <row r="1848" spans="1:4" x14ac:dyDescent="0.3">
      <c r="A1848" s="152" t="s">
        <v>1645</v>
      </c>
      <c r="B1848" s="153" t="s">
        <v>1644</v>
      </c>
      <c r="C1848" s="152" t="s">
        <v>1067</v>
      </c>
      <c r="D1848" s="151">
        <v>406.66</v>
      </c>
    </row>
    <row r="1849" spans="1:4" x14ac:dyDescent="0.3">
      <c r="A1849" s="152" t="s">
        <v>1643</v>
      </c>
      <c r="B1849" s="153" t="s">
        <v>1642</v>
      </c>
      <c r="C1849" s="152" t="s">
        <v>1067</v>
      </c>
      <c r="D1849" s="151">
        <v>732.5</v>
      </c>
    </row>
    <row r="1850" spans="1:4" x14ac:dyDescent="0.3">
      <c r="A1850" s="152" t="s">
        <v>1641</v>
      </c>
      <c r="B1850" s="153" t="s">
        <v>1640</v>
      </c>
      <c r="C1850" s="152" t="s">
        <v>1067</v>
      </c>
      <c r="D1850" s="151">
        <v>1242.04</v>
      </c>
    </row>
    <row r="1851" spans="1:4" x14ac:dyDescent="0.3">
      <c r="A1851" s="152" t="s">
        <v>1639</v>
      </c>
      <c r="B1851" s="153" t="s">
        <v>1638</v>
      </c>
      <c r="C1851" s="152" t="s">
        <v>1067</v>
      </c>
      <c r="D1851" s="151">
        <v>1684.48</v>
      </c>
    </row>
    <row r="1852" spans="1:4" x14ac:dyDescent="0.3">
      <c r="A1852" s="152" t="s">
        <v>1637</v>
      </c>
      <c r="B1852" s="153" t="s">
        <v>1636</v>
      </c>
      <c r="C1852" s="152" t="s">
        <v>1067</v>
      </c>
      <c r="D1852" s="151">
        <v>1729.24</v>
      </c>
    </row>
    <row r="1853" spans="1:4" x14ac:dyDescent="0.3">
      <c r="A1853" s="152" t="s">
        <v>1635</v>
      </c>
      <c r="B1853" s="153" t="s">
        <v>1634</v>
      </c>
      <c r="C1853" s="152" t="s">
        <v>1067</v>
      </c>
      <c r="D1853" s="151">
        <v>87.56</v>
      </c>
    </row>
    <row r="1854" spans="1:4" x14ac:dyDescent="0.3">
      <c r="A1854" s="152" t="s">
        <v>1633</v>
      </c>
      <c r="B1854" s="153" t="s">
        <v>1632</v>
      </c>
      <c r="C1854" s="152" t="s">
        <v>1067</v>
      </c>
      <c r="D1854" s="151">
        <v>77.3</v>
      </c>
    </row>
    <row r="1855" spans="1:4" x14ac:dyDescent="0.3">
      <c r="A1855" s="152" t="s">
        <v>1631</v>
      </c>
      <c r="B1855" s="153" t="s">
        <v>1630</v>
      </c>
      <c r="C1855" s="152" t="s">
        <v>1067</v>
      </c>
      <c r="D1855" s="151">
        <v>745.03</v>
      </c>
    </row>
    <row r="1856" spans="1:4" x14ac:dyDescent="0.3">
      <c r="A1856" s="152" t="s">
        <v>1629</v>
      </c>
      <c r="B1856" s="153" t="s">
        <v>1628</v>
      </c>
      <c r="C1856" s="152" t="s">
        <v>1067</v>
      </c>
      <c r="D1856" s="151">
        <v>789.79</v>
      </c>
    </row>
    <row r="1857" spans="1:4" x14ac:dyDescent="0.3">
      <c r="A1857" s="152" t="s">
        <v>1627</v>
      </c>
      <c r="B1857" s="153" t="s">
        <v>1626</v>
      </c>
      <c r="C1857" s="152" t="s">
        <v>1067</v>
      </c>
      <c r="D1857" s="151">
        <v>46.1</v>
      </c>
    </row>
    <row r="1858" spans="1:4" x14ac:dyDescent="0.3">
      <c r="A1858" s="152" t="s">
        <v>1625</v>
      </c>
      <c r="B1858" s="153" t="s">
        <v>1624</v>
      </c>
      <c r="C1858" s="152" t="s">
        <v>1067</v>
      </c>
      <c r="D1858" s="151">
        <v>2.23</v>
      </c>
    </row>
    <row r="1859" spans="1:4" x14ac:dyDescent="0.3">
      <c r="A1859" s="152" t="s">
        <v>1623</v>
      </c>
      <c r="B1859" s="153" t="s">
        <v>1622</v>
      </c>
      <c r="C1859" s="152" t="s">
        <v>1067</v>
      </c>
      <c r="D1859" s="151">
        <v>19.55</v>
      </c>
    </row>
    <row r="1860" spans="1:4" x14ac:dyDescent="0.3">
      <c r="A1860" s="152" t="s">
        <v>1621</v>
      </c>
      <c r="B1860" s="153" t="s">
        <v>1620</v>
      </c>
      <c r="C1860" s="152" t="s">
        <v>1067</v>
      </c>
      <c r="D1860" s="151">
        <v>64.44</v>
      </c>
    </row>
    <row r="1861" spans="1:4" x14ac:dyDescent="0.3">
      <c r="A1861" s="152" t="s">
        <v>1619</v>
      </c>
      <c r="B1861" s="153" t="s">
        <v>1618</v>
      </c>
      <c r="C1861" s="152" t="s">
        <v>1067</v>
      </c>
      <c r="D1861" s="151">
        <v>57.94</v>
      </c>
    </row>
    <row r="1862" spans="1:4" x14ac:dyDescent="0.3">
      <c r="A1862" s="152" t="s">
        <v>1617</v>
      </c>
      <c r="B1862" s="153" t="s">
        <v>1616</v>
      </c>
      <c r="C1862" s="152" t="s">
        <v>1067</v>
      </c>
      <c r="D1862" s="151">
        <v>24.05</v>
      </c>
    </row>
    <row r="1863" spans="1:4" x14ac:dyDescent="0.3">
      <c r="A1863" s="152" t="s">
        <v>1615</v>
      </c>
      <c r="B1863" s="153" t="s">
        <v>1614</v>
      </c>
      <c r="C1863" s="152" t="s">
        <v>1067</v>
      </c>
      <c r="D1863" s="151">
        <v>62.48</v>
      </c>
    </row>
    <row r="1864" spans="1:4" x14ac:dyDescent="0.3">
      <c r="A1864" s="152" t="s">
        <v>1613</v>
      </c>
      <c r="B1864" s="153" t="s">
        <v>1612</v>
      </c>
      <c r="C1864" s="152" t="s">
        <v>1067</v>
      </c>
      <c r="D1864" s="151">
        <v>107.37</v>
      </c>
    </row>
    <row r="1865" spans="1:4" x14ac:dyDescent="0.3">
      <c r="A1865" s="152" t="s">
        <v>1611</v>
      </c>
      <c r="B1865" s="153" t="s">
        <v>1610</v>
      </c>
      <c r="C1865" s="152" t="s">
        <v>1067</v>
      </c>
      <c r="D1865" s="151">
        <v>24.01</v>
      </c>
    </row>
    <row r="1866" spans="1:4" x14ac:dyDescent="0.3">
      <c r="A1866" s="152" t="s">
        <v>1609</v>
      </c>
      <c r="B1866" s="153" t="s">
        <v>1608</v>
      </c>
      <c r="C1866" s="152" t="s">
        <v>1067</v>
      </c>
      <c r="D1866" s="151">
        <v>0.09</v>
      </c>
    </row>
    <row r="1867" spans="1:4" x14ac:dyDescent="0.3">
      <c r="A1867" s="152" t="s">
        <v>1607</v>
      </c>
      <c r="B1867" s="153" t="s">
        <v>1606</v>
      </c>
      <c r="C1867" s="152" t="s">
        <v>1067</v>
      </c>
      <c r="D1867" s="151">
        <v>8.17</v>
      </c>
    </row>
    <row r="1868" spans="1:4" x14ac:dyDescent="0.3">
      <c r="A1868" s="152" t="s">
        <v>1605</v>
      </c>
      <c r="B1868" s="153" t="s">
        <v>1604</v>
      </c>
      <c r="C1868" s="152" t="s">
        <v>1067</v>
      </c>
      <c r="D1868" s="151">
        <v>32.119999999999997</v>
      </c>
    </row>
    <row r="1869" spans="1:4" x14ac:dyDescent="0.3">
      <c r="A1869" s="152" t="s">
        <v>1603</v>
      </c>
      <c r="B1869" s="153" t="s">
        <v>1602</v>
      </c>
      <c r="C1869" s="152" t="s">
        <v>1067</v>
      </c>
      <c r="D1869" s="151">
        <v>1.1399999999999999</v>
      </c>
    </row>
    <row r="1870" spans="1:4" x14ac:dyDescent="0.3">
      <c r="A1870" s="152" t="s">
        <v>1601</v>
      </c>
      <c r="B1870" s="153" t="s">
        <v>1600</v>
      </c>
      <c r="C1870" s="152" t="s">
        <v>1067</v>
      </c>
      <c r="D1870" s="151">
        <v>1.88</v>
      </c>
    </row>
    <row r="1871" spans="1:4" x14ac:dyDescent="0.3">
      <c r="A1871" s="152" t="s">
        <v>1599</v>
      </c>
      <c r="B1871" s="153" t="s">
        <v>1598</v>
      </c>
      <c r="C1871" s="152" t="s">
        <v>1067</v>
      </c>
      <c r="D1871" s="151">
        <v>1.88</v>
      </c>
    </row>
    <row r="1872" spans="1:4" x14ac:dyDescent="0.3">
      <c r="A1872" s="152" t="s">
        <v>1597</v>
      </c>
      <c r="B1872" s="153" t="s">
        <v>1596</v>
      </c>
      <c r="C1872" s="152" t="s">
        <v>1067</v>
      </c>
      <c r="D1872" s="151">
        <v>1.88</v>
      </c>
    </row>
    <row r="1873" spans="1:4" x14ac:dyDescent="0.3">
      <c r="A1873" s="152" t="s">
        <v>1595</v>
      </c>
      <c r="B1873" s="153" t="s">
        <v>1594</v>
      </c>
      <c r="C1873" s="152" t="s">
        <v>1067</v>
      </c>
      <c r="D1873" s="151">
        <v>6.27</v>
      </c>
    </row>
    <row r="1874" spans="1:4" x14ac:dyDescent="0.3">
      <c r="A1874" s="152" t="s">
        <v>1593</v>
      </c>
      <c r="B1874" s="153" t="s">
        <v>1592</v>
      </c>
      <c r="C1874" s="152" t="s">
        <v>1067</v>
      </c>
      <c r="D1874" s="151">
        <v>10.34</v>
      </c>
    </row>
    <row r="1875" spans="1:4" x14ac:dyDescent="0.3">
      <c r="A1875" s="152" t="s">
        <v>1591</v>
      </c>
      <c r="B1875" s="153" t="s">
        <v>1590</v>
      </c>
      <c r="C1875" s="152" t="s">
        <v>1067</v>
      </c>
      <c r="D1875" s="151">
        <v>10.34</v>
      </c>
    </row>
    <row r="1876" spans="1:4" x14ac:dyDescent="0.3">
      <c r="A1876" s="152" t="s">
        <v>1589</v>
      </c>
      <c r="B1876" s="153" t="s">
        <v>1588</v>
      </c>
      <c r="C1876" s="152" t="s">
        <v>1067</v>
      </c>
      <c r="D1876" s="151">
        <v>10.34</v>
      </c>
    </row>
    <row r="1877" spans="1:4" x14ac:dyDescent="0.3">
      <c r="A1877" s="152" t="s">
        <v>1587</v>
      </c>
      <c r="B1877" s="153" t="s">
        <v>1586</v>
      </c>
      <c r="C1877" s="152" t="s">
        <v>1067</v>
      </c>
      <c r="D1877" s="151">
        <v>0.5</v>
      </c>
    </row>
    <row r="1878" spans="1:4" x14ac:dyDescent="0.3">
      <c r="A1878" s="152" t="s">
        <v>1585</v>
      </c>
      <c r="B1878" s="153" t="s">
        <v>1584</v>
      </c>
      <c r="C1878" s="152" t="s">
        <v>1067</v>
      </c>
      <c r="D1878" s="151">
        <v>0.82</v>
      </c>
    </row>
    <row r="1879" spans="1:4" x14ac:dyDescent="0.3">
      <c r="A1879" s="152" t="s">
        <v>1583</v>
      </c>
      <c r="B1879" s="153" t="s">
        <v>1582</v>
      </c>
      <c r="C1879" s="152" t="s">
        <v>1067</v>
      </c>
      <c r="D1879" s="151">
        <v>0.82</v>
      </c>
    </row>
    <row r="1880" spans="1:4" x14ac:dyDescent="0.3">
      <c r="A1880" s="152" t="s">
        <v>1581</v>
      </c>
      <c r="B1880" s="153" t="s">
        <v>1580</v>
      </c>
      <c r="C1880" s="152" t="s">
        <v>1067</v>
      </c>
      <c r="D1880" s="151">
        <v>0.82</v>
      </c>
    </row>
    <row r="1881" spans="1:4" x14ac:dyDescent="0.3">
      <c r="A1881" s="152" t="s">
        <v>1579</v>
      </c>
      <c r="B1881" s="153" t="s">
        <v>1578</v>
      </c>
      <c r="C1881" s="152" t="s">
        <v>1067</v>
      </c>
      <c r="D1881" s="151">
        <v>92.59</v>
      </c>
    </row>
    <row r="1882" spans="1:4" x14ac:dyDescent="0.3">
      <c r="A1882" s="152" t="s">
        <v>1577</v>
      </c>
      <c r="B1882" s="153" t="s">
        <v>1576</v>
      </c>
      <c r="C1882" s="152" t="s">
        <v>1067</v>
      </c>
      <c r="D1882" s="151">
        <v>107.85</v>
      </c>
    </row>
    <row r="1883" spans="1:4" x14ac:dyDescent="0.3">
      <c r="A1883" s="152" t="s">
        <v>1575</v>
      </c>
      <c r="B1883" s="153" t="s">
        <v>1574</v>
      </c>
      <c r="C1883" s="152" t="s">
        <v>1067</v>
      </c>
      <c r="D1883" s="151">
        <v>281.64</v>
      </c>
    </row>
    <row r="1884" spans="1:4" x14ac:dyDescent="0.3">
      <c r="A1884" s="152" t="s">
        <v>1573</v>
      </c>
      <c r="B1884" s="153" t="s">
        <v>1572</v>
      </c>
      <c r="C1884" s="152" t="s">
        <v>1067</v>
      </c>
      <c r="D1884" s="151">
        <v>314.52</v>
      </c>
    </row>
    <row r="1885" spans="1:4" x14ac:dyDescent="0.3">
      <c r="A1885" s="152" t="s">
        <v>1571</v>
      </c>
      <c r="B1885" s="153" t="s">
        <v>1570</v>
      </c>
      <c r="C1885" s="152" t="s">
        <v>1067</v>
      </c>
      <c r="D1885" s="151">
        <v>119.44</v>
      </c>
    </row>
    <row r="1886" spans="1:4" x14ac:dyDescent="0.3">
      <c r="A1886" s="152" t="s">
        <v>1569</v>
      </c>
      <c r="B1886" s="153" t="s">
        <v>1568</v>
      </c>
      <c r="C1886" s="152" t="s">
        <v>1067</v>
      </c>
      <c r="D1886" s="151">
        <v>156.34</v>
      </c>
    </row>
    <row r="1887" spans="1:4" x14ac:dyDescent="0.3">
      <c r="A1887" s="152" t="s">
        <v>1567</v>
      </c>
      <c r="B1887" s="153" t="s">
        <v>1566</v>
      </c>
      <c r="C1887" s="152" t="s">
        <v>1067</v>
      </c>
      <c r="D1887" s="151">
        <v>331.68</v>
      </c>
    </row>
    <row r="1888" spans="1:4" x14ac:dyDescent="0.3">
      <c r="A1888" s="152" t="s">
        <v>1565</v>
      </c>
      <c r="B1888" s="153" t="s">
        <v>1564</v>
      </c>
      <c r="C1888" s="152" t="s">
        <v>1067</v>
      </c>
      <c r="D1888" s="151">
        <v>364.55</v>
      </c>
    </row>
    <row r="1889" spans="1:4" x14ac:dyDescent="0.3">
      <c r="A1889" s="152" t="s">
        <v>1563</v>
      </c>
      <c r="B1889" s="153" t="s">
        <v>1562</v>
      </c>
      <c r="C1889" s="152" t="s">
        <v>1067</v>
      </c>
      <c r="D1889" s="151">
        <v>167.11</v>
      </c>
    </row>
    <row r="1890" spans="1:4" x14ac:dyDescent="0.3">
      <c r="A1890" s="152" t="s">
        <v>1561</v>
      </c>
      <c r="B1890" s="153" t="s">
        <v>1560</v>
      </c>
      <c r="C1890" s="152" t="s">
        <v>1067</v>
      </c>
      <c r="D1890" s="151">
        <v>242.42</v>
      </c>
    </row>
    <row r="1891" spans="1:4" x14ac:dyDescent="0.3">
      <c r="A1891" s="152" t="s">
        <v>1559</v>
      </c>
      <c r="B1891" s="153" t="s">
        <v>1558</v>
      </c>
      <c r="C1891" s="152" t="s">
        <v>1067</v>
      </c>
      <c r="D1891" s="151">
        <v>505.8</v>
      </c>
    </row>
    <row r="1892" spans="1:4" x14ac:dyDescent="0.3">
      <c r="A1892" s="152" t="s">
        <v>1557</v>
      </c>
      <c r="B1892" s="153" t="s">
        <v>1556</v>
      </c>
      <c r="C1892" s="152" t="s">
        <v>1067</v>
      </c>
      <c r="D1892" s="151">
        <v>538.67999999999995</v>
      </c>
    </row>
    <row r="1893" spans="1:4" x14ac:dyDescent="0.3">
      <c r="A1893" s="152" t="s">
        <v>1555</v>
      </c>
      <c r="B1893" s="153" t="s">
        <v>1554</v>
      </c>
      <c r="C1893" s="152" t="s">
        <v>1067</v>
      </c>
      <c r="D1893" s="151">
        <v>96.61</v>
      </c>
    </row>
    <row r="1894" spans="1:4" x14ac:dyDescent="0.3">
      <c r="A1894" s="152" t="s">
        <v>1553</v>
      </c>
      <c r="B1894" s="153" t="s">
        <v>1552</v>
      </c>
      <c r="C1894" s="152" t="s">
        <v>1067</v>
      </c>
      <c r="D1894" s="151">
        <v>115.09</v>
      </c>
    </row>
    <row r="1895" spans="1:4" x14ac:dyDescent="0.3">
      <c r="A1895" s="152" t="s">
        <v>1551</v>
      </c>
      <c r="B1895" s="153" t="s">
        <v>1550</v>
      </c>
      <c r="C1895" s="152" t="s">
        <v>1067</v>
      </c>
      <c r="D1895" s="151">
        <v>256.02</v>
      </c>
    </row>
    <row r="1896" spans="1:4" x14ac:dyDescent="0.3">
      <c r="A1896" s="152" t="s">
        <v>1549</v>
      </c>
      <c r="B1896" s="153" t="s">
        <v>1548</v>
      </c>
      <c r="C1896" s="152" t="s">
        <v>1067</v>
      </c>
      <c r="D1896" s="151">
        <v>288.89</v>
      </c>
    </row>
    <row r="1897" spans="1:4" x14ac:dyDescent="0.3">
      <c r="A1897" s="152" t="s">
        <v>1547</v>
      </c>
      <c r="B1897" s="153" t="s">
        <v>1546</v>
      </c>
      <c r="C1897" s="152" t="s">
        <v>1067</v>
      </c>
      <c r="D1897" s="151">
        <v>114.82</v>
      </c>
    </row>
    <row r="1898" spans="1:4" x14ac:dyDescent="0.3">
      <c r="A1898" s="152" t="s">
        <v>1545</v>
      </c>
      <c r="B1898" s="153" t="s">
        <v>1544</v>
      </c>
      <c r="C1898" s="152" t="s">
        <v>1067</v>
      </c>
      <c r="D1898" s="151">
        <v>147.97999999999999</v>
      </c>
    </row>
    <row r="1899" spans="1:4" x14ac:dyDescent="0.3">
      <c r="A1899" s="152" t="s">
        <v>1543</v>
      </c>
      <c r="B1899" s="153" t="s">
        <v>1542</v>
      </c>
      <c r="C1899" s="152" t="s">
        <v>1067</v>
      </c>
      <c r="D1899" s="151">
        <v>334.32</v>
      </c>
    </row>
    <row r="1900" spans="1:4" x14ac:dyDescent="0.3">
      <c r="A1900" s="152" t="s">
        <v>1541</v>
      </c>
      <c r="B1900" s="153" t="s">
        <v>1540</v>
      </c>
      <c r="C1900" s="152" t="s">
        <v>1067</v>
      </c>
      <c r="D1900" s="151">
        <v>367.2</v>
      </c>
    </row>
    <row r="1901" spans="1:4" x14ac:dyDescent="0.3">
      <c r="A1901" s="152" t="s">
        <v>1539</v>
      </c>
      <c r="B1901" s="153" t="s">
        <v>1538</v>
      </c>
      <c r="C1901" s="152" t="s">
        <v>1067</v>
      </c>
      <c r="D1901" s="151">
        <v>34.909999999999997</v>
      </c>
    </row>
    <row r="1902" spans="1:4" x14ac:dyDescent="0.3">
      <c r="A1902" s="152" t="s">
        <v>1537</v>
      </c>
      <c r="B1902" s="153" t="s">
        <v>1536</v>
      </c>
      <c r="C1902" s="152" t="s">
        <v>1067</v>
      </c>
      <c r="D1902" s="151">
        <v>4.03</v>
      </c>
    </row>
    <row r="1903" spans="1:4" x14ac:dyDescent="0.3">
      <c r="A1903" s="152" t="s">
        <v>1535</v>
      </c>
      <c r="B1903" s="153" t="s">
        <v>1534</v>
      </c>
      <c r="C1903" s="152" t="s">
        <v>1067</v>
      </c>
      <c r="D1903" s="151">
        <v>90.63</v>
      </c>
    </row>
    <row r="1904" spans="1:4" x14ac:dyDescent="0.3">
      <c r="A1904" s="152" t="s">
        <v>1533</v>
      </c>
      <c r="B1904" s="153" t="s">
        <v>1532</v>
      </c>
      <c r="C1904" s="152" t="s">
        <v>1067</v>
      </c>
      <c r="D1904" s="151">
        <v>123.51</v>
      </c>
    </row>
    <row r="1905" spans="1:4" x14ac:dyDescent="0.3">
      <c r="A1905" s="152" t="s">
        <v>1531</v>
      </c>
      <c r="B1905" s="153" t="s">
        <v>1530</v>
      </c>
      <c r="C1905" s="152" t="s">
        <v>1067</v>
      </c>
      <c r="D1905" s="151">
        <v>315.45</v>
      </c>
    </row>
    <row r="1906" spans="1:4" x14ac:dyDescent="0.3">
      <c r="A1906" s="152" t="s">
        <v>1529</v>
      </c>
      <c r="B1906" s="153" t="s">
        <v>1528</v>
      </c>
      <c r="C1906" s="152" t="s">
        <v>1067</v>
      </c>
      <c r="D1906" s="151">
        <v>532.72</v>
      </c>
    </row>
    <row r="1907" spans="1:4" x14ac:dyDescent="0.3">
      <c r="A1907" s="152" t="s">
        <v>1527</v>
      </c>
      <c r="B1907" s="153" t="s">
        <v>1526</v>
      </c>
      <c r="C1907" s="152" t="s">
        <v>1067</v>
      </c>
      <c r="D1907" s="151">
        <v>815.08</v>
      </c>
    </row>
    <row r="1908" spans="1:4" x14ac:dyDescent="0.3">
      <c r="A1908" s="152" t="s">
        <v>1525</v>
      </c>
      <c r="B1908" s="153" t="s">
        <v>1524</v>
      </c>
      <c r="C1908" s="152" t="s">
        <v>1067</v>
      </c>
      <c r="D1908" s="151">
        <v>847.95</v>
      </c>
    </row>
    <row r="1909" spans="1:4" x14ac:dyDescent="0.3">
      <c r="A1909" s="152" t="s">
        <v>1523</v>
      </c>
      <c r="B1909" s="153" t="s">
        <v>1522</v>
      </c>
      <c r="C1909" s="152" t="s">
        <v>1067</v>
      </c>
      <c r="D1909" s="151">
        <v>442.42</v>
      </c>
    </row>
    <row r="1910" spans="1:4" x14ac:dyDescent="0.3">
      <c r="A1910" s="152" t="s">
        <v>1521</v>
      </c>
      <c r="B1910" s="153" t="s">
        <v>1520</v>
      </c>
      <c r="C1910" s="152" t="s">
        <v>1067</v>
      </c>
      <c r="D1910" s="151">
        <v>822.15</v>
      </c>
    </row>
    <row r="1911" spans="1:4" x14ac:dyDescent="0.3">
      <c r="A1911" s="152" t="s">
        <v>1519</v>
      </c>
      <c r="B1911" s="153" t="s">
        <v>1518</v>
      </c>
      <c r="C1911" s="152" t="s">
        <v>1067</v>
      </c>
      <c r="D1911" s="151">
        <v>1178.3399999999999</v>
      </c>
    </row>
    <row r="1912" spans="1:4" x14ac:dyDescent="0.3">
      <c r="A1912" s="152" t="s">
        <v>1517</v>
      </c>
      <c r="B1912" s="153" t="s">
        <v>1516</v>
      </c>
      <c r="C1912" s="152" t="s">
        <v>1067</v>
      </c>
      <c r="D1912" s="151">
        <v>1211.22</v>
      </c>
    </row>
    <row r="1913" spans="1:4" x14ac:dyDescent="0.3">
      <c r="A1913" s="152" t="s">
        <v>1515</v>
      </c>
      <c r="B1913" s="153" t="s">
        <v>1514</v>
      </c>
      <c r="C1913" s="152" t="s">
        <v>1067</v>
      </c>
      <c r="D1913" s="151">
        <v>81.95</v>
      </c>
    </row>
    <row r="1914" spans="1:4" x14ac:dyDescent="0.3">
      <c r="A1914" s="152" t="s">
        <v>1513</v>
      </c>
      <c r="B1914" s="153" t="s">
        <v>1512</v>
      </c>
      <c r="C1914" s="152" t="s">
        <v>1067</v>
      </c>
      <c r="D1914" s="151">
        <v>109.3</v>
      </c>
    </row>
    <row r="1915" spans="1:4" x14ac:dyDescent="0.3">
      <c r="A1915" s="152" t="s">
        <v>1511</v>
      </c>
      <c r="B1915" s="153" t="s">
        <v>1510</v>
      </c>
      <c r="C1915" s="152" t="s">
        <v>1067</v>
      </c>
      <c r="D1915" s="151">
        <v>115.35</v>
      </c>
    </row>
    <row r="1916" spans="1:4" x14ac:dyDescent="0.3">
      <c r="A1916" s="152" t="s">
        <v>1509</v>
      </c>
      <c r="B1916" s="153" t="s">
        <v>1508</v>
      </c>
      <c r="C1916" s="152" t="s">
        <v>1067</v>
      </c>
      <c r="D1916" s="151">
        <v>148.22999999999999</v>
      </c>
    </row>
    <row r="1917" spans="1:4" x14ac:dyDescent="0.3">
      <c r="A1917" s="152" t="s">
        <v>1507</v>
      </c>
      <c r="B1917" s="153" t="s">
        <v>1506</v>
      </c>
      <c r="C1917" s="152" t="s">
        <v>1067</v>
      </c>
      <c r="D1917" s="151">
        <v>27.66</v>
      </c>
    </row>
    <row r="1918" spans="1:4" x14ac:dyDescent="0.3">
      <c r="A1918" s="152" t="s">
        <v>1505</v>
      </c>
      <c r="B1918" s="153" t="s">
        <v>1504</v>
      </c>
      <c r="C1918" s="152" t="s">
        <v>1067</v>
      </c>
      <c r="D1918" s="151">
        <v>8.5</v>
      </c>
    </row>
    <row r="1919" spans="1:4" x14ac:dyDescent="0.3">
      <c r="A1919" s="152" t="s">
        <v>1503</v>
      </c>
      <c r="B1919" s="153" t="s">
        <v>1502</v>
      </c>
      <c r="C1919" s="152" t="s">
        <v>1067</v>
      </c>
      <c r="D1919" s="151">
        <v>8.5</v>
      </c>
    </row>
    <row r="1920" spans="1:4" x14ac:dyDescent="0.3">
      <c r="A1920" s="152" t="s">
        <v>1501</v>
      </c>
      <c r="B1920" s="153" t="s">
        <v>1500</v>
      </c>
      <c r="C1920" s="152" t="s">
        <v>1067</v>
      </c>
      <c r="D1920" s="151">
        <v>32.46</v>
      </c>
    </row>
    <row r="1921" spans="1:4" x14ac:dyDescent="0.3">
      <c r="A1921" s="152" t="s">
        <v>1499</v>
      </c>
      <c r="B1921" s="153" t="s">
        <v>1498</v>
      </c>
      <c r="C1921" s="152" t="s">
        <v>1067</v>
      </c>
      <c r="D1921" s="151">
        <v>69.709999999999994</v>
      </c>
    </row>
    <row r="1922" spans="1:4" x14ac:dyDescent="0.3">
      <c r="A1922" s="152" t="s">
        <v>1497</v>
      </c>
      <c r="B1922" s="153" t="s">
        <v>1496</v>
      </c>
      <c r="C1922" s="152" t="s">
        <v>1067</v>
      </c>
      <c r="D1922" s="151">
        <v>67.91</v>
      </c>
    </row>
    <row r="1923" spans="1:4" x14ac:dyDescent="0.3">
      <c r="A1923" s="152" t="s">
        <v>1495</v>
      </c>
      <c r="B1923" s="153" t="s">
        <v>1494</v>
      </c>
      <c r="C1923" s="152" t="s">
        <v>1067</v>
      </c>
      <c r="D1923" s="151">
        <v>166.05</v>
      </c>
    </row>
    <row r="1924" spans="1:4" x14ac:dyDescent="0.3">
      <c r="A1924" s="152" t="s">
        <v>1493</v>
      </c>
      <c r="B1924" s="153" t="s">
        <v>1492</v>
      </c>
      <c r="C1924" s="152" t="s">
        <v>1067</v>
      </c>
      <c r="D1924" s="151">
        <v>198.93</v>
      </c>
    </row>
    <row r="1925" spans="1:4" x14ac:dyDescent="0.3">
      <c r="A1925" s="152" t="s">
        <v>1491</v>
      </c>
      <c r="B1925" s="153" t="s">
        <v>1490</v>
      </c>
      <c r="C1925" s="152" t="s">
        <v>1067</v>
      </c>
      <c r="D1925" s="151">
        <v>0.46</v>
      </c>
    </row>
    <row r="1926" spans="1:4" x14ac:dyDescent="0.3">
      <c r="A1926" s="152" t="s">
        <v>1489</v>
      </c>
      <c r="B1926" s="153" t="s">
        <v>1488</v>
      </c>
      <c r="C1926" s="152" t="s">
        <v>1067</v>
      </c>
      <c r="D1926" s="151">
        <v>1.06</v>
      </c>
    </row>
    <row r="1927" spans="1:4" x14ac:dyDescent="0.3">
      <c r="A1927" s="152" t="s">
        <v>1487</v>
      </c>
      <c r="B1927" s="153" t="s">
        <v>1486</v>
      </c>
      <c r="C1927" s="152" t="s">
        <v>1067</v>
      </c>
      <c r="D1927" s="151">
        <v>2.3199999999999998</v>
      </c>
    </row>
    <row r="1928" spans="1:4" x14ac:dyDescent="0.3">
      <c r="A1928" s="152" t="s">
        <v>1485</v>
      </c>
      <c r="B1928" s="153" t="s">
        <v>1484</v>
      </c>
      <c r="C1928" s="152" t="s">
        <v>1067</v>
      </c>
      <c r="D1928" s="151">
        <v>2.3199999999999998</v>
      </c>
    </row>
    <row r="1929" spans="1:4" x14ac:dyDescent="0.3">
      <c r="A1929" s="152" t="s">
        <v>1483</v>
      </c>
      <c r="B1929" s="153" t="s">
        <v>1482</v>
      </c>
      <c r="C1929" s="152" t="s">
        <v>1067</v>
      </c>
      <c r="D1929" s="151">
        <v>0.17</v>
      </c>
    </row>
    <row r="1930" spans="1:4" x14ac:dyDescent="0.3">
      <c r="A1930" s="152" t="s">
        <v>1481</v>
      </c>
      <c r="B1930" s="153" t="s">
        <v>1480</v>
      </c>
      <c r="C1930" s="152" t="s">
        <v>1067</v>
      </c>
      <c r="D1930" s="151">
        <v>0.4</v>
      </c>
    </row>
    <row r="1931" spans="1:4" x14ac:dyDescent="0.3">
      <c r="A1931" s="152" t="s">
        <v>1479</v>
      </c>
      <c r="B1931" s="153" t="s">
        <v>1478</v>
      </c>
      <c r="C1931" s="152" t="s">
        <v>1067</v>
      </c>
      <c r="D1931" s="151">
        <v>1.36</v>
      </c>
    </row>
    <row r="1932" spans="1:4" x14ac:dyDescent="0.3">
      <c r="A1932" s="152" t="s">
        <v>1477</v>
      </c>
      <c r="B1932" s="153" t="s">
        <v>1476</v>
      </c>
      <c r="C1932" s="152" t="s">
        <v>1067</v>
      </c>
      <c r="D1932" s="151">
        <v>1.36</v>
      </c>
    </row>
    <row r="1933" spans="1:4" x14ac:dyDescent="0.3">
      <c r="A1933" s="152" t="s">
        <v>1475</v>
      </c>
      <c r="B1933" s="153" t="s">
        <v>1474</v>
      </c>
      <c r="C1933" s="152" t="s">
        <v>1067</v>
      </c>
      <c r="D1933" s="151">
        <v>3.35</v>
      </c>
    </row>
    <row r="1934" spans="1:4" x14ac:dyDescent="0.3">
      <c r="A1934" s="152" t="s">
        <v>1473</v>
      </c>
      <c r="B1934" s="153" t="s">
        <v>1472</v>
      </c>
      <c r="C1934" s="152" t="s">
        <v>1067</v>
      </c>
      <c r="D1934" s="151">
        <v>6.4</v>
      </c>
    </row>
    <row r="1935" spans="1:4" x14ac:dyDescent="0.3">
      <c r="A1935" s="152" t="s">
        <v>1471</v>
      </c>
      <c r="B1935" s="153" t="s">
        <v>1470</v>
      </c>
      <c r="C1935" s="152" t="s">
        <v>1067</v>
      </c>
      <c r="D1935" s="151">
        <v>6.4</v>
      </c>
    </row>
    <row r="1936" spans="1:4" x14ac:dyDescent="0.3">
      <c r="A1936" s="152" t="s">
        <v>1469</v>
      </c>
      <c r="B1936" s="153" t="s">
        <v>1468</v>
      </c>
      <c r="C1936" s="152" t="s">
        <v>1067</v>
      </c>
      <c r="D1936" s="151">
        <v>6.4</v>
      </c>
    </row>
    <row r="1937" spans="1:4" x14ac:dyDescent="0.3">
      <c r="A1937" s="152" t="s">
        <v>1467</v>
      </c>
      <c r="B1937" s="153" t="s">
        <v>1466</v>
      </c>
      <c r="C1937" s="152" t="s">
        <v>1067</v>
      </c>
      <c r="D1937" s="151">
        <v>79.02</v>
      </c>
    </row>
    <row r="1938" spans="1:4" x14ac:dyDescent="0.3">
      <c r="A1938" s="152" t="s">
        <v>1465</v>
      </c>
      <c r="B1938" s="153" t="s">
        <v>1464</v>
      </c>
      <c r="C1938" s="152" t="s">
        <v>1067</v>
      </c>
      <c r="D1938" s="151">
        <v>77.3</v>
      </c>
    </row>
    <row r="1939" spans="1:4" x14ac:dyDescent="0.3">
      <c r="A1939" s="152" t="s">
        <v>1463</v>
      </c>
      <c r="B1939" s="153" t="s">
        <v>1462</v>
      </c>
      <c r="C1939" s="152" t="s">
        <v>1067</v>
      </c>
      <c r="D1939" s="151">
        <v>177.2</v>
      </c>
    </row>
    <row r="1940" spans="1:4" x14ac:dyDescent="0.3">
      <c r="A1940" s="152" t="s">
        <v>1461</v>
      </c>
      <c r="B1940" s="153" t="s">
        <v>1460</v>
      </c>
      <c r="C1940" s="152" t="s">
        <v>1067</v>
      </c>
      <c r="D1940" s="151">
        <v>210.08</v>
      </c>
    </row>
    <row r="1941" spans="1:4" x14ac:dyDescent="0.3">
      <c r="A1941" s="152" t="s">
        <v>1459</v>
      </c>
      <c r="B1941" s="153" t="s">
        <v>1458</v>
      </c>
      <c r="C1941" s="152" t="s">
        <v>1067</v>
      </c>
      <c r="D1941" s="151">
        <v>85.88</v>
      </c>
    </row>
    <row r="1942" spans="1:4" x14ac:dyDescent="0.3">
      <c r="A1942" s="152" t="s">
        <v>1457</v>
      </c>
      <c r="B1942" s="153" t="s">
        <v>1456</v>
      </c>
      <c r="C1942" s="152" t="s">
        <v>1067</v>
      </c>
      <c r="D1942" s="151">
        <v>88.78</v>
      </c>
    </row>
    <row r="1943" spans="1:4" x14ac:dyDescent="0.3">
      <c r="A1943" s="152" t="s">
        <v>1455</v>
      </c>
      <c r="B1943" s="153" t="s">
        <v>1454</v>
      </c>
      <c r="C1943" s="152" t="s">
        <v>1067</v>
      </c>
      <c r="D1943" s="151">
        <v>188.68</v>
      </c>
    </row>
    <row r="1944" spans="1:4" x14ac:dyDescent="0.3">
      <c r="A1944" s="152" t="s">
        <v>1453</v>
      </c>
      <c r="B1944" s="153" t="s">
        <v>1452</v>
      </c>
      <c r="C1944" s="152" t="s">
        <v>1067</v>
      </c>
      <c r="D1944" s="151">
        <v>221.56</v>
      </c>
    </row>
    <row r="1945" spans="1:4" x14ac:dyDescent="0.3">
      <c r="A1945" s="152" t="s">
        <v>1451</v>
      </c>
      <c r="B1945" s="153" t="s">
        <v>1450</v>
      </c>
      <c r="C1945" s="152" t="s">
        <v>1067</v>
      </c>
      <c r="D1945" s="151">
        <v>90.09</v>
      </c>
    </row>
    <row r="1946" spans="1:4" x14ac:dyDescent="0.3">
      <c r="A1946" s="152" t="s">
        <v>1449</v>
      </c>
      <c r="B1946" s="153" t="s">
        <v>1448</v>
      </c>
      <c r="C1946" s="152" t="s">
        <v>1067</v>
      </c>
      <c r="D1946" s="151">
        <v>95.84</v>
      </c>
    </row>
    <row r="1947" spans="1:4" x14ac:dyDescent="0.3">
      <c r="A1947" s="152" t="s">
        <v>1447</v>
      </c>
      <c r="B1947" s="153" t="s">
        <v>1446</v>
      </c>
      <c r="C1947" s="152" t="s">
        <v>1067</v>
      </c>
      <c r="D1947" s="151">
        <v>257.33</v>
      </c>
    </row>
    <row r="1948" spans="1:4" x14ac:dyDescent="0.3">
      <c r="A1948" s="152" t="s">
        <v>1445</v>
      </c>
      <c r="B1948" s="153" t="s">
        <v>1444</v>
      </c>
      <c r="C1948" s="152" t="s">
        <v>1067</v>
      </c>
      <c r="D1948" s="151">
        <v>290.20999999999998</v>
      </c>
    </row>
    <row r="1949" spans="1:4" x14ac:dyDescent="0.3">
      <c r="A1949" s="152" t="s">
        <v>1443</v>
      </c>
      <c r="B1949" s="153" t="s">
        <v>1442</v>
      </c>
      <c r="C1949" s="152" t="s">
        <v>1067</v>
      </c>
      <c r="D1949" s="151">
        <v>94.37</v>
      </c>
    </row>
    <row r="1950" spans="1:4" x14ac:dyDescent="0.3">
      <c r="A1950" s="152" t="s">
        <v>1441</v>
      </c>
      <c r="B1950" s="153" t="s">
        <v>1440</v>
      </c>
      <c r="C1950" s="152" t="s">
        <v>1067</v>
      </c>
      <c r="D1950" s="151">
        <v>103.01</v>
      </c>
    </row>
    <row r="1951" spans="1:4" x14ac:dyDescent="0.3">
      <c r="A1951" s="152" t="s">
        <v>1439</v>
      </c>
      <c r="B1951" s="153" t="s">
        <v>1438</v>
      </c>
      <c r="C1951" s="152" t="s">
        <v>1067</v>
      </c>
      <c r="D1951" s="151">
        <v>304.11</v>
      </c>
    </row>
    <row r="1952" spans="1:4" x14ac:dyDescent="0.3">
      <c r="A1952" s="152" t="s">
        <v>1437</v>
      </c>
      <c r="B1952" s="153" t="s">
        <v>1436</v>
      </c>
      <c r="C1952" s="152" t="s">
        <v>1067</v>
      </c>
      <c r="D1952" s="151">
        <v>336.98</v>
      </c>
    </row>
    <row r="1953" spans="1:4" x14ac:dyDescent="0.3">
      <c r="A1953" s="152" t="s">
        <v>1435</v>
      </c>
      <c r="B1953" s="153" t="s">
        <v>1434</v>
      </c>
      <c r="C1953" s="152" t="s">
        <v>1067</v>
      </c>
      <c r="D1953" s="151">
        <v>179.12</v>
      </c>
    </row>
    <row r="1954" spans="1:4" x14ac:dyDescent="0.3">
      <c r="A1954" s="152" t="s">
        <v>1433</v>
      </c>
      <c r="B1954" s="153" t="s">
        <v>1432</v>
      </c>
      <c r="C1954" s="152" t="s">
        <v>1067</v>
      </c>
      <c r="D1954" s="151">
        <v>244.96</v>
      </c>
    </row>
    <row r="1955" spans="1:4" x14ac:dyDescent="0.3">
      <c r="A1955" s="152" t="s">
        <v>1431</v>
      </c>
      <c r="B1955" s="153" t="s">
        <v>1430</v>
      </c>
      <c r="C1955" s="152" t="s">
        <v>1067</v>
      </c>
      <c r="D1955" s="151">
        <v>448.77</v>
      </c>
    </row>
    <row r="1956" spans="1:4" x14ac:dyDescent="0.3">
      <c r="A1956" s="152" t="s">
        <v>1429</v>
      </c>
      <c r="B1956" s="153" t="s">
        <v>1428</v>
      </c>
      <c r="C1956" s="152" t="s">
        <v>1067</v>
      </c>
      <c r="D1956" s="151">
        <v>481.64</v>
      </c>
    </row>
    <row r="1957" spans="1:4" x14ac:dyDescent="0.3">
      <c r="A1957" s="152" t="s">
        <v>1427</v>
      </c>
      <c r="B1957" s="153" t="s">
        <v>1426</v>
      </c>
      <c r="C1957" s="152" t="s">
        <v>1067</v>
      </c>
      <c r="D1957" s="151">
        <v>185.21</v>
      </c>
    </row>
    <row r="1958" spans="1:4" x14ac:dyDescent="0.3">
      <c r="A1958" s="152" t="s">
        <v>1425</v>
      </c>
      <c r="B1958" s="153" t="s">
        <v>1424</v>
      </c>
      <c r="C1958" s="152" t="s">
        <v>1067</v>
      </c>
      <c r="D1958" s="151">
        <v>255.16</v>
      </c>
    </row>
    <row r="1959" spans="1:4" x14ac:dyDescent="0.3">
      <c r="A1959" s="152" t="s">
        <v>1423</v>
      </c>
      <c r="B1959" s="153" t="s">
        <v>1422</v>
      </c>
      <c r="C1959" s="152" t="s">
        <v>1067</v>
      </c>
      <c r="D1959" s="151">
        <v>474.9</v>
      </c>
    </row>
    <row r="1960" spans="1:4" x14ac:dyDescent="0.3">
      <c r="A1960" s="152" t="s">
        <v>1421</v>
      </c>
      <c r="B1960" s="153" t="s">
        <v>1420</v>
      </c>
      <c r="C1960" s="152" t="s">
        <v>1067</v>
      </c>
      <c r="D1960" s="151">
        <v>507.78</v>
      </c>
    </row>
    <row r="1961" spans="1:4" x14ac:dyDescent="0.3">
      <c r="A1961" s="152" t="s">
        <v>1419</v>
      </c>
      <c r="B1961" s="153" t="s">
        <v>1418</v>
      </c>
      <c r="C1961" s="152" t="s">
        <v>1067</v>
      </c>
      <c r="D1961" s="151">
        <v>91.77</v>
      </c>
    </row>
    <row r="1962" spans="1:4" x14ac:dyDescent="0.3">
      <c r="A1962" s="152" t="s">
        <v>1417</v>
      </c>
      <c r="B1962" s="153" t="s">
        <v>1416</v>
      </c>
      <c r="C1962" s="152" t="s">
        <v>1067</v>
      </c>
      <c r="D1962" s="151">
        <v>98.64</v>
      </c>
    </row>
    <row r="1963" spans="1:4" x14ac:dyDescent="0.3">
      <c r="A1963" s="152" t="s">
        <v>1415</v>
      </c>
      <c r="B1963" s="153" t="s">
        <v>1414</v>
      </c>
      <c r="C1963" s="152" t="s">
        <v>1067</v>
      </c>
      <c r="D1963" s="151">
        <v>220.43</v>
      </c>
    </row>
    <row r="1964" spans="1:4" x14ac:dyDescent="0.3">
      <c r="A1964" s="152" t="s">
        <v>1413</v>
      </c>
      <c r="B1964" s="153" t="s">
        <v>1412</v>
      </c>
      <c r="C1964" s="152" t="s">
        <v>1067</v>
      </c>
      <c r="D1964" s="151">
        <v>253.31</v>
      </c>
    </row>
    <row r="1965" spans="1:4" x14ac:dyDescent="0.3">
      <c r="A1965" s="152" t="s">
        <v>1411</v>
      </c>
      <c r="B1965" s="153" t="s">
        <v>1410</v>
      </c>
      <c r="C1965" s="152" t="s">
        <v>1067</v>
      </c>
      <c r="D1965" s="151">
        <v>99.24</v>
      </c>
    </row>
    <row r="1966" spans="1:4" x14ac:dyDescent="0.3">
      <c r="A1966" s="152" t="s">
        <v>1409</v>
      </c>
      <c r="B1966" s="153" t="s">
        <v>1408</v>
      </c>
      <c r="C1966" s="152" t="s">
        <v>1067</v>
      </c>
      <c r="D1966" s="151">
        <v>111.16</v>
      </c>
    </row>
    <row r="1967" spans="1:4" x14ac:dyDescent="0.3">
      <c r="A1967" s="152" t="s">
        <v>1407</v>
      </c>
      <c r="B1967" s="153" t="s">
        <v>1406</v>
      </c>
      <c r="C1967" s="152" t="s">
        <v>1067</v>
      </c>
      <c r="D1967" s="151">
        <v>321.51</v>
      </c>
    </row>
    <row r="1968" spans="1:4" x14ac:dyDescent="0.3">
      <c r="A1968" s="152" t="s">
        <v>1405</v>
      </c>
      <c r="B1968" s="153" t="s">
        <v>1404</v>
      </c>
      <c r="C1968" s="152" t="s">
        <v>1067</v>
      </c>
      <c r="D1968" s="151">
        <v>354.38</v>
      </c>
    </row>
    <row r="1969" spans="1:4" x14ac:dyDescent="0.3">
      <c r="A1969" s="152" t="s">
        <v>1403</v>
      </c>
      <c r="B1969" s="153" t="s">
        <v>1402</v>
      </c>
      <c r="C1969" s="152" t="s">
        <v>1067</v>
      </c>
      <c r="D1969" s="151">
        <v>57.49</v>
      </c>
    </row>
    <row r="1970" spans="1:4" x14ac:dyDescent="0.3">
      <c r="A1970" s="152" t="s">
        <v>1401</v>
      </c>
      <c r="B1970" s="153" t="s">
        <v>1400</v>
      </c>
      <c r="C1970" s="152" t="s">
        <v>1067</v>
      </c>
      <c r="D1970" s="151">
        <v>41.22</v>
      </c>
    </row>
    <row r="1971" spans="1:4" x14ac:dyDescent="0.3">
      <c r="A1971" s="152" t="s">
        <v>1399</v>
      </c>
      <c r="B1971" s="153" t="s">
        <v>1398</v>
      </c>
      <c r="C1971" s="152" t="s">
        <v>1067</v>
      </c>
      <c r="D1971" s="151">
        <v>72.66</v>
      </c>
    </row>
    <row r="1972" spans="1:4" x14ac:dyDescent="0.3">
      <c r="A1972" s="152" t="s">
        <v>1397</v>
      </c>
      <c r="B1972" s="153" t="s">
        <v>1396</v>
      </c>
      <c r="C1972" s="152" t="s">
        <v>1067</v>
      </c>
      <c r="D1972" s="151">
        <v>105.54</v>
      </c>
    </row>
    <row r="1973" spans="1:4" x14ac:dyDescent="0.3">
      <c r="A1973" s="152" t="s">
        <v>1395</v>
      </c>
      <c r="B1973" s="153" t="s">
        <v>1394</v>
      </c>
      <c r="C1973" s="152" t="s">
        <v>1067</v>
      </c>
      <c r="D1973" s="151">
        <v>164.07</v>
      </c>
    </row>
    <row r="1974" spans="1:4" x14ac:dyDescent="0.3">
      <c r="A1974" s="152" t="s">
        <v>1393</v>
      </c>
      <c r="B1974" s="153" t="s">
        <v>1392</v>
      </c>
      <c r="C1974" s="152" t="s">
        <v>1067</v>
      </c>
      <c r="D1974" s="151">
        <v>219.75</v>
      </c>
    </row>
    <row r="1975" spans="1:4" x14ac:dyDescent="0.3">
      <c r="A1975" s="152" t="s">
        <v>1391</v>
      </c>
      <c r="B1975" s="153" t="s">
        <v>1390</v>
      </c>
      <c r="C1975" s="152" t="s">
        <v>1067</v>
      </c>
      <c r="D1975" s="151">
        <v>303.60000000000002</v>
      </c>
    </row>
    <row r="1976" spans="1:4" x14ac:dyDescent="0.3">
      <c r="A1976" s="152" t="s">
        <v>1389</v>
      </c>
      <c r="B1976" s="153" t="s">
        <v>1388</v>
      </c>
      <c r="C1976" s="152" t="s">
        <v>1067</v>
      </c>
      <c r="D1976" s="151">
        <v>336.48</v>
      </c>
    </row>
    <row r="1977" spans="1:4" x14ac:dyDescent="0.3">
      <c r="A1977" s="152" t="s">
        <v>1387</v>
      </c>
      <c r="B1977" s="153" t="s">
        <v>1386</v>
      </c>
      <c r="C1977" s="152" t="s">
        <v>1067</v>
      </c>
      <c r="D1977" s="151">
        <v>172.2</v>
      </c>
    </row>
    <row r="1978" spans="1:4" x14ac:dyDescent="0.3">
      <c r="A1978" s="152" t="s">
        <v>1385</v>
      </c>
      <c r="B1978" s="153" t="s">
        <v>1384</v>
      </c>
      <c r="C1978" s="152" t="s">
        <v>1067</v>
      </c>
      <c r="D1978" s="151">
        <v>233.37</v>
      </c>
    </row>
    <row r="1979" spans="1:4" x14ac:dyDescent="0.3">
      <c r="A1979" s="152" t="s">
        <v>1383</v>
      </c>
      <c r="B1979" s="153" t="s">
        <v>1382</v>
      </c>
      <c r="C1979" s="152" t="s">
        <v>1067</v>
      </c>
      <c r="D1979" s="151">
        <v>370.8</v>
      </c>
    </row>
    <row r="1980" spans="1:4" x14ac:dyDescent="0.3">
      <c r="A1980" s="152" t="s">
        <v>1381</v>
      </c>
      <c r="B1980" s="153" t="s">
        <v>1380</v>
      </c>
      <c r="C1980" s="152" t="s">
        <v>1067</v>
      </c>
      <c r="D1980" s="151">
        <v>403.68</v>
      </c>
    </row>
    <row r="1981" spans="1:4" x14ac:dyDescent="0.3">
      <c r="A1981" s="152" t="s">
        <v>1379</v>
      </c>
      <c r="B1981" s="153" t="s">
        <v>1378</v>
      </c>
      <c r="C1981" s="152" t="s">
        <v>1067</v>
      </c>
      <c r="D1981" s="151">
        <v>93.07</v>
      </c>
    </row>
    <row r="1982" spans="1:4" x14ac:dyDescent="0.3">
      <c r="A1982" s="152" t="s">
        <v>1377</v>
      </c>
      <c r="B1982" s="153" t="s">
        <v>1376</v>
      </c>
      <c r="C1982" s="152" t="s">
        <v>1067</v>
      </c>
      <c r="D1982" s="151">
        <v>100.83</v>
      </c>
    </row>
    <row r="1983" spans="1:4" x14ac:dyDescent="0.3">
      <c r="A1983" s="152" t="s">
        <v>1375</v>
      </c>
      <c r="B1983" s="153" t="s">
        <v>1374</v>
      </c>
      <c r="C1983" s="152" t="s">
        <v>1067</v>
      </c>
      <c r="D1983" s="151">
        <v>243.88</v>
      </c>
    </row>
    <row r="1984" spans="1:4" x14ac:dyDescent="0.3">
      <c r="A1984" s="152" t="s">
        <v>1373</v>
      </c>
      <c r="B1984" s="153" t="s">
        <v>1372</v>
      </c>
      <c r="C1984" s="152" t="s">
        <v>1067</v>
      </c>
      <c r="D1984" s="151">
        <v>276.75</v>
      </c>
    </row>
    <row r="1985" spans="1:4" x14ac:dyDescent="0.3">
      <c r="A1985" s="152" t="s">
        <v>1371</v>
      </c>
      <c r="B1985" s="153" t="s">
        <v>1370</v>
      </c>
      <c r="C1985" s="152" t="s">
        <v>1067</v>
      </c>
      <c r="D1985" s="151">
        <v>109.45</v>
      </c>
    </row>
    <row r="1986" spans="1:4" x14ac:dyDescent="0.3">
      <c r="A1986" s="152" t="s">
        <v>1369</v>
      </c>
      <c r="B1986" s="153" t="s">
        <v>1368</v>
      </c>
      <c r="C1986" s="152" t="s">
        <v>1067</v>
      </c>
      <c r="D1986" s="151">
        <v>128.26</v>
      </c>
    </row>
    <row r="1987" spans="1:4" x14ac:dyDescent="0.3">
      <c r="A1987" s="152" t="s">
        <v>1367</v>
      </c>
      <c r="B1987" s="153" t="s">
        <v>1366</v>
      </c>
      <c r="C1987" s="152" t="s">
        <v>1067</v>
      </c>
      <c r="D1987" s="151">
        <v>279.20999999999998</v>
      </c>
    </row>
    <row r="1988" spans="1:4" x14ac:dyDescent="0.3">
      <c r="A1988" s="152" t="s">
        <v>1365</v>
      </c>
      <c r="B1988" s="153" t="s">
        <v>1364</v>
      </c>
      <c r="C1988" s="152" t="s">
        <v>1067</v>
      </c>
      <c r="D1988" s="151">
        <v>312.08999999999997</v>
      </c>
    </row>
    <row r="1989" spans="1:4" x14ac:dyDescent="0.3">
      <c r="A1989" s="152" t="s">
        <v>1363</v>
      </c>
      <c r="B1989" s="153" t="s">
        <v>1362</v>
      </c>
      <c r="C1989" s="152" t="s">
        <v>1067</v>
      </c>
      <c r="D1989" s="151">
        <v>79.91</v>
      </c>
    </row>
    <row r="1990" spans="1:4" x14ac:dyDescent="0.3">
      <c r="A1990" s="152" t="s">
        <v>1361</v>
      </c>
      <c r="B1990" s="153" t="s">
        <v>1360</v>
      </c>
      <c r="C1990" s="152" t="s">
        <v>1067</v>
      </c>
      <c r="D1990" s="151">
        <v>84.95</v>
      </c>
    </row>
    <row r="1991" spans="1:4" x14ac:dyDescent="0.3">
      <c r="A1991" s="152" t="s">
        <v>1359</v>
      </c>
      <c r="B1991" s="153" t="s">
        <v>1358</v>
      </c>
      <c r="C1991" s="152" t="s">
        <v>1067</v>
      </c>
      <c r="D1991" s="151">
        <v>173.04</v>
      </c>
    </row>
    <row r="1992" spans="1:4" x14ac:dyDescent="0.3">
      <c r="A1992" s="152" t="s">
        <v>1357</v>
      </c>
      <c r="B1992" s="153" t="s">
        <v>1356</v>
      </c>
      <c r="C1992" s="152" t="s">
        <v>1067</v>
      </c>
      <c r="D1992" s="151">
        <v>205.91</v>
      </c>
    </row>
    <row r="1993" spans="1:4" x14ac:dyDescent="0.3">
      <c r="A1993" s="152" t="s">
        <v>1355</v>
      </c>
      <c r="B1993" s="153" t="s">
        <v>1354</v>
      </c>
      <c r="C1993" s="152" t="s">
        <v>1067</v>
      </c>
      <c r="D1993" s="151">
        <v>57.5</v>
      </c>
    </row>
    <row r="1994" spans="1:4" x14ac:dyDescent="0.3">
      <c r="A1994" s="152" t="s">
        <v>1353</v>
      </c>
      <c r="B1994" s="153" t="s">
        <v>1352</v>
      </c>
      <c r="C1994" s="152" t="s">
        <v>1067</v>
      </c>
      <c r="D1994" s="151">
        <v>44.47</v>
      </c>
    </row>
    <row r="1995" spans="1:4" x14ac:dyDescent="0.3">
      <c r="A1995" s="152" t="s">
        <v>1351</v>
      </c>
      <c r="B1995" s="153" t="s">
        <v>1350</v>
      </c>
      <c r="C1995" s="152" t="s">
        <v>1067</v>
      </c>
      <c r="D1995" s="151">
        <v>153.07</v>
      </c>
    </row>
    <row r="1996" spans="1:4" x14ac:dyDescent="0.3">
      <c r="A1996" s="152" t="s">
        <v>1349</v>
      </c>
      <c r="B1996" s="153" t="s">
        <v>1348</v>
      </c>
      <c r="C1996" s="152" t="s">
        <v>1067</v>
      </c>
      <c r="D1996" s="151">
        <v>185.95</v>
      </c>
    </row>
    <row r="1997" spans="1:4" x14ac:dyDescent="0.3">
      <c r="A1997" s="152" t="s">
        <v>1347</v>
      </c>
      <c r="B1997" s="153" t="s">
        <v>1346</v>
      </c>
      <c r="C1997" s="152" t="s">
        <v>1067</v>
      </c>
      <c r="D1997" s="151">
        <v>47.44</v>
      </c>
    </row>
    <row r="1998" spans="1:4" x14ac:dyDescent="0.3">
      <c r="A1998" s="152" t="s">
        <v>1345</v>
      </c>
      <c r="B1998" s="153" t="s">
        <v>1344</v>
      </c>
      <c r="C1998" s="152" t="s">
        <v>1067</v>
      </c>
      <c r="D1998" s="151">
        <v>26.3</v>
      </c>
    </row>
    <row r="1999" spans="1:4" x14ac:dyDescent="0.3">
      <c r="A1999" s="152" t="s">
        <v>1343</v>
      </c>
      <c r="B1999" s="153" t="s">
        <v>1342</v>
      </c>
      <c r="C1999" s="152" t="s">
        <v>1067</v>
      </c>
      <c r="D1999" s="151">
        <v>43.97</v>
      </c>
    </row>
    <row r="2000" spans="1:4" x14ac:dyDescent="0.3">
      <c r="A2000" s="152" t="s">
        <v>1341</v>
      </c>
      <c r="B2000" s="153" t="s">
        <v>1340</v>
      </c>
      <c r="C2000" s="152" t="s">
        <v>1067</v>
      </c>
      <c r="D2000" s="151">
        <v>76.84</v>
      </c>
    </row>
    <row r="2001" spans="1:4" x14ac:dyDescent="0.3">
      <c r="A2001" s="152" t="s">
        <v>1339</v>
      </c>
      <c r="B2001" s="153" t="s">
        <v>1338</v>
      </c>
      <c r="C2001" s="152" t="s">
        <v>1067</v>
      </c>
      <c r="D2001" s="151">
        <v>67.27</v>
      </c>
    </row>
    <row r="2002" spans="1:4" x14ac:dyDescent="0.3">
      <c r="A2002" s="152" t="s">
        <v>1337</v>
      </c>
      <c r="B2002" s="153" t="s">
        <v>1336</v>
      </c>
      <c r="C2002" s="152" t="s">
        <v>1067</v>
      </c>
      <c r="D2002" s="151">
        <v>62.11</v>
      </c>
    </row>
    <row r="2003" spans="1:4" x14ac:dyDescent="0.3">
      <c r="A2003" s="152" t="s">
        <v>1335</v>
      </c>
      <c r="B2003" s="153" t="s">
        <v>1334</v>
      </c>
      <c r="C2003" s="152" t="s">
        <v>1067</v>
      </c>
      <c r="D2003" s="151">
        <v>170.71</v>
      </c>
    </row>
    <row r="2004" spans="1:4" x14ac:dyDescent="0.3">
      <c r="A2004" s="152" t="s">
        <v>1333</v>
      </c>
      <c r="B2004" s="153" t="s">
        <v>1332</v>
      </c>
      <c r="C2004" s="152" t="s">
        <v>1067</v>
      </c>
      <c r="D2004" s="151">
        <v>203.58</v>
      </c>
    </row>
    <row r="2005" spans="1:4" x14ac:dyDescent="0.3">
      <c r="A2005" s="152" t="s">
        <v>1331</v>
      </c>
      <c r="B2005" s="153" t="s">
        <v>1330</v>
      </c>
      <c r="C2005" s="152" t="s">
        <v>1067</v>
      </c>
      <c r="D2005" s="151">
        <v>56.53</v>
      </c>
    </row>
    <row r="2006" spans="1:4" x14ac:dyDescent="0.3">
      <c r="A2006" s="152" t="s">
        <v>1329</v>
      </c>
      <c r="B2006" s="153" t="s">
        <v>1328</v>
      </c>
      <c r="C2006" s="152" t="s">
        <v>1067</v>
      </c>
      <c r="D2006" s="151">
        <v>42.73</v>
      </c>
    </row>
    <row r="2007" spans="1:4" x14ac:dyDescent="0.3">
      <c r="A2007" s="152" t="s">
        <v>1327</v>
      </c>
      <c r="B2007" s="153" t="s">
        <v>1326</v>
      </c>
      <c r="C2007" s="152" t="s">
        <v>1067</v>
      </c>
      <c r="D2007" s="151">
        <v>151.33000000000001</v>
      </c>
    </row>
    <row r="2008" spans="1:4" x14ac:dyDescent="0.3">
      <c r="A2008" s="152" t="s">
        <v>1325</v>
      </c>
      <c r="B2008" s="153" t="s">
        <v>1324</v>
      </c>
      <c r="C2008" s="152" t="s">
        <v>1067</v>
      </c>
      <c r="D2008" s="151">
        <v>184.2</v>
      </c>
    </row>
    <row r="2009" spans="1:4" x14ac:dyDescent="0.3">
      <c r="A2009" s="152" t="s">
        <v>1323</v>
      </c>
      <c r="B2009" s="153" t="s">
        <v>1322</v>
      </c>
      <c r="C2009" s="152" t="s">
        <v>1067</v>
      </c>
      <c r="D2009" s="151">
        <v>218.59</v>
      </c>
    </row>
    <row r="2010" spans="1:4" x14ac:dyDescent="0.3">
      <c r="A2010" s="152" t="s">
        <v>1321</v>
      </c>
      <c r="B2010" s="153" t="s">
        <v>1320</v>
      </c>
      <c r="C2010" s="152" t="s">
        <v>1067</v>
      </c>
      <c r="D2010" s="151">
        <v>335.38</v>
      </c>
    </row>
    <row r="2011" spans="1:4" x14ac:dyDescent="0.3">
      <c r="A2011" s="152" t="s">
        <v>1319</v>
      </c>
      <c r="B2011" s="153" t="s">
        <v>1318</v>
      </c>
      <c r="C2011" s="152" t="s">
        <v>1067</v>
      </c>
      <c r="D2011" s="151">
        <v>440.2</v>
      </c>
    </row>
    <row r="2012" spans="1:4" x14ac:dyDescent="0.3">
      <c r="A2012" s="152" t="s">
        <v>1317</v>
      </c>
      <c r="B2012" s="153" t="s">
        <v>1316</v>
      </c>
      <c r="C2012" s="152" t="s">
        <v>1067</v>
      </c>
      <c r="D2012" s="151">
        <v>473.08</v>
      </c>
    </row>
    <row r="2013" spans="1:4" x14ac:dyDescent="0.3">
      <c r="A2013" s="152" t="s">
        <v>1315</v>
      </c>
      <c r="B2013" s="153" t="s">
        <v>1314</v>
      </c>
      <c r="C2013" s="152" t="s">
        <v>1067</v>
      </c>
      <c r="D2013" s="151">
        <v>175.04</v>
      </c>
    </row>
    <row r="2014" spans="1:4" x14ac:dyDescent="0.3">
      <c r="A2014" s="152" t="s">
        <v>1313</v>
      </c>
      <c r="B2014" s="153" t="s">
        <v>1312</v>
      </c>
      <c r="C2014" s="152" t="s">
        <v>1067</v>
      </c>
      <c r="D2014" s="151">
        <v>256.74</v>
      </c>
    </row>
    <row r="2015" spans="1:4" x14ac:dyDescent="0.3">
      <c r="A2015" s="152" t="s">
        <v>1311</v>
      </c>
      <c r="B2015" s="153" t="s">
        <v>1310</v>
      </c>
      <c r="C2015" s="152" t="s">
        <v>1067</v>
      </c>
      <c r="D2015" s="151">
        <v>420.19</v>
      </c>
    </row>
    <row r="2016" spans="1:4" x14ac:dyDescent="0.3">
      <c r="A2016" s="152" t="s">
        <v>1309</v>
      </c>
      <c r="B2016" s="153" t="s">
        <v>1308</v>
      </c>
      <c r="C2016" s="152" t="s">
        <v>1067</v>
      </c>
      <c r="D2016" s="151">
        <v>453.07</v>
      </c>
    </row>
    <row r="2017" spans="1:4" x14ac:dyDescent="0.3">
      <c r="A2017" s="152" t="s">
        <v>1307</v>
      </c>
      <c r="B2017" s="153" t="s">
        <v>1306</v>
      </c>
      <c r="C2017" s="152" t="s">
        <v>1067</v>
      </c>
      <c r="D2017" s="151">
        <v>131.84</v>
      </c>
    </row>
    <row r="2018" spans="1:4" x14ac:dyDescent="0.3">
      <c r="A2018" s="152" t="s">
        <v>1305</v>
      </c>
      <c r="B2018" s="153" t="s">
        <v>1304</v>
      </c>
      <c r="C2018" s="152" t="s">
        <v>1067</v>
      </c>
      <c r="D2018" s="151">
        <v>172.16</v>
      </c>
    </row>
    <row r="2019" spans="1:4" x14ac:dyDescent="0.3">
      <c r="A2019" s="152" t="s">
        <v>1303</v>
      </c>
      <c r="B2019" s="153" t="s">
        <v>1302</v>
      </c>
      <c r="C2019" s="152" t="s">
        <v>1067</v>
      </c>
      <c r="D2019" s="151">
        <v>533.20000000000005</v>
      </c>
    </row>
    <row r="2020" spans="1:4" x14ac:dyDescent="0.3">
      <c r="A2020" s="152" t="s">
        <v>1301</v>
      </c>
      <c r="B2020" s="153" t="s">
        <v>1300</v>
      </c>
      <c r="C2020" s="152" t="s">
        <v>1067</v>
      </c>
      <c r="D2020" s="151">
        <v>566.08000000000004</v>
      </c>
    </row>
    <row r="2021" spans="1:4" x14ac:dyDescent="0.3">
      <c r="A2021" s="152" t="s">
        <v>1299</v>
      </c>
      <c r="B2021" s="153" t="s">
        <v>1298</v>
      </c>
      <c r="C2021" s="152" t="s">
        <v>1067</v>
      </c>
      <c r="D2021" s="151">
        <v>239.36</v>
      </c>
    </row>
    <row r="2022" spans="1:4" x14ac:dyDescent="0.3">
      <c r="A2022" s="152" t="s">
        <v>1297</v>
      </c>
      <c r="B2022" s="153" t="s">
        <v>1296</v>
      </c>
      <c r="C2022" s="152" t="s">
        <v>1067</v>
      </c>
      <c r="D2022" s="151">
        <v>372.91</v>
      </c>
    </row>
    <row r="2023" spans="1:4" x14ac:dyDescent="0.3">
      <c r="A2023" s="152" t="s">
        <v>1295</v>
      </c>
      <c r="B2023" s="153" t="s">
        <v>1294</v>
      </c>
      <c r="C2023" s="152" t="s">
        <v>1067</v>
      </c>
      <c r="D2023" s="151">
        <v>477.73</v>
      </c>
    </row>
    <row r="2024" spans="1:4" x14ac:dyDescent="0.3">
      <c r="A2024" s="152" t="s">
        <v>1293</v>
      </c>
      <c r="B2024" s="153" t="s">
        <v>1292</v>
      </c>
      <c r="C2024" s="152" t="s">
        <v>1067</v>
      </c>
      <c r="D2024" s="151">
        <v>510.6</v>
      </c>
    </row>
    <row r="2025" spans="1:4" x14ac:dyDescent="0.3">
      <c r="A2025" s="152" t="s">
        <v>1291</v>
      </c>
      <c r="B2025" s="153" t="s">
        <v>1290</v>
      </c>
      <c r="C2025" s="152" t="s">
        <v>1067</v>
      </c>
      <c r="D2025" s="151">
        <v>184.24</v>
      </c>
    </row>
    <row r="2026" spans="1:4" x14ac:dyDescent="0.3">
      <c r="A2026" s="152" t="s">
        <v>1289</v>
      </c>
      <c r="B2026" s="153" t="s">
        <v>1288</v>
      </c>
      <c r="C2026" s="152" t="s">
        <v>1067</v>
      </c>
      <c r="D2026" s="151">
        <v>273.36</v>
      </c>
    </row>
    <row r="2027" spans="1:4" x14ac:dyDescent="0.3">
      <c r="A2027" s="152" t="s">
        <v>1287</v>
      </c>
      <c r="B2027" s="153" t="s">
        <v>1286</v>
      </c>
      <c r="C2027" s="152" t="s">
        <v>1067</v>
      </c>
      <c r="D2027" s="151">
        <v>442.23</v>
      </c>
    </row>
    <row r="2028" spans="1:4" x14ac:dyDescent="0.3">
      <c r="A2028" s="152" t="s">
        <v>1285</v>
      </c>
      <c r="B2028" s="153" t="s">
        <v>1284</v>
      </c>
      <c r="C2028" s="152" t="s">
        <v>1067</v>
      </c>
      <c r="D2028" s="151">
        <v>475.11</v>
      </c>
    </row>
    <row r="2029" spans="1:4" x14ac:dyDescent="0.3">
      <c r="A2029" s="152" t="s">
        <v>1283</v>
      </c>
      <c r="B2029" s="153" t="s">
        <v>1282</v>
      </c>
      <c r="C2029" s="152" t="s">
        <v>1067</v>
      </c>
      <c r="D2029" s="151">
        <v>137.57</v>
      </c>
    </row>
    <row r="2030" spans="1:4" x14ac:dyDescent="0.3">
      <c r="A2030" s="152" t="s">
        <v>1281</v>
      </c>
      <c r="B2030" s="153" t="s">
        <v>1280</v>
      </c>
      <c r="C2030" s="152" t="s">
        <v>1067</v>
      </c>
      <c r="D2030" s="151">
        <v>182.13</v>
      </c>
    </row>
    <row r="2031" spans="1:4" x14ac:dyDescent="0.3">
      <c r="A2031" s="152" t="s">
        <v>1279</v>
      </c>
      <c r="B2031" s="153" t="s">
        <v>1278</v>
      </c>
      <c r="C2031" s="152" t="s">
        <v>1067</v>
      </c>
      <c r="D2031" s="151">
        <v>543.16999999999996</v>
      </c>
    </row>
    <row r="2032" spans="1:4" x14ac:dyDescent="0.3">
      <c r="A2032" s="152" t="s">
        <v>1277</v>
      </c>
      <c r="B2032" s="153" t="s">
        <v>1276</v>
      </c>
      <c r="C2032" s="152" t="s">
        <v>1067</v>
      </c>
      <c r="D2032" s="151">
        <v>576.04999999999995</v>
      </c>
    </row>
    <row r="2033" spans="1:4" x14ac:dyDescent="0.3">
      <c r="A2033" s="152" t="s">
        <v>1275</v>
      </c>
      <c r="B2033" s="153" t="s">
        <v>1274</v>
      </c>
      <c r="C2033" s="152" t="s">
        <v>1067</v>
      </c>
      <c r="D2033" s="151">
        <v>315.70999999999998</v>
      </c>
    </row>
    <row r="2034" spans="1:4" x14ac:dyDescent="0.3">
      <c r="A2034" s="152" t="s">
        <v>1273</v>
      </c>
      <c r="B2034" s="153" t="s">
        <v>1272</v>
      </c>
      <c r="C2034" s="152" t="s">
        <v>1067</v>
      </c>
      <c r="D2034" s="151">
        <v>214.82</v>
      </c>
    </row>
    <row r="2035" spans="1:4" x14ac:dyDescent="0.3">
      <c r="A2035" s="152" t="s">
        <v>1271</v>
      </c>
      <c r="B2035" s="153" t="s">
        <v>1270</v>
      </c>
      <c r="C2035" s="152" t="s">
        <v>1067</v>
      </c>
      <c r="D2035" s="151">
        <v>330.25</v>
      </c>
    </row>
    <row r="2036" spans="1:4" x14ac:dyDescent="0.3">
      <c r="A2036" s="152" t="s">
        <v>1269</v>
      </c>
      <c r="B2036" s="153" t="s">
        <v>1268</v>
      </c>
      <c r="C2036" s="152" t="s">
        <v>1067</v>
      </c>
      <c r="D2036" s="151">
        <v>538.95000000000005</v>
      </c>
    </row>
    <row r="2037" spans="1:4" x14ac:dyDescent="0.3">
      <c r="A2037" s="152" t="s">
        <v>1267</v>
      </c>
      <c r="B2037" s="153" t="s">
        <v>1266</v>
      </c>
      <c r="C2037" s="152" t="s">
        <v>1067</v>
      </c>
      <c r="D2037" s="151">
        <v>333.62</v>
      </c>
    </row>
    <row r="2038" spans="1:4" x14ac:dyDescent="0.3">
      <c r="A2038" s="152" t="s">
        <v>1265</v>
      </c>
      <c r="B2038" s="153" t="s">
        <v>1264</v>
      </c>
      <c r="C2038" s="152" t="s">
        <v>1067</v>
      </c>
      <c r="D2038" s="151">
        <v>221.29</v>
      </c>
    </row>
    <row r="2039" spans="1:4" x14ac:dyDescent="0.3">
      <c r="A2039" s="152" t="s">
        <v>1263</v>
      </c>
      <c r="B2039" s="153" t="s">
        <v>1262</v>
      </c>
      <c r="C2039" s="152" t="s">
        <v>1067</v>
      </c>
      <c r="D2039" s="151">
        <v>290.54000000000002</v>
      </c>
    </row>
    <row r="2040" spans="1:4" x14ac:dyDescent="0.3">
      <c r="A2040" s="152" t="s">
        <v>1261</v>
      </c>
      <c r="B2040" s="153" t="s">
        <v>1260</v>
      </c>
      <c r="C2040" s="152" t="s">
        <v>1067</v>
      </c>
      <c r="D2040" s="151">
        <v>499.24</v>
      </c>
    </row>
    <row r="2041" spans="1:4" x14ac:dyDescent="0.3">
      <c r="A2041" s="152" t="s">
        <v>1259</v>
      </c>
      <c r="B2041" s="153" t="s">
        <v>1258</v>
      </c>
      <c r="C2041" s="152" t="s">
        <v>1067</v>
      </c>
      <c r="D2041" s="151">
        <v>578.63</v>
      </c>
    </row>
    <row r="2042" spans="1:4" x14ac:dyDescent="0.3">
      <c r="A2042" s="152" t="s">
        <v>1257</v>
      </c>
      <c r="B2042" s="153" t="s">
        <v>1256</v>
      </c>
      <c r="C2042" s="152" t="s">
        <v>1067</v>
      </c>
      <c r="D2042" s="151">
        <v>771.78</v>
      </c>
    </row>
    <row r="2043" spans="1:4" x14ac:dyDescent="0.3">
      <c r="A2043" s="152" t="s">
        <v>1255</v>
      </c>
      <c r="B2043" s="153" t="s">
        <v>1254</v>
      </c>
      <c r="C2043" s="152" t="s">
        <v>1067</v>
      </c>
      <c r="D2043" s="151">
        <v>1794.92</v>
      </c>
    </row>
    <row r="2044" spans="1:4" x14ac:dyDescent="0.3">
      <c r="A2044" s="152" t="s">
        <v>1253</v>
      </c>
      <c r="B2044" s="153" t="s">
        <v>1252</v>
      </c>
      <c r="C2044" s="152" t="s">
        <v>1067</v>
      </c>
      <c r="D2044" s="151">
        <v>1937.86</v>
      </c>
    </row>
    <row r="2045" spans="1:4" x14ac:dyDescent="0.3">
      <c r="A2045" s="152" t="s">
        <v>1251</v>
      </c>
      <c r="B2045" s="153" t="s">
        <v>1250</v>
      </c>
      <c r="C2045" s="152" t="s">
        <v>1067</v>
      </c>
      <c r="D2045" s="151">
        <v>1074.74</v>
      </c>
    </row>
    <row r="2046" spans="1:4" x14ac:dyDescent="0.3">
      <c r="A2046" s="152" t="s">
        <v>1249</v>
      </c>
      <c r="B2046" s="153" t="s">
        <v>1248</v>
      </c>
      <c r="C2046" s="152" t="s">
        <v>1067</v>
      </c>
      <c r="D2046" s="151">
        <v>1650.61</v>
      </c>
    </row>
    <row r="2047" spans="1:4" x14ac:dyDescent="0.3">
      <c r="A2047" s="152" t="s">
        <v>1247</v>
      </c>
      <c r="B2047" s="153" t="s">
        <v>1246</v>
      </c>
      <c r="C2047" s="152" t="s">
        <v>1067</v>
      </c>
      <c r="D2047" s="151">
        <v>3137.91</v>
      </c>
    </row>
    <row r="2048" spans="1:4" x14ac:dyDescent="0.3">
      <c r="A2048" s="152" t="s">
        <v>1245</v>
      </c>
      <c r="B2048" s="153" t="s">
        <v>1244</v>
      </c>
      <c r="C2048" s="152" t="s">
        <v>1067</v>
      </c>
      <c r="D2048" s="151">
        <v>3280.86</v>
      </c>
    </row>
    <row r="2049" spans="1:4" x14ac:dyDescent="0.3">
      <c r="A2049" s="152" t="s">
        <v>1243</v>
      </c>
      <c r="B2049" s="153" t="s">
        <v>1242</v>
      </c>
      <c r="C2049" s="152" t="s">
        <v>1067</v>
      </c>
      <c r="D2049" s="151">
        <v>434.02</v>
      </c>
    </row>
    <row r="2050" spans="1:4" x14ac:dyDescent="0.3">
      <c r="A2050" s="152" t="s">
        <v>1241</v>
      </c>
      <c r="B2050" s="153" t="s">
        <v>1240</v>
      </c>
      <c r="C2050" s="152" t="s">
        <v>1067</v>
      </c>
      <c r="D2050" s="151">
        <v>399.14</v>
      </c>
    </row>
    <row r="2051" spans="1:4" x14ac:dyDescent="0.3">
      <c r="A2051" s="152" t="s">
        <v>1239</v>
      </c>
      <c r="B2051" s="153" t="s">
        <v>1238</v>
      </c>
      <c r="C2051" s="152" t="s">
        <v>1067</v>
      </c>
      <c r="D2051" s="151">
        <v>495.33</v>
      </c>
    </row>
    <row r="2052" spans="1:4" x14ac:dyDescent="0.3">
      <c r="A2052" s="152" t="s">
        <v>1237</v>
      </c>
      <c r="B2052" s="153" t="s">
        <v>1236</v>
      </c>
      <c r="C2052" s="152" t="s">
        <v>1067</v>
      </c>
      <c r="D2052" s="151">
        <v>704.03</v>
      </c>
    </row>
    <row r="2053" spans="1:4" x14ac:dyDescent="0.3">
      <c r="A2053" s="152" t="s">
        <v>1235</v>
      </c>
      <c r="B2053" s="153" t="s">
        <v>1234</v>
      </c>
      <c r="C2053" s="152" t="s">
        <v>1067</v>
      </c>
      <c r="D2053" s="151">
        <v>24.65</v>
      </c>
    </row>
    <row r="2054" spans="1:4" x14ac:dyDescent="0.3">
      <c r="A2054" s="152" t="s">
        <v>1233</v>
      </c>
      <c r="B2054" s="153" t="s">
        <v>1232</v>
      </c>
      <c r="C2054" s="152" t="s">
        <v>1067</v>
      </c>
      <c r="D2054" s="151">
        <v>1.35</v>
      </c>
    </row>
    <row r="2055" spans="1:4" x14ac:dyDescent="0.3">
      <c r="A2055" s="152" t="s">
        <v>1231</v>
      </c>
      <c r="B2055" s="153" t="s">
        <v>1230</v>
      </c>
      <c r="C2055" s="152" t="s">
        <v>1067</v>
      </c>
      <c r="D2055" s="151">
        <v>2.79</v>
      </c>
    </row>
    <row r="2056" spans="1:4" x14ac:dyDescent="0.3">
      <c r="A2056" s="152" t="s">
        <v>1229</v>
      </c>
      <c r="B2056" s="153" t="s">
        <v>1228</v>
      </c>
      <c r="C2056" s="152" t="s">
        <v>1067</v>
      </c>
      <c r="D2056" s="151">
        <v>26.74</v>
      </c>
    </row>
    <row r="2057" spans="1:4" x14ac:dyDescent="0.3">
      <c r="A2057" s="152" t="s">
        <v>1227</v>
      </c>
      <c r="B2057" s="153" t="s">
        <v>1226</v>
      </c>
      <c r="C2057" s="152" t="s">
        <v>1067</v>
      </c>
      <c r="D2057" s="151">
        <v>24.65</v>
      </c>
    </row>
    <row r="2058" spans="1:4" x14ac:dyDescent="0.3">
      <c r="A2058" s="152" t="s">
        <v>1225</v>
      </c>
      <c r="B2058" s="153" t="s">
        <v>1224</v>
      </c>
      <c r="C2058" s="152" t="s">
        <v>1067</v>
      </c>
      <c r="D2058" s="151">
        <v>1.34</v>
      </c>
    </row>
    <row r="2059" spans="1:4" x14ac:dyDescent="0.3">
      <c r="A2059" s="152" t="s">
        <v>1223</v>
      </c>
      <c r="B2059" s="153" t="s">
        <v>1222</v>
      </c>
      <c r="C2059" s="152" t="s">
        <v>1067</v>
      </c>
      <c r="D2059" s="151">
        <v>3.55</v>
      </c>
    </row>
    <row r="2060" spans="1:4" x14ac:dyDescent="0.3">
      <c r="A2060" s="152" t="s">
        <v>1221</v>
      </c>
      <c r="B2060" s="153" t="s">
        <v>1220</v>
      </c>
      <c r="C2060" s="152" t="s">
        <v>1067</v>
      </c>
      <c r="D2060" s="151">
        <v>27.51</v>
      </c>
    </row>
    <row r="2061" spans="1:4" x14ac:dyDescent="0.3">
      <c r="A2061" s="152" t="s">
        <v>1219</v>
      </c>
      <c r="B2061" s="153" t="s">
        <v>1218</v>
      </c>
      <c r="C2061" s="152" t="s">
        <v>1067</v>
      </c>
      <c r="D2061" s="151">
        <v>217.9</v>
      </c>
    </row>
    <row r="2062" spans="1:4" x14ac:dyDescent="0.3">
      <c r="A2062" s="152" t="s">
        <v>1217</v>
      </c>
      <c r="B2062" s="153" t="s">
        <v>1216</v>
      </c>
      <c r="C2062" s="152" t="s">
        <v>1067</v>
      </c>
      <c r="D2062" s="151">
        <v>338.99</v>
      </c>
    </row>
    <row r="2063" spans="1:4" x14ac:dyDescent="0.3">
      <c r="A2063" s="152" t="s">
        <v>1215</v>
      </c>
      <c r="B2063" s="153" t="s">
        <v>1214</v>
      </c>
      <c r="C2063" s="152" t="s">
        <v>1067</v>
      </c>
      <c r="D2063" s="151">
        <v>453.13</v>
      </c>
    </row>
    <row r="2064" spans="1:4" x14ac:dyDescent="0.3">
      <c r="A2064" s="152" t="s">
        <v>1213</v>
      </c>
      <c r="B2064" s="153" t="s">
        <v>1212</v>
      </c>
      <c r="C2064" s="152" t="s">
        <v>1067</v>
      </c>
      <c r="D2064" s="151">
        <v>486</v>
      </c>
    </row>
    <row r="2065" spans="1:4" x14ac:dyDescent="0.3">
      <c r="A2065" s="152" t="s">
        <v>1211</v>
      </c>
      <c r="B2065" s="153" t="s">
        <v>1210</v>
      </c>
      <c r="C2065" s="152" t="s">
        <v>1067</v>
      </c>
      <c r="D2065" s="151">
        <v>579.61</v>
      </c>
    </row>
    <row r="2066" spans="1:4" x14ac:dyDescent="0.3">
      <c r="A2066" s="152" t="s">
        <v>1209</v>
      </c>
      <c r="B2066" s="153" t="s">
        <v>1208</v>
      </c>
      <c r="C2066" s="152" t="s">
        <v>1067</v>
      </c>
      <c r="D2066" s="151">
        <v>1001.73</v>
      </c>
    </row>
    <row r="2067" spans="1:4" x14ac:dyDescent="0.3">
      <c r="A2067" s="152" t="s">
        <v>1207</v>
      </c>
      <c r="B2067" s="153" t="s">
        <v>1206</v>
      </c>
      <c r="C2067" s="152" t="s">
        <v>1067</v>
      </c>
      <c r="D2067" s="151">
        <v>1185.74</v>
      </c>
    </row>
    <row r="2068" spans="1:4" x14ac:dyDescent="0.3">
      <c r="A2068" s="152" t="s">
        <v>1205</v>
      </c>
      <c r="B2068" s="153" t="s">
        <v>1204</v>
      </c>
      <c r="C2068" s="152" t="s">
        <v>1067</v>
      </c>
      <c r="D2068" s="151">
        <v>1218.6199999999999</v>
      </c>
    </row>
    <row r="2069" spans="1:4" x14ac:dyDescent="0.3">
      <c r="A2069" s="152" t="s">
        <v>1203</v>
      </c>
      <c r="B2069" s="153" t="s">
        <v>1202</v>
      </c>
      <c r="C2069" s="152" t="s">
        <v>1067</v>
      </c>
      <c r="D2069" s="151">
        <v>271.72000000000003</v>
      </c>
    </row>
    <row r="2070" spans="1:4" x14ac:dyDescent="0.3">
      <c r="A2070" s="152" t="s">
        <v>1201</v>
      </c>
      <c r="B2070" s="153" t="s">
        <v>1200</v>
      </c>
      <c r="C2070" s="152" t="s">
        <v>1067</v>
      </c>
      <c r="D2070" s="151">
        <v>437.61</v>
      </c>
    </row>
    <row r="2071" spans="1:4" x14ac:dyDescent="0.3">
      <c r="A2071" s="152" t="s">
        <v>1199</v>
      </c>
      <c r="B2071" s="153" t="s">
        <v>1198</v>
      </c>
      <c r="C2071" s="152" t="s">
        <v>1067</v>
      </c>
      <c r="D2071" s="151">
        <v>612.30999999999995</v>
      </c>
    </row>
    <row r="2072" spans="1:4" x14ac:dyDescent="0.3">
      <c r="A2072" s="152" t="s">
        <v>1197</v>
      </c>
      <c r="B2072" s="153" t="s">
        <v>1196</v>
      </c>
      <c r="C2072" s="152" t="s">
        <v>1067</v>
      </c>
      <c r="D2072" s="151">
        <v>645.19000000000005</v>
      </c>
    </row>
    <row r="2073" spans="1:4" x14ac:dyDescent="0.3">
      <c r="A2073" s="152" t="s">
        <v>1195</v>
      </c>
      <c r="B2073" s="153" t="s">
        <v>1194</v>
      </c>
      <c r="C2073" s="152" t="s">
        <v>1067</v>
      </c>
      <c r="D2073" s="151">
        <v>312</v>
      </c>
    </row>
    <row r="2074" spans="1:4" x14ac:dyDescent="0.3">
      <c r="A2074" s="152" t="s">
        <v>1193</v>
      </c>
      <c r="B2074" s="153" t="s">
        <v>1192</v>
      </c>
      <c r="C2074" s="152" t="s">
        <v>1067</v>
      </c>
      <c r="D2074" s="151">
        <v>511.41</v>
      </c>
    </row>
    <row r="2075" spans="1:4" x14ac:dyDescent="0.3">
      <c r="A2075" s="152" t="s">
        <v>1191</v>
      </c>
      <c r="B2075" s="153" t="s">
        <v>1190</v>
      </c>
      <c r="C2075" s="152" t="s">
        <v>1067</v>
      </c>
      <c r="D2075" s="151">
        <v>646.24</v>
      </c>
    </row>
    <row r="2076" spans="1:4" x14ac:dyDescent="0.3">
      <c r="A2076" s="152" t="s">
        <v>1189</v>
      </c>
      <c r="B2076" s="153" t="s">
        <v>1188</v>
      </c>
      <c r="C2076" s="152" t="s">
        <v>1067</v>
      </c>
      <c r="D2076" s="151">
        <v>679.12</v>
      </c>
    </row>
    <row r="2077" spans="1:4" x14ac:dyDescent="0.3">
      <c r="A2077" s="152" t="s">
        <v>1187</v>
      </c>
      <c r="B2077" s="153" t="s">
        <v>1186</v>
      </c>
      <c r="C2077" s="152" t="s">
        <v>1067</v>
      </c>
      <c r="D2077" s="151">
        <v>689.9</v>
      </c>
    </row>
    <row r="2078" spans="1:4" x14ac:dyDescent="0.3">
      <c r="A2078" s="152" t="s">
        <v>1185</v>
      </c>
      <c r="B2078" s="153" t="s">
        <v>1184</v>
      </c>
      <c r="C2078" s="152" t="s">
        <v>1067</v>
      </c>
      <c r="D2078" s="151">
        <v>1016.09</v>
      </c>
    </row>
    <row r="2079" spans="1:4" x14ac:dyDescent="0.3">
      <c r="A2079" s="152" t="s">
        <v>1183</v>
      </c>
      <c r="B2079" s="153" t="s">
        <v>1182</v>
      </c>
      <c r="C2079" s="152" t="s">
        <v>1067</v>
      </c>
      <c r="D2079" s="151">
        <v>1283.96</v>
      </c>
    </row>
    <row r="2080" spans="1:4" x14ac:dyDescent="0.3">
      <c r="A2080" s="152" t="s">
        <v>1181</v>
      </c>
      <c r="B2080" s="153" t="s">
        <v>1180</v>
      </c>
      <c r="C2080" s="152" t="s">
        <v>1067</v>
      </c>
      <c r="D2080" s="151">
        <v>1389.81</v>
      </c>
    </row>
    <row r="2081" spans="1:4" x14ac:dyDescent="0.3">
      <c r="A2081" s="152" t="s">
        <v>1179</v>
      </c>
      <c r="B2081" s="153" t="s">
        <v>1178</v>
      </c>
      <c r="C2081" s="152" t="s">
        <v>1067</v>
      </c>
      <c r="D2081" s="151">
        <v>25.49</v>
      </c>
    </row>
    <row r="2082" spans="1:4" x14ac:dyDescent="0.3">
      <c r="A2082" s="152" t="s">
        <v>1177</v>
      </c>
      <c r="B2082" s="153" t="s">
        <v>1176</v>
      </c>
      <c r="C2082" s="152" t="s">
        <v>1067</v>
      </c>
      <c r="D2082" s="151">
        <v>3.32</v>
      </c>
    </row>
    <row r="2083" spans="1:4" x14ac:dyDescent="0.3">
      <c r="A2083" s="152" t="s">
        <v>1175</v>
      </c>
      <c r="B2083" s="153" t="s">
        <v>1174</v>
      </c>
      <c r="C2083" s="152" t="s">
        <v>1067</v>
      </c>
      <c r="D2083" s="151">
        <v>9.01</v>
      </c>
    </row>
    <row r="2084" spans="1:4" x14ac:dyDescent="0.3">
      <c r="A2084" s="152" t="s">
        <v>1173</v>
      </c>
      <c r="B2084" s="153" t="s">
        <v>1172</v>
      </c>
      <c r="C2084" s="152" t="s">
        <v>1067</v>
      </c>
      <c r="D2084" s="151">
        <v>32.97</v>
      </c>
    </row>
    <row r="2085" spans="1:4" x14ac:dyDescent="0.3">
      <c r="A2085" s="152" t="s">
        <v>1171</v>
      </c>
      <c r="B2085" s="153" t="s">
        <v>1170</v>
      </c>
      <c r="C2085" s="152" t="s">
        <v>1067</v>
      </c>
      <c r="D2085" s="151">
        <v>23.96</v>
      </c>
    </row>
    <row r="2086" spans="1:4" x14ac:dyDescent="0.3">
      <c r="A2086" s="152" t="s">
        <v>1169</v>
      </c>
      <c r="B2086" s="153" t="s">
        <v>1168</v>
      </c>
      <c r="C2086" s="152" t="s">
        <v>1067</v>
      </c>
      <c r="D2086" s="151">
        <v>23.96</v>
      </c>
    </row>
    <row r="2087" spans="1:4" x14ac:dyDescent="0.3">
      <c r="A2087" s="152" t="s">
        <v>1167</v>
      </c>
      <c r="B2087" s="153" t="s">
        <v>1166</v>
      </c>
      <c r="C2087" s="152" t="s">
        <v>1067</v>
      </c>
      <c r="D2087" s="151">
        <v>6.4</v>
      </c>
    </row>
    <row r="2088" spans="1:4" x14ac:dyDescent="0.3">
      <c r="A2088" s="152" t="s">
        <v>1165</v>
      </c>
      <c r="B2088" s="153" t="s">
        <v>1164</v>
      </c>
      <c r="C2088" s="152" t="s">
        <v>1067</v>
      </c>
      <c r="D2088" s="151">
        <v>30.36</v>
      </c>
    </row>
    <row r="2089" spans="1:4" x14ac:dyDescent="0.3">
      <c r="A2089" s="152" t="s">
        <v>1163</v>
      </c>
      <c r="B2089" s="153" t="s">
        <v>1162</v>
      </c>
      <c r="C2089" s="152" t="s">
        <v>1067</v>
      </c>
      <c r="D2089" s="151">
        <v>48.68</v>
      </c>
    </row>
    <row r="2090" spans="1:4" x14ac:dyDescent="0.3">
      <c r="A2090" s="152" t="s">
        <v>1161</v>
      </c>
      <c r="B2090" s="153" t="s">
        <v>1160</v>
      </c>
      <c r="C2090" s="152" t="s">
        <v>1067</v>
      </c>
      <c r="D2090" s="151">
        <v>47.75</v>
      </c>
    </row>
    <row r="2091" spans="1:4" x14ac:dyDescent="0.3">
      <c r="A2091" s="152" t="s">
        <v>1159</v>
      </c>
      <c r="B2091" s="153" t="s">
        <v>1158</v>
      </c>
      <c r="C2091" s="152" t="s">
        <v>1067</v>
      </c>
      <c r="D2091" s="151">
        <v>58.42</v>
      </c>
    </row>
    <row r="2092" spans="1:4" x14ac:dyDescent="0.3">
      <c r="A2092" s="152" t="s">
        <v>1157</v>
      </c>
      <c r="B2092" s="153" t="s">
        <v>1156</v>
      </c>
      <c r="C2092" s="152" t="s">
        <v>1067</v>
      </c>
      <c r="D2092" s="151">
        <v>82.37</v>
      </c>
    </row>
    <row r="2093" spans="1:4" x14ac:dyDescent="0.3">
      <c r="A2093" s="152" t="s">
        <v>1155</v>
      </c>
      <c r="B2093" s="153" t="s">
        <v>1154</v>
      </c>
      <c r="C2093" s="152" t="s">
        <v>1067</v>
      </c>
      <c r="D2093" s="151">
        <v>165.28</v>
      </c>
    </row>
    <row r="2094" spans="1:4" x14ac:dyDescent="0.3">
      <c r="A2094" s="152" t="s">
        <v>1153</v>
      </c>
      <c r="B2094" s="153" t="s">
        <v>1152</v>
      </c>
      <c r="C2094" s="152" t="s">
        <v>1067</v>
      </c>
      <c r="D2094" s="151">
        <v>21.91</v>
      </c>
    </row>
    <row r="2095" spans="1:4" x14ac:dyDescent="0.3">
      <c r="A2095" s="152" t="s">
        <v>1151</v>
      </c>
      <c r="B2095" s="153" t="s">
        <v>1150</v>
      </c>
      <c r="C2095" s="152" t="s">
        <v>1067</v>
      </c>
      <c r="D2095" s="151">
        <v>345.54</v>
      </c>
    </row>
    <row r="2096" spans="1:4" x14ac:dyDescent="0.3">
      <c r="A2096" s="152" t="s">
        <v>1149</v>
      </c>
      <c r="B2096" s="153" t="s">
        <v>1148</v>
      </c>
      <c r="C2096" s="152" t="s">
        <v>1067</v>
      </c>
      <c r="D2096" s="151">
        <v>500.16</v>
      </c>
    </row>
    <row r="2097" spans="1:4" x14ac:dyDescent="0.3">
      <c r="A2097" s="152" t="s">
        <v>1147</v>
      </c>
      <c r="B2097" s="153" t="s">
        <v>1146</v>
      </c>
      <c r="C2097" s="152" t="s">
        <v>1067</v>
      </c>
      <c r="D2097" s="151">
        <v>106.59</v>
      </c>
    </row>
    <row r="2098" spans="1:4" x14ac:dyDescent="0.3">
      <c r="A2098" s="152" t="s">
        <v>1145</v>
      </c>
      <c r="B2098" s="153" t="s">
        <v>1144</v>
      </c>
      <c r="C2098" s="152" t="s">
        <v>1067</v>
      </c>
      <c r="D2098" s="151">
        <v>1.54</v>
      </c>
    </row>
    <row r="2099" spans="1:4" x14ac:dyDescent="0.3">
      <c r="A2099" s="152" t="s">
        <v>1143</v>
      </c>
      <c r="B2099" s="153" t="s">
        <v>1142</v>
      </c>
      <c r="C2099" s="152" t="s">
        <v>1067</v>
      </c>
      <c r="D2099" s="151">
        <v>143.33000000000001</v>
      </c>
    </row>
    <row r="2100" spans="1:4" x14ac:dyDescent="0.3">
      <c r="A2100" s="152" t="s">
        <v>1141</v>
      </c>
      <c r="B2100" s="153" t="s">
        <v>1140</v>
      </c>
      <c r="C2100" s="152" t="s">
        <v>1067</v>
      </c>
      <c r="D2100" s="151">
        <v>249.18</v>
      </c>
    </row>
    <row r="2101" spans="1:4" x14ac:dyDescent="0.3">
      <c r="A2101" s="152" t="s">
        <v>1139</v>
      </c>
      <c r="B2101" s="153" t="s">
        <v>1138</v>
      </c>
      <c r="C2101" s="152" t="s">
        <v>1067</v>
      </c>
      <c r="D2101" s="151">
        <v>201.51</v>
      </c>
    </row>
    <row r="2102" spans="1:4" x14ac:dyDescent="0.3">
      <c r="A2102" s="152" t="s">
        <v>1137</v>
      </c>
      <c r="B2102" s="153" t="s">
        <v>1136</v>
      </c>
      <c r="C2102" s="152" t="s">
        <v>1067</v>
      </c>
      <c r="D2102" s="151">
        <v>46.25</v>
      </c>
    </row>
    <row r="2103" spans="1:4" x14ac:dyDescent="0.3">
      <c r="A2103" s="152" t="s">
        <v>1135</v>
      </c>
      <c r="B2103" s="153" t="s">
        <v>1134</v>
      </c>
      <c r="C2103" s="152" t="s">
        <v>1067</v>
      </c>
      <c r="D2103" s="151">
        <v>324.69</v>
      </c>
    </row>
    <row r="2104" spans="1:4" x14ac:dyDescent="0.3">
      <c r="A2104" s="152" t="s">
        <v>1133</v>
      </c>
      <c r="B2104" s="153" t="s">
        <v>1132</v>
      </c>
      <c r="C2104" s="152" t="s">
        <v>1067</v>
      </c>
      <c r="D2104" s="151">
        <v>503.69</v>
      </c>
    </row>
    <row r="2105" spans="1:4" x14ac:dyDescent="0.3">
      <c r="A2105" s="152" t="s">
        <v>1131</v>
      </c>
      <c r="B2105" s="153" t="s">
        <v>1130</v>
      </c>
      <c r="C2105" s="152" t="s">
        <v>1067</v>
      </c>
      <c r="D2105" s="151">
        <v>237.85</v>
      </c>
    </row>
    <row r="2106" spans="1:4" x14ac:dyDescent="0.3">
      <c r="A2106" s="152" t="s">
        <v>1129</v>
      </c>
      <c r="B2106" s="153" t="s">
        <v>1128</v>
      </c>
      <c r="C2106" s="152" t="s">
        <v>1067</v>
      </c>
      <c r="D2106" s="151">
        <v>271.22000000000003</v>
      </c>
    </row>
    <row r="2107" spans="1:4" x14ac:dyDescent="0.3">
      <c r="A2107" s="152" t="s">
        <v>1127</v>
      </c>
      <c r="B2107" s="153" t="s">
        <v>1126</v>
      </c>
      <c r="C2107" s="152" t="s">
        <v>1067</v>
      </c>
      <c r="D2107" s="151">
        <v>652.98</v>
      </c>
    </row>
    <row r="2108" spans="1:4" x14ac:dyDescent="0.3">
      <c r="A2108" s="152" t="s">
        <v>1125</v>
      </c>
      <c r="B2108" s="153" t="s">
        <v>1124</v>
      </c>
      <c r="C2108" s="152" t="s">
        <v>1067</v>
      </c>
      <c r="D2108" s="151">
        <v>758.82</v>
      </c>
    </row>
    <row r="2109" spans="1:4" x14ac:dyDescent="0.3">
      <c r="A2109" s="152" t="s">
        <v>1123</v>
      </c>
      <c r="B2109" s="153" t="s">
        <v>1122</v>
      </c>
      <c r="C2109" s="152" t="s">
        <v>1067</v>
      </c>
      <c r="D2109" s="151">
        <v>106.89</v>
      </c>
    </row>
    <row r="2110" spans="1:4" x14ac:dyDescent="0.3">
      <c r="A2110" s="152" t="s">
        <v>1121</v>
      </c>
      <c r="B2110" s="153" t="s">
        <v>1120</v>
      </c>
      <c r="C2110" s="152" t="s">
        <v>1067</v>
      </c>
      <c r="D2110" s="151">
        <v>2.15</v>
      </c>
    </row>
    <row r="2111" spans="1:4" x14ac:dyDescent="0.3">
      <c r="A2111" s="152" t="s">
        <v>1119</v>
      </c>
      <c r="B2111" s="153" t="s">
        <v>1118</v>
      </c>
      <c r="C2111" s="152" t="s">
        <v>1067</v>
      </c>
      <c r="D2111" s="151">
        <v>142.91999999999999</v>
      </c>
    </row>
    <row r="2112" spans="1:4" x14ac:dyDescent="0.3">
      <c r="A2112" s="152" t="s">
        <v>1117</v>
      </c>
      <c r="B2112" s="153" t="s">
        <v>1116</v>
      </c>
      <c r="C2112" s="152" t="s">
        <v>1067</v>
      </c>
      <c r="D2112" s="151">
        <v>248.77</v>
      </c>
    </row>
    <row r="2113" spans="1:4" x14ac:dyDescent="0.3">
      <c r="A2113" s="152" t="s">
        <v>1115</v>
      </c>
      <c r="B2113" s="153" t="s">
        <v>1114</v>
      </c>
      <c r="C2113" s="152" t="s">
        <v>1067</v>
      </c>
      <c r="D2113" s="151">
        <v>9</v>
      </c>
    </row>
    <row r="2114" spans="1:4" x14ac:dyDescent="0.3">
      <c r="A2114" s="152" t="s">
        <v>1113</v>
      </c>
      <c r="B2114" s="153" t="s">
        <v>1112</v>
      </c>
      <c r="C2114" s="152" t="s">
        <v>1067</v>
      </c>
      <c r="D2114" s="151">
        <v>10.54</v>
      </c>
    </row>
    <row r="2115" spans="1:4" x14ac:dyDescent="0.3">
      <c r="A2115" s="152" t="s">
        <v>1111</v>
      </c>
      <c r="B2115" s="153" t="s">
        <v>1110</v>
      </c>
      <c r="C2115" s="152" t="s">
        <v>1067</v>
      </c>
      <c r="D2115" s="151">
        <v>10.54</v>
      </c>
    </row>
    <row r="2116" spans="1:4" x14ac:dyDescent="0.3">
      <c r="A2116" s="152" t="s">
        <v>1109</v>
      </c>
      <c r="B2116" s="153" t="s">
        <v>1108</v>
      </c>
      <c r="C2116" s="152" t="s">
        <v>1067</v>
      </c>
      <c r="D2116" s="151">
        <v>10.54</v>
      </c>
    </row>
    <row r="2117" spans="1:4" x14ac:dyDescent="0.3">
      <c r="A2117" s="152" t="s">
        <v>1107</v>
      </c>
      <c r="B2117" s="153" t="s">
        <v>1106</v>
      </c>
      <c r="C2117" s="152" t="s">
        <v>1067</v>
      </c>
      <c r="D2117" s="151">
        <v>3.01</v>
      </c>
    </row>
    <row r="2118" spans="1:4" x14ac:dyDescent="0.3">
      <c r="A2118" s="152" t="s">
        <v>1105</v>
      </c>
      <c r="B2118" s="153" t="s">
        <v>1104</v>
      </c>
      <c r="C2118" s="152" t="s">
        <v>1067</v>
      </c>
      <c r="D2118" s="151">
        <v>3.53</v>
      </c>
    </row>
    <row r="2119" spans="1:4" x14ac:dyDescent="0.3">
      <c r="A2119" s="152" t="s">
        <v>1103</v>
      </c>
      <c r="B2119" s="153" t="s">
        <v>1102</v>
      </c>
      <c r="C2119" s="152" t="s">
        <v>1067</v>
      </c>
      <c r="D2119" s="151">
        <v>3.53</v>
      </c>
    </row>
    <row r="2120" spans="1:4" x14ac:dyDescent="0.3">
      <c r="A2120" s="152" t="s">
        <v>1101</v>
      </c>
      <c r="B2120" s="153" t="s">
        <v>1100</v>
      </c>
      <c r="C2120" s="152" t="s">
        <v>1067</v>
      </c>
      <c r="D2120" s="151">
        <v>3.53</v>
      </c>
    </row>
    <row r="2121" spans="1:4" x14ac:dyDescent="0.3">
      <c r="A2121" s="152" t="s">
        <v>1099</v>
      </c>
      <c r="B2121" s="153" t="s">
        <v>1098</v>
      </c>
      <c r="C2121" s="152" t="s">
        <v>1067</v>
      </c>
      <c r="D2121" s="151">
        <v>3.93</v>
      </c>
    </row>
    <row r="2122" spans="1:4" x14ac:dyDescent="0.3">
      <c r="A2122" s="152" t="s">
        <v>1097</v>
      </c>
      <c r="B2122" s="153" t="s">
        <v>1096</v>
      </c>
      <c r="C2122" s="152" t="s">
        <v>1067</v>
      </c>
      <c r="D2122" s="151">
        <v>4.5999999999999996</v>
      </c>
    </row>
    <row r="2123" spans="1:4" x14ac:dyDescent="0.3">
      <c r="A2123" s="152" t="s">
        <v>1095</v>
      </c>
      <c r="B2123" s="153" t="s">
        <v>1094</v>
      </c>
      <c r="C2123" s="152" t="s">
        <v>1067</v>
      </c>
      <c r="D2123" s="151">
        <v>94.82</v>
      </c>
    </row>
    <row r="2124" spans="1:4" x14ac:dyDescent="0.3">
      <c r="A2124" s="152" t="s">
        <v>1093</v>
      </c>
      <c r="B2124" s="153" t="s">
        <v>1092</v>
      </c>
      <c r="C2124" s="152" t="s">
        <v>1067</v>
      </c>
      <c r="D2124" s="151">
        <v>94.82</v>
      </c>
    </row>
    <row r="2125" spans="1:4" x14ac:dyDescent="0.3">
      <c r="A2125" s="152" t="s">
        <v>1091</v>
      </c>
      <c r="B2125" s="153" t="s">
        <v>1090</v>
      </c>
      <c r="C2125" s="152" t="s">
        <v>1067</v>
      </c>
      <c r="D2125" s="151">
        <v>27.13</v>
      </c>
    </row>
    <row r="2126" spans="1:4" x14ac:dyDescent="0.3">
      <c r="A2126" s="152" t="s">
        <v>1089</v>
      </c>
      <c r="B2126" s="153" t="s">
        <v>1088</v>
      </c>
      <c r="C2126" s="152" t="s">
        <v>1067</v>
      </c>
      <c r="D2126" s="151">
        <v>6.13</v>
      </c>
    </row>
    <row r="2127" spans="1:4" x14ac:dyDescent="0.3">
      <c r="A2127" s="152" t="s">
        <v>1087</v>
      </c>
      <c r="B2127" s="153" t="s">
        <v>1086</v>
      </c>
      <c r="C2127" s="152" t="s">
        <v>1067</v>
      </c>
      <c r="D2127" s="151">
        <v>13.54</v>
      </c>
    </row>
    <row r="2128" spans="1:4" x14ac:dyDescent="0.3">
      <c r="A2128" s="152" t="s">
        <v>1085</v>
      </c>
      <c r="B2128" s="153" t="s">
        <v>1084</v>
      </c>
      <c r="C2128" s="152" t="s">
        <v>1067</v>
      </c>
      <c r="D2128" s="151">
        <v>37.5</v>
      </c>
    </row>
    <row r="2129" spans="1:4" x14ac:dyDescent="0.3">
      <c r="A2129" s="152" t="s">
        <v>1083</v>
      </c>
      <c r="B2129" s="153" t="s">
        <v>1079</v>
      </c>
      <c r="C2129" s="152" t="s">
        <v>1067</v>
      </c>
      <c r="D2129" s="151">
        <v>112.57</v>
      </c>
    </row>
    <row r="2130" spans="1:4" x14ac:dyDescent="0.3">
      <c r="A2130" s="152" t="s">
        <v>1082</v>
      </c>
      <c r="B2130" s="153" t="s">
        <v>1079</v>
      </c>
      <c r="C2130" s="152" t="s">
        <v>1067</v>
      </c>
      <c r="D2130" s="151">
        <v>6</v>
      </c>
    </row>
    <row r="2131" spans="1:4" x14ac:dyDescent="0.3">
      <c r="A2131" s="152" t="s">
        <v>1081</v>
      </c>
      <c r="B2131" s="153" t="s">
        <v>1079</v>
      </c>
      <c r="C2131" s="152" t="s">
        <v>1067</v>
      </c>
      <c r="D2131" s="151">
        <v>353.49</v>
      </c>
    </row>
    <row r="2132" spans="1:4" x14ac:dyDescent="0.3">
      <c r="A2132" s="152" t="s">
        <v>1080</v>
      </c>
      <c r="B2132" s="153" t="s">
        <v>1079</v>
      </c>
      <c r="C2132" s="152" t="s">
        <v>1067</v>
      </c>
      <c r="D2132" s="151">
        <v>460.13</v>
      </c>
    </row>
    <row r="2133" spans="1:4" ht="28.8" x14ac:dyDescent="0.3">
      <c r="A2133" s="152" t="s">
        <v>1078</v>
      </c>
      <c r="B2133" s="153" t="s">
        <v>1074</v>
      </c>
      <c r="C2133" s="152" t="s">
        <v>1067</v>
      </c>
      <c r="D2133" s="151">
        <v>113.37</v>
      </c>
    </row>
    <row r="2134" spans="1:4" ht="28.8" x14ac:dyDescent="0.3">
      <c r="A2134" s="152" t="s">
        <v>1077</v>
      </c>
      <c r="B2134" s="153" t="s">
        <v>1074</v>
      </c>
      <c r="C2134" s="152" t="s">
        <v>1067</v>
      </c>
      <c r="D2134" s="151">
        <v>100.39</v>
      </c>
    </row>
    <row r="2135" spans="1:4" ht="28.8" x14ac:dyDescent="0.3">
      <c r="A2135" s="152" t="s">
        <v>1076</v>
      </c>
      <c r="B2135" s="153" t="s">
        <v>1074</v>
      </c>
      <c r="C2135" s="152" t="s">
        <v>1067</v>
      </c>
      <c r="D2135" s="151">
        <v>100.39</v>
      </c>
    </row>
    <row r="2136" spans="1:4" ht="28.8" x14ac:dyDescent="0.3">
      <c r="A2136" s="152" t="s">
        <v>1075</v>
      </c>
      <c r="B2136" s="153" t="s">
        <v>1074</v>
      </c>
      <c r="C2136" s="152" t="s">
        <v>1067</v>
      </c>
      <c r="D2136" s="151">
        <v>114.61</v>
      </c>
    </row>
    <row r="2137" spans="1:4" ht="28.8" x14ac:dyDescent="0.3">
      <c r="A2137" s="152" t="s">
        <v>1073</v>
      </c>
      <c r="B2137" s="153" t="s">
        <v>1070</v>
      </c>
      <c r="C2137" s="152" t="s">
        <v>1067</v>
      </c>
      <c r="D2137" s="151">
        <v>44.67</v>
      </c>
    </row>
    <row r="2138" spans="1:4" ht="28.8" x14ac:dyDescent="0.3">
      <c r="A2138" s="152" t="s">
        <v>1072</v>
      </c>
      <c r="B2138" s="153" t="s">
        <v>1070</v>
      </c>
      <c r="C2138" s="152" t="s">
        <v>1067</v>
      </c>
      <c r="D2138" s="151">
        <v>33.39</v>
      </c>
    </row>
    <row r="2139" spans="1:4" ht="28.8" x14ac:dyDescent="0.3">
      <c r="A2139" s="152" t="s">
        <v>1071</v>
      </c>
      <c r="B2139" s="153" t="s">
        <v>1070</v>
      </c>
      <c r="C2139" s="152" t="s">
        <v>1067</v>
      </c>
      <c r="D2139" s="151">
        <v>33.39</v>
      </c>
    </row>
    <row r="2140" spans="1:4" ht="28.8" x14ac:dyDescent="0.3">
      <c r="A2140" s="152" t="s">
        <v>1069</v>
      </c>
      <c r="B2140" s="153" t="s">
        <v>1068</v>
      </c>
      <c r="C2140" s="152" t="s">
        <v>1067</v>
      </c>
      <c r="D2140" s="151">
        <v>45.24</v>
      </c>
    </row>
    <row r="2142" spans="1:4" x14ac:dyDescent="0.3">
      <c r="A2142" s="410" t="s">
        <v>1066</v>
      </c>
      <c r="B2142" s="410"/>
      <c r="C2142" s="410"/>
      <c r="D2142" s="410"/>
    </row>
  </sheetData>
  <sheetProtection password="A546" sheet="1" objects="1" scenarios="1"/>
  <mergeCells count="6">
    <mergeCell ref="A2142:D2142"/>
    <mergeCell ref="A1:D1"/>
    <mergeCell ref="A2:D2"/>
    <mergeCell ref="A4:D4"/>
    <mergeCell ref="A5:D5"/>
    <mergeCell ref="A6:C6"/>
  </mergeCells>
  <pageMargins left="0.78740157480314998" right="0.59055118110236204" top="0.59055118110236204" bottom="0.59055118110236204" header="0.511811023622047" footer="0.511811023622047"/>
  <pageSetup paperSize="9" scale="85" orientation="portrait" horizontalDpi="300" verticalDpi="300" r:id="rId1"/>
  <headerFooter>
    <oddFooter>&amp;C&amp;P de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ilha10">
    <tabColor theme="5" tint="-0.249977111117893"/>
  </sheetPr>
  <dimension ref="A1:D6377"/>
  <sheetViews>
    <sheetView workbookViewId="0"/>
  </sheetViews>
  <sheetFormatPr defaultRowHeight="14.4" x14ac:dyDescent="0.3"/>
  <cols>
    <col min="1" max="1" width="9.44140625" customWidth="1"/>
    <col min="2" max="2" width="76.5546875" customWidth="1"/>
    <col min="3" max="3" width="9.44140625" customWidth="1"/>
    <col min="4" max="4" width="10.5546875" customWidth="1"/>
  </cols>
  <sheetData>
    <row r="1" spans="1:4" ht="16.2" x14ac:dyDescent="0.3">
      <c r="A1" s="157" t="s">
        <v>5172</v>
      </c>
      <c r="B1" s="415" t="s">
        <v>5173</v>
      </c>
      <c r="C1" s="415"/>
      <c r="D1" s="157" t="s">
        <v>5174</v>
      </c>
    </row>
    <row r="2" spans="1:4" ht="12" customHeight="1" x14ac:dyDescent="0.3">
      <c r="B2" s="158" t="s">
        <v>26427</v>
      </c>
    </row>
    <row r="3" spans="1:4" ht="33.75" customHeight="1" x14ac:dyDescent="0.3">
      <c r="A3" s="159" t="s">
        <v>5175</v>
      </c>
      <c r="B3" s="159" t="s">
        <v>5176</v>
      </c>
      <c r="C3" s="159" t="s">
        <v>916</v>
      </c>
      <c r="D3" s="160" t="s">
        <v>5177</v>
      </c>
    </row>
    <row r="4" spans="1:4" ht="9" customHeight="1" x14ac:dyDescent="0.3">
      <c r="A4" s="161" t="s">
        <v>5178</v>
      </c>
      <c r="B4" s="162" t="s">
        <v>5179</v>
      </c>
      <c r="C4" s="161" t="s">
        <v>5180</v>
      </c>
      <c r="D4" s="163">
        <v>113.26</v>
      </c>
    </row>
    <row r="5" spans="1:4" ht="9" customHeight="1" x14ac:dyDescent="0.3">
      <c r="A5" s="161" t="s">
        <v>5181</v>
      </c>
      <c r="B5" s="162" t="s">
        <v>5182</v>
      </c>
      <c r="C5" s="161" t="s">
        <v>5180</v>
      </c>
      <c r="D5" s="163">
        <v>87.3</v>
      </c>
    </row>
    <row r="6" spans="1:4" ht="9" customHeight="1" x14ac:dyDescent="0.3">
      <c r="A6" s="161" t="s">
        <v>5183</v>
      </c>
      <c r="B6" s="162" t="s">
        <v>5184</v>
      </c>
      <c r="C6" s="161" t="s">
        <v>172</v>
      </c>
      <c r="D6" s="163">
        <v>14211.9</v>
      </c>
    </row>
    <row r="7" spans="1:4" ht="9" customHeight="1" x14ac:dyDescent="0.3">
      <c r="A7" s="161" t="s">
        <v>5185</v>
      </c>
      <c r="B7" s="162" t="s">
        <v>5186</v>
      </c>
      <c r="C7" s="161" t="s">
        <v>172</v>
      </c>
      <c r="D7" s="163">
        <v>93011.22</v>
      </c>
    </row>
    <row r="8" spans="1:4" ht="9" customHeight="1" x14ac:dyDescent="0.3">
      <c r="A8" s="161" t="s">
        <v>5187</v>
      </c>
      <c r="B8" s="162" t="s">
        <v>5188</v>
      </c>
      <c r="C8" s="161" t="s">
        <v>172</v>
      </c>
      <c r="D8" s="163">
        <v>23207.1</v>
      </c>
    </row>
    <row r="9" spans="1:4" ht="9" customHeight="1" x14ac:dyDescent="0.3">
      <c r="A9" s="161" t="s">
        <v>5189</v>
      </c>
      <c r="B9" s="162" t="s">
        <v>5190</v>
      </c>
      <c r="C9" s="161" t="s">
        <v>172</v>
      </c>
      <c r="D9" s="163">
        <v>37375.199999999997</v>
      </c>
    </row>
    <row r="10" spans="1:4" ht="9" customHeight="1" x14ac:dyDescent="0.3">
      <c r="A10" s="161" t="s">
        <v>5191</v>
      </c>
      <c r="B10" s="162" t="s">
        <v>5192</v>
      </c>
      <c r="C10" s="161" t="s">
        <v>172</v>
      </c>
      <c r="D10" s="163">
        <v>50150.67</v>
      </c>
    </row>
    <row r="11" spans="1:4" ht="9" customHeight="1" x14ac:dyDescent="0.3">
      <c r="A11" s="161" t="s">
        <v>5193</v>
      </c>
      <c r="B11" s="162" t="s">
        <v>5194</v>
      </c>
      <c r="C11" s="161" t="s">
        <v>172</v>
      </c>
      <c r="D11" s="163">
        <v>68786.84</v>
      </c>
    </row>
    <row r="12" spans="1:4" ht="9" customHeight="1" x14ac:dyDescent="0.3">
      <c r="A12" s="161" t="s">
        <v>5195</v>
      </c>
      <c r="B12" s="162" t="s">
        <v>5196</v>
      </c>
      <c r="C12" s="161" t="s">
        <v>172</v>
      </c>
      <c r="D12" s="163">
        <v>9555.17</v>
      </c>
    </row>
    <row r="13" spans="1:4" ht="9" customHeight="1" x14ac:dyDescent="0.3">
      <c r="A13" s="161" t="s">
        <v>5197</v>
      </c>
      <c r="B13" s="162" t="s">
        <v>5198</v>
      </c>
      <c r="C13" s="161" t="s">
        <v>172</v>
      </c>
      <c r="D13" s="163">
        <v>8614.31</v>
      </c>
    </row>
    <row r="14" spans="1:4" ht="9" customHeight="1" x14ac:dyDescent="0.3">
      <c r="A14" s="161" t="s">
        <v>5199</v>
      </c>
      <c r="B14" s="162" t="s">
        <v>5200</v>
      </c>
      <c r="C14" s="161" t="s">
        <v>172</v>
      </c>
      <c r="D14" s="163">
        <v>55923.3</v>
      </c>
    </row>
    <row r="15" spans="1:4" ht="9" customHeight="1" x14ac:dyDescent="0.3">
      <c r="A15" s="161" t="s">
        <v>5201</v>
      </c>
      <c r="B15" s="162" t="s">
        <v>5202</v>
      </c>
      <c r="C15" s="161" t="s">
        <v>172</v>
      </c>
      <c r="D15" s="163">
        <v>11964.18</v>
      </c>
    </row>
    <row r="16" spans="1:4" ht="9" customHeight="1" x14ac:dyDescent="0.3">
      <c r="A16" s="161" t="s">
        <v>5203</v>
      </c>
      <c r="B16" s="162" t="s">
        <v>5204</v>
      </c>
      <c r="C16" s="161" t="s">
        <v>172</v>
      </c>
      <c r="D16" s="163">
        <v>19922.53</v>
      </c>
    </row>
    <row r="17" spans="1:4" ht="9" customHeight="1" x14ac:dyDescent="0.3">
      <c r="A17" s="161" t="s">
        <v>5205</v>
      </c>
      <c r="B17" s="162" t="s">
        <v>5206</v>
      </c>
      <c r="C17" s="161" t="s">
        <v>172</v>
      </c>
      <c r="D17" s="163">
        <v>28595.22</v>
      </c>
    </row>
    <row r="18" spans="1:4" ht="9" customHeight="1" x14ac:dyDescent="0.3">
      <c r="A18" s="161" t="s">
        <v>5207</v>
      </c>
      <c r="B18" s="162" t="s">
        <v>5208</v>
      </c>
      <c r="C18" s="161" t="s">
        <v>172</v>
      </c>
      <c r="D18" s="163">
        <v>40429.58</v>
      </c>
    </row>
    <row r="19" spans="1:4" ht="9" customHeight="1" x14ac:dyDescent="0.3">
      <c r="A19" s="161" t="s">
        <v>5209</v>
      </c>
      <c r="B19" s="162" t="s">
        <v>5210</v>
      </c>
      <c r="C19" s="161" t="s">
        <v>172</v>
      </c>
      <c r="D19" s="163">
        <v>4983.5200000000004</v>
      </c>
    </row>
    <row r="20" spans="1:4" ht="9" customHeight="1" x14ac:dyDescent="0.3">
      <c r="A20" s="161" t="s">
        <v>5211</v>
      </c>
      <c r="B20" s="162" t="s">
        <v>5212</v>
      </c>
      <c r="C20" s="161" t="s">
        <v>172</v>
      </c>
      <c r="D20" s="163">
        <v>10185.6</v>
      </c>
    </row>
    <row r="21" spans="1:4" ht="9" customHeight="1" x14ac:dyDescent="0.3">
      <c r="A21" s="161" t="s">
        <v>5213</v>
      </c>
      <c r="B21" s="162" t="s">
        <v>5214</v>
      </c>
      <c r="C21" s="161" t="s">
        <v>172</v>
      </c>
      <c r="D21" s="163">
        <v>59621.84</v>
      </c>
    </row>
    <row r="22" spans="1:4" ht="9" customHeight="1" x14ac:dyDescent="0.3">
      <c r="A22" s="161" t="s">
        <v>5215</v>
      </c>
      <c r="B22" s="162" t="s">
        <v>5216</v>
      </c>
      <c r="C22" s="161" t="s">
        <v>172</v>
      </c>
      <c r="D22" s="163">
        <v>15086.36</v>
      </c>
    </row>
    <row r="23" spans="1:4" ht="9" customHeight="1" x14ac:dyDescent="0.3">
      <c r="A23" s="161" t="s">
        <v>5217</v>
      </c>
      <c r="B23" s="162" t="s">
        <v>5218</v>
      </c>
      <c r="C23" s="161" t="s">
        <v>172</v>
      </c>
      <c r="D23" s="163">
        <v>24953.71</v>
      </c>
    </row>
    <row r="24" spans="1:4" ht="9" customHeight="1" x14ac:dyDescent="0.3">
      <c r="A24" s="161" t="s">
        <v>5219</v>
      </c>
      <c r="B24" s="162" t="s">
        <v>5220</v>
      </c>
      <c r="C24" s="161" t="s">
        <v>172</v>
      </c>
      <c r="D24" s="163">
        <v>32425.26</v>
      </c>
    </row>
    <row r="25" spans="1:4" ht="9" customHeight="1" x14ac:dyDescent="0.3">
      <c r="A25" s="161" t="s">
        <v>5221</v>
      </c>
      <c r="B25" s="162" t="s">
        <v>5222</v>
      </c>
      <c r="C25" s="161" t="s">
        <v>172</v>
      </c>
      <c r="D25" s="163">
        <v>44983.11</v>
      </c>
    </row>
    <row r="26" spans="1:4" ht="9" customHeight="1" x14ac:dyDescent="0.3">
      <c r="A26" s="161" t="s">
        <v>5223</v>
      </c>
      <c r="B26" s="162" t="s">
        <v>5224</v>
      </c>
      <c r="C26" s="161" t="s">
        <v>172</v>
      </c>
      <c r="D26" s="163">
        <v>6906.59</v>
      </c>
    </row>
    <row r="27" spans="1:4" ht="9" customHeight="1" x14ac:dyDescent="0.3">
      <c r="A27" s="161" t="s">
        <v>5225</v>
      </c>
      <c r="B27" s="162" t="s">
        <v>5226</v>
      </c>
      <c r="C27" s="161" t="s">
        <v>172</v>
      </c>
      <c r="D27" s="163">
        <v>5781.67</v>
      </c>
    </row>
    <row r="28" spans="1:4" ht="9" customHeight="1" x14ac:dyDescent="0.3">
      <c r="A28" s="161" t="s">
        <v>5227</v>
      </c>
      <c r="B28" s="162" t="s">
        <v>5228</v>
      </c>
      <c r="C28" s="161" t="s">
        <v>172</v>
      </c>
      <c r="D28" s="163">
        <v>8601.7199999999993</v>
      </c>
    </row>
    <row r="29" spans="1:4" ht="9" customHeight="1" x14ac:dyDescent="0.3">
      <c r="A29" s="161" t="s">
        <v>5229</v>
      </c>
      <c r="B29" s="162" t="s">
        <v>5230</v>
      </c>
      <c r="C29" s="161" t="s">
        <v>172</v>
      </c>
      <c r="D29" s="163">
        <v>128548.19</v>
      </c>
    </row>
    <row r="30" spans="1:4" ht="9" customHeight="1" x14ac:dyDescent="0.3">
      <c r="A30" s="161" t="s">
        <v>5231</v>
      </c>
      <c r="B30" s="162" t="s">
        <v>5232</v>
      </c>
      <c r="C30" s="161" t="s">
        <v>172</v>
      </c>
      <c r="D30" s="163">
        <v>10877.53</v>
      </c>
    </row>
    <row r="31" spans="1:4" ht="9" customHeight="1" x14ac:dyDescent="0.3">
      <c r="A31" s="161" t="s">
        <v>5233</v>
      </c>
      <c r="B31" s="162" t="s">
        <v>5234</v>
      </c>
      <c r="C31" s="161" t="s">
        <v>172</v>
      </c>
      <c r="D31" s="163">
        <v>13711.97</v>
      </c>
    </row>
    <row r="32" spans="1:4" ht="9" customHeight="1" x14ac:dyDescent="0.3">
      <c r="A32" s="161" t="s">
        <v>5235</v>
      </c>
      <c r="B32" s="162" t="s">
        <v>5236</v>
      </c>
      <c r="C32" s="161" t="s">
        <v>172</v>
      </c>
      <c r="D32" s="163">
        <v>15744.5</v>
      </c>
    </row>
    <row r="33" spans="1:4" ht="9" customHeight="1" x14ac:dyDescent="0.3">
      <c r="A33" s="161" t="s">
        <v>5237</v>
      </c>
      <c r="B33" s="162" t="s">
        <v>5238</v>
      </c>
      <c r="C33" s="161" t="s">
        <v>172</v>
      </c>
      <c r="D33" s="163">
        <v>19017.45</v>
      </c>
    </row>
    <row r="34" spans="1:4" ht="9" customHeight="1" x14ac:dyDescent="0.3">
      <c r="A34" s="161" t="s">
        <v>5239</v>
      </c>
      <c r="B34" s="162" t="s">
        <v>5240</v>
      </c>
      <c r="C34" s="161" t="s">
        <v>172</v>
      </c>
      <c r="D34" s="163">
        <v>22414.92</v>
      </c>
    </row>
    <row r="35" spans="1:4" ht="9" customHeight="1" x14ac:dyDescent="0.3">
      <c r="A35" s="161" t="s">
        <v>5241</v>
      </c>
      <c r="B35" s="162" t="s">
        <v>5242</v>
      </c>
      <c r="C35" s="161" t="s">
        <v>172</v>
      </c>
      <c r="D35" s="163">
        <v>56862.26</v>
      </c>
    </row>
    <row r="36" spans="1:4" ht="9" customHeight="1" x14ac:dyDescent="0.3">
      <c r="A36" s="161" t="s">
        <v>5243</v>
      </c>
      <c r="B36" s="162" t="s">
        <v>5244</v>
      </c>
      <c r="C36" s="161" t="s">
        <v>172</v>
      </c>
      <c r="D36" s="163">
        <v>63221.37</v>
      </c>
    </row>
    <row r="37" spans="1:4" ht="9" customHeight="1" x14ac:dyDescent="0.3">
      <c r="A37" s="161" t="s">
        <v>5245</v>
      </c>
      <c r="B37" s="162" t="s">
        <v>5246</v>
      </c>
      <c r="C37" s="161" t="s">
        <v>172</v>
      </c>
      <c r="D37" s="163">
        <v>68579.710000000006</v>
      </c>
    </row>
    <row r="38" spans="1:4" ht="9" customHeight="1" x14ac:dyDescent="0.3">
      <c r="A38" s="161" t="s">
        <v>5247</v>
      </c>
      <c r="B38" s="162" t="s">
        <v>5248</v>
      </c>
      <c r="C38" s="161" t="s">
        <v>172</v>
      </c>
      <c r="D38" s="163">
        <v>73986.789999999994</v>
      </c>
    </row>
    <row r="39" spans="1:4" ht="9" customHeight="1" x14ac:dyDescent="0.3">
      <c r="A39" s="161" t="s">
        <v>5249</v>
      </c>
      <c r="B39" s="162" t="s">
        <v>5250</v>
      </c>
      <c r="C39" s="161" t="s">
        <v>172</v>
      </c>
      <c r="D39" s="163">
        <v>84087.72</v>
      </c>
    </row>
    <row r="40" spans="1:4" ht="9" customHeight="1" x14ac:dyDescent="0.3">
      <c r="A40" s="161" t="s">
        <v>5251</v>
      </c>
      <c r="B40" s="162" t="s">
        <v>5252</v>
      </c>
      <c r="C40" s="161" t="s">
        <v>172</v>
      </c>
      <c r="D40" s="163">
        <v>86760.68</v>
      </c>
    </row>
    <row r="41" spans="1:4" ht="9" customHeight="1" x14ac:dyDescent="0.3">
      <c r="A41" s="161" t="s">
        <v>5253</v>
      </c>
      <c r="B41" s="162" t="s">
        <v>5254</v>
      </c>
      <c r="C41" s="161" t="s">
        <v>172</v>
      </c>
      <c r="D41" s="163">
        <v>96939.62</v>
      </c>
    </row>
    <row r="42" spans="1:4" ht="9" customHeight="1" x14ac:dyDescent="0.3">
      <c r="A42" s="161" t="s">
        <v>5255</v>
      </c>
      <c r="B42" s="162" t="s">
        <v>5256</v>
      </c>
      <c r="C42" s="161" t="s">
        <v>172</v>
      </c>
      <c r="D42" s="163">
        <v>103623.77</v>
      </c>
    </row>
    <row r="43" spans="1:4" ht="9" customHeight="1" x14ac:dyDescent="0.3">
      <c r="A43" s="161" t="s">
        <v>5257</v>
      </c>
      <c r="B43" s="162" t="s">
        <v>5258</v>
      </c>
      <c r="C43" s="161" t="s">
        <v>172</v>
      </c>
      <c r="D43" s="163">
        <v>106129.18</v>
      </c>
    </row>
    <row r="44" spans="1:4" ht="9" customHeight="1" x14ac:dyDescent="0.3">
      <c r="A44" s="161" t="s">
        <v>5259</v>
      </c>
      <c r="B44" s="162" t="s">
        <v>5260</v>
      </c>
      <c r="C44" s="161" t="s">
        <v>172</v>
      </c>
      <c r="D44" s="163">
        <v>114687.65</v>
      </c>
    </row>
    <row r="45" spans="1:4" ht="9" customHeight="1" x14ac:dyDescent="0.3">
      <c r="A45" s="161" t="s">
        <v>5261</v>
      </c>
      <c r="B45" s="162" t="s">
        <v>5262</v>
      </c>
      <c r="C45" s="161" t="s">
        <v>172</v>
      </c>
      <c r="D45" s="163">
        <v>120934.06</v>
      </c>
    </row>
    <row r="46" spans="1:4" ht="9" customHeight="1" x14ac:dyDescent="0.3">
      <c r="A46" s="161" t="s">
        <v>5263</v>
      </c>
      <c r="B46" s="162" t="s">
        <v>5264</v>
      </c>
      <c r="C46" s="161" t="s">
        <v>172</v>
      </c>
      <c r="D46" s="163">
        <v>12158.55</v>
      </c>
    </row>
    <row r="47" spans="1:4" ht="9" customHeight="1" x14ac:dyDescent="0.3">
      <c r="A47" s="161" t="s">
        <v>5265</v>
      </c>
      <c r="B47" s="162" t="s">
        <v>5266</v>
      </c>
      <c r="C47" s="161" t="s">
        <v>172</v>
      </c>
      <c r="D47" s="163">
        <v>17196.939999999999</v>
      </c>
    </row>
    <row r="48" spans="1:4" ht="9" customHeight="1" x14ac:dyDescent="0.3">
      <c r="A48" s="161" t="s">
        <v>5267</v>
      </c>
      <c r="B48" s="162" t="s">
        <v>5268</v>
      </c>
      <c r="C48" s="161" t="s">
        <v>172</v>
      </c>
      <c r="D48" s="163">
        <v>114131.53</v>
      </c>
    </row>
    <row r="49" spans="1:4" ht="9" customHeight="1" x14ac:dyDescent="0.3">
      <c r="A49" s="161" t="s">
        <v>5269</v>
      </c>
      <c r="B49" s="162" t="s">
        <v>5270</v>
      </c>
      <c r="C49" s="161" t="s">
        <v>172</v>
      </c>
      <c r="D49" s="163">
        <v>22875.56</v>
      </c>
    </row>
    <row r="50" spans="1:4" ht="9" customHeight="1" x14ac:dyDescent="0.3">
      <c r="A50" s="161" t="s">
        <v>5271</v>
      </c>
      <c r="B50" s="162" t="s">
        <v>5272</v>
      </c>
      <c r="C50" s="161" t="s">
        <v>172</v>
      </c>
      <c r="D50" s="163">
        <v>27249.24</v>
      </c>
    </row>
    <row r="51" spans="1:4" ht="9" customHeight="1" x14ac:dyDescent="0.3">
      <c r="A51" s="161" t="s">
        <v>5273</v>
      </c>
      <c r="B51" s="162" t="s">
        <v>5274</v>
      </c>
      <c r="C51" s="161" t="s">
        <v>172</v>
      </c>
      <c r="D51" s="163">
        <v>31919.26</v>
      </c>
    </row>
    <row r="52" spans="1:4" ht="9" customHeight="1" x14ac:dyDescent="0.3">
      <c r="A52" s="161" t="s">
        <v>5275</v>
      </c>
      <c r="B52" s="162" t="s">
        <v>5276</v>
      </c>
      <c r="C52" s="161" t="s">
        <v>172</v>
      </c>
      <c r="D52" s="163">
        <v>36272.339999999997</v>
      </c>
    </row>
    <row r="53" spans="1:4" ht="9" customHeight="1" x14ac:dyDescent="0.3">
      <c r="A53" s="161" t="s">
        <v>5277</v>
      </c>
      <c r="B53" s="162" t="s">
        <v>5278</v>
      </c>
      <c r="C53" s="161" t="s">
        <v>172</v>
      </c>
      <c r="D53" s="163">
        <v>41379.42</v>
      </c>
    </row>
    <row r="54" spans="1:4" ht="9" customHeight="1" x14ac:dyDescent="0.3">
      <c r="A54" s="161" t="s">
        <v>5279</v>
      </c>
      <c r="B54" s="162" t="s">
        <v>5280</v>
      </c>
      <c r="C54" s="161" t="s">
        <v>172</v>
      </c>
      <c r="D54" s="163">
        <v>47946.44</v>
      </c>
    </row>
    <row r="55" spans="1:4" ht="9" customHeight="1" x14ac:dyDescent="0.3">
      <c r="A55" s="161" t="s">
        <v>5281</v>
      </c>
      <c r="B55" s="162" t="s">
        <v>5282</v>
      </c>
      <c r="C55" s="161" t="s">
        <v>172</v>
      </c>
      <c r="D55" s="163">
        <v>53366.62</v>
      </c>
    </row>
    <row r="56" spans="1:4" ht="9" customHeight="1" x14ac:dyDescent="0.3">
      <c r="A56" s="161" t="s">
        <v>5283</v>
      </c>
      <c r="B56" s="162" t="s">
        <v>5284</v>
      </c>
      <c r="C56" s="161" t="s">
        <v>172</v>
      </c>
      <c r="D56" s="163">
        <v>57778.16</v>
      </c>
    </row>
    <row r="57" spans="1:4" ht="9" customHeight="1" x14ac:dyDescent="0.3">
      <c r="A57" s="161" t="s">
        <v>5285</v>
      </c>
      <c r="B57" s="162" t="s">
        <v>5286</v>
      </c>
      <c r="C57" s="161" t="s">
        <v>172</v>
      </c>
      <c r="D57" s="163">
        <v>65932.61</v>
      </c>
    </row>
    <row r="58" spans="1:4" ht="9" customHeight="1" x14ac:dyDescent="0.3">
      <c r="A58" s="161" t="s">
        <v>5287</v>
      </c>
      <c r="B58" s="162" t="s">
        <v>5288</v>
      </c>
      <c r="C58" s="161" t="s">
        <v>172</v>
      </c>
      <c r="D58" s="163">
        <v>71261.740000000005</v>
      </c>
    </row>
    <row r="59" spans="1:4" ht="9" customHeight="1" x14ac:dyDescent="0.3">
      <c r="A59" s="161" t="s">
        <v>5289</v>
      </c>
      <c r="B59" s="162" t="s">
        <v>5290</v>
      </c>
      <c r="C59" s="161" t="s">
        <v>172</v>
      </c>
      <c r="D59" s="163">
        <v>76742.97</v>
      </c>
    </row>
    <row r="60" spans="1:4" ht="9" customHeight="1" x14ac:dyDescent="0.3">
      <c r="A60" s="161" t="s">
        <v>5291</v>
      </c>
      <c r="B60" s="162" t="s">
        <v>5292</v>
      </c>
      <c r="C60" s="161" t="s">
        <v>172</v>
      </c>
      <c r="D60" s="163">
        <v>82816.91</v>
      </c>
    </row>
    <row r="61" spans="1:4" ht="9" customHeight="1" x14ac:dyDescent="0.3">
      <c r="A61" s="161" t="s">
        <v>5293</v>
      </c>
      <c r="B61" s="162" t="s">
        <v>5294</v>
      </c>
      <c r="C61" s="161" t="s">
        <v>172</v>
      </c>
      <c r="D61" s="163">
        <v>88240.24</v>
      </c>
    </row>
    <row r="62" spans="1:4" ht="9" customHeight="1" x14ac:dyDescent="0.3">
      <c r="A62" s="161" t="s">
        <v>5295</v>
      </c>
      <c r="B62" s="162" t="s">
        <v>5296</v>
      </c>
      <c r="C62" s="161" t="s">
        <v>172</v>
      </c>
      <c r="D62" s="163">
        <v>97084.51</v>
      </c>
    </row>
    <row r="63" spans="1:4" ht="9" customHeight="1" x14ac:dyDescent="0.3">
      <c r="A63" s="161" t="s">
        <v>5297</v>
      </c>
      <c r="B63" s="162" t="s">
        <v>5298</v>
      </c>
      <c r="C63" s="161" t="s">
        <v>172</v>
      </c>
      <c r="D63" s="163">
        <v>102304.17</v>
      </c>
    </row>
    <row r="64" spans="1:4" ht="9" customHeight="1" x14ac:dyDescent="0.3">
      <c r="A64" s="161" t="s">
        <v>5299</v>
      </c>
      <c r="B64" s="162" t="s">
        <v>5300</v>
      </c>
      <c r="C64" s="161" t="s">
        <v>172</v>
      </c>
      <c r="D64" s="163">
        <v>108681.17</v>
      </c>
    </row>
    <row r="65" spans="1:4" ht="9" customHeight="1" x14ac:dyDescent="0.3">
      <c r="A65" s="161" t="s">
        <v>5301</v>
      </c>
      <c r="B65" s="162" t="s">
        <v>5302</v>
      </c>
      <c r="C65" s="161" t="s">
        <v>172</v>
      </c>
      <c r="D65" s="163">
        <v>6885.39</v>
      </c>
    </row>
    <row r="66" spans="1:4" ht="9" customHeight="1" x14ac:dyDescent="0.3">
      <c r="A66" s="161" t="s">
        <v>5303</v>
      </c>
      <c r="B66" s="162" t="s">
        <v>5304</v>
      </c>
      <c r="C66" s="161" t="s">
        <v>172</v>
      </c>
      <c r="D66" s="163">
        <v>10771.38</v>
      </c>
    </row>
    <row r="67" spans="1:4" ht="9" customHeight="1" x14ac:dyDescent="0.3">
      <c r="A67" s="161" t="s">
        <v>5305</v>
      </c>
      <c r="B67" s="162" t="s">
        <v>5306</v>
      </c>
      <c r="C67" s="161" t="s">
        <v>172</v>
      </c>
      <c r="D67" s="163">
        <v>127038.86</v>
      </c>
    </row>
    <row r="68" spans="1:4" ht="9" customHeight="1" x14ac:dyDescent="0.3">
      <c r="A68" s="161" t="s">
        <v>5307</v>
      </c>
      <c r="B68" s="162" t="s">
        <v>5308</v>
      </c>
      <c r="C68" s="161" t="s">
        <v>172</v>
      </c>
      <c r="D68" s="163">
        <v>13071.72</v>
      </c>
    </row>
    <row r="69" spans="1:4" ht="9" customHeight="1" x14ac:dyDescent="0.3">
      <c r="A69" s="161" t="s">
        <v>5309</v>
      </c>
      <c r="B69" s="162" t="s">
        <v>5310</v>
      </c>
      <c r="C69" s="161" t="s">
        <v>172</v>
      </c>
      <c r="D69" s="163">
        <v>16265.46</v>
      </c>
    </row>
    <row r="70" spans="1:4" ht="9" customHeight="1" x14ac:dyDescent="0.3">
      <c r="A70" s="161" t="s">
        <v>5311</v>
      </c>
      <c r="B70" s="162" t="s">
        <v>5312</v>
      </c>
      <c r="C70" s="161" t="s">
        <v>172</v>
      </c>
      <c r="D70" s="163">
        <v>20029.47</v>
      </c>
    </row>
    <row r="71" spans="1:4" ht="9" customHeight="1" x14ac:dyDescent="0.3">
      <c r="A71" s="161" t="s">
        <v>5313</v>
      </c>
      <c r="B71" s="162" t="s">
        <v>5314</v>
      </c>
      <c r="C71" s="161" t="s">
        <v>172</v>
      </c>
      <c r="D71" s="163">
        <v>22683.85</v>
      </c>
    </row>
    <row r="72" spans="1:4" ht="9" customHeight="1" x14ac:dyDescent="0.3">
      <c r="A72" s="161" t="s">
        <v>5315</v>
      </c>
      <c r="B72" s="162" t="s">
        <v>5316</v>
      </c>
      <c r="C72" s="161" t="s">
        <v>172</v>
      </c>
      <c r="D72" s="163">
        <v>34054.58</v>
      </c>
    </row>
    <row r="73" spans="1:4" ht="9" customHeight="1" x14ac:dyDescent="0.3">
      <c r="A73" s="161" t="s">
        <v>5317</v>
      </c>
      <c r="B73" s="162" t="s">
        <v>5318</v>
      </c>
      <c r="C73" s="161" t="s">
        <v>172</v>
      </c>
      <c r="D73" s="163">
        <v>56093.52</v>
      </c>
    </row>
    <row r="74" spans="1:4" ht="9" customHeight="1" x14ac:dyDescent="0.3">
      <c r="A74" s="161" t="s">
        <v>5319</v>
      </c>
      <c r="B74" s="162" t="s">
        <v>5320</v>
      </c>
      <c r="C74" s="161" t="s">
        <v>172</v>
      </c>
      <c r="D74" s="163">
        <v>62128.29</v>
      </c>
    </row>
    <row r="75" spans="1:4" ht="9" customHeight="1" x14ac:dyDescent="0.3">
      <c r="A75" s="161" t="s">
        <v>5321</v>
      </c>
      <c r="B75" s="162" t="s">
        <v>5322</v>
      </c>
      <c r="C75" s="161" t="s">
        <v>172</v>
      </c>
      <c r="D75" s="163">
        <v>67510.48</v>
      </c>
    </row>
    <row r="76" spans="1:4" ht="9" customHeight="1" x14ac:dyDescent="0.3">
      <c r="A76" s="161" t="s">
        <v>5323</v>
      </c>
      <c r="B76" s="162" t="s">
        <v>5324</v>
      </c>
      <c r="C76" s="161" t="s">
        <v>172</v>
      </c>
      <c r="D76" s="163">
        <v>70990.679999999993</v>
      </c>
    </row>
    <row r="77" spans="1:4" ht="9" customHeight="1" x14ac:dyDescent="0.3">
      <c r="A77" s="161" t="s">
        <v>5325</v>
      </c>
      <c r="B77" s="162" t="s">
        <v>5326</v>
      </c>
      <c r="C77" s="161" t="s">
        <v>172</v>
      </c>
      <c r="D77" s="163">
        <v>81112.72</v>
      </c>
    </row>
    <row r="78" spans="1:4" ht="9" customHeight="1" x14ac:dyDescent="0.3">
      <c r="A78" s="161" t="s">
        <v>5327</v>
      </c>
      <c r="B78" s="162" t="s">
        <v>5328</v>
      </c>
      <c r="C78" s="161" t="s">
        <v>172</v>
      </c>
      <c r="D78" s="163">
        <v>87109.89</v>
      </c>
    </row>
    <row r="79" spans="1:4" ht="9" customHeight="1" x14ac:dyDescent="0.3">
      <c r="A79" s="161" t="s">
        <v>5329</v>
      </c>
      <c r="B79" s="162" t="s">
        <v>5330</v>
      </c>
      <c r="C79" s="161" t="s">
        <v>172</v>
      </c>
      <c r="D79" s="163">
        <v>93684.32</v>
      </c>
    </row>
    <row r="80" spans="1:4" ht="9" customHeight="1" x14ac:dyDescent="0.3">
      <c r="A80" s="161" t="s">
        <v>5331</v>
      </c>
      <c r="B80" s="162" t="s">
        <v>5332</v>
      </c>
      <c r="C80" s="161" t="s">
        <v>172</v>
      </c>
      <c r="D80" s="163">
        <v>99498.54</v>
      </c>
    </row>
    <row r="81" spans="1:4" ht="9" customHeight="1" x14ac:dyDescent="0.3">
      <c r="A81" s="161" t="s">
        <v>5333</v>
      </c>
      <c r="B81" s="162" t="s">
        <v>5334</v>
      </c>
      <c r="C81" s="161" t="s">
        <v>172</v>
      </c>
      <c r="D81" s="163">
        <v>107630.5</v>
      </c>
    </row>
    <row r="82" spans="1:4" ht="9" customHeight="1" x14ac:dyDescent="0.3">
      <c r="A82" s="161" t="s">
        <v>5335</v>
      </c>
      <c r="B82" s="162" t="s">
        <v>5336</v>
      </c>
      <c r="C82" s="161" t="s">
        <v>172</v>
      </c>
      <c r="D82" s="163">
        <v>114270.05</v>
      </c>
    </row>
    <row r="83" spans="1:4" ht="9" customHeight="1" x14ac:dyDescent="0.3">
      <c r="A83" s="161" t="s">
        <v>5337</v>
      </c>
      <c r="B83" s="162" t="s">
        <v>5338</v>
      </c>
      <c r="C83" s="161" t="s">
        <v>172</v>
      </c>
      <c r="D83" s="163">
        <v>120951.35</v>
      </c>
    </row>
    <row r="84" spans="1:4" ht="9" customHeight="1" x14ac:dyDescent="0.3">
      <c r="A84" s="161" t="s">
        <v>5339</v>
      </c>
      <c r="B84" s="162" t="s">
        <v>5340</v>
      </c>
      <c r="C84" s="161" t="s">
        <v>2576</v>
      </c>
      <c r="D84" s="163">
        <v>444.93</v>
      </c>
    </row>
    <row r="85" spans="1:4" ht="9" customHeight="1" x14ac:dyDescent="0.3">
      <c r="A85" s="161" t="s">
        <v>5341</v>
      </c>
      <c r="B85" s="162" t="s">
        <v>5342</v>
      </c>
      <c r="C85" s="161" t="s">
        <v>2576</v>
      </c>
      <c r="D85" s="163">
        <v>575.88</v>
      </c>
    </row>
    <row r="86" spans="1:4" ht="9" customHeight="1" x14ac:dyDescent="0.3">
      <c r="A86" s="161" t="s">
        <v>5343</v>
      </c>
      <c r="B86" s="162" t="s">
        <v>5344</v>
      </c>
      <c r="C86" s="161" t="s">
        <v>2576</v>
      </c>
      <c r="D86" s="163">
        <v>993.86</v>
      </c>
    </row>
    <row r="87" spans="1:4" ht="9" customHeight="1" x14ac:dyDescent="0.3">
      <c r="A87" s="161" t="s">
        <v>5345</v>
      </c>
      <c r="B87" s="162" t="s">
        <v>5346</v>
      </c>
      <c r="C87" s="161" t="s">
        <v>2576</v>
      </c>
      <c r="D87" s="163">
        <v>1434.77</v>
      </c>
    </row>
    <row r="88" spans="1:4" ht="9" customHeight="1" x14ac:dyDescent="0.3">
      <c r="A88" s="161" t="s">
        <v>5347</v>
      </c>
      <c r="B88" s="162" t="s">
        <v>5348</v>
      </c>
      <c r="C88" s="161" t="s">
        <v>2576</v>
      </c>
      <c r="D88" s="163">
        <v>1740.93</v>
      </c>
    </row>
    <row r="89" spans="1:4" ht="9" customHeight="1" x14ac:dyDescent="0.3">
      <c r="A89" s="161" t="s">
        <v>5349</v>
      </c>
      <c r="B89" s="162" t="s">
        <v>5350</v>
      </c>
      <c r="C89" s="161" t="s">
        <v>2576</v>
      </c>
      <c r="D89" s="163">
        <v>0</v>
      </c>
    </row>
    <row r="90" spans="1:4" ht="9" customHeight="1" x14ac:dyDescent="0.3">
      <c r="A90" s="161" t="s">
        <v>5351</v>
      </c>
      <c r="B90" s="162" t="s">
        <v>5352</v>
      </c>
      <c r="C90" s="161" t="s">
        <v>2576</v>
      </c>
      <c r="D90" s="163">
        <v>31.26</v>
      </c>
    </row>
    <row r="91" spans="1:4" ht="9" customHeight="1" x14ac:dyDescent="0.3">
      <c r="A91" s="161" t="s">
        <v>5353</v>
      </c>
      <c r="B91" s="162" t="s">
        <v>5354</v>
      </c>
      <c r="C91" s="161" t="s">
        <v>2629</v>
      </c>
      <c r="D91" s="163">
        <v>12.27</v>
      </c>
    </row>
    <row r="92" spans="1:4" ht="9" customHeight="1" x14ac:dyDescent="0.3">
      <c r="A92" s="161" t="s">
        <v>5355</v>
      </c>
      <c r="B92" s="162" t="s">
        <v>5356</v>
      </c>
      <c r="C92" s="161" t="s">
        <v>2629</v>
      </c>
      <c r="D92" s="163">
        <v>12.07</v>
      </c>
    </row>
    <row r="93" spans="1:4" ht="9" customHeight="1" x14ac:dyDescent="0.3">
      <c r="A93" s="161" t="s">
        <v>5357</v>
      </c>
      <c r="B93" s="162" t="s">
        <v>5358</v>
      </c>
      <c r="C93" s="161" t="s">
        <v>2629</v>
      </c>
      <c r="D93" s="163">
        <v>12.78</v>
      </c>
    </row>
    <row r="94" spans="1:4" ht="9" customHeight="1" x14ac:dyDescent="0.3">
      <c r="A94" s="161" t="s">
        <v>5359</v>
      </c>
      <c r="B94" s="162" t="s">
        <v>5360</v>
      </c>
      <c r="C94" s="161" t="s">
        <v>2629</v>
      </c>
      <c r="D94" s="163">
        <v>15.73</v>
      </c>
    </row>
    <row r="95" spans="1:4" ht="9" customHeight="1" x14ac:dyDescent="0.3">
      <c r="A95" s="161" t="s">
        <v>5361</v>
      </c>
      <c r="B95" s="162" t="s">
        <v>5362</v>
      </c>
      <c r="C95" s="161" t="s">
        <v>172</v>
      </c>
      <c r="D95" s="163">
        <v>19.89</v>
      </c>
    </row>
    <row r="96" spans="1:4" ht="9" customHeight="1" x14ac:dyDescent="0.3">
      <c r="A96" s="161" t="s">
        <v>5363</v>
      </c>
      <c r="B96" s="162" t="s">
        <v>5364</v>
      </c>
      <c r="C96" s="161" t="s">
        <v>172</v>
      </c>
      <c r="D96" s="163">
        <v>27.45</v>
      </c>
    </row>
    <row r="97" spans="1:4" ht="9" customHeight="1" x14ac:dyDescent="0.3">
      <c r="A97" s="161" t="s">
        <v>5365</v>
      </c>
      <c r="B97" s="162" t="s">
        <v>5366</v>
      </c>
      <c r="C97" s="161" t="s">
        <v>172</v>
      </c>
      <c r="D97" s="163">
        <v>38.840000000000003</v>
      </c>
    </row>
    <row r="98" spans="1:4" ht="9" customHeight="1" x14ac:dyDescent="0.3">
      <c r="A98" s="161" t="s">
        <v>5367</v>
      </c>
      <c r="B98" s="162" t="s">
        <v>5368</v>
      </c>
      <c r="C98" s="161" t="s">
        <v>172</v>
      </c>
      <c r="D98" s="163">
        <v>53.5</v>
      </c>
    </row>
    <row r="99" spans="1:4" ht="9" customHeight="1" x14ac:dyDescent="0.3">
      <c r="A99" s="161" t="s">
        <v>5369</v>
      </c>
      <c r="B99" s="162" t="s">
        <v>5370</v>
      </c>
      <c r="C99" s="161" t="s">
        <v>172</v>
      </c>
      <c r="D99" s="163">
        <v>80.58</v>
      </c>
    </row>
    <row r="100" spans="1:4" ht="9" customHeight="1" x14ac:dyDescent="0.3">
      <c r="A100" s="161" t="s">
        <v>5371</v>
      </c>
      <c r="B100" s="162" t="s">
        <v>5372</v>
      </c>
      <c r="C100" s="161" t="s">
        <v>172</v>
      </c>
      <c r="D100" s="163">
        <v>20.420000000000002</v>
      </c>
    </row>
    <row r="101" spans="1:4" ht="9" customHeight="1" x14ac:dyDescent="0.3">
      <c r="A101" s="161" t="s">
        <v>5373</v>
      </c>
      <c r="B101" s="162" t="s">
        <v>5374</v>
      </c>
      <c r="C101" s="161" t="s">
        <v>172</v>
      </c>
      <c r="D101" s="163">
        <v>27.65</v>
      </c>
    </row>
    <row r="102" spans="1:4" ht="9" customHeight="1" x14ac:dyDescent="0.3">
      <c r="A102" s="161" t="s">
        <v>5375</v>
      </c>
      <c r="B102" s="162" t="s">
        <v>5376</v>
      </c>
      <c r="C102" s="161" t="s">
        <v>172</v>
      </c>
      <c r="D102" s="163">
        <v>37.54</v>
      </c>
    </row>
    <row r="103" spans="1:4" ht="9" customHeight="1" x14ac:dyDescent="0.3">
      <c r="A103" s="161" t="s">
        <v>5377</v>
      </c>
      <c r="B103" s="162" t="s">
        <v>5378</v>
      </c>
      <c r="C103" s="161" t="s">
        <v>172</v>
      </c>
      <c r="D103" s="163">
        <v>62.91</v>
      </c>
    </row>
    <row r="104" spans="1:4" ht="9" customHeight="1" x14ac:dyDescent="0.3">
      <c r="A104" s="161" t="s">
        <v>5379</v>
      </c>
      <c r="B104" s="162" t="s">
        <v>5380</v>
      </c>
      <c r="C104" s="161" t="s">
        <v>172</v>
      </c>
      <c r="D104" s="163">
        <v>137.38999999999999</v>
      </c>
    </row>
    <row r="105" spans="1:4" ht="9" customHeight="1" x14ac:dyDescent="0.3">
      <c r="A105" s="161" t="s">
        <v>5381</v>
      </c>
      <c r="B105" s="162" t="s">
        <v>5382</v>
      </c>
      <c r="C105" s="161" t="s">
        <v>2629</v>
      </c>
      <c r="D105" s="163">
        <v>12.2</v>
      </c>
    </row>
    <row r="106" spans="1:4" ht="9" customHeight="1" x14ac:dyDescent="0.3">
      <c r="A106" s="161" t="s">
        <v>5383</v>
      </c>
      <c r="B106" s="162" t="s">
        <v>5384</v>
      </c>
      <c r="C106" s="161" t="s">
        <v>2629</v>
      </c>
      <c r="D106" s="163">
        <v>12.74</v>
      </c>
    </row>
    <row r="107" spans="1:4" ht="18" customHeight="1" x14ac:dyDescent="0.3">
      <c r="A107" s="161" t="s">
        <v>5385</v>
      </c>
      <c r="B107" s="162" t="s">
        <v>5386</v>
      </c>
      <c r="C107" s="161" t="s">
        <v>2576</v>
      </c>
      <c r="D107" s="163">
        <v>60044.6</v>
      </c>
    </row>
    <row r="108" spans="1:4" ht="18" customHeight="1" x14ac:dyDescent="0.3">
      <c r="A108" s="161" t="s">
        <v>5387</v>
      </c>
      <c r="B108" s="162" t="s">
        <v>5388</v>
      </c>
      <c r="C108" s="161" t="s">
        <v>2576</v>
      </c>
      <c r="D108" s="163">
        <v>59414.1</v>
      </c>
    </row>
    <row r="109" spans="1:4" ht="18" customHeight="1" x14ac:dyDescent="0.3">
      <c r="A109" s="161" t="s">
        <v>5389</v>
      </c>
      <c r="B109" s="162" t="s">
        <v>5390</v>
      </c>
      <c r="C109" s="161" t="s">
        <v>2576</v>
      </c>
      <c r="D109" s="163">
        <v>60881.46</v>
      </c>
    </row>
    <row r="110" spans="1:4" ht="18" customHeight="1" x14ac:dyDescent="0.3">
      <c r="A110" s="161" t="s">
        <v>5391</v>
      </c>
      <c r="B110" s="162" t="s">
        <v>5392</v>
      </c>
      <c r="C110" s="161" t="s">
        <v>2576</v>
      </c>
      <c r="D110" s="163">
        <v>59934.3</v>
      </c>
    </row>
    <row r="111" spans="1:4" ht="18" customHeight="1" x14ac:dyDescent="0.3">
      <c r="A111" s="161" t="s">
        <v>5393</v>
      </c>
      <c r="B111" s="162" t="s">
        <v>5394</v>
      </c>
      <c r="C111" s="161" t="s">
        <v>2576</v>
      </c>
      <c r="D111" s="163">
        <v>55586.36</v>
      </c>
    </row>
    <row r="112" spans="1:4" ht="18" customHeight="1" x14ac:dyDescent="0.3">
      <c r="A112" s="161" t="s">
        <v>5395</v>
      </c>
      <c r="B112" s="162" t="s">
        <v>5396</v>
      </c>
      <c r="C112" s="161" t="s">
        <v>2576</v>
      </c>
      <c r="D112" s="163">
        <v>55308.21</v>
      </c>
    </row>
    <row r="113" spans="1:4" ht="18" customHeight="1" x14ac:dyDescent="0.3">
      <c r="A113" s="161" t="s">
        <v>5397</v>
      </c>
      <c r="B113" s="162" t="s">
        <v>5398</v>
      </c>
      <c r="C113" s="161" t="s">
        <v>2576</v>
      </c>
      <c r="D113" s="163">
        <v>61965.88</v>
      </c>
    </row>
    <row r="114" spans="1:4" ht="18" customHeight="1" x14ac:dyDescent="0.3">
      <c r="A114" s="161" t="s">
        <v>5399</v>
      </c>
      <c r="B114" s="162" t="s">
        <v>5400</v>
      </c>
      <c r="C114" s="161" t="s">
        <v>2576</v>
      </c>
      <c r="D114" s="163">
        <v>61310.78</v>
      </c>
    </row>
    <row r="115" spans="1:4" ht="18" customHeight="1" x14ac:dyDescent="0.3">
      <c r="A115" s="161" t="s">
        <v>5401</v>
      </c>
      <c r="B115" s="162" t="s">
        <v>5402</v>
      </c>
      <c r="C115" s="161" t="s">
        <v>2576</v>
      </c>
      <c r="D115" s="163">
        <v>72567.009999999995</v>
      </c>
    </row>
    <row r="116" spans="1:4" ht="18" customHeight="1" x14ac:dyDescent="0.3">
      <c r="A116" s="161" t="s">
        <v>5403</v>
      </c>
      <c r="B116" s="162" t="s">
        <v>5404</v>
      </c>
      <c r="C116" s="161" t="s">
        <v>2576</v>
      </c>
      <c r="D116" s="163">
        <v>71967.520000000004</v>
      </c>
    </row>
    <row r="117" spans="1:4" ht="18" customHeight="1" x14ac:dyDescent="0.3">
      <c r="A117" s="161" t="s">
        <v>5405</v>
      </c>
      <c r="B117" s="162" t="s">
        <v>5406</v>
      </c>
      <c r="C117" s="161" t="s">
        <v>2576</v>
      </c>
      <c r="D117" s="163">
        <v>65038.33</v>
      </c>
    </row>
    <row r="118" spans="1:4" ht="18" customHeight="1" x14ac:dyDescent="0.3">
      <c r="A118" s="161" t="s">
        <v>5407</v>
      </c>
      <c r="B118" s="162" t="s">
        <v>5408</v>
      </c>
      <c r="C118" s="161" t="s">
        <v>2576</v>
      </c>
      <c r="D118" s="163">
        <v>64330.87</v>
      </c>
    </row>
    <row r="119" spans="1:4" ht="18" customHeight="1" x14ac:dyDescent="0.3">
      <c r="A119" s="161" t="s">
        <v>5409</v>
      </c>
      <c r="B119" s="162" t="s">
        <v>5410</v>
      </c>
      <c r="C119" s="161" t="s">
        <v>2576</v>
      </c>
      <c r="D119" s="163">
        <v>80243.429999999993</v>
      </c>
    </row>
    <row r="120" spans="1:4" ht="18" customHeight="1" x14ac:dyDescent="0.3">
      <c r="A120" s="161" t="s">
        <v>5411</v>
      </c>
      <c r="B120" s="162" t="s">
        <v>5412</v>
      </c>
      <c r="C120" s="161" t="s">
        <v>2576</v>
      </c>
      <c r="D120" s="163">
        <v>79568.23</v>
      </c>
    </row>
    <row r="121" spans="1:4" ht="18" customHeight="1" x14ac:dyDescent="0.3">
      <c r="A121" s="161" t="s">
        <v>5413</v>
      </c>
      <c r="B121" s="162" t="s">
        <v>5414</v>
      </c>
      <c r="C121" s="161" t="s">
        <v>2576</v>
      </c>
      <c r="D121" s="163">
        <v>83630.039999999994</v>
      </c>
    </row>
    <row r="122" spans="1:4" ht="18" customHeight="1" x14ac:dyDescent="0.3">
      <c r="A122" s="161" t="s">
        <v>5415</v>
      </c>
      <c r="B122" s="162" t="s">
        <v>5416</v>
      </c>
      <c r="C122" s="161" t="s">
        <v>2576</v>
      </c>
      <c r="D122" s="163">
        <v>82901.87</v>
      </c>
    </row>
    <row r="123" spans="1:4" ht="18" customHeight="1" x14ac:dyDescent="0.3">
      <c r="A123" s="161" t="s">
        <v>5417</v>
      </c>
      <c r="B123" s="162" t="s">
        <v>5418</v>
      </c>
      <c r="C123" s="161" t="s">
        <v>2576</v>
      </c>
      <c r="D123" s="163">
        <v>70247.509999999995</v>
      </c>
    </row>
    <row r="124" spans="1:4" ht="18" customHeight="1" x14ac:dyDescent="0.3">
      <c r="A124" s="161" t="s">
        <v>5419</v>
      </c>
      <c r="B124" s="162" t="s">
        <v>5420</v>
      </c>
      <c r="C124" s="161" t="s">
        <v>2576</v>
      </c>
      <c r="D124" s="163">
        <v>69432.39</v>
      </c>
    </row>
    <row r="125" spans="1:4" ht="18" customHeight="1" x14ac:dyDescent="0.3">
      <c r="A125" s="161" t="s">
        <v>5421</v>
      </c>
      <c r="B125" s="162" t="s">
        <v>5422</v>
      </c>
      <c r="C125" s="161" t="s">
        <v>2576</v>
      </c>
      <c r="D125" s="163">
        <v>90176.84</v>
      </c>
    </row>
    <row r="126" spans="1:4" ht="18" customHeight="1" x14ac:dyDescent="0.3">
      <c r="A126" s="161" t="s">
        <v>5423</v>
      </c>
      <c r="B126" s="162" t="s">
        <v>5424</v>
      </c>
      <c r="C126" s="161" t="s">
        <v>2576</v>
      </c>
      <c r="D126" s="163">
        <v>89340.27</v>
      </c>
    </row>
    <row r="127" spans="1:4" ht="18" customHeight="1" x14ac:dyDescent="0.3">
      <c r="A127" s="161" t="s">
        <v>5425</v>
      </c>
      <c r="B127" s="162" t="s">
        <v>5426</v>
      </c>
      <c r="C127" s="161" t="s">
        <v>2576</v>
      </c>
      <c r="D127" s="163">
        <v>29319.23</v>
      </c>
    </row>
    <row r="128" spans="1:4" ht="18" customHeight="1" x14ac:dyDescent="0.3">
      <c r="A128" s="161" t="s">
        <v>5427</v>
      </c>
      <c r="B128" s="162" t="s">
        <v>5428</v>
      </c>
      <c r="C128" s="161" t="s">
        <v>2576</v>
      </c>
      <c r="D128" s="163">
        <v>29098.62</v>
      </c>
    </row>
    <row r="129" spans="1:4" ht="18" customHeight="1" x14ac:dyDescent="0.3">
      <c r="A129" s="161" t="s">
        <v>5429</v>
      </c>
      <c r="B129" s="162" t="s">
        <v>5430</v>
      </c>
      <c r="C129" s="161" t="s">
        <v>2576</v>
      </c>
      <c r="D129" s="163">
        <v>34331.57</v>
      </c>
    </row>
    <row r="130" spans="1:4" ht="18" customHeight="1" x14ac:dyDescent="0.3">
      <c r="A130" s="161" t="s">
        <v>5431</v>
      </c>
      <c r="B130" s="162" t="s">
        <v>5432</v>
      </c>
      <c r="C130" s="161" t="s">
        <v>2576</v>
      </c>
      <c r="D130" s="163">
        <v>34078.6</v>
      </c>
    </row>
    <row r="131" spans="1:4" ht="18" customHeight="1" x14ac:dyDescent="0.3">
      <c r="A131" s="161" t="s">
        <v>5433</v>
      </c>
      <c r="B131" s="162" t="s">
        <v>5434</v>
      </c>
      <c r="C131" s="161" t="s">
        <v>2576</v>
      </c>
      <c r="D131" s="163">
        <v>33825.370000000003</v>
      </c>
    </row>
    <row r="132" spans="1:4" ht="18" customHeight="1" x14ac:dyDescent="0.3">
      <c r="A132" s="161" t="s">
        <v>5435</v>
      </c>
      <c r="B132" s="162" t="s">
        <v>5436</v>
      </c>
      <c r="C132" s="161" t="s">
        <v>2576</v>
      </c>
      <c r="D132" s="163">
        <v>34081.279999999999</v>
      </c>
    </row>
    <row r="133" spans="1:4" ht="18" customHeight="1" x14ac:dyDescent="0.3">
      <c r="A133" s="161" t="s">
        <v>5437</v>
      </c>
      <c r="B133" s="162" t="s">
        <v>5438</v>
      </c>
      <c r="C133" s="161" t="s">
        <v>2576</v>
      </c>
      <c r="D133" s="163">
        <v>36136.79</v>
      </c>
    </row>
    <row r="134" spans="1:4" ht="18" customHeight="1" x14ac:dyDescent="0.3">
      <c r="A134" s="161" t="s">
        <v>5439</v>
      </c>
      <c r="B134" s="162" t="s">
        <v>5440</v>
      </c>
      <c r="C134" s="161" t="s">
        <v>2576</v>
      </c>
      <c r="D134" s="163">
        <v>35867.57</v>
      </c>
    </row>
    <row r="135" spans="1:4" ht="18" customHeight="1" x14ac:dyDescent="0.3">
      <c r="A135" s="161" t="s">
        <v>5441</v>
      </c>
      <c r="B135" s="162" t="s">
        <v>5442</v>
      </c>
      <c r="C135" s="161" t="s">
        <v>2576</v>
      </c>
      <c r="D135" s="163">
        <v>41042.22</v>
      </c>
    </row>
    <row r="136" spans="1:4" ht="18" customHeight="1" x14ac:dyDescent="0.3">
      <c r="A136" s="161" t="s">
        <v>5443</v>
      </c>
      <c r="B136" s="162" t="s">
        <v>5444</v>
      </c>
      <c r="C136" s="161" t="s">
        <v>2576</v>
      </c>
      <c r="D136" s="163">
        <v>40717.14</v>
      </c>
    </row>
    <row r="137" spans="1:4" ht="18" customHeight="1" x14ac:dyDescent="0.3">
      <c r="A137" s="161" t="s">
        <v>5445</v>
      </c>
      <c r="B137" s="162" t="s">
        <v>5446</v>
      </c>
      <c r="C137" s="161" t="s">
        <v>2576</v>
      </c>
      <c r="D137" s="163">
        <v>41047.96</v>
      </c>
    </row>
    <row r="138" spans="1:4" ht="18" customHeight="1" x14ac:dyDescent="0.3">
      <c r="A138" s="161" t="s">
        <v>5447</v>
      </c>
      <c r="B138" s="162" t="s">
        <v>5448</v>
      </c>
      <c r="C138" s="161" t="s">
        <v>2576</v>
      </c>
      <c r="D138" s="163">
        <v>40731.53</v>
      </c>
    </row>
    <row r="139" spans="1:4" ht="18" customHeight="1" x14ac:dyDescent="0.3">
      <c r="A139" s="161" t="s">
        <v>5449</v>
      </c>
      <c r="B139" s="162" t="s">
        <v>5450</v>
      </c>
      <c r="C139" s="161" t="s">
        <v>2576</v>
      </c>
      <c r="D139" s="163">
        <v>36789.699999999997</v>
      </c>
    </row>
    <row r="140" spans="1:4" ht="18" customHeight="1" x14ac:dyDescent="0.3">
      <c r="A140" s="161" t="s">
        <v>5451</v>
      </c>
      <c r="B140" s="162" t="s">
        <v>5452</v>
      </c>
      <c r="C140" s="161" t="s">
        <v>2576</v>
      </c>
      <c r="D140" s="163">
        <v>36509.699999999997</v>
      </c>
    </row>
    <row r="141" spans="1:4" ht="18" customHeight="1" x14ac:dyDescent="0.3">
      <c r="A141" s="161" t="s">
        <v>5453</v>
      </c>
      <c r="B141" s="162" t="s">
        <v>5454</v>
      </c>
      <c r="C141" s="161" t="s">
        <v>2576</v>
      </c>
      <c r="D141" s="163">
        <v>37443.230000000003</v>
      </c>
    </row>
    <row r="142" spans="1:4" ht="18" customHeight="1" x14ac:dyDescent="0.3">
      <c r="A142" s="161" t="s">
        <v>5455</v>
      </c>
      <c r="B142" s="162" t="s">
        <v>5456</v>
      </c>
      <c r="C142" s="161" t="s">
        <v>2576</v>
      </c>
      <c r="D142" s="163">
        <v>37150.51</v>
      </c>
    </row>
    <row r="143" spans="1:4" ht="18" customHeight="1" x14ac:dyDescent="0.3">
      <c r="A143" s="161" t="s">
        <v>5457</v>
      </c>
      <c r="B143" s="162" t="s">
        <v>5458</v>
      </c>
      <c r="C143" s="161" t="s">
        <v>2576</v>
      </c>
      <c r="D143" s="163">
        <v>43011.22</v>
      </c>
    </row>
    <row r="144" spans="1:4" ht="18" customHeight="1" x14ac:dyDescent="0.3">
      <c r="A144" s="161" t="s">
        <v>5459</v>
      </c>
      <c r="B144" s="162" t="s">
        <v>5460</v>
      </c>
      <c r="C144" s="161" t="s">
        <v>2576</v>
      </c>
      <c r="D144" s="163">
        <v>42657.45</v>
      </c>
    </row>
    <row r="145" spans="1:4" ht="18" customHeight="1" x14ac:dyDescent="0.3">
      <c r="A145" s="161" t="s">
        <v>5461</v>
      </c>
      <c r="B145" s="162" t="s">
        <v>5462</v>
      </c>
      <c r="C145" s="161" t="s">
        <v>2576</v>
      </c>
      <c r="D145" s="163">
        <v>40548.370000000003</v>
      </c>
    </row>
    <row r="146" spans="1:4" ht="18" customHeight="1" x14ac:dyDescent="0.3">
      <c r="A146" s="161" t="s">
        <v>5463</v>
      </c>
      <c r="B146" s="162" t="s">
        <v>5464</v>
      </c>
      <c r="C146" s="161" t="s">
        <v>2576</v>
      </c>
      <c r="D146" s="163">
        <v>40213.129999999997</v>
      </c>
    </row>
    <row r="147" spans="1:4" ht="18" customHeight="1" x14ac:dyDescent="0.3">
      <c r="A147" s="161" t="s">
        <v>5465</v>
      </c>
      <c r="B147" s="162" t="s">
        <v>5466</v>
      </c>
      <c r="C147" s="161" t="s">
        <v>2576</v>
      </c>
      <c r="D147" s="163">
        <v>39988.53</v>
      </c>
    </row>
    <row r="148" spans="1:4" ht="18" customHeight="1" x14ac:dyDescent="0.3">
      <c r="A148" s="161" t="s">
        <v>5467</v>
      </c>
      <c r="B148" s="162" t="s">
        <v>5468</v>
      </c>
      <c r="C148" s="161" t="s">
        <v>2576</v>
      </c>
      <c r="D148" s="163">
        <v>39657</v>
      </c>
    </row>
    <row r="149" spans="1:4" ht="18" customHeight="1" x14ac:dyDescent="0.3">
      <c r="A149" s="161" t="s">
        <v>5469</v>
      </c>
      <c r="B149" s="162" t="s">
        <v>5470</v>
      </c>
      <c r="C149" s="161" t="s">
        <v>2576</v>
      </c>
      <c r="D149" s="163">
        <v>44355.19</v>
      </c>
    </row>
    <row r="150" spans="1:4" ht="18" customHeight="1" x14ac:dyDescent="0.3">
      <c r="A150" s="161" t="s">
        <v>5471</v>
      </c>
      <c r="B150" s="162" t="s">
        <v>5472</v>
      </c>
      <c r="C150" s="161" t="s">
        <v>2576</v>
      </c>
      <c r="D150" s="163">
        <v>43973.95</v>
      </c>
    </row>
    <row r="151" spans="1:4" ht="18" customHeight="1" x14ac:dyDescent="0.3">
      <c r="A151" s="161" t="s">
        <v>5473</v>
      </c>
      <c r="B151" s="162" t="s">
        <v>5474</v>
      </c>
      <c r="C151" s="161" t="s">
        <v>2576</v>
      </c>
      <c r="D151" s="163">
        <v>41336.6</v>
      </c>
    </row>
    <row r="152" spans="1:4" ht="18" customHeight="1" x14ac:dyDescent="0.3">
      <c r="A152" s="161" t="s">
        <v>5475</v>
      </c>
      <c r="B152" s="162" t="s">
        <v>5476</v>
      </c>
      <c r="C152" s="161" t="s">
        <v>2576</v>
      </c>
      <c r="D152" s="163">
        <v>40990.07</v>
      </c>
    </row>
    <row r="153" spans="1:4" ht="18" customHeight="1" x14ac:dyDescent="0.3">
      <c r="A153" s="161" t="s">
        <v>5477</v>
      </c>
      <c r="B153" s="162" t="s">
        <v>5478</v>
      </c>
      <c r="C153" s="161" t="s">
        <v>2576</v>
      </c>
      <c r="D153" s="163">
        <v>45045.54</v>
      </c>
    </row>
    <row r="154" spans="1:4" ht="18" customHeight="1" x14ac:dyDescent="0.3">
      <c r="A154" s="161" t="s">
        <v>5479</v>
      </c>
      <c r="B154" s="162" t="s">
        <v>5480</v>
      </c>
      <c r="C154" s="161" t="s">
        <v>2576</v>
      </c>
      <c r="D154" s="163">
        <v>44649.15</v>
      </c>
    </row>
    <row r="155" spans="1:4" ht="18" customHeight="1" x14ac:dyDescent="0.3">
      <c r="A155" s="161" t="s">
        <v>5481</v>
      </c>
      <c r="B155" s="162" t="s">
        <v>5482</v>
      </c>
      <c r="C155" s="161" t="s">
        <v>2576</v>
      </c>
      <c r="D155" s="163">
        <v>46285.26</v>
      </c>
    </row>
    <row r="156" spans="1:4" ht="18" customHeight="1" x14ac:dyDescent="0.3">
      <c r="A156" s="161" t="s">
        <v>5483</v>
      </c>
      <c r="B156" s="162" t="s">
        <v>5484</v>
      </c>
      <c r="C156" s="161" t="s">
        <v>2576</v>
      </c>
      <c r="D156" s="163">
        <v>45872.24</v>
      </c>
    </row>
    <row r="157" spans="1:4" ht="18" customHeight="1" x14ac:dyDescent="0.3">
      <c r="A157" s="161" t="s">
        <v>5485</v>
      </c>
      <c r="B157" s="162" t="s">
        <v>5486</v>
      </c>
      <c r="C157" s="161" t="s">
        <v>2576</v>
      </c>
      <c r="D157" s="163">
        <v>42657.09</v>
      </c>
    </row>
    <row r="158" spans="1:4" ht="18" customHeight="1" x14ac:dyDescent="0.3">
      <c r="A158" s="161" t="s">
        <v>5487</v>
      </c>
      <c r="B158" s="162" t="s">
        <v>5488</v>
      </c>
      <c r="C158" s="161" t="s">
        <v>2576</v>
      </c>
      <c r="D158" s="163">
        <v>42284.160000000003</v>
      </c>
    </row>
    <row r="159" spans="1:4" ht="18" customHeight="1" x14ac:dyDescent="0.3">
      <c r="A159" s="161" t="s">
        <v>5489</v>
      </c>
      <c r="B159" s="162" t="s">
        <v>5490</v>
      </c>
      <c r="C159" s="161" t="s">
        <v>2576</v>
      </c>
      <c r="D159" s="163">
        <v>44608.95</v>
      </c>
    </row>
    <row r="160" spans="1:4" ht="18" customHeight="1" x14ac:dyDescent="0.3">
      <c r="A160" s="161" t="s">
        <v>5491</v>
      </c>
      <c r="B160" s="162" t="s">
        <v>5492</v>
      </c>
      <c r="C160" s="161" t="s">
        <v>2576</v>
      </c>
      <c r="D160" s="163">
        <v>44203.89</v>
      </c>
    </row>
    <row r="161" spans="1:4" ht="18" customHeight="1" x14ac:dyDescent="0.3">
      <c r="A161" s="161" t="s">
        <v>5493</v>
      </c>
      <c r="B161" s="162" t="s">
        <v>5494</v>
      </c>
      <c r="C161" s="161" t="s">
        <v>2576</v>
      </c>
      <c r="D161" s="163">
        <v>49034.36</v>
      </c>
    </row>
    <row r="162" spans="1:4" ht="18" customHeight="1" x14ac:dyDescent="0.3">
      <c r="A162" s="161" t="s">
        <v>5495</v>
      </c>
      <c r="B162" s="162" t="s">
        <v>5496</v>
      </c>
      <c r="C162" s="161" t="s">
        <v>2576</v>
      </c>
      <c r="D162" s="163">
        <v>48562.37</v>
      </c>
    </row>
    <row r="163" spans="1:4" ht="18" customHeight="1" x14ac:dyDescent="0.3">
      <c r="A163" s="161" t="s">
        <v>5497</v>
      </c>
      <c r="B163" s="162" t="s">
        <v>5498</v>
      </c>
      <c r="C163" s="161" t="s">
        <v>2576</v>
      </c>
      <c r="D163" s="163">
        <v>52257.13</v>
      </c>
    </row>
    <row r="164" spans="1:4" ht="18" customHeight="1" x14ac:dyDescent="0.3">
      <c r="A164" s="161" t="s">
        <v>5499</v>
      </c>
      <c r="B164" s="162" t="s">
        <v>5500</v>
      </c>
      <c r="C164" s="161" t="s">
        <v>2576</v>
      </c>
      <c r="D164" s="163">
        <v>51737.35</v>
      </c>
    </row>
    <row r="165" spans="1:4" ht="18" customHeight="1" x14ac:dyDescent="0.3">
      <c r="A165" s="161" t="s">
        <v>5501</v>
      </c>
      <c r="B165" s="162" t="s">
        <v>5502</v>
      </c>
      <c r="C165" s="161" t="s">
        <v>2576</v>
      </c>
      <c r="D165" s="163">
        <v>49062.92</v>
      </c>
    </row>
    <row r="166" spans="1:4" ht="18" customHeight="1" x14ac:dyDescent="0.3">
      <c r="A166" s="161" t="s">
        <v>5503</v>
      </c>
      <c r="B166" s="162" t="s">
        <v>5504</v>
      </c>
      <c r="C166" s="161" t="s">
        <v>2576</v>
      </c>
      <c r="D166" s="163">
        <v>48603.78</v>
      </c>
    </row>
    <row r="167" spans="1:4" ht="18" customHeight="1" x14ac:dyDescent="0.3">
      <c r="A167" s="161" t="s">
        <v>5505</v>
      </c>
      <c r="B167" s="162" t="s">
        <v>5506</v>
      </c>
      <c r="C167" s="161" t="s">
        <v>2576</v>
      </c>
      <c r="D167" s="163">
        <v>49856.04</v>
      </c>
    </row>
    <row r="168" spans="1:4" ht="18" customHeight="1" x14ac:dyDescent="0.3">
      <c r="A168" s="161" t="s">
        <v>5507</v>
      </c>
      <c r="B168" s="162" t="s">
        <v>5508</v>
      </c>
      <c r="C168" s="161" t="s">
        <v>2576</v>
      </c>
      <c r="D168" s="163">
        <v>49377.98</v>
      </c>
    </row>
    <row r="169" spans="1:4" ht="18" customHeight="1" x14ac:dyDescent="0.3">
      <c r="A169" s="161" t="s">
        <v>5509</v>
      </c>
      <c r="B169" s="162" t="s">
        <v>5510</v>
      </c>
      <c r="C169" s="161" t="s">
        <v>2576</v>
      </c>
      <c r="D169" s="163">
        <v>54296.3</v>
      </c>
    </row>
    <row r="170" spans="1:4" ht="18" customHeight="1" x14ac:dyDescent="0.3">
      <c r="A170" s="161" t="s">
        <v>5511</v>
      </c>
      <c r="B170" s="162" t="s">
        <v>5512</v>
      </c>
      <c r="C170" s="161" t="s">
        <v>2576</v>
      </c>
      <c r="D170" s="163">
        <v>53739.39</v>
      </c>
    </row>
    <row r="171" spans="1:4" ht="18" customHeight="1" x14ac:dyDescent="0.3">
      <c r="A171" s="161" t="s">
        <v>5513</v>
      </c>
      <c r="B171" s="162" t="s">
        <v>5514</v>
      </c>
      <c r="C171" s="161" t="s">
        <v>2576</v>
      </c>
      <c r="D171" s="163">
        <v>53760.47</v>
      </c>
    </row>
    <row r="172" spans="1:4" ht="18" customHeight="1" x14ac:dyDescent="0.3">
      <c r="A172" s="161" t="s">
        <v>5515</v>
      </c>
      <c r="B172" s="162" t="s">
        <v>5516</v>
      </c>
      <c r="C172" s="161" t="s">
        <v>2576</v>
      </c>
      <c r="D172" s="163">
        <v>53217.01</v>
      </c>
    </row>
    <row r="173" spans="1:4" ht="18" customHeight="1" x14ac:dyDescent="0.3">
      <c r="A173" s="161" t="s">
        <v>5517</v>
      </c>
      <c r="B173" s="162" t="s">
        <v>5518</v>
      </c>
      <c r="C173" s="161" t="s">
        <v>2576</v>
      </c>
      <c r="D173" s="163">
        <v>53088.9</v>
      </c>
    </row>
    <row r="174" spans="1:4" ht="18" customHeight="1" x14ac:dyDescent="0.3">
      <c r="A174" s="161" t="s">
        <v>5519</v>
      </c>
      <c r="B174" s="162" t="s">
        <v>5520</v>
      </c>
      <c r="C174" s="161" t="s">
        <v>2576</v>
      </c>
      <c r="D174" s="163">
        <v>52558.51</v>
      </c>
    </row>
    <row r="175" spans="1:4" ht="18" customHeight="1" x14ac:dyDescent="0.3">
      <c r="A175" s="161" t="s">
        <v>5521</v>
      </c>
      <c r="B175" s="162" t="s">
        <v>5522</v>
      </c>
      <c r="C175" s="161" t="s">
        <v>2576</v>
      </c>
      <c r="D175" s="163">
        <v>59195.71</v>
      </c>
    </row>
    <row r="176" spans="1:4" ht="18" customHeight="1" x14ac:dyDescent="0.3">
      <c r="A176" s="161" t="s">
        <v>5523</v>
      </c>
      <c r="B176" s="162" t="s">
        <v>5524</v>
      </c>
      <c r="C176" s="161" t="s">
        <v>2576</v>
      </c>
      <c r="D176" s="163">
        <v>58585.46</v>
      </c>
    </row>
    <row r="177" spans="1:4" ht="18" customHeight="1" x14ac:dyDescent="0.3">
      <c r="A177" s="161" t="s">
        <v>5525</v>
      </c>
      <c r="B177" s="162" t="s">
        <v>5526</v>
      </c>
      <c r="C177" s="161" t="s">
        <v>2576</v>
      </c>
      <c r="D177" s="163">
        <v>53966.7</v>
      </c>
    </row>
    <row r="178" spans="1:4" ht="18" customHeight="1" x14ac:dyDescent="0.3">
      <c r="A178" s="161" t="s">
        <v>5527</v>
      </c>
      <c r="B178" s="162" t="s">
        <v>5528</v>
      </c>
      <c r="C178" s="161" t="s">
        <v>2576</v>
      </c>
      <c r="D178" s="163">
        <v>53404.69</v>
      </c>
    </row>
    <row r="179" spans="1:4" ht="18" customHeight="1" x14ac:dyDescent="0.3">
      <c r="A179" s="161" t="s">
        <v>5529</v>
      </c>
      <c r="B179" s="162" t="s">
        <v>5530</v>
      </c>
      <c r="C179" s="161" t="s">
        <v>2576</v>
      </c>
      <c r="D179" s="163">
        <v>67301.42</v>
      </c>
    </row>
    <row r="180" spans="1:4" ht="18" customHeight="1" x14ac:dyDescent="0.3">
      <c r="A180" s="161" t="s">
        <v>5531</v>
      </c>
      <c r="B180" s="162" t="s">
        <v>5532</v>
      </c>
      <c r="C180" s="161" t="s">
        <v>2576</v>
      </c>
      <c r="D180" s="163">
        <v>66984.399999999994</v>
      </c>
    </row>
    <row r="181" spans="1:4" ht="18" customHeight="1" x14ac:dyDescent="0.3">
      <c r="A181" s="161" t="s">
        <v>5533</v>
      </c>
      <c r="B181" s="162" t="s">
        <v>5534</v>
      </c>
      <c r="C181" s="161" t="s">
        <v>2576</v>
      </c>
      <c r="D181" s="163">
        <v>69935.63</v>
      </c>
    </row>
    <row r="182" spans="1:4" ht="18" customHeight="1" x14ac:dyDescent="0.3">
      <c r="A182" s="161" t="s">
        <v>5535</v>
      </c>
      <c r="B182" s="162" t="s">
        <v>5536</v>
      </c>
      <c r="C182" s="161" t="s">
        <v>2576</v>
      </c>
      <c r="D182" s="163">
        <v>69602.570000000007</v>
      </c>
    </row>
    <row r="183" spans="1:4" ht="18" customHeight="1" x14ac:dyDescent="0.3">
      <c r="A183" s="161" t="s">
        <v>5537</v>
      </c>
      <c r="B183" s="162" t="s">
        <v>5538</v>
      </c>
      <c r="C183" s="161" t="s">
        <v>2576</v>
      </c>
      <c r="D183" s="163">
        <v>72537.2</v>
      </c>
    </row>
    <row r="184" spans="1:4" ht="18" customHeight="1" x14ac:dyDescent="0.3">
      <c r="A184" s="161" t="s">
        <v>5539</v>
      </c>
      <c r="B184" s="162" t="s">
        <v>5540</v>
      </c>
      <c r="C184" s="161" t="s">
        <v>2576</v>
      </c>
      <c r="D184" s="163">
        <v>72205.570000000007</v>
      </c>
    </row>
    <row r="185" spans="1:4" ht="18" customHeight="1" x14ac:dyDescent="0.3">
      <c r="A185" s="161" t="s">
        <v>5541</v>
      </c>
      <c r="B185" s="162" t="s">
        <v>5542</v>
      </c>
      <c r="C185" s="161" t="s">
        <v>2576</v>
      </c>
      <c r="D185" s="163">
        <v>71034.36</v>
      </c>
    </row>
    <row r="186" spans="1:4" ht="18" customHeight="1" x14ac:dyDescent="0.3">
      <c r="A186" s="161" t="s">
        <v>5543</v>
      </c>
      <c r="B186" s="162" t="s">
        <v>5544</v>
      </c>
      <c r="C186" s="161" t="s">
        <v>2576</v>
      </c>
      <c r="D186" s="163">
        <v>70691.78</v>
      </c>
    </row>
    <row r="187" spans="1:4" ht="18" customHeight="1" x14ac:dyDescent="0.3">
      <c r="A187" s="161" t="s">
        <v>5545</v>
      </c>
      <c r="B187" s="162" t="s">
        <v>5546</v>
      </c>
      <c r="C187" s="161" t="s">
        <v>2576</v>
      </c>
      <c r="D187" s="163">
        <v>75859.97</v>
      </c>
    </row>
    <row r="188" spans="1:4" ht="18" customHeight="1" x14ac:dyDescent="0.3">
      <c r="A188" s="161" t="s">
        <v>5547</v>
      </c>
      <c r="B188" s="162" t="s">
        <v>5548</v>
      </c>
      <c r="C188" s="161" t="s">
        <v>2576</v>
      </c>
      <c r="D188" s="163">
        <v>75485.13</v>
      </c>
    </row>
    <row r="189" spans="1:4" ht="18" customHeight="1" x14ac:dyDescent="0.3">
      <c r="A189" s="161" t="s">
        <v>5549</v>
      </c>
      <c r="B189" s="162" t="s">
        <v>5550</v>
      </c>
      <c r="C189" s="161" t="s">
        <v>2576</v>
      </c>
      <c r="D189" s="163">
        <v>76740.740000000005</v>
      </c>
    </row>
    <row r="190" spans="1:4" ht="18" customHeight="1" x14ac:dyDescent="0.3">
      <c r="A190" s="161" t="s">
        <v>5551</v>
      </c>
      <c r="B190" s="162" t="s">
        <v>5552</v>
      </c>
      <c r="C190" s="161" t="s">
        <v>2576</v>
      </c>
      <c r="D190" s="163">
        <v>76362.91</v>
      </c>
    </row>
    <row r="191" spans="1:4" ht="18" customHeight="1" x14ac:dyDescent="0.3">
      <c r="A191" s="161" t="s">
        <v>5553</v>
      </c>
      <c r="B191" s="162" t="s">
        <v>5554</v>
      </c>
      <c r="C191" s="161" t="s">
        <v>2576</v>
      </c>
      <c r="D191" s="163">
        <v>76327.77</v>
      </c>
    </row>
    <row r="192" spans="1:4" ht="18" customHeight="1" x14ac:dyDescent="0.3">
      <c r="A192" s="161" t="s">
        <v>5555</v>
      </c>
      <c r="B192" s="162" t="s">
        <v>5556</v>
      </c>
      <c r="C192" s="161" t="s">
        <v>2576</v>
      </c>
      <c r="D192" s="163">
        <v>75934.399999999994</v>
      </c>
    </row>
    <row r="193" spans="1:4" ht="18" customHeight="1" x14ac:dyDescent="0.3">
      <c r="A193" s="161" t="s">
        <v>5557</v>
      </c>
      <c r="B193" s="162" t="s">
        <v>5558</v>
      </c>
      <c r="C193" s="161" t="s">
        <v>2576</v>
      </c>
      <c r="D193" s="163">
        <v>82840.039999999994</v>
      </c>
    </row>
    <row r="194" spans="1:4" ht="18" customHeight="1" x14ac:dyDescent="0.3">
      <c r="A194" s="161" t="s">
        <v>5559</v>
      </c>
      <c r="B194" s="162" t="s">
        <v>5560</v>
      </c>
      <c r="C194" s="161" t="s">
        <v>2576</v>
      </c>
      <c r="D194" s="163">
        <v>82457.210000000006</v>
      </c>
    </row>
    <row r="195" spans="1:4" ht="18" customHeight="1" x14ac:dyDescent="0.3">
      <c r="A195" s="161" t="s">
        <v>5561</v>
      </c>
      <c r="B195" s="162" t="s">
        <v>5562</v>
      </c>
      <c r="C195" s="161" t="s">
        <v>2576</v>
      </c>
      <c r="D195" s="163">
        <v>83532.710000000006</v>
      </c>
    </row>
    <row r="196" spans="1:4" ht="18" customHeight="1" x14ac:dyDescent="0.3">
      <c r="A196" s="161" t="s">
        <v>5563</v>
      </c>
      <c r="B196" s="162" t="s">
        <v>5564</v>
      </c>
      <c r="C196" s="161" t="s">
        <v>2576</v>
      </c>
      <c r="D196" s="163">
        <v>83113.13</v>
      </c>
    </row>
    <row r="197" spans="1:4" ht="18" customHeight="1" x14ac:dyDescent="0.3">
      <c r="A197" s="161" t="s">
        <v>5565</v>
      </c>
      <c r="B197" s="162" t="s">
        <v>5566</v>
      </c>
      <c r="C197" s="161" t="s">
        <v>2576</v>
      </c>
      <c r="D197" s="163">
        <v>84021.759999999995</v>
      </c>
    </row>
    <row r="198" spans="1:4" ht="18" customHeight="1" x14ac:dyDescent="0.3">
      <c r="A198" s="161" t="s">
        <v>5567</v>
      </c>
      <c r="B198" s="162" t="s">
        <v>5568</v>
      </c>
      <c r="C198" s="161" t="s">
        <v>2576</v>
      </c>
      <c r="D198" s="163">
        <v>83619.83</v>
      </c>
    </row>
    <row r="199" spans="1:4" ht="9" customHeight="1" x14ac:dyDescent="0.3">
      <c r="A199" s="161" t="s">
        <v>5569</v>
      </c>
      <c r="B199" s="162" t="s">
        <v>5570</v>
      </c>
      <c r="C199" s="161" t="s">
        <v>5571</v>
      </c>
      <c r="D199" s="163">
        <v>293.64</v>
      </c>
    </row>
    <row r="200" spans="1:4" ht="9" customHeight="1" x14ac:dyDescent="0.3">
      <c r="A200" s="161" t="s">
        <v>5572</v>
      </c>
      <c r="B200" s="162" t="s">
        <v>5573</v>
      </c>
      <c r="C200" s="161" t="s">
        <v>2576</v>
      </c>
      <c r="D200" s="163">
        <v>1601.43</v>
      </c>
    </row>
    <row r="201" spans="1:4" ht="9" customHeight="1" x14ac:dyDescent="0.3">
      <c r="A201" s="161" t="s">
        <v>5574</v>
      </c>
      <c r="B201" s="162" t="s">
        <v>5575</v>
      </c>
      <c r="C201" s="161" t="s">
        <v>2576</v>
      </c>
      <c r="D201" s="163">
        <v>1575.82</v>
      </c>
    </row>
    <row r="202" spans="1:4" ht="9" customHeight="1" x14ac:dyDescent="0.3">
      <c r="A202" s="161" t="s">
        <v>5576</v>
      </c>
      <c r="B202" s="162" t="s">
        <v>5577</v>
      </c>
      <c r="C202" s="161" t="s">
        <v>2576</v>
      </c>
      <c r="D202" s="163">
        <v>1843.31</v>
      </c>
    </row>
    <row r="203" spans="1:4" ht="9" customHeight="1" x14ac:dyDescent="0.3">
      <c r="A203" s="161" t="s">
        <v>5578</v>
      </c>
      <c r="B203" s="162" t="s">
        <v>5579</v>
      </c>
      <c r="C203" s="161" t="s">
        <v>2576</v>
      </c>
      <c r="D203" s="163">
        <v>1816.11</v>
      </c>
    </row>
    <row r="204" spans="1:4" ht="9" customHeight="1" x14ac:dyDescent="0.3">
      <c r="A204" s="161" t="s">
        <v>5580</v>
      </c>
      <c r="B204" s="162" t="s">
        <v>5581</v>
      </c>
      <c r="C204" s="161" t="s">
        <v>2576</v>
      </c>
      <c r="D204" s="163">
        <v>2085.23</v>
      </c>
    </row>
    <row r="205" spans="1:4" ht="9" customHeight="1" x14ac:dyDescent="0.3">
      <c r="A205" s="161" t="s">
        <v>5582</v>
      </c>
      <c r="B205" s="162" t="s">
        <v>5583</v>
      </c>
      <c r="C205" s="161" t="s">
        <v>2576</v>
      </c>
      <c r="D205" s="163">
        <v>2056.42</v>
      </c>
    </row>
    <row r="206" spans="1:4" ht="9" customHeight="1" x14ac:dyDescent="0.3">
      <c r="A206" s="161" t="s">
        <v>5584</v>
      </c>
      <c r="B206" s="162" t="s">
        <v>5585</v>
      </c>
      <c r="C206" s="161" t="s">
        <v>2576</v>
      </c>
      <c r="D206" s="163">
        <v>2279.9899999999998</v>
      </c>
    </row>
    <row r="207" spans="1:4" ht="9" customHeight="1" x14ac:dyDescent="0.3">
      <c r="A207" s="161" t="s">
        <v>5586</v>
      </c>
      <c r="B207" s="162" t="s">
        <v>5587</v>
      </c>
      <c r="C207" s="161" t="s">
        <v>2576</v>
      </c>
      <c r="D207" s="163">
        <v>2249.58</v>
      </c>
    </row>
    <row r="208" spans="1:4" ht="9" customHeight="1" x14ac:dyDescent="0.3">
      <c r="A208" s="161" t="s">
        <v>5588</v>
      </c>
      <c r="B208" s="162" t="s">
        <v>5589</v>
      </c>
      <c r="C208" s="161" t="s">
        <v>2576</v>
      </c>
      <c r="D208" s="163">
        <v>2521.83</v>
      </c>
    </row>
    <row r="209" spans="1:4" ht="9" customHeight="1" x14ac:dyDescent="0.3">
      <c r="A209" s="161" t="s">
        <v>5590</v>
      </c>
      <c r="B209" s="162" t="s">
        <v>5591</v>
      </c>
      <c r="C209" s="161" t="s">
        <v>2576</v>
      </c>
      <c r="D209" s="163">
        <v>2489.83</v>
      </c>
    </row>
    <row r="210" spans="1:4" ht="9" customHeight="1" x14ac:dyDescent="0.3">
      <c r="A210" s="161" t="s">
        <v>5592</v>
      </c>
      <c r="B210" s="162" t="s">
        <v>5593</v>
      </c>
      <c r="C210" s="161" t="s">
        <v>2576</v>
      </c>
      <c r="D210" s="163">
        <v>2858.17</v>
      </c>
    </row>
    <row r="211" spans="1:4" ht="9" customHeight="1" x14ac:dyDescent="0.3">
      <c r="A211" s="161" t="s">
        <v>5594</v>
      </c>
      <c r="B211" s="162" t="s">
        <v>5595</v>
      </c>
      <c r="C211" s="161" t="s">
        <v>2576</v>
      </c>
      <c r="D211" s="163">
        <v>2824.56</v>
      </c>
    </row>
    <row r="212" spans="1:4" ht="9" customHeight="1" x14ac:dyDescent="0.3">
      <c r="A212" s="161" t="s">
        <v>5596</v>
      </c>
      <c r="B212" s="162" t="s">
        <v>5597</v>
      </c>
      <c r="C212" s="161" t="s">
        <v>2576</v>
      </c>
      <c r="D212" s="163">
        <v>3052.88</v>
      </c>
    </row>
    <row r="213" spans="1:4" ht="9" customHeight="1" x14ac:dyDescent="0.3">
      <c r="A213" s="161" t="s">
        <v>5598</v>
      </c>
      <c r="B213" s="162" t="s">
        <v>5599</v>
      </c>
      <c r="C213" s="161" t="s">
        <v>2576</v>
      </c>
      <c r="D213" s="163">
        <v>3017.67</v>
      </c>
    </row>
    <row r="214" spans="1:4" ht="9" customHeight="1" x14ac:dyDescent="0.3">
      <c r="A214" s="161" t="s">
        <v>5600</v>
      </c>
      <c r="B214" s="162" t="s">
        <v>5601</v>
      </c>
      <c r="C214" s="161" t="s">
        <v>2576</v>
      </c>
      <c r="D214" s="163">
        <v>3333.45</v>
      </c>
    </row>
    <row r="215" spans="1:4" ht="9" customHeight="1" x14ac:dyDescent="0.3">
      <c r="A215" s="161" t="s">
        <v>5602</v>
      </c>
      <c r="B215" s="162" t="s">
        <v>5603</v>
      </c>
      <c r="C215" s="161" t="s">
        <v>2576</v>
      </c>
      <c r="D215" s="163">
        <v>3278.24</v>
      </c>
    </row>
    <row r="216" spans="1:4" ht="9" customHeight="1" x14ac:dyDescent="0.3">
      <c r="A216" s="161" t="s">
        <v>5604</v>
      </c>
      <c r="B216" s="162" t="s">
        <v>5605</v>
      </c>
      <c r="C216" s="161" t="s">
        <v>2576</v>
      </c>
      <c r="D216" s="163">
        <v>3532.65</v>
      </c>
    </row>
    <row r="217" spans="1:4" ht="9" customHeight="1" x14ac:dyDescent="0.3">
      <c r="A217" s="161" t="s">
        <v>5606</v>
      </c>
      <c r="B217" s="162" t="s">
        <v>5607</v>
      </c>
      <c r="C217" s="161" t="s">
        <v>2576</v>
      </c>
      <c r="D217" s="163">
        <v>3475.03</v>
      </c>
    </row>
    <row r="218" spans="1:4" ht="9" customHeight="1" x14ac:dyDescent="0.3">
      <c r="A218" s="161" t="s">
        <v>5608</v>
      </c>
      <c r="B218" s="162" t="s">
        <v>5609</v>
      </c>
      <c r="C218" s="161" t="s">
        <v>2576</v>
      </c>
      <c r="D218" s="163">
        <v>3779.74</v>
      </c>
    </row>
    <row r="219" spans="1:4" ht="9" customHeight="1" x14ac:dyDescent="0.3">
      <c r="A219" s="161" t="s">
        <v>5610</v>
      </c>
      <c r="B219" s="162" t="s">
        <v>5611</v>
      </c>
      <c r="C219" s="161" t="s">
        <v>2576</v>
      </c>
      <c r="D219" s="163">
        <v>3719.72</v>
      </c>
    </row>
    <row r="220" spans="1:4" ht="9" customHeight="1" x14ac:dyDescent="0.3">
      <c r="A220" s="161" t="s">
        <v>5612</v>
      </c>
      <c r="B220" s="162" t="s">
        <v>5613</v>
      </c>
      <c r="C220" s="161" t="s">
        <v>2576</v>
      </c>
      <c r="D220" s="163">
        <v>4030.83</v>
      </c>
    </row>
    <row r="221" spans="1:4" ht="9" customHeight="1" x14ac:dyDescent="0.3">
      <c r="A221" s="161" t="s">
        <v>5614</v>
      </c>
      <c r="B221" s="162" t="s">
        <v>5615</v>
      </c>
      <c r="C221" s="161" t="s">
        <v>2576</v>
      </c>
      <c r="D221" s="163">
        <v>3968.42</v>
      </c>
    </row>
    <row r="222" spans="1:4" ht="9" customHeight="1" x14ac:dyDescent="0.3">
      <c r="A222" s="161" t="s">
        <v>5616</v>
      </c>
      <c r="B222" s="162" t="s">
        <v>5617</v>
      </c>
      <c r="C222" s="161" t="s">
        <v>2576</v>
      </c>
      <c r="D222" s="163">
        <v>4236.22</v>
      </c>
    </row>
    <row r="223" spans="1:4" ht="9" customHeight="1" x14ac:dyDescent="0.3">
      <c r="A223" s="161" t="s">
        <v>5618</v>
      </c>
      <c r="B223" s="162" t="s">
        <v>5619</v>
      </c>
      <c r="C223" s="161" t="s">
        <v>2576</v>
      </c>
      <c r="D223" s="163">
        <v>4171.41</v>
      </c>
    </row>
    <row r="224" spans="1:4" ht="9" customHeight="1" x14ac:dyDescent="0.3">
      <c r="A224" s="161" t="s">
        <v>5620</v>
      </c>
      <c r="B224" s="162" t="s">
        <v>5621</v>
      </c>
      <c r="C224" s="161" t="s">
        <v>2576</v>
      </c>
      <c r="D224" s="163">
        <v>4696.5</v>
      </c>
    </row>
    <row r="225" spans="1:4" ht="9" customHeight="1" x14ac:dyDescent="0.3">
      <c r="A225" s="161" t="s">
        <v>5622</v>
      </c>
      <c r="B225" s="162" t="s">
        <v>5623</v>
      </c>
      <c r="C225" s="161" t="s">
        <v>2576</v>
      </c>
      <c r="D225" s="163">
        <v>4629.28</v>
      </c>
    </row>
    <row r="226" spans="1:4" ht="9" customHeight="1" x14ac:dyDescent="0.3">
      <c r="A226" s="161" t="s">
        <v>5624</v>
      </c>
      <c r="B226" s="162" t="s">
        <v>5625</v>
      </c>
      <c r="C226" s="161" t="s">
        <v>2576</v>
      </c>
      <c r="D226" s="163">
        <v>5504.94</v>
      </c>
    </row>
    <row r="227" spans="1:4" ht="9" customHeight="1" x14ac:dyDescent="0.3">
      <c r="A227" s="161" t="s">
        <v>5626</v>
      </c>
      <c r="B227" s="162" t="s">
        <v>5627</v>
      </c>
      <c r="C227" s="161" t="s">
        <v>2576</v>
      </c>
      <c r="D227" s="163">
        <v>5435.33</v>
      </c>
    </row>
    <row r="228" spans="1:4" ht="9" customHeight="1" x14ac:dyDescent="0.3">
      <c r="A228" s="161" t="s">
        <v>5628</v>
      </c>
      <c r="B228" s="162" t="s">
        <v>5629</v>
      </c>
      <c r="C228" s="161" t="s">
        <v>2576</v>
      </c>
      <c r="D228" s="163">
        <v>5769.09</v>
      </c>
    </row>
    <row r="229" spans="1:4" ht="9" customHeight="1" x14ac:dyDescent="0.3">
      <c r="A229" s="161" t="s">
        <v>5630</v>
      </c>
      <c r="B229" s="162" t="s">
        <v>5631</v>
      </c>
      <c r="C229" s="161" t="s">
        <v>2576</v>
      </c>
      <c r="D229" s="163">
        <v>5697.07</v>
      </c>
    </row>
    <row r="230" spans="1:4" ht="9" customHeight="1" x14ac:dyDescent="0.3">
      <c r="A230" s="161" t="s">
        <v>5632</v>
      </c>
      <c r="B230" s="162" t="s">
        <v>5633</v>
      </c>
      <c r="C230" s="161" t="s">
        <v>2576</v>
      </c>
      <c r="D230" s="163">
        <v>6196.51</v>
      </c>
    </row>
    <row r="231" spans="1:4" ht="9" customHeight="1" x14ac:dyDescent="0.3">
      <c r="A231" s="161" t="s">
        <v>5634</v>
      </c>
      <c r="B231" s="162" t="s">
        <v>5635</v>
      </c>
      <c r="C231" s="161" t="s">
        <v>2576</v>
      </c>
      <c r="D231" s="163">
        <v>6122.09</v>
      </c>
    </row>
    <row r="232" spans="1:4" ht="9" customHeight="1" x14ac:dyDescent="0.3">
      <c r="A232" s="161" t="s">
        <v>5636</v>
      </c>
      <c r="B232" s="162" t="s">
        <v>5637</v>
      </c>
      <c r="C232" s="161" t="s">
        <v>2576</v>
      </c>
      <c r="D232" s="163">
        <v>6405.59</v>
      </c>
    </row>
    <row r="233" spans="1:4" ht="9" customHeight="1" x14ac:dyDescent="0.3">
      <c r="A233" s="161" t="s">
        <v>5638</v>
      </c>
      <c r="B233" s="162" t="s">
        <v>5639</v>
      </c>
      <c r="C233" s="161" t="s">
        <v>2576</v>
      </c>
      <c r="D233" s="163">
        <v>6328.77</v>
      </c>
    </row>
    <row r="234" spans="1:4" ht="9" customHeight="1" x14ac:dyDescent="0.3">
      <c r="A234" s="161" t="s">
        <v>5640</v>
      </c>
      <c r="B234" s="162" t="s">
        <v>5641</v>
      </c>
      <c r="C234" s="161" t="s">
        <v>2576</v>
      </c>
      <c r="D234" s="163">
        <v>6745.16</v>
      </c>
    </row>
    <row r="235" spans="1:4" ht="9" customHeight="1" x14ac:dyDescent="0.3">
      <c r="A235" s="161" t="s">
        <v>5642</v>
      </c>
      <c r="B235" s="162" t="s">
        <v>5643</v>
      </c>
      <c r="C235" s="161" t="s">
        <v>2576</v>
      </c>
      <c r="D235" s="163">
        <v>6665.94</v>
      </c>
    </row>
    <row r="236" spans="1:4" ht="9" customHeight="1" x14ac:dyDescent="0.3">
      <c r="A236" s="161" t="s">
        <v>5644</v>
      </c>
      <c r="B236" s="162" t="s">
        <v>5645</v>
      </c>
      <c r="C236" s="161" t="s">
        <v>2576</v>
      </c>
      <c r="D236" s="163">
        <v>9042.8700000000008</v>
      </c>
    </row>
    <row r="237" spans="1:4" ht="9" customHeight="1" x14ac:dyDescent="0.3">
      <c r="A237" s="161" t="s">
        <v>5646</v>
      </c>
      <c r="B237" s="162" t="s">
        <v>5647</v>
      </c>
      <c r="C237" s="161" t="s">
        <v>2576</v>
      </c>
      <c r="D237" s="163">
        <v>8961.25</v>
      </c>
    </row>
    <row r="238" spans="1:4" ht="9" customHeight="1" x14ac:dyDescent="0.3">
      <c r="A238" s="161" t="s">
        <v>5648</v>
      </c>
      <c r="B238" s="162" t="s">
        <v>5649</v>
      </c>
      <c r="C238" s="161" t="s">
        <v>2576</v>
      </c>
      <c r="D238" s="163">
        <v>11382.13</v>
      </c>
    </row>
    <row r="239" spans="1:4" ht="9" customHeight="1" x14ac:dyDescent="0.3">
      <c r="A239" s="161" t="s">
        <v>5650</v>
      </c>
      <c r="B239" s="162" t="s">
        <v>5651</v>
      </c>
      <c r="C239" s="161" t="s">
        <v>2576</v>
      </c>
      <c r="D239" s="163">
        <v>11298.11</v>
      </c>
    </row>
    <row r="240" spans="1:4" ht="9" customHeight="1" x14ac:dyDescent="0.3">
      <c r="A240" s="161" t="s">
        <v>5652</v>
      </c>
      <c r="B240" s="162" t="s">
        <v>5653</v>
      </c>
      <c r="C240" s="161" t="s">
        <v>2576</v>
      </c>
      <c r="D240" s="163">
        <v>12155.1</v>
      </c>
    </row>
    <row r="241" spans="1:4" ht="9" customHeight="1" x14ac:dyDescent="0.3">
      <c r="A241" s="161" t="s">
        <v>5654</v>
      </c>
      <c r="B241" s="162" t="s">
        <v>5655</v>
      </c>
      <c r="C241" s="161" t="s">
        <v>2576</v>
      </c>
      <c r="D241" s="163">
        <v>12068.67</v>
      </c>
    </row>
    <row r="242" spans="1:4" ht="9" customHeight="1" x14ac:dyDescent="0.3">
      <c r="A242" s="161" t="s">
        <v>5656</v>
      </c>
      <c r="B242" s="162" t="s">
        <v>5657</v>
      </c>
      <c r="C242" s="161" t="s">
        <v>2576</v>
      </c>
      <c r="D242" s="163">
        <v>12609.74</v>
      </c>
    </row>
    <row r="243" spans="1:4" ht="9" customHeight="1" x14ac:dyDescent="0.3">
      <c r="A243" s="161" t="s">
        <v>5658</v>
      </c>
      <c r="B243" s="162" t="s">
        <v>5659</v>
      </c>
      <c r="C243" s="161" t="s">
        <v>2576</v>
      </c>
      <c r="D243" s="163">
        <v>12520.92</v>
      </c>
    </row>
    <row r="244" spans="1:4" ht="9" customHeight="1" x14ac:dyDescent="0.3">
      <c r="A244" s="161" t="s">
        <v>5660</v>
      </c>
      <c r="B244" s="162" t="s">
        <v>5661</v>
      </c>
      <c r="C244" s="161" t="s">
        <v>2576</v>
      </c>
      <c r="D244" s="163">
        <v>13437.74</v>
      </c>
    </row>
    <row r="245" spans="1:4" ht="9" customHeight="1" x14ac:dyDescent="0.3">
      <c r="A245" s="161" t="s">
        <v>5662</v>
      </c>
      <c r="B245" s="162" t="s">
        <v>5663</v>
      </c>
      <c r="C245" s="161" t="s">
        <v>2576</v>
      </c>
      <c r="D245" s="163">
        <v>13346.52</v>
      </c>
    </row>
    <row r="246" spans="1:4" ht="9" customHeight="1" x14ac:dyDescent="0.3">
      <c r="A246" s="161" t="s">
        <v>5664</v>
      </c>
      <c r="B246" s="162" t="s">
        <v>5665</v>
      </c>
      <c r="C246" s="161" t="s">
        <v>2576</v>
      </c>
      <c r="D246" s="163">
        <v>1512.31</v>
      </c>
    </row>
    <row r="247" spans="1:4" ht="9" customHeight="1" x14ac:dyDescent="0.3">
      <c r="A247" s="161" t="s">
        <v>5666</v>
      </c>
      <c r="B247" s="162" t="s">
        <v>5667</v>
      </c>
      <c r="C247" s="161" t="s">
        <v>2576</v>
      </c>
      <c r="D247" s="163">
        <v>1486.7</v>
      </c>
    </row>
    <row r="248" spans="1:4" ht="9" customHeight="1" x14ac:dyDescent="0.3">
      <c r="A248" s="161" t="s">
        <v>5668</v>
      </c>
      <c r="B248" s="162" t="s">
        <v>5669</v>
      </c>
      <c r="C248" s="161" t="s">
        <v>2576</v>
      </c>
      <c r="D248" s="163">
        <v>1740.28</v>
      </c>
    </row>
    <row r="249" spans="1:4" ht="9" customHeight="1" x14ac:dyDescent="0.3">
      <c r="A249" s="161" t="s">
        <v>5670</v>
      </c>
      <c r="B249" s="162" t="s">
        <v>5671</v>
      </c>
      <c r="C249" s="161" t="s">
        <v>2576</v>
      </c>
      <c r="D249" s="163">
        <v>1713.07</v>
      </c>
    </row>
    <row r="250" spans="1:4" ht="9" customHeight="1" x14ac:dyDescent="0.3">
      <c r="A250" s="161" t="s">
        <v>5672</v>
      </c>
      <c r="B250" s="162" t="s">
        <v>5673</v>
      </c>
      <c r="C250" s="161" t="s">
        <v>2576</v>
      </c>
      <c r="D250" s="163">
        <v>1968.27</v>
      </c>
    </row>
    <row r="251" spans="1:4" ht="9" customHeight="1" x14ac:dyDescent="0.3">
      <c r="A251" s="161" t="s">
        <v>5674</v>
      </c>
      <c r="B251" s="162" t="s">
        <v>5675</v>
      </c>
      <c r="C251" s="161" t="s">
        <v>2576</v>
      </c>
      <c r="D251" s="163">
        <v>1939.46</v>
      </c>
    </row>
    <row r="252" spans="1:4" ht="9" customHeight="1" x14ac:dyDescent="0.3">
      <c r="A252" s="161" t="s">
        <v>5676</v>
      </c>
      <c r="B252" s="162" t="s">
        <v>5677</v>
      </c>
      <c r="C252" s="161" t="s">
        <v>2576</v>
      </c>
      <c r="D252" s="163">
        <v>2151.89</v>
      </c>
    </row>
    <row r="253" spans="1:4" ht="9" customHeight="1" x14ac:dyDescent="0.3">
      <c r="A253" s="161" t="s">
        <v>5678</v>
      </c>
      <c r="B253" s="162" t="s">
        <v>5679</v>
      </c>
      <c r="C253" s="161" t="s">
        <v>2576</v>
      </c>
      <c r="D253" s="163">
        <v>2121.4899999999998</v>
      </c>
    </row>
    <row r="254" spans="1:4" ht="9" customHeight="1" x14ac:dyDescent="0.3">
      <c r="A254" s="161" t="s">
        <v>5680</v>
      </c>
      <c r="B254" s="162" t="s">
        <v>5681</v>
      </c>
      <c r="C254" s="161" t="s">
        <v>2576</v>
      </c>
      <c r="D254" s="163">
        <v>2379.81</v>
      </c>
    </row>
    <row r="255" spans="1:4" ht="9" customHeight="1" x14ac:dyDescent="0.3">
      <c r="A255" s="161" t="s">
        <v>5682</v>
      </c>
      <c r="B255" s="162" t="s">
        <v>5683</v>
      </c>
      <c r="C255" s="161" t="s">
        <v>2576</v>
      </c>
      <c r="D255" s="163">
        <v>2347.8000000000002</v>
      </c>
    </row>
    <row r="256" spans="1:4" ht="9" customHeight="1" x14ac:dyDescent="0.3">
      <c r="A256" s="161" t="s">
        <v>5684</v>
      </c>
      <c r="B256" s="162" t="s">
        <v>5685</v>
      </c>
      <c r="C256" s="161" t="s">
        <v>2576</v>
      </c>
      <c r="D256" s="163">
        <v>2696.64</v>
      </c>
    </row>
    <row r="257" spans="1:4" ht="9" customHeight="1" x14ac:dyDescent="0.3">
      <c r="A257" s="161" t="s">
        <v>5686</v>
      </c>
      <c r="B257" s="162" t="s">
        <v>5687</v>
      </c>
      <c r="C257" s="161" t="s">
        <v>2576</v>
      </c>
      <c r="D257" s="163">
        <v>2663.04</v>
      </c>
    </row>
    <row r="258" spans="1:4" ht="9" customHeight="1" x14ac:dyDescent="0.3">
      <c r="A258" s="161" t="s">
        <v>5688</v>
      </c>
      <c r="B258" s="162" t="s">
        <v>5689</v>
      </c>
      <c r="C258" s="161" t="s">
        <v>2576</v>
      </c>
      <c r="D258" s="163">
        <v>2880.22</v>
      </c>
    </row>
    <row r="259" spans="1:4" ht="9" customHeight="1" x14ac:dyDescent="0.3">
      <c r="A259" s="161" t="s">
        <v>5690</v>
      </c>
      <c r="B259" s="162" t="s">
        <v>5691</v>
      </c>
      <c r="C259" s="161" t="s">
        <v>2576</v>
      </c>
      <c r="D259" s="163">
        <v>2845.01</v>
      </c>
    </row>
    <row r="260" spans="1:4" ht="9" customHeight="1" x14ac:dyDescent="0.3">
      <c r="A260" s="161" t="s">
        <v>5692</v>
      </c>
      <c r="B260" s="162" t="s">
        <v>5693</v>
      </c>
      <c r="C260" s="161" t="s">
        <v>2576</v>
      </c>
      <c r="D260" s="163">
        <v>3146.88</v>
      </c>
    </row>
    <row r="261" spans="1:4" ht="9" customHeight="1" x14ac:dyDescent="0.3">
      <c r="A261" s="161" t="s">
        <v>5694</v>
      </c>
      <c r="B261" s="162" t="s">
        <v>5695</v>
      </c>
      <c r="C261" s="161" t="s">
        <v>2576</v>
      </c>
      <c r="D261" s="163">
        <v>3091.66</v>
      </c>
    </row>
    <row r="262" spans="1:4" ht="9" customHeight="1" x14ac:dyDescent="0.3">
      <c r="A262" s="161" t="s">
        <v>5696</v>
      </c>
      <c r="B262" s="162" t="s">
        <v>5697</v>
      </c>
      <c r="C262" s="161" t="s">
        <v>2576</v>
      </c>
      <c r="D262" s="163">
        <v>3334.93</v>
      </c>
    </row>
    <row r="263" spans="1:4" ht="9" customHeight="1" x14ac:dyDescent="0.3">
      <c r="A263" s="161" t="s">
        <v>5698</v>
      </c>
      <c r="B263" s="162" t="s">
        <v>5699</v>
      </c>
      <c r="C263" s="161" t="s">
        <v>2576</v>
      </c>
      <c r="D263" s="163">
        <v>3277.31</v>
      </c>
    </row>
    <row r="264" spans="1:4" ht="9" customHeight="1" x14ac:dyDescent="0.3">
      <c r="A264" s="161" t="s">
        <v>5700</v>
      </c>
      <c r="B264" s="162" t="s">
        <v>5701</v>
      </c>
      <c r="C264" s="161" t="s">
        <v>2576</v>
      </c>
      <c r="D264" s="163">
        <v>3568.1</v>
      </c>
    </row>
    <row r="265" spans="1:4" ht="9" customHeight="1" x14ac:dyDescent="0.3">
      <c r="A265" s="161" t="s">
        <v>5702</v>
      </c>
      <c r="B265" s="162" t="s">
        <v>5703</v>
      </c>
      <c r="C265" s="161" t="s">
        <v>2576</v>
      </c>
      <c r="D265" s="163">
        <v>3508.08</v>
      </c>
    </row>
    <row r="266" spans="1:4" ht="9" customHeight="1" x14ac:dyDescent="0.3">
      <c r="A266" s="161" t="s">
        <v>5704</v>
      </c>
      <c r="B266" s="162" t="s">
        <v>5705</v>
      </c>
      <c r="C266" s="161" t="s">
        <v>2576</v>
      </c>
      <c r="D266" s="163">
        <v>3805.27</v>
      </c>
    </row>
    <row r="267" spans="1:4" ht="9" customHeight="1" x14ac:dyDescent="0.3">
      <c r="A267" s="161" t="s">
        <v>5706</v>
      </c>
      <c r="B267" s="162" t="s">
        <v>5707</v>
      </c>
      <c r="C267" s="161" t="s">
        <v>2576</v>
      </c>
      <c r="D267" s="163">
        <v>3742.85</v>
      </c>
    </row>
    <row r="268" spans="1:4" ht="9" customHeight="1" x14ac:dyDescent="0.3">
      <c r="A268" s="161" t="s">
        <v>5708</v>
      </c>
      <c r="B268" s="162" t="s">
        <v>5709</v>
      </c>
      <c r="C268" s="161" t="s">
        <v>2576</v>
      </c>
      <c r="D268" s="163">
        <v>3999.52</v>
      </c>
    </row>
    <row r="269" spans="1:4" ht="9" customHeight="1" x14ac:dyDescent="0.3">
      <c r="A269" s="161" t="s">
        <v>5710</v>
      </c>
      <c r="B269" s="162" t="s">
        <v>5711</v>
      </c>
      <c r="C269" s="161" t="s">
        <v>2576</v>
      </c>
      <c r="D269" s="163">
        <v>3934.7</v>
      </c>
    </row>
    <row r="270" spans="1:4" ht="9" customHeight="1" x14ac:dyDescent="0.3">
      <c r="A270" s="161" t="s">
        <v>5712</v>
      </c>
      <c r="B270" s="162" t="s">
        <v>5713</v>
      </c>
      <c r="C270" s="161" t="s">
        <v>2576</v>
      </c>
      <c r="D270" s="163">
        <v>4445.96</v>
      </c>
    </row>
    <row r="271" spans="1:4" ht="9" customHeight="1" x14ac:dyDescent="0.3">
      <c r="A271" s="161" t="s">
        <v>5714</v>
      </c>
      <c r="B271" s="162" t="s">
        <v>5715</v>
      </c>
      <c r="C271" s="161" t="s">
        <v>2576</v>
      </c>
      <c r="D271" s="163">
        <v>4378.74</v>
      </c>
    </row>
    <row r="272" spans="1:4" ht="9" customHeight="1" x14ac:dyDescent="0.3">
      <c r="A272" s="161" t="s">
        <v>5716</v>
      </c>
      <c r="B272" s="162" t="s">
        <v>5717</v>
      </c>
      <c r="C272" s="161" t="s">
        <v>2576</v>
      </c>
      <c r="D272" s="163">
        <v>5204.7</v>
      </c>
    </row>
    <row r="273" spans="1:4" ht="9" customHeight="1" x14ac:dyDescent="0.3">
      <c r="A273" s="161" t="s">
        <v>5718</v>
      </c>
      <c r="B273" s="162" t="s">
        <v>5719</v>
      </c>
      <c r="C273" s="161" t="s">
        <v>2576</v>
      </c>
      <c r="D273" s="163">
        <v>5135.09</v>
      </c>
    </row>
    <row r="274" spans="1:4" ht="9" customHeight="1" x14ac:dyDescent="0.3">
      <c r="A274" s="161" t="s">
        <v>5720</v>
      </c>
      <c r="B274" s="162" t="s">
        <v>5721</v>
      </c>
      <c r="C274" s="161" t="s">
        <v>2576</v>
      </c>
      <c r="D274" s="163">
        <v>5452.63</v>
      </c>
    </row>
    <row r="275" spans="1:4" ht="9" customHeight="1" x14ac:dyDescent="0.3">
      <c r="A275" s="161" t="s">
        <v>5722</v>
      </c>
      <c r="B275" s="162" t="s">
        <v>5723</v>
      </c>
      <c r="C275" s="161" t="s">
        <v>2576</v>
      </c>
      <c r="D275" s="163">
        <v>5380.61</v>
      </c>
    </row>
    <row r="276" spans="1:4" ht="9" customHeight="1" x14ac:dyDescent="0.3">
      <c r="A276" s="161" t="s">
        <v>5724</v>
      </c>
      <c r="B276" s="162" t="s">
        <v>5725</v>
      </c>
      <c r="C276" s="161" t="s">
        <v>2576</v>
      </c>
      <c r="D276" s="163">
        <v>5858.41</v>
      </c>
    </row>
    <row r="277" spans="1:4" ht="9" customHeight="1" x14ac:dyDescent="0.3">
      <c r="A277" s="161" t="s">
        <v>5726</v>
      </c>
      <c r="B277" s="162" t="s">
        <v>5727</v>
      </c>
      <c r="C277" s="161" t="s">
        <v>2576</v>
      </c>
      <c r="D277" s="163">
        <v>5783.99</v>
      </c>
    </row>
    <row r="278" spans="1:4" ht="9" customHeight="1" x14ac:dyDescent="0.3">
      <c r="A278" s="161" t="s">
        <v>5728</v>
      </c>
      <c r="B278" s="162" t="s">
        <v>5729</v>
      </c>
      <c r="C278" s="161" t="s">
        <v>2576</v>
      </c>
      <c r="D278" s="163">
        <v>6059.37</v>
      </c>
    </row>
    <row r="279" spans="1:4" ht="9" customHeight="1" x14ac:dyDescent="0.3">
      <c r="A279" s="161" t="s">
        <v>5730</v>
      </c>
      <c r="B279" s="162" t="s">
        <v>5731</v>
      </c>
      <c r="C279" s="161" t="s">
        <v>2576</v>
      </c>
      <c r="D279" s="163">
        <v>5982.55</v>
      </c>
    </row>
    <row r="280" spans="1:4" ht="9" customHeight="1" x14ac:dyDescent="0.3">
      <c r="A280" s="161" t="s">
        <v>5732</v>
      </c>
      <c r="B280" s="162" t="s">
        <v>5733</v>
      </c>
      <c r="C280" s="161" t="s">
        <v>2576</v>
      </c>
      <c r="D280" s="163">
        <v>6385.43</v>
      </c>
    </row>
    <row r="281" spans="1:4" ht="9" customHeight="1" x14ac:dyDescent="0.3">
      <c r="A281" s="161" t="s">
        <v>5734</v>
      </c>
      <c r="B281" s="162" t="s">
        <v>5735</v>
      </c>
      <c r="C281" s="161" t="s">
        <v>2576</v>
      </c>
      <c r="D281" s="163">
        <v>6306.21</v>
      </c>
    </row>
    <row r="282" spans="1:4" ht="9" customHeight="1" x14ac:dyDescent="0.3">
      <c r="A282" s="161" t="s">
        <v>5736</v>
      </c>
      <c r="B282" s="162" t="s">
        <v>5737</v>
      </c>
      <c r="C282" s="161" t="s">
        <v>2576</v>
      </c>
      <c r="D282" s="163">
        <v>8375.4599999999991</v>
      </c>
    </row>
    <row r="283" spans="1:4" ht="9" customHeight="1" x14ac:dyDescent="0.3">
      <c r="A283" s="161" t="s">
        <v>5738</v>
      </c>
      <c r="B283" s="162" t="s">
        <v>5739</v>
      </c>
      <c r="C283" s="161" t="s">
        <v>2576</v>
      </c>
      <c r="D283" s="163">
        <v>8293.84</v>
      </c>
    </row>
    <row r="284" spans="1:4" ht="9" customHeight="1" x14ac:dyDescent="0.3">
      <c r="A284" s="161" t="s">
        <v>5740</v>
      </c>
      <c r="B284" s="162" t="s">
        <v>5741</v>
      </c>
      <c r="C284" s="161" t="s">
        <v>2576</v>
      </c>
      <c r="D284" s="163">
        <v>10541.09</v>
      </c>
    </row>
    <row r="285" spans="1:4" ht="9" customHeight="1" x14ac:dyDescent="0.3">
      <c r="A285" s="161" t="s">
        <v>5742</v>
      </c>
      <c r="B285" s="162" t="s">
        <v>5743</v>
      </c>
      <c r="C285" s="161" t="s">
        <v>2576</v>
      </c>
      <c r="D285" s="163">
        <v>10457.07</v>
      </c>
    </row>
    <row r="286" spans="1:4" ht="9" customHeight="1" x14ac:dyDescent="0.3">
      <c r="A286" s="161" t="s">
        <v>5744</v>
      </c>
      <c r="B286" s="162" t="s">
        <v>5745</v>
      </c>
      <c r="C286" s="161" t="s">
        <v>2576</v>
      </c>
      <c r="D286" s="163">
        <v>11266.18</v>
      </c>
    </row>
    <row r="287" spans="1:4" ht="9" customHeight="1" x14ac:dyDescent="0.3">
      <c r="A287" s="161" t="s">
        <v>5746</v>
      </c>
      <c r="B287" s="162" t="s">
        <v>5747</v>
      </c>
      <c r="C287" s="161" t="s">
        <v>2576</v>
      </c>
      <c r="D287" s="163">
        <v>11179.76</v>
      </c>
    </row>
    <row r="288" spans="1:4" ht="9" customHeight="1" x14ac:dyDescent="0.3">
      <c r="A288" s="161" t="s">
        <v>5748</v>
      </c>
      <c r="B288" s="162" t="s">
        <v>5749</v>
      </c>
      <c r="C288" s="161" t="s">
        <v>2576</v>
      </c>
      <c r="D288" s="163">
        <v>11703.71</v>
      </c>
    </row>
    <row r="289" spans="1:4" ht="9" customHeight="1" x14ac:dyDescent="0.3">
      <c r="A289" s="161" t="s">
        <v>5750</v>
      </c>
      <c r="B289" s="162" t="s">
        <v>5751</v>
      </c>
      <c r="C289" s="161" t="s">
        <v>2576</v>
      </c>
      <c r="D289" s="163">
        <v>11614.89</v>
      </c>
    </row>
    <row r="290" spans="1:4" ht="9" customHeight="1" x14ac:dyDescent="0.3">
      <c r="A290" s="161" t="s">
        <v>5752</v>
      </c>
      <c r="B290" s="162" t="s">
        <v>5753</v>
      </c>
      <c r="C290" s="161" t="s">
        <v>2576</v>
      </c>
      <c r="D290" s="163">
        <v>12487.29</v>
      </c>
    </row>
    <row r="291" spans="1:4" ht="9" customHeight="1" x14ac:dyDescent="0.3">
      <c r="A291" s="161" t="s">
        <v>5754</v>
      </c>
      <c r="B291" s="162" t="s">
        <v>5755</v>
      </c>
      <c r="C291" s="161" t="s">
        <v>2576</v>
      </c>
      <c r="D291" s="163">
        <v>12396.07</v>
      </c>
    </row>
    <row r="292" spans="1:4" ht="9" customHeight="1" x14ac:dyDescent="0.3">
      <c r="A292" s="161" t="s">
        <v>5756</v>
      </c>
      <c r="B292" s="162" t="s">
        <v>5757</v>
      </c>
      <c r="C292" s="161" t="s">
        <v>2576</v>
      </c>
      <c r="D292" s="163">
        <v>7523.07</v>
      </c>
    </row>
    <row r="293" spans="1:4" ht="9" customHeight="1" x14ac:dyDescent="0.3">
      <c r="A293" s="161" t="s">
        <v>5758</v>
      </c>
      <c r="B293" s="162" t="s">
        <v>5759</v>
      </c>
      <c r="C293" s="161" t="s">
        <v>2576</v>
      </c>
      <c r="D293" s="163">
        <v>7463.06</v>
      </c>
    </row>
    <row r="294" spans="1:4" ht="9" customHeight="1" x14ac:dyDescent="0.3">
      <c r="A294" s="161" t="s">
        <v>5760</v>
      </c>
      <c r="B294" s="162" t="s">
        <v>5761</v>
      </c>
      <c r="C294" s="161" t="s">
        <v>2576</v>
      </c>
      <c r="D294" s="163">
        <v>9314.5</v>
      </c>
    </row>
    <row r="295" spans="1:4" ht="9" customHeight="1" x14ac:dyDescent="0.3">
      <c r="A295" s="161" t="s">
        <v>5762</v>
      </c>
      <c r="B295" s="162" t="s">
        <v>5763</v>
      </c>
      <c r="C295" s="161" t="s">
        <v>2576</v>
      </c>
      <c r="D295" s="163">
        <v>9247.2800000000007</v>
      </c>
    </row>
    <row r="296" spans="1:4" ht="9" customHeight="1" x14ac:dyDescent="0.3">
      <c r="A296" s="161" t="s">
        <v>5764</v>
      </c>
      <c r="B296" s="162" t="s">
        <v>5765</v>
      </c>
      <c r="C296" s="161" t="s">
        <v>2576</v>
      </c>
      <c r="D296" s="163">
        <v>9613.5</v>
      </c>
    </row>
    <row r="297" spans="1:4" ht="9" customHeight="1" x14ac:dyDescent="0.3">
      <c r="A297" s="161" t="s">
        <v>5766</v>
      </c>
      <c r="B297" s="162" t="s">
        <v>5767</v>
      </c>
      <c r="C297" s="161" t="s">
        <v>2576</v>
      </c>
      <c r="D297" s="163">
        <v>9543.8799999999992</v>
      </c>
    </row>
    <row r="298" spans="1:4" ht="9" customHeight="1" x14ac:dyDescent="0.3">
      <c r="A298" s="161" t="s">
        <v>5768</v>
      </c>
      <c r="B298" s="162" t="s">
        <v>5769</v>
      </c>
      <c r="C298" s="161" t="s">
        <v>2576</v>
      </c>
      <c r="D298" s="163">
        <v>10892.43</v>
      </c>
    </row>
    <row r="299" spans="1:4" ht="9" customHeight="1" x14ac:dyDescent="0.3">
      <c r="A299" s="161" t="s">
        <v>5770</v>
      </c>
      <c r="B299" s="162" t="s">
        <v>5771</v>
      </c>
      <c r="C299" s="161" t="s">
        <v>2576</v>
      </c>
      <c r="D299" s="163">
        <v>10816.81</v>
      </c>
    </row>
    <row r="300" spans="1:4" ht="9" customHeight="1" x14ac:dyDescent="0.3">
      <c r="A300" s="161" t="s">
        <v>5772</v>
      </c>
      <c r="B300" s="162" t="s">
        <v>5773</v>
      </c>
      <c r="C300" s="161" t="s">
        <v>2576</v>
      </c>
      <c r="D300" s="163">
        <v>11540.77</v>
      </c>
    </row>
    <row r="301" spans="1:4" ht="9" customHeight="1" x14ac:dyDescent="0.3">
      <c r="A301" s="161" t="s">
        <v>5774</v>
      </c>
      <c r="B301" s="162" t="s">
        <v>5775</v>
      </c>
      <c r="C301" s="161" t="s">
        <v>2576</v>
      </c>
      <c r="D301" s="163">
        <v>11461.55</v>
      </c>
    </row>
    <row r="302" spans="1:4" ht="9" customHeight="1" x14ac:dyDescent="0.3">
      <c r="A302" s="161" t="s">
        <v>5776</v>
      </c>
      <c r="B302" s="162" t="s">
        <v>5777</v>
      </c>
      <c r="C302" s="161" t="s">
        <v>2576</v>
      </c>
      <c r="D302" s="163">
        <v>13502.94</v>
      </c>
    </row>
    <row r="303" spans="1:4" ht="9" customHeight="1" x14ac:dyDescent="0.3">
      <c r="A303" s="161" t="s">
        <v>5778</v>
      </c>
      <c r="B303" s="162" t="s">
        <v>5779</v>
      </c>
      <c r="C303" s="161" t="s">
        <v>2576</v>
      </c>
      <c r="D303" s="163">
        <v>13415.32</v>
      </c>
    </row>
    <row r="304" spans="1:4" ht="9" customHeight="1" x14ac:dyDescent="0.3">
      <c r="A304" s="161" t="s">
        <v>5780</v>
      </c>
      <c r="B304" s="162" t="s">
        <v>5781</v>
      </c>
      <c r="C304" s="161" t="s">
        <v>2576</v>
      </c>
      <c r="D304" s="163">
        <v>15419.42</v>
      </c>
    </row>
    <row r="305" spans="1:4" ht="9" customHeight="1" x14ac:dyDescent="0.3">
      <c r="A305" s="161" t="s">
        <v>5782</v>
      </c>
      <c r="B305" s="162" t="s">
        <v>5783</v>
      </c>
      <c r="C305" s="161" t="s">
        <v>2576</v>
      </c>
      <c r="D305" s="163">
        <v>15298.18</v>
      </c>
    </row>
    <row r="306" spans="1:4" ht="9" customHeight="1" x14ac:dyDescent="0.3">
      <c r="A306" s="161" t="s">
        <v>5784</v>
      </c>
      <c r="B306" s="162" t="s">
        <v>5785</v>
      </c>
      <c r="C306" s="161" t="s">
        <v>2576</v>
      </c>
      <c r="D306" s="163">
        <v>16368.94</v>
      </c>
    </row>
    <row r="307" spans="1:4" ht="9" customHeight="1" x14ac:dyDescent="0.3">
      <c r="A307" s="161" t="s">
        <v>5786</v>
      </c>
      <c r="B307" s="162" t="s">
        <v>5787</v>
      </c>
      <c r="C307" s="161" t="s">
        <v>2576</v>
      </c>
      <c r="D307" s="163">
        <v>16244.11</v>
      </c>
    </row>
    <row r="308" spans="1:4" ht="9" customHeight="1" x14ac:dyDescent="0.3">
      <c r="A308" s="161" t="s">
        <v>5788</v>
      </c>
      <c r="B308" s="162" t="s">
        <v>5789</v>
      </c>
      <c r="C308" s="161" t="s">
        <v>2576</v>
      </c>
      <c r="D308" s="163">
        <v>17325.03</v>
      </c>
    </row>
    <row r="309" spans="1:4" ht="9" customHeight="1" x14ac:dyDescent="0.3">
      <c r="A309" s="161" t="s">
        <v>5790</v>
      </c>
      <c r="B309" s="162" t="s">
        <v>5791</v>
      </c>
      <c r="C309" s="161" t="s">
        <v>2576</v>
      </c>
      <c r="D309" s="163">
        <v>17195.400000000001</v>
      </c>
    </row>
    <row r="310" spans="1:4" ht="9" customHeight="1" x14ac:dyDescent="0.3">
      <c r="A310" s="161" t="s">
        <v>5792</v>
      </c>
      <c r="B310" s="162" t="s">
        <v>5793</v>
      </c>
      <c r="C310" s="161" t="s">
        <v>2576</v>
      </c>
      <c r="D310" s="163">
        <v>18568.79</v>
      </c>
    </row>
    <row r="311" spans="1:4" ht="9" customHeight="1" x14ac:dyDescent="0.3">
      <c r="A311" s="161" t="s">
        <v>5794</v>
      </c>
      <c r="B311" s="162" t="s">
        <v>5795</v>
      </c>
      <c r="C311" s="161" t="s">
        <v>2576</v>
      </c>
      <c r="D311" s="163">
        <v>18433.16</v>
      </c>
    </row>
    <row r="312" spans="1:4" ht="9" customHeight="1" x14ac:dyDescent="0.3">
      <c r="A312" s="161" t="s">
        <v>5796</v>
      </c>
      <c r="B312" s="162" t="s">
        <v>5797</v>
      </c>
      <c r="C312" s="161" t="s">
        <v>2576</v>
      </c>
      <c r="D312" s="163">
        <v>19263.47</v>
      </c>
    </row>
    <row r="313" spans="1:4" ht="9" customHeight="1" x14ac:dyDescent="0.3">
      <c r="A313" s="161" t="s">
        <v>5798</v>
      </c>
      <c r="B313" s="162" t="s">
        <v>5799</v>
      </c>
      <c r="C313" s="161" t="s">
        <v>2576</v>
      </c>
      <c r="D313" s="163">
        <v>19124.240000000002</v>
      </c>
    </row>
    <row r="314" spans="1:4" ht="9" customHeight="1" x14ac:dyDescent="0.3">
      <c r="A314" s="161" t="s">
        <v>5800</v>
      </c>
      <c r="B314" s="162" t="s">
        <v>5801</v>
      </c>
      <c r="C314" s="161" t="s">
        <v>2576</v>
      </c>
      <c r="D314" s="163">
        <v>21160.76</v>
      </c>
    </row>
    <row r="315" spans="1:4" ht="9" customHeight="1" x14ac:dyDescent="0.3">
      <c r="A315" s="161" t="s">
        <v>5802</v>
      </c>
      <c r="B315" s="162" t="s">
        <v>5803</v>
      </c>
      <c r="C315" s="161" t="s">
        <v>2576</v>
      </c>
      <c r="D315" s="163">
        <v>21011.919999999998</v>
      </c>
    </row>
    <row r="316" spans="1:4" ht="9" customHeight="1" x14ac:dyDescent="0.3">
      <c r="A316" s="161" t="s">
        <v>5804</v>
      </c>
      <c r="B316" s="162" t="s">
        <v>5805</v>
      </c>
      <c r="C316" s="161" t="s">
        <v>2576</v>
      </c>
      <c r="D316" s="163">
        <v>23114.17</v>
      </c>
    </row>
    <row r="317" spans="1:4" ht="9" customHeight="1" x14ac:dyDescent="0.3">
      <c r="A317" s="161" t="s">
        <v>5806</v>
      </c>
      <c r="B317" s="162" t="s">
        <v>5807</v>
      </c>
      <c r="C317" s="161" t="s">
        <v>2576</v>
      </c>
      <c r="D317" s="163">
        <v>22955.73</v>
      </c>
    </row>
    <row r="318" spans="1:4" ht="9" customHeight="1" x14ac:dyDescent="0.3">
      <c r="A318" s="161" t="s">
        <v>5808</v>
      </c>
      <c r="B318" s="162" t="s">
        <v>5809</v>
      </c>
      <c r="C318" s="161" t="s">
        <v>2576</v>
      </c>
      <c r="D318" s="163">
        <v>29287.89</v>
      </c>
    </row>
    <row r="319" spans="1:4" ht="9" customHeight="1" x14ac:dyDescent="0.3">
      <c r="A319" s="161" t="s">
        <v>5810</v>
      </c>
      <c r="B319" s="162" t="s">
        <v>5811</v>
      </c>
      <c r="C319" s="161" t="s">
        <v>2576</v>
      </c>
      <c r="D319" s="163">
        <v>29124.65</v>
      </c>
    </row>
    <row r="320" spans="1:4" ht="9" customHeight="1" x14ac:dyDescent="0.3">
      <c r="A320" s="161" t="s">
        <v>5812</v>
      </c>
      <c r="B320" s="162" t="s">
        <v>5813</v>
      </c>
      <c r="C320" s="161" t="s">
        <v>2576</v>
      </c>
      <c r="D320" s="163">
        <v>30288.36</v>
      </c>
    </row>
    <row r="321" spans="1:4" ht="9" customHeight="1" x14ac:dyDescent="0.3">
      <c r="A321" s="161" t="s">
        <v>5814</v>
      </c>
      <c r="B321" s="162" t="s">
        <v>5815</v>
      </c>
      <c r="C321" s="161" t="s">
        <v>2576</v>
      </c>
      <c r="D321" s="163">
        <v>30092.31</v>
      </c>
    </row>
    <row r="322" spans="1:4" ht="9" customHeight="1" x14ac:dyDescent="0.3">
      <c r="A322" s="161" t="s">
        <v>5816</v>
      </c>
      <c r="B322" s="162" t="s">
        <v>5817</v>
      </c>
      <c r="C322" s="161" t="s">
        <v>2576</v>
      </c>
      <c r="D322" s="163">
        <v>36882.32</v>
      </c>
    </row>
    <row r="323" spans="1:4" ht="9" customHeight="1" x14ac:dyDescent="0.3">
      <c r="A323" s="161" t="s">
        <v>5818</v>
      </c>
      <c r="B323" s="162" t="s">
        <v>5819</v>
      </c>
      <c r="C323" s="161" t="s">
        <v>2576</v>
      </c>
      <c r="D323" s="163">
        <v>36676.47</v>
      </c>
    </row>
    <row r="324" spans="1:4" ht="9" customHeight="1" x14ac:dyDescent="0.3">
      <c r="A324" s="161" t="s">
        <v>5820</v>
      </c>
      <c r="B324" s="162" t="s">
        <v>5821</v>
      </c>
      <c r="C324" s="161" t="s">
        <v>2576</v>
      </c>
      <c r="D324" s="163">
        <v>39626.28</v>
      </c>
    </row>
    <row r="325" spans="1:4" ht="9" customHeight="1" x14ac:dyDescent="0.3">
      <c r="A325" s="161" t="s">
        <v>5822</v>
      </c>
      <c r="B325" s="162" t="s">
        <v>5823</v>
      </c>
      <c r="C325" s="161" t="s">
        <v>2576</v>
      </c>
      <c r="D325" s="163">
        <v>39410.629999999997</v>
      </c>
    </row>
    <row r="326" spans="1:4" ht="9" customHeight="1" x14ac:dyDescent="0.3">
      <c r="A326" s="161" t="s">
        <v>5824</v>
      </c>
      <c r="B326" s="162" t="s">
        <v>5825</v>
      </c>
      <c r="C326" s="161" t="s">
        <v>2576</v>
      </c>
      <c r="D326" s="163">
        <v>48849.49</v>
      </c>
    </row>
    <row r="327" spans="1:4" ht="9" customHeight="1" x14ac:dyDescent="0.3">
      <c r="A327" s="161" t="s">
        <v>5826</v>
      </c>
      <c r="B327" s="162" t="s">
        <v>5827</v>
      </c>
      <c r="C327" s="161" t="s">
        <v>2576</v>
      </c>
      <c r="D327" s="163">
        <v>48622.64</v>
      </c>
    </row>
    <row r="328" spans="1:4" ht="9" customHeight="1" x14ac:dyDescent="0.3">
      <c r="A328" s="161" t="s">
        <v>5828</v>
      </c>
      <c r="B328" s="162" t="s">
        <v>5829</v>
      </c>
      <c r="C328" s="161" t="s">
        <v>2576</v>
      </c>
      <c r="D328" s="163">
        <v>62324.55</v>
      </c>
    </row>
    <row r="329" spans="1:4" ht="9" customHeight="1" x14ac:dyDescent="0.3">
      <c r="A329" s="161" t="s">
        <v>5830</v>
      </c>
      <c r="B329" s="162" t="s">
        <v>5831</v>
      </c>
      <c r="C329" s="161" t="s">
        <v>2576</v>
      </c>
      <c r="D329" s="163">
        <v>62086.49</v>
      </c>
    </row>
    <row r="330" spans="1:4" ht="9" customHeight="1" x14ac:dyDescent="0.3">
      <c r="A330" s="161" t="s">
        <v>5832</v>
      </c>
      <c r="B330" s="162" t="s">
        <v>5833</v>
      </c>
      <c r="C330" s="161" t="s">
        <v>2576</v>
      </c>
      <c r="D330" s="163">
        <v>66271.149999999994</v>
      </c>
    </row>
    <row r="331" spans="1:4" ht="9" customHeight="1" x14ac:dyDescent="0.3">
      <c r="A331" s="161" t="s">
        <v>5834</v>
      </c>
      <c r="B331" s="162" t="s">
        <v>5835</v>
      </c>
      <c r="C331" s="161" t="s">
        <v>2576</v>
      </c>
      <c r="D331" s="163">
        <v>66023.289999999994</v>
      </c>
    </row>
    <row r="332" spans="1:4" ht="9" customHeight="1" x14ac:dyDescent="0.3">
      <c r="A332" s="161" t="s">
        <v>5836</v>
      </c>
      <c r="B332" s="162" t="s">
        <v>5837</v>
      </c>
      <c r="C332" s="161" t="s">
        <v>2576</v>
      </c>
      <c r="D332" s="163">
        <v>70285.320000000007</v>
      </c>
    </row>
    <row r="333" spans="1:4" ht="9" customHeight="1" x14ac:dyDescent="0.3">
      <c r="A333" s="161" t="s">
        <v>5838</v>
      </c>
      <c r="B333" s="162" t="s">
        <v>5839</v>
      </c>
      <c r="C333" s="161" t="s">
        <v>2576</v>
      </c>
      <c r="D333" s="163">
        <v>70026.25</v>
      </c>
    </row>
    <row r="334" spans="1:4" ht="9" customHeight="1" x14ac:dyDescent="0.3">
      <c r="A334" s="161" t="s">
        <v>5840</v>
      </c>
      <c r="B334" s="162" t="s">
        <v>5841</v>
      </c>
      <c r="C334" s="161" t="s">
        <v>2576</v>
      </c>
      <c r="D334" s="163">
        <v>7268.33</v>
      </c>
    </row>
    <row r="335" spans="1:4" ht="9" customHeight="1" x14ac:dyDescent="0.3">
      <c r="A335" s="161" t="s">
        <v>5842</v>
      </c>
      <c r="B335" s="162" t="s">
        <v>5843</v>
      </c>
      <c r="C335" s="161" t="s">
        <v>2576</v>
      </c>
      <c r="D335" s="163">
        <v>7208.32</v>
      </c>
    </row>
    <row r="336" spans="1:4" ht="9" customHeight="1" x14ac:dyDescent="0.3">
      <c r="A336" s="161" t="s">
        <v>5844</v>
      </c>
      <c r="B336" s="162" t="s">
        <v>5845</v>
      </c>
      <c r="C336" s="161" t="s">
        <v>2576</v>
      </c>
      <c r="D336" s="163">
        <v>9006.48</v>
      </c>
    </row>
    <row r="337" spans="1:4" ht="9" customHeight="1" x14ac:dyDescent="0.3">
      <c r="A337" s="161" t="s">
        <v>5846</v>
      </c>
      <c r="B337" s="162" t="s">
        <v>5847</v>
      </c>
      <c r="C337" s="161" t="s">
        <v>2576</v>
      </c>
      <c r="D337" s="163">
        <v>8939.26</v>
      </c>
    </row>
    <row r="338" spans="1:4" ht="9" customHeight="1" x14ac:dyDescent="0.3">
      <c r="A338" s="161" t="s">
        <v>5848</v>
      </c>
      <c r="B338" s="162" t="s">
        <v>5849</v>
      </c>
      <c r="C338" s="161" t="s">
        <v>2576</v>
      </c>
      <c r="D338" s="163">
        <v>9295.49</v>
      </c>
    </row>
    <row r="339" spans="1:4" ht="9" customHeight="1" x14ac:dyDescent="0.3">
      <c r="A339" s="161" t="s">
        <v>5850</v>
      </c>
      <c r="B339" s="162" t="s">
        <v>5851</v>
      </c>
      <c r="C339" s="161" t="s">
        <v>2576</v>
      </c>
      <c r="D339" s="163">
        <v>9225.8700000000008</v>
      </c>
    </row>
    <row r="340" spans="1:4" ht="9" customHeight="1" x14ac:dyDescent="0.3">
      <c r="A340" s="161" t="s">
        <v>5852</v>
      </c>
      <c r="B340" s="162" t="s">
        <v>5853</v>
      </c>
      <c r="C340" s="161" t="s">
        <v>2576</v>
      </c>
      <c r="D340" s="163">
        <v>10531.13</v>
      </c>
    </row>
    <row r="341" spans="1:4" ht="9" customHeight="1" x14ac:dyDescent="0.3">
      <c r="A341" s="161" t="s">
        <v>5854</v>
      </c>
      <c r="B341" s="162" t="s">
        <v>5855</v>
      </c>
      <c r="C341" s="161" t="s">
        <v>2576</v>
      </c>
      <c r="D341" s="163">
        <v>10455.51</v>
      </c>
    </row>
    <row r="342" spans="1:4" ht="9" customHeight="1" x14ac:dyDescent="0.3">
      <c r="A342" s="161" t="s">
        <v>5856</v>
      </c>
      <c r="B342" s="162" t="s">
        <v>5857</v>
      </c>
      <c r="C342" s="161" t="s">
        <v>2576</v>
      </c>
      <c r="D342" s="163">
        <v>11159.48</v>
      </c>
    </row>
    <row r="343" spans="1:4" ht="9" customHeight="1" x14ac:dyDescent="0.3">
      <c r="A343" s="161" t="s">
        <v>5858</v>
      </c>
      <c r="B343" s="162" t="s">
        <v>5859</v>
      </c>
      <c r="C343" s="161" t="s">
        <v>2576</v>
      </c>
      <c r="D343" s="163">
        <v>11080.26</v>
      </c>
    </row>
    <row r="344" spans="1:4" ht="9" customHeight="1" x14ac:dyDescent="0.3">
      <c r="A344" s="161" t="s">
        <v>5860</v>
      </c>
      <c r="B344" s="162" t="s">
        <v>5861</v>
      </c>
      <c r="C344" s="161" t="s">
        <v>2576</v>
      </c>
      <c r="D344" s="163">
        <v>13056.72</v>
      </c>
    </row>
    <row r="345" spans="1:4" ht="9" customHeight="1" x14ac:dyDescent="0.3">
      <c r="A345" s="161" t="s">
        <v>5862</v>
      </c>
      <c r="B345" s="162" t="s">
        <v>5863</v>
      </c>
      <c r="C345" s="161" t="s">
        <v>2576</v>
      </c>
      <c r="D345" s="163">
        <v>12969.1</v>
      </c>
    </row>
    <row r="346" spans="1:4" ht="9" customHeight="1" x14ac:dyDescent="0.3">
      <c r="A346" s="161" t="s">
        <v>5864</v>
      </c>
      <c r="B346" s="162" t="s">
        <v>5865</v>
      </c>
      <c r="C346" s="161" t="s">
        <v>2576</v>
      </c>
      <c r="D346" s="163">
        <v>14909.93</v>
      </c>
    </row>
    <row r="347" spans="1:4" ht="9" customHeight="1" x14ac:dyDescent="0.3">
      <c r="A347" s="161" t="s">
        <v>5866</v>
      </c>
      <c r="B347" s="162" t="s">
        <v>5867</v>
      </c>
      <c r="C347" s="161" t="s">
        <v>2576</v>
      </c>
      <c r="D347" s="163">
        <v>14788.7</v>
      </c>
    </row>
    <row r="348" spans="1:4" ht="9" customHeight="1" x14ac:dyDescent="0.3">
      <c r="A348" s="161" t="s">
        <v>5868</v>
      </c>
      <c r="B348" s="162" t="s">
        <v>5869</v>
      </c>
      <c r="C348" s="161" t="s">
        <v>2576</v>
      </c>
      <c r="D348" s="163">
        <v>15827.82</v>
      </c>
    </row>
    <row r="349" spans="1:4" ht="9" customHeight="1" x14ac:dyDescent="0.3">
      <c r="A349" s="161" t="s">
        <v>5870</v>
      </c>
      <c r="B349" s="162" t="s">
        <v>5871</v>
      </c>
      <c r="C349" s="161" t="s">
        <v>2576</v>
      </c>
      <c r="D349" s="163">
        <v>15702.99</v>
      </c>
    </row>
    <row r="350" spans="1:4" ht="9" customHeight="1" x14ac:dyDescent="0.3">
      <c r="A350" s="161" t="s">
        <v>5872</v>
      </c>
      <c r="B350" s="162" t="s">
        <v>5873</v>
      </c>
      <c r="C350" s="161" t="s">
        <v>2576</v>
      </c>
      <c r="D350" s="163">
        <v>16752.28</v>
      </c>
    </row>
    <row r="351" spans="1:4" ht="9" customHeight="1" x14ac:dyDescent="0.3">
      <c r="A351" s="161" t="s">
        <v>5874</v>
      </c>
      <c r="B351" s="162" t="s">
        <v>5875</v>
      </c>
      <c r="C351" s="161" t="s">
        <v>2576</v>
      </c>
      <c r="D351" s="163">
        <v>16622.650000000001</v>
      </c>
    </row>
    <row r="352" spans="1:4" ht="9" customHeight="1" x14ac:dyDescent="0.3">
      <c r="A352" s="161" t="s">
        <v>5876</v>
      </c>
      <c r="B352" s="162" t="s">
        <v>5877</v>
      </c>
      <c r="C352" s="161" t="s">
        <v>2576</v>
      </c>
      <c r="D352" s="163">
        <v>17954.41</v>
      </c>
    </row>
    <row r="353" spans="1:4" ht="9" customHeight="1" x14ac:dyDescent="0.3">
      <c r="A353" s="161" t="s">
        <v>5878</v>
      </c>
      <c r="B353" s="162" t="s">
        <v>5879</v>
      </c>
      <c r="C353" s="161" t="s">
        <v>2576</v>
      </c>
      <c r="D353" s="163">
        <v>17818.78</v>
      </c>
    </row>
    <row r="354" spans="1:4" ht="9" customHeight="1" x14ac:dyDescent="0.3">
      <c r="A354" s="161" t="s">
        <v>5880</v>
      </c>
      <c r="B354" s="162" t="s">
        <v>5881</v>
      </c>
      <c r="C354" s="161" t="s">
        <v>2576</v>
      </c>
      <c r="D354" s="163">
        <v>18627.439999999999</v>
      </c>
    </row>
    <row r="355" spans="1:4" ht="9" customHeight="1" x14ac:dyDescent="0.3">
      <c r="A355" s="161" t="s">
        <v>5882</v>
      </c>
      <c r="B355" s="162" t="s">
        <v>5883</v>
      </c>
      <c r="C355" s="161" t="s">
        <v>2576</v>
      </c>
      <c r="D355" s="163">
        <v>18488.21</v>
      </c>
    </row>
    <row r="356" spans="1:4" ht="9" customHeight="1" x14ac:dyDescent="0.3">
      <c r="A356" s="161" t="s">
        <v>5884</v>
      </c>
      <c r="B356" s="162" t="s">
        <v>5885</v>
      </c>
      <c r="C356" s="161" t="s">
        <v>2576</v>
      </c>
      <c r="D356" s="163">
        <v>20459.8</v>
      </c>
    </row>
    <row r="357" spans="1:4" ht="9" customHeight="1" x14ac:dyDescent="0.3">
      <c r="A357" s="161" t="s">
        <v>5886</v>
      </c>
      <c r="B357" s="162" t="s">
        <v>5887</v>
      </c>
      <c r="C357" s="161" t="s">
        <v>2576</v>
      </c>
      <c r="D357" s="163">
        <v>20310.97</v>
      </c>
    </row>
    <row r="358" spans="1:4" ht="9" customHeight="1" x14ac:dyDescent="0.3">
      <c r="A358" s="161" t="s">
        <v>5888</v>
      </c>
      <c r="B358" s="162" t="s">
        <v>5889</v>
      </c>
      <c r="C358" s="161" t="s">
        <v>2576</v>
      </c>
      <c r="D358" s="163">
        <v>22349.94</v>
      </c>
    </row>
    <row r="359" spans="1:4" ht="9" customHeight="1" x14ac:dyDescent="0.3">
      <c r="A359" s="161" t="s">
        <v>5890</v>
      </c>
      <c r="B359" s="162" t="s">
        <v>5891</v>
      </c>
      <c r="C359" s="161" t="s">
        <v>2576</v>
      </c>
      <c r="D359" s="163">
        <v>22191.51</v>
      </c>
    </row>
    <row r="360" spans="1:4" ht="9" customHeight="1" x14ac:dyDescent="0.3">
      <c r="A360" s="161" t="s">
        <v>5892</v>
      </c>
      <c r="B360" s="162" t="s">
        <v>5893</v>
      </c>
      <c r="C360" s="161" t="s">
        <v>2576</v>
      </c>
      <c r="D360" s="163">
        <v>25511.7</v>
      </c>
    </row>
    <row r="361" spans="1:4" ht="9" customHeight="1" x14ac:dyDescent="0.3">
      <c r="A361" s="161" t="s">
        <v>5894</v>
      </c>
      <c r="B361" s="162" t="s">
        <v>5895</v>
      </c>
      <c r="C361" s="161" t="s">
        <v>2576</v>
      </c>
      <c r="D361" s="163">
        <v>25348.46</v>
      </c>
    </row>
    <row r="362" spans="1:4" ht="9" customHeight="1" x14ac:dyDescent="0.3">
      <c r="A362" s="161" t="s">
        <v>5896</v>
      </c>
      <c r="B362" s="162" t="s">
        <v>5897</v>
      </c>
      <c r="C362" s="161" t="s">
        <v>2576</v>
      </c>
      <c r="D362" s="163">
        <v>26405.54</v>
      </c>
    </row>
    <row r="363" spans="1:4" ht="9" customHeight="1" x14ac:dyDescent="0.3">
      <c r="A363" s="161" t="s">
        <v>5898</v>
      </c>
      <c r="B363" s="162" t="s">
        <v>5899</v>
      </c>
      <c r="C363" s="161" t="s">
        <v>2576</v>
      </c>
      <c r="D363" s="163">
        <v>26209.49</v>
      </c>
    </row>
    <row r="364" spans="1:4" ht="9" customHeight="1" x14ac:dyDescent="0.3">
      <c r="A364" s="161" t="s">
        <v>5900</v>
      </c>
      <c r="B364" s="162" t="s">
        <v>5901</v>
      </c>
      <c r="C364" s="161" t="s">
        <v>2576</v>
      </c>
      <c r="D364" s="163">
        <v>33116.959999999999</v>
      </c>
    </row>
    <row r="365" spans="1:4" ht="9" customHeight="1" x14ac:dyDescent="0.3">
      <c r="A365" s="161" t="s">
        <v>5902</v>
      </c>
      <c r="B365" s="162" t="s">
        <v>5903</v>
      </c>
      <c r="C365" s="161" t="s">
        <v>2576</v>
      </c>
      <c r="D365" s="163">
        <v>32911.11</v>
      </c>
    </row>
    <row r="366" spans="1:4" ht="9" customHeight="1" x14ac:dyDescent="0.3">
      <c r="A366" s="161" t="s">
        <v>5904</v>
      </c>
      <c r="B366" s="162" t="s">
        <v>5905</v>
      </c>
      <c r="C366" s="161" t="s">
        <v>2576</v>
      </c>
      <c r="D366" s="163">
        <v>35591.620000000003</v>
      </c>
    </row>
    <row r="367" spans="1:4" ht="9" customHeight="1" x14ac:dyDescent="0.3">
      <c r="A367" s="161" t="s">
        <v>5906</v>
      </c>
      <c r="B367" s="162" t="s">
        <v>5907</v>
      </c>
      <c r="C367" s="161" t="s">
        <v>2576</v>
      </c>
      <c r="D367" s="163">
        <v>35375.97</v>
      </c>
    </row>
    <row r="368" spans="1:4" ht="9" customHeight="1" x14ac:dyDescent="0.3">
      <c r="A368" s="161" t="s">
        <v>5908</v>
      </c>
      <c r="B368" s="162" t="s">
        <v>5909</v>
      </c>
      <c r="C368" s="161" t="s">
        <v>2576</v>
      </c>
      <c r="D368" s="163">
        <v>43714.9</v>
      </c>
    </row>
    <row r="369" spans="1:4" ht="9" customHeight="1" x14ac:dyDescent="0.3">
      <c r="A369" s="161" t="s">
        <v>5910</v>
      </c>
      <c r="B369" s="162" t="s">
        <v>5911</v>
      </c>
      <c r="C369" s="161" t="s">
        <v>2576</v>
      </c>
      <c r="D369" s="163">
        <v>43488.04</v>
      </c>
    </row>
    <row r="370" spans="1:4" ht="9" customHeight="1" x14ac:dyDescent="0.3">
      <c r="A370" s="161" t="s">
        <v>5912</v>
      </c>
      <c r="B370" s="162" t="s">
        <v>5913</v>
      </c>
      <c r="C370" s="161" t="s">
        <v>2576</v>
      </c>
      <c r="D370" s="163">
        <v>52250.07</v>
      </c>
    </row>
    <row r="371" spans="1:4" ht="9" customHeight="1" x14ac:dyDescent="0.3">
      <c r="A371" s="161" t="s">
        <v>5914</v>
      </c>
      <c r="B371" s="162" t="s">
        <v>5915</v>
      </c>
      <c r="C371" s="161" t="s">
        <v>2576</v>
      </c>
      <c r="D371" s="163">
        <v>52012.01</v>
      </c>
    </row>
    <row r="372" spans="1:4" ht="9" customHeight="1" x14ac:dyDescent="0.3">
      <c r="A372" s="161" t="s">
        <v>5916</v>
      </c>
      <c r="B372" s="162" t="s">
        <v>5917</v>
      </c>
      <c r="C372" s="161" t="s">
        <v>2576</v>
      </c>
      <c r="D372" s="163">
        <v>55606.38</v>
      </c>
    </row>
    <row r="373" spans="1:4" ht="9" customHeight="1" x14ac:dyDescent="0.3">
      <c r="A373" s="161" t="s">
        <v>5918</v>
      </c>
      <c r="B373" s="162" t="s">
        <v>5919</v>
      </c>
      <c r="C373" s="161" t="s">
        <v>2576</v>
      </c>
      <c r="D373" s="163">
        <v>55358.52</v>
      </c>
    </row>
    <row r="374" spans="1:4" ht="9" customHeight="1" x14ac:dyDescent="0.3">
      <c r="A374" s="161" t="s">
        <v>5920</v>
      </c>
      <c r="B374" s="162" t="s">
        <v>5921</v>
      </c>
      <c r="C374" s="161" t="s">
        <v>2576</v>
      </c>
      <c r="D374" s="163">
        <v>59030.28</v>
      </c>
    </row>
    <row r="375" spans="1:4" ht="9" customHeight="1" x14ac:dyDescent="0.3">
      <c r="A375" s="161" t="s">
        <v>5922</v>
      </c>
      <c r="B375" s="162" t="s">
        <v>5923</v>
      </c>
      <c r="C375" s="161" t="s">
        <v>2576</v>
      </c>
      <c r="D375" s="163">
        <v>58771.22</v>
      </c>
    </row>
    <row r="376" spans="1:4" ht="18" customHeight="1" x14ac:dyDescent="0.3">
      <c r="A376" s="161" t="s">
        <v>5924</v>
      </c>
      <c r="B376" s="162" t="s">
        <v>5925</v>
      </c>
      <c r="C376" s="161" t="s">
        <v>2576</v>
      </c>
      <c r="D376" s="163">
        <v>8762.27</v>
      </c>
    </row>
    <row r="377" spans="1:4" ht="18" customHeight="1" x14ac:dyDescent="0.3">
      <c r="A377" s="161" t="s">
        <v>5926</v>
      </c>
      <c r="B377" s="162" t="s">
        <v>5927</v>
      </c>
      <c r="C377" s="161" t="s">
        <v>2576</v>
      </c>
      <c r="D377" s="163">
        <v>8691.4599999999991</v>
      </c>
    </row>
    <row r="378" spans="1:4" ht="18" customHeight="1" x14ac:dyDescent="0.3">
      <c r="A378" s="161" t="s">
        <v>5928</v>
      </c>
      <c r="B378" s="162" t="s">
        <v>5929</v>
      </c>
      <c r="C378" s="161" t="s">
        <v>2576</v>
      </c>
      <c r="D378" s="163">
        <v>9689.2999999999993</v>
      </c>
    </row>
    <row r="379" spans="1:4" ht="18" customHeight="1" x14ac:dyDescent="0.3">
      <c r="A379" s="161" t="s">
        <v>5930</v>
      </c>
      <c r="B379" s="162" t="s">
        <v>5931</v>
      </c>
      <c r="C379" s="161" t="s">
        <v>2576</v>
      </c>
      <c r="D379" s="163">
        <v>9613.68</v>
      </c>
    </row>
    <row r="380" spans="1:4" ht="18" customHeight="1" x14ac:dyDescent="0.3">
      <c r="A380" s="161" t="s">
        <v>5932</v>
      </c>
      <c r="B380" s="162" t="s">
        <v>5933</v>
      </c>
      <c r="C380" s="161" t="s">
        <v>2576</v>
      </c>
      <c r="D380" s="163">
        <v>10586.23</v>
      </c>
    </row>
    <row r="381" spans="1:4" ht="18" customHeight="1" x14ac:dyDescent="0.3">
      <c r="A381" s="161" t="s">
        <v>5934</v>
      </c>
      <c r="B381" s="162" t="s">
        <v>5935</v>
      </c>
      <c r="C381" s="161" t="s">
        <v>2576</v>
      </c>
      <c r="D381" s="163">
        <v>10507.01</v>
      </c>
    </row>
    <row r="382" spans="1:4" ht="18" customHeight="1" x14ac:dyDescent="0.3">
      <c r="A382" s="161" t="s">
        <v>5936</v>
      </c>
      <c r="B382" s="162" t="s">
        <v>5937</v>
      </c>
      <c r="C382" s="161" t="s">
        <v>2576</v>
      </c>
      <c r="D382" s="163">
        <v>11255.51</v>
      </c>
    </row>
    <row r="383" spans="1:4" ht="18" customHeight="1" x14ac:dyDescent="0.3">
      <c r="A383" s="161" t="s">
        <v>5938</v>
      </c>
      <c r="B383" s="162" t="s">
        <v>5939</v>
      </c>
      <c r="C383" s="161" t="s">
        <v>2576</v>
      </c>
      <c r="D383" s="163">
        <v>11170.28</v>
      </c>
    </row>
    <row r="384" spans="1:4" ht="18" customHeight="1" x14ac:dyDescent="0.3">
      <c r="A384" s="161" t="s">
        <v>5940</v>
      </c>
      <c r="B384" s="162" t="s">
        <v>5941</v>
      </c>
      <c r="C384" s="161" t="s">
        <v>2576</v>
      </c>
      <c r="D384" s="163">
        <v>12180.3</v>
      </c>
    </row>
    <row r="385" spans="1:4" ht="18" customHeight="1" x14ac:dyDescent="0.3">
      <c r="A385" s="161" t="s">
        <v>5942</v>
      </c>
      <c r="B385" s="162" t="s">
        <v>5943</v>
      </c>
      <c r="C385" s="161" t="s">
        <v>2576</v>
      </c>
      <c r="D385" s="163">
        <v>12092.28</v>
      </c>
    </row>
    <row r="386" spans="1:4" ht="18" customHeight="1" x14ac:dyDescent="0.3">
      <c r="A386" s="161" t="s">
        <v>5944</v>
      </c>
      <c r="B386" s="162" t="s">
        <v>5945</v>
      </c>
      <c r="C386" s="161" t="s">
        <v>2576</v>
      </c>
      <c r="D386" s="163">
        <v>12506.87</v>
      </c>
    </row>
    <row r="387" spans="1:4" ht="18" customHeight="1" x14ac:dyDescent="0.3">
      <c r="A387" s="161" t="s">
        <v>5946</v>
      </c>
      <c r="B387" s="162" t="s">
        <v>5947</v>
      </c>
      <c r="C387" s="161" t="s">
        <v>2576</v>
      </c>
      <c r="D387" s="163">
        <v>12416.85</v>
      </c>
    </row>
    <row r="388" spans="1:4" ht="18" customHeight="1" x14ac:dyDescent="0.3">
      <c r="A388" s="161" t="s">
        <v>5948</v>
      </c>
      <c r="B388" s="162" t="s">
        <v>5949</v>
      </c>
      <c r="C388" s="161" t="s">
        <v>2576</v>
      </c>
      <c r="D388" s="163">
        <v>13184.17</v>
      </c>
    </row>
    <row r="389" spans="1:4" ht="18" customHeight="1" x14ac:dyDescent="0.3">
      <c r="A389" s="161" t="s">
        <v>5950</v>
      </c>
      <c r="B389" s="162" t="s">
        <v>5951</v>
      </c>
      <c r="C389" s="161" t="s">
        <v>2576</v>
      </c>
      <c r="D389" s="163">
        <v>13064.14</v>
      </c>
    </row>
    <row r="390" spans="1:4" ht="18" customHeight="1" x14ac:dyDescent="0.3">
      <c r="A390" s="161" t="s">
        <v>5952</v>
      </c>
      <c r="B390" s="162" t="s">
        <v>5953</v>
      </c>
      <c r="C390" s="161" t="s">
        <v>2576</v>
      </c>
      <c r="D390" s="163">
        <v>13789.47</v>
      </c>
    </row>
    <row r="391" spans="1:4" ht="18" customHeight="1" x14ac:dyDescent="0.3">
      <c r="A391" s="161" t="s">
        <v>5954</v>
      </c>
      <c r="B391" s="162" t="s">
        <v>5955</v>
      </c>
      <c r="C391" s="161" t="s">
        <v>2576</v>
      </c>
      <c r="D391" s="163">
        <v>13664.64</v>
      </c>
    </row>
    <row r="392" spans="1:4" ht="18" customHeight="1" x14ac:dyDescent="0.3">
      <c r="A392" s="161" t="s">
        <v>5956</v>
      </c>
      <c r="B392" s="162" t="s">
        <v>5957</v>
      </c>
      <c r="C392" s="161" t="s">
        <v>2576</v>
      </c>
      <c r="D392" s="163">
        <v>14446.37</v>
      </c>
    </row>
    <row r="393" spans="1:4" ht="18" customHeight="1" x14ac:dyDescent="0.3">
      <c r="A393" s="161" t="s">
        <v>5958</v>
      </c>
      <c r="B393" s="162" t="s">
        <v>5959</v>
      </c>
      <c r="C393" s="161" t="s">
        <v>2576</v>
      </c>
      <c r="D393" s="163">
        <v>14317.94</v>
      </c>
    </row>
    <row r="394" spans="1:4" ht="18" customHeight="1" x14ac:dyDescent="0.3">
      <c r="A394" s="161" t="s">
        <v>5960</v>
      </c>
      <c r="B394" s="162" t="s">
        <v>5961</v>
      </c>
      <c r="C394" s="161" t="s">
        <v>2576</v>
      </c>
      <c r="D394" s="163">
        <v>15076.15</v>
      </c>
    </row>
    <row r="395" spans="1:4" ht="18" customHeight="1" x14ac:dyDescent="0.3">
      <c r="A395" s="161" t="s">
        <v>5962</v>
      </c>
      <c r="B395" s="162" t="s">
        <v>5963</v>
      </c>
      <c r="C395" s="161" t="s">
        <v>2576</v>
      </c>
      <c r="D395" s="163">
        <v>14942.91</v>
      </c>
    </row>
    <row r="396" spans="1:4" ht="18" customHeight="1" x14ac:dyDescent="0.3">
      <c r="A396" s="161" t="s">
        <v>5964</v>
      </c>
      <c r="B396" s="162" t="s">
        <v>5965</v>
      </c>
      <c r="C396" s="161" t="s">
        <v>2576</v>
      </c>
      <c r="D396" s="163">
        <v>15985.31</v>
      </c>
    </row>
    <row r="397" spans="1:4" ht="18" customHeight="1" x14ac:dyDescent="0.3">
      <c r="A397" s="161" t="s">
        <v>5966</v>
      </c>
      <c r="B397" s="162" t="s">
        <v>5967</v>
      </c>
      <c r="C397" s="161" t="s">
        <v>2576</v>
      </c>
      <c r="D397" s="163">
        <v>15848.47</v>
      </c>
    </row>
    <row r="398" spans="1:4" ht="18" customHeight="1" x14ac:dyDescent="0.3">
      <c r="A398" s="161" t="s">
        <v>5968</v>
      </c>
      <c r="B398" s="162" t="s">
        <v>5969</v>
      </c>
      <c r="C398" s="161" t="s">
        <v>2576</v>
      </c>
      <c r="D398" s="163">
        <v>16679.330000000002</v>
      </c>
    </row>
    <row r="399" spans="1:4" ht="18" customHeight="1" x14ac:dyDescent="0.3">
      <c r="A399" s="161" t="s">
        <v>5970</v>
      </c>
      <c r="B399" s="162" t="s">
        <v>5971</v>
      </c>
      <c r="C399" s="161" t="s">
        <v>2576</v>
      </c>
      <c r="D399" s="163">
        <v>16537.7</v>
      </c>
    </row>
    <row r="400" spans="1:4" ht="18" customHeight="1" x14ac:dyDescent="0.3">
      <c r="A400" s="161" t="s">
        <v>5972</v>
      </c>
      <c r="B400" s="162" t="s">
        <v>5973</v>
      </c>
      <c r="C400" s="161" t="s">
        <v>2576</v>
      </c>
      <c r="D400" s="163">
        <v>17330.62</v>
      </c>
    </row>
    <row r="401" spans="1:4" ht="18" customHeight="1" x14ac:dyDescent="0.3">
      <c r="A401" s="161" t="s">
        <v>5974</v>
      </c>
      <c r="B401" s="162" t="s">
        <v>5975</v>
      </c>
      <c r="C401" s="161" t="s">
        <v>2576</v>
      </c>
      <c r="D401" s="163">
        <v>17186.580000000002</v>
      </c>
    </row>
    <row r="402" spans="1:4" ht="18" customHeight="1" x14ac:dyDescent="0.3">
      <c r="A402" s="161" t="s">
        <v>5976</v>
      </c>
      <c r="B402" s="162" t="s">
        <v>5977</v>
      </c>
      <c r="C402" s="161" t="s">
        <v>2576</v>
      </c>
      <c r="D402" s="163">
        <v>17962.86</v>
      </c>
    </row>
    <row r="403" spans="1:4" ht="18" customHeight="1" x14ac:dyDescent="0.3">
      <c r="A403" s="161" t="s">
        <v>5978</v>
      </c>
      <c r="B403" s="162" t="s">
        <v>5979</v>
      </c>
      <c r="C403" s="161" t="s">
        <v>2576</v>
      </c>
      <c r="D403" s="163">
        <v>17815.22</v>
      </c>
    </row>
    <row r="404" spans="1:4" ht="18" customHeight="1" x14ac:dyDescent="0.3">
      <c r="A404" s="161" t="s">
        <v>5980</v>
      </c>
      <c r="B404" s="162" t="s">
        <v>5981</v>
      </c>
      <c r="C404" s="161" t="s">
        <v>2576</v>
      </c>
      <c r="D404" s="163">
        <v>18658.54</v>
      </c>
    </row>
    <row r="405" spans="1:4" ht="18" customHeight="1" x14ac:dyDescent="0.3">
      <c r="A405" s="161" t="s">
        <v>5982</v>
      </c>
      <c r="B405" s="162" t="s">
        <v>5983</v>
      </c>
      <c r="C405" s="161" t="s">
        <v>2576</v>
      </c>
      <c r="D405" s="163">
        <v>18479.3</v>
      </c>
    </row>
    <row r="406" spans="1:4" ht="18" customHeight="1" x14ac:dyDescent="0.3">
      <c r="A406" s="161" t="s">
        <v>5984</v>
      </c>
      <c r="B406" s="162" t="s">
        <v>5985</v>
      </c>
      <c r="C406" s="161" t="s">
        <v>2576</v>
      </c>
      <c r="D406" s="163">
        <v>19631.04</v>
      </c>
    </row>
    <row r="407" spans="1:4" ht="18" customHeight="1" x14ac:dyDescent="0.3">
      <c r="A407" s="161" t="s">
        <v>5986</v>
      </c>
      <c r="B407" s="162" t="s">
        <v>5987</v>
      </c>
      <c r="C407" s="161" t="s">
        <v>2576</v>
      </c>
      <c r="D407" s="163">
        <v>19446.189999999999</v>
      </c>
    </row>
    <row r="408" spans="1:4" ht="18" customHeight="1" x14ac:dyDescent="0.3">
      <c r="A408" s="161" t="s">
        <v>5988</v>
      </c>
      <c r="B408" s="162" t="s">
        <v>5989</v>
      </c>
      <c r="C408" s="161" t="s">
        <v>2576</v>
      </c>
      <c r="D408" s="163">
        <v>24193.13</v>
      </c>
    </row>
    <row r="409" spans="1:4" ht="18" customHeight="1" x14ac:dyDescent="0.3">
      <c r="A409" s="161" t="s">
        <v>5990</v>
      </c>
      <c r="B409" s="162" t="s">
        <v>5991</v>
      </c>
      <c r="C409" s="161" t="s">
        <v>2576</v>
      </c>
      <c r="D409" s="163">
        <v>24002.68</v>
      </c>
    </row>
    <row r="410" spans="1:4" ht="18" customHeight="1" x14ac:dyDescent="0.3">
      <c r="A410" s="161" t="s">
        <v>5992</v>
      </c>
      <c r="B410" s="162" t="s">
        <v>5993</v>
      </c>
      <c r="C410" s="161" t="s">
        <v>2576</v>
      </c>
      <c r="D410" s="163">
        <v>25150.81</v>
      </c>
    </row>
    <row r="411" spans="1:4" ht="18" customHeight="1" x14ac:dyDescent="0.3">
      <c r="A411" s="161" t="s">
        <v>5994</v>
      </c>
      <c r="B411" s="162" t="s">
        <v>5995</v>
      </c>
      <c r="C411" s="161" t="s">
        <v>2576</v>
      </c>
      <c r="D411" s="163">
        <v>24953.360000000001</v>
      </c>
    </row>
    <row r="412" spans="1:4" ht="18" customHeight="1" x14ac:dyDescent="0.3">
      <c r="A412" s="161" t="s">
        <v>5996</v>
      </c>
      <c r="B412" s="162" t="s">
        <v>5997</v>
      </c>
      <c r="C412" s="161" t="s">
        <v>2576</v>
      </c>
      <c r="D412" s="163">
        <v>25959.94</v>
      </c>
    </row>
    <row r="413" spans="1:4" ht="18" customHeight="1" x14ac:dyDescent="0.3">
      <c r="A413" s="161" t="s">
        <v>5998</v>
      </c>
      <c r="B413" s="162" t="s">
        <v>5999</v>
      </c>
      <c r="C413" s="161" t="s">
        <v>2576</v>
      </c>
      <c r="D413" s="163">
        <v>25756.89</v>
      </c>
    </row>
    <row r="414" spans="1:4" ht="18" customHeight="1" x14ac:dyDescent="0.3">
      <c r="A414" s="161" t="s">
        <v>6000</v>
      </c>
      <c r="B414" s="162" t="s">
        <v>6001</v>
      </c>
      <c r="C414" s="161" t="s">
        <v>2576</v>
      </c>
      <c r="D414" s="163">
        <v>29573.74</v>
      </c>
    </row>
    <row r="415" spans="1:4" ht="18" customHeight="1" x14ac:dyDescent="0.3">
      <c r="A415" s="161" t="s">
        <v>6002</v>
      </c>
      <c r="B415" s="162" t="s">
        <v>6003</v>
      </c>
      <c r="C415" s="161" t="s">
        <v>2576</v>
      </c>
      <c r="D415" s="163">
        <v>29365.09</v>
      </c>
    </row>
    <row r="416" spans="1:4" ht="18" customHeight="1" x14ac:dyDescent="0.3">
      <c r="A416" s="161" t="s">
        <v>6004</v>
      </c>
      <c r="B416" s="162" t="s">
        <v>6005</v>
      </c>
      <c r="C416" s="161" t="s">
        <v>2576</v>
      </c>
      <c r="D416" s="163">
        <v>30031.79</v>
      </c>
    </row>
    <row r="417" spans="1:4" ht="18" customHeight="1" x14ac:dyDescent="0.3">
      <c r="A417" s="161" t="s">
        <v>6006</v>
      </c>
      <c r="B417" s="162" t="s">
        <v>6007</v>
      </c>
      <c r="C417" s="161" t="s">
        <v>2576</v>
      </c>
      <c r="D417" s="163">
        <v>29818.93</v>
      </c>
    </row>
    <row r="418" spans="1:4" ht="18" customHeight="1" x14ac:dyDescent="0.3">
      <c r="A418" s="161" t="s">
        <v>6008</v>
      </c>
      <c r="B418" s="162" t="s">
        <v>6009</v>
      </c>
      <c r="C418" s="161" t="s">
        <v>2576</v>
      </c>
      <c r="D418" s="163">
        <v>35843.01</v>
      </c>
    </row>
    <row r="419" spans="1:4" ht="18" customHeight="1" x14ac:dyDescent="0.3">
      <c r="A419" s="161" t="s">
        <v>6010</v>
      </c>
      <c r="B419" s="162" t="s">
        <v>6011</v>
      </c>
      <c r="C419" s="161" t="s">
        <v>2576</v>
      </c>
      <c r="D419" s="163">
        <v>35624.550000000003</v>
      </c>
    </row>
    <row r="420" spans="1:4" ht="18" customHeight="1" x14ac:dyDescent="0.3">
      <c r="A420" s="161" t="s">
        <v>6012</v>
      </c>
      <c r="B420" s="162" t="s">
        <v>6013</v>
      </c>
      <c r="C420" s="161" t="s">
        <v>2576</v>
      </c>
      <c r="D420" s="163">
        <v>36422.47</v>
      </c>
    </row>
    <row r="421" spans="1:4" ht="18" customHeight="1" x14ac:dyDescent="0.3">
      <c r="A421" s="161" t="s">
        <v>6014</v>
      </c>
      <c r="B421" s="162" t="s">
        <v>6015</v>
      </c>
      <c r="C421" s="161" t="s">
        <v>2576</v>
      </c>
      <c r="D421" s="163">
        <v>36201.22</v>
      </c>
    </row>
    <row r="422" spans="1:4" ht="18" customHeight="1" x14ac:dyDescent="0.3">
      <c r="A422" s="161" t="s">
        <v>6016</v>
      </c>
      <c r="B422" s="162" t="s">
        <v>6017</v>
      </c>
      <c r="C422" s="161" t="s">
        <v>2576</v>
      </c>
      <c r="D422" s="163">
        <v>37818.730000000003</v>
      </c>
    </row>
    <row r="423" spans="1:4" ht="18" customHeight="1" x14ac:dyDescent="0.3">
      <c r="A423" s="161" t="s">
        <v>6018</v>
      </c>
      <c r="B423" s="162" t="s">
        <v>6019</v>
      </c>
      <c r="C423" s="161" t="s">
        <v>2576</v>
      </c>
      <c r="D423" s="163">
        <v>37591.870000000003</v>
      </c>
    </row>
    <row r="424" spans="1:4" ht="18" customHeight="1" x14ac:dyDescent="0.3">
      <c r="A424" s="161" t="s">
        <v>6020</v>
      </c>
      <c r="B424" s="162" t="s">
        <v>6021</v>
      </c>
      <c r="C424" s="161" t="s">
        <v>2576</v>
      </c>
      <c r="D424" s="163">
        <v>38431.81</v>
      </c>
    </row>
    <row r="425" spans="1:4" ht="18" customHeight="1" x14ac:dyDescent="0.3">
      <c r="A425" s="161" t="s">
        <v>6022</v>
      </c>
      <c r="B425" s="162" t="s">
        <v>6023</v>
      </c>
      <c r="C425" s="161" t="s">
        <v>2576</v>
      </c>
      <c r="D425" s="163">
        <v>38200.75</v>
      </c>
    </row>
    <row r="426" spans="1:4" ht="18" customHeight="1" x14ac:dyDescent="0.3">
      <c r="A426" s="161" t="s">
        <v>6024</v>
      </c>
      <c r="B426" s="162" t="s">
        <v>6025</v>
      </c>
      <c r="C426" s="161" t="s">
        <v>2576</v>
      </c>
      <c r="D426" s="163">
        <v>52217.62</v>
      </c>
    </row>
    <row r="427" spans="1:4" ht="18" customHeight="1" x14ac:dyDescent="0.3">
      <c r="A427" s="161" t="s">
        <v>6026</v>
      </c>
      <c r="B427" s="162" t="s">
        <v>6027</v>
      </c>
      <c r="C427" s="161" t="s">
        <v>2576</v>
      </c>
      <c r="D427" s="163">
        <v>51982.36</v>
      </c>
    </row>
    <row r="428" spans="1:4" ht="18" customHeight="1" x14ac:dyDescent="0.3">
      <c r="A428" s="161" t="s">
        <v>6028</v>
      </c>
      <c r="B428" s="162" t="s">
        <v>6029</v>
      </c>
      <c r="C428" s="161" t="s">
        <v>2576</v>
      </c>
      <c r="D428" s="163">
        <v>54356.39</v>
      </c>
    </row>
    <row r="429" spans="1:4" ht="18" customHeight="1" x14ac:dyDescent="0.3">
      <c r="A429" s="161" t="s">
        <v>6030</v>
      </c>
      <c r="B429" s="162" t="s">
        <v>6031</v>
      </c>
      <c r="C429" s="161" t="s">
        <v>2576</v>
      </c>
      <c r="D429" s="163">
        <v>54115.53</v>
      </c>
    </row>
    <row r="430" spans="1:4" ht="18" customHeight="1" x14ac:dyDescent="0.3">
      <c r="A430" s="161" t="s">
        <v>6032</v>
      </c>
      <c r="B430" s="162" t="s">
        <v>6033</v>
      </c>
      <c r="C430" s="161" t="s">
        <v>2576</v>
      </c>
      <c r="D430" s="163">
        <v>12303.94</v>
      </c>
    </row>
    <row r="431" spans="1:4" ht="18" customHeight="1" x14ac:dyDescent="0.3">
      <c r="A431" s="161" t="s">
        <v>6034</v>
      </c>
      <c r="B431" s="162" t="s">
        <v>6035</v>
      </c>
      <c r="C431" s="161" t="s">
        <v>2576</v>
      </c>
      <c r="D431" s="163">
        <v>12214.32</v>
      </c>
    </row>
    <row r="432" spans="1:4" ht="18" customHeight="1" x14ac:dyDescent="0.3">
      <c r="A432" s="161" t="s">
        <v>6036</v>
      </c>
      <c r="B432" s="162" t="s">
        <v>6037</v>
      </c>
      <c r="C432" s="161" t="s">
        <v>2576</v>
      </c>
      <c r="D432" s="163">
        <v>16032.24</v>
      </c>
    </row>
    <row r="433" spans="1:4" ht="18" customHeight="1" x14ac:dyDescent="0.3">
      <c r="A433" s="161" t="s">
        <v>6038</v>
      </c>
      <c r="B433" s="162" t="s">
        <v>6039</v>
      </c>
      <c r="C433" s="161" t="s">
        <v>2576</v>
      </c>
      <c r="D433" s="163">
        <v>15923.02</v>
      </c>
    </row>
    <row r="434" spans="1:4" ht="18" customHeight="1" x14ac:dyDescent="0.3">
      <c r="A434" s="161" t="s">
        <v>6040</v>
      </c>
      <c r="B434" s="162" t="s">
        <v>6041</v>
      </c>
      <c r="C434" s="161" t="s">
        <v>2576</v>
      </c>
      <c r="D434" s="163">
        <v>18655.650000000001</v>
      </c>
    </row>
    <row r="435" spans="1:4" ht="18" customHeight="1" x14ac:dyDescent="0.3">
      <c r="A435" s="161" t="s">
        <v>6042</v>
      </c>
      <c r="B435" s="162" t="s">
        <v>6043</v>
      </c>
      <c r="C435" s="161" t="s">
        <v>2576</v>
      </c>
      <c r="D435" s="163">
        <v>18496.009999999998</v>
      </c>
    </row>
    <row r="436" spans="1:4" ht="18" customHeight="1" x14ac:dyDescent="0.3">
      <c r="A436" s="161" t="s">
        <v>6044</v>
      </c>
      <c r="B436" s="162" t="s">
        <v>6045</v>
      </c>
      <c r="C436" s="161" t="s">
        <v>2576</v>
      </c>
      <c r="D436" s="163">
        <v>19627.02</v>
      </c>
    </row>
    <row r="437" spans="1:4" ht="18" customHeight="1" x14ac:dyDescent="0.3">
      <c r="A437" s="161" t="s">
        <v>6046</v>
      </c>
      <c r="B437" s="162" t="s">
        <v>6047</v>
      </c>
      <c r="C437" s="161" t="s">
        <v>2576</v>
      </c>
      <c r="D437" s="163">
        <v>19461.78</v>
      </c>
    </row>
    <row r="438" spans="1:4" ht="18" customHeight="1" x14ac:dyDescent="0.3">
      <c r="A438" s="161" t="s">
        <v>6048</v>
      </c>
      <c r="B438" s="162" t="s">
        <v>6049</v>
      </c>
      <c r="C438" s="161" t="s">
        <v>2576</v>
      </c>
      <c r="D438" s="163">
        <v>20114.54</v>
      </c>
    </row>
    <row r="439" spans="1:4" ht="18" customHeight="1" x14ac:dyDescent="0.3">
      <c r="A439" s="161" t="s">
        <v>6050</v>
      </c>
      <c r="B439" s="162" t="s">
        <v>6051</v>
      </c>
      <c r="C439" s="161" t="s">
        <v>2576</v>
      </c>
      <c r="D439" s="163">
        <v>19946.5</v>
      </c>
    </row>
    <row r="440" spans="1:4" ht="18" customHeight="1" x14ac:dyDescent="0.3">
      <c r="A440" s="161" t="s">
        <v>6052</v>
      </c>
      <c r="B440" s="162" t="s">
        <v>6053</v>
      </c>
      <c r="C440" s="161" t="s">
        <v>2576</v>
      </c>
      <c r="D440" s="163">
        <v>20808.25</v>
      </c>
    </row>
    <row r="441" spans="1:4" ht="18" customHeight="1" x14ac:dyDescent="0.3">
      <c r="A441" s="161" t="s">
        <v>6054</v>
      </c>
      <c r="B441" s="162" t="s">
        <v>6055</v>
      </c>
      <c r="C441" s="161" t="s">
        <v>2576</v>
      </c>
      <c r="D441" s="163">
        <v>20634.61</v>
      </c>
    </row>
    <row r="442" spans="1:4" ht="18" customHeight="1" x14ac:dyDescent="0.3">
      <c r="A442" s="161" t="s">
        <v>6056</v>
      </c>
      <c r="B442" s="162" t="s">
        <v>6057</v>
      </c>
      <c r="C442" s="161" t="s">
        <v>2576</v>
      </c>
      <c r="D442" s="163">
        <v>21474.61</v>
      </c>
    </row>
    <row r="443" spans="1:4" ht="18" customHeight="1" x14ac:dyDescent="0.3">
      <c r="A443" s="161" t="s">
        <v>6058</v>
      </c>
      <c r="B443" s="162" t="s">
        <v>6059</v>
      </c>
      <c r="C443" s="161" t="s">
        <v>2576</v>
      </c>
      <c r="D443" s="163">
        <v>21299.57</v>
      </c>
    </row>
    <row r="444" spans="1:4" ht="18" customHeight="1" x14ac:dyDescent="0.3">
      <c r="A444" s="161" t="s">
        <v>6060</v>
      </c>
      <c r="B444" s="162" t="s">
        <v>6061</v>
      </c>
      <c r="C444" s="161" t="s">
        <v>2576</v>
      </c>
      <c r="D444" s="163">
        <v>22413.1</v>
      </c>
    </row>
    <row r="445" spans="1:4" ht="18" customHeight="1" x14ac:dyDescent="0.3">
      <c r="A445" s="161" t="s">
        <v>6062</v>
      </c>
      <c r="B445" s="162" t="s">
        <v>6063</v>
      </c>
      <c r="C445" s="161" t="s">
        <v>2576</v>
      </c>
      <c r="D445" s="163">
        <v>22233.86</v>
      </c>
    </row>
    <row r="446" spans="1:4" ht="18" customHeight="1" x14ac:dyDescent="0.3">
      <c r="A446" s="161" t="s">
        <v>6064</v>
      </c>
      <c r="B446" s="162" t="s">
        <v>6065</v>
      </c>
      <c r="C446" s="161" t="s">
        <v>2576</v>
      </c>
      <c r="D446" s="163">
        <v>23066.19</v>
      </c>
    </row>
    <row r="447" spans="1:4" ht="18" customHeight="1" x14ac:dyDescent="0.3">
      <c r="A447" s="161" t="s">
        <v>6066</v>
      </c>
      <c r="B447" s="162" t="s">
        <v>6067</v>
      </c>
      <c r="C447" s="161" t="s">
        <v>2576</v>
      </c>
      <c r="D447" s="163">
        <v>22884.14</v>
      </c>
    </row>
    <row r="448" spans="1:4" ht="18" customHeight="1" x14ac:dyDescent="0.3">
      <c r="A448" s="161" t="s">
        <v>6068</v>
      </c>
      <c r="B448" s="162" t="s">
        <v>6069</v>
      </c>
      <c r="C448" s="161" t="s">
        <v>2576</v>
      </c>
      <c r="D448" s="163">
        <v>28501.59</v>
      </c>
    </row>
    <row r="449" spans="1:4" ht="18" customHeight="1" x14ac:dyDescent="0.3">
      <c r="A449" s="161" t="s">
        <v>6070</v>
      </c>
      <c r="B449" s="162" t="s">
        <v>6071</v>
      </c>
      <c r="C449" s="161" t="s">
        <v>2576</v>
      </c>
      <c r="D449" s="163">
        <v>28313.94</v>
      </c>
    </row>
    <row r="450" spans="1:4" ht="18" customHeight="1" x14ac:dyDescent="0.3">
      <c r="A450" s="161" t="s">
        <v>6072</v>
      </c>
      <c r="B450" s="162" t="s">
        <v>6073</v>
      </c>
      <c r="C450" s="161" t="s">
        <v>2576</v>
      </c>
      <c r="D450" s="163">
        <v>30075.27</v>
      </c>
    </row>
    <row r="451" spans="1:4" ht="18" customHeight="1" x14ac:dyDescent="0.3">
      <c r="A451" s="161" t="s">
        <v>6074</v>
      </c>
      <c r="B451" s="162" t="s">
        <v>6075</v>
      </c>
      <c r="C451" s="161" t="s">
        <v>2576</v>
      </c>
      <c r="D451" s="163">
        <v>29884.82</v>
      </c>
    </row>
    <row r="452" spans="1:4" ht="18" customHeight="1" x14ac:dyDescent="0.3">
      <c r="A452" s="161" t="s">
        <v>6076</v>
      </c>
      <c r="B452" s="162" t="s">
        <v>6077</v>
      </c>
      <c r="C452" s="161" t="s">
        <v>2576</v>
      </c>
      <c r="D452" s="163">
        <v>30959.18</v>
      </c>
    </row>
    <row r="453" spans="1:4" ht="18" customHeight="1" x14ac:dyDescent="0.3">
      <c r="A453" s="161" t="s">
        <v>6078</v>
      </c>
      <c r="B453" s="162" t="s">
        <v>6079</v>
      </c>
      <c r="C453" s="161" t="s">
        <v>2576</v>
      </c>
      <c r="D453" s="163">
        <v>30763.13</v>
      </c>
    </row>
    <row r="454" spans="1:4" ht="18" customHeight="1" x14ac:dyDescent="0.3">
      <c r="A454" s="161" t="s">
        <v>6080</v>
      </c>
      <c r="B454" s="162" t="s">
        <v>6081</v>
      </c>
      <c r="C454" s="161" t="s">
        <v>2576</v>
      </c>
      <c r="D454" s="163">
        <v>31825.39</v>
      </c>
    </row>
    <row r="455" spans="1:4" ht="18" customHeight="1" x14ac:dyDescent="0.3">
      <c r="A455" s="161" t="s">
        <v>6082</v>
      </c>
      <c r="B455" s="162" t="s">
        <v>6083</v>
      </c>
      <c r="C455" s="161" t="s">
        <v>2576</v>
      </c>
      <c r="D455" s="163">
        <v>31625.14</v>
      </c>
    </row>
    <row r="456" spans="1:4" ht="18" customHeight="1" x14ac:dyDescent="0.3">
      <c r="A456" s="161" t="s">
        <v>6084</v>
      </c>
      <c r="B456" s="162" t="s">
        <v>6085</v>
      </c>
      <c r="C456" s="161" t="s">
        <v>2576</v>
      </c>
      <c r="D456" s="163">
        <v>32491.72</v>
      </c>
    </row>
    <row r="457" spans="1:4" ht="18" customHeight="1" x14ac:dyDescent="0.3">
      <c r="A457" s="161" t="s">
        <v>6086</v>
      </c>
      <c r="B457" s="162" t="s">
        <v>6087</v>
      </c>
      <c r="C457" s="161" t="s">
        <v>2576</v>
      </c>
      <c r="D457" s="163">
        <v>32288.67</v>
      </c>
    </row>
    <row r="458" spans="1:4" ht="18" customHeight="1" x14ac:dyDescent="0.3">
      <c r="A458" s="161" t="s">
        <v>6088</v>
      </c>
      <c r="B458" s="162" t="s">
        <v>6089</v>
      </c>
      <c r="C458" s="161" t="s">
        <v>2576</v>
      </c>
      <c r="D458" s="163">
        <v>34253.18</v>
      </c>
    </row>
    <row r="459" spans="1:4" ht="18" customHeight="1" x14ac:dyDescent="0.3">
      <c r="A459" s="161" t="s">
        <v>6090</v>
      </c>
      <c r="B459" s="162" t="s">
        <v>6091</v>
      </c>
      <c r="C459" s="161" t="s">
        <v>2576</v>
      </c>
      <c r="D459" s="163">
        <v>34048.720000000001</v>
      </c>
    </row>
    <row r="460" spans="1:4" ht="18" customHeight="1" x14ac:dyDescent="0.3">
      <c r="A460" s="161" t="s">
        <v>6092</v>
      </c>
      <c r="B460" s="162" t="s">
        <v>6093</v>
      </c>
      <c r="C460" s="161" t="s">
        <v>2576</v>
      </c>
      <c r="D460" s="163">
        <v>39587.01</v>
      </c>
    </row>
    <row r="461" spans="1:4" ht="18" customHeight="1" x14ac:dyDescent="0.3">
      <c r="A461" s="161" t="s">
        <v>6094</v>
      </c>
      <c r="B461" s="162" t="s">
        <v>6095</v>
      </c>
      <c r="C461" s="161" t="s">
        <v>2576</v>
      </c>
      <c r="D461" s="163">
        <v>39372.76</v>
      </c>
    </row>
    <row r="462" spans="1:4" ht="18" customHeight="1" x14ac:dyDescent="0.3">
      <c r="A462" s="161" t="s">
        <v>6096</v>
      </c>
      <c r="B462" s="162" t="s">
        <v>6097</v>
      </c>
      <c r="C462" s="161" t="s">
        <v>2576</v>
      </c>
      <c r="D462" s="163">
        <v>46587.199999999997</v>
      </c>
    </row>
    <row r="463" spans="1:4" ht="18" customHeight="1" x14ac:dyDescent="0.3">
      <c r="A463" s="161" t="s">
        <v>6098</v>
      </c>
      <c r="B463" s="162" t="s">
        <v>6099</v>
      </c>
      <c r="C463" s="161" t="s">
        <v>2576</v>
      </c>
      <c r="D463" s="163">
        <v>46367.35</v>
      </c>
    </row>
    <row r="464" spans="1:4" ht="18" customHeight="1" x14ac:dyDescent="0.3">
      <c r="A464" s="161" t="s">
        <v>6100</v>
      </c>
      <c r="B464" s="162" t="s">
        <v>6101</v>
      </c>
      <c r="C464" s="161" t="s">
        <v>2576</v>
      </c>
      <c r="D464" s="163">
        <v>47697.58</v>
      </c>
    </row>
    <row r="465" spans="1:4" ht="18" customHeight="1" x14ac:dyDescent="0.3">
      <c r="A465" s="161" t="s">
        <v>6102</v>
      </c>
      <c r="B465" s="162" t="s">
        <v>6103</v>
      </c>
      <c r="C465" s="161" t="s">
        <v>2576</v>
      </c>
      <c r="D465" s="163">
        <v>47473.52</v>
      </c>
    </row>
    <row r="466" spans="1:4" ht="18" customHeight="1" x14ac:dyDescent="0.3">
      <c r="A466" s="161" t="s">
        <v>6104</v>
      </c>
      <c r="B466" s="162" t="s">
        <v>6105</v>
      </c>
      <c r="C466" s="161" t="s">
        <v>2576</v>
      </c>
      <c r="D466" s="163">
        <v>49002.67</v>
      </c>
    </row>
    <row r="467" spans="1:4" ht="18" customHeight="1" x14ac:dyDescent="0.3">
      <c r="A467" s="161" t="s">
        <v>6106</v>
      </c>
      <c r="B467" s="162" t="s">
        <v>6107</v>
      </c>
      <c r="C467" s="161" t="s">
        <v>2576</v>
      </c>
      <c r="D467" s="163">
        <v>48771.61</v>
      </c>
    </row>
    <row r="468" spans="1:4" ht="18" customHeight="1" x14ac:dyDescent="0.3">
      <c r="A468" s="161" t="s">
        <v>6108</v>
      </c>
      <c r="B468" s="162" t="s">
        <v>6109</v>
      </c>
      <c r="C468" s="161" t="s">
        <v>2576</v>
      </c>
      <c r="D468" s="163">
        <v>7228.94</v>
      </c>
    </row>
    <row r="469" spans="1:4" ht="18" customHeight="1" x14ac:dyDescent="0.3">
      <c r="A469" s="161" t="s">
        <v>6110</v>
      </c>
      <c r="B469" s="162" t="s">
        <v>6111</v>
      </c>
      <c r="C469" s="161" t="s">
        <v>2576</v>
      </c>
      <c r="D469" s="163">
        <v>6419.31</v>
      </c>
    </row>
    <row r="470" spans="1:4" ht="18" customHeight="1" x14ac:dyDescent="0.3">
      <c r="A470" s="161" t="s">
        <v>6112</v>
      </c>
      <c r="B470" s="162" t="s">
        <v>6113</v>
      </c>
      <c r="C470" s="161" t="s">
        <v>2576</v>
      </c>
      <c r="D470" s="163">
        <v>7667.77</v>
      </c>
    </row>
    <row r="471" spans="1:4" ht="18" customHeight="1" x14ac:dyDescent="0.3">
      <c r="A471" s="161" t="s">
        <v>6114</v>
      </c>
      <c r="B471" s="162" t="s">
        <v>6115</v>
      </c>
      <c r="C471" s="161" t="s">
        <v>2576</v>
      </c>
      <c r="D471" s="163">
        <v>6858.14</v>
      </c>
    </row>
    <row r="472" spans="1:4" ht="18" customHeight="1" x14ac:dyDescent="0.3">
      <c r="A472" s="161" t="s">
        <v>6116</v>
      </c>
      <c r="B472" s="162" t="s">
        <v>6117</v>
      </c>
      <c r="C472" s="161" t="s">
        <v>2576</v>
      </c>
      <c r="D472" s="163">
        <v>8451.75</v>
      </c>
    </row>
    <row r="473" spans="1:4" ht="18" customHeight="1" x14ac:dyDescent="0.3">
      <c r="A473" s="161" t="s">
        <v>6118</v>
      </c>
      <c r="B473" s="162" t="s">
        <v>6119</v>
      </c>
      <c r="C473" s="161" t="s">
        <v>2576</v>
      </c>
      <c r="D473" s="163">
        <v>7642.13</v>
      </c>
    </row>
    <row r="474" spans="1:4" ht="18" customHeight="1" x14ac:dyDescent="0.3">
      <c r="A474" s="161" t="s">
        <v>6120</v>
      </c>
      <c r="B474" s="162" t="s">
        <v>6121</v>
      </c>
      <c r="C474" s="161" t="s">
        <v>2576</v>
      </c>
      <c r="D474" s="163">
        <v>6975.61</v>
      </c>
    </row>
    <row r="475" spans="1:4" ht="18" customHeight="1" x14ac:dyDescent="0.3">
      <c r="A475" s="161" t="s">
        <v>6122</v>
      </c>
      <c r="B475" s="162" t="s">
        <v>6123</v>
      </c>
      <c r="C475" s="161" t="s">
        <v>2576</v>
      </c>
      <c r="D475" s="163">
        <v>6116.75</v>
      </c>
    </row>
    <row r="476" spans="1:4" ht="18" customHeight="1" x14ac:dyDescent="0.3">
      <c r="A476" s="161" t="s">
        <v>6124</v>
      </c>
      <c r="B476" s="162" t="s">
        <v>6125</v>
      </c>
      <c r="C476" s="161" t="s">
        <v>2576</v>
      </c>
      <c r="D476" s="163">
        <v>7414.44</v>
      </c>
    </row>
    <row r="477" spans="1:4" ht="18" customHeight="1" x14ac:dyDescent="0.3">
      <c r="A477" s="161" t="s">
        <v>6126</v>
      </c>
      <c r="B477" s="162" t="s">
        <v>6127</v>
      </c>
      <c r="C477" s="161" t="s">
        <v>2576</v>
      </c>
      <c r="D477" s="163">
        <v>6555.58</v>
      </c>
    </row>
    <row r="478" spans="1:4" ht="18" customHeight="1" x14ac:dyDescent="0.3">
      <c r="A478" s="161" t="s">
        <v>6128</v>
      </c>
      <c r="B478" s="162" t="s">
        <v>6129</v>
      </c>
      <c r="C478" s="161" t="s">
        <v>2576</v>
      </c>
      <c r="D478" s="163">
        <v>8198.43</v>
      </c>
    </row>
    <row r="479" spans="1:4" ht="18" customHeight="1" x14ac:dyDescent="0.3">
      <c r="A479" s="161" t="s">
        <v>6130</v>
      </c>
      <c r="B479" s="162" t="s">
        <v>6131</v>
      </c>
      <c r="C479" s="161" t="s">
        <v>2576</v>
      </c>
      <c r="D479" s="163">
        <v>7339.56</v>
      </c>
    </row>
    <row r="480" spans="1:4" ht="18" customHeight="1" x14ac:dyDescent="0.3">
      <c r="A480" s="161" t="s">
        <v>6132</v>
      </c>
      <c r="B480" s="162" t="s">
        <v>6133</v>
      </c>
      <c r="C480" s="161" t="s">
        <v>2576</v>
      </c>
      <c r="D480" s="163">
        <v>8197.34</v>
      </c>
    </row>
    <row r="481" spans="1:4" ht="18" customHeight="1" x14ac:dyDescent="0.3">
      <c r="A481" s="161" t="s">
        <v>6134</v>
      </c>
      <c r="B481" s="162" t="s">
        <v>6135</v>
      </c>
      <c r="C481" s="161" t="s">
        <v>2576</v>
      </c>
      <c r="D481" s="163">
        <v>7322.4</v>
      </c>
    </row>
    <row r="482" spans="1:4" ht="18" customHeight="1" x14ac:dyDescent="0.3">
      <c r="A482" s="161" t="s">
        <v>6136</v>
      </c>
      <c r="B482" s="162" t="s">
        <v>6137</v>
      </c>
      <c r="C482" s="161" t="s">
        <v>2576</v>
      </c>
      <c r="D482" s="163">
        <v>8770.51</v>
      </c>
    </row>
    <row r="483" spans="1:4" ht="18" customHeight="1" x14ac:dyDescent="0.3">
      <c r="A483" s="161" t="s">
        <v>6138</v>
      </c>
      <c r="B483" s="162" t="s">
        <v>6139</v>
      </c>
      <c r="C483" s="161" t="s">
        <v>2576</v>
      </c>
      <c r="D483" s="163">
        <v>7895.57</v>
      </c>
    </row>
    <row r="484" spans="1:4" ht="18" customHeight="1" x14ac:dyDescent="0.3">
      <c r="A484" s="161" t="s">
        <v>6140</v>
      </c>
      <c r="B484" s="162" t="s">
        <v>6141</v>
      </c>
      <c r="C484" s="161" t="s">
        <v>2576</v>
      </c>
      <c r="D484" s="163">
        <v>9794.49</v>
      </c>
    </row>
    <row r="485" spans="1:4" ht="18" customHeight="1" x14ac:dyDescent="0.3">
      <c r="A485" s="161" t="s">
        <v>6142</v>
      </c>
      <c r="B485" s="162" t="s">
        <v>6143</v>
      </c>
      <c r="C485" s="161" t="s">
        <v>2576</v>
      </c>
      <c r="D485" s="163">
        <v>8919.5499999999993</v>
      </c>
    </row>
    <row r="486" spans="1:4" ht="18" customHeight="1" x14ac:dyDescent="0.3">
      <c r="A486" s="161" t="s">
        <v>6144</v>
      </c>
      <c r="B486" s="162" t="s">
        <v>6145</v>
      </c>
      <c r="C486" s="161" t="s">
        <v>2576</v>
      </c>
      <c r="D486" s="163">
        <v>7911.82</v>
      </c>
    </row>
    <row r="487" spans="1:4" ht="18" customHeight="1" x14ac:dyDescent="0.3">
      <c r="A487" s="161" t="s">
        <v>6146</v>
      </c>
      <c r="B487" s="162" t="s">
        <v>6147</v>
      </c>
      <c r="C487" s="161" t="s">
        <v>2576</v>
      </c>
      <c r="D487" s="163">
        <v>6978.87</v>
      </c>
    </row>
    <row r="488" spans="1:4" ht="18" customHeight="1" x14ac:dyDescent="0.3">
      <c r="A488" s="161" t="s">
        <v>6148</v>
      </c>
      <c r="B488" s="162" t="s">
        <v>6149</v>
      </c>
      <c r="C488" s="161" t="s">
        <v>2576</v>
      </c>
      <c r="D488" s="163">
        <v>8484.99</v>
      </c>
    </row>
    <row r="489" spans="1:4" ht="18" customHeight="1" x14ac:dyDescent="0.3">
      <c r="A489" s="161" t="s">
        <v>6150</v>
      </c>
      <c r="B489" s="162" t="s">
        <v>6151</v>
      </c>
      <c r="C489" s="161" t="s">
        <v>2576</v>
      </c>
      <c r="D489" s="163">
        <v>7552.04</v>
      </c>
    </row>
    <row r="490" spans="1:4" ht="18" customHeight="1" x14ac:dyDescent="0.3">
      <c r="A490" s="161" t="s">
        <v>6152</v>
      </c>
      <c r="B490" s="162" t="s">
        <v>6153</v>
      </c>
      <c r="C490" s="161" t="s">
        <v>2576</v>
      </c>
      <c r="D490" s="163">
        <v>9508.9699999999993</v>
      </c>
    </row>
    <row r="491" spans="1:4" ht="18" customHeight="1" x14ac:dyDescent="0.3">
      <c r="A491" s="161" t="s">
        <v>6154</v>
      </c>
      <c r="B491" s="162" t="s">
        <v>6155</v>
      </c>
      <c r="C491" s="161" t="s">
        <v>2576</v>
      </c>
      <c r="D491" s="163">
        <v>8576.02</v>
      </c>
    </row>
    <row r="492" spans="1:4" ht="18" customHeight="1" x14ac:dyDescent="0.3">
      <c r="A492" s="161" t="s">
        <v>6156</v>
      </c>
      <c r="B492" s="162" t="s">
        <v>6157</v>
      </c>
      <c r="C492" s="161" t="s">
        <v>2576</v>
      </c>
      <c r="D492" s="163">
        <v>9773.0400000000009</v>
      </c>
    </row>
    <row r="493" spans="1:4" ht="18" customHeight="1" x14ac:dyDescent="0.3">
      <c r="A493" s="161" t="s">
        <v>6158</v>
      </c>
      <c r="B493" s="162" t="s">
        <v>6159</v>
      </c>
      <c r="C493" s="161" t="s">
        <v>2576</v>
      </c>
      <c r="D493" s="163">
        <v>8846.3700000000008</v>
      </c>
    </row>
    <row r="494" spans="1:4" ht="18" customHeight="1" x14ac:dyDescent="0.3">
      <c r="A494" s="161" t="s">
        <v>6160</v>
      </c>
      <c r="B494" s="162" t="s">
        <v>6161</v>
      </c>
      <c r="C494" s="161" t="s">
        <v>2576</v>
      </c>
      <c r="D494" s="163">
        <v>10498.45</v>
      </c>
    </row>
    <row r="495" spans="1:4" ht="18" customHeight="1" x14ac:dyDescent="0.3">
      <c r="A495" s="161" t="s">
        <v>6162</v>
      </c>
      <c r="B495" s="162" t="s">
        <v>6163</v>
      </c>
      <c r="C495" s="161" t="s">
        <v>2576</v>
      </c>
      <c r="D495" s="163">
        <v>9571.7800000000007</v>
      </c>
    </row>
    <row r="496" spans="1:4" ht="18" customHeight="1" x14ac:dyDescent="0.3">
      <c r="A496" s="161" t="s">
        <v>6164</v>
      </c>
      <c r="B496" s="162" t="s">
        <v>6165</v>
      </c>
      <c r="C496" s="161" t="s">
        <v>2576</v>
      </c>
      <c r="D496" s="163">
        <v>11794.43</v>
      </c>
    </row>
    <row r="497" spans="1:4" ht="18" customHeight="1" x14ac:dyDescent="0.3">
      <c r="A497" s="161" t="s">
        <v>6166</v>
      </c>
      <c r="B497" s="162" t="s">
        <v>6167</v>
      </c>
      <c r="C497" s="161" t="s">
        <v>2576</v>
      </c>
      <c r="D497" s="163">
        <v>10867.76</v>
      </c>
    </row>
    <row r="498" spans="1:4" ht="18" customHeight="1" x14ac:dyDescent="0.3">
      <c r="A498" s="161" t="s">
        <v>6168</v>
      </c>
      <c r="B498" s="162" t="s">
        <v>6169</v>
      </c>
      <c r="C498" s="161" t="s">
        <v>2576</v>
      </c>
      <c r="D498" s="163">
        <v>9440.2800000000007</v>
      </c>
    </row>
    <row r="499" spans="1:4" ht="18" customHeight="1" x14ac:dyDescent="0.3">
      <c r="A499" s="161" t="s">
        <v>6170</v>
      </c>
      <c r="B499" s="162" t="s">
        <v>6171</v>
      </c>
      <c r="C499" s="161" t="s">
        <v>2576</v>
      </c>
      <c r="D499" s="163">
        <v>8439.7900000000009</v>
      </c>
    </row>
    <row r="500" spans="1:4" ht="18" customHeight="1" x14ac:dyDescent="0.3">
      <c r="A500" s="161" t="s">
        <v>6172</v>
      </c>
      <c r="B500" s="162" t="s">
        <v>6173</v>
      </c>
      <c r="C500" s="161" t="s">
        <v>2576</v>
      </c>
      <c r="D500" s="163">
        <v>10165.700000000001</v>
      </c>
    </row>
    <row r="501" spans="1:4" ht="18" customHeight="1" x14ac:dyDescent="0.3">
      <c r="A501" s="161" t="s">
        <v>6174</v>
      </c>
      <c r="B501" s="162" t="s">
        <v>6175</v>
      </c>
      <c r="C501" s="161" t="s">
        <v>2576</v>
      </c>
      <c r="D501" s="163">
        <v>9165.2000000000007</v>
      </c>
    </row>
    <row r="502" spans="1:4" ht="18" customHeight="1" x14ac:dyDescent="0.3">
      <c r="A502" s="161" t="s">
        <v>6176</v>
      </c>
      <c r="B502" s="162" t="s">
        <v>6177</v>
      </c>
      <c r="C502" s="161" t="s">
        <v>2576</v>
      </c>
      <c r="D502" s="163">
        <v>11461.68</v>
      </c>
    </row>
    <row r="503" spans="1:4" ht="18" customHeight="1" x14ac:dyDescent="0.3">
      <c r="A503" s="161" t="s">
        <v>6178</v>
      </c>
      <c r="B503" s="162" t="s">
        <v>6179</v>
      </c>
      <c r="C503" s="161" t="s">
        <v>2576</v>
      </c>
      <c r="D503" s="163">
        <v>10461.18</v>
      </c>
    </row>
    <row r="504" spans="1:4" ht="18" customHeight="1" x14ac:dyDescent="0.3">
      <c r="A504" s="161" t="s">
        <v>6180</v>
      </c>
      <c r="B504" s="162" t="s">
        <v>6181</v>
      </c>
      <c r="C504" s="161" t="s">
        <v>2576</v>
      </c>
      <c r="D504" s="163">
        <v>11128.25</v>
      </c>
    </row>
    <row r="505" spans="1:4" ht="18" customHeight="1" x14ac:dyDescent="0.3">
      <c r="A505" s="161" t="s">
        <v>6182</v>
      </c>
      <c r="B505" s="162" t="s">
        <v>6183</v>
      </c>
      <c r="C505" s="161" t="s">
        <v>2576</v>
      </c>
      <c r="D505" s="163">
        <v>10058.58</v>
      </c>
    </row>
    <row r="506" spans="1:4" ht="18" customHeight="1" x14ac:dyDescent="0.3">
      <c r="A506" s="161" t="s">
        <v>6184</v>
      </c>
      <c r="B506" s="162" t="s">
        <v>6185</v>
      </c>
      <c r="C506" s="161" t="s">
        <v>2576</v>
      </c>
      <c r="D506" s="163">
        <v>12023.82</v>
      </c>
    </row>
    <row r="507" spans="1:4" ht="18" customHeight="1" x14ac:dyDescent="0.3">
      <c r="A507" s="161" t="s">
        <v>6186</v>
      </c>
      <c r="B507" s="162" t="s">
        <v>6187</v>
      </c>
      <c r="C507" s="161" t="s">
        <v>2576</v>
      </c>
      <c r="D507" s="163">
        <v>10954.15</v>
      </c>
    </row>
    <row r="508" spans="1:4" ht="18" customHeight="1" x14ac:dyDescent="0.3">
      <c r="A508" s="161" t="s">
        <v>6188</v>
      </c>
      <c r="B508" s="162" t="s">
        <v>6189</v>
      </c>
      <c r="C508" s="161" t="s">
        <v>2576</v>
      </c>
      <c r="D508" s="163">
        <v>13623.79</v>
      </c>
    </row>
    <row r="509" spans="1:4" ht="18" customHeight="1" x14ac:dyDescent="0.3">
      <c r="A509" s="161" t="s">
        <v>6190</v>
      </c>
      <c r="B509" s="162" t="s">
        <v>6191</v>
      </c>
      <c r="C509" s="161" t="s">
        <v>2576</v>
      </c>
      <c r="D509" s="163">
        <v>12554.12</v>
      </c>
    </row>
    <row r="510" spans="1:4" ht="18" customHeight="1" x14ac:dyDescent="0.3">
      <c r="A510" s="161" t="s">
        <v>6192</v>
      </c>
      <c r="B510" s="162" t="s">
        <v>6193</v>
      </c>
      <c r="C510" s="161" t="s">
        <v>2576</v>
      </c>
      <c r="D510" s="163">
        <v>10748.26</v>
      </c>
    </row>
    <row r="511" spans="1:4" ht="18" customHeight="1" x14ac:dyDescent="0.3">
      <c r="A511" s="161" t="s">
        <v>6194</v>
      </c>
      <c r="B511" s="162" t="s">
        <v>6195</v>
      </c>
      <c r="C511" s="161" t="s">
        <v>2576</v>
      </c>
      <c r="D511" s="163">
        <v>9595.2800000000007</v>
      </c>
    </row>
    <row r="512" spans="1:4" ht="18" customHeight="1" x14ac:dyDescent="0.3">
      <c r="A512" s="161" t="s">
        <v>6196</v>
      </c>
      <c r="B512" s="162" t="s">
        <v>6197</v>
      </c>
      <c r="C512" s="161" t="s">
        <v>2576</v>
      </c>
      <c r="D512" s="163">
        <v>11643.83</v>
      </c>
    </row>
    <row r="513" spans="1:4" ht="18" customHeight="1" x14ac:dyDescent="0.3">
      <c r="A513" s="161" t="s">
        <v>6198</v>
      </c>
      <c r="B513" s="162" t="s">
        <v>6199</v>
      </c>
      <c r="C513" s="161" t="s">
        <v>2576</v>
      </c>
      <c r="D513" s="163">
        <v>10490.85</v>
      </c>
    </row>
    <row r="514" spans="1:4" ht="18" customHeight="1" x14ac:dyDescent="0.3">
      <c r="A514" s="161" t="s">
        <v>6200</v>
      </c>
      <c r="B514" s="162" t="s">
        <v>6201</v>
      </c>
      <c r="C514" s="161" t="s">
        <v>2576</v>
      </c>
      <c r="D514" s="163">
        <v>13243.81</v>
      </c>
    </row>
    <row r="515" spans="1:4" ht="18" customHeight="1" x14ac:dyDescent="0.3">
      <c r="A515" s="161" t="s">
        <v>6202</v>
      </c>
      <c r="B515" s="162" t="s">
        <v>6203</v>
      </c>
      <c r="C515" s="161" t="s">
        <v>2576</v>
      </c>
      <c r="D515" s="163">
        <v>12090.82</v>
      </c>
    </row>
    <row r="516" spans="1:4" ht="18" customHeight="1" x14ac:dyDescent="0.3">
      <c r="A516" s="161" t="s">
        <v>6204</v>
      </c>
      <c r="B516" s="162" t="s">
        <v>6205</v>
      </c>
      <c r="C516" s="161" t="s">
        <v>2576</v>
      </c>
      <c r="D516" s="163">
        <v>12557.46</v>
      </c>
    </row>
    <row r="517" spans="1:4" ht="18" customHeight="1" x14ac:dyDescent="0.3">
      <c r="A517" s="161" t="s">
        <v>6206</v>
      </c>
      <c r="B517" s="162" t="s">
        <v>6207</v>
      </c>
      <c r="C517" s="161" t="s">
        <v>2576</v>
      </c>
      <c r="D517" s="163">
        <v>11381.4</v>
      </c>
    </row>
    <row r="518" spans="1:4" ht="18" customHeight="1" x14ac:dyDescent="0.3">
      <c r="A518" s="161" t="s">
        <v>6208</v>
      </c>
      <c r="B518" s="162" t="s">
        <v>6209</v>
      </c>
      <c r="C518" s="161" t="s">
        <v>2576</v>
      </c>
      <c r="D518" s="163">
        <v>13641.1</v>
      </c>
    </row>
    <row r="519" spans="1:4" ht="18" customHeight="1" x14ac:dyDescent="0.3">
      <c r="A519" s="161" t="s">
        <v>6210</v>
      </c>
      <c r="B519" s="162" t="s">
        <v>6211</v>
      </c>
      <c r="C519" s="161" t="s">
        <v>2576</v>
      </c>
      <c r="D519" s="163">
        <v>12465.04</v>
      </c>
    </row>
    <row r="520" spans="1:4" ht="18" customHeight="1" x14ac:dyDescent="0.3">
      <c r="A520" s="161" t="s">
        <v>6212</v>
      </c>
      <c r="B520" s="162" t="s">
        <v>6213</v>
      </c>
      <c r="C520" s="161" t="s">
        <v>2576</v>
      </c>
      <c r="D520" s="163">
        <v>15577.07</v>
      </c>
    </row>
    <row r="521" spans="1:4" ht="18" customHeight="1" x14ac:dyDescent="0.3">
      <c r="A521" s="161" t="s">
        <v>6214</v>
      </c>
      <c r="B521" s="162" t="s">
        <v>6215</v>
      </c>
      <c r="C521" s="161" t="s">
        <v>2576</v>
      </c>
      <c r="D521" s="163">
        <v>14401.01</v>
      </c>
    </row>
    <row r="522" spans="1:4" ht="18" customHeight="1" x14ac:dyDescent="0.3">
      <c r="A522" s="161" t="s">
        <v>6216</v>
      </c>
      <c r="B522" s="162" t="s">
        <v>6217</v>
      </c>
      <c r="C522" s="161" t="s">
        <v>2576</v>
      </c>
      <c r="D522" s="163">
        <v>12138.84</v>
      </c>
    </row>
    <row r="523" spans="1:4" ht="18" customHeight="1" x14ac:dyDescent="0.3">
      <c r="A523" s="161" t="s">
        <v>6218</v>
      </c>
      <c r="B523" s="162" t="s">
        <v>6219</v>
      </c>
      <c r="C523" s="161" t="s">
        <v>2576</v>
      </c>
      <c r="D523" s="163">
        <v>10870.83</v>
      </c>
    </row>
    <row r="524" spans="1:4" ht="18" customHeight="1" x14ac:dyDescent="0.3">
      <c r="A524" s="161" t="s">
        <v>6220</v>
      </c>
      <c r="B524" s="162" t="s">
        <v>6221</v>
      </c>
      <c r="C524" s="161" t="s">
        <v>2576</v>
      </c>
      <c r="D524" s="163">
        <v>13222.48</v>
      </c>
    </row>
    <row r="525" spans="1:4" ht="18" customHeight="1" x14ac:dyDescent="0.3">
      <c r="A525" s="161" t="s">
        <v>6222</v>
      </c>
      <c r="B525" s="162" t="s">
        <v>6223</v>
      </c>
      <c r="C525" s="161" t="s">
        <v>2576</v>
      </c>
      <c r="D525" s="163">
        <v>11954.47</v>
      </c>
    </row>
    <row r="526" spans="1:4" ht="18" customHeight="1" x14ac:dyDescent="0.3">
      <c r="A526" s="161" t="s">
        <v>6224</v>
      </c>
      <c r="B526" s="162" t="s">
        <v>6225</v>
      </c>
      <c r="C526" s="161" t="s">
        <v>2576</v>
      </c>
      <c r="D526" s="163">
        <v>15158.45</v>
      </c>
    </row>
    <row r="527" spans="1:4" ht="18" customHeight="1" x14ac:dyDescent="0.3">
      <c r="A527" s="161" t="s">
        <v>6226</v>
      </c>
      <c r="B527" s="162" t="s">
        <v>6227</v>
      </c>
      <c r="C527" s="161" t="s">
        <v>2576</v>
      </c>
      <c r="D527" s="163">
        <v>13890.44</v>
      </c>
    </row>
    <row r="528" spans="1:4" ht="18" customHeight="1" x14ac:dyDescent="0.3">
      <c r="A528" s="161" t="s">
        <v>6228</v>
      </c>
      <c r="B528" s="162" t="s">
        <v>6229</v>
      </c>
      <c r="C528" s="161" t="s">
        <v>2576</v>
      </c>
      <c r="D528" s="163">
        <v>16249.39</v>
      </c>
    </row>
    <row r="529" spans="1:4" ht="18" customHeight="1" x14ac:dyDescent="0.3">
      <c r="A529" s="161" t="s">
        <v>6230</v>
      </c>
      <c r="B529" s="162" t="s">
        <v>6231</v>
      </c>
      <c r="C529" s="161" t="s">
        <v>2576</v>
      </c>
      <c r="D529" s="163">
        <v>12864.62</v>
      </c>
    </row>
    <row r="530" spans="1:4" ht="18" customHeight="1" x14ac:dyDescent="0.3">
      <c r="A530" s="161" t="s">
        <v>6232</v>
      </c>
      <c r="B530" s="162" t="s">
        <v>6233</v>
      </c>
      <c r="C530" s="161" t="s">
        <v>2576</v>
      </c>
      <c r="D530" s="163">
        <v>17539.009999999998</v>
      </c>
    </row>
    <row r="531" spans="1:4" ht="18" customHeight="1" x14ac:dyDescent="0.3">
      <c r="A531" s="161" t="s">
        <v>6234</v>
      </c>
      <c r="B531" s="162" t="s">
        <v>6235</v>
      </c>
      <c r="C531" s="161" t="s">
        <v>2576</v>
      </c>
      <c r="D531" s="163">
        <v>14154.24</v>
      </c>
    </row>
    <row r="532" spans="1:4" ht="18" customHeight="1" x14ac:dyDescent="0.3">
      <c r="A532" s="161" t="s">
        <v>6236</v>
      </c>
      <c r="B532" s="162" t="s">
        <v>6237</v>
      </c>
      <c r="C532" s="161" t="s">
        <v>2576</v>
      </c>
      <c r="D532" s="163">
        <v>19842.97</v>
      </c>
    </row>
    <row r="533" spans="1:4" ht="18" customHeight="1" x14ac:dyDescent="0.3">
      <c r="A533" s="161" t="s">
        <v>6238</v>
      </c>
      <c r="B533" s="162" t="s">
        <v>6239</v>
      </c>
      <c r="C533" s="161" t="s">
        <v>2576</v>
      </c>
      <c r="D533" s="163">
        <v>16458.2</v>
      </c>
    </row>
    <row r="534" spans="1:4" ht="18" customHeight="1" x14ac:dyDescent="0.3">
      <c r="A534" s="161" t="s">
        <v>6240</v>
      </c>
      <c r="B534" s="162" t="s">
        <v>6241</v>
      </c>
      <c r="C534" s="161" t="s">
        <v>2576</v>
      </c>
      <c r="D534" s="163">
        <v>15367.26</v>
      </c>
    </row>
    <row r="535" spans="1:4" ht="18" customHeight="1" x14ac:dyDescent="0.3">
      <c r="A535" s="161" t="s">
        <v>6242</v>
      </c>
      <c r="B535" s="162" t="s">
        <v>6243</v>
      </c>
      <c r="C535" s="161" t="s">
        <v>2576</v>
      </c>
      <c r="D535" s="163">
        <v>12300.46</v>
      </c>
    </row>
    <row r="536" spans="1:4" ht="18" customHeight="1" x14ac:dyDescent="0.3">
      <c r="A536" s="161" t="s">
        <v>6244</v>
      </c>
      <c r="B536" s="162" t="s">
        <v>6245</v>
      </c>
      <c r="C536" s="161" t="s">
        <v>2576</v>
      </c>
      <c r="D536" s="163">
        <v>16656.88</v>
      </c>
    </row>
    <row r="537" spans="1:4" ht="18" customHeight="1" x14ac:dyDescent="0.3">
      <c r="A537" s="161" t="s">
        <v>6246</v>
      </c>
      <c r="B537" s="162" t="s">
        <v>6247</v>
      </c>
      <c r="C537" s="161" t="s">
        <v>2576</v>
      </c>
      <c r="D537" s="163">
        <v>13590.08</v>
      </c>
    </row>
    <row r="538" spans="1:4" ht="18" customHeight="1" x14ac:dyDescent="0.3">
      <c r="A538" s="161" t="s">
        <v>6248</v>
      </c>
      <c r="B538" s="162" t="s">
        <v>6249</v>
      </c>
      <c r="C538" s="161" t="s">
        <v>2576</v>
      </c>
      <c r="D538" s="163">
        <v>18960.84</v>
      </c>
    </row>
    <row r="539" spans="1:4" ht="18" customHeight="1" x14ac:dyDescent="0.3">
      <c r="A539" s="161" t="s">
        <v>6250</v>
      </c>
      <c r="B539" s="162" t="s">
        <v>6251</v>
      </c>
      <c r="C539" s="161" t="s">
        <v>2576</v>
      </c>
      <c r="D539" s="163">
        <v>15894.04</v>
      </c>
    </row>
    <row r="540" spans="1:4" ht="18" customHeight="1" x14ac:dyDescent="0.3">
      <c r="A540" s="161" t="s">
        <v>6252</v>
      </c>
      <c r="B540" s="162" t="s">
        <v>6253</v>
      </c>
      <c r="C540" s="161" t="s">
        <v>2576</v>
      </c>
      <c r="D540" s="163">
        <v>17781.52</v>
      </c>
    </row>
    <row r="541" spans="1:4" ht="18" customHeight="1" x14ac:dyDescent="0.3">
      <c r="A541" s="161" t="s">
        <v>6254</v>
      </c>
      <c r="B541" s="162" t="s">
        <v>6255</v>
      </c>
      <c r="C541" s="161" t="s">
        <v>2576</v>
      </c>
      <c r="D541" s="163">
        <v>14082.43</v>
      </c>
    </row>
    <row r="542" spans="1:4" ht="18" customHeight="1" x14ac:dyDescent="0.3">
      <c r="A542" s="161" t="s">
        <v>6256</v>
      </c>
      <c r="B542" s="162" t="s">
        <v>6257</v>
      </c>
      <c r="C542" s="161" t="s">
        <v>2576</v>
      </c>
      <c r="D542" s="163">
        <v>19295.03</v>
      </c>
    </row>
    <row r="543" spans="1:4" ht="18" customHeight="1" x14ac:dyDescent="0.3">
      <c r="A543" s="161" t="s">
        <v>6258</v>
      </c>
      <c r="B543" s="162" t="s">
        <v>6259</v>
      </c>
      <c r="C543" s="161" t="s">
        <v>2576</v>
      </c>
      <c r="D543" s="163">
        <v>15595.94</v>
      </c>
    </row>
    <row r="544" spans="1:4" ht="18" customHeight="1" x14ac:dyDescent="0.3">
      <c r="A544" s="161" t="s">
        <v>6260</v>
      </c>
      <c r="B544" s="162" t="s">
        <v>6261</v>
      </c>
      <c r="C544" s="161" t="s">
        <v>2576</v>
      </c>
      <c r="D544" s="163">
        <v>21998.99</v>
      </c>
    </row>
    <row r="545" spans="1:4" ht="18" customHeight="1" x14ac:dyDescent="0.3">
      <c r="A545" s="161" t="s">
        <v>6262</v>
      </c>
      <c r="B545" s="162" t="s">
        <v>6263</v>
      </c>
      <c r="C545" s="161" t="s">
        <v>2576</v>
      </c>
      <c r="D545" s="163">
        <v>18299.900000000001</v>
      </c>
    </row>
    <row r="546" spans="1:4" ht="18" customHeight="1" x14ac:dyDescent="0.3">
      <c r="A546" s="161" t="s">
        <v>6264</v>
      </c>
      <c r="B546" s="162" t="s">
        <v>6265</v>
      </c>
      <c r="C546" s="161" t="s">
        <v>2576</v>
      </c>
      <c r="D546" s="163">
        <v>16826.7</v>
      </c>
    </row>
    <row r="547" spans="1:4" ht="18" customHeight="1" x14ac:dyDescent="0.3">
      <c r="A547" s="161" t="s">
        <v>6266</v>
      </c>
      <c r="B547" s="162" t="s">
        <v>6267</v>
      </c>
      <c r="C547" s="161" t="s">
        <v>2576</v>
      </c>
      <c r="D547" s="163">
        <v>13474.16</v>
      </c>
    </row>
    <row r="548" spans="1:4" ht="18" customHeight="1" x14ac:dyDescent="0.3">
      <c r="A548" s="161" t="s">
        <v>6268</v>
      </c>
      <c r="B548" s="162" t="s">
        <v>6269</v>
      </c>
      <c r="C548" s="161" t="s">
        <v>2576</v>
      </c>
      <c r="D548" s="163">
        <v>18340.22</v>
      </c>
    </row>
    <row r="549" spans="1:4" ht="18" customHeight="1" x14ac:dyDescent="0.3">
      <c r="A549" s="161" t="s">
        <v>6270</v>
      </c>
      <c r="B549" s="162" t="s">
        <v>6271</v>
      </c>
      <c r="C549" s="161" t="s">
        <v>2576</v>
      </c>
      <c r="D549" s="163">
        <v>14987.67</v>
      </c>
    </row>
    <row r="550" spans="1:4" ht="18" customHeight="1" x14ac:dyDescent="0.3">
      <c r="A550" s="161" t="s">
        <v>6272</v>
      </c>
      <c r="B550" s="162" t="s">
        <v>6273</v>
      </c>
      <c r="C550" s="161" t="s">
        <v>2576</v>
      </c>
      <c r="D550" s="163">
        <v>21044.17</v>
      </c>
    </row>
    <row r="551" spans="1:4" ht="18" customHeight="1" x14ac:dyDescent="0.3">
      <c r="A551" s="161" t="s">
        <v>6274</v>
      </c>
      <c r="B551" s="162" t="s">
        <v>6275</v>
      </c>
      <c r="C551" s="161" t="s">
        <v>2576</v>
      </c>
      <c r="D551" s="163">
        <v>17691.63</v>
      </c>
    </row>
    <row r="552" spans="1:4" ht="18" customHeight="1" x14ac:dyDescent="0.3">
      <c r="A552" s="161" t="s">
        <v>6276</v>
      </c>
      <c r="B552" s="162" t="s">
        <v>6277</v>
      </c>
      <c r="C552" s="161" t="s">
        <v>2576</v>
      </c>
      <c r="D552" s="163">
        <v>19668.32</v>
      </c>
    </row>
    <row r="553" spans="1:4" ht="18" customHeight="1" x14ac:dyDescent="0.3">
      <c r="A553" s="161" t="s">
        <v>6278</v>
      </c>
      <c r="B553" s="162" t="s">
        <v>6279</v>
      </c>
      <c r="C553" s="161" t="s">
        <v>2576</v>
      </c>
      <c r="D553" s="163">
        <v>15619.14</v>
      </c>
    </row>
    <row r="554" spans="1:4" ht="18" customHeight="1" x14ac:dyDescent="0.3">
      <c r="A554" s="161" t="s">
        <v>6280</v>
      </c>
      <c r="B554" s="162" t="s">
        <v>6281</v>
      </c>
      <c r="C554" s="161" t="s">
        <v>2576</v>
      </c>
      <c r="D554" s="163">
        <v>21423.63</v>
      </c>
    </row>
    <row r="555" spans="1:4" ht="18" customHeight="1" x14ac:dyDescent="0.3">
      <c r="A555" s="161" t="s">
        <v>6282</v>
      </c>
      <c r="B555" s="162" t="s">
        <v>6283</v>
      </c>
      <c r="C555" s="161" t="s">
        <v>2576</v>
      </c>
      <c r="D555" s="163">
        <v>17374.46</v>
      </c>
    </row>
    <row r="556" spans="1:4" ht="18" customHeight="1" x14ac:dyDescent="0.3">
      <c r="A556" s="161" t="s">
        <v>6284</v>
      </c>
      <c r="B556" s="162" t="s">
        <v>6285</v>
      </c>
      <c r="C556" s="161" t="s">
        <v>2576</v>
      </c>
      <c r="D556" s="163">
        <v>24559.58</v>
      </c>
    </row>
    <row r="557" spans="1:4" ht="18" customHeight="1" x14ac:dyDescent="0.3">
      <c r="A557" s="161" t="s">
        <v>6286</v>
      </c>
      <c r="B557" s="162" t="s">
        <v>6287</v>
      </c>
      <c r="C557" s="161" t="s">
        <v>2576</v>
      </c>
      <c r="D557" s="163">
        <v>20510.41</v>
      </c>
    </row>
    <row r="558" spans="1:4" ht="18" customHeight="1" x14ac:dyDescent="0.3">
      <c r="A558" s="161" t="s">
        <v>6288</v>
      </c>
      <c r="B558" s="162" t="s">
        <v>6289</v>
      </c>
      <c r="C558" s="161" t="s">
        <v>2576</v>
      </c>
      <c r="D558" s="163">
        <v>18627.599999999999</v>
      </c>
    </row>
    <row r="559" spans="1:4" ht="18" customHeight="1" x14ac:dyDescent="0.3">
      <c r="A559" s="161" t="s">
        <v>6290</v>
      </c>
      <c r="B559" s="162" t="s">
        <v>6291</v>
      </c>
      <c r="C559" s="161" t="s">
        <v>2576</v>
      </c>
      <c r="D559" s="163">
        <v>14957.29</v>
      </c>
    </row>
    <row r="560" spans="1:4" ht="18" customHeight="1" x14ac:dyDescent="0.3">
      <c r="A560" s="161" t="s">
        <v>6292</v>
      </c>
      <c r="B560" s="162" t="s">
        <v>6293</v>
      </c>
      <c r="C560" s="161" t="s">
        <v>2576</v>
      </c>
      <c r="D560" s="163">
        <v>20382.919999999998</v>
      </c>
    </row>
    <row r="561" spans="1:4" ht="18" customHeight="1" x14ac:dyDescent="0.3">
      <c r="A561" s="161" t="s">
        <v>6294</v>
      </c>
      <c r="B561" s="162" t="s">
        <v>6295</v>
      </c>
      <c r="C561" s="161" t="s">
        <v>2576</v>
      </c>
      <c r="D561" s="163">
        <v>16712.61</v>
      </c>
    </row>
    <row r="562" spans="1:4" ht="18" customHeight="1" x14ac:dyDescent="0.3">
      <c r="A562" s="161" t="s">
        <v>6296</v>
      </c>
      <c r="B562" s="162" t="s">
        <v>6297</v>
      </c>
      <c r="C562" s="161" t="s">
        <v>2576</v>
      </c>
      <c r="D562" s="163">
        <v>23518.87</v>
      </c>
    </row>
    <row r="563" spans="1:4" ht="18" customHeight="1" x14ac:dyDescent="0.3">
      <c r="A563" s="161" t="s">
        <v>6298</v>
      </c>
      <c r="B563" s="162" t="s">
        <v>6299</v>
      </c>
      <c r="C563" s="161" t="s">
        <v>2576</v>
      </c>
      <c r="D563" s="163">
        <v>19848.560000000001</v>
      </c>
    </row>
    <row r="564" spans="1:4" ht="18" customHeight="1" x14ac:dyDescent="0.3">
      <c r="A564" s="161" t="s">
        <v>6300</v>
      </c>
      <c r="B564" s="162" t="s">
        <v>6301</v>
      </c>
      <c r="C564" s="161" t="s">
        <v>2576</v>
      </c>
      <c r="D564" s="163">
        <v>21183.13</v>
      </c>
    </row>
    <row r="565" spans="1:4" ht="18" customHeight="1" x14ac:dyDescent="0.3">
      <c r="A565" s="161" t="s">
        <v>6302</v>
      </c>
      <c r="B565" s="162" t="s">
        <v>6303</v>
      </c>
      <c r="C565" s="161" t="s">
        <v>2576</v>
      </c>
      <c r="D565" s="163">
        <v>16866.84</v>
      </c>
    </row>
    <row r="566" spans="1:4" ht="18" customHeight="1" x14ac:dyDescent="0.3">
      <c r="A566" s="161" t="s">
        <v>6304</v>
      </c>
      <c r="B566" s="162" t="s">
        <v>6305</v>
      </c>
      <c r="C566" s="161" t="s">
        <v>2576</v>
      </c>
      <c r="D566" s="163">
        <v>23198.17</v>
      </c>
    </row>
    <row r="567" spans="1:4" ht="18" customHeight="1" x14ac:dyDescent="0.3">
      <c r="A567" s="161" t="s">
        <v>6306</v>
      </c>
      <c r="B567" s="162" t="s">
        <v>6307</v>
      </c>
      <c r="C567" s="161" t="s">
        <v>2576</v>
      </c>
      <c r="D567" s="163">
        <v>18881.88</v>
      </c>
    </row>
    <row r="568" spans="1:4" ht="18" customHeight="1" x14ac:dyDescent="0.3">
      <c r="A568" s="161" t="s">
        <v>6308</v>
      </c>
      <c r="B568" s="162" t="s">
        <v>6309</v>
      </c>
      <c r="C568" s="161" t="s">
        <v>2576</v>
      </c>
      <c r="D568" s="163">
        <v>26798.11</v>
      </c>
    </row>
    <row r="569" spans="1:4" ht="18" customHeight="1" x14ac:dyDescent="0.3">
      <c r="A569" s="161" t="s">
        <v>6310</v>
      </c>
      <c r="B569" s="162" t="s">
        <v>6311</v>
      </c>
      <c r="C569" s="161" t="s">
        <v>2576</v>
      </c>
      <c r="D569" s="163">
        <v>22481.82</v>
      </c>
    </row>
    <row r="570" spans="1:4" ht="18" customHeight="1" x14ac:dyDescent="0.3">
      <c r="A570" s="161" t="s">
        <v>6312</v>
      </c>
      <c r="B570" s="162" t="s">
        <v>6313</v>
      </c>
      <c r="C570" s="161" t="s">
        <v>2576</v>
      </c>
      <c r="D570" s="163">
        <v>20069.73</v>
      </c>
    </row>
    <row r="571" spans="1:4" ht="18" customHeight="1" x14ac:dyDescent="0.3">
      <c r="A571" s="161" t="s">
        <v>6314</v>
      </c>
      <c r="B571" s="162" t="s">
        <v>6315</v>
      </c>
      <c r="C571" s="161" t="s">
        <v>2576</v>
      </c>
      <c r="D571" s="163">
        <v>16157.71</v>
      </c>
    </row>
    <row r="572" spans="1:4" ht="18" customHeight="1" x14ac:dyDescent="0.3">
      <c r="A572" s="161" t="s">
        <v>6316</v>
      </c>
      <c r="B572" s="162" t="s">
        <v>6317</v>
      </c>
      <c r="C572" s="161" t="s">
        <v>2576</v>
      </c>
      <c r="D572" s="163">
        <v>22084.77</v>
      </c>
    </row>
    <row r="573" spans="1:4" ht="18" customHeight="1" x14ac:dyDescent="0.3">
      <c r="A573" s="161" t="s">
        <v>6318</v>
      </c>
      <c r="B573" s="162" t="s">
        <v>6319</v>
      </c>
      <c r="C573" s="161" t="s">
        <v>2576</v>
      </c>
      <c r="D573" s="163">
        <v>18172.740000000002</v>
      </c>
    </row>
    <row r="574" spans="1:4" ht="18" customHeight="1" x14ac:dyDescent="0.3">
      <c r="A574" s="161" t="s">
        <v>6320</v>
      </c>
      <c r="B574" s="162" t="s">
        <v>6321</v>
      </c>
      <c r="C574" s="161" t="s">
        <v>2576</v>
      </c>
      <c r="D574" s="163">
        <v>25684.71</v>
      </c>
    </row>
    <row r="575" spans="1:4" ht="18" customHeight="1" x14ac:dyDescent="0.3">
      <c r="A575" s="161" t="s">
        <v>6322</v>
      </c>
      <c r="B575" s="162" t="s">
        <v>6323</v>
      </c>
      <c r="C575" s="161" t="s">
        <v>2576</v>
      </c>
      <c r="D575" s="163">
        <v>21772.68</v>
      </c>
    </row>
    <row r="576" spans="1:4" ht="18" customHeight="1" x14ac:dyDescent="0.3">
      <c r="A576" s="161" t="s">
        <v>6324</v>
      </c>
      <c r="B576" s="162" t="s">
        <v>6325</v>
      </c>
      <c r="C576" s="161" t="s">
        <v>2576</v>
      </c>
      <c r="D576" s="163">
        <v>23141.96</v>
      </c>
    </row>
    <row r="577" spans="1:4" ht="18" customHeight="1" x14ac:dyDescent="0.3">
      <c r="A577" s="161" t="s">
        <v>6326</v>
      </c>
      <c r="B577" s="162" t="s">
        <v>6327</v>
      </c>
      <c r="C577" s="161" t="s">
        <v>2576</v>
      </c>
      <c r="D577" s="163">
        <v>18522.91</v>
      </c>
    </row>
    <row r="578" spans="1:4" ht="18" customHeight="1" x14ac:dyDescent="0.3">
      <c r="A578" s="161" t="s">
        <v>6328</v>
      </c>
      <c r="B578" s="162" t="s">
        <v>6329</v>
      </c>
      <c r="C578" s="161" t="s">
        <v>2576</v>
      </c>
      <c r="D578" s="163">
        <v>25434.62</v>
      </c>
    </row>
    <row r="579" spans="1:4" ht="18" customHeight="1" x14ac:dyDescent="0.3">
      <c r="A579" s="161" t="s">
        <v>6330</v>
      </c>
      <c r="B579" s="162" t="s">
        <v>6331</v>
      </c>
      <c r="C579" s="161" t="s">
        <v>2576</v>
      </c>
      <c r="D579" s="163">
        <v>20815.580000000002</v>
      </c>
    </row>
    <row r="580" spans="1:4" ht="18" customHeight="1" x14ac:dyDescent="0.3">
      <c r="A580" s="161" t="s">
        <v>6332</v>
      </c>
      <c r="B580" s="162" t="s">
        <v>6333</v>
      </c>
      <c r="C580" s="161" t="s">
        <v>2576</v>
      </c>
      <c r="D580" s="163">
        <v>29530.560000000001</v>
      </c>
    </row>
    <row r="581" spans="1:4" ht="18" customHeight="1" x14ac:dyDescent="0.3">
      <c r="A581" s="161" t="s">
        <v>6334</v>
      </c>
      <c r="B581" s="162" t="s">
        <v>6335</v>
      </c>
      <c r="C581" s="161" t="s">
        <v>2576</v>
      </c>
      <c r="D581" s="163">
        <v>24911.51</v>
      </c>
    </row>
    <row r="582" spans="1:4" ht="18" customHeight="1" x14ac:dyDescent="0.3">
      <c r="A582" s="161" t="s">
        <v>6336</v>
      </c>
      <c r="B582" s="162" t="s">
        <v>6337</v>
      </c>
      <c r="C582" s="161" t="s">
        <v>2576</v>
      </c>
      <c r="D582" s="163">
        <v>21942.66</v>
      </c>
    </row>
    <row r="583" spans="1:4" ht="18" customHeight="1" x14ac:dyDescent="0.3">
      <c r="A583" s="161" t="s">
        <v>6338</v>
      </c>
      <c r="B583" s="162" t="s">
        <v>6339</v>
      </c>
      <c r="C583" s="161" t="s">
        <v>2576</v>
      </c>
      <c r="D583" s="163">
        <v>17757.05</v>
      </c>
    </row>
    <row r="584" spans="1:4" ht="18" customHeight="1" x14ac:dyDescent="0.3">
      <c r="A584" s="161" t="s">
        <v>6340</v>
      </c>
      <c r="B584" s="162" t="s">
        <v>6341</v>
      </c>
      <c r="C584" s="161" t="s">
        <v>2576</v>
      </c>
      <c r="D584" s="163">
        <v>24235.32</v>
      </c>
    </row>
    <row r="585" spans="1:4" ht="18" customHeight="1" x14ac:dyDescent="0.3">
      <c r="A585" s="161" t="s">
        <v>6342</v>
      </c>
      <c r="B585" s="162" t="s">
        <v>6343</v>
      </c>
      <c r="C585" s="161" t="s">
        <v>2576</v>
      </c>
      <c r="D585" s="163">
        <v>20049.72</v>
      </c>
    </row>
    <row r="586" spans="1:4" ht="18" customHeight="1" x14ac:dyDescent="0.3">
      <c r="A586" s="161" t="s">
        <v>6344</v>
      </c>
      <c r="B586" s="162" t="s">
        <v>6345</v>
      </c>
      <c r="C586" s="161" t="s">
        <v>2576</v>
      </c>
      <c r="D586" s="163">
        <v>28331.26</v>
      </c>
    </row>
    <row r="587" spans="1:4" ht="18" customHeight="1" x14ac:dyDescent="0.3">
      <c r="A587" s="161" t="s">
        <v>6346</v>
      </c>
      <c r="B587" s="162" t="s">
        <v>6347</v>
      </c>
      <c r="C587" s="161" t="s">
        <v>2576</v>
      </c>
      <c r="D587" s="163">
        <v>24145.65</v>
      </c>
    </row>
    <row r="588" spans="1:4" ht="18" customHeight="1" x14ac:dyDescent="0.3">
      <c r="A588" s="161" t="s">
        <v>6348</v>
      </c>
      <c r="B588" s="162" t="s">
        <v>6349</v>
      </c>
      <c r="C588" s="161" t="s">
        <v>2576</v>
      </c>
      <c r="D588" s="163">
        <v>25130.07</v>
      </c>
    </row>
    <row r="589" spans="1:4" ht="18" customHeight="1" x14ac:dyDescent="0.3">
      <c r="A589" s="161" t="s">
        <v>6350</v>
      </c>
      <c r="B589" s="162" t="s">
        <v>6351</v>
      </c>
      <c r="C589" s="161" t="s">
        <v>2576</v>
      </c>
      <c r="D589" s="163">
        <v>22137.05</v>
      </c>
    </row>
    <row r="590" spans="1:4" ht="18" customHeight="1" x14ac:dyDescent="0.3">
      <c r="A590" s="161" t="s">
        <v>6352</v>
      </c>
      <c r="B590" s="162" t="s">
        <v>6353</v>
      </c>
      <c r="C590" s="161" t="s">
        <v>2576</v>
      </c>
      <c r="D590" s="163">
        <v>27718.27</v>
      </c>
    </row>
    <row r="591" spans="1:4" ht="18" customHeight="1" x14ac:dyDescent="0.3">
      <c r="A591" s="161" t="s">
        <v>6354</v>
      </c>
      <c r="B591" s="162" t="s">
        <v>6355</v>
      </c>
      <c r="C591" s="161" t="s">
        <v>2576</v>
      </c>
      <c r="D591" s="163">
        <v>24725.25</v>
      </c>
    </row>
    <row r="592" spans="1:4" ht="18" customHeight="1" x14ac:dyDescent="0.3">
      <c r="A592" s="161" t="s">
        <v>6356</v>
      </c>
      <c r="B592" s="162" t="s">
        <v>6357</v>
      </c>
      <c r="C592" s="161" t="s">
        <v>2576</v>
      </c>
      <c r="D592" s="163">
        <v>32342.19</v>
      </c>
    </row>
    <row r="593" spans="1:4" ht="18" customHeight="1" x14ac:dyDescent="0.3">
      <c r="A593" s="161" t="s">
        <v>6358</v>
      </c>
      <c r="B593" s="162" t="s">
        <v>6359</v>
      </c>
      <c r="C593" s="161" t="s">
        <v>2576</v>
      </c>
      <c r="D593" s="163">
        <v>29349.17</v>
      </c>
    </row>
    <row r="594" spans="1:4" ht="18" customHeight="1" x14ac:dyDescent="0.3">
      <c r="A594" s="161" t="s">
        <v>6360</v>
      </c>
      <c r="B594" s="162" t="s">
        <v>6361</v>
      </c>
      <c r="C594" s="161" t="s">
        <v>2576</v>
      </c>
      <c r="D594" s="163">
        <v>23858.080000000002</v>
      </c>
    </row>
    <row r="595" spans="1:4" ht="18" customHeight="1" x14ac:dyDescent="0.3">
      <c r="A595" s="161" t="s">
        <v>6362</v>
      </c>
      <c r="B595" s="162" t="s">
        <v>6363</v>
      </c>
      <c r="C595" s="161" t="s">
        <v>2576</v>
      </c>
      <c r="D595" s="163">
        <v>21469.39</v>
      </c>
    </row>
    <row r="596" spans="1:4" ht="18" customHeight="1" x14ac:dyDescent="0.3">
      <c r="A596" s="161" t="s">
        <v>6364</v>
      </c>
      <c r="B596" s="162" t="s">
        <v>6365</v>
      </c>
      <c r="C596" s="161" t="s">
        <v>2576</v>
      </c>
      <c r="D596" s="163">
        <v>26446.28</v>
      </c>
    </row>
    <row r="597" spans="1:4" ht="18" customHeight="1" x14ac:dyDescent="0.3">
      <c r="A597" s="161" t="s">
        <v>6366</v>
      </c>
      <c r="B597" s="162" t="s">
        <v>6367</v>
      </c>
      <c r="C597" s="161" t="s">
        <v>2576</v>
      </c>
      <c r="D597" s="163">
        <v>24057.59</v>
      </c>
    </row>
    <row r="598" spans="1:4" ht="18" customHeight="1" x14ac:dyDescent="0.3">
      <c r="A598" s="161" t="s">
        <v>6368</v>
      </c>
      <c r="B598" s="162" t="s">
        <v>6369</v>
      </c>
      <c r="C598" s="161" t="s">
        <v>2576</v>
      </c>
      <c r="D598" s="163">
        <v>31070.21</v>
      </c>
    </row>
    <row r="599" spans="1:4" ht="18" customHeight="1" x14ac:dyDescent="0.3">
      <c r="A599" s="161" t="s">
        <v>6370</v>
      </c>
      <c r="B599" s="162" t="s">
        <v>6371</v>
      </c>
      <c r="C599" s="161" t="s">
        <v>2576</v>
      </c>
      <c r="D599" s="163">
        <v>28681.52</v>
      </c>
    </row>
    <row r="600" spans="1:4" ht="18" customHeight="1" x14ac:dyDescent="0.3">
      <c r="A600" s="161" t="s">
        <v>6372</v>
      </c>
      <c r="B600" s="162" t="s">
        <v>6373</v>
      </c>
      <c r="C600" s="161" t="s">
        <v>2576</v>
      </c>
      <c r="D600" s="163">
        <v>27845.4</v>
      </c>
    </row>
    <row r="601" spans="1:4" ht="18" customHeight="1" x14ac:dyDescent="0.3">
      <c r="A601" s="161" t="s">
        <v>6374</v>
      </c>
      <c r="B601" s="162" t="s">
        <v>6375</v>
      </c>
      <c r="C601" s="161" t="s">
        <v>2576</v>
      </c>
      <c r="D601" s="163">
        <v>23368.75</v>
      </c>
    </row>
    <row r="602" spans="1:4" ht="18" customHeight="1" x14ac:dyDescent="0.3">
      <c r="A602" s="161" t="s">
        <v>6376</v>
      </c>
      <c r="B602" s="162" t="s">
        <v>6377</v>
      </c>
      <c r="C602" s="161" t="s">
        <v>2576</v>
      </c>
      <c r="D602" s="163">
        <v>30747.05</v>
      </c>
    </row>
    <row r="603" spans="1:4" ht="18" customHeight="1" x14ac:dyDescent="0.3">
      <c r="A603" s="161" t="s">
        <v>6378</v>
      </c>
      <c r="B603" s="162" t="s">
        <v>6379</v>
      </c>
      <c r="C603" s="161" t="s">
        <v>2576</v>
      </c>
      <c r="D603" s="163">
        <v>26270.400000000001</v>
      </c>
    </row>
    <row r="604" spans="1:4" ht="18" customHeight="1" x14ac:dyDescent="0.3">
      <c r="A604" s="161" t="s">
        <v>6380</v>
      </c>
      <c r="B604" s="162" t="s">
        <v>6381</v>
      </c>
      <c r="C604" s="161" t="s">
        <v>2576</v>
      </c>
      <c r="D604" s="163">
        <v>35930.97</v>
      </c>
    </row>
    <row r="605" spans="1:4" ht="18" customHeight="1" x14ac:dyDescent="0.3">
      <c r="A605" s="161" t="s">
        <v>6382</v>
      </c>
      <c r="B605" s="162" t="s">
        <v>6383</v>
      </c>
      <c r="C605" s="161" t="s">
        <v>2576</v>
      </c>
      <c r="D605" s="163">
        <v>31454.32</v>
      </c>
    </row>
    <row r="606" spans="1:4" ht="18" customHeight="1" x14ac:dyDescent="0.3">
      <c r="A606" s="161" t="s">
        <v>6384</v>
      </c>
      <c r="B606" s="162" t="s">
        <v>6385</v>
      </c>
      <c r="C606" s="161" t="s">
        <v>2576</v>
      </c>
      <c r="D606" s="163">
        <v>29566.74</v>
      </c>
    </row>
    <row r="607" spans="1:4" ht="18" customHeight="1" x14ac:dyDescent="0.3">
      <c r="A607" s="161" t="s">
        <v>6386</v>
      </c>
      <c r="B607" s="162" t="s">
        <v>6387</v>
      </c>
      <c r="C607" s="161" t="s">
        <v>2576</v>
      </c>
      <c r="D607" s="163">
        <v>24792.19</v>
      </c>
    </row>
    <row r="608" spans="1:4" ht="18" customHeight="1" x14ac:dyDescent="0.3">
      <c r="A608" s="161" t="s">
        <v>6388</v>
      </c>
      <c r="B608" s="162" t="s">
        <v>6389</v>
      </c>
      <c r="C608" s="161" t="s">
        <v>2576</v>
      </c>
      <c r="D608" s="163">
        <v>32799.760000000002</v>
      </c>
    </row>
    <row r="609" spans="1:4" ht="18" customHeight="1" x14ac:dyDescent="0.3">
      <c r="A609" s="161" t="s">
        <v>6390</v>
      </c>
      <c r="B609" s="162" t="s">
        <v>6391</v>
      </c>
      <c r="C609" s="161" t="s">
        <v>2576</v>
      </c>
      <c r="D609" s="163">
        <v>28025.200000000001</v>
      </c>
    </row>
    <row r="610" spans="1:4" ht="18" customHeight="1" x14ac:dyDescent="0.3">
      <c r="A610" s="161" t="s">
        <v>6392</v>
      </c>
      <c r="B610" s="162" t="s">
        <v>6393</v>
      </c>
      <c r="C610" s="161" t="s">
        <v>2576</v>
      </c>
      <c r="D610" s="163">
        <v>38575.660000000003</v>
      </c>
    </row>
    <row r="611" spans="1:4" ht="18" customHeight="1" x14ac:dyDescent="0.3">
      <c r="A611" s="161" t="s">
        <v>6394</v>
      </c>
      <c r="B611" s="162" t="s">
        <v>6395</v>
      </c>
      <c r="C611" s="161" t="s">
        <v>2576</v>
      </c>
      <c r="D611" s="163">
        <v>33801.11</v>
      </c>
    </row>
    <row r="612" spans="1:4" ht="18" customHeight="1" x14ac:dyDescent="0.3">
      <c r="A612" s="161" t="s">
        <v>6396</v>
      </c>
      <c r="B612" s="162" t="s">
        <v>6397</v>
      </c>
      <c r="C612" s="161" t="s">
        <v>2576</v>
      </c>
      <c r="D612" s="163">
        <v>31823.1</v>
      </c>
    </row>
    <row r="613" spans="1:4" ht="18" customHeight="1" x14ac:dyDescent="0.3">
      <c r="A613" s="161" t="s">
        <v>6398</v>
      </c>
      <c r="B613" s="162" t="s">
        <v>6399</v>
      </c>
      <c r="C613" s="161" t="s">
        <v>2576</v>
      </c>
      <c r="D613" s="163">
        <v>26681.84</v>
      </c>
    </row>
    <row r="614" spans="1:4" ht="18" customHeight="1" x14ac:dyDescent="0.3">
      <c r="A614" s="161" t="s">
        <v>6400</v>
      </c>
      <c r="B614" s="162" t="s">
        <v>6401</v>
      </c>
      <c r="C614" s="161" t="s">
        <v>2576</v>
      </c>
      <c r="D614" s="163">
        <v>35405.379999999997</v>
      </c>
    </row>
    <row r="615" spans="1:4" ht="18" customHeight="1" x14ac:dyDescent="0.3">
      <c r="A615" s="161" t="s">
        <v>6402</v>
      </c>
      <c r="B615" s="162" t="s">
        <v>6403</v>
      </c>
      <c r="C615" s="161" t="s">
        <v>2576</v>
      </c>
      <c r="D615" s="163">
        <v>30264.12</v>
      </c>
    </row>
    <row r="616" spans="1:4" ht="18" customHeight="1" x14ac:dyDescent="0.3">
      <c r="A616" s="161" t="s">
        <v>6404</v>
      </c>
      <c r="B616" s="162" t="s">
        <v>6405</v>
      </c>
      <c r="C616" s="161" t="s">
        <v>2576</v>
      </c>
      <c r="D616" s="163">
        <v>41805.279999999999</v>
      </c>
    </row>
    <row r="617" spans="1:4" ht="18" customHeight="1" x14ac:dyDescent="0.3">
      <c r="A617" s="161" t="s">
        <v>6406</v>
      </c>
      <c r="B617" s="162" t="s">
        <v>6407</v>
      </c>
      <c r="C617" s="161" t="s">
        <v>2576</v>
      </c>
      <c r="D617" s="163">
        <v>36664.019999999997</v>
      </c>
    </row>
    <row r="618" spans="1:4" ht="18" customHeight="1" x14ac:dyDescent="0.3">
      <c r="A618" s="161" t="s">
        <v>6408</v>
      </c>
      <c r="B618" s="162" t="s">
        <v>6409</v>
      </c>
      <c r="C618" s="161" t="s">
        <v>2576</v>
      </c>
      <c r="D618" s="163">
        <v>33528.019999999997</v>
      </c>
    </row>
    <row r="619" spans="1:4" ht="18" customHeight="1" x14ac:dyDescent="0.3">
      <c r="A619" s="161" t="s">
        <v>6410</v>
      </c>
      <c r="B619" s="162" t="s">
        <v>6411</v>
      </c>
      <c r="C619" s="161" t="s">
        <v>2576</v>
      </c>
      <c r="D619" s="163">
        <v>28177.85</v>
      </c>
    </row>
    <row r="620" spans="1:4" ht="18" customHeight="1" x14ac:dyDescent="0.3">
      <c r="A620" s="161" t="s">
        <v>6412</v>
      </c>
      <c r="B620" s="162" t="s">
        <v>6413</v>
      </c>
      <c r="C620" s="161" t="s">
        <v>2576</v>
      </c>
      <c r="D620" s="163">
        <v>37477.49</v>
      </c>
    </row>
    <row r="621" spans="1:4" ht="18" customHeight="1" x14ac:dyDescent="0.3">
      <c r="A621" s="161" t="s">
        <v>6414</v>
      </c>
      <c r="B621" s="162" t="s">
        <v>6415</v>
      </c>
      <c r="C621" s="161" t="s">
        <v>2576</v>
      </c>
      <c r="D621" s="163">
        <v>32127.32</v>
      </c>
    </row>
    <row r="622" spans="1:4" ht="18" customHeight="1" x14ac:dyDescent="0.3">
      <c r="A622" s="161" t="s">
        <v>6416</v>
      </c>
      <c r="B622" s="162" t="s">
        <v>6417</v>
      </c>
      <c r="C622" s="161" t="s">
        <v>2576</v>
      </c>
      <c r="D622" s="163">
        <v>44533.37</v>
      </c>
    </row>
    <row r="623" spans="1:4" ht="18" customHeight="1" x14ac:dyDescent="0.3">
      <c r="A623" s="161" t="s">
        <v>6418</v>
      </c>
      <c r="B623" s="162" t="s">
        <v>6419</v>
      </c>
      <c r="C623" s="161" t="s">
        <v>2576</v>
      </c>
      <c r="D623" s="163">
        <v>39183.199999999997</v>
      </c>
    </row>
    <row r="624" spans="1:4" ht="18" customHeight="1" x14ac:dyDescent="0.3">
      <c r="A624" s="161" t="s">
        <v>6420</v>
      </c>
      <c r="B624" s="162" t="s">
        <v>6421</v>
      </c>
      <c r="C624" s="161" t="s">
        <v>2576</v>
      </c>
      <c r="D624" s="163">
        <v>35781.79</v>
      </c>
    </row>
    <row r="625" spans="1:4" ht="18" customHeight="1" x14ac:dyDescent="0.3">
      <c r="A625" s="161" t="s">
        <v>6422</v>
      </c>
      <c r="B625" s="162" t="s">
        <v>6423</v>
      </c>
      <c r="C625" s="161" t="s">
        <v>2576</v>
      </c>
      <c r="D625" s="163">
        <v>33391.03</v>
      </c>
    </row>
    <row r="626" spans="1:4" ht="18" customHeight="1" x14ac:dyDescent="0.3">
      <c r="A626" s="161" t="s">
        <v>6424</v>
      </c>
      <c r="B626" s="162" t="s">
        <v>6425</v>
      </c>
      <c r="C626" s="161" t="s">
        <v>2576</v>
      </c>
      <c r="D626" s="163">
        <v>40116.35</v>
      </c>
    </row>
    <row r="627" spans="1:4" ht="18" customHeight="1" x14ac:dyDescent="0.3">
      <c r="A627" s="161" t="s">
        <v>6426</v>
      </c>
      <c r="B627" s="162" t="s">
        <v>6427</v>
      </c>
      <c r="C627" s="161" t="s">
        <v>2576</v>
      </c>
      <c r="D627" s="163">
        <v>37725.589999999997</v>
      </c>
    </row>
    <row r="628" spans="1:4" ht="18" customHeight="1" x14ac:dyDescent="0.3">
      <c r="A628" s="161" t="s">
        <v>6428</v>
      </c>
      <c r="B628" s="162" t="s">
        <v>6429</v>
      </c>
      <c r="C628" s="161" t="s">
        <v>2576</v>
      </c>
      <c r="D628" s="163">
        <v>47860.23</v>
      </c>
    </row>
    <row r="629" spans="1:4" ht="18" customHeight="1" x14ac:dyDescent="0.3">
      <c r="A629" s="161" t="s">
        <v>6430</v>
      </c>
      <c r="B629" s="162" t="s">
        <v>6431</v>
      </c>
      <c r="C629" s="161" t="s">
        <v>2576</v>
      </c>
      <c r="D629" s="163">
        <v>45469.47</v>
      </c>
    </row>
    <row r="630" spans="1:4" ht="18" customHeight="1" x14ac:dyDescent="0.3">
      <c r="A630" s="161" t="s">
        <v>6432</v>
      </c>
      <c r="B630" s="162" t="s">
        <v>6433</v>
      </c>
      <c r="C630" s="161" t="s">
        <v>2576</v>
      </c>
      <c r="D630" s="163">
        <v>38225.75</v>
      </c>
    </row>
    <row r="631" spans="1:4" ht="18" customHeight="1" x14ac:dyDescent="0.3">
      <c r="A631" s="161" t="s">
        <v>6434</v>
      </c>
      <c r="B631" s="162" t="s">
        <v>6435</v>
      </c>
      <c r="C631" s="161" t="s">
        <v>2576</v>
      </c>
      <c r="D631" s="163">
        <v>35667.68</v>
      </c>
    </row>
    <row r="632" spans="1:4" ht="18" customHeight="1" x14ac:dyDescent="0.3">
      <c r="A632" s="161" t="s">
        <v>6436</v>
      </c>
      <c r="B632" s="162" t="s">
        <v>6437</v>
      </c>
      <c r="C632" s="161" t="s">
        <v>2576</v>
      </c>
      <c r="D632" s="163">
        <v>42963.33</v>
      </c>
    </row>
    <row r="633" spans="1:4" ht="18" customHeight="1" x14ac:dyDescent="0.3">
      <c r="A633" s="161" t="s">
        <v>6438</v>
      </c>
      <c r="B633" s="162" t="s">
        <v>6439</v>
      </c>
      <c r="C633" s="161" t="s">
        <v>2576</v>
      </c>
      <c r="D633" s="163">
        <v>40405.26</v>
      </c>
    </row>
    <row r="634" spans="1:4" ht="18" customHeight="1" x14ac:dyDescent="0.3">
      <c r="A634" s="161" t="s">
        <v>6440</v>
      </c>
      <c r="B634" s="162" t="s">
        <v>6441</v>
      </c>
      <c r="C634" s="161" t="s">
        <v>2576</v>
      </c>
      <c r="D634" s="163">
        <v>51427.19</v>
      </c>
    </row>
    <row r="635" spans="1:4" ht="18" customHeight="1" x14ac:dyDescent="0.3">
      <c r="A635" s="161" t="s">
        <v>6442</v>
      </c>
      <c r="B635" s="162" t="s">
        <v>6443</v>
      </c>
      <c r="C635" s="161" t="s">
        <v>2576</v>
      </c>
      <c r="D635" s="163">
        <v>48869.120000000003</v>
      </c>
    </row>
    <row r="636" spans="1:4" ht="18" customHeight="1" x14ac:dyDescent="0.3">
      <c r="A636" s="161" t="s">
        <v>6444</v>
      </c>
      <c r="B636" s="162" t="s">
        <v>6445</v>
      </c>
      <c r="C636" s="161" t="s">
        <v>2576</v>
      </c>
      <c r="D636" s="163">
        <v>40548.65</v>
      </c>
    </row>
    <row r="637" spans="1:4" ht="18" customHeight="1" x14ac:dyDescent="0.3">
      <c r="A637" s="161" t="s">
        <v>6446</v>
      </c>
      <c r="B637" s="162" t="s">
        <v>6447</v>
      </c>
      <c r="C637" s="161" t="s">
        <v>2576</v>
      </c>
      <c r="D637" s="163">
        <v>37947.480000000003</v>
      </c>
    </row>
    <row r="638" spans="1:4" ht="18" customHeight="1" x14ac:dyDescent="0.3">
      <c r="A638" s="161" t="s">
        <v>6448</v>
      </c>
      <c r="B638" s="162" t="s">
        <v>6449</v>
      </c>
      <c r="C638" s="161" t="s">
        <v>2576</v>
      </c>
      <c r="D638" s="163">
        <v>45707.14</v>
      </c>
    </row>
    <row r="639" spans="1:4" ht="18" customHeight="1" x14ac:dyDescent="0.3">
      <c r="A639" s="161" t="s">
        <v>6450</v>
      </c>
      <c r="B639" s="162" t="s">
        <v>6451</v>
      </c>
      <c r="C639" s="161" t="s">
        <v>2576</v>
      </c>
      <c r="D639" s="163">
        <v>43105.97</v>
      </c>
    </row>
    <row r="640" spans="1:4" ht="18" customHeight="1" x14ac:dyDescent="0.3">
      <c r="A640" s="161" t="s">
        <v>6452</v>
      </c>
      <c r="B640" s="162" t="s">
        <v>6453</v>
      </c>
      <c r="C640" s="161" t="s">
        <v>2576</v>
      </c>
      <c r="D640" s="163">
        <v>54922.99</v>
      </c>
    </row>
    <row r="641" spans="1:4" ht="18" customHeight="1" x14ac:dyDescent="0.3">
      <c r="A641" s="161" t="s">
        <v>6454</v>
      </c>
      <c r="B641" s="162" t="s">
        <v>6455</v>
      </c>
      <c r="C641" s="161" t="s">
        <v>2576</v>
      </c>
      <c r="D641" s="163">
        <v>52321.82</v>
      </c>
    </row>
    <row r="642" spans="1:4" ht="18" customHeight="1" x14ac:dyDescent="0.3">
      <c r="A642" s="161" t="s">
        <v>6456</v>
      </c>
      <c r="B642" s="162" t="s">
        <v>6457</v>
      </c>
      <c r="C642" s="161" t="s">
        <v>2576</v>
      </c>
      <c r="D642" s="163">
        <v>46110.29</v>
      </c>
    </row>
    <row r="643" spans="1:4" ht="18" customHeight="1" x14ac:dyDescent="0.3">
      <c r="A643" s="161" t="s">
        <v>6458</v>
      </c>
      <c r="B643" s="162" t="s">
        <v>6459</v>
      </c>
      <c r="C643" s="161" t="s">
        <v>2576</v>
      </c>
      <c r="D643" s="163">
        <v>42493.29</v>
      </c>
    </row>
    <row r="644" spans="1:4" ht="18" customHeight="1" x14ac:dyDescent="0.3">
      <c r="A644" s="161" t="s">
        <v>6460</v>
      </c>
      <c r="B644" s="162" t="s">
        <v>6461</v>
      </c>
      <c r="C644" s="161" t="s">
        <v>2576</v>
      </c>
      <c r="D644" s="163">
        <v>51707.61</v>
      </c>
    </row>
    <row r="645" spans="1:4" ht="18" customHeight="1" x14ac:dyDescent="0.3">
      <c r="A645" s="161" t="s">
        <v>6462</v>
      </c>
      <c r="B645" s="162" t="s">
        <v>6463</v>
      </c>
      <c r="C645" s="161" t="s">
        <v>2576</v>
      </c>
      <c r="D645" s="163">
        <v>48090.61</v>
      </c>
    </row>
    <row r="646" spans="1:4" ht="18" customHeight="1" x14ac:dyDescent="0.3">
      <c r="A646" s="161" t="s">
        <v>6464</v>
      </c>
      <c r="B646" s="162" t="s">
        <v>6465</v>
      </c>
      <c r="C646" s="161" t="s">
        <v>2576</v>
      </c>
      <c r="D646" s="163">
        <v>61707.44</v>
      </c>
    </row>
    <row r="647" spans="1:4" ht="18" customHeight="1" x14ac:dyDescent="0.3">
      <c r="A647" s="161" t="s">
        <v>6466</v>
      </c>
      <c r="B647" s="162" t="s">
        <v>6467</v>
      </c>
      <c r="C647" s="161" t="s">
        <v>2576</v>
      </c>
      <c r="D647" s="163">
        <v>58090.45</v>
      </c>
    </row>
    <row r="648" spans="1:4" ht="18" customHeight="1" x14ac:dyDescent="0.3">
      <c r="A648" s="161" t="s">
        <v>6468</v>
      </c>
      <c r="B648" s="162" t="s">
        <v>6469</v>
      </c>
      <c r="C648" s="161" t="s">
        <v>2576</v>
      </c>
      <c r="D648" s="163">
        <v>49553.56</v>
      </c>
    </row>
    <row r="649" spans="1:4" ht="18" customHeight="1" x14ac:dyDescent="0.3">
      <c r="A649" s="161" t="s">
        <v>6470</v>
      </c>
      <c r="B649" s="162" t="s">
        <v>6471</v>
      </c>
      <c r="C649" s="161" t="s">
        <v>2576</v>
      </c>
      <c r="D649" s="163">
        <v>45009.919999999998</v>
      </c>
    </row>
    <row r="650" spans="1:4" ht="18" customHeight="1" x14ac:dyDescent="0.3">
      <c r="A650" s="161" t="s">
        <v>6472</v>
      </c>
      <c r="B650" s="162" t="s">
        <v>6473</v>
      </c>
      <c r="C650" s="161" t="s">
        <v>2576</v>
      </c>
      <c r="D650" s="163">
        <v>55607.63</v>
      </c>
    </row>
    <row r="651" spans="1:4" ht="18" customHeight="1" x14ac:dyDescent="0.3">
      <c r="A651" s="161" t="s">
        <v>6474</v>
      </c>
      <c r="B651" s="162" t="s">
        <v>6475</v>
      </c>
      <c r="C651" s="161" t="s">
        <v>2576</v>
      </c>
      <c r="D651" s="163">
        <v>51063.98</v>
      </c>
    </row>
    <row r="652" spans="1:4" ht="18" customHeight="1" x14ac:dyDescent="0.3">
      <c r="A652" s="161" t="s">
        <v>6476</v>
      </c>
      <c r="B652" s="162" t="s">
        <v>6477</v>
      </c>
      <c r="C652" s="161" t="s">
        <v>2576</v>
      </c>
      <c r="D652" s="163">
        <v>66423.460000000006</v>
      </c>
    </row>
    <row r="653" spans="1:4" ht="18" customHeight="1" x14ac:dyDescent="0.3">
      <c r="A653" s="161" t="s">
        <v>6478</v>
      </c>
      <c r="B653" s="162" t="s">
        <v>6479</v>
      </c>
      <c r="C653" s="161" t="s">
        <v>2576</v>
      </c>
      <c r="D653" s="163">
        <v>61879.81</v>
      </c>
    </row>
    <row r="654" spans="1:4" ht="9" customHeight="1" x14ac:dyDescent="0.3">
      <c r="A654" s="161" t="s">
        <v>6480</v>
      </c>
      <c r="B654" s="162" t="s">
        <v>6481</v>
      </c>
      <c r="C654" s="161" t="s">
        <v>5571</v>
      </c>
      <c r="D654" s="163">
        <v>14.8</v>
      </c>
    </row>
    <row r="655" spans="1:4" ht="9" customHeight="1" x14ac:dyDescent="0.3">
      <c r="A655" s="161" t="s">
        <v>6482</v>
      </c>
      <c r="B655" s="162" t="s">
        <v>6483</v>
      </c>
      <c r="C655" s="161" t="s">
        <v>172</v>
      </c>
      <c r="D655" s="163">
        <v>13059.62</v>
      </c>
    </row>
    <row r="656" spans="1:4" ht="9" customHeight="1" x14ac:dyDescent="0.3">
      <c r="A656" s="161" t="s">
        <v>6484</v>
      </c>
      <c r="B656" s="162" t="s">
        <v>6485</v>
      </c>
      <c r="C656" s="161" t="s">
        <v>172</v>
      </c>
      <c r="D656" s="163">
        <v>11922.92</v>
      </c>
    </row>
    <row r="657" spans="1:4" ht="9" customHeight="1" x14ac:dyDescent="0.3">
      <c r="A657" s="161" t="s">
        <v>6486</v>
      </c>
      <c r="B657" s="162" t="s">
        <v>6487</v>
      </c>
      <c r="C657" s="161" t="s">
        <v>172</v>
      </c>
      <c r="D657" s="163">
        <v>14319.16</v>
      </c>
    </row>
    <row r="658" spans="1:4" ht="9" customHeight="1" x14ac:dyDescent="0.3">
      <c r="A658" s="161" t="s">
        <v>6488</v>
      </c>
      <c r="B658" s="162" t="s">
        <v>6489</v>
      </c>
      <c r="C658" s="161" t="s">
        <v>172</v>
      </c>
      <c r="D658" s="163">
        <v>13093.81</v>
      </c>
    </row>
    <row r="659" spans="1:4" ht="9" customHeight="1" x14ac:dyDescent="0.3">
      <c r="A659" s="161" t="s">
        <v>6490</v>
      </c>
      <c r="B659" s="162" t="s">
        <v>6491</v>
      </c>
      <c r="C659" s="161" t="s">
        <v>172</v>
      </c>
      <c r="D659" s="163">
        <v>15279.69</v>
      </c>
    </row>
    <row r="660" spans="1:4" ht="9" customHeight="1" x14ac:dyDescent="0.3">
      <c r="A660" s="161" t="s">
        <v>6492</v>
      </c>
      <c r="B660" s="162" t="s">
        <v>6493</v>
      </c>
      <c r="C660" s="161" t="s">
        <v>172</v>
      </c>
      <c r="D660" s="163">
        <v>13898.72</v>
      </c>
    </row>
    <row r="661" spans="1:4" ht="9" customHeight="1" x14ac:dyDescent="0.3">
      <c r="A661" s="161" t="s">
        <v>6494</v>
      </c>
      <c r="B661" s="162" t="s">
        <v>6495</v>
      </c>
      <c r="C661" s="161" t="s">
        <v>172</v>
      </c>
      <c r="D661" s="163">
        <v>19173.25</v>
      </c>
    </row>
    <row r="662" spans="1:4" ht="9" customHeight="1" x14ac:dyDescent="0.3">
      <c r="A662" s="161" t="s">
        <v>6496</v>
      </c>
      <c r="B662" s="162" t="s">
        <v>6497</v>
      </c>
      <c r="C662" s="161" t="s">
        <v>172</v>
      </c>
      <c r="D662" s="163">
        <v>17483.11</v>
      </c>
    </row>
    <row r="663" spans="1:4" ht="9" customHeight="1" x14ac:dyDescent="0.3">
      <c r="A663" s="161" t="s">
        <v>6498</v>
      </c>
      <c r="B663" s="162" t="s">
        <v>6499</v>
      </c>
      <c r="C663" s="161" t="s">
        <v>172</v>
      </c>
      <c r="D663" s="163">
        <v>20208.52</v>
      </c>
    </row>
    <row r="664" spans="1:4" ht="9" customHeight="1" x14ac:dyDescent="0.3">
      <c r="A664" s="161" t="s">
        <v>6500</v>
      </c>
      <c r="B664" s="162" t="s">
        <v>6501</v>
      </c>
      <c r="C664" s="161" t="s">
        <v>172</v>
      </c>
      <c r="D664" s="163">
        <v>18297.96</v>
      </c>
    </row>
    <row r="665" spans="1:4" ht="9" customHeight="1" x14ac:dyDescent="0.3">
      <c r="A665" s="161" t="s">
        <v>6502</v>
      </c>
      <c r="B665" s="162" t="s">
        <v>6503</v>
      </c>
      <c r="C665" s="161" t="s">
        <v>172</v>
      </c>
      <c r="D665" s="163">
        <v>22182.74</v>
      </c>
    </row>
    <row r="666" spans="1:4" ht="9" customHeight="1" x14ac:dyDescent="0.3">
      <c r="A666" s="161" t="s">
        <v>6504</v>
      </c>
      <c r="B666" s="162" t="s">
        <v>6505</v>
      </c>
      <c r="C666" s="161" t="s">
        <v>172</v>
      </c>
      <c r="D666" s="163">
        <v>20137.12</v>
      </c>
    </row>
    <row r="667" spans="1:4" ht="9" customHeight="1" x14ac:dyDescent="0.3">
      <c r="A667" s="161" t="s">
        <v>6506</v>
      </c>
      <c r="B667" s="162" t="s">
        <v>6507</v>
      </c>
      <c r="C667" s="161" t="s">
        <v>172</v>
      </c>
      <c r="D667" s="163">
        <v>23824.53</v>
      </c>
    </row>
    <row r="668" spans="1:4" ht="9" customHeight="1" x14ac:dyDescent="0.3">
      <c r="A668" s="161" t="s">
        <v>6508</v>
      </c>
      <c r="B668" s="162" t="s">
        <v>6509</v>
      </c>
      <c r="C668" s="161" t="s">
        <v>172</v>
      </c>
      <c r="D668" s="163">
        <v>21585.18</v>
      </c>
    </row>
    <row r="669" spans="1:4" ht="9" customHeight="1" x14ac:dyDescent="0.3">
      <c r="A669" s="161" t="s">
        <v>6510</v>
      </c>
      <c r="B669" s="162" t="s">
        <v>6511</v>
      </c>
      <c r="C669" s="161" t="s">
        <v>172</v>
      </c>
      <c r="D669" s="163">
        <v>30256.03</v>
      </c>
    </row>
    <row r="670" spans="1:4" ht="9" customHeight="1" x14ac:dyDescent="0.3">
      <c r="A670" s="161" t="s">
        <v>6512</v>
      </c>
      <c r="B670" s="162" t="s">
        <v>6513</v>
      </c>
      <c r="C670" s="161" t="s">
        <v>172</v>
      </c>
      <c r="D670" s="163">
        <v>27477.87</v>
      </c>
    </row>
    <row r="671" spans="1:4" ht="9" customHeight="1" x14ac:dyDescent="0.3">
      <c r="A671" s="161" t="s">
        <v>6514</v>
      </c>
      <c r="B671" s="162" t="s">
        <v>6515</v>
      </c>
      <c r="C671" s="161" t="s">
        <v>172</v>
      </c>
      <c r="D671" s="163">
        <v>28251.19</v>
      </c>
    </row>
    <row r="672" spans="1:4" ht="9" customHeight="1" x14ac:dyDescent="0.3">
      <c r="A672" s="161" t="s">
        <v>6516</v>
      </c>
      <c r="B672" s="162" t="s">
        <v>6517</v>
      </c>
      <c r="C672" s="161" t="s">
        <v>172</v>
      </c>
      <c r="D672" s="163">
        <v>25471.439999999999</v>
      </c>
    </row>
    <row r="673" spans="1:4" ht="9" customHeight="1" x14ac:dyDescent="0.3">
      <c r="A673" s="161" t="s">
        <v>6518</v>
      </c>
      <c r="B673" s="162" t="s">
        <v>6519</v>
      </c>
      <c r="C673" s="161" t="s">
        <v>172</v>
      </c>
      <c r="D673" s="163">
        <v>30562.91</v>
      </c>
    </row>
    <row r="674" spans="1:4" ht="9" customHeight="1" x14ac:dyDescent="0.3">
      <c r="A674" s="161" t="s">
        <v>6520</v>
      </c>
      <c r="B674" s="162" t="s">
        <v>6521</v>
      </c>
      <c r="C674" s="161" t="s">
        <v>172</v>
      </c>
      <c r="D674" s="163">
        <v>27729.77</v>
      </c>
    </row>
    <row r="675" spans="1:4" ht="9" customHeight="1" x14ac:dyDescent="0.3">
      <c r="A675" s="161" t="s">
        <v>6522</v>
      </c>
      <c r="B675" s="162" t="s">
        <v>6523</v>
      </c>
      <c r="C675" s="161" t="s">
        <v>172</v>
      </c>
      <c r="D675" s="163">
        <v>32514.68</v>
      </c>
    </row>
    <row r="676" spans="1:4" ht="9" customHeight="1" x14ac:dyDescent="0.3">
      <c r="A676" s="161" t="s">
        <v>6524</v>
      </c>
      <c r="B676" s="162" t="s">
        <v>6525</v>
      </c>
      <c r="C676" s="161" t="s">
        <v>172</v>
      </c>
      <c r="D676" s="163">
        <v>29707.69</v>
      </c>
    </row>
    <row r="677" spans="1:4" ht="9" customHeight="1" x14ac:dyDescent="0.3">
      <c r="A677" s="161" t="s">
        <v>6526</v>
      </c>
      <c r="B677" s="162" t="s">
        <v>6527</v>
      </c>
      <c r="C677" s="161" t="s">
        <v>172</v>
      </c>
      <c r="D677" s="163">
        <v>43779.37</v>
      </c>
    </row>
    <row r="678" spans="1:4" ht="9" customHeight="1" x14ac:dyDescent="0.3">
      <c r="A678" s="161" t="s">
        <v>6528</v>
      </c>
      <c r="B678" s="162" t="s">
        <v>6529</v>
      </c>
      <c r="C678" s="161" t="s">
        <v>172</v>
      </c>
      <c r="D678" s="163">
        <v>39866.620000000003</v>
      </c>
    </row>
    <row r="679" spans="1:4" ht="9" customHeight="1" x14ac:dyDescent="0.3">
      <c r="A679" s="161" t="s">
        <v>6530</v>
      </c>
      <c r="B679" s="162" t="s">
        <v>6531</v>
      </c>
      <c r="C679" s="161" t="s">
        <v>172</v>
      </c>
      <c r="D679" s="163">
        <v>40825.06</v>
      </c>
    </row>
    <row r="680" spans="1:4" ht="9" customHeight="1" x14ac:dyDescent="0.3">
      <c r="A680" s="161" t="s">
        <v>6532</v>
      </c>
      <c r="B680" s="162" t="s">
        <v>6533</v>
      </c>
      <c r="C680" s="161" t="s">
        <v>172</v>
      </c>
      <c r="D680" s="163">
        <v>36775.089999999997</v>
      </c>
    </row>
    <row r="681" spans="1:4" ht="9" customHeight="1" x14ac:dyDescent="0.3">
      <c r="A681" s="161" t="s">
        <v>6534</v>
      </c>
      <c r="B681" s="162" t="s">
        <v>6535</v>
      </c>
      <c r="C681" s="161" t="s">
        <v>172</v>
      </c>
      <c r="D681" s="163">
        <v>44024.67</v>
      </c>
    </row>
    <row r="682" spans="1:4" ht="9" customHeight="1" x14ac:dyDescent="0.3">
      <c r="A682" s="161" t="s">
        <v>6536</v>
      </c>
      <c r="B682" s="162" t="s">
        <v>6537</v>
      </c>
      <c r="C682" s="161" t="s">
        <v>172</v>
      </c>
      <c r="D682" s="163">
        <v>39934.69</v>
      </c>
    </row>
    <row r="683" spans="1:4" ht="9" customHeight="1" x14ac:dyDescent="0.3">
      <c r="A683" s="161" t="s">
        <v>6538</v>
      </c>
      <c r="B683" s="162" t="s">
        <v>6539</v>
      </c>
      <c r="C683" s="161" t="s">
        <v>172</v>
      </c>
      <c r="D683" s="163">
        <v>49969.41</v>
      </c>
    </row>
    <row r="684" spans="1:4" ht="9" customHeight="1" x14ac:dyDescent="0.3">
      <c r="A684" s="161" t="s">
        <v>6540</v>
      </c>
      <c r="B684" s="162" t="s">
        <v>6541</v>
      </c>
      <c r="C684" s="161" t="s">
        <v>172</v>
      </c>
      <c r="D684" s="163">
        <v>45420.480000000003</v>
      </c>
    </row>
    <row r="685" spans="1:4" ht="9" customHeight="1" x14ac:dyDescent="0.3">
      <c r="A685" s="161" t="s">
        <v>6542</v>
      </c>
      <c r="B685" s="162" t="s">
        <v>6543</v>
      </c>
      <c r="C685" s="161" t="s">
        <v>172</v>
      </c>
      <c r="D685" s="163">
        <v>63343.040000000001</v>
      </c>
    </row>
    <row r="686" spans="1:4" ht="9" customHeight="1" x14ac:dyDescent="0.3">
      <c r="A686" s="161" t="s">
        <v>6544</v>
      </c>
      <c r="B686" s="162" t="s">
        <v>6545</v>
      </c>
      <c r="C686" s="161" t="s">
        <v>172</v>
      </c>
      <c r="D686" s="163">
        <v>57770.47</v>
      </c>
    </row>
    <row r="687" spans="1:4" ht="9" customHeight="1" x14ac:dyDescent="0.3">
      <c r="A687" s="161" t="s">
        <v>6546</v>
      </c>
      <c r="B687" s="162" t="s">
        <v>6547</v>
      </c>
      <c r="C687" s="161" t="s">
        <v>172</v>
      </c>
      <c r="D687" s="163">
        <v>11181.19</v>
      </c>
    </row>
    <row r="688" spans="1:4" ht="9" customHeight="1" x14ac:dyDescent="0.3">
      <c r="A688" s="161" t="s">
        <v>6548</v>
      </c>
      <c r="B688" s="162" t="s">
        <v>6549</v>
      </c>
      <c r="C688" s="161" t="s">
        <v>172</v>
      </c>
      <c r="D688" s="163">
        <v>10133.08</v>
      </c>
    </row>
    <row r="689" spans="1:4" ht="9" customHeight="1" x14ac:dyDescent="0.3">
      <c r="A689" s="161" t="s">
        <v>6550</v>
      </c>
      <c r="B689" s="162" t="s">
        <v>6551</v>
      </c>
      <c r="C689" s="161" t="s">
        <v>172</v>
      </c>
      <c r="D689" s="163">
        <v>11566.18</v>
      </c>
    </row>
    <row r="690" spans="1:4" ht="9" customHeight="1" x14ac:dyDescent="0.3">
      <c r="A690" s="161" t="s">
        <v>6552</v>
      </c>
      <c r="B690" s="162" t="s">
        <v>6553</v>
      </c>
      <c r="C690" s="161" t="s">
        <v>172</v>
      </c>
      <c r="D690" s="163">
        <v>10607.45</v>
      </c>
    </row>
    <row r="691" spans="1:4" ht="9" customHeight="1" x14ac:dyDescent="0.3">
      <c r="A691" s="161" t="s">
        <v>6554</v>
      </c>
      <c r="B691" s="162" t="s">
        <v>6555</v>
      </c>
      <c r="C691" s="161" t="s">
        <v>172</v>
      </c>
      <c r="D691" s="163">
        <v>12458.19</v>
      </c>
    </row>
    <row r="692" spans="1:4" ht="9" customHeight="1" x14ac:dyDescent="0.3">
      <c r="A692" s="161" t="s">
        <v>6556</v>
      </c>
      <c r="B692" s="162" t="s">
        <v>6557</v>
      </c>
      <c r="C692" s="161" t="s">
        <v>172</v>
      </c>
      <c r="D692" s="163">
        <v>11351.52</v>
      </c>
    </row>
    <row r="693" spans="1:4" ht="9" customHeight="1" x14ac:dyDescent="0.3">
      <c r="A693" s="161" t="s">
        <v>6558</v>
      </c>
      <c r="B693" s="162" t="s">
        <v>6559</v>
      </c>
      <c r="C693" s="161" t="s">
        <v>172</v>
      </c>
      <c r="D693" s="163">
        <v>15527.74</v>
      </c>
    </row>
    <row r="694" spans="1:4" ht="9" customHeight="1" x14ac:dyDescent="0.3">
      <c r="A694" s="161" t="s">
        <v>6560</v>
      </c>
      <c r="B694" s="162" t="s">
        <v>6561</v>
      </c>
      <c r="C694" s="161" t="s">
        <v>172</v>
      </c>
      <c r="D694" s="163">
        <v>14232</v>
      </c>
    </row>
    <row r="695" spans="1:4" ht="9" customHeight="1" x14ac:dyDescent="0.3">
      <c r="A695" s="161" t="s">
        <v>6562</v>
      </c>
      <c r="B695" s="162" t="s">
        <v>6563</v>
      </c>
      <c r="C695" s="161" t="s">
        <v>172</v>
      </c>
      <c r="D695" s="163">
        <v>17415.29</v>
      </c>
    </row>
    <row r="696" spans="1:4" ht="9" customHeight="1" x14ac:dyDescent="0.3">
      <c r="A696" s="161" t="s">
        <v>6564</v>
      </c>
      <c r="B696" s="162" t="s">
        <v>6565</v>
      </c>
      <c r="C696" s="161" t="s">
        <v>172</v>
      </c>
      <c r="D696" s="163">
        <v>15748.23</v>
      </c>
    </row>
    <row r="697" spans="1:4" ht="9" customHeight="1" x14ac:dyDescent="0.3">
      <c r="A697" s="161" t="s">
        <v>6566</v>
      </c>
      <c r="B697" s="162" t="s">
        <v>6567</v>
      </c>
      <c r="C697" s="161" t="s">
        <v>172</v>
      </c>
      <c r="D697" s="163">
        <v>17891.509999999998</v>
      </c>
    </row>
    <row r="698" spans="1:4" ht="9" customHeight="1" x14ac:dyDescent="0.3">
      <c r="A698" s="161" t="s">
        <v>6568</v>
      </c>
      <c r="B698" s="162" t="s">
        <v>6569</v>
      </c>
      <c r="C698" s="161" t="s">
        <v>172</v>
      </c>
      <c r="D698" s="163">
        <v>16339.12</v>
      </c>
    </row>
    <row r="699" spans="1:4" ht="9" customHeight="1" x14ac:dyDescent="0.3">
      <c r="A699" s="161" t="s">
        <v>6570</v>
      </c>
      <c r="B699" s="162" t="s">
        <v>6571</v>
      </c>
      <c r="C699" s="161" t="s">
        <v>172</v>
      </c>
      <c r="D699" s="163">
        <v>19364.78</v>
      </c>
    </row>
    <row r="700" spans="1:4" ht="9" customHeight="1" x14ac:dyDescent="0.3">
      <c r="A700" s="161" t="s">
        <v>6572</v>
      </c>
      <c r="B700" s="162" t="s">
        <v>6573</v>
      </c>
      <c r="C700" s="161" t="s">
        <v>172</v>
      </c>
      <c r="D700" s="163">
        <v>17622.57</v>
      </c>
    </row>
    <row r="701" spans="1:4" ht="9" customHeight="1" x14ac:dyDescent="0.3">
      <c r="A701" s="161" t="s">
        <v>6574</v>
      </c>
      <c r="B701" s="162" t="s">
        <v>6575</v>
      </c>
      <c r="C701" s="161" t="s">
        <v>172</v>
      </c>
      <c r="D701" s="163">
        <v>24736.75</v>
      </c>
    </row>
    <row r="702" spans="1:4" ht="9" customHeight="1" x14ac:dyDescent="0.3">
      <c r="A702" s="161" t="s">
        <v>6576</v>
      </c>
      <c r="B702" s="162" t="s">
        <v>6577</v>
      </c>
      <c r="C702" s="161" t="s">
        <v>172</v>
      </c>
      <c r="D702" s="163">
        <v>22558.53</v>
      </c>
    </row>
    <row r="703" spans="1:4" ht="9" customHeight="1" x14ac:dyDescent="0.3">
      <c r="A703" s="161" t="s">
        <v>6578</v>
      </c>
      <c r="B703" s="162" t="s">
        <v>6579</v>
      </c>
      <c r="C703" s="161" t="s">
        <v>172</v>
      </c>
      <c r="D703" s="163">
        <v>23538.080000000002</v>
      </c>
    </row>
    <row r="704" spans="1:4" ht="9" customHeight="1" x14ac:dyDescent="0.3">
      <c r="A704" s="161" t="s">
        <v>6580</v>
      </c>
      <c r="B704" s="162" t="s">
        <v>6581</v>
      </c>
      <c r="C704" s="161" t="s">
        <v>172</v>
      </c>
      <c r="D704" s="163">
        <v>21247.86</v>
      </c>
    </row>
    <row r="705" spans="1:4" ht="9" customHeight="1" x14ac:dyDescent="0.3">
      <c r="A705" s="161" t="s">
        <v>6582</v>
      </c>
      <c r="B705" s="162" t="s">
        <v>6583</v>
      </c>
      <c r="C705" s="161" t="s">
        <v>172</v>
      </c>
      <c r="D705" s="163">
        <v>24945.360000000001</v>
      </c>
    </row>
    <row r="706" spans="1:4" ht="9" customHeight="1" x14ac:dyDescent="0.3">
      <c r="A706" s="161" t="s">
        <v>6584</v>
      </c>
      <c r="B706" s="162" t="s">
        <v>6585</v>
      </c>
      <c r="C706" s="161" t="s">
        <v>172</v>
      </c>
      <c r="D706" s="163">
        <v>22654.19</v>
      </c>
    </row>
    <row r="707" spans="1:4" ht="9" customHeight="1" x14ac:dyDescent="0.3">
      <c r="A707" s="161" t="s">
        <v>6586</v>
      </c>
      <c r="B707" s="162" t="s">
        <v>6587</v>
      </c>
      <c r="C707" s="161" t="s">
        <v>172</v>
      </c>
      <c r="D707" s="163">
        <v>27663.62</v>
      </c>
    </row>
    <row r="708" spans="1:4" ht="9" customHeight="1" x14ac:dyDescent="0.3">
      <c r="A708" s="161" t="s">
        <v>6588</v>
      </c>
      <c r="B708" s="162" t="s">
        <v>6589</v>
      </c>
      <c r="C708" s="161" t="s">
        <v>172</v>
      </c>
      <c r="D708" s="163">
        <v>25219.06</v>
      </c>
    </row>
    <row r="709" spans="1:4" ht="9" customHeight="1" x14ac:dyDescent="0.3">
      <c r="A709" s="161" t="s">
        <v>6590</v>
      </c>
      <c r="B709" s="162" t="s">
        <v>6591</v>
      </c>
      <c r="C709" s="161" t="s">
        <v>172</v>
      </c>
      <c r="D709" s="163">
        <v>35048.629999999997</v>
      </c>
    </row>
    <row r="710" spans="1:4" ht="9" customHeight="1" x14ac:dyDescent="0.3">
      <c r="A710" s="161" t="s">
        <v>6592</v>
      </c>
      <c r="B710" s="162" t="s">
        <v>6593</v>
      </c>
      <c r="C710" s="161" t="s">
        <v>172</v>
      </c>
      <c r="D710" s="163">
        <v>32053.42</v>
      </c>
    </row>
    <row r="711" spans="1:4" ht="9" customHeight="1" x14ac:dyDescent="0.3">
      <c r="A711" s="161" t="s">
        <v>6594</v>
      </c>
      <c r="B711" s="162" t="s">
        <v>6595</v>
      </c>
      <c r="C711" s="161" t="s">
        <v>172</v>
      </c>
      <c r="D711" s="163">
        <v>33434.11</v>
      </c>
    </row>
    <row r="712" spans="1:4" ht="9" customHeight="1" x14ac:dyDescent="0.3">
      <c r="A712" s="161" t="s">
        <v>6596</v>
      </c>
      <c r="B712" s="162" t="s">
        <v>6597</v>
      </c>
      <c r="C712" s="161" t="s">
        <v>172</v>
      </c>
      <c r="D712" s="163">
        <v>30113.200000000001</v>
      </c>
    </row>
    <row r="713" spans="1:4" ht="9" customHeight="1" x14ac:dyDescent="0.3">
      <c r="A713" s="161" t="s">
        <v>6598</v>
      </c>
      <c r="B713" s="162" t="s">
        <v>6599</v>
      </c>
      <c r="C713" s="161" t="s">
        <v>172</v>
      </c>
      <c r="D713" s="163">
        <v>35385.21</v>
      </c>
    </row>
    <row r="714" spans="1:4" ht="9" customHeight="1" x14ac:dyDescent="0.3">
      <c r="A714" s="161" t="s">
        <v>6600</v>
      </c>
      <c r="B714" s="162" t="s">
        <v>6601</v>
      </c>
      <c r="C714" s="161" t="s">
        <v>172</v>
      </c>
      <c r="D714" s="163">
        <v>32061.69</v>
      </c>
    </row>
    <row r="715" spans="1:4" ht="9" customHeight="1" x14ac:dyDescent="0.3">
      <c r="A715" s="161" t="s">
        <v>6602</v>
      </c>
      <c r="B715" s="162" t="s">
        <v>6603</v>
      </c>
      <c r="C715" s="161" t="s">
        <v>172</v>
      </c>
      <c r="D715" s="163">
        <v>38713.79</v>
      </c>
    </row>
    <row r="716" spans="1:4" ht="9" customHeight="1" x14ac:dyDescent="0.3">
      <c r="A716" s="161" t="s">
        <v>6604</v>
      </c>
      <c r="B716" s="162" t="s">
        <v>6605</v>
      </c>
      <c r="C716" s="161" t="s">
        <v>172</v>
      </c>
      <c r="D716" s="163">
        <v>35098.93</v>
      </c>
    </row>
    <row r="717" spans="1:4" ht="9" customHeight="1" x14ac:dyDescent="0.3">
      <c r="A717" s="161" t="s">
        <v>6606</v>
      </c>
      <c r="B717" s="162" t="s">
        <v>6607</v>
      </c>
      <c r="C717" s="161" t="s">
        <v>172</v>
      </c>
      <c r="D717" s="163">
        <v>48983.839999999997</v>
      </c>
    </row>
    <row r="718" spans="1:4" ht="9" customHeight="1" x14ac:dyDescent="0.3">
      <c r="A718" s="161" t="s">
        <v>6608</v>
      </c>
      <c r="B718" s="162" t="s">
        <v>6609</v>
      </c>
      <c r="C718" s="161" t="s">
        <v>172</v>
      </c>
      <c r="D718" s="163">
        <v>44612.44</v>
      </c>
    </row>
    <row r="719" spans="1:4" ht="9" customHeight="1" x14ac:dyDescent="0.3">
      <c r="A719" s="161" t="s">
        <v>6610</v>
      </c>
      <c r="B719" s="162" t="s">
        <v>6611</v>
      </c>
      <c r="C719" s="161" t="s">
        <v>172</v>
      </c>
      <c r="D719" s="163">
        <v>16335.2</v>
      </c>
    </row>
    <row r="720" spans="1:4" ht="9" customHeight="1" x14ac:dyDescent="0.3">
      <c r="A720" s="161" t="s">
        <v>6612</v>
      </c>
      <c r="B720" s="162" t="s">
        <v>6613</v>
      </c>
      <c r="C720" s="161" t="s">
        <v>172</v>
      </c>
      <c r="D720" s="163">
        <v>14812.64</v>
      </c>
    </row>
    <row r="721" spans="1:4" ht="9" customHeight="1" x14ac:dyDescent="0.3">
      <c r="A721" s="161" t="s">
        <v>6614</v>
      </c>
      <c r="B721" s="162" t="s">
        <v>6615</v>
      </c>
      <c r="C721" s="161" t="s">
        <v>172</v>
      </c>
      <c r="D721" s="163">
        <v>17667.61</v>
      </c>
    </row>
    <row r="722" spans="1:4" ht="9" customHeight="1" x14ac:dyDescent="0.3">
      <c r="A722" s="161" t="s">
        <v>6616</v>
      </c>
      <c r="B722" s="162" t="s">
        <v>6617</v>
      </c>
      <c r="C722" s="161" t="s">
        <v>172</v>
      </c>
      <c r="D722" s="163">
        <v>16127.64</v>
      </c>
    </row>
    <row r="723" spans="1:4" ht="9" customHeight="1" x14ac:dyDescent="0.3">
      <c r="A723" s="161" t="s">
        <v>6618</v>
      </c>
      <c r="B723" s="162" t="s">
        <v>6619</v>
      </c>
      <c r="C723" s="161" t="s">
        <v>172</v>
      </c>
      <c r="D723" s="163">
        <v>18502.900000000001</v>
      </c>
    </row>
    <row r="724" spans="1:4" ht="9" customHeight="1" x14ac:dyDescent="0.3">
      <c r="A724" s="161" t="s">
        <v>6620</v>
      </c>
      <c r="B724" s="162" t="s">
        <v>6621</v>
      </c>
      <c r="C724" s="161" t="s">
        <v>172</v>
      </c>
      <c r="D724" s="163">
        <v>16787.63</v>
      </c>
    </row>
    <row r="725" spans="1:4" ht="9" customHeight="1" x14ac:dyDescent="0.3">
      <c r="A725" s="161" t="s">
        <v>6622</v>
      </c>
      <c r="B725" s="162" t="s">
        <v>6623</v>
      </c>
      <c r="C725" s="161" t="s">
        <v>172</v>
      </c>
      <c r="D725" s="163">
        <v>23310.23</v>
      </c>
    </row>
    <row r="726" spans="1:4" ht="9" customHeight="1" x14ac:dyDescent="0.3">
      <c r="A726" s="161" t="s">
        <v>6624</v>
      </c>
      <c r="B726" s="162" t="s">
        <v>6625</v>
      </c>
      <c r="C726" s="161" t="s">
        <v>172</v>
      </c>
      <c r="D726" s="163">
        <v>21197.200000000001</v>
      </c>
    </row>
    <row r="727" spans="1:4" ht="9" customHeight="1" x14ac:dyDescent="0.3">
      <c r="A727" s="161" t="s">
        <v>6626</v>
      </c>
      <c r="B727" s="162" t="s">
        <v>6627</v>
      </c>
      <c r="C727" s="161" t="s">
        <v>172</v>
      </c>
      <c r="D727" s="163">
        <v>24778.85</v>
      </c>
    </row>
    <row r="728" spans="1:4" ht="9" customHeight="1" x14ac:dyDescent="0.3">
      <c r="A728" s="161" t="s">
        <v>6628</v>
      </c>
      <c r="B728" s="162" t="s">
        <v>6629</v>
      </c>
      <c r="C728" s="161" t="s">
        <v>172</v>
      </c>
      <c r="D728" s="163">
        <v>22324.12</v>
      </c>
    </row>
    <row r="729" spans="1:4" ht="9" customHeight="1" x14ac:dyDescent="0.3">
      <c r="A729" s="161" t="s">
        <v>6630</v>
      </c>
      <c r="B729" s="162" t="s">
        <v>6631</v>
      </c>
      <c r="C729" s="161" t="s">
        <v>172</v>
      </c>
      <c r="D729" s="163">
        <v>26673.05</v>
      </c>
    </row>
    <row r="730" spans="1:4" ht="9" customHeight="1" x14ac:dyDescent="0.3">
      <c r="A730" s="161" t="s">
        <v>6632</v>
      </c>
      <c r="B730" s="162" t="s">
        <v>6633</v>
      </c>
      <c r="C730" s="161" t="s">
        <v>172</v>
      </c>
      <c r="D730" s="163">
        <v>24215.66</v>
      </c>
    </row>
    <row r="731" spans="1:4" ht="9" customHeight="1" x14ac:dyDescent="0.3">
      <c r="A731" s="161" t="s">
        <v>6634</v>
      </c>
      <c r="B731" s="162" t="s">
        <v>6635</v>
      </c>
      <c r="C731" s="161" t="s">
        <v>172</v>
      </c>
      <c r="D731" s="163">
        <v>29373.95</v>
      </c>
    </row>
    <row r="732" spans="1:4" ht="9" customHeight="1" x14ac:dyDescent="0.3">
      <c r="A732" s="161" t="s">
        <v>6636</v>
      </c>
      <c r="B732" s="162" t="s">
        <v>6637</v>
      </c>
      <c r="C732" s="161" t="s">
        <v>172</v>
      </c>
      <c r="D732" s="163">
        <v>26605.07</v>
      </c>
    </row>
    <row r="733" spans="1:4" ht="9" customHeight="1" x14ac:dyDescent="0.3">
      <c r="A733" s="161" t="s">
        <v>6638</v>
      </c>
      <c r="B733" s="162" t="s">
        <v>6639</v>
      </c>
      <c r="C733" s="161" t="s">
        <v>172</v>
      </c>
      <c r="D733" s="163">
        <v>37218.19</v>
      </c>
    </row>
    <row r="734" spans="1:4" ht="9" customHeight="1" x14ac:dyDescent="0.3">
      <c r="A734" s="161" t="s">
        <v>6640</v>
      </c>
      <c r="B734" s="162" t="s">
        <v>6641</v>
      </c>
      <c r="C734" s="161" t="s">
        <v>172</v>
      </c>
      <c r="D734" s="163">
        <v>33809.99</v>
      </c>
    </row>
    <row r="735" spans="1:4" ht="9" customHeight="1" x14ac:dyDescent="0.3">
      <c r="A735" s="161" t="s">
        <v>6642</v>
      </c>
      <c r="B735" s="162" t="s">
        <v>6643</v>
      </c>
      <c r="C735" s="161" t="s">
        <v>172</v>
      </c>
      <c r="D735" s="163">
        <v>35088.54</v>
      </c>
    </row>
    <row r="736" spans="1:4" ht="9" customHeight="1" x14ac:dyDescent="0.3">
      <c r="A736" s="161" t="s">
        <v>6644</v>
      </c>
      <c r="B736" s="162" t="s">
        <v>6645</v>
      </c>
      <c r="C736" s="161" t="s">
        <v>172</v>
      </c>
      <c r="D736" s="163">
        <v>31657.4</v>
      </c>
    </row>
    <row r="737" spans="1:4" ht="9" customHeight="1" x14ac:dyDescent="0.3">
      <c r="A737" s="161" t="s">
        <v>6646</v>
      </c>
      <c r="B737" s="162" t="s">
        <v>6647</v>
      </c>
      <c r="C737" s="161" t="s">
        <v>172</v>
      </c>
      <c r="D737" s="163">
        <v>37771.599999999999</v>
      </c>
    </row>
    <row r="738" spans="1:4" ht="9" customHeight="1" x14ac:dyDescent="0.3">
      <c r="A738" s="161" t="s">
        <v>6648</v>
      </c>
      <c r="B738" s="162" t="s">
        <v>6649</v>
      </c>
      <c r="C738" s="161" t="s">
        <v>172</v>
      </c>
      <c r="D738" s="163">
        <v>34324.339999999997</v>
      </c>
    </row>
    <row r="739" spans="1:4" ht="9" customHeight="1" x14ac:dyDescent="0.3">
      <c r="A739" s="161" t="s">
        <v>6650</v>
      </c>
      <c r="B739" s="162" t="s">
        <v>6651</v>
      </c>
      <c r="C739" s="161" t="s">
        <v>172</v>
      </c>
      <c r="D739" s="163">
        <v>42995.53</v>
      </c>
    </row>
    <row r="740" spans="1:4" ht="9" customHeight="1" x14ac:dyDescent="0.3">
      <c r="A740" s="161" t="s">
        <v>6652</v>
      </c>
      <c r="B740" s="162" t="s">
        <v>6653</v>
      </c>
      <c r="C740" s="161" t="s">
        <v>172</v>
      </c>
      <c r="D740" s="163">
        <v>39138.47</v>
      </c>
    </row>
    <row r="741" spans="1:4" ht="9" customHeight="1" x14ac:dyDescent="0.3">
      <c r="A741" s="161" t="s">
        <v>6654</v>
      </c>
      <c r="B741" s="162" t="s">
        <v>6655</v>
      </c>
      <c r="C741" s="161" t="s">
        <v>172</v>
      </c>
      <c r="D741" s="163">
        <v>54450.92</v>
      </c>
    </row>
    <row r="742" spans="1:4" ht="9" customHeight="1" x14ac:dyDescent="0.3">
      <c r="A742" s="161" t="s">
        <v>6656</v>
      </c>
      <c r="B742" s="162" t="s">
        <v>6657</v>
      </c>
      <c r="C742" s="161" t="s">
        <v>172</v>
      </c>
      <c r="D742" s="163">
        <v>49717.9</v>
      </c>
    </row>
    <row r="743" spans="1:4" ht="9" customHeight="1" x14ac:dyDescent="0.3">
      <c r="A743" s="161" t="s">
        <v>6658</v>
      </c>
      <c r="B743" s="162" t="s">
        <v>6659</v>
      </c>
      <c r="C743" s="161" t="s">
        <v>172</v>
      </c>
      <c r="D743" s="163">
        <v>49584.74</v>
      </c>
    </row>
    <row r="744" spans="1:4" ht="9" customHeight="1" x14ac:dyDescent="0.3">
      <c r="A744" s="161" t="s">
        <v>6660</v>
      </c>
      <c r="B744" s="162" t="s">
        <v>6661</v>
      </c>
      <c r="C744" s="161" t="s">
        <v>172</v>
      </c>
      <c r="D744" s="163">
        <v>44622.57</v>
      </c>
    </row>
    <row r="745" spans="1:4" ht="9" customHeight="1" x14ac:dyDescent="0.3">
      <c r="A745" s="161" t="s">
        <v>6662</v>
      </c>
      <c r="B745" s="162" t="s">
        <v>6663</v>
      </c>
      <c r="C745" s="161" t="s">
        <v>172</v>
      </c>
      <c r="D745" s="163">
        <v>51328.1</v>
      </c>
    </row>
    <row r="746" spans="1:4" ht="9" customHeight="1" x14ac:dyDescent="0.3">
      <c r="A746" s="161" t="s">
        <v>6664</v>
      </c>
      <c r="B746" s="162" t="s">
        <v>6665</v>
      </c>
      <c r="C746" s="161" t="s">
        <v>172</v>
      </c>
      <c r="D746" s="163">
        <v>46446.26</v>
      </c>
    </row>
    <row r="747" spans="1:4" ht="9" customHeight="1" x14ac:dyDescent="0.3">
      <c r="A747" s="161" t="s">
        <v>6666</v>
      </c>
      <c r="B747" s="162" t="s">
        <v>6667</v>
      </c>
      <c r="C747" s="161" t="s">
        <v>172</v>
      </c>
      <c r="D747" s="163">
        <v>61810.3</v>
      </c>
    </row>
    <row r="748" spans="1:4" ht="9" customHeight="1" x14ac:dyDescent="0.3">
      <c r="A748" s="161" t="s">
        <v>6668</v>
      </c>
      <c r="B748" s="162" t="s">
        <v>6669</v>
      </c>
      <c r="C748" s="161" t="s">
        <v>172</v>
      </c>
      <c r="D748" s="163">
        <v>56362.28</v>
      </c>
    </row>
    <row r="749" spans="1:4" ht="9" customHeight="1" x14ac:dyDescent="0.3">
      <c r="A749" s="161" t="s">
        <v>6670</v>
      </c>
      <c r="B749" s="162" t="s">
        <v>6671</v>
      </c>
      <c r="C749" s="161" t="s">
        <v>172</v>
      </c>
      <c r="D749" s="163">
        <v>78394.66</v>
      </c>
    </row>
    <row r="750" spans="1:4" ht="9" customHeight="1" x14ac:dyDescent="0.3">
      <c r="A750" s="161" t="s">
        <v>6672</v>
      </c>
      <c r="B750" s="162" t="s">
        <v>6673</v>
      </c>
      <c r="C750" s="161" t="s">
        <v>172</v>
      </c>
      <c r="D750" s="163">
        <v>71646.820000000007</v>
      </c>
    </row>
    <row r="751" spans="1:4" ht="9" customHeight="1" x14ac:dyDescent="0.3">
      <c r="A751" s="161" t="s">
        <v>6674</v>
      </c>
      <c r="B751" s="162" t="s">
        <v>6675</v>
      </c>
      <c r="C751" s="161" t="s">
        <v>2576</v>
      </c>
      <c r="D751" s="163">
        <v>3861.68</v>
      </c>
    </row>
    <row r="752" spans="1:4" ht="9" customHeight="1" x14ac:dyDescent="0.3">
      <c r="A752" s="161" t="s">
        <v>6676</v>
      </c>
      <c r="B752" s="162" t="s">
        <v>6677</v>
      </c>
      <c r="C752" s="161" t="s">
        <v>2576</v>
      </c>
      <c r="D752" s="163">
        <v>3552.45</v>
      </c>
    </row>
    <row r="753" spans="1:4" ht="9" customHeight="1" x14ac:dyDescent="0.3">
      <c r="A753" s="161" t="s">
        <v>6678</v>
      </c>
      <c r="B753" s="162" t="s">
        <v>6679</v>
      </c>
      <c r="C753" s="161" t="s">
        <v>2576</v>
      </c>
      <c r="D753" s="163">
        <v>3364.46</v>
      </c>
    </row>
    <row r="754" spans="1:4" ht="9" customHeight="1" x14ac:dyDescent="0.3">
      <c r="A754" s="161" t="s">
        <v>6680</v>
      </c>
      <c r="B754" s="162" t="s">
        <v>6681</v>
      </c>
      <c r="C754" s="161" t="s">
        <v>2576</v>
      </c>
      <c r="D754" s="163">
        <v>3055.23</v>
      </c>
    </row>
    <row r="755" spans="1:4" ht="9" customHeight="1" x14ac:dyDescent="0.3">
      <c r="A755" s="161" t="s">
        <v>6682</v>
      </c>
      <c r="B755" s="162" t="s">
        <v>6683</v>
      </c>
      <c r="C755" s="161" t="s">
        <v>2576</v>
      </c>
      <c r="D755" s="163">
        <v>4849.57</v>
      </c>
    </row>
    <row r="756" spans="1:4" ht="9" customHeight="1" x14ac:dyDescent="0.3">
      <c r="A756" s="161" t="s">
        <v>6684</v>
      </c>
      <c r="B756" s="162" t="s">
        <v>6685</v>
      </c>
      <c r="C756" s="161" t="s">
        <v>2576</v>
      </c>
      <c r="D756" s="163">
        <v>4440.72</v>
      </c>
    </row>
    <row r="757" spans="1:4" ht="9" customHeight="1" x14ac:dyDescent="0.3">
      <c r="A757" s="161" t="s">
        <v>6686</v>
      </c>
      <c r="B757" s="162" t="s">
        <v>6687</v>
      </c>
      <c r="C757" s="161" t="s">
        <v>2576</v>
      </c>
      <c r="D757" s="163">
        <v>5092.59</v>
      </c>
    </row>
    <row r="758" spans="1:4" ht="9" customHeight="1" x14ac:dyDescent="0.3">
      <c r="A758" s="161" t="s">
        <v>6688</v>
      </c>
      <c r="B758" s="162" t="s">
        <v>6689</v>
      </c>
      <c r="C758" s="161" t="s">
        <v>2576</v>
      </c>
      <c r="D758" s="163">
        <v>4683.7299999999996</v>
      </c>
    </row>
    <row r="759" spans="1:4" ht="9" customHeight="1" x14ac:dyDescent="0.3">
      <c r="A759" s="161" t="s">
        <v>6690</v>
      </c>
      <c r="B759" s="162" t="s">
        <v>6691</v>
      </c>
      <c r="C759" s="161" t="s">
        <v>2576</v>
      </c>
      <c r="D759" s="163">
        <v>3595.69</v>
      </c>
    </row>
    <row r="760" spans="1:4" ht="9" customHeight="1" x14ac:dyDescent="0.3">
      <c r="A760" s="161" t="s">
        <v>6692</v>
      </c>
      <c r="B760" s="162" t="s">
        <v>6693</v>
      </c>
      <c r="C760" s="161" t="s">
        <v>2576</v>
      </c>
      <c r="D760" s="163">
        <v>3286.47</v>
      </c>
    </row>
    <row r="761" spans="1:4" ht="9" customHeight="1" x14ac:dyDescent="0.3">
      <c r="A761" s="161" t="s">
        <v>6694</v>
      </c>
      <c r="B761" s="162" t="s">
        <v>6695</v>
      </c>
      <c r="C761" s="161" t="s">
        <v>2576</v>
      </c>
      <c r="D761" s="163">
        <v>4052.72</v>
      </c>
    </row>
    <row r="762" spans="1:4" ht="9" customHeight="1" x14ac:dyDescent="0.3">
      <c r="A762" s="161" t="s">
        <v>6696</v>
      </c>
      <c r="B762" s="162" t="s">
        <v>6697</v>
      </c>
      <c r="C762" s="161" t="s">
        <v>2576</v>
      </c>
      <c r="D762" s="163">
        <v>3743.5</v>
      </c>
    </row>
    <row r="763" spans="1:4" ht="9" customHeight="1" x14ac:dyDescent="0.3">
      <c r="A763" s="161" t="s">
        <v>6698</v>
      </c>
      <c r="B763" s="162" t="s">
        <v>6699</v>
      </c>
      <c r="C763" s="161" t="s">
        <v>2576</v>
      </c>
      <c r="D763" s="163">
        <v>4445.54</v>
      </c>
    </row>
    <row r="764" spans="1:4" ht="9" customHeight="1" x14ac:dyDescent="0.3">
      <c r="A764" s="161" t="s">
        <v>6700</v>
      </c>
      <c r="B764" s="162" t="s">
        <v>6701</v>
      </c>
      <c r="C764" s="161" t="s">
        <v>2576</v>
      </c>
      <c r="D764" s="163">
        <v>4136.3100000000004</v>
      </c>
    </row>
    <row r="765" spans="1:4" ht="9" customHeight="1" x14ac:dyDescent="0.3">
      <c r="A765" s="161" t="s">
        <v>6702</v>
      </c>
      <c r="B765" s="162" t="s">
        <v>6703</v>
      </c>
      <c r="C765" s="161" t="s">
        <v>2576</v>
      </c>
      <c r="D765" s="163">
        <v>5542.11</v>
      </c>
    </row>
    <row r="766" spans="1:4" ht="9" customHeight="1" x14ac:dyDescent="0.3">
      <c r="A766" s="161" t="s">
        <v>6704</v>
      </c>
      <c r="B766" s="162" t="s">
        <v>6705</v>
      </c>
      <c r="C766" s="161" t="s">
        <v>2576</v>
      </c>
      <c r="D766" s="163">
        <v>5142.26</v>
      </c>
    </row>
    <row r="767" spans="1:4" ht="9" customHeight="1" x14ac:dyDescent="0.3">
      <c r="A767" s="161" t="s">
        <v>6706</v>
      </c>
      <c r="B767" s="162" t="s">
        <v>6707</v>
      </c>
      <c r="C767" s="161" t="s">
        <v>2576</v>
      </c>
      <c r="D767" s="163">
        <v>4933.41</v>
      </c>
    </row>
    <row r="768" spans="1:4" ht="9" customHeight="1" x14ac:dyDescent="0.3">
      <c r="A768" s="161" t="s">
        <v>6708</v>
      </c>
      <c r="B768" s="162" t="s">
        <v>6709</v>
      </c>
      <c r="C768" s="161" t="s">
        <v>2576</v>
      </c>
      <c r="D768" s="163">
        <v>4533.5600000000004</v>
      </c>
    </row>
    <row r="769" spans="1:4" ht="9" customHeight="1" x14ac:dyDescent="0.3">
      <c r="A769" s="161" t="s">
        <v>6710</v>
      </c>
      <c r="B769" s="162" t="s">
        <v>6711</v>
      </c>
      <c r="C769" s="161" t="s">
        <v>2576</v>
      </c>
      <c r="D769" s="163">
        <v>7603.01</v>
      </c>
    </row>
    <row r="770" spans="1:4" ht="9" customHeight="1" x14ac:dyDescent="0.3">
      <c r="A770" s="161" t="s">
        <v>6712</v>
      </c>
      <c r="B770" s="162" t="s">
        <v>6713</v>
      </c>
      <c r="C770" s="161" t="s">
        <v>2576</v>
      </c>
      <c r="D770" s="163">
        <v>6959.51</v>
      </c>
    </row>
    <row r="771" spans="1:4" ht="9" customHeight="1" x14ac:dyDescent="0.3">
      <c r="A771" s="161" t="s">
        <v>6714</v>
      </c>
      <c r="B771" s="162" t="s">
        <v>6715</v>
      </c>
      <c r="C771" s="161" t="s">
        <v>2576</v>
      </c>
      <c r="D771" s="163">
        <v>7793.48</v>
      </c>
    </row>
    <row r="772" spans="1:4" ht="9" customHeight="1" x14ac:dyDescent="0.3">
      <c r="A772" s="161" t="s">
        <v>6716</v>
      </c>
      <c r="B772" s="162" t="s">
        <v>6717</v>
      </c>
      <c r="C772" s="161" t="s">
        <v>2576</v>
      </c>
      <c r="D772" s="163">
        <v>7149.97</v>
      </c>
    </row>
    <row r="773" spans="1:4" ht="9" customHeight="1" x14ac:dyDescent="0.3">
      <c r="A773" s="161" t="s">
        <v>6718</v>
      </c>
      <c r="B773" s="162" t="s">
        <v>6719</v>
      </c>
      <c r="C773" s="161" t="s">
        <v>2576</v>
      </c>
      <c r="D773" s="163">
        <v>5531.91</v>
      </c>
    </row>
    <row r="774" spans="1:4" ht="9" customHeight="1" x14ac:dyDescent="0.3">
      <c r="A774" s="161" t="s">
        <v>6720</v>
      </c>
      <c r="B774" s="162" t="s">
        <v>6721</v>
      </c>
      <c r="C774" s="161" t="s">
        <v>2576</v>
      </c>
      <c r="D774" s="163">
        <v>5132.0600000000004</v>
      </c>
    </row>
    <row r="775" spans="1:4" ht="9" customHeight="1" x14ac:dyDescent="0.3">
      <c r="A775" s="161" t="s">
        <v>6722</v>
      </c>
      <c r="B775" s="162" t="s">
        <v>6723</v>
      </c>
      <c r="C775" s="161" t="s">
        <v>2576</v>
      </c>
      <c r="D775" s="163">
        <v>6217.7</v>
      </c>
    </row>
    <row r="776" spans="1:4" ht="9" customHeight="1" x14ac:dyDescent="0.3">
      <c r="A776" s="161" t="s">
        <v>6724</v>
      </c>
      <c r="B776" s="162" t="s">
        <v>6725</v>
      </c>
      <c r="C776" s="161" t="s">
        <v>2576</v>
      </c>
      <c r="D776" s="163">
        <v>5695.32</v>
      </c>
    </row>
    <row r="777" spans="1:4" ht="9" customHeight="1" x14ac:dyDescent="0.3">
      <c r="A777" s="161" t="s">
        <v>6726</v>
      </c>
      <c r="B777" s="162" t="s">
        <v>6727</v>
      </c>
      <c r="C777" s="161" t="s">
        <v>2576</v>
      </c>
      <c r="D777" s="163">
        <v>7055.55</v>
      </c>
    </row>
    <row r="778" spans="1:4" ht="9" customHeight="1" x14ac:dyDescent="0.3">
      <c r="A778" s="161" t="s">
        <v>6728</v>
      </c>
      <c r="B778" s="162" t="s">
        <v>6729</v>
      </c>
      <c r="C778" s="161" t="s">
        <v>2576</v>
      </c>
      <c r="D778" s="163">
        <v>6533.17</v>
      </c>
    </row>
    <row r="779" spans="1:4" ht="9" customHeight="1" x14ac:dyDescent="0.3">
      <c r="A779" s="161" t="s">
        <v>6730</v>
      </c>
      <c r="B779" s="162" t="s">
        <v>6731</v>
      </c>
      <c r="C779" s="161" t="s">
        <v>2576</v>
      </c>
      <c r="D779" s="163">
        <v>7121.76</v>
      </c>
    </row>
    <row r="780" spans="1:4" ht="9" customHeight="1" x14ac:dyDescent="0.3">
      <c r="A780" s="161" t="s">
        <v>6732</v>
      </c>
      <c r="B780" s="162" t="s">
        <v>6733</v>
      </c>
      <c r="C780" s="161" t="s">
        <v>2576</v>
      </c>
      <c r="D780" s="163">
        <v>6619.17</v>
      </c>
    </row>
    <row r="781" spans="1:4" ht="9" customHeight="1" x14ac:dyDescent="0.3">
      <c r="A781" s="161" t="s">
        <v>6734</v>
      </c>
      <c r="B781" s="162" t="s">
        <v>6735</v>
      </c>
      <c r="C781" s="161" t="s">
        <v>2576</v>
      </c>
      <c r="D781" s="163">
        <v>6520</v>
      </c>
    </row>
    <row r="782" spans="1:4" ht="9" customHeight="1" x14ac:dyDescent="0.3">
      <c r="A782" s="161" t="s">
        <v>6736</v>
      </c>
      <c r="B782" s="162" t="s">
        <v>6737</v>
      </c>
      <c r="C782" s="161" t="s">
        <v>2576</v>
      </c>
      <c r="D782" s="163">
        <v>6017.4</v>
      </c>
    </row>
    <row r="783" spans="1:4" ht="9" customHeight="1" x14ac:dyDescent="0.3">
      <c r="A783" s="161" t="s">
        <v>6738</v>
      </c>
      <c r="B783" s="162" t="s">
        <v>6739</v>
      </c>
      <c r="C783" s="161" t="s">
        <v>2576</v>
      </c>
      <c r="D783" s="163">
        <v>9954.7999999999993</v>
      </c>
    </row>
    <row r="784" spans="1:4" ht="9" customHeight="1" x14ac:dyDescent="0.3">
      <c r="A784" s="161" t="s">
        <v>6740</v>
      </c>
      <c r="B784" s="162" t="s">
        <v>6741</v>
      </c>
      <c r="C784" s="161" t="s">
        <v>2576</v>
      </c>
      <c r="D784" s="163">
        <v>9180.27</v>
      </c>
    </row>
    <row r="785" spans="1:4" ht="9" customHeight="1" x14ac:dyDescent="0.3">
      <c r="A785" s="161" t="s">
        <v>6742</v>
      </c>
      <c r="B785" s="162" t="s">
        <v>6743</v>
      </c>
      <c r="C785" s="161" t="s">
        <v>2576</v>
      </c>
      <c r="D785" s="163">
        <v>10742.95</v>
      </c>
    </row>
    <row r="786" spans="1:4" ht="9" customHeight="1" x14ac:dyDescent="0.3">
      <c r="A786" s="161" t="s">
        <v>6744</v>
      </c>
      <c r="B786" s="162" t="s">
        <v>6745</v>
      </c>
      <c r="C786" s="161" t="s">
        <v>2576</v>
      </c>
      <c r="D786" s="163">
        <v>9968.41</v>
      </c>
    </row>
    <row r="787" spans="1:4" ht="9" customHeight="1" x14ac:dyDescent="0.3">
      <c r="A787" s="161" t="s">
        <v>6746</v>
      </c>
      <c r="B787" s="162" t="s">
        <v>6747</v>
      </c>
      <c r="C787" s="161" t="s">
        <v>2576</v>
      </c>
      <c r="D787" s="163">
        <v>7359.72</v>
      </c>
    </row>
    <row r="788" spans="1:4" ht="9" customHeight="1" x14ac:dyDescent="0.3">
      <c r="A788" s="161" t="s">
        <v>6748</v>
      </c>
      <c r="B788" s="162" t="s">
        <v>6749</v>
      </c>
      <c r="C788" s="161" t="s">
        <v>2576</v>
      </c>
      <c r="D788" s="163">
        <v>6723.82</v>
      </c>
    </row>
    <row r="789" spans="1:4" ht="9" customHeight="1" x14ac:dyDescent="0.3">
      <c r="A789" s="161" t="s">
        <v>6750</v>
      </c>
      <c r="B789" s="162" t="s">
        <v>6751</v>
      </c>
      <c r="C789" s="161" t="s">
        <v>2576</v>
      </c>
      <c r="D789" s="163">
        <v>8368.25</v>
      </c>
    </row>
    <row r="790" spans="1:4" ht="9" customHeight="1" x14ac:dyDescent="0.3">
      <c r="A790" s="161" t="s">
        <v>6752</v>
      </c>
      <c r="B790" s="162" t="s">
        <v>6753</v>
      </c>
      <c r="C790" s="161" t="s">
        <v>2576</v>
      </c>
      <c r="D790" s="163">
        <v>7732.36</v>
      </c>
    </row>
    <row r="791" spans="1:4" ht="9" customHeight="1" x14ac:dyDescent="0.3">
      <c r="A791" s="161" t="s">
        <v>6754</v>
      </c>
      <c r="B791" s="162" t="s">
        <v>6755</v>
      </c>
      <c r="C791" s="161" t="s">
        <v>2576</v>
      </c>
      <c r="D791" s="163">
        <v>9027.92</v>
      </c>
    </row>
    <row r="792" spans="1:4" ht="9" customHeight="1" x14ac:dyDescent="0.3">
      <c r="A792" s="161" t="s">
        <v>6756</v>
      </c>
      <c r="B792" s="162" t="s">
        <v>6757</v>
      </c>
      <c r="C792" s="161" t="s">
        <v>2576</v>
      </c>
      <c r="D792" s="163">
        <v>8253.39</v>
      </c>
    </row>
    <row r="793" spans="1:4" ht="9" customHeight="1" x14ac:dyDescent="0.3">
      <c r="A793" s="161" t="s">
        <v>6758</v>
      </c>
      <c r="B793" s="162" t="s">
        <v>6759</v>
      </c>
      <c r="C793" s="161" t="s">
        <v>2576</v>
      </c>
      <c r="D793" s="163">
        <v>9152.74</v>
      </c>
    </row>
    <row r="794" spans="1:4" ht="9" customHeight="1" x14ac:dyDescent="0.3">
      <c r="A794" s="161" t="s">
        <v>6760</v>
      </c>
      <c r="B794" s="162" t="s">
        <v>6761</v>
      </c>
      <c r="C794" s="161" t="s">
        <v>2576</v>
      </c>
      <c r="D794" s="163">
        <v>8403.33</v>
      </c>
    </row>
    <row r="795" spans="1:4" ht="9" customHeight="1" x14ac:dyDescent="0.3">
      <c r="A795" s="161" t="s">
        <v>6762</v>
      </c>
      <c r="B795" s="162" t="s">
        <v>6763</v>
      </c>
      <c r="C795" s="161" t="s">
        <v>2576</v>
      </c>
      <c r="D795" s="163">
        <v>8579.49</v>
      </c>
    </row>
    <row r="796" spans="1:4" ht="9" customHeight="1" x14ac:dyDescent="0.3">
      <c r="A796" s="161" t="s">
        <v>6764</v>
      </c>
      <c r="B796" s="162" t="s">
        <v>6765</v>
      </c>
      <c r="C796" s="161" t="s">
        <v>2576</v>
      </c>
      <c r="D796" s="163">
        <v>7830.07</v>
      </c>
    </row>
    <row r="797" spans="1:4" ht="9" customHeight="1" x14ac:dyDescent="0.3">
      <c r="A797" s="161" t="s">
        <v>6766</v>
      </c>
      <c r="B797" s="162" t="s">
        <v>6767</v>
      </c>
      <c r="C797" s="161" t="s">
        <v>2576</v>
      </c>
      <c r="D797" s="163">
        <v>13804.35</v>
      </c>
    </row>
    <row r="798" spans="1:4" ht="9" customHeight="1" x14ac:dyDescent="0.3">
      <c r="A798" s="161" t="s">
        <v>6768</v>
      </c>
      <c r="B798" s="162" t="s">
        <v>6769</v>
      </c>
      <c r="C798" s="161" t="s">
        <v>2576</v>
      </c>
      <c r="D798" s="163">
        <v>12684.67</v>
      </c>
    </row>
    <row r="799" spans="1:4" ht="9" customHeight="1" x14ac:dyDescent="0.3">
      <c r="A799" s="161" t="s">
        <v>6770</v>
      </c>
      <c r="B799" s="162" t="s">
        <v>6771</v>
      </c>
      <c r="C799" s="161" t="s">
        <v>2576</v>
      </c>
      <c r="D799" s="163">
        <v>13714.29</v>
      </c>
    </row>
    <row r="800" spans="1:4" ht="9" customHeight="1" x14ac:dyDescent="0.3">
      <c r="A800" s="161" t="s">
        <v>6772</v>
      </c>
      <c r="B800" s="162" t="s">
        <v>6773</v>
      </c>
      <c r="C800" s="161" t="s">
        <v>2576</v>
      </c>
      <c r="D800" s="163">
        <v>12594.61</v>
      </c>
    </row>
    <row r="801" spans="1:4" ht="9" customHeight="1" x14ac:dyDescent="0.3">
      <c r="A801" s="161" t="s">
        <v>6774</v>
      </c>
      <c r="B801" s="162" t="s">
        <v>6775</v>
      </c>
      <c r="C801" s="161" t="s">
        <v>2576</v>
      </c>
      <c r="D801" s="163">
        <v>9229.8799999999992</v>
      </c>
    </row>
    <row r="802" spans="1:4" ht="9" customHeight="1" x14ac:dyDescent="0.3">
      <c r="A802" s="161" t="s">
        <v>6776</v>
      </c>
      <c r="B802" s="162" t="s">
        <v>6777</v>
      </c>
      <c r="C802" s="161" t="s">
        <v>2576</v>
      </c>
      <c r="D802" s="163">
        <v>8317.58</v>
      </c>
    </row>
    <row r="803" spans="1:4" ht="9" customHeight="1" x14ac:dyDescent="0.3">
      <c r="A803" s="161" t="s">
        <v>6778</v>
      </c>
      <c r="B803" s="162" t="s">
        <v>6779</v>
      </c>
      <c r="C803" s="161" t="s">
        <v>2576</v>
      </c>
      <c r="D803" s="163">
        <v>11217.77</v>
      </c>
    </row>
    <row r="804" spans="1:4" ht="9" customHeight="1" x14ac:dyDescent="0.3">
      <c r="A804" s="161" t="s">
        <v>6780</v>
      </c>
      <c r="B804" s="162" t="s">
        <v>6781</v>
      </c>
      <c r="C804" s="161" t="s">
        <v>2576</v>
      </c>
      <c r="D804" s="163">
        <v>10305.469999999999</v>
      </c>
    </row>
    <row r="805" spans="1:4" ht="9" customHeight="1" x14ac:dyDescent="0.3">
      <c r="A805" s="161" t="s">
        <v>6782</v>
      </c>
      <c r="B805" s="162" t="s">
        <v>6783</v>
      </c>
      <c r="C805" s="161" t="s">
        <v>2576</v>
      </c>
      <c r="D805" s="163">
        <v>12372.44</v>
      </c>
    </row>
    <row r="806" spans="1:4" ht="9" customHeight="1" x14ac:dyDescent="0.3">
      <c r="A806" s="161" t="s">
        <v>6784</v>
      </c>
      <c r="B806" s="162" t="s">
        <v>6785</v>
      </c>
      <c r="C806" s="161" t="s">
        <v>2576</v>
      </c>
      <c r="D806" s="163">
        <v>11252.76</v>
      </c>
    </row>
    <row r="807" spans="1:4" ht="9" customHeight="1" x14ac:dyDescent="0.3">
      <c r="A807" s="161" t="s">
        <v>6786</v>
      </c>
      <c r="B807" s="162" t="s">
        <v>6787</v>
      </c>
      <c r="C807" s="161" t="s">
        <v>2576</v>
      </c>
      <c r="D807" s="163">
        <v>2317.3000000000002</v>
      </c>
    </row>
    <row r="808" spans="1:4" ht="9" customHeight="1" x14ac:dyDescent="0.3">
      <c r="A808" s="161" t="s">
        <v>6788</v>
      </c>
      <c r="B808" s="162" t="s">
        <v>6789</v>
      </c>
      <c r="C808" s="161" t="s">
        <v>2576</v>
      </c>
      <c r="D808" s="163">
        <v>2143.9699999999998</v>
      </c>
    </row>
    <row r="809" spans="1:4" ht="9" customHeight="1" x14ac:dyDescent="0.3">
      <c r="A809" s="161" t="s">
        <v>6790</v>
      </c>
      <c r="B809" s="162" t="s">
        <v>6791</v>
      </c>
      <c r="C809" s="161" t="s">
        <v>2576</v>
      </c>
      <c r="D809" s="163">
        <v>2053.1</v>
      </c>
    </row>
    <row r="810" spans="1:4" ht="9" customHeight="1" x14ac:dyDescent="0.3">
      <c r="A810" s="161" t="s">
        <v>6792</v>
      </c>
      <c r="B810" s="162" t="s">
        <v>6793</v>
      </c>
      <c r="C810" s="161" t="s">
        <v>2576</v>
      </c>
      <c r="D810" s="163">
        <v>1879.77</v>
      </c>
    </row>
    <row r="811" spans="1:4" ht="9" customHeight="1" x14ac:dyDescent="0.3">
      <c r="A811" s="161" t="s">
        <v>6794</v>
      </c>
      <c r="B811" s="162" t="s">
        <v>6795</v>
      </c>
      <c r="C811" s="161" t="s">
        <v>2576</v>
      </c>
      <c r="D811" s="163">
        <v>2910.11</v>
      </c>
    </row>
    <row r="812" spans="1:4" ht="9" customHeight="1" x14ac:dyDescent="0.3">
      <c r="A812" s="161" t="s">
        <v>6796</v>
      </c>
      <c r="B812" s="162" t="s">
        <v>6797</v>
      </c>
      <c r="C812" s="161" t="s">
        <v>2576</v>
      </c>
      <c r="D812" s="163">
        <v>2681.61</v>
      </c>
    </row>
    <row r="813" spans="1:4" ht="9" customHeight="1" x14ac:dyDescent="0.3">
      <c r="A813" s="161" t="s">
        <v>6798</v>
      </c>
      <c r="B813" s="162" t="s">
        <v>6799</v>
      </c>
      <c r="C813" s="161" t="s">
        <v>2576</v>
      </c>
      <c r="D813" s="163">
        <v>3039.79</v>
      </c>
    </row>
    <row r="814" spans="1:4" ht="9" customHeight="1" x14ac:dyDescent="0.3">
      <c r="A814" s="161" t="s">
        <v>6800</v>
      </c>
      <c r="B814" s="162" t="s">
        <v>6801</v>
      </c>
      <c r="C814" s="161" t="s">
        <v>2576</v>
      </c>
      <c r="D814" s="163">
        <v>2811.29</v>
      </c>
    </row>
    <row r="815" spans="1:4" ht="9" customHeight="1" x14ac:dyDescent="0.3">
      <c r="A815" s="161" t="s">
        <v>6802</v>
      </c>
      <c r="B815" s="162" t="s">
        <v>6803</v>
      </c>
      <c r="C815" s="161" t="s">
        <v>2576</v>
      </c>
      <c r="D815" s="163">
        <v>2237.36</v>
      </c>
    </row>
    <row r="816" spans="1:4" ht="9" customHeight="1" x14ac:dyDescent="0.3">
      <c r="A816" s="161" t="s">
        <v>6804</v>
      </c>
      <c r="B816" s="162" t="s">
        <v>6805</v>
      </c>
      <c r="C816" s="161" t="s">
        <v>2576</v>
      </c>
      <c r="D816" s="163">
        <v>2064.0300000000002</v>
      </c>
    </row>
    <row r="817" spans="1:4" ht="9" customHeight="1" x14ac:dyDescent="0.3">
      <c r="A817" s="161" t="s">
        <v>6806</v>
      </c>
      <c r="B817" s="162" t="s">
        <v>6807</v>
      </c>
      <c r="C817" s="161" t="s">
        <v>2576</v>
      </c>
      <c r="D817" s="163">
        <v>2491.1799999999998</v>
      </c>
    </row>
    <row r="818" spans="1:4" ht="9" customHeight="1" x14ac:dyDescent="0.3">
      <c r="A818" s="161" t="s">
        <v>6808</v>
      </c>
      <c r="B818" s="162" t="s">
        <v>6809</v>
      </c>
      <c r="C818" s="161" t="s">
        <v>2576</v>
      </c>
      <c r="D818" s="163">
        <v>2317.85</v>
      </c>
    </row>
    <row r="819" spans="1:4" ht="9" customHeight="1" x14ac:dyDescent="0.3">
      <c r="A819" s="161" t="s">
        <v>6810</v>
      </c>
      <c r="B819" s="162" t="s">
        <v>6811</v>
      </c>
      <c r="C819" s="161" t="s">
        <v>2576</v>
      </c>
      <c r="D819" s="163">
        <v>2802.59</v>
      </c>
    </row>
    <row r="820" spans="1:4" ht="9" customHeight="1" x14ac:dyDescent="0.3">
      <c r="A820" s="161" t="s">
        <v>6812</v>
      </c>
      <c r="B820" s="162" t="s">
        <v>6813</v>
      </c>
      <c r="C820" s="161" t="s">
        <v>2576</v>
      </c>
      <c r="D820" s="163">
        <v>2574.09</v>
      </c>
    </row>
    <row r="821" spans="1:4" ht="9" customHeight="1" x14ac:dyDescent="0.3">
      <c r="A821" s="161" t="s">
        <v>6814</v>
      </c>
      <c r="B821" s="162" t="s">
        <v>6815</v>
      </c>
      <c r="C821" s="161" t="s">
        <v>2576</v>
      </c>
      <c r="D821" s="163">
        <v>3233.08</v>
      </c>
    </row>
    <row r="822" spans="1:4" ht="9" customHeight="1" x14ac:dyDescent="0.3">
      <c r="A822" s="161" t="s">
        <v>6816</v>
      </c>
      <c r="B822" s="162" t="s">
        <v>6817</v>
      </c>
      <c r="C822" s="161" t="s">
        <v>2576</v>
      </c>
      <c r="D822" s="163">
        <v>3010.35</v>
      </c>
    </row>
    <row r="823" spans="1:4" ht="9" customHeight="1" x14ac:dyDescent="0.3">
      <c r="A823" s="161" t="s">
        <v>6818</v>
      </c>
      <c r="B823" s="162" t="s">
        <v>6819</v>
      </c>
      <c r="C823" s="161" t="s">
        <v>2576</v>
      </c>
      <c r="D823" s="163">
        <v>2926.85</v>
      </c>
    </row>
    <row r="824" spans="1:4" ht="9" customHeight="1" x14ac:dyDescent="0.3">
      <c r="A824" s="161" t="s">
        <v>6820</v>
      </c>
      <c r="B824" s="162" t="s">
        <v>6821</v>
      </c>
      <c r="C824" s="161" t="s">
        <v>2576</v>
      </c>
      <c r="D824" s="163">
        <v>2704.12</v>
      </c>
    </row>
    <row r="825" spans="1:4" ht="9" customHeight="1" x14ac:dyDescent="0.3">
      <c r="A825" s="161" t="s">
        <v>6822</v>
      </c>
      <c r="B825" s="162" t="s">
        <v>6823</v>
      </c>
      <c r="C825" s="161" t="s">
        <v>2576</v>
      </c>
      <c r="D825" s="163">
        <v>4430.28</v>
      </c>
    </row>
    <row r="826" spans="1:4" ht="9" customHeight="1" x14ac:dyDescent="0.3">
      <c r="A826" s="161" t="s">
        <v>6824</v>
      </c>
      <c r="B826" s="162" t="s">
        <v>6825</v>
      </c>
      <c r="C826" s="161" t="s">
        <v>2576</v>
      </c>
      <c r="D826" s="163">
        <v>4071.6</v>
      </c>
    </row>
    <row r="827" spans="1:4" ht="9" customHeight="1" x14ac:dyDescent="0.3">
      <c r="A827" s="161" t="s">
        <v>6826</v>
      </c>
      <c r="B827" s="162" t="s">
        <v>6827</v>
      </c>
      <c r="C827" s="161" t="s">
        <v>2576</v>
      </c>
      <c r="D827" s="163">
        <v>4741.13</v>
      </c>
    </row>
    <row r="828" spans="1:4" ht="9" customHeight="1" x14ac:dyDescent="0.3">
      <c r="A828" s="161" t="s">
        <v>6828</v>
      </c>
      <c r="B828" s="162" t="s">
        <v>6829</v>
      </c>
      <c r="C828" s="161" t="s">
        <v>2576</v>
      </c>
      <c r="D828" s="163">
        <v>4382.45</v>
      </c>
    </row>
    <row r="829" spans="1:4" ht="9" customHeight="1" x14ac:dyDescent="0.3">
      <c r="A829" s="161" t="s">
        <v>6830</v>
      </c>
      <c r="B829" s="162" t="s">
        <v>6831</v>
      </c>
      <c r="C829" s="161" t="s">
        <v>2576</v>
      </c>
      <c r="D829" s="163">
        <v>3319.52</v>
      </c>
    </row>
    <row r="830" spans="1:4" ht="9" customHeight="1" x14ac:dyDescent="0.3">
      <c r="A830" s="161" t="s">
        <v>6832</v>
      </c>
      <c r="B830" s="162" t="s">
        <v>6833</v>
      </c>
      <c r="C830" s="161" t="s">
        <v>2576</v>
      </c>
      <c r="D830" s="163">
        <v>3028.14</v>
      </c>
    </row>
    <row r="831" spans="1:4" ht="9" customHeight="1" x14ac:dyDescent="0.3">
      <c r="A831" s="161" t="s">
        <v>6834</v>
      </c>
      <c r="B831" s="162" t="s">
        <v>6835</v>
      </c>
      <c r="C831" s="161" t="s">
        <v>2576</v>
      </c>
      <c r="D831" s="163">
        <v>3723.4</v>
      </c>
    </row>
    <row r="832" spans="1:4" ht="9" customHeight="1" x14ac:dyDescent="0.3">
      <c r="A832" s="161" t="s">
        <v>6836</v>
      </c>
      <c r="B832" s="162" t="s">
        <v>6837</v>
      </c>
      <c r="C832" s="161" t="s">
        <v>2576</v>
      </c>
      <c r="D832" s="163">
        <v>3432.02</v>
      </c>
    </row>
    <row r="833" spans="1:4" ht="9" customHeight="1" x14ac:dyDescent="0.3">
      <c r="A833" s="161" t="s">
        <v>6838</v>
      </c>
      <c r="B833" s="162" t="s">
        <v>6839</v>
      </c>
      <c r="C833" s="161" t="s">
        <v>2576</v>
      </c>
      <c r="D833" s="163">
        <v>4077.86</v>
      </c>
    </row>
    <row r="834" spans="1:4" ht="9" customHeight="1" x14ac:dyDescent="0.3">
      <c r="A834" s="161" t="s">
        <v>6840</v>
      </c>
      <c r="B834" s="162" t="s">
        <v>6841</v>
      </c>
      <c r="C834" s="161" t="s">
        <v>2576</v>
      </c>
      <c r="D834" s="163">
        <v>3719.18</v>
      </c>
    </row>
    <row r="835" spans="1:4" ht="9" customHeight="1" x14ac:dyDescent="0.3">
      <c r="A835" s="161" t="s">
        <v>6842</v>
      </c>
      <c r="B835" s="162" t="s">
        <v>6843</v>
      </c>
      <c r="C835" s="161" t="s">
        <v>2576</v>
      </c>
      <c r="D835" s="163">
        <v>4406.29</v>
      </c>
    </row>
    <row r="836" spans="1:4" ht="9" customHeight="1" x14ac:dyDescent="0.3">
      <c r="A836" s="161" t="s">
        <v>6844</v>
      </c>
      <c r="B836" s="162" t="s">
        <v>6845</v>
      </c>
      <c r="C836" s="161" t="s">
        <v>2576</v>
      </c>
      <c r="D836" s="163">
        <v>4050.79</v>
      </c>
    </row>
    <row r="837" spans="1:4" ht="9" customHeight="1" x14ac:dyDescent="0.3">
      <c r="A837" s="161" t="s">
        <v>6846</v>
      </c>
      <c r="B837" s="162" t="s">
        <v>6847</v>
      </c>
      <c r="C837" s="161" t="s">
        <v>2576</v>
      </c>
      <c r="D837" s="163">
        <v>4174.63</v>
      </c>
    </row>
    <row r="838" spans="1:4" ht="9" customHeight="1" x14ac:dyDescent="0.3">
      <c r="A838" s="161" t="s">
        <v>6848</v>
      </c>
      <c r="B838" s="162" t="s">
        <v>6849</v>
      </c>
      <c r="C838" s="161" t="s">
        <v>2576</v>
      </c>
      <c r="D838" s="163">
        <v>3819.13</v>
      </c>
    </row>
    <row r="839" spans="1:4" ht="9" customHeight="1" x14ac:dyDescent="0.3">
      <c r="A839" s="161" t="s">
        <v>6850</v>
      </c>
      <c r="B839" s="162" t="s">
        <v>6851</v>
      </c>
      <c r="C839" s="161" t="s">
        <v>2576</v>
      </c>
      <c r="D839" s="163">
        <v>6262.44</v>
      </c>
    </row>
    <row r="840" spans="1:4" ht="9" customHeight="1" x14ac:dyDescent="0.3">
      <c r="A840" s="161" t="s">
        <v>6852</v>
      </c>
      <c r="B840" s="162" t="s">
        <v>6853</v>
      </c>
      <c r="C840" s="161" t="s">
        <v>2576</v>
      </c>
      <c r="D840" s="163">
        <v>5733.28</v>
      </c>
    </row>
    <row r="841" spans="1:4" ht="9" customHeight="1" x14ac:dyDescent="0.3">
      <c r="A841" s="161" t="s">
        <v>6854</v>
      </c>
      <c r="B841" s="162" t="s">
        <v>6855</v>
      </c>
      <c r="C841" s="161" t="s">
        <v>2576</v>
      </c>
      <c r="D841" s="163">
        <v>7100.73</v>
      </c>
    </row>
    <row r="842" spans="1:4" ht="9" customHeight="1" x14ac:dyDescent="0.3">
      <c r="A842" s="161" t="s">
        <v>6856</v>
      </c>
      <c r="B842" s="162" t="s">
        <v>6857</v>
      </c>
      <c r="C842" s="161" t="s">
        <v>2576</v>
      </c>
      <c r="D842" s="163">
        <v>6484.06</v>
      </c>
    </row>
    <row r="843" spans="1:4" ht="9" customHeight="1" x14ac:dyDescent="0.3">
      <c r="A843" s="161" t="s">
        <v>6858</v>
      </c>
      <c r="B843" s="162" t="s">
        <v>6859</v>
      </c>
      <c r="C843" s="161" t="s">
        <v>2576</v>
      </c>
      <c r="D843" s="163">
        <v>4783.5</v>
      </c>
    </row>
    <row r="844" spans="1:4" ht="9" customHeight="1" x14ac:dyDescent="0.3">
      <c r="A844" s="161" t="s">
        <v>6860</v>
      </c>
      <c r="B844" s="162" t="s">
        <v>6861</v>
      </c>
      <c r="C844" s="161" t="s">
        <v>2576</v>
      </c>
      <c r="D844" s="163">
        <v>4428</v>
      </c>
    </row>
    <row r="845" spans="1:4" ht="9" customHeight="1" x14ac:dyDescent="0.3">
      <c r="A845" s="161" t="s">
        <v>6862</v>
      </c>
      <c r="B845" s="162" t="s">
        <v>6863</v>
      </c>
      <c r="C845" s="161" t="s">
        <v>2576</v>
      </c>
      <c r="D845" s="163">
        <v>5254.7</v>
      </c>
    </row>
    <row r="846" spans="1:4" ht="9" customHeight="1" x14ac:dyDescent="0.3">
      <c r="A846" s="161" t="s">
        <v>6864</v>
      </c>
      <c r="B846" s="162" t="s">
        <v>6865</v>
      </c>
      <c r="C846" s="161" t="s">
        <v>2576</v>
      </c>
      <c r="D846" s="163">
        <v>4818.43</v>
      </c>
    </row>
    <row r="847" spans="1:4" ht="9" customHeight="1" x14ac:dyDescent="0.3">
      <c r="A847" s="161" t="s">
        <v>6866</v>
      </c>
      <c r="B847" s="162" t="s">
        <v>6867</v>
      </c>
      <c r="C847" s="161" t="s">
        <v>2576</v>
      </c>
      <c r="D847" s="163">
        <v>5742.67</v>
      </c>
    </row>
    <row r="848" spans="1:4" ht="9" customHeight="1" x14ac:dyDescent="0.3">
      <c r="A848" s="161" t="s">
        <v>6868</v>
      </c>
      <c r="B848" s="162" t="s">
        <v>6869</v>
      </c>
      <c r="C848" s="161" t="s">
        <v>2576</v>
      </c>
      <c r="D848" s="163">
        <v>5306.4</v>
      </c>
    </row>
    <row r="849" spans="1:4" ht="9" customHeight="1" x14ac:dyDescent="0.3">
      <c r="A849" s="161" t="s">
        <v>6870</v>
      </c>
      <c r="B849" s="162" t="s">
        <v>6871</v>
      </c>
      <c r="C849" s="161" t="s">
        <v>2576</v>
      </c>
      <c r="D849" s="163">
        <v>5624.33</v>
      </c>
    </row>
    <row r="850" spans="1:4" ht="9" customHeight="1" x14ac:dyDescent="0.3">
      <c r="A850" s="161" t="s">
        <v>6872</v>
      </c>
      <c r="B850" s="162" t="s">
        <v>6873</v>
      </c>
      <c r="C850" s="161" t="s">
        <v>2576</v>
      </c>
      <c r="D850" s="163">
        <v>5111.7299999999996</v>
      </c>
    </row>
    <row r="851" spans="1:4" ht="9" customHeight="1" x14ac:dyDescent="0.3">
      <c r="A851" s="161" t="s">
        <v>6874</v>
      </c>
      <c r="B851" s="162" t="s">
        <v>6875</v>
      </c>
      <c r="C851" s="161" t="s">
        <v>2576</v>
      </c>
      <c r="D851" s="163">
        <v>5554.64</v>
      </c>
    </row>
    <row r="852" spans="1:4" ht="9" customHeight="1" x14ac:dyDescent="0.3">
      <c r="A852" s="161" t="s">
        <v>6876</v>
      </c>
      <c r="B852" s="162" t="s">
        <v>6877</v>
      </c>
      <c r="C852" s="161" t="s">
        <v>2576</v>
      </c>
      <c r="D852" s="163">
        <v>5042.03</v>
      </c>
    </row>
    <row r="853" spans="1:4" ht="9" customHeight="1" x14ac:dyDescent="0.3">
      <c r="A853" s="161" t="s">
        <v>6878</v>
      </c>
      <c r="B853" s="162" t="s">
        <v>6879</v>
      </c>
      <c r="C853" s="161" t="s">
        <v>2576</v>
      </c>
      <c r="D853" s="163">
        <v>8602.48</v>
      </c>
    </row>
    <row r="854" spans="1:4" ht="9" customHeight="1" x14ac:dyDescent="0.3">
      <c r="A854" s="161" t="s">
        <v>6880</v>
      </c>
      <c r="B854" s="162" t="s">
        <v>6881</v>
      </c>
      <c r="C854" s="161" t="s">
        <v>2576</v>
      </c>
      <c r="D854" s="163">
        <v>7882.53</v>
      </c>
    </row>
    <row r="855" spans="1:4" ht="9" customHeight="1" x14ac:dyDescent="0.3">
      <c r="A855" s="161" t="s">
        <v>6882</v>
      </c>
      <c r="B855" s="162" t="s">
        <v>6883</v>
      </c>
      <c r="C855" s="161" t="s">
        <v>2576</v>
      </c>
      <c r="D855" s="163">
        <v>9294.06</v>
      </c>
    </row>
    <row r="856" spans="1:4" ht="9" customHeight="1" x14ac:dyDescent="0.3">
      <c r="A856" s="161" t="s">
        <v>6884</v>
      </c>
      <c r="B856" s="162" t="s">
        <v>6885</v>
      </c>
      <c r="C856" s="161" t="s">
        <v>2576</v>
      </c>
      <c r="D856" s="163">
        <v>8465.06</v>
      </c>
    </row>
    <row r="857" spans="1:4" ht="9" customHeight="1" x14ac:dyDescent="0.3">
      <c r="A857" s="161" t="s">
        <v>6886</v>
      </c>
      <c r="B857" s="162" t="s">
        <v>6887</v>
      </c>
      <c r="C857" s="161" t="s">
        <v>2576</v>
      </c>
      <c r="D857" s="163">
        <v>6571</v>
      </c>
    </row>
    <row r="858" spans="1:4" ht="9" customHeight="1" x14ac:dyDescent="0.3">
      <c r="A858" s="161" t="s">
        <v>6888</v>
      </c>
      <c r="B858" s="162" t="s">
        <v>6889</v>
      </c>
      <c r="C858" s="161" t="s">
        <v>2576</v>
      </c>
      <c r="D858" s="163">
        <v>5950.69</v>
      </c>
    </row>
    <row r="859" spans="1:4" ht="9" customHeight="1" x14ac:dyDescent="0.3">
      <c r="A859" s="161" t="s">
        <v>6890</v>
      </c>
      <c r="B859" s="162" t="s">
        <v>6891</v>
      </c>
      <c r="C859" s="161" t="s">
        <v>2576</v>
      </c>
      <c r="D859" s="163">
        <v>7291.41</v>
      </c>
    </row>
    <row r="860" spans="1:4" ht="9" customHeight="1" x14ac:dyDescent="0.3">
      <c r="A860" s="161" t="s">
        <v>6892</v>
      </c>
      <c r="B860" s="162" t="s">
        <v>6893</v>
      </c>
      <c r="C860" s="161" t="s">
        <v>2576</v>
      </c>
      <c r="D860" s="163">
        <v>6671.1</v>
      </c>
    </row>
    <row r="861" spans="1:4" ht="9" customHeight="1" x14ac:dyDescent="0.3">
      <c r="A861" s="161" t="s">
        <v>6894</v>
      </c>
      <c r="B861" s="162" t="s">
        <v>6895</v>
      </c>
      <c r="C861" s="161" t="s">
        <v>2576</v>
      </c>
      <c r="D861" s="163">
        <v>7936.81</v>
      </c>
    </row>
    <row r="862" spans="1:4" ht="9" customHeight="1" x14ac:dyDescent="0.3">
      <c r="A862" s="161" t="s">
        <v>6896</v>
      </c>
      <c r="B862" s="162" t="s">
        <v>6897</v>
      </c>
      <c r="C862" s="161" t="s">
        <v>2576</v>
      </c>
      <c r="D862" s="163">
        <v>7216.87</v>
      </c>
    </row>
    <row r="863" spans="1:4" ht="9" customHeight="1" x14ac:dyDescent="0.3">
      <c r="A863" s="161" t="s">
        <v>6898</v>
      </c>
      <c r="B863" s="162" t="s">
        <v>6899</v>
      </c>
      <c r="C863" s="161" t="s">
        <v>2576</v>
      </c>
      <c r="D863" s="163">
        <v>5308.64</v>
      </c>
    </row>
    <row r="864" spans="1:4" ht="9" customHeight="1" x14ac:dyDescent="0.3">
      <c r="A864" s="161" t="s">
        <v>6900</v>
      </c>
      <c r="B864" s="162" t="s">
        <v>6901</v>
      </c>
      <c r="C864" s="161" t="s">
        <v>2576</v>
      </c>
      <c r="D864" s="163">
        <v>4863.57</v>
      </c>
    </row>
    <row r="865" spans="1:4" ht="9" customHeight="1" x14ac:dyDescent="0.3">
      <c r="A865" s="161" t="s">
        <v>6902</v>
      </c>
      <c r="B865" s="162" t="s">
        <v>6903</v>
      </c>
      <c r="C865" s="161" t="s">
        <v>2576</v>
      </c>
      <c r="D865" s="163">
        <v>4773.1000000000004</v>
      </c>
    </row>
    <row r="866" spans="1:4" ht="9" customHeight="1" x14ac:dyDescent="0.3">
      <c r="A866" s="161" t="s">
        <v>6904</v>
      </c>
      <c r="B866" s="162" t="s">
        <v>6905</v>
      </c>
      <c r="C866" s="161" t="s">
        <v>2576</v>
      </c>
      <c r="D866" s="163">
        <v>4328.04</v>
      </c>
    </row>
    <row r="867" spans="1:4" ht="9" customHeight="1" x14ac:dyDescent="0.3">
      <c r="A867" s="161" t="s">
        <v>6906</v>
      </c>
      <c r="B867" s="162" t="s">
        <v>6907</v>
      </c>
      <c r="C867" s="161" t="s">
        <v>2576</v>
      </c>
      <c r="D867" s="163">
        <v>7058.47</v>
      </c>
    </row>
    <row r="868" spans="1:4" ht="9" customHeight="1" x14ac:dyDescent="0.3">
      <c r="A868" s="161" t="s">
        <v>6908</v>
      </c>
      <c r="B868" s="162" t="s">
        <v>6909</v>
      </c>
      <c r="C868" s="161" t="s">
        <v>2576</v>
      </c>
      <c r="D868" s="163">
        <v>6466.69</v>
      </c>
    </row>
    <row r="869" spans="1:4" ht="9" customHeight="1" x14ac:dyDescent="0.3">
      <c r="A869" s="161" t="s">
        <v>6910</v>
      </c>
      <c r="B869" s="162" t="s">
        <v>6911</v>
      </c>
      <c r="C869" s="161" t="s">
        <v>2576</v>
      </c>
      <c r="D869" s="163">
        <v>7167.04</v>
      </c>
    </row>
    <row r="870" spans="1:4" ht="9" customHeight="1" x14ac:dyDescent="0.3">
      <c r="A870" s="161" t="s">
        <v>6912</v>
      </c>
      <c r="B870" s="162" t="s">
        <v>6913</v>
      </c>
      <c r="C870" s="161" t="s">
        <v>2576</v>
      </c>
      <c r="D870" s="163">
        <v>6575.25</v>
      </c>
    </row>
    <row r="871" spans="1:4" ht="9" customHeight="1" x14ac:dyDescent="0.3">
      <c r="A871" s="161" t="s">
        <v>6914</v>
      </c>
      <c r="B871" s="162" t="s">
        <v>6915</v>
      </c>
      <c r="C871" s="161" t="s">
        <v>2576</v>
      </c>
      <c r="D871" s="163">
        <v>5210.8100000000004</v>
      </c>
    </row>
    <row r="872" spans="1:4" ht="9" customHeight="1" x14ac:dyDescent="0.3">
      <c r="A872" s="161" t="s">
        <v>6916</v>
      </c>
      <c r="B872" s="162" t="s">
        <v>6917</v>
      </c>
      <c r="C872" s="161" t="s">
        <v>2576</v>
      </c>
      <c r="D872" s="163">
        <v>4765.75</v>
      </c>
    </row>
    <row r="873" spans="1:4" ht="9" customHeight="1" x14ac:dyDescent="0.3">
      <c r="A873" s="161" t="s">
        <v>6918</v>
      </c>
      <c r="B873" s="162" t="s">
        <v>6919</v>
      </c>
      <c r="C873" s="161" t="s">
        <v>2576</v>
      </c>
      <c r="D873" s="163">
        <v>5584.65</v>
      </c>
    </row>
    <row r="874" spans="1:4" ht="9" customHeight="1" x14ac:dyDescent="0.3">
      <c r="A874" s="161" t="s">
        <v>6920</v>
      </c>
      <c r="B874" s="162" t="s">
        <v>6921</v>
      </c>
      <c r="C874" s="161" t="s">
        <v>2576</v>
      </c>
      <c r="D874" s="163">
        <v>5139.59</v>
      </c>
    </row>
    <row r="875" spans="1:4" ht="9" customHeight="1" x14ac:dyDescent="0.3">
      <c r="A875" s="161" t="s">
        <v>6922</v>
      </c>
      <c r="B875" s="162" t="s">
        <v>6923</v>
      </c>
      <c r="C875" s="161" t="s">
        <v>2576</v>
      </c>
      <c r="D875" s="163">
        <v>6149.77</v>
      </c>
    </row>
    <row r="876" spans="1:4" ht="9" customHeight="1" x14ac:dyDescent="0.3">
      <c r="A876" s="161" t="s">
        <v>6924</v>
      </c>
      <c r="B876" s="162" t="s">
        <v>6925</v>
      </c>
      <c r="C876" s="161" t="s">
        <v>2576</v>
      </c>
      <c r="D876" s="163">
        <v>5704.71</v>
      </c>
    </row>
    <row r="877" spans="1:4" ht="9" customHeight="1" x14ac:dyDescent="0.3">
      <c r="A877" s="161" t="s">
        <v>6926</v>
      </c>
      <c r="B877" s="162" t="s">
        <v>6927</v>
      </c>
      <c r="C877" s="161" t="s">
        <v>2576</v>
      </c>
      <c r="D877" s="163">
        <v>7623.18</v>
      </c>
    </row>
    <row r="878" spans="1:4" ht="9" customHeight="1" x14ac:dyDescent="0.3">
      <c r="A878" s="161" t="s">
        <v>6928</v>
      </c>
      <c r="B878" s="162" t="s">
        <v>6929</v>
      </c>
      <c r="C878" s="161" t="s">
        <v>2576</v>
      </c>
      <c r="D878" s="163">
        <v>7048.86</v>
      </c>
    </row>
    <row r="879" spans="1:4" ht="9" customHeight="1" x14ac:dyDescent="0.3">
      <c r="A879" s="161" t="s">
        <v>6930</v>
      </c>
      <c r="B879" s="162" t="s">
        <v>6931</v>
      </c>
      <c r="C879" s="161" t="s">
        <v>2576</v>
      </c>
      <c r="D879" s="163">
        <v>6932.13</v>
      </c>
    </row>
    <row r="880" spans="1:4" ht="9" customHeight="1" x14ac:dyDescent="0.3">
      <c r="A880" s="161" t="s">
        <v>6932</v>
      </c>
      <c r="B880" s="162" t="s">
        <v>6933</v>
      </c>
      <c r="C880" s="161" t="s">
        <v>2576</v>
      </c>
      <c r="D880" s="163">
        <v>6357.81</v>
      </c>
    </row>
    <row r="881" spans="1:4" ht="9" customHeight="1" x14ac:dyDescent="0.3">
      <c r="A881" s="161" t="s">
        <v>6934</v>
      </c>
      <c r="B881" s="162" t="s">
        <v>6935</v>
      </c>
      <c r="C881" s="161" t="s">
        <v>2576</v>
      </c>
      <c r="D881" s="163">
        <v>10350.59</v>
      </c>
    </row>
    <row r="882" spans="1:4" ht="9" customHeight="1" x14ac:dyDescent="0.3">
      <c r="A882" s="161" t="s">
        <v>6936</v>
      </c>
      <c r="B882" s="162" t="s">
        <v>6937</v>
      </c>
      <c r="C882" s="161" t="s">
        <v>2576</v>
      </c>
      <c r="D882" s="163">
        <v>9434.34</v>
      </c>
    </row>
    <row r="883" spans="1:4" ht="9" customHeight="1" x14ac:dyDescent="0.3">
      <c r="A883" s="161" t="s">
        <v>6938</v>
      </c>
      <c r="B883" s="162" t="s">
        <v>6939</v>
      </c>
      <c r="C883" s="161" t="s">
        <v>2576</v>
      </c>
      <c r="D883" s="163">
        <v>11027.32</v>
      </c>
    </row>
    <row r="884" spans="1:4" ht="9" customHeight="1" x14ac:dyDescent="0.3">
      <c r="A884" s="161" t="s">
        <v>6940</v>
      </c>
      <c r="B884" s="162" t="s">
        <v>6941</v>
      </c>
      <c r="C884" s="161" t="s">
        <v>2576</v>
      </c>
      <c r="D884" s="163">
        <v>10111.07</v>
      </c>
    </row>
    <row r="885" spans="1:4" ht="9" customHeight="1" x14ac:dyDescent="0.3">
      <c r="A885" s="161" t="s">
        <v>6942</v>
      </c>
      <c r="B885" s="162" t="s">
        <v>6943</v>
      </c>
      <c r="C885" s="161" t="s">
        <v>2576</v>
      </c>
      <c r="D885" s="163">
        <v>7856.45</v>
      </c>
    </row>
    <row r="886" spans="1:4" ht="9" customHeight="1" x14ac:dyDescent="0.3">
      <c r="A886" s="161" t="s">
        <v>6944</v>
      </c>
      <c r="B886" s="162" t="s">
        <v>6945</v>
      </c>
      <c r="C886" s="161" t="s">
        <v>2576</v>
      </c>
      <c r="D886" s="163">
        <v>7282.13</v>
      </c>
    </row>
    <row r="887" spans="1:4" ht="9" customHeight="1" x14ac:dyDescent="0.3">
      <c r="A887" s="161" t="s">
        <v>6946</v>
      </c>
      <c r="B887" s="162" t="s">
        <v>6947</v>
      </c>
      <c r="C887" s="161" t="s">
        <v>2576</v>
      </c>
      <c r="D887" s="163">
        <v>8579.2199999999993</v>
      </c>
    </row>
    <row r="888" spans="1:4" ht="9" customHeight="1" x14ac:dyDescent="0.3">
      <c r="A888" s="161" t="s">
        <v>6948</v>
      </c>
      <c r="B888" s="162" t="s">
        <v>6949</v>
      </c>
      <c r="C888" s="161" t="s">
        <v>2576</v>
      </c>
      <c r="D888" s="163">
        <v>7824.51</v>
      </c>
    </row>
    <row r="889" spans="1:4" ht="9" customHeight="1" x14ac:dyDescent="0.3">
      <c r="A889" s="161" t="s">
        <v>6950</v>
      </c>
      <c r="B889" s="162" t="s">
        <v>6951</v>
      </c>
      <c r="C889" s="161" t="s">
        <v>2576</v>
      </c>
      <c r="D889" s="163">
        <v>9624.66</v>
      </c>
    </row>
    <row r="890" spans="1:4" ht="9" customHeight="1" x14ac:dyDescent="0.3">
      <c r="A890" s="161" t="s">
        <v>6952</v>
      </c>
      <c r="B890" s="162" t="s">
        <v>6953</v>
      </c>
      <c r="C890" s="161" t="s">
        <v>2576</v>
      </c>
      <c r="D890" s="163">
        <v>8869.94</v>
      </c>
    </row>
    <row r="891" spans="1:4" ht="9" customHeight="1" x14ac:dyDescent="0.3">
      <c r="A891" s="161" t="s">
        <v>6954</v>
      </c>
      <c r="B891" s="162" t="s">
        <v>6955</v>
      </c>
      <c r="C891" s="161" t="s">
        <v>2576</v>
      </c>
      <c r="D891" s="163">
        <v>10063.42</v>
      </c>
    </row>
    <row r="892" spans="1:4" ht="9" customHeight="1" x14ac:dyDescent="0.3">
      <c r="A892" s="161" t="s">
        <v>6956</v>
      </c>
      <c r="B892" s="162" t="s">
        <v>6957</v>
      </c>
      <c r="C892" s="161" t="s">
        <v>2576</v>
      </c>
      <c r="D892" s="163">
        <v>9334.36</v>
      </c>
    </row>
    <row r="893" spans="1:4" ht="9" customHeight="1" x14ac:dyDescent="0.3">
      <c r="A893" s="161" t="s">
        <v>6958</v>
      </c>
      <c r="B893" s="162" t="s">
        <v>6959</v>
      </c>
      <c r="C893" s="161" t="s">
        <v>2576</v>
      </c>
      <c r="D893" s="163">
        <v>9013.77</v>
      </c>
    </row>
    <row r="894" spans="1:4" ht="9" customHeight="1" x14ac:dyDescent="0.3">
      <c r="A894" s="161" t="s">
        <v>6960</v>
      </c>
      <c r="B894" s="162" t="s">
        <v>6961</v>
      </c>
      <c r="C894" s="161" t="s">
        <v>2576</v>
      </c>
      <c r="D894" s="163">
        <v>8284.7099999999991</v>
      </c>
    </row>
    <row r="895" spans="1:4" ht="9" customHeight="1" x14ac:dyDescent="0.3">
      <c r="A895" s="161" t="s">
        <v>6962</v>
      </c>
      <c r="B895" s="162" t="s">
        <v>6963</v>
      </c>
      <c r="C895" s="161" t="s">
        <v>2576</v>
      </c>
      <c r="D895" s="163">
        <v>13696.8</v>
      </c>
    </row>
    <row r="896" spans="1:4" ht="9" customHeight="1" x14ac:dyDescent="0.3">
      <c r="A896" s="161" t="s">
        <v>6964</v>
      </c>
      <c r="B896" s="162" t="s">
        <v>6965</v>
      </c>
      <c r="C896" s="161" t="s">
        <v>2576</v>
      </c>
      <c r="D896" s="163">
        <v>12582.71</v>
      </c>
    </row>
    <row r="897" spans="1:4" ht="9" customHeight="1" x14ac:dyDescent="0.3">
      <c r="A897" s="161" t="s">
        <v>6966</v>
      </c>
      <c r="B897" s="162" t="s">
        <v>6967</v>
      </c>
      <c r="C897" s="161" t="s">
        <v>2576</v>
      </c>
      <c r="D897" s="163">
        <v>14771.27</v>
      </c>
    </row>
    <row r="898" spans="1:4" ht="9" customHeight="1" x14ac:dyDescent="0.3">
      <c r="A898" s="161" t="s">
        <v>6968</v>
      </c>
      <c r="B898" s="162" t="s">
        <v>6969</v>
      </c>
      <c r="C898" s="161" t="s">
        <v>2576</v>
      </c>
      <c r="D898" s="163">
        <v>13657.18</v>
      </c>
    </row>
    <row r="899" spans="1:4" ht="9" customHeight="1" x14ac:dyDescent="0.3">
      <c r="A899" s="161" t="s">
        <v>6970</v>
      </c>
      <c r="B899" s="162" t="s">
        <v>6971</v>
      </c>
      <c r="C899" s="161" t="s">
        <v>2576</v>
      </c>
      <c r="D899" s="163">
        <v>10241.16</v>
      </c>
    </row>
    <row r="900" spans="1:4" ht="9" customHeight="1" x14ac:dyDescent="0.3">
      <c r="A900" s="161" t="s">
        <v>6972</v>
      </c>
      <c r="B900" s="162" t="s">
        <v>6973</v>
      </c>
      <c r="C900" s="161" t="s">
        <v>2576</v>
      </c>
      <c r="D900" s="163">
        <v>9322.2800000000007</v>
      </c>
    </row>
    <row r="901" spans="1:4" ht="9" customHeight="1" x14ac:dyDescent="0.3">
      <c r="A901" s="161" t="s">
        <v>6974</v>
      </c>
      <c r="B901" s="162" t="s">
        <v>6975</v>
      </c>
      <c r="C901" s="161" t="s">
        <v>2576</v>
      </c>
      <c r="D901" s="163">
        <v>11627.12</v>
      </c>
    </row>
    <row r="902" spans="1:4" ht="9" customHeight="1" x14ac:dyDescent="0.3">
      <c r="A902" s="161" t="s">
        <v>6976</v>
      </c>
      <c r="B902" s="162" t="s">
        <v>6977</v>
      </c>
      <c r="C902" s="161" t="s">
        <v>2576</v>
      </c>
      <c r="D902" s="163">
        <v>10708.24</v>
      </c>
    </row>
    <row r="903" spans="1:4" ht="9" customHeight="1" x14ac:dyDescent="0.3">
      <c r="A903" s="161" t="s">
        <v>6978</v>
      </c>
      <c r="B903" s="162" t="s">
        <v>6979</v>
      </c>
      <c r="C903" s="161" t="s">
        <v>2576</v>
      </c>
      <c r="D903" s="163">
        <v>12804.94</v>
      </c>
    </row>
    <row r="904" spans="1:4" ht="9" customHeight="1" x14ac:dyDescent="0.3">
      <c r="A904" s="161" t="s">
        <v>6980</v>
      </c>
      <c r="B904" s="162" t="s">
        <v>6981</v>
      </c>
      <c r="C904" s="161" t="s">
        <v>2576</v>
      </c>
      <c r="D904" s="163">
        <v>11690.84</v>
      </c>
    </row>
    <row r="905" spans="1:4" ht="9" customHeight="1" x14ac:dyDescent="0.3">
      <c r="A905" s="161" t="s">
        <v>6982</v>
      </c>
      <c r="B905" s="162" t="s">
        <v>6983</v>
      </c>
      <c r="C905" s="161" t="s">
        <v>2576</v>
      </c>
      <c r="D905" s="163">
        <v>12632.29</v>
      </c>
    </row>
    <row r="906" spans="1:4" ht="9" customHeight="1" x14ac:dyDescent="0.3">
      <c r="A906" s="161" t="s">
        <v>6984</v>
      </c>
      <c r="B906" s="162" t="s">
        <v>6985</v>
      </c>
      <c r="C906" s="161" t="s">
        <v>2576</v>
      </c>
      <c r="D906" s="163">
        <v>11550.48</v>
      </c>
    </row>
    <row r="907" spans="1:4" ht="9" customHeight="1" x14ac:dyDescent="0.3">
      <c r="A907" s="161" t="s">
        <v>6988</v>
      </c>
      <c r="B907" s="162" t="s">
        <v>26428</v>
      </c>
      <c r="C907" s="161" t="s">
        <v>2576</v>
      </c>
      <c r="D907" s="163">
        <v>11889.74</v>
      </c>
    </row>
    <row r="908" spans="1:4" ht="9" customHeight="1" x14ac:dyDescent="0.3">
      <c r="A908" s="161" t="s">
        <v>6986</v>
      </c>
      <c r="B908" s="162" t="s">
        <v>6987</v>
      </c>
      <c r="C908" s="161" t="s">
        <v>2576</v>
      </c>
      <c r="D908" s="163">
        <v>10807.93</v>
      </c>
    </row>
    <row r="909" spans="1:4" ht="9" customHeight="1" x14ac:dyDescent="0.3">
      <c r="A909" s="161" t="s">
        <v>6989</v>
      </c>
      <c r="B909" s="162" t="s">
        <v>6990</v>
      </c>
      <c r="C909" s="161" t="s">
        <v>2576</v>
      </c>
      <c r="D909" s="163">
        <v>18356.46</v>
      </c>
    </row>
    <row r="910" spans="1:4" ht="9" customHeight="1" x14ac:dyDescent="0.3">
      <c r="A910" s="161" t="s">
        <v>6991</v>
      </c>
      <c r="B910" s="162" t="s">
        <v>6992</v>
      </c>
      <c r="C910" s="161" t="s">
        <v>2576</v>
      </c>
      <c r="D910" s="163">
        <v>16736.07</v>
      </c>
    </row>
    <row r="911" spans="1:4" ht="9" customHeight="1" x14ac:dyDescent="0.3">
      <c r="A911" s="161" t="s">
        <v>6993</v>
      </c>
      <c r="B911" s="162" t="s">
        <v>6994</v>
      </c>
      <c r="C911" s="161" t="s">
        <v>2576</v>
      </c>
      <c r="D911" s="163">
        <v>19811.599999999999</v>
      </c>
    </row>
    <row r="912" spans="1:4" ht="9" customHeight="1" x14ac:dyDescent="0.3">
      <c r="A912" s="161" t="s">
        <v>6995</v>
      </c>
      <c r="B912" s="162" t="s">
        <v>6996</v>
      </c>
      <c r="C912" s="161" t="s">
        <v>2576</v>
      </c>
      <c r="D912" s="163">
        <v>18191.21</v>
      </c>
    </row>
    <row r="913" spans="1:4" ht="9" customHeight="1" x14ac:dyDescent="0.3">
      <c r="A913" s="161" t="s">
        <v>6997</v>
      </c>
      <c r="B913" s="162" t="s">
        <v>6998</v>
      </c>
      <c r="C913" s="161" t="s">
        <v>2576</v>
      </c>
      <c r="D913" s="163">
        <v>13560.75</v>
      </c>
    </row>
    <row r="914" spans="1:4" ht="9" customHeight="1" x14ac:dyDescent="0.3">
      <c r="A914" s="161" t="s">
        <v>6999</v>
      </c>
      <c r="B914" s="162" t="s">
        <v>7000</v>
      </c>
      <c r="C914" s="161" t="s">
        <v>2576</v>
      </c>
      <c r="D914" s="163">
        <v>12250.05</v>
      </c>
    </row>
    <row r="915" spans="1:4" ht="9" customHeight="1" x14ac:dyDescent="0.3">
      <c r="A915" s="161" t="s">
        <v>7001</v>
      </c>
      <c r="B915" s="162" t="s">
        <v>7002</v>
      </c>
      <c r="C915" s="161" t="s">
        <v>2576</v>
      </c>
      <c r="D915" s="163">
        <v>15491.13</v>
      </c>
    </row>
    <row r="916" spans="1:4" ht="9" customHeight="1" x14ac:dyDescent="0.3">
      <c r="A916" s="161" t="s">
        <v>7003</v>
      </c>
      <c r="B916" s="162" t="s">
        <v>7004</v>
      </c>
      <c r="C916" s="161" t="s">
        <v>2576</v>
      </c>
      <c r="D916" s="163">
        <v>14180.43</v>
      </c>
    </row>
    <row r="917" spans="1:4" ht="9" customHeight="1" x14ac:dyDescent="0.3">
      <c r="A917" s="161" t="s">
        <v>7005</v>
      </c>
      <c r="B917" s="162" t="s">
        <v>7006</v>
      </c>
      <c r="C917" s="161" t="s">
        <v>2576</v>
      </c>
      <c r="D917" s="163">
        <v>16967.28</v>
      </c>
    </row>
    <row r="918" spans="1:4" ht="9" customHeight="1" x14ac:dyDescent="0.3">
      <c r="A918" s="161" t="s">
        <v>7007</v>
      </c>
      <c r="B918" s="162" t="s">
        <v>7008</v>
      </c>
      <c r="C918" s="161" t="s">
        <v>2576</v>
      </c>
      <c r="D918" s="163">
        <v>15346.89</v>
      </c>
    </row>
    <row r="919" spans="1:4" ht="9" customHeight="1" x14ac:dyDescent="0.3">
      <c r="A919" s="161" t="s">
        <v>7009</v>
      </c>
      <c r="B919" s="162" t="s">
        <v>7010</v>
      </c>
      <c r="C919" s="161" t="s">
        <v>172</v>
      </c>
      <c r="D919" s="163">
        <v>1474.32</v>
      </c>
    </row>
    <row r="920" spans="1:4" ht="9" customHeight="1" x14ac:dyDescent="0.3">
      <c r="A920" s="161" t="s">
        <v>7011</v>
      </c>
      <c r="B920" s="162" t="s">
        <v>7012</v>
      </c>
      <c r="C920" s="161" t="s">
        <v>172</v>
      </c>
      <c r="D920" s="163">
        <v>1210.73</v>
      </c>
    </row>
    <row r="921" spans="1:4" ht="9" customHeight="1" x14ac:dyDescent="0.3">
      <c r="A921" s="161" t="s">
        <v>7013</v>
      </c>
      <c r="B921" s="162" t="s">
        <v>7014</v>
      </c>
      <c r="C921" s="161" t="s">
        <v>172</v>
      </c>
      <c r="D921" s="163">
        <v>1482.79</v>
      </c>
    </row>
    <row r="922" spans="1:4" ht="9" customHeight="1" x14ac:dyDescent="0.3">
      <c r="A922" s="161" t="s">
        <v>7015</v>
      </c>
      <c r="B922" s="162" t="s">
        <v>7016</v>
      </c>
      <c r="C922" s="161" t="s">
        <v>172</v>
      </c>
      <c r="D922" s="163">
        <v>1218.67</v>
      </c>
    </row>
    <row r="923" spans="1:4" ht="9" customHeight="1" x14ac:dyDescent="0.3">
      <c r="A923" s="161" t="s">
        <v>7017</v>
      </c>
      <c r="B923" s="162" t="s">
        <v>7018</v>
      </c>
      <c r="C923" s="161" t="s">
        <v>172</v>
      </c>
      <c r="D923" s="163">
        <v>1493.51</v>
      </c>
    </row>
    <row r="924" spans="1:4" ht="9" customHeight="1" x14ac:dyDescent="0.3">
      <c r="A924" s="161" t="s">
        <v>7019</v>
      </c>
      <c r="B924" s="162" t="s">
        <v>7020</v>
      </c>
      <c r="C924" s="161" t="s">
        <v>172</v>
      </c>
      <c r="D924" s="163">
        <v>1228.8399999999999</v>
      </c>
    </row>
    <row r="925" spans="1:4" ht="9" customHeight="1" x14ac:dyDescent="0.3">
      <c r="A925" s="161" t="s">
        <v>7021</v>
      </c>
      <c r="B925" s="162" t="s">
        <v>7022</v>
      </c>
      <c r="C925" s="161" t="s">
        <v>172</v>
      </c>
      <c r="D925" s="163">
        <v>1510.76</v>
      </c>
    </row>
    <row r="926" spans="1:4" ht="9" customHeight="1" x14ac:dyDescent="0.3">
      <c r="A926" s="161" t="s">
        <v>7023</v>
      </c>
      <c r="B926" s="162" t="s">
        <v>7024</v>
      </c>
      <c r="C926" s="161" t="s">
        <v>172</v>
      </c>
      <c r="D926" s="163">
        <v>1245.1500000000001</v>
      </c>
    </row>
    <row r="927" spans="1:4" ht="9" customHeight="1" x14ac:dyDescent="0.3">
      <c r="A927" s="161" t="s">
        <v>7025</v>
      </c>
      <c r="B927" s="162" t="s">
        <v>7026</v>
      </c>
      <c r="C927" s="161" t="s">
        <v>172</v>
      </c>
      <c r="D927" s="163">
        <v>1533.37</v>
      </c>
    </row>
    <row r="928" spans="1:4" ht="9" customHeight="1" x14ac:dyDescent="0.3">
      <c r="A928" s="161" t="s">
        <v>7027</v>
      </c>
      <c r="B928" s="162" t="s">
        <v>7028</v>
      </c>
      <c r="C928" s="161" t="s">
        <v>172</v>
      </c>
      <c r="D928" s="163">
        <v>1266.55</v>
      </c>
    </row>
    <row r="929" spans="1:4" ht="9" customHeight="1" x14ac:dyDescent="0.3">
      <c r="A929" s="161" t="s">
        <v>7029</v>
      </c>
      <c r="B929" s="162" t="s">
        <v>7030</v>
      </c>
      <c r="C929" s="161" t="s">
        <v>172</v>
      </c>
      <c r="D929" s="163">
        <v>1563.14</v>
      </c>
    </row>
    <row r="930" spans="1:4" ht="9" customHeight="1" x14ac:dyDescent="0.3">
      <c r="A930" s="161" t="s">
        <v>7031</v>
      </c>
      <c r="B930" s="162" t="s">
        <v>7032</v>
      </c>
      <c r="C930" s="161" t="s">
        <v>172</v>
      </c>
      <c r="D930" s="163">
        <v>1294.97</v>
      </c>
    </row>
    <row r="931" spans="1:4" ht="9" customHeight="1" x14ac:dyDescent="0.3">
      <c r="A931" s="161" t="s">
        <v>7033</v>
      </c>
      <c r="B931" s="162" t="s">
        <v>7034</v>
      </c>
      <c r="C931" s="161" t="s">
        <v>172</v>
      </c>
      <c r="D931" s="163">
        <v>1603.49</v>
      </c>
    </row>
    <row r="932" spans="1:4" ht="9" customHeight="1" x14ac:dyDescent="0.3">
      <c r="A932" s="161" t="s">
        <v>7035</v>
      </c>
      <c r="B932" s="162" t="s">
        <v>7036</v>
      </c>
      <c r="C932" s="161" t="s">
        <v>172</v>
      </c>
      <c r="D932" s="163">
        <v>1333.7</v>
      </c>
    </row>
    <row r="933" spans="1:4" ht="9" customHeight="1" x14ac:dyDescent="0.3">
      <c r="A933" s="161" t="s">
        <v>7037</v>
      </c>
      <c r="B933" s="162" t="s">
        <v>7038</v>
      </c>
      <c r="C933" s="161" t="s">
        <v>172</v>
      </c>
      <c r="D933" s="163">
        <v>1656.22</v>
      </c>
    </row>
    <row r="934" spans="1:4" ht="9" customHeight="1" x14ac:dyDescent="0.3">
      <c r="A934" s="161" t="s">
        <v>7039</v>
      </c>
      <c r="B934" s="162" t="s">
        <v>7040</v>
      </c>
      <c r="C934" s="161" t="s">
        <v>172</v>
      </c>
      <c r="D934" s="163">
        <v>1384.68</v>
      </c>
    </row>
    <row r="935" spans="1:4" ht="9" customHeight="1" x14ac:dyDescent="0.3">
      <c r="A935" s="161" t="s">
        <v>7041</v>
      </c>
      <c r="B935" s="162" t="s">
        <v>7042</v>
      </c>
      <c r="C935" s="161" t="s">
        <v>172</v>
      </c>
      <c r="D935" s="163">
        <v>1728.49</v>
      </c>
    </row>
    <row r="936" spans="1:4" ht="9" customHeight="1" x14ac:dyDescent="0.3">
      <c r="A936" s="161" t="s">
        <v>7043</v>
      </c>
      <c r="B936" s="162" t="s">
        <v>7044</v>
      </c>
      <c r="C936" s="161" t="s">
        <v>172</v>
      </c>
      <c r="D936" s="163">
        <v>1454.94</v>
      </c>
    </row>
    <row r="937" spans="1:4" ht="9" customHeight="1" x14ac:dyDescent="0.3">
      <c r="A937" s="161" t="s">
        <v>7045</v>
      </c>
      <c r="B937" s="162" t="s">
        <v>7046</v>
      </c>
      <c r="C937" s="161" t="s">
        <v>172</v>
      </c>
      <c r="D937" s="163">
        <v>1476.25</v>
      </c>
    </row>
    <row r="938" spans="1:4" ht="9" customHeight="1" x14ac:dyDescent="0.3">
      <c r="A938" s="161" t="s">
        <v>7047</v>
      </c>
      <c r="B938" s="162" t="s">
        <v>7048</v>
      </c>
      <c r="C938" s="161" t="s">
        <v>172</v>
      </c>
      <c r="D938" s="163">
        <v>1212.53</v>
      </c>
    </row>
    <row r="939" spans="1:4" ht="9" customHeight="1" x14ac:dyDescent="0.3">
      <c r="A939" s="161" t="s">
        <v>7049</v>
      </c>
      <c r="B939" s="162" t="s">
        <v>7050</v>
      </c>
      <c r="C939" s="161" t="s">
        <v>172</v>
      </c>
      <c r="D939" s="163">
        <v>3813.42</v>
      </c>
    </row>
    <row r="940" spans="1:4" ht="9" customHeight="1" x14ac:dyDescent="0.3">
      <c r="A940" s="161" t="s">
        <v>7051</v>
      </c>
      <c r="B940" s="162" t="s">
        <v>7052</v>
      </c>
      <c r="C940" s="161" t="s">
        <v>172</v>
      </c>
      <c r="D940" s="163">
        <v>2191.4299999999998</v>
      </c>
    </row>
    <row r="941" spans="1:4" ht="9" customHeight="1" x14ac:dyDescent="0.3">
      <c r="A941" s="161" t="s">
        <v>7053</v>
      </c>
      <c r="B941" s="162" t="s">
        <v>7054</v>
      </c>
      <c r="C941" s="161" t="s">
        <v>172</v>
      </c>
      <c r="D941" s="163">
        <v>3125.69</v>
      </c>
    </row>
    <row r="942" spans="1:4" ht="9" customHeight="1" x14ac:dyDescent="0.3">
      <c r="A942" s="161" t="s">
        <v>7055</v>
      </c>
      <c r="B942" s="162" t="s">
        <v>7056</v>
      </c>
      <c r="C942" s="161" t="s">
        <v>172</v>
      </c>
      <c r="D942" s="163">
        <v>1782.38</v>
      </c>
    </row>
    <row r="943" spans="1:4" ht="9" customHeight="1" x14ac:dyDescent="0.3">
      <c r="A943" s="161" t="s">
        <v>7057</v>
      </c>
      <c r="B943" s="162" t="s">
        <v>7058</v>
      </c>
      <c r="C943" s="161" t="s">
        <v>172</v>
      </c>
      <c r="D943" s="163">
        <v>2204.21</v>
      </c>
    </row>
    <row r="944" spans="1:4" ht="9" customHeight="1" x14ac:dyDescent="0.3">
      <c r="A944" s="161" t="s">
        <v>7059</v>
      </c>
      <c r="B944" s="162" t="s">
        <v>7060</v>
      </c>
      <c r="C944" s="161" t="s">
        <v>172</v>
      </c>
      <c r="D944" s="163">
        <v>1794.21</v>
      </c>
    </row>
    <row r="945" spans="1:4" ht="9" customHeight="1" x14ac:dyDescent="0.3">
      <c r="A945" s="161" t="s">
        <v>7061</v>
      </c>
      <c r="B945" s="162" t="s">
        <v>7062</v>
      </c>
      <c r="C945" s="161" t="s">
        <v>172</v>
      </c>
      <c r="D945" s="163">
        <v>3989.13</v>
      </c>
    </row>
    <row r="946" spans="1:4" ht="9" customHeight="1" x14ac:dyDescent="0.3">
      <c r="A946" s="161" t="s">
        <v>7063</v>
      </c>
      <c r="B946" s="162" t="s">
        <v>7064</v>
      </c>
      <c r="C946" s="161" t="s">
        <v>172</v>
      </c>
      <c r="D946" s="163">
        <v>2220.85</v>
      </c>
    </row>
    <row r="947" spans="1:4" ht="9" customHeight="1" x14ac:dyDescent="0.3">
      <c r="A947" s="161" t="s">
        <v>7065</v>
      </c>
      <c r="B947" s="162" t="s">
        <v>7066</v>
      </c>
      <c r="C947" s="161" t="s">
        <v>172</v>
      </c>
      <c r="D947" s="163">
        <v>3268.54</v>
      </c>
    </row>
    <row r="948" spans="1:4" ht="9" customHeight="1" x14ac:dyDescent="0.3">
      <c r="A948" s="161" t="s">
        <v>7067</v>
      </c>
      <c r="B948" s="162" t="s">
        <v>7068</v>
      </c>
      <c r="C948" s="161" t="s">
        <v>172</v>
      </c>
      <c r="D948" s="163">
        <v>1809.64</v>
      </c>
    </row>
    <row r="949" spans="1:4" ht="9" customHeight="1" x14ac:dyDescent="0.3">
      <c r="A949" s="161" t="s">
        <v>7069</v>
      </c>
      <c r="B949" s="162" t="s">
        <v>7070</v>
      </c>
      <c r="C949" s="161" t="s">
        <v>172</v>
      </c>
      <c r="D949" s="163">
        <v>2244.77</v>
      </c>
    </row>
    <row r="950" spans="1:4" ht="9" customHeight="1" x14ac:dyDescent="0.3">
      <c r="A950" s="161" t="s">
        <v>7071</v>
      </c>
      <c r="B950" s="162" t="s">
        <v>7072</v>
      </c>
      <c r="C950" s="161" t="s">
        <v>172</v>
      </c>
      <c r="D950" s="163">
        <v>1831.95</v>
      </c>
    </row>
    <row r="951" spans="1:4" ht="9" customHeight="1" x14ac:dyDescent="0.3">
      <c r="A951" s="161" t="s">
        <v>7073</v>
      </c>
      <c r="B951" s="162" t="s">
        <v>7074</v>
      </c>
      <c r="C951" s="161" t="s">
        <v>172</v>
      </c>
      <c r="D951" s="163">
        <v>2277.48</v>
      </c>
    </row>
    <row r="952" spans="1:4" ht="9" customHeight="1" x14ac:dyDescent="0.3">
      <c r="A952" s="161" t="s">
        <v>7075</v>
      </c>
      <c r="B952" s="162" t="s">
        <v>7076</v>
      </c>
      <c r="C952" s="161" t="s">
        <v>172</v>
      </c>
      <c r="D952" s="163">
        <v>1862.63</v>
      </c>
    </row>
    <row r="953" spans="1:4" ht="9" customHeight="1" x14ac:dyDescent="0.3">
      <c r="A953" s="161" t="s">
        <v>7077</v>
      </c>
      <c r="B953" s="162" t="s">
        <v>7078</v>
      </c>
      <c r="C953" s="161" t="s">
        <v>172</v>
      </c>
      <c r="D953" s="163">
        <v>4451.45</v>
      </c>
    </row>
    <row r="954" spans="1:4" ht="9" customHeight="1" x14ac:dyDescent="0.3">
      <c r="A954" s="161" t="s">
        <v>7079</v>
      </c>
      <c r="B954" s="162" t="s">
        <v>7080</v>
      </c>
      <c r="C954" s="161" t="s">
        <v>172</v>
      </c>
      <c r="D954" s="163">
        <v>2321.65</v>
      </c>
    </row>
    <row r="955" spans="1:4" ht="9" customHeight="1" x14ac:dyDescent="0.3">
      <c r="A955" s="161" t="s">
        <v>7081</v>
      </c>
      <c r="B955" s="162" t="s">
        <v>7082</v>
      </c>
      <c r="C955" s="161" t="s">
        <v>172</v>
      </c>
      <c r="D955" s="163">
        <v>3645.06</v>
      </c>
    </row>
    <row r="956" spans="1:4" ht="9" customHeight="1" x14ac:dyDescent="0.3">
      <c r="A956" s="161" t="s">
        <v>7083</v>
      </c>
      <c r="B956" s="162" t="s">
        <v>7084</v>
      </c>
      <c r="C956" s="161" t="s">
        <v>172</v>
      </c>
      <c r="D956" s="163">
        <v>1904.24</v>
      </c>
    </row>
    <row r="957" spans="1:4" ht="9" customHeight="1" x14ac:dyDescent="0.3">
      <c r="A957" s="161" t="s">
        <v>7085</v>
      </c>
      <c r="B957" s="162" t="s">
        <v>7086</v>
      </c>
      <c r="C957" s="161" t="s">
        <v>172</v>
      </c>
      <c r="D957" s="163">
        <v>2379.38</v>
      </c>
    </row>
    <row r="958" spans="1:4" ht="9" customHeight="1" x14ac:dyDescent="0.3">
      <c r="A958" s="161" t="s">
        <v>7087</v>
      </c>
      <c r="B958" s="162" t="s">
        <v>7088</v>
      </c>
      <c r="C958" s="161" t="s">
        <v>172</v>
      </c>
      <c r="D958" s="163">
        <v>1959.15</v>
      </c>
    </row>
    <row r="959" spans="1:4" ht="9" customHeight="1" x14ac:dyDescent="0.3">
      <c r="A959" s="161" t="s">
        <v>7089</v>
      </c>
      <c r="B959" s="162" t="s">
        <v>7090</v>
      </c>
      <c r="C959" s="161" t="s">
        <v>172</v>
      </c>
      <c r="D959" s="163">
        <v>2456.79</v>
      </c>
    </row>
    <row r="960" spans="1:4" ht="9" customHeight="1" x14ac:dyDescent="0.3">
      <c r="A960" s="161" t="s">
        <v>7091</v>
      </c>
      <c r="B960" s="162" t="s">
        <v>7092</v>
      </c>
      <c r="C960" s="161" t="s">
        <v>172</v>
      </c>
      <c r="D960" s="163">
        <v>2033.19</v>
      </c>
    </row>
    <row r="961" spans="1:4" ht="9" customHeight="1" x14ac:dyDescent="0.3">
      <c r="A961" s="161" t="s">
        <v>7093</v>
      </c>
      <c r="B961" s="162" t="s">
        <v>7094</v>
      </c>
      <c r="C961" s="161" t="s">
        <v>172</v>
      </c>
      <c r="D961" s="163">
        <v>5511.81</v>
      </c>
    </row>
    <row r="962" spans="1:4" ht="9" customHeight="1" x14ac:dyDescent="0.3">
      <c r="A962" s="161" t="s">
        <v>7095</v>
      </c>
      <c r="B962" s="162" t="s">
        <v>7096</v>
      </c>
      <c r="C962" s="161" t="s">
        <v>172</v>
      </c>
      <c r="D962" s="163">
        <v>2560.0100000000002</v>
      </c>
    </row>
    <row r="963" spans="1:4" ht="9" customHeight="1" x14ac:dyDescent="0.3">
      <c r="A963" s="161" t="s">
        <v>7097</v>
      </c>
      <c r="B963" s="162" t="s">
        <v>7098</v>
      </c>
      <c r="C963" s="161" t="s">
        <v>172</v>
      </c>
      <c r="D963" s="163">
        <v>4505.68</v>
      </c>
    </row>
    <row r="964" spans="1:4" ht="9" customHeight="1" x14ac:dyDescent="0.3">
      <c r="A964" s="161" t="s">
        <v>7099</v>
      </c>
      <c r="B964" s="162" t="s">
        <v>7100</v>
      </c>
      <c r="C964" s="161" t="s">
        <v>172</v>
      </c>
      <c r="D964" s="163">
        <v>2132.91</v>
      </c>
    </row>
    <row r="965" spans="1:4" ht="9" customHeight="1" x14ac:dyDescent="0.3">
      <c r="A965" s="161" t="s">
        <v>7101</v>
      </c>
      <c r="B965" s="162" t="s">
        <v>7102</v>
      </c>
      <c r="C965" s="161" t="s">
        <v>172</v>
      </c>
      <c r="D965" s="163">
        <v>2194.5500000000002</v>
      </c>
    </row>
    <row r="966" spans="1:4" ht="9" customHeight="1" x14ac:dyDescent="0.3">
      <c r="A966" s="161" t="s">
        <v>7103</v>
      </c>
      <c r="B966" s="162" t="s">
        <v>7104</v>
      </c>
      <c r="C966" s="161" t="s">
        <v>172</v>
      </c>
      <c r="D966" s="163">
        <v>1785.23</v>
      </c>
    </row>
    <row r="967" spans="1:4" ht="9" customHeight="1" x14ac:dyDescent="0.3">
      <c r="A967" s="161" t="s">
        <v>7105</v>
      </c>
      <c r="B967" s="162" t="s">
        <v>7106</v>
      </c>
      <c r="C967" s="161" t="s">
        <v>172</v>
      </c>
      <c r="D967" s="163">
        <v>5532.13</v>
      </c>
    </row>
    <row r="968" spans="1:4" ht="9" customHeight="1" x14ac:dyDescent="0.3">
      <c r="A968" s="161" t="s">
        <v>7107</v>
      </c>
      <c r="B968" s="162" t="s">
        <v>7108</v>
      </c>
      <c r="C968" s="161" t="s">
        <v>172</v>
      </c>
      <c r="D968" s="163">
        <v>3047.39</v>
      </c>
    </row>
    <row r="969" spans="1:4" ht="9" customHeight="1" x14ac:dyDescent="0.3">
      <c r="A969" s="161" t="s">
        <v>7109</v>
      </c>
      <c r="B969" s="162" t="s">
        <v>7110</v>
      </c>
      <c r="C969" s="161" t="s">
        <v>172</v>
      </c>
      <c r="D969" s="163">
        <v>4469.5600000000004</v>
      </c>
    </row>
    <row r="970" spans="1:4" ht="9" customHeight="1" x14ac:dyDescent="0.3">
      <c r="A970" s="161" t="s">
        <v>7111</v>
      </c>
      <c r="B970" s="162" t="s">
        <v>7112</v>
      </c>
      <c r="C970" s="161" t="s">
        <v>172</v>
      </c>
      <c r="D970" s="163">
        <v>2453.6799999999998</v>
      </c>
    </row>
    <row r="971" spans="1:4" ht="9" customHeight="1" x14ac:dyDescent="0.3">
      <c r="A971" s="161" t="s">
        <v>7113</v>
      </c>
      <c r="B971" s="162" t="s">
        <v>7114</v>
      </c>
      <c r="C971" s="161" t="s">
        <v>172</v>
      </c>
      <c r="D971" s="163">
        <v>3066.22</v>
      </c>
    </row>
    <row r="972" spans="1:4" ht="9" customHeight="1" x14ac:dyDescent="0.3">
      <c r="A972" s="161" t="s">
        <v>7115</v>
      </c>
      <c r="B972" s="162" t="s">
        <v>7116</v>
      </c>
      <c r="C972" s="161" t="s">
        <v>172</v>
      </c>
      <c r="D972" s="163">
        <v>2470.62</v>
      </c>
    </row>
    <row r="973" spans="1:4" ht="9" customHeight="1" x14ac:dyDescent="0.3">
      <c r="A973" s="161" t="s">
        <v>7117</v>
      </c>
      <c r="B973" s="162" t="s">
        <v>7118</v>
      </c>
      <c r="C973" s="161" t="s">
        <v>172</v>
      </c>
      <c r="D973" s="163">
        <v>5800.16</v>
      </c>
    </row>
    <row r="974" spans="1:4" ht="9" customHeight="1" x14ac:dyDescent="0.3">
      <c r="A974" s="161" t="s">
        <v>7119</v>
      </c>
      <c r="B974" s="162" t="s">
        <v>7120</v>
      </c>
      <c r="C974" s="161" t="s">
        <v>172</v>
      </c>
      <c r="D974" s="163">
        <v>3090.1</v>
      </c>
    </row>
    <row r="975" spans="1:4" ht="9" customHeight="1" x14ac:dyDescent="0.3">
      <c r="A975" s="161" t="s">
        <v>7121</v>
      </c>
      <c r="B975" s="162" t="s">
        <v>7122</v>
      </c>
      <c r="C975" s="161" t="s">
        <v>172</v>
      </c>
      <c r="D975" s="163">
        <v>4683.71</v>
      </c>
    </row>
    <row r="976" spans="1:4" ht="9" customHeight="1" x14ac:dyDescent="0.3">
      <c r="A976" s="161" t="s">
        <v>7123</v>
      </c>
      <c r="B976" s="162" t="s">
        <v>7124</v>
      </c>
      <c r="C976" s="161" t="s">
        <v>172</v>
      </c>
      <c r="D976" s="163">
        <v>2492.21</v>
      </c>
    </row>
    <row r="977" spans="1:4" ht="9" customHeight="1" x14ac:dyDescent="0.3">
      <c r="A977" s="161" t="s">
        <v>7125</v>
      </c>
      <c r="B977" s="162" t="s">
        <v>7126</v>
      </c>
      <c r="C977" s="161" t="s">
        <v>172</v>
      </c>
      <c r="D977" s="163">
        <v>3125.27</v>
      </c>
    </row>
    <row r="978" spans="1:4" ht="9" customHeight="1" x14ac:dyDescent="0.3">
      <c r="A978" s="161" t="s">
        <v>7127</v>
      </c>
      <c r="B978" s="162" t="s">
        <v>7128</v>
      </c>
      <c r="C978" s="161" t="s">
        <v>172</v>
      </c>
      <c r="D978" s="163">
        <v>2524.14</v>
      </c>
    </row>
    <row r="979" spans="1:4" ht="9" customHeight="1" x14ac:dyDescent="0.3">
      <c r="A979" s="161" t="s">
        <v>7129</v>
      </c>
      <c r="B979" s="162" t="s">
        <v>7130</v>
      </c>
      <c r="C979" s="161" t="s">
        <v>172</v>
      </c>
      <c r="D979" s="163">
        <v>3173.2</v>
      </c>
    </row>
    <row r="980" spans="1:4" ht="9" customHeight="1" x14ac:dyDescent="0.3">
      <c r="A980" s="161" t="s">
        <v>7131</v>
      </c>
      <c r="B980" s="162" t="s">
        <v>7132</v>
      </c>
      <c r="C980" s="161" t="s">
        <v>172</v>
      </c>
      <c r="D980" s="163">
        <v>2567.91</v>
      </c>
    </row>
    <row r="981" spans="1:4" ht="9" customHeight="1" x14ac:dyDescent="0.3">
      <c r="A981" s="161" t="s">
        <v>7133</v>
      </c>
      <c r="B981" s="162" t="s">
        <v>7134</v>
      </c>
      <c r="C981" s="161" t="s">
        <v>172</v>
      </c>
      <c r="D981" s="163">
        <v>6474.45</v>
      </c>
    </row>
    <row r="982" spans="1:4" ht="9" customHeight="1" x14ac:dyDescent="0.3">
      <c r="A982" s="161" t="s">
        <v>7135</v>
      </c>
      <c r="B982" s="162" t="s">
        <v>7136</v>
      </c>
      <c r="C982" s="161" t="s">
        <v>172</v>
      </c>
      <c r="D982" s="163">
        <v>3237.21</v>
      </c>
    </row>
    <row r="983" spans="1:4" ht="9" customHeight="1" x14ac:dyDescent="0.3">
      <c r="A983" s="161" t="s">
        <v>7137</v>
      </c>
      <c r="B983" s="162" t="s">
        <v>7138</v>
      </c>
      <c r="C983" s="161" t="s">
        <v>172</v>
      </c>
      <c r="D983" s="163">
        <v>5223.8500000000004</v>
      </c>
    </row>
    <row r="984" spans="1:4" ht="9" customHeight="1" x14ac:dyDescent="0.3">
      <c r="A984" s="161" t="s">
        <v>7139</v>
      </c>
      <c r="B984" s="162" t="s">
        <v>7140</v>
      </c>
      <c r="C984" s="161" t="s">
        <v>172</v>
      </c>
      <c r="D984" s="163">
        <v>2626.93</v>
      </c>
    </row>
    <row r="985" spans="1:4" ht="9" customHeight="1" x14ac:dyDescent="0.3">
      <c r="A985" s="161" t="s">
        <v>7141</v>
      </c>
      <c r="B985" s="162" t="s">
        <v>7142</v>
      </c>
      <c r="C985" s="161" t="s">
        <v>172</v>
      </c>
      <c r="D985" s="163">
        <v>3319.09</v>
      </c>
    </row>
    <row r="986" spans="1:4" ht="9" customHeight="1" x14ac:dyDescent="0.3">
      <c r="A986" s="161" t="s">
        <v>7143</v>
      </c>
      <c r="B986" s="162" t="s">
        <v>7144</v>
      </c>
      <c r="C986" s="161" t="s">
        <v>172</v>
      </c>
      <c r="D986" s="163">
        <v>2703.15</v>
      </c>
    </row>
    <row r="987" spans="1:4" ht="9" customHeight="1" x14ac:dyDescent="0.3">
      <c r="A987" s="161" t="s">
        <v>7145</v>
      </c>
      <c r="B987" s="162" t="s">
        <v>7146</v>
      </c>
      <c r="C987" s="161" t="s">
        <v>172</v>
      </c>
      <c r="D987" s="163">
        <v>3427.92</v>
      </c>
    </row>
    <row r="988" spans="1:4" ht="9" customHeight="1" x14ac:dyDescent="0.3">
      <c r="A988" s="161" t="s">
        <v>7147</v>
      </c>
      <c r="B988" s="162" t="s">
        <v>7148</v>
      </c>
      <c r="C988" s="161" t="s">
        <v>172</v>
      </c>
      <c r="D988" s="163">
        <v>2805.38</v>
      </c>
    </row>
    <row r="989" spans="1:4" ht="9" customHeight="1" x14ac:dyDescent="0.3">
      <c r="A989" s="161" t="s">
        <v>7149</v>
      </c>
      <c r="B989" s="162" t="s">
        <v>7150</v>
      </c>
      <c r="C989" s="161" t="s">
        <v>172</v>
      </c>
      <c r="D989" s="163">
        <v>8029</v>
      </c>
    </row>
    <row r="990" spans="1:4" ht="9" customHeight="1" x14ac:dyDescent="0.3">
      <c r="A990" s="161" t="s">
        <v>7151</v>
      </c>
      <c r="B990" s="162" t="s">
        <v>7152</v>
      </c>
      <c r="C990" s="161" t="s">
        <v>172</v>
      </c>
      <c r="D990" s="163">
        <v>3573.29</v>
      </c>
    </row>
    <row r="991" spans="1:4" ht="9" customHeight="1" x14ac:dyDescent="0.3">
      <c r="A991" s="161" t="s">
        <v>7153</v>
      </c>
      <c r="B991" s="162" t="s">
        <v>7154</v>
      </c>
      <c r="C991" s="161" t="s">
        <v>172</v>
      </c>
      <c r="D991" s="163">
        <v>6465.66</v>
      </c>
    </row>
    <row r="992" spans="1:4" ht="9" customHeight="1" x14ac:dyDescent="0.3">
      <c r="A992" s="161" t="s">
        <v>7155</v>
      </c>
      <c r="B992" s="162" t="s">
        <v>7156</v>
      </c>
      <c r="C992" s="161" t="s">
        <v>172</v>
      </c>
      <c r="D992" s="163">
        <v>2943.48</v>
      </c>
    </row>
    <row r="993" spans="1:4" ht="9" customHeight="1" x14ac:dyDescent="0.3">
      <c r="A993" s="161" t="s">
        <v>7157</v>
      </c>
      <c r="B993" s="162" t="s">
        <v>7158</v>
      </c>
      <c r="C993" s="161" t="s">
        <v>172</v>
      </c>
      <c r="D993" s="163">
        <v>3052.13</v>
      </c>
    </row>
    <row r="994" spans="1:4" ht="9" customHeight="1" x14ac:dyDescent="0.3">
      <c r="A994" s="161" t="s">
        <v>7159</v>
      </c>
      <c r="B994" s="162" t="s">
        <v>7160</v>
      </c>
      <c r="C994" s="161" t="s">
        <v>172</v>
      </c>
      <c r="D994" s="163">
        <v>2457.88</v>
      </c>
    </row>
    <row r="995" spans="1:4" ht="9" customHeight="1" x14ac:dyDescent="0.3">
      <c r="A995" s="161" t="s">
        <v>7161</v>
      </c>
      <c r="B995" s="162" t="s">
        <v>7162</v>
      </c>
      <c r="C995" s="161" t="s">
        <v>172</v>
      </c>
      <c r="D995" s="163">
        <v>9786.19</v>
      </c>
    </row>
    <row r="996" spans="1:4" ht="9" customHeight="1" x14ac:dyDescent="0.3">
      <c r="A996" s="161" t="s">
        <v>7163</v>
      </c>
      <c r="B996" s="162" t="s">
        <v>7164</v>
      </c>
      <c r="C996" s="161" t="s">
        <v>172</v>
      </c>
      <c r="D996" s="163">
        <v>5232.5200000000004</v>
      </c>
    </row>
    <row r="997" spans="1:4" ht="9" customHeight="1" x14ac:dyDescent="0.3">
      <c r="A997" s="161" t="s">
        <v>7165</v>
      </c>
      <c r="B997" s="162" t="s">
        <v>7166</v>
      </c>
      <c r="C997" s="161" t="s">
        <v>172</v>
      </c>
      <c r="D997" s="163">
        <v>7747.25</v>
      </c>
    </row>
    <row r="998" spans="1:4" ht="9" customHeight="1" x14ac:dyDescent="0.3">
      <c r="A998" s="161" t="s">
        <v>7167</v>
      </c>
      <c r="B998" s="162" t="s">
        <v>7168</v>
      </c>
      <c r="C998" s="161" t="s">
        <v>172</v>
      </c>
      <c r="D998" s="163">
        <v>4170.49</v>
      </c>
    </row>
    <row r="999" spans="1:4" ht="9" customHeight="1" x14ac:dyDescent="0.3">
      <c r="A999" s="161" t="s">
        <v>7169</v>
      </c>
      <c r="B999" s="162" t="s">
        <v>7170</v>
      </c>
      <c r="C999" s="161" t="s">
        <v>172</v>
      </c>
      <c r="D999" s="163">
        <v>5260.96</v>
      </c>
    </row>
    <row r="1000" spans="1:4" ht="9" customHeight="1" x14ac:dyDescent="0.3">
      <c r="A1000" s="161" t="s">
        <v>7171</v>
      </c>
      <c r="B1000" s="162" t="s">
        <v>7172</v>
      </c>
      <c r="C1000" s="161" t="s">
        <v>172</v>
      </c>
      <c r="D1000" s="163">
        <v>4195.7</v>
      </c>
    </row>
    <row r="1001" spans="1:4" ht="9" customHeight="1" x14ac:dyDescent="0.3">
      <c r="A1001" s="161" t="s">
        <v>7173</v>
      </c>
      <c r="B1001" s="162" t="s">
        <v>7174</v>
      </c>
      <c r="C1001" s="161" t="s">
        <v>172</v>
      </c>
      <c r="D1001" s="163">
        <v>10271.280000000001</v>
      </c>
    </row>
    <row r="1002" spans="1:4" ht="9" customHeight="1" x14ac:dyDescent="0.3">
      <c r="A1002" s="161" t="s">
        <v>7175</v>
      </c>
      <c r="B1002" s="162" t="s">
        <v>7176</v>
      </c>
      <c r="C1002" s="161" t="s">
        <v>172</v>
      </c>
      <c r="D1002" s="163">
        <v>5296.52</v>
      </c>
    </row>
    <row r="1003" spans="1:4" ht="9" customHeight="1" x14ac:dyDescent="0.3">
      <c r="A1003" s="161" t="s">
        <v>7177</v>
      </c>
      <c r="B1003" s="162" t="s">
        <v>7178</v>
      </c>
      <c r="C1003" s="161" t="s">
        <v>172</v>
      </c>
      <c r="D1003" s="163">
        <v>8128.09</v>
      </c>
    </row>
    <row r="1004" spans="1:4" ht="9" customHeight="1" x14ac:dyDescent="0.3">
      <c r="A1004" s="161" t="s">
        <v>7179</v>
      </c>
      <c r="B1004" s="162" t="s">
        <v>7180</v>
      </c>
      <c r="C1004" s="161" t="s">
        <v>172</v>
      </c>
      <c r="D1004" s="163">
        <v>4227.21</v>
      </c>
    </row>
    <row r="1005" spans="1:4" ht="9" customHeight="1" x14ac:dyDescent="0.3">
      <c r="A1005" s="161" t="s">
        <v>7181</v>
      </c>
      <c r="B1005" s="162" t="s">
        <v>7182</v>
      </c>
      <c r="C1005" s="161" t="s">
        <v>172</v>
      </c>
      <c r="D1005" s="163">
        <v>5348.84</v>
      </c>
    </row>
    <row r="1006" spans="1:4" ht="9" customHeight="1" x14ac:dyDescent="0.3">
      <c r="A1006" s="161" t="s">
        <v>7183</v>
      </c>
      <c r="B1006" s="162" t="s">
        <v>7184</v>
      </c>
      <c r="C1006" s="161" t="s">
        <v>172</v>
      </c>
      <c r="D1006" s="163">
        <v>4274.01</v>
      </c>
    </row>
    <row r="1007" spans="1:4" ht="9" customHeight="1" x14ac:dyDescent="0.3">
      <c r="A1007" s="161" t="s">
        <v>7185</v>
      </c>
      <c r="B1007" s="162" t="s">
        <v>7186</v>
      </c>
      <c r="C1007" s="161" t="s">
        <v>172</v>
      </c>
      <c r="D1007" s="163">
        <v>5420.17</v>
      </c>
    </row>
    <row r="1008" spans="1:4" ht="9" customHeight="1" x14ac:dyDescent="0.3">
      <c r="A1008" s="161" t="s">
        <v>7187</v>
      </c>
      <c r="B1008" s="162" t="s">
        <v>7188</v>
      </c>
      <c r="C1008" s="161" t="s">
        <v>172</v>
      </c>
      <c r="D1008" s="163">
        <v>4338.34</v>
      </c>
    </row>
    <row r="1009" spans="1:4" ht="9" customHeight="1" x14ac:dyDescent="0.3">
      <c r="A1009" s="161" t="s">
        <v>7189</v>
      </c>
      <c r="B1009" s="162" t="s">
        <v>7190</v>
      </c>
      <c r="C1009" s="161" t="s">
        <v>172</v>
      </c>
      <c r="D1009" s="163">
        <v>11503.82</v>
      </c>
    </row>
    <row r="1010" spans="1:4" ht="9" customHeight="1" x14ac:dyDescent="0.3">
      <c r="A1010" s="161" t="s">
        <v>7191</v>
      </c>
      <c r="B1010" s="162" t="s">
        <v>7192</v>
      </c>
      <c r="C1010" s="161" t="s">
        <v>172</v>
      </c>
      <c r="D1010" s="163">
        <v>5513.94</v>
      </c>
    </row>
    <row r="1011" spans="1:4" ht="9" customHeight="1" x14ac:dyDescent="0.3">
      <c r="A1011" s="161" t="s">
        <v>7193</v>
      </c>
      <c r="B1011" s="162" t="s">
        <v>7194</v>
      </c>
      <c r="C1011" s="161" t="s">
        <v>172</v>
      </c>
      <c r="D1011" s="163">
        <v>9096.1</v>
      </c>
    </row>
    <row r="1012" spans="1:4" ht="9" customHeight="1" x14ac:dyDescent="0.3">
      <c r="A1012" s="161" t="s">
        <v>7195</v>
      </c>
      <c r="B1012" s="162" t="s">
        <v>7196</v>
      </c>
      <c r="C1012" s="161" t="s">
        <v>172</v>
      </c>
      <c r="D1012" s="163">
        <v>4423.49</v>
      </c>
    </row>
    <row r="1013" spans="1:4" ht="9" customHeight="1" x14ac:dyDescent="0.3">
      <c r="A1013" s="161" t="s">
        <v>7197</v>
      </c>
      <c r="B1013" s="162" t="s">
        <v>7198</v>
      </c>
      <c r="C1013" s="161" t="s">
        <v>172</v>
      </c>
      <c r="D1013" s="163">
        <v>5635.54</v>
      </c>
    </row>
    <row r="1014" spans="1:4" ht="9" customHeight="1" x14ac:dyDescent="0.3">
      <c r="A1014" s="161" t="s">
        <v>7199</v>
      </c>
      <c r="B1014" s="162" t="s">
        <v>7200</v>
      </c>
      <c r="C1014" s="161" t="s">
        <v>172</v>
      </c>
      <c r="D1014" s="163">
        <v>4535.26</v>
      </c>
    </row>
    <row r="1015" spans="1:4" ht="9" customHeight="1" x14ac:dyDescent="0.3">
      <c r="A1015" s="161" t="s">
        <v>7201</v>
      </c>
      <c r="B1015" s="162" t="s">
        <v>7202</v>
      </c>
      <c r="C1015" s="161" t="s">
        <v>172</v>
      </c>
      <c r="D1015" s="163">
        <v>5794.82</v>
      </c>
    </row>
    <row r="1016" spans="1:4" ht="9" customHeight="1" x14ac:dyDescent="0.3">
      <c r="A1016" s="161" t="s">
        <v>7203</v>
      </c>
      <c r="B1016" s="162" t="s">
        <v>7204</v>
      </c>
      <c r="C1016" s="161" t="s">
        <v>172</v>
      </c>
      <c r="D1016" s="163">
        <v>4683.22</v>
      </c>
    </row>
    <row r="1017" spans="1:4" ht="9" customHeight="1" x14ac:dyDescent="0.3">
      <c r="A1017" s="161" t="s">
        <v>7205</v>
      </c>
      <c r="B1017" s="162" t="s">
        <v>7206</v>
      </c>
      <c r="C1017" s="161" t="s">
        <v>172</v>
      </c>
      <c r="D1017" s="163">
        <v>14328.07</v>
      </c>
    </row>
    <row r="1018" spans="1:4" ht="9" customHeight="1" x14ac:dyDescent="0.3">
      <c r="A1018" s="161" t="s">
        <v>7207</v>
      </c>
      <c r="B1018" s="162" t="s">
        <v>7208</v>
      </c>
      <c r="C1018" s="161" t="s">
        <v>172</v>
      </c>
      <c r="D1018" s="163">
        <v>6005.37</v>
      </c>
    </row>
    <row r="1019" spans="1:4" ht="9" customHeight="1" x14ac:dyDescent="0.3">
      <c r="A1019" s="161" t="s">
        <v>7209</v>
      </c>
      <c r="B1019" s="162" t="s">
        <v>7210</v>
      </c>
      <c r="C1019" s="161" t="s">
        <v>172</v>
      </c>
      <c r="D1019" s="163">
        <v>11308.05</v>
      </c>
    </row>
    <row r="1020" spans="1:4" ht="9" customHeight="1" x14ac:dyDescent="0.3">
      <c r="A1020" s="161" t="s">
        <v>7211</v>
      </c>
      <c r="B1020" s="162" t="s">
        <v>7212</v>
      </c>
      <c r="C1020" s="161" t="s">
        <v>172</v>
      </c>
      <c r="D1020" s="163">
        <v>4881.3900000000003</v>
      </c>
    </row>
    <row r="1021" spans="1:4" ht="9" customHeight="1" x14ac:dyDescent="0.3">
      <c r="A1021" s="161" t="s">
        <v>7213</v>
      </c>
      <c r="B1021" s="162" t="s">
        <v>7214</v>
      </c>
      <c r="C1021" s="161" t="s">
        <v>172</v>
      </c>
      <c r="D1021" s="163">
        <v>5239.63</v>
      </c>
    </row>
    <row r="1022" spans="1:4" ht="9" customHeight="1" x14ac:dyDescent="0.3">
      <c r="A1022" s="161" t="s">
        <v>7215</v>
      </c>
      <c r="B1022" s="162" t="s">
        <v>7216</v>
      </c>
      <c r="C1022" s="161" t="s">
        <v>172</v>
      </c>
      <c r="D1022" s="163">
        <v>4176.79</v>
      </c>
    </row>
    <row r="1023" spans="1:4" ht="9" customHeight="1" x14ac:dyDescent="0.3">
      <c r="A1023" s="161" t="s">
        <v>7217</v>
      </c>
      <c r="B1023" s="162" t="s">
        <v>7218</v>
      </c>
      <c r="C1023" s="161" t="s">
        <v>172</v>
      </c>
      <c r="D1023" s="163">
        <v>356.5</v>
      </c>
    </row>
    <row r="1024" spans="1:4" ht="9" customHeight="1" x14ac:dyDescent="0.3">
      <c r="A1024" s="161" t="s">
        <v>7219</v>
      </c>
      <c r="B1024" s="162" t="s">
        <v>7220</v>
      </c>
      <c r="C1024" s="161" t="s">
        <v>172</v>
      </c>
      <c r="D1024" s="163">
        <v>299.52999999999997</v>
      </c>
    </row>
    <row r="1025" spans="1:4" ht="9" customHeight="1" x14ac:dyDescent="0.3">
      <c r="A1025" s="161" t="s">
        <v>7221</v>
      </c>
      <c r="B1025" s="162" t="s">
        <v>7222</v>
      </c>
      <c r="C1025" s="161" t="s">
        <v>172</v>
      </c>
      <c r="D1025" s="163">
        <v>357.99</v>
      </c>
    </row>
    <row r="1026" spans="1:4" ht="9" customHeight="1" x14ac:dyDescent="0.3">
      <c r="A1026" s="161" t="s">
        <v>7223</v>
      </c>
      <c r="B1026" s="162" t="s">
        <v>7224</v>
      </c>
      <c r="C1026" s="161" t="s">
        <v>172</v>
      </c>
      <c r="D1026" s="163">
        <v>301.02</v>
      </c>
    </row>
    <row r="1027" spans="1:4" ht="9" customHeight="1" x14ac:dyDescent="0.3">
      <c r="A1027" s="161" t="s">
        <v>7225</v>
      </c>
      <c r="B1027" s="162" t="s">
        <v>7226</v>
      </c>
      <c r="C1027" s="161" t="s">
        <v>172</v>
      </c>
      <c r="D1027" s="163">
        <v>359.49</v>
      </c>
    </row>
    <row r="1028" spans="1:4" ht="9" customHeight="1" x14ac:dyDescent="0.3">
      <c r="A1028" s="161" t="s">
        <v>7227</v>
      </c>
      <c r="B1028" s="162" t="s">
        <v>7228</v>
      </c>
      <c r="C1028" s="161" t="s">
        <v>172</v>
      </c>
      <c r="D1028" s="163">
        <v>302.51</v>
      </c>
    </row>
    <row r="1029" spans="1:4" ht="9" customHeight="1" x14ac:dyDescent="0.3">
      <c r="A1029" s="161" t="s">
        <v>7229</v>
      </c>
      <c r="B1029" s="162" t="s">
        <v>7230</v>
      </c>
      <c r="C1029" s="161" t="s">
        <v>172</v>
      </c>
      <c r="D1029" s="163">
        <v>362.17</v>
      </c>
    </row>
    <row r="1030" spans="1:4" ht="9" customHeight="1" x14ac:dyDescent="0.3">
      <c r="A1030" s="161" t="s">
        <v>7231</v>
      </c>
      <c r="B1030" s="162" t="s">
        <v>7232</v>
      </c>
      <c r="C1030" s="161" t="s">
        <v>172</v>
      </c>
      <c r="D1030" s="163">
        <v>305.06</v>
      </c>
    </row>
    <row r="1031" spans="1:4" ht="9" customHeight="1" x14ac:dyDescent="0.3">
      <c r="A1031" s="161" t="s">
        <v>7233</v>
      </c>
      <c r="B1031" s="162" t="s">
        <v>7234</v>
      </c>
      <c r="C1031" s="161" t="s">
        <v>172</v>
      </c>
      <c r="D1031" s="163">
        <v>365.9</v>
      </c>
    </row>
    <row r="1032" spans="1:4" ht="9" customHeight="1" x14ac:dyDescent="0.3">
      <c r="A1032" s="161" t="s">
        <v>7235</v>
      </c>
      <c r="B1032" s="162" t="s">
        <v>7236</v>
      </c>
      <c r="C1032" s="161" t="s">
        <v>172</v>
      </c>
      <c r="D1032" s="163">
        <v>308.79000000000002</v>
      </c>
    </row>
    <row r="1033" spans="1:4" ht="9" customHeight="1" x14ac:dyDescent="0.3">
      <c r="A1033" s="161" t="s">
        <v>7237</v>
      </c>
      <c r="B1033" s="162" t="s">
        <v>7238</v>
      </c>
      <c r="C1033" s="161" t="s">
        <v>172</v>
      </c>
      <c r="D1033" s="163">
        <v>370.82</v>
      </c>
    </row>
    <row r="1034" spans="1:4" ht="9" customHeight="1" x14ac:dyDescent="0.3">
      <c r="A1034" s="161" t="s">
        <v>7239</v>
      </c>
      <c r="B1034" s="162" t="s">
        <v>7240</v>
      </c>
      <c r="C1034" s="161" t="s">
        <v>172</v>
      </c>
      <c r="D1034" s="163">
        <v>313.57</v>
      </c>
    </row>
    <row r="1035" spans="1:4" ht="9" customHeight="1" x14ac:dyDescent="0.3">
      <c r="A1035" s="161" t="s">
        <v>7241</v>
      </c>
      <c r="B1035" s="162" t="s">
        <v>7242</v>
      </c>
      <c r="C1035" s="161" t="s">
        <v>172</v>
      </c>
      <c r="D1035" s="163">
        <v>377.53</v>
      </c>
    </row>
    <row r="1036" spans="1:4" ht="9" customHeight="1" x14ac:dyDescent="0.3">
      <c r="A1036" s="161" t="s">
        <v>7243</v>
      </c>
      <c r="B1036" s="162" t="s">
        <v>7244</v>
      </c>
      <c r="C1036" s="161" t="s">
        <v>172</v>
      </c>
      <c r="D1036" s="163">
        <v>320.29000000000002</v>
      </c>
    </row>
    <row r="1037" spans="1:4" ht="9" customHeight="1" x14ac:dyDescent="0.3">
      <c r="A1037" s="161" t="s">
        <v>7245</v>
      </c>
      <c r="B1037" s="162" t="s">
        <v>7246</v>
      </c>
      <c r="C1037" s="161" t="s">
        <v>172</v>
      </c>
      <c r="D1037" s="163">
        <v>386.18</v>
      </c>
    </row>
    <row r="1038" spans="1:4" ht="9" customHeight="1" x14ac:dyDescent="0.3">
      <c r="A1038" s="161" t="s">
        <v>7247</v>
      </c>
      <c r="B1038" s="162" t="s">
        <v>7248</v>
      </c>
      <c r="C1038" s="161" t="s">
        <v>172</v>
      </c>
      <c r="D1038" s="163">
        <v>328.81</v>
      </c>
    </row>
    <row r="1039" spans="1:4" ht="9" customHeight="1" x14ac:dyDescent="0.3">
      <c r="A1039" s="161" t="s">
        <v>7249</v>
      </c>
      <c r="B1039" s="162" t="s">
        <v>7250</v>
      </c>
      <c r="C1039" s="161" t="s">
        <v>172</v>
      </c>
      <c r="D1039" s="163">
        <v>399.31</v>
      </c>
    </row>
    <row r="1040" spans="1:4" ht="9" customHeight="1" x14ac:dyDescent="0.3">
      <c r="A1040" s="161" t="s">
        <v>7251</v>
      </c>
      <c r="B1040" s="162" t="s">
        <v>7252</v>
      </c>
      <c r="C1040" s="161" t="s">
        <v>172</v>
      </c>
      <c r="D1040" s="163">
        <v>341.8</v>
      </c>
    </row>
    <row r="1041" spans="1:4" ht="9" customHeight="1" x14ac:dyDescent="0.3">
      <c r="A1041" s="161" t="s">
        <v>7253</v>
      </c>
      <c r="B1041" s="162" t="s">
        <v>7254</v>
      </c>
      <c r="C1041" s="161" t="s">
        <v>172</v>
      </c>
      <c r="D1041" s="163">
        <v>357.25</v>
      </c>
    </row>
    <row r="1042" spans="1:4" ht="9" customHeight="1" x14ac:dyDescent="0.3">
      <c r="A1042" s="161" t="s">
        <v>7255</v>
      </c>
      <c r="B1042" s="162" t="s">
        <v>7256</v>
      </c>
      <c r="C1042" s="161" t="s">
        <v>172</v>
      </c>
      <c r="D1042" s="163">
        <v>300.27</v>
      </c>
    </row>
    <row r="1043" spans="1:4" ht="9" customHeight="1" x14ac:dyDescent="0.3">
      <c r="A1043" s="161" t="s">
        <v>7257</v>
      </c>
      <c r="B1043" s="162" t="s">
        <v>7258</v>
      </c>
      <c r="C1043" s="161" t="s">
        <v>172</v>
      </c>
      <c r="D1043" s="163">
        <v>1061.92</v>
      </c>
    </row>
    <row r="1044" spans="1:4" ht="9" customHeight="1" x14ac:dyDescent="0.3">
      <c r="A1044" s="161" t="s">
        <v>7259</v>
      </c>
      <c r="B1044" s="162" t="s">
        <v>7260</v>
      </c>
      <c r="C1044" s="161" t="s">
        <v>172</v>
      </c>
      <c r="D1044" s="163">
        <v>720.12</v>
      </c>
    </row>
    <row r="1045" spans="1:4" ht="9" customHeight="1" x14ac:dyDescent="0.3">
      <c r="A1045" s="161" t="s">
        <v>7261</v>
      </c>
      <c r="B1045" s="162" t="s">
        <v>7262</v>
      </c>
      <c r="C1045" s="161" t="s">
        <v>172</v>
      </c>
      <c r="D1045" s="163">
        <v>906.62</v>
      </c>
    </row>
    <row r="1046" spans="1:4" ht="9" customHeight="1" x14ac:dyDescent="0.3">
      <c r="A1046" s="161" t="s">
        <v>7263</v>
      </c>
      <c r="B1046" s="162" t="s">
        <v>7264</v>
      </c>
      <c r="C1046" s="161" t="s">
        <v>172</v>
      </c>
      <c r="D1046" s="163">
        <v>594.59</v>
      </c>
    </row>
    <row r="1047" spans="1:4" ht="9" customHeight="1" x14ac:dyDescent="0.3">
      <c r="A1047" s="161" t="s">
        <v>7265</v>
      </c>
      <c r="B1047" s="162" t="s">
        <v>7266</v>
      </c>
      <c r="C1047" s="161" t="s">
        <v>172</v>
      </c>
      <c r="D1047" s="163">
        <v>722.8</v>
      </c>
    </row>
    <row r="1048" spans="1:4" ht="9" customHeight="1" x14ac:dyDescent="0.3">
      <c r="A1048" s="161" t="s">
        <v>7267</v>
      </c>
      <c r="B1048" s="162" t="s">
        <v>7268</v>
      </c>
      <c r="C1048" s="161" t="s">
        <v>172</v>
      </c>
      <c r="D1048" s="163">
        <v>597.13</v>
      </c>
    </row>
    <row r="1049" spans="1:4" ht="9" customHeight="1" x14ac:dyDescent="0.3">
      <c r="A1049" s="161" t="s">
        <v>7269</v>
      </c>
      <c r="B1049" s="162" t="s">
        <v>7270</v>
      </c>
      <c r="C1049" s="161" t="s">
        <v>172</v>
      </c>
      <c r="D1049" s="163">
        <v>894.1</v>
      </c>
    </row>
    <row r="1050" spans="1:4" ht="9" customHeight="1" x14ac:dyDescent="0.3">
      <c r="A1050" s="161" t="s">
        <v>7271</v>
      </c>
      <c r="B1050" s="162" t="s">
        <v>7272</v>
      </c>
      <c r="C1050" s="161" t="s">
        <v>172</v>
      </c>
      <c r="D1050" s="163">
        <v>725.79</v>
      </c>
    </row>
    <row r="1051" spans="1:4" ht="9" customHeight="1" x14ac:dyDescent="0.3">
      <c r="A1051" s="161" t="s">
        <v>7273</v>
      </c>
      <c r="B1051" s="162" t="s">
        <v>7274</v>
      </c>
      <c r="C1051" s="161" t="s">
        <v>172</v>
      </c>
      <c r="D1051" s="163">
        <v>730.05</v>
      </c>
    </row>
    <row r="1052" spans="1:4" ht="9" customHeight="1" x14ac:dyDescent="0.3">
      <c r="A1052" s="161" t="s">
        <v>7275</v>
      </c>
      <c r="B1052" s="162" t="s">
        <v>7276</v>
      </c>
      <c r="C1052" s="161" t="s">
        <v>172</v>
      </c>
      <c r="D1052" s="163">
        <v>600.12</v>
      </c>
    </row>
    <row r="1053" spans="1:4" ht="9" customHeight="1" x14ac:dyDescent="0.3">
      <c r="A1053" s="161" t="s">
        <v>7277</v>
      </c>
      <c r="B1053" s="162" t="s">
        <v>7278</v>
      </c>
      <c r="C1053" s="161" t="s">
        <v>172</v>
      </c>
      <c r="D1053" s="163">
        <v>730.7</v>
      </c>
    </row>
    <row r="1054" spans="1:4" ht="9" customHeight="1" x14ac:dyDescent="0.3">
      <c r="A1054" s="161" t="s">
        <v>7279</v>
      </c>
      <c r="B1054" s="162" t="s">
        <v>7280</v>
      </c>
      <c r="C1054" s="161" t="s">
        <v>172</v>
      </c>
      <c r="D1054" s="163">
        <v>604.9</v>
      </c>
    </row>
    <row r="1055" spans="1:4" ht="9" customHeight="1" x14ac:dyDescent="0.3">
      <c r="A1055" s="161" t="s">
        <v>7281</v>
      </c>
      <c r="B1055" s="162" t="s">
        <v>7282</v>
      </c>
      <c r="C1055" s="161" t="s">
        <v>172</v>
      </c>
      <c r="D1055" s="163">
        <v>737.11</v>
      </c>
    </row>
    <row r="1056" spans="1:4" ht="9" customHeight="1" x14ac:dyDescent="0.3">
      <c r="A1056" s="161" t="s">
        <v>7283</v>
      </c>
      <c r="B1056" s="162" t="s">
        <v>7284</v>
      </c>
      <c r="C1056" s="161" t="s">
        <v>172</v>
      </c>
      <c r="D1056" s="163">
        <v>611.17999999999995</v>
      </c>
    </row>
    <row r="1057" spans="1:4" ht="9" customHeight="1" x14ac:dyDescent="0.3">
      <c r="A1057" s="161" t="s">
        <v>7285</v>
      </c>
      <c r="B1057" s="162" t="s">
        <v>7286</v>
      </c>
      <c r="C1057" s="161" t="s">
        <v>172</v>
      </c>
      <c r="D1057" s="163">
        <v>1255.55</v>
      </c>
    </row>
    <row r="1058" spans="1:4" ht="9" customHeight="1" x14ac:dyDescent="0.3">
      <c r="A1058" s="161" t="s">
        <v>7287</v>
      </c>
      <c r="B1058" s="162" t="s">
        <v>7288</v>
      </c>
      <c r="C1058" s="161" t="s">
        <v>172</v>
      </c>
      <c r="D1058" s="163">
        <v>746.2</v>
      </c>
    </row>
    <row r="1059" spans="1:4" ht="9" customHeight="1" x14ac:dyDescent="0.3">
      <c r="A1059" s="161" t="s">
        <v>7289</v>
      </c>
      <c r="B1059" s="162" t="s">
        <v>7290</v>
      </c>
      <c r="C1059" s="161" t="s">
        <v>172</v>
      </c>
      <c r="D1059" s="163">
        <v>1069.68</v>
      </c>
    </row>
    <row r="1060" spans="1:4" ht="9" customHeight="1" x14ac:dyDescent="0.3">
      <c r="A1060" s="161" t="s">
        <v>7291</v>
      </c>
      <c r="B1060" s="162" t="s">
        <v>7292</v>
      </c>
      <c r="C1060" s="161" t="s">
        <v>172</v>
      </c>
      <c r="D1060" s="163">
        <v>620</v>
      </c>
    </row>
    <row r="1061" spans="1:4" ht="9" customHeight="1" x14ac:dyDescent="0.3">
      <c r="A1061" s="161" t="s">
        <v>7293</v>
      </c>
      <c r="B1061" s="162" t="s">
        <v>7294</v>
      </c>
      <c r="C1061" s="161" t="s">
        <v>172</v>
      </c>
      <c r="D1061" s="163">
        <v>758.59</v>
      </c>
    </row>
    <row r="1062" spans="1:4" ht="9" customHeight="1" x14ac:dyDescent="0.3">
      <c r="A1062" s="161" t="s">
        <v>7295</v>
      </c>
      <c r="B1062" s="162" t="s">
        <v>7296</v>
      </c>
      <c r="C1062" s="161" t="s">
        <v>172</v>
      </c>
      <c r="D1062" s="163">
        <v>632.25</v>
      </c>
    </row>
    <row r="1063" spans="1:4" ht="9" customHeight="1" x14ac:dyDescent="0.3">
      <c r="A1063" s="161" t="s">
        <v>7297</v>
      </c>
      <c r="B1063" s="162" t="s">
        <v>7298</v>
      </c>
      <c r="C1063" s="161" t="s">
        <v>172</v>
      </c>
      <c r="D1063" s="163">
        <v>774.39</v>
      </c>
    </row>
    <row r="1064" spans="1:4" ht="9" customHeight="1" x14ac:dyDescent="0.3">
      <c r="A1064" s="161" t="s">
        <v>7299</v>
      </c>
      <c r="B1064" s="162" t="s">
        <v>7300</v>
      </c>
      <c r="C1064" s="161" t="s">
        <v>172</v>
      </c>
      <c r="D1064" s="163">
        <v>647.78</v>
      </c>
    </row>
    <row r="1065" spans="1:4" ht="9" customHeight="1" x14ac:dyDescent="0.3">
      <c r="A1065" s="161" t="s">
        <v>7301</v>
      </c>
      <c r="B1065" s="162" t="s">
        <v>7302</v>
      </c>
      <c r="C1065" s="161" t="s">
        <v>172</v>
      </c>
      <c r="D1065" s="163">
        <v>1552.63</v>
      </c>
    </row>
    <row r="1066" spans="1:4" ht="9" customHeight="1" x14ac:dyDescent="0.3">
      <c r="A1066" s="161" t="s">
        <v>7303</v>
      </c>
      <c r="B1066" s="162" t="s">
        <v>7304</v>
      </c>
      <c r="C1066" s="161" t="s">
        <v>172</v>
      </c>
      <c r="D1066" s="163">
        <v>796.92</v>
      </c>
    </row>
    <row r="1067" spans="1:4" ht="9" customHeight="1" x14ac:dyDescent="0.3">
      <c r="A1067" s="161" t="s">
        <v>7305</v>
      </c>
      <c r="B1067" s="162" t="s">
        <v>7306</v>
      </c>
      <c r="C1067" s="161" t="s">
        <v>172</v>
      </c>
      <c r="D1067" s="163">
        <v>1320.7</v>
      </c>
    </row>
    <row r="1068" spans="1:4" ht="9" customHeight="1" x14ac:dyDescent="0.3">
      <c r="A1068" s="161" t="s">
        <v>7307</v>
      </c>
      <c r="B1068" s="162" t="s">
        <v>7308</v>
      </c>
      <c r="C1068" s="161" t="s">
        <v>172</v>
      </c>
      <c r="D1068" s="163">
        <v>670.04</v>
      </c>
    </row>
    <row r="1069" spans="1:4" ht="9" customHeight="1" x14ac:dyDescent="0.3">
      <c r="A1069" s="161" t="s">
        <v>7309</v>
      </c>
      <c r="B1069" s="162" t="s">
        <v>7310</v>
      </c>
      <c r="C1069" s="161" t="s">
        <v>172</v>
      </c>
      <c r="D1069" s="163">
        <v>720.87</v>
      </c>
    </row>
    <row r="1070" spans="1:4" ht="9" customHeight="1" x14ac:dyDescent="0.3">
      <c r="A1070" s="161" t="s">
        <v>7311</v>
      </c>
      <c r="B1070" s="162" t="s">
        <v>7312</v>
      </c>
      <c r="C1070" s="161" t="s">
        <v>172</v>
      </c>
      <c r="D1070" s="163">
        <v>595.34</v>
      </c>
    </row>
    <row r="1071" spans="1:4" ht="9" customHeight="1" x14ac:dyDescent="0.3">
      <c r="A1071" s="161" t="s">
        <v>7313</v>
      </c>
      <c r="B1071" s="162" t="s">
        <v>7314</v>
      </c>
      <c r="C1071" s="161" t="s">
        <v>172</v>
      </c>
      <c r="D1071" s="163">
        <v>1772.57</v>
      </c>
    </row>
    <row r="1072" spans="1:4" ht="9" customHeight="1" x14ac:dyDescent="0.3">
      <c r="A1072" s="161" t="s">
        <v>7315</v>
      </c>
      <c r="B1072" s="162" t="s">
        <v>7316</v>
      </c>
      <c r="C1072" s="161" t="s">
        <v>172</v>
      </c>
      <c r="D1072" s="163">
        <v>1220.05</v>
      </c>
    </row>
    <row r="1073" spans="1:4" ht="9" customHeight="1" x14ac:dyDescent="0.3">
      <c r="A1073" s="161" t="s">
        <v>7317</v>
      </c>
      <c r="B1073" s="162" t="s">
        <v>7318</v>
      </c>
      <c r="C1073" s="161" t="s">
        <v>172</v>
      </c>
      <c r="D1073" s="163">
        <v>1484.34</v>
      </c>
    </row>
    <row r="1074" spans="1:4" ht="9" customHeight="1" x14ac:dyDescent="0.3">
      <c r="A1074" s="161" t="s">
        <v>7319</v>
      </c>
      <c r="B1074" s="162" t="s">
        <v>7320</v>
      </c>
      <c r="C1074" s="161" t="s">
        <v>172</v>
      </c>
      <c r="D1074" s="163">
        <v>1001.99</v>
      </c>
    </row>
    <row r="1075" spans="1:4" ht="9" customHeight="1" x14ac:dyDescent="0.3">
      <c r="A1075" s="161" t="s">
        <v>7321</v>
      </c>
      <c r="B1075" s="162" t="s">
        <v>7322</v>
      </c>
      <c r="C1075" s="161" t="s">
        <v>172</v>
      </c>
      <c r="D1075" s="163">
        <v>1224.22</v>
      </c>
    </row>
    <row r="1076" spans="1:4" ht="9" customHeight="1" x14ac:dyDescent="0.3">
      <c r="A1076" s="161" t="s">
        <v>7323</v>
      </c>
      <c r="B1076" s="162" t="s">
        <v>7324</v>
      </c>
      <c r="C1076" s="161" t="s">
        <v>172</v>
      </c>
      <c r="D1076" s="163">
        <v>1006.02</v>
      </c>
    </row>
    <row r="1077" spans="1:4" ht="9" customHeight="1" x14ac:dyDescent="0.3">
      <c r="A1077" s="161" t="s">
        <v>7325</v>
      </c>
      <c r="B1077" s="162" t="s">
        <v>7326</v>
      </c>
      <c r="C1077" s="161" t="s">
        <v>172</v>
      </c>
      <c r="D1077" s="163">
        <v>1867.89</v>
      </c>
    </row>
    <row r="1078" spans="1:4" ht="9" customHeight="1" x14ac:dyDescent="0.3">
      <c r="A1078" s="161" t="s">
        <v>7327</v>
      </c>
      <c r="B1078" s="162" t="s">
        <v>7328</v>
      </c>
      <c r="C1078" s="161" t="s">
        <v>172</v>
      </c>
      <c r="D1078" s="163">
        <v>1229.8900000000001</v>
      </c>
    </row>
    <row r="1079" spans="1:4" ht="9" customHeight="1" x14ac:dyDescent="0.3">
      <c r="A1079" s="161" t="s">
        <v>7329</v>
      </c>
      <c r="B1079" s="162" t="s">
        <v>7330</v>
      </c>
      <c r="C1079" s="161" t="s">
        <v>172</v>
      </c>
      <c r="D1079" s="163">
        <v>1563.22</v>
      </c>
    </row>
    <row r="1080" spans="1:4" ht="9" customHeight="1" x14ac:dyDescent="0.3">
      <c r="A1080" s="161" t="s">
        <v>7331</v>
      </c>
      <c r="B1080" s="162" t="s">
        <v>7332</v>
      </c>
      <c r="C1080" s="161" t="s">
        <v>172</v>
      </c>
      <c r="D1080" s="163">
        <v>1011.55</v>
      </c>
    </row>
    <row r="1081" spans="1:4" ht="9" customHeight="1" x14ac:dyDescent="0.3">
      <c r="A1081" s="161" t="s">
        <v>7333</v>
      </c>
      <c r="B1081" s="162" t="s">
        <v>7334</v>
      </c>
      <c r="C1081" s="161" t="s">
        <v>172</v>
      </c>
      <c r="D1081" s="163">
        <v>1238.54</v>
      </c>
    </row>
    <row r="1082" spans="1:4" ht="9" customHeight="1" x14ac:dyDescent="0.3">
      <c r="A1082" s="161" t="s">
        <v>7335</v>
      </c>
      <c r="B1082" s="162" t="s">
        <v>7336</v>
      </c>
      <c r="C1082" s="161" t="s">
        <v>172</v>
      </c>
      <c r="D1082" s="163">
        <v>1020.07</v>
      </c>
    </row>
    <row r="1083" spans="1:4" ht="9" customHeight="1" x14ac:dyDescent="0.3">
      <c r="A1083" s="161" t="s">
        <v>7337</v>
      </c>
      <c r="B1083" s="162" t="s">
        <v>7338</v>
      </c>
      <c r="C1083" s="161" t="s">
        <v>172</v>
      </c>
      <c r="D1083" s="163">
        <v>1249.8599999999999</v>
      </c>
    </row>
    <row r="1084" spans="1:4" ht="9" customHeight="1" x14ac:dyDescent="0.3">
      <c r="A1084" s="161" t="s">
        <v>7339</v>
      </c>
      <c r="B1084" s="162" t="s">
        <v>7340</v>
      </c>
      <c r="C1084" s="161" t="s">
        <v>172</v>
      </c>
      <c r="D1084" s="163">
        <v>1031.1300000000001</v>
      </c>
    </row>
    <row r="1085" spans="1:4" ht="9" customHeight="1" x14ac:dyDescent="0.3">
      <c r="A1085" s="161" t="s">
        <v>7341</v>
      </c>
      <c r="B1085" s="162" t="s">
        <v>7342</v>
      </c>
      <c r="C1085" s="161" t="s">
        <v>172</v>
      </c>
      <c r="D1085" s="163">
        <v>2086.4499999999998</v>
      </c>
    </row>
    <row r="1086" spans="1:4" ht="9" customHeight="1" x14ac:dyDescent="0.3">
      <c r="A1086" s="161" t="s">
        <v>7343</v>
      </c>
      <c r="B1086" s="162" t="s">
        <v>7344</v>
      </c>
      <c r="C1086" s="161" t="s">
        <v>172</v>
      </c>
      <c r="D1086" s="163">
        <v>1265.3599999999999</v>
      </c>
    </row>
    <row r="1087" spans="1:4" ht="9" customHeight="1" x14ac:dyDescent="0.3">
      <c r="A1087" s="161" t="s">
        <v>7345</v>
      </c>
      <c r="B1087" s="162" t="s">
        <v>7346</v>
      </c>
      <c r="C1087" s="161" t="s">
        <v>172</v>
      </c>
      <c r="D1087" s="163">
        <v>1744.47</v>
      </c>
    </row>
    <row r="1088" spans="1:4" ht="9" customHeight="1" x14ac:dyDescent="0.3">
      <c r="A1088" s="161" t="s">
        <v>7347</v>
      </c>
      <c r="B1088" s="162" t="s">
        <v>7348</v>
      </c>
      <c r="C1088" s="161" t="s">
        <v>172</v>
      </c>
      <c r="D1088" s="163">
        <v>1046.22</v>
      </c>
    </row>
    <row r="1089" spans="1:4" ht="9" customHeight="1" x14ac:dyDescent="0.3">
      <c r="A1089" s="161" t="s">
        <v>7349</v>
      </c>
      <c r="B1089" s="162" t="s">
        <v>7350</v>
      </c>
      <c r="C1089" s="161" t="s">
        <v>172</v>
      </c>
      <c r="D1089" s="163">
        <v>1286.83</v>
      </c>
    </row>
    <row r="1090" spans="1:4" ht="9" customHeight="1" x14ac:dyDescent="0.3">
      <c r="A1090" s="161" t="s">
        <v>7351</v>
      </c>
      <c r="B1090" s="162" t="s">
        <v>7352</v>
      </c>
      <c r="C1090" s="161" t="s">
        <v>172</v>
      </c>
      <c r="D1090" s="163">
        <v>1067.29</v>
      </c>
    </row>
    <row r="1091" spans="1:4" ht="9" customHeight="1" x14ac:dyDescent="0.3">
      <c r="A1091" s="161" t="s">
        <v>7353</v>
      </c>
      <c r="B1091" s="162" t="s">
        <v>7354</v>
      </c>
      <c r="C1091" s="161" t="s">
        <v>172</v>
      </c>
      <c r="D1091" s="163">
        <v>1315.02</v>
      </c>
    </row>
    <row r="1092" spans="1:4" ht="9" customHeight="1" x14ac:dyDescent="0.3">
      <c r="A1092" s="161" t="s">
        <v>7355</v>
      </c>
      <c r="B1092" s="162" t="s">
        <v>7356</v>
      </c>
      <c r="C1092" s="161" t="s">
        <v>172</v>
      </c>
      <c r="D1092" s="163">
        <v>1095.08</v>
      </c>
    </row>
    <row r="1093" spans="1:4" ht="9" customHeight="1" x14ac:dyDescent="0.3">
      <c r="A1093" s="161" t="s">
        <v>7357</v>
      </c>
      <c r="B1093" s="162" t="s">
        <v>7358</v>
      </c>
      <c r="C1093" s="161" t="s">
        <v>172</v>
      </c>
      <c r="D1093" s="163">
        <v>2590.61</v>
      </c>
    </row>
    <row r="1094" spans="1:4" ht="9" customHeight="1" x14ac:dyDescent="0.3">
      <c r="A1094" s="161" t="s">
        <v>7359</v>
      </c>
      <c r="B1094" s="162" t="s">
        <v>7360</v>
      </c>
      <c r="C1094" s="161" t="s">
        <v>172</v>
      </c>
      <c r="D1094" s="163">
        <v>1353.67</v>
      </c>
    </row>
    <row r="1095" spans="1:4" ht="9" customHeight="1" x14ac:dyDescent="0.3">
      <c r="A1095" s="161" t="s">
        <v>7361</v>
      </c>
      <c r="B1095" s="162" t="s">
        <v>7362</v>
      </c>
      <c r="C1095" s="161" t="s">
        <v>172</v>
      </c>
      <c r="D1095" s="163">
        <v>2161.2199999999998</v>
      </c>
    </row>
    <row r="1096" spans="1:4" ht="9" customHeight="1" x14ac:dyDescent="0.3">
      <c r="A1096" s="161" t="s">
        <v>7363</v>
      </c>
      <c r="B1096" s="162" t="s">
        <v>7364</v>
      </c>
      <c r="C1096" s="161" t="s">
        <v>172</v>
      </c>
      <c r="D1096" s="163">
        <v>1133.31</v>
      </c>
    </row>
    <row r="1097" spans="1:4" ht="9" customHeight="1" x14ac:dyDescent="0.3">
      <c r="A1097" s="161" t="s">
        <v>7365</v>
      </c>
      <c r="B1097" s="162" t="s">
        <v>7366</v>
      </c>
      <c r="C1097" s="161" t="s">
        <v>172</v>
      </c>
      <c r="D1097" s="163">
        <v>1221.54</v>
      </c>
    </row>
    <row r="1098" spans="1:4" ht="9" customHeight="1" x14ac:dyDescent="0.3">
      <c r="A1098" s="161" t="s">
        <v>7367</v>
      </c>
      <c r="B1098" s="162" t="s">
        <v>7368</v>
      </c>
      <c r="C1098" s="161" t="s">
        <v>172</v>
      </c>
      <c r="D1098" s="163">
        <v>1003.48</v>
      </c>
    </row>
    <row r="1099" spans="1:4" ht="9" customHeight="1" x14ac:dyDescent="0.3">
      <c r="A1099" s="161" t="s">
        <v>7369</v>
      </c>
      <c r="B1099" s="162" t="s">
        <v>7370</v>
      </c>
      <c r="C1099" s="161" t="s">
        <v>172</v>
      </c>
      <c r="D1099" s="163">
        <v>2735.21</v>
      </c>
    </row>
    <row r="1100" spans="1:4" ht="9" customHeight="1" x14ac:dyDescent="0.3">
      <c r="A1100" s="161" t="s">
        <v>7371</v>
      </c>
      <c r="B1100" s="162" t="s">
        <v>7372</v>
      </c>
      <c r="C1100" s="161" t="s">
        <v>172</v>
      </c>
      <c r="D1100" s="163">
        <v>1825.4</v>
      </c>
    </row>
    <row r="1101" spans="1:4" ht="9" customHeight="1" x14ac:dyDescent="0.3">
      <c r="A1101" s="161" t="s">
        <v>7373</v>
      </c>
      <c r="B1101" s="162" t="s">
        <v>7374</v>
      </c>
      <c r="C1101" s="161" t="s">
        <v>172</v>
      </c>
      <c r="D1101" s="163">
        <v>2254.77</v>
      </c>
    </row>
    <row r="1102" spans="1:4" ht="9" customHeight="1" x14ac:dyDescent="0.3">
      <c r="A1102" s="161" t="s">
        <v>7375</v>
      </c>
      <c r="B1102" s="162" t="s">
        <v>7376</v>
      </c>
      <c r="C1102" s="161" t="s">
        <v>172</v>
      </c>
      <c r="D1102" s="163">
        <v>1486.79</v>
      </c>
    </row>
    <row r="1103" spans="1:4" ht="9" customHeight="1" x14ac:dyDescent="0.3">
      <c r="A1103" s="161" t="s">
        <v>7377</v>
      </c>
      <c r="B1103" s="162" t="s">
        <v>7378</v>
      </c>
      <c r="C1103" s="161" t="s">
        <v>172</v>
      </c>
      <c r="D1103" s="163">
        <v>1831.07</v>
      </c>
    </row>
    <row r="1104" spans="1:4" ht="9" customHeight="1" x14ac:dyDescent="0.3">
      <c r="A1104" s="161" t="s">
        <v>7379</v>
      </c>
      <c r="B1104" s="162" t="s">
        <v>7380</v>
      </c>
      <c r="C1104" s="161" t="s">
        <v>172</v>
      </c>
      <c r="D1104" s="163">
        <v>1492.32</v>
      </c>
    </row>
    <row r="1105" spans="1:4" ht="9" customHeight="1" x14ac:dyDescent="0.3">
      <c r="A1105" s="161" t="s">
        <v>7381</v>
      </c>
      <c r="B1105" s="162" t="s">
        <v>7382</v>
      </c>
      <c r="C1105" s="161" t="s">
        <v>172</v>
      </c>
      <c r="D1105" s="163">
        <v>2873.05</v>
      </c>
    </row>
    <row r="1106" spans="1:4" ht="9" customHeight="1" x14ac:dyDescent="0.3">
      <c r="A1106" s="161" t="s">
        <v>7383</v>
      </c>
      <c r="B1106" s="162" t="s">
        <v>7384</v>
      </c>
      <c r="C1106" s="161" t="s">
        <v>172</v>
      </c>
      <c r="D1106" s="163">
        <v>1839.41</v>
      </c>
    </row>
    <row r="1107" spans="1:4" ht="9" customHeight="1" x14ac:dyDescent="0.3">
      <c r="A1107" s="161" t="s">
        <v>7385</v>
      </c>
      <c r="B1107" s="162" t="s">
        <v>7386</v>
      </c>
      <c r="C1107" s="161" t="s">
        <v>172</v>
      </c>
      <c r="D1107" s="163">
        <v>2367.02</v>
      </c>
    </row>
    <row r="1108" spans="1:4" ht="9" customHeight="1" x14ac:dyDescent="0.3">
      <c r="A1108" s="161" t="s">
        <v>7387</v>
      </c>
      <c r="B1108" s="162" t="s">
        <v>7388</v>
      </c>
      <c r="C1108" s="161" t="s">
        <v>172</v>
      </c>
      <c r="D1108" s="163">
        <v>1500.4</v>
      </c>
    </row>
    <row r="1109" spans="1:4" ht="9" customHeight="1" x14ac:dyDescent="0.3">
      <c r="A1109" s="161" t="s">
        <v>7389</v>
      </c>
      <c r="B1109" s="162" t="s">
        <v>7390</v>
      </c>
      <c r="C1109" s="161" t="s">
        <v>172</v>
      </c>
      <c r="D1109" s="163">
        <v>1851.18</v>
      </c>
    </row>
    <row r="1110" spans="1:4" ht="9" customHeight="1" x14ac:dyDescent="0.3">
      <c r="A1110" s="161" t="s">
        <v>7391</v>
      </c>
      <c r="B1110" s="162" t="s">
        <v>7392</v>
      </c>
      <c r="C1110" s="161" t="s">
        <v>172</v>
      </c>
      <c r="D1110" s="163">
        <v>1511.76</v>
      </c>
    </row>
    <row r="1111" spans="1:4" ht="9" customHeight="1" x14ac:dyDescent="0.3">
      <c r="A1111" s="161" t="s">
        <v>7393</v>
      </c>
      <c r="B1111" s="162" t="s">
        <v>7394</v>
      </c>
      <c r="C1111" s="161" t="s">
        <v>172</v>
      </c>
      <c r="D1111" s="163">
        <v>1867.42</v>
      </c>
    </row>
    <row r="1112" spans="1:4" ht="9" customHeight="1" x14ac:dyDescent="0.3">
      <c r="A1112" s="161" t="s">
        <v>7395</v>
      </c>
      <c r="B1112" s="162" t="s">
        <v>7396</v>
      </c>
      <c r="C1112" s="161" t="s">
        <v>172</v>
      </c>
      <c r="D1112" s="163">
        <v>1527.6</v>
      </c>
    </row>
    <row r="1113" spans="1:4" ht="9" customHeight="1" x14ac:dyDescent="0.3">
      <c r="A1113" s="161" t="s">
        <v>7397</v>
      </c>
      <c r="B1113" s="162" t="s">
        <v>7398</v>
      </c>
      <c r="C1113" s="161" t="s">
        <v>172</v>
      </c>
      <c r="D1113" s="163">
        <v>3202.45</v>
      </c>
    </row>
    <row r="1114" spans="1:4" ht="9" customHeight="1" x14ac:dyDescent="0.3">
      <c r="A1114" s="161" t="s">
        <v>7399</v>
      </c>
      <c r="B1114" s="162" t="s">
        <v>7400</v>
      </c>
      <c r="C1114" s="161" t="s">
        <v>172</v>
      </c>
      <c r="D1114" s="163">
        <v>1890.08</v>
      </c>
    </row>
    <row r="1115" spans="1:4" ht="9" customHeight="1" x14ac:dyDescent="0.3">
      <c r="A1115" s="161" t="s">
        <v>7401</v>
      </c>
      <c r="B1115" s="162" t="s">
        <v>7402</v>
      </c>
      <c r="C1115" s="161" t="s">
        <v>172</v>
      </c>
      <c r="D1115" s="163">
        <v>2636.08</v>
      </c>
    </row>
    <row r="1116" spans="1:4" ht="9" customHeight="1" x14ac:dyDescent="0.3">
      <c r="A1116" s="161" t="s">
        <v>7403</v>
      </c>
      <c r="B1116" s="162" t="s">
        <v>7404</v>
      </c>
      <c r="C1116" s="161" t="s">
        <v>172</v>
      </c>
      <c r="D1116" s="163">
        <v>1549.72</v>
      </c>
    </row>
    <row r="1117" spans="1:4" ht="9" customHeight="1" x14ac:dyDescent="0.3">
      <c r="A1117" s="161" t="s">
        <v>7405</v>
      </c>
      <c r="B1117" s="162" t="s">
        <v>7406</v>
      </c>
      <c r="C1117" s="161" t="s">
        <v>172</v>
      </c>
      <c r="D1117" s="163">
        <v>1919.45</v>
      </c>
    </row>
    <row r="1118" spans="1:4" ht="9" customHeight="1" x14ac:dyDescent="0.3">
      <c r="A1118" s="161" t="s">
        <v>7407</v>
      </c>
      <c r="B1118" s="162" t="s">
        <v>7408</v>
      </c>
      <c r="C1118" s="161" t="s">
        <v>172</v>
      </c>
      <c r="D1118" s="163">
        <v>1578.55</v>
      </c>
    </row>
    <row r="1119" spans="1:4" ht="9" customHeight="1" x14ac:dyDescent="0.3">
      <c r="A1119" s="161" t="s">
        <v>7409</v>
      </c>
      <c r="B1119" s="162" t="s">
        <v>7410</v>
      </c>
      <c r="C1119" s="161" t="s">
        <v>172</v>
      </c>
      <c r="D1119" s="163">
        <v>1885.82</v>
      </c>
    </row>
    <row r="1120" spans="1:4" ht="9" customHeight="1" x14ac:dyDescent="0.3">
      <c r="A1120" s="161" t="s">
        <v>7411</v>
      </c>
      <c r="B1120" s="162" t="s">
        <v>7412</v>
      </c>
      <c r="C1120" s="161" t="s">
        <v>172</v>
      </c>
      <c r="D1120" s="163">
        <v>1544.24</v>
      </c>
    </row>
    <row r="1121" spans="1:4" ht="9" customHeight="1" x14ac:dyDescent="0.3">
      <c r="A1121" s="161" t="s">
        <v>7413</v>
      </c>
      <c r="B1121" s="162" t="s">
        <v>7414</v>
      </c>
      <c r="C1121" s="161" t="s">
        <v>172</v>
      </c>
      <c r="D1121" s="163">
        <v>3986.52</v>
      </c>
    </row>
    <row r="1122" spans="1:4" ht="9" customHeight="1" x14ac:dyDescent="0.3">
      <c r="A1122" s="161" t="s">
        <v>7415</v>
      </c>
      <c r="B1122" s="162" t="s">
        <v>7416</v>
      </c>
      <c r="C1122" s="161" t="s">
        <v>172</v>
      </c>
      <c r="D1122" s="163">
        <v>2016.1</v>
      </c>
    </row>
    <row r="1123" spans="1:4" ht="9" customHeight="1" x14ac:dyDescent="0.3">
      <c r="A1123" s="161" t="s">
        <v>7417</v>
      </c>
      <c r="B1123" s="162" t="s">
        <v>7418</v>
      </c>
      <c r="C1123" s="161" t="s">
        <v>172</v>
      </c>
      <c r="D1123" s="163">
        <v>3273.61</v>
      </c>
    </row>
    <row r="1124" spans="1:4" ht="9" customHeight="1" x14ac:dyDescent="0.3">
      <c r="A1124" s="161" t="s">
        <v>7419</v>
      </c>
      <c r="B1124" s="162" t="s">
        <v>7420</v>
      </c>
      <c r="C1124" s="161" t="s">
        <v>172</v>
      </c>
      <c r="D1124" s="163">
        <v>1673.72</v>
      </c>
    </row>
    <row r="1125" spans="1:4" ht="9" customHeight="1" x14ac:dyDescent="0.3">
      <c r="A1125" s="161" t="s">
        <v>7421</v>
      </c>
      <c r="B1125" s="162" t="s">
        <v>7422</v>
      </c>
      <c r="C1125" s="161" t="s">
        <v>172</v>
      </c>
      <c r="D1125" s="163">
        <v>1826.15</v>
      </c>
    </row>
    <row r="1126" spans="1:4" ht="9" customHeight="1" x14ac:dyDescent="0.3">
      <c r="A1126" s="161" t="s">
        <v>7423</v>
      </c>
      <c r="B1126" s="162" t="s">
        <v>7424</v>
      </c>
      <c r="C1126" s="161" t="s">
        <v>172</v>
      </c>
      <c r="D1126" s="163">
        <v>1487.54</v>
      </c>
    </row>
    <row r="1127" spans="1:4" ht="9" customHeight="1" x14ac:dyDescent="0.3">
      <c r="A1127" s="161" t="s">
        <v>7425</v>
      </c>
      <c r="B1127" s="162" t="s">
        <v>7426</v>
      </c>
      <c r="C1127" s="161" t="s">
        <v>172</v>
      </c>
      <c r="D1127" s="163">
        <v>3956.78</v>
      </c>
    </row>
    <row r="1128" spans="1:4" ht="9" customHeight="1" x14ac:dyDescent="0.3">
      <c r="A1128" s="161" t="s">
        <v>7427</v>
      </c>
      <c r="B1128" s="162" t="s">
        <v>7428</v>
      </c>
      <c r="C1128" s="161" t="s">
        <v>172</v>
      </c>
      <c r="D1128" s="163">
        <v>2537.1799999999998</v>
      </c>
    </row>
    <row r="1129" spans="1:4" ht="9" customHeight="1" x14ac:dyDescent="0.3">
      <c r="A1129" s="161" t="s">
        <v>7429</v>
      </c>
      <c r="B1129" s="162" t="s">
        <v>7430</v>
      </c>
      <c r="C1129" s="161" t="s">
        <v>172</v>
      </c>
      <c r="D1129" s="163">
        <v>3215.18</v>
      </c>
    </row>
    <row r="1130" spans="1:4" ht="9" customHeight="1" x14ac:dyDescent="0.3">
      <c r="A1130" s="161" t="s">
        <v>7431</v>
      </c>
      <c r="B1130" s="162" t="s">
        <v>7432</v>
      </c>
      <c r="C1130" s="161" t="s">
        <v>172</v>
      </c>
      <c r="D1130" s="163">
        <v>2047.18</v>
      </c>
    </row>
    <row r="1131" spans="1:4" ht="9" customHeight="1" x14ac:dyDescent="0.3">
      <c r="A1131" s="161" t="s">
        <v>7433</v>
      </c>
      <c r="B1131" s="162" t="s">
        <v>7434</v>
      </c>
      <c r="C1131" s="161" t="s">
        <v>172</v>
      </c>
      <c r="D1131" s="163">
        <v>2546.4</v>
      </c>
    </row>
    <row r="1132" spans="1:4" ht="9" customHeight="1" x14ac:dyDescent="0.3">
      <c r="A1132" s="161" t="s">
        <v>7435</v>
      </c>
      <c r="B1132" s="162" t="s">
        <v>7436</v>
      </c>
      <c r="C1132" s="161" t="s">
        <v>172</v>
      </c>
      <c r="D1132" s="163">
        <v>2055.86</v>
      </c>
    </row>
    <row r="1133" spans="1:4" ht="9" customHeight="1" x14ac:dyDescent="0.3">
      <c r="A1133" s="161" t="s">
        <v>7437</v>
      </c>
      <c r="B1133" s="162" t="s">
        <v>7438</v>
      </c>
      <c r="C1133" s="161" t="s">
        <v>172</v>
      </c>
      <c r="D1133" s="163">
        <v>4167.24</v>
      </c>
    </row>
    <row r="1134" spans="1:4" ht="9" customHeight="1" x14ac:dyDescent="0.3">
      <c r="A1134" s="161" t="s">
        <v>7439</v>
      </c>
      <c r="B1134" s="162" t="s">
        <v>7440</v>
      </c>
      <c r="C1134" s="161" t="s">
        <v>172</v>
      </c>
      <c r="D1134" s="163">
        <v>2557.86</v>
      </c>
    </row>
    <row r="1135" spans="1:4" ht="9" customHeight="1" x14ac:dyDescent="0.3">
      <c r="A1135" s="161" t="s">
        <v>7441</v>
      </c>
      <c r="B1135" s="162" t="s">
        <v>7442</v>
      </c>
      <c r="C1135" s="161" t="s">
        <v>172</v>
      </c>
      <c r="D1135" s="163">
        <v>3383.48</v>
      </c>
    </row>
    <row r="1136" spans="1:4" ht="9" customHeight="1" x14ac:dyDescent="0.3">
      <c r="A1136" s="161" t="s">
        <v>7443</v>
      </c>
      <c r="B1136" s="162" t="s">
        <v>7444</v>
      </c>
      <c r="C1136" s="161" t="s">
        <v>172</v>
      </c>
      <c r="D1136" s="163">
        <v>2066.7800000000002</v>
      </c>
    </row>
    <row r="1137" spans="1:4" ht="9" customHeight="1" x14ac:dyDescent="0.3">
      <c r="A1137" s="161" t="s">
        <v>7445</v>
      </c>
      <c r="B1137" s="162" t="s">
        <v>7446</v>
      </c>
      <c r="C1137" s="161" t="s">
        <v>172</v>
      </c>
      <c r="D1137" s="163">
        <v>2575.11</v>
      </c>
    </row>
    <row r="1138" spans="1:4" ht="9" customHeight="1" x14ac:dyDescent="0.3">
      <c r="A1138" s="161" t="s">
        <v>7447</v>
      </c>
      <c r="B1138" s="162" t="s">
        <v>7448</v>
      </c>
      <c r="C1138" s="161" t="s">
        <v>172</v>
      </c>
      <c r="D1138" s="163">
        <v>2083.09</v>
      </c>
    </row>
    <row r="1139" spans="1:4" ht="9" customHeight="1" x14ac:dyDescent="0.3">
      <c r="A1139" s="161" t="s">
        <v>7449</v>
      </c>
      <c r="B1139" s="162" t="s">
        <v>7450</v>
      </c>
      <c r="C1139" s="161" t="s">
        <v>172</v>
      </c>
      <c r="D1139" s="163">
        <v>2598.7800000000002</v>
      </c>
    </row>
    <row r="1140" spans="1:4" ht="9" customHeight="1" x14ac:dyDescent="0.3">
      <c r="A1140" s="161" t="s">
        <v>7451</v>
      </c>
      <c r="B1140" s="162" t="s">
        <v>7452</v>
      </c>
      <c r="C1140" s="161" t="s">
        <v>172</v>
      </c>
      <c r="D1140" s="163">
        <v>2105.6799999999998</v>
      </c>
    </row>
    <row r="1141" spans="1:4" ht="9" customHeight="1" x14ac:dyDescent="0.3">
      <c r="A1141" s="161" t="s">
        <v>7453</v>
      </c>
      <c r="B1141" s="162" t="s">
        <v>7454</v>
      </c>
      <c r="C1141" s="161" t="s">
        <v>172</v>
      </c>
      <c r="D1141" s="163">
        <v>4658.68</v>
      </c>
    </row>
    <row r="1142" spans="1:4" ht="9" customHeight="1" x14ac:dyDescent="0.3">
      <c r="A1142" s="161" t="s">
        <v>7455</v>
      </c>
      <c r="B1142" s="162" t="s">
        <v>7456</v>
      </c>
      <c r="C1142" s="161" t="s">
        <v>172</v>
      </c>
      <c r="D1142" s="163">
        <v>2630.79</v>
      </c>
    </row>
    <row r="1143" spans="1:4" ht="9" customHeight="1" x14ac:dyDescent="0.3">
      <c r="A1143" s="161" t="s">
        <v>7457</v>
      </c>
      <c r="B1143" s="162" t="s">
        <v>7458</v>
      </c>
      <c r="C1143" s="161" t="s">
        <v>172</v>
      </c>
      <c r="D1143" s="163">
        <v>3778.35</v>
      </c>
    </row>
    <row r="1144" spans="1:4" ht="9" customHeight="1" x14ac:dyDescent="0.3">
      <c r="A1144" s="161" t="s">
        <v>7459</v>
      </c>
      <c r="B1144" s="162" t="s">
        <v>7460</v>
      </c>
      <c r="C1144" s="161" t="s">
        <v>172</v>
      </c>
      <c r="D1144" s="163">
        <v>2136.34</v>
      </c>
    </row>
    <row r="1145" spans="1:4" ht="9" customHeight="1" x14ac:dyDescent="0.3">
      <c r="A1145" s="161" t="s">
        <v>7461</v>
      </c>
      <c r="B1145" s="162" t="s">
        <v>7462</v>
      </c>
      <c r="C1145" s="161" t="s">
        <v>172</v>
      </c>
      <c r="D1145" s="163">
        <v>2672.19</v>
      </c>
    </row>
    <row r="1146" spans="1:4" ht="9" customHeight="1" x14ac:dyDescent="0.3">
      <c r="A1146" s="161" t="s">
        <v>7463</v>
      </c>
      <c r="B1146" s="162" t="s">
        <v>7464</v>
      </c>
      <c r="C1146" s="161" t="s">
        <v>172</v>
      </c>
      <c r="D1146" s="163">
        <v>2176.2600000000002</v>
      </c>
    </row>
    <row r="1147" spans="1:4" ht="9" customHeight="1" x14ac:dyDescent="0.3">
      <c r="A1147" s="161" t="s">
        <v>7465</v>
      </c>
      <c r="B1147" s="162" t="s">
        <v>7466</v>
      </c>
      <c r="C1147" s="161" t="s">
        <v>172</v>
      </c>
      <c r="D1147" s="163">
        <v>2729.4</v>
      </c>
    </row>
    <row r="1148" spans="1:4" ht="9" customHeight="1" x14ac:dyDescent="0.3">
      <c r="A1148" s="161" t="s">
        <v>7467</v>
      </c>
      <c r="B1148" s="162" t="s">
        <v>7468</v>
      </c>
      <c r="C1148" s="161" t="s">
        <v>172</v>
      </c>
      <c r="D1148" s="163">
        <v>2231.7199999999998</v>
      </c>
    </row>
    <row r="1149" spans="1:4" ht="9" customHeight="1" x14ac:dyDescent="0.3">
      <c r="A1149" s="161" t="s">
        <v>7469</v>
      </c>
      <c r="B1149" s="162" t="s">
        <v>7470</v>
      </c>
      <c r="C1149" s="161" t="s">
        <v>172</v>
      </c>
      <c r="D1149" s="163">
        <v>5806.11</v>
      </c>
    </row>
    <row r="1150" spans="1:4" ht="9" customHeight="1" x14ac:dyDescent="0.3">
      <c r="A1150" s="161" t="s">
        <v>7471</v>
      </c>
      <c r="B1150" s="162" t="s">
        <v>7472</v>
      </c>
      <c r="C1150" s="161" t="s">
        <v>172</v>
      </c>
      <c r="D1150" s="163">
        <v>2805.71</v>
      </c>
    </row>
    <row r="1151" spans="1:4" ht="9" customHeight="1" x14ac:dyDescent="0.3">
      <c r="A1151" s="161" t="s">
        <v>7473</v>
      </c>
      <c r="B1151" s="162" t="s">
        <v>7474</v>
      </c>
      <c r="C1151" s="161" t="s">
        <v>172</v>
      </c>
      <c r="D1151" s="163">
        <v>4695.8599999999997</v>
      </c>
    </row>
    <row r="1152" spans="1:4" ht="9" customHeight="1" x14ac:dyDescent="0.3">
      <c r="A1152" s="161" t="s">
        <v>7475</v>
      </c>
      <c r="B1152" s="162" t="s">
        <v>7476</v>
      </c>
      <c r="C1152" s="161" t="s">
        <v>172</v>
      </c>
      <c r="D1152" s="163">
        <v>2306.15</v>
      </c>
    </row>
    <row r="1153" spans="1:4" ht="9" customHeight="1" x14ac:dyDescent="0.3">
      <c r="A1153" s="161" t="s">
        <v>7477</v>
      </c>
      <c r="B1153" s="162" t="s">
        <v>7478</v>
      </c>
      <c r="C1153" s="161" t="s">
        <v>172</v>
      </c>
      <c r="D1153" s="163">
        <v>2539.86</v>
      </c>
    </row>
    <row r="1154" spans="1:4" ht="9" customHeight="1" x14ac:dyDescent="0.3">
      <c r="A1154" s="161" t="s">
        <v>7479</v>
      </c>
      <c r="B1154" s="162" t="s">
        <v>7480</v>
      </c>
      <c r="C1154" s="161" t="s">
        <v>172</v>
      </c>
      <c r="D1154" s="163">
        <v>2049.7199999999998</v>
      </c>
    </row>
    <row r="1155" spans="1:4" ht="9" customHeight="1" x14ac:dyDescent="0.3">
      <c r="A1155" s="161" t="s">
        <v>7481</v>
      </c>
      <c r="B1155" s="162" t="s">
        <v>7482</v>
      </c>
      <c r="C1155" s="161" t="s">
        <v>172</v>
      </c>
      <c r="D1155" s="163">
        <v>7171.03</v>
      </c>
    </row>
    <row r="1156" spans="1:4" ht="9" customHeight="1" x14ac:dyDescent="0.3">
      <c r="A1156" s="161" t="s">
        <v>7483</v>
      </c>
      <c r="B1156" s="162" t="s">
        <v>7484</v>
      </c>
      <c r="C1156" s="161" t="s">
        <v>172</v>
      </c>
      <c r="D1156" s="163">
        <v>4367.7</v>
      </c>
    </row>
    <row r="1157" spans="1:4" ht="9" customHeight="1" x14ac:dyDescent="0.3">
      <c r="A1157" s="161" t="s">
        <v>7485</v>
      </c>
      <c r="B1157" s="162" t="s">
        <v>7486</v>
      </c>
      <c r="C1157" s="161" t="s">
        <v>172</v>
      </c>
      <c r="D1157" s="163">
        <v>5715.03</v>
      </c>
    </row>
    <row r="1158" spans="1:4" ht="9" customHeight="1" x14ac:dyDescent="0.3">
      <c r="A1158" s="161" t="s">
        <v>7487</v>
      </c>
      <c r="B1158" s="162" t="s">
        <v>7488</v>
      </c>
      <c r="C1158" s="161" t="s">
        <v>172</v>
      </c>
      <c r="D1158" s="163">
        <v>3493.97</v>
      </c>
    </row>
    <row r="1159" spans="1:4" ht="9" customHeight="1" x14ac:dyDescent="0.3">
      <c r="A1159" s="161" t="s">
        <v>7489</v>
      </c>
      <c r="B1159" s="162" t="s">
        <v>7490</v>
      </c>
      <c r="C1159" s="161" t="s">
        <v>172</v>
      </c>
      <c r="D1159" s="163">
        <v>4380.3500000000004</v>
      </c>
    </row>
    <row r="1160" spans="1:4" ht="9" customHeight="1" x14ac:dyDescent="0.3">
      <c r="A1160" s="161" t="s">
        <v>7491</v>
      </c>
      <c r="B1160" s="162" t="s">
        <v>7492</v>
      </c>
      <c r="C1160" s="161" t="s">
        <v>172</v>
      </c>
      <c r="D1160" s="163">
        <v>3505.94</v>
      </c>
    </row>
    <row r="1161" spans="1:4" ht="9" customHeight="1" x14ac:dyDescent="0.3">
      <c r="A1161" s="161" t="s">
        <v>7493</v>
      </c>
      <c r="B1161" s="162" t="s">
        <v>7494</v>
      </c>
      <c r="C1161" s="161" t="s">
        <v>172</v>
      </c>
      <c r="D1161" s="163">
        <v>7563.62</v>
      </c>
    </row>
    <row r="1162" spans="1:4" ht="9" customHeight="1" x14ac:dyDescent="0.3">
      <c r="A1162" s="161" t="s">
        <v>7495</v>
      </c>
      <c r="B1162" s="162" t="s">
        <v>7496</v>
      </c>
      <c r="C1162" s="161" t="s">
        <v>172</v>
      </c>
      <c r="D1162" s="163">
        <v>4396.8500000000004</v>
      </c>
    </row>
    <row r="1163" spans="1:4" ht="9" customHeight="1" x14ac:dyDescent="0.3">
      <c r="A1163" s="161" t="s">
        <v>7497</v>
      </c>
      <c r="B1163" s="162" t="s">
        <v>7498</v>
      </c>
      <c r="C1163" s="161" t="s">
        <v>172</v>
      </c>
      <c r="D1163" s="163">
        <v>6023.98</v>
      </c>
    </row>
    <row r="1164" spans="1:4" ht="9" customHeight="1" x14ac:dyDescent="0.3">
      <c r="A1164" s="161" t="s">
        <v>7499</v>
      </c>
      <c r="B1164" s="162" t="s">
        <v>7500</v>
      </c>
      <c r="C1164" s="161" t="s">
        <v>172</v>
      </c>
      <c r="D1164" s="163">
        <v>3521.5</v>
      </c>
    </row>
    <row r="1165" spans="1:4" ht="9" customHeight="1" x14ac:dyDescent="0.3">
      <c r="A1165" s="161" t="s">
        <v>7501</v>
      </c>
      <c r="B1165" s="162" t="s">
        <v>7502</v>
      </c>
      <c r="C1165" s="161" t="s">
        <v>172</v>
      </c>
      <c r="D1165" s="163">
        <v>4420.96</v>
      </c>
    </row>
    <row r="1166" spans="1:4" ht="9" customHeight="1" x14ac:dyDescent="0.3">
      <c r="A1166" s="161" t="s">
        <v>7503</v>
      </c>
      <c r="B1166" s="162" t="s">
        <v>7504</v>
      </c>
      <c r="C1166" s="161" t="s">
        <v>172</v>
      </c>
      <c r="D1166" s="163">
        <v>3544.39</v>
      </c>
    </row>
    <row r="1167" spans="1:4" ht="9" customHeight="1" x14ac:dyDescent="0.3">
      <c r="A1167" s="161" t="s">
        <v>7505</v>
      </c>
      <c r="B1167" s="162" t="s">
        <v>7506</v>
      </c>
      <c r="C1167" s="161" t="s">
        <v>172</v>
      </c>
      <c r="D1167" s="163">
        <v>4453.84</v>
      </c>
    </row>
    <row r="1168" spans="1:4" ht="9" customHeight="1" x14ac:dyDescent="0.3">
      <c r="A1168" s="161" t="s">
        <v>7507</v>
      </c>
      <c r="B1168" s="162" t="s">
        <v>7508</v>
      </c>
      <c r="C1168" s="161" t="s">
        <v>172</v>
      </c>
      <c r="D1168" s="163">
        <v>3575.66</v>
      </c>
    </row>
    <row r="1169" spans="1:4" ht="9" customHeight="1" x14ac:dyDescent="0.3">
      <c r="A1169" s="161" t="s">
        <v>7509</v>
      </c>
      <c r="B1169" s="162" t="s">
        <v>7510</v>
      </c>
      <c r="C1169" s="161" t="s">
        <v>172</v>
      </c>
      <c r="D1169" s="163">
        <v>8477.64</v>
      </c>
    </row>
    <row r="1170" spans="1:4" ht="9" customHeight="1" x14ac:dyDescent="0.3">
      <c r="A1170" s="161" t="s">
        <v>7511</v>
      </c>
      <c r="B1170" s="162" t="s">
        <v>7512</v>
      </c>
      <c r="C1170" s="161" t="s">
        <v>172</v>
      </c>
      <c r="D1170" s="163">
        <v>4498.05</v>
      </c>
    </row>
    <row r="1171" spans="1:4" ht="9" customHeight="1" x14ac:dyDescent="0.3">
      <c r="A1171" s="161" t="s">
        <v>7513</v>
      </c>
      <c r="B1171" s="162" t="s">
        <v>7514</v>
      </c>
      <c r="C1171" s="161" t="s">
        <v>172</v>
      </c>
      <c r="D1171" s="163">
        <v>6744.45</v>
      </c>
    </row>
    <row r="1172" spans="1:4" ht="9" customHeight="1" x14ac:dyDescent="0.3">
      <c r="A1172" s="161" t="s">
        <v>7515</v>
      </c>
      <c r="B1172" s="162" t="s">
        <v>7516</v>
      </c>
      <c r="C1172" s="161" t="s">
        <v>172</v>
      </c>
      <c r="D1172" s="163">
        <v>3617.99</v>
      </c>
    </row>
    <row r="1173" spans="1:4" ht="9" customHeight="1" x14ac:dyDescent="0.3">
      <c r="A1173" s="161" t="s">
        <v>7517</v>
      </c>
      <c r="B1173" s="162" t="s">
        <v>7518</v>
      </c>
      <c r="C1173" s="161" t="s">
        <v>172</v>
      </c>
      <c r="D1173" s="163">
        <v>4557.33</v>
      </c>
    </row>
    <row r="1174" spans="1:4" ht="9" customHeight="1" x14ac:dyDescent="0.3">
      <c r="A1174" s="161" t="s">
        <v>7519</v>
      </c>
      <c r="B1174" s="162" t="s">
        <v>7520</v>
      </c>
      <c r="C1174" s="161" t="s">
        <v>172</v>
      </c>
      <c r="D1174" s="163">
        <v>3675.11</v>
      </c>
    </row>
    <row r="1175" spans="1:4" ht="9" customHeight="1" x14ac:dyDescent="0.3">
      <c r="A1175" s="161" t="s">
        <v>7521</v>
      </c>
      <c r="B1175" s="162" t="s">
        <v>7522</v>
      </c>
      <c r="C1175" s="161" t="s">
        <v>172</v>
      </c>
      <c r="D1175" s="163">
        <v>4636.58</v>
      </c>
    </row>
    <row r="1176" spans="1:4" ht="9" customHeight="1" x14ac:dyDescent="0.3">
      <c r="A1176" s="161" t="s">
        <v>7523</v>
      </c>
      <c r="B1176" s="162" t="s">
        <v>7524</v>
      </c>
      <c r="C1176" s="161" t="s">
        <v>172</v>
      </c>
      <c r="D1176" s="163">
        <v>3751.8</v>
      </c>
    </row>
    <row r="1177" spans="1:4" ht="9" customHeight="1" x14ac:dyDescent="0.3">
      <c r="A1177" s="161" t="s">
        <v>7525</v>
      </c>
      <c r="B1177" s="162" t="s">
        <v>7526</v>
      </c>
      <c r="C1177" s="161" t="s">
        <v>172</v>
      </c>
      <c r="D1177" s="163">
        <v>10630.16</v>
      </c>
    </row>
    <row r="1178" spans="1:4" ht="9" customHeight="1" x14ac:dyDescent="0.3">
      <c r="A1178" s="161" t="s">
        <v>7527</v>
      </c>
      <c r="B1178" s="162" t="s">
        <v>7528</v>
      </c>
      <c r="C1178" s="161" t="s">
        <v>172</v>
      </c>
      <c r="D1178" s="163">
        <v>4745.08</v>
      </c>
    </row>
    <row r="1179" spans="1:4" ht="9" customHeight="1" x14ac:dyDescent="0.3">
      <c r="A1179" s="161" t="s">
        <v>7529</v>
      </c>
      <c r="B1179" s="162" t="s">
        <v>7530</v>
      </c>
      <c r="C1179" s="161" t="s">
        <v>172</v>
      </c>
      <c r="D1179" s="163">
        <v>8434.31</v>
      </c>
    </row>
    <row r="1180" spans="1:4" ht="9" customHeight="1" x14ac:dyDescent="0.3">
      <c r="A1180" s="161" t="s">
        <v>7531</v>
      </c>
      <c r="B1180" s="162" t="s">
        <v>7532</v>
      </c>
      <c r="C1180" s="161" t="s">
        <v>172</v>
      </c>
      <c r="D1180" s="163">
        <v>3857.47</v>
      </c>
    </row>
    <row r="1181" spans="1:4" ht="9" customHeight="1" x14ac:dyDescent="0.3">
      <c r="A1181" s="161" t="s">
        <v>7533</v>
      </c>
      <c r="B1181" s="162" t="s">
        <v>7534</v>
      </c>
      <c r="C1181" s="161" t="s">
        <v>172</v>
      </c>
      <c r="D1181" s="163">
        <v>4371.13</v>
      </c>
    </row>
    <row r="1182" spans="1:4" ht="9" customHeight="1" x14ac:dyDescent="0.3">
      <c r="A1182" s="161" t="s">
        <v>7535</v>
      </c>
      <c r="B1182" s="162" t="s">
        <v>7536</v>
      </c>
      <c r="C1182" s="161" t="s">
        <v>172</v>
      </c>
      <c r="D1182" s="163">
        <v>3497.26</v>
      </c>
    </row>
    <row r="1183" spans="1:4" ht="9" customHeight="1" x14ac:dyDescent="0.3">
      <c r="A1183" s="161" t="s">
        <v>7537</v>
      </c>
      <c r="B1183" s="162" t="s">
        <v>7538</v>
      </c>
      <c r="C1183" s="161" t="s">
        <v>172</v>
      </c>
      <c r="D1183" s="163">
        <v>4891.63</v>
      </c>
    </row>
    <row r="1184" spans="1:4" ht="9" customHeight="1" x14ac:dyDescent="0.3">
      <c r="A1184" s="161" t="s">
        <v>7539</v>
      </c>
      <c r="B1184" s="162" t="s">
        <v>7540</v>
      </c>
      <c r="C1184" s="161" t="s">
        <v>172</v>
      </c>
      <c r="D1184" s="163">
        <v>2667.56</v>
      </c>
    </row>
    <row r="1185" spans="1:4" ht="9" customHeight="1" x14ac:dyDescent="0.3">
      <c r="A1185" s="161" t="s">
        <v>7541</v>
      </c>
      <c r="B1185" s="162" t="s">
        <v>7542</v>
      </c>
      <c r="C1185" s="161" t="s">
        <v>172</v>
      </c>
      <c r="D1185" s="163">
        <v>3996.61</v>
      </c>
    </row>
    <row r="1186" spans="1:4" ht="9" customHeight="1" x14ac:dyDescent="0.3">
      <c r="A1186" s="161" t="s">
        <v>7543</v>
      </c>
      <c r="B1186" s="162" t="s">
        <v>7544</v>
      </c>
      <c r="C1186" s="161" t="s">
        <v>172</v>
      </c>
      <c r="D1186" s="163">
        <v>2154.2600000000002</v>
      </c>
    </row>
    <row r="1187" spans="1:4" ht="9" customHeight="1" x14ac:dyDescent="0.3">
      <c r="A1187" s="161" t="s">
        <v>7545</v>
      </c>
      <c r="B1187" s="162" t="s">
        <v>7546</v>
      </c>
      <c r="C1187" s="161" t="s">
        <v>172</v>
      </c>
      <c r="D1187" s="163">
        <v>2686.27</v>
      </c>
    </row>
    <row r="1188" spans="1:4" ht="9" customHeight="1" x14ac:dyDescent="0.3">
      <c r="A1188" s="161" t="s">
        <v>7547</v>
      </c>
      <c r="B1188" s="162" t="s">
        <v>7548</v>
      </c>
      <c r="C1188" s="161" t="s">
        <v>172</v>
      </c>
      <c r="D1188" s="163">
        <v>2171.35</v>
      </c>
    </row>
    <row r="1189" spans="1:4" ht="9" customHeight="1" x14ac:dyDescent="0.3">
      <c r="A1189" s="161" t="s">
        <v>7549</v>
      </c>
      <c r="B1189" s="162" t="s">
        <v>7550</v>
      </c>
      <c r="C1189" s="161" t="s">
        <v>172</v>
      </c>
      <c r="D1189" s="163">
        <v>5104.7700000000004</v>
      </c>
    </row>
    <row r="1190" spans="1:4" ht="9" customHeight="1" x14ac:dyDescent="0.3">
      <c r="A1190" s="161" t="s">
        <v>7551</v>
      </c>
      <c r="B1190" s="162" t="s">
        <v>7552</v>
      </c>
      <c r="C1190" s="161" t="s">
        <v>172</v>
      </c>
      <c r="D1190" s="163">
        <v>2711.2</v>
      </c>
    </row>
    <row r="1191" spans="1:4" ht="9" customHeight="1" x14ac:dyDescent="0.3">
      <c r="A1191" s="161" t="s">
        <v>7553</v>
      </c>
      <c r="B1191" s="162" t="s">
        <v>7554</v>
      </c>
      <c r="C1191" s="161" t="s">
        <v>172</v>
      </c>
      <c r="D1191" s="163">
        <v>4169.75</v>
      </c>
    </row>
    <row r="1192" spans="1:4" ht="9" customHeight="1" x14ac:dyDescent="0.3">
      <c r="A1192" s="161" t="s">
        <v>7555</v>
      </c>
      <c r="B1192" s="162" t="s">
        <v>7556</v>
      </c>
      <c r="C1192" s="161" t="s">
        <v>172</v>
      </c>
      <c r="D1192" s="163">
        <v>2194.12</v>
      </c>
    </row>
    <row r="1193" spans="1:4" ht="9" customHeight="1" x14ac:dyDescent="0.3">
      <c r="A1193" s="161" t="s">
        <v>7557</v>
      </c>
      <c r="B1193" s="162" t="s">
        <v>7558</v>
      </c>
      <c r="C1193" s="161" t="s">
        <v>172</v>
      </c>
      <c r="D1193" s="163">
        <v>2747.29</v>
      </c>
    </row>
    <row r="1194" spans="1:4" ht="9" customHeight="1" x14ac:dyDescent="0.3">
      <c r="A1194" s="161" t="s">
        <v>7559</v>
      </c>
      <c r="B1194" s="162" t="s">
        <v>7560</v>
      </c>
      <c r="C1194" s="161" t="s">
        <v>172</v>
      </c>
      <c r="D1194" s="163">
        <v>2227.38</v>
      </c>
    </row>
    <row r="1195" spans="1:4" ht="9" customHeight="1" x14ac:dyDescent="0.3">
      <c r="A1195" s="161" t="s">
        <v>7561</v>
      </c>
      <c r="B1195" s="162" t="s">
        <v>7562</v>
      </c>
      <c r="C1195" s="161" t="s">
        <v>172</v>
      </c>
      <c r="D1195" s="163">
        <v>2796.89</v>
      </c>
    </row>
    <row r="1196" spans="1:4" ht="9" customHeight="1" x14ac:dyDescent="0.3">
      <c r="A1196" s="161" t="s">
        <v>7563</v>
      </c>
      <c r="B1196" s="162" t="s">
        <v>7564</v>
      </c>
      <c r="C1196" s="161" t="s">
        <v>172</v>
      </c>
      <c r="D1196" s="163">
        <v>2273.2199999999998</v>
      </c>
    </row>
    <row r="1197" spans="1:4" ht="9" customHeight="1" x14ac:dyDescent="0.3">
      <c r="A1197" s="161" t="s">
        <v>7565</v>
      </c>
      <c r="B1197" s="162" t="s">
        <v>7566</v>
      </c>
      <c r="C1197" s="161" t="s">
        <v>172</v>
      </c>
      <c r="D1197" s="163">
        <v>5696.9</v>
      </c>
    </row>
    <row r="1198" spans="1:4" ht="9" customHeight="1" x14ac:dyDescent="0.3">
      <c r="A1198" s="161" t="s">
        <v>7567</v>
      </c>
      <c r="B1198" s="162" t="s">
        <v>7568</v>
      </c>
      <c r="C1198" s="161" t="s">
        <v>172</v>
      </c>
      <c r="D1198" s="163">
        <v>2862.88</v>
      </c>
    </row>
    <row r="1199" spans="1:4" ht="9" customHeight="1" x14ac:dyDescent="0.3">
      <c r="A1199" s="161" t="s">
        <v>7569</v>
      </c>
      <c r="B1199" s="162" t="s">
        <v>7570</v>
      </c>
      <c r="C1199" s="161" t="s">
        <v>172</v>
      </c>
      <c r="D1199" s="163">
        <v>4650.8900000000003</v>
      </c>
    </row>
    <row r="1200" spans="1:4" ht="9" customHeight="1" x14ac:dyDescent="0.3">
      <c r="A1200" s="161" t="s">
        <v>7571</v>
      </c>
      <c r="B1200" s="162" t="s">
        <v>7572</v>
      </c>
      <c r="C1200" s="161" t="s">
        <v>172</v>
      </c>
      <c r="D1200" s="163">
        <v>2334.7600000000002</v>
      </c>
    </row>
    <row r="1201" spans="1:4" ht="9" customHeight="1" x14ac:dyDescent="0.3">
      <c r="A1201" s="161" t="s">
        <v>7573</v>
      </c>
      <c r="B1201" s="162" t="s">
        <v>7574</v>
      </c>
      <c r="C1201" s="161" t="s">
        <v>172</v>
      </c>
      <c r="D1201" s="163">
        <v>2948.22</v>
      </c>
    </row>
    <row r="1202" spans="1:4" ht="9" customHeight="1" x14ac:dyDescent="0.3">
      <c r="A1202" s="161" t="s">
        <v>7575</v>
      </c>
      <c r="B1202" s="162" t="s">
        <v>7576</v>
      </c>
      <c r="C1202" s="161" t="s">
        <v>172</v>
      </c>
      <c r="D1202" s="163">
        <v>2414.9899999999998</v>
      </c>
    </row>
    <row r="1203" spans="1:4" ht="9" customHeight="1" x14ac:dyDescent="0.3">
      <c r="A1203" s="161" t="s">
        <v>7577</v>
      </c>
      <c r="B1203" s="162" t="s">
        <v>7578</v>
      </c>
      <c r="C1203" s="161" t="s">
        <v>172</v>
      </c>
      <c r="D1203" s="163">
        <v>3062.33</v>
      </c>
    </row>
    <row r="1204" spans="1:4" ht="9" customHeight="1" x14ac:dyDescent="0.3">
      <c r="A1204" s="161" t="s">
        <v>7579</v>
      </c>
      <c r="B1204" s="162" t="s">
        <v>7580</v>
      </c>
      <c r="C1204" s="161" t="s">
        <v>172</v>
      </c>
      <c r="D1204" s="163">
        <v>2523.17</v>
      </c>
    </row>
    <row r="1205" spans="1:4" ht="9" customHeight="1" x14ac:dyDescent="0.3">
      <c r="A1205" s="161" t="s">
        <v>7581</v>
      </c>
      <c r="B1205" s="162" t="s">
        <v>7582</v>
      </c>
      <c r="C1205" s="161" t="s">
        <v>172</v>
      </c>
      <c r="D1205" s="163">
        <v>7047.94</v>
      </c>
    </row>
    <row r="1206" spans="1:4" ht="9" customHeight="1" x14ac:dyDescent="0.3">
      <c r="A1206" s="161" t="s">
        <v>7583</v>
      </c>
      <c r="B1206" s="162" t="s">
        <v>7584</v>
      </c>
      <c r="C1206" s="161" t="s">
        <v>172</v>
      </c>
      <c r="D1206" s="163">
        <v>3213.28</v>
      </c>
    </row>
    <row r="1207" spans="1:4" ht="9" customHeight="1" x14ac:dyDescent="0.3">
      <c r="A1207" s="161" t="s">
        <v>7585</v>
      </c>
      <c r="B1207" s="162" t="s">
        <v>7586</v>
      </c>
      <c r="C1207" s="161" t="s">
        <v>172</v>
      </c>
      <c r="D1207" s="163">
        <v>5747.78</v>
      </c>
    </row>
    <row r="1208" spans="1:4" ht="9" customHeight="1" x14ac:dyDescent="0.3">
      <c r="A1208" s="161" t="s">
        <v>7587</v>
      </c>
      <c r="B1208" s="162" t="s">
        <v>7588</v>
      </c>
      <c r="C1208" s="161" t="s">
        <v>172</v>
      </c>
      <c r="D1208" s="163">
        <v>2667.65</v>
      </c>
    </row>
    <row r="1209" spans="1:4" ht="9" customHeight="1" x14ac:dyDescent="0.3">
      <c r="A1209" s="161" t="s">
        <v>7589</v>
      </c>
      <c r="B1209" s="162" t="s">
        <v>7590</v>
      </c>
      <c r="C1209" s="161" t="s">
        <v>172</v>
      </c>
      <c r="D1209" s="163">
        <v>2671.87</v>
      </c>
    </row>
    <row r="1210" spans="1:4" ht="9" customHeight="1" x14ac:dyDescent="0.3">
      <c r="A1210" s="161" t="s">
        <v>7591</v>
      </c>
      <c r="B1210" s="162" t="s">
        <v>7592</v>
      </c>
      <c r="C1210" s="161" t="s">
        <v>172</v>
      </c>
      <c r="D1210" s="163">
        <v>2158.16</v>
      </c>
    </row>
    <row r="1211" spans="1:4" ht="9" customHeight="1" x14ac:dyDescent="0.3">
      <c r="A1211" s="161" t="s">
        <v>7593</v>
      </c>
      <c r="B1211" s="162" t="s">
        <v>7594</v>
      </c>
      <c r="C1211" s="161" t="s">
        <v>172</v>
      </c>
      <c r="D1211" s="163">
        <v>7106.72</v>
      </c>
    </row>
    <row r="1212" spans="1:4" ht="9" customHeight="1" x14ac:dyDescent="0.3">
      <c r="A1212" s="161" t="s">
        <v>7595</v>
      </c>
      <c r="B1212" s="162" t="s">
        <v>7596</v>
      </c>
      <c r="C1212" s="161" t="s">
        <v>172</v>
      </c>
      <c r="D1212" s="163">
        <v>3654.98</v>
      </c>
    </row>
    <row r="1213" spans="1:4" ht="9" customHeight="1" x14ac:dyDescent="0.3">
      <c r="A1213" s="161" t="s">
        <v>7597</v>
      </c>
      <c r="B1213" s="162" t="s">
        <v>7598</v>
      </c>
      <c r="C1213" s="161" t="s">
        <v>172</v>
      </c>
      <c r="D1213" s="163">
        <v>5723.19</v>
      </c>
    </row>
    <row r="1214" spans="1:4" ht="9" customHeight="1" x14ac:dyDescent="0.3">
      <c r="A1214" s="161" t="s">
        <v>7599</v>
      </c>
      <c r="B1214" s="162" t="s">
        <v>7600</v>
      </c>
      <c r="C1214" s="161" t="s">
        <v>172</v>
      </c>
      <c r="D1214" s="163">
        <v>2914.59</v>
      </c>
    </row>
    <row r="1215" spans="1:4" ht="9" customHeight="1" x14ac:dyDescent="0.3">
      <c r="A1215" s="161" t="s">
        <v>7601</v>
      </c>
      <c r="B1215" s="162" t="s">
        <v>7602</v>
      </c>
      <c r="C1215" s="161" t="s">
        <v>172</v>
      </c>
      <c r="D1215" s="163">
        <v>3683.43</v>
      </c>
    </row>
    <row r="1216" spans="1:4" ht="9" customHeight="1" x14ac:dyDescent="0.3">
      <c r="A1216" s="161" t="s">
        <v>7603</v>
      </c>
      <c r="B1216" s="162" t="s">
        <v>7604</v>
      </c>
      <c r="C1216" s="161" t="s">
        <v>172</v>
      </c>
      <c r="D1216" s="163">
        <v>2939.8</v>
      </c>
    </row>
    <row r="1217" spans="1:4" ht="9" customHeight="1" x14ac:dyDescent="0.3">
      <c r="A1217" s="161" t="s">
        <v>7605</v>
      </c>
      <c r="B1217" s="162" t="s">
        <v>7606</v>
      </c>
      <c r="C1217" s="161" t="s">
        <v>172</v>
      </c>
      <c r="D1217" s="163">
        <v>7433.07</v>
      </c>
    </row>
    <row r="1218" spans="1:4" ht="9" customHeight="1" x14ac:dyDescent="0.3">
      <c r="A1218" s="161" t="s">
        <v>7607</v>
      </c>
      <c r="B1218" s="162" t="s">
        <v>7608</v>
      </c>
      <c r="C1218" s="161" t="s">
        <v>172</v>
      </c>
      <c r="D1218" s="163">
        <v>3719.73</v>
      </c>
    </row>
    <row r="1219" spans="1:4" ht="9" customHeight="1" x14ac:dyDescent="0.3">
      <c r="A1219" s="161" t="s">
        <v>7609</v>
      </c>
      <c r="B1219" s="162" t="s">
        <v>7610</v>
      </c>
      <c r="C1219" s="161" t="s">
        <v>172</v>
      </c>
      <c r="D1219" s="163">
        <v>5983.94</v>
      </c>
    </row>
    <row r="1220" spans="1:4" ht="9" customHeight="1" x14ac:dyDescent="0.3">
      <c r="A1220" s="161" t="s">
        <v>7611</v>
      </c>
      <c r="B1220" s="162" t="s">
        <v>7612</v>
      </c>
      <c r="C1220" s="161" t="s">
        <v>172</v>
      </c>
      <c r="D1220" s="163">
        <v>2972.06</v>
      </c>
    </row>
    <row r="1221" spans="1:4" ht="9" customHeight="1" x14ac:dyDescent="0.3">
      <c r="A1221" s="161" t="s">
        <v>7613</v>
      </c>
      <c r="B1221" s="162" t="s">
        <v>7614</v>
      </c>
      <c r="C1221" s="161" t="s">
        <v>172</v>
      </c>
      <c r="D1221" s="163">
        <v>3772.8</v>
      </c>
    </row>
    <row r="1222" spans="1:4" ht="9" customHeight="1" x14ac:dyDescent="0.3">
      <c r="A1222" s="161" t="s">
        <v>7615</v>
      </c>
      <c r="B1222" s="162" t="s">
        <v>7616</v>
      </c>
      <c r="C1222" s="161" t="s">
        <v>172</v>
      </c>
      <c r="D1222" s="163">
        <v>3019.61</v>
      </c>
    </row>
    <row r="1223" spans="1:4" ht="9" customHeight="1" x14ac:dyDescent="0.3">
      <c r="A1223" s="161" t="s">
        <v>7617</v>
      </c>
      <c r="B1223" s="162" t="s">
        <v>7618</v>
      </c>
      <c r="C1223" s="161" t="s">
        <v>172</v>
      </c>
      <c r="D1223" s="163">
        <v>3845.32</v>
      </c>
    </row>
    <row r="1224" spans="1:4" ht="9" customHeight="1" x14ac:dyDescent="0.3">
      <c r="A1224" s="161" t="s">
        <v>7619</v>
      </c>
      <c r="B1224" s="162" t="s">
        <v>7620</v>
      </c>
      <c r="C1224" s="161" t="s">
        <v>172</v>
      </c>
      <c r="D1224" s="163">
        <v>3084.99</v>
      </c>
    </row>
    <row r="1225" spans="1:4" ht="9" customHeight="1" x14ac:dyDescent="0.3">
      <c r="A1225" s="161" t="s">
        <v>7621</v>
      </c>
      <c r="B1225" s="162" t="s">
        <v>7622</v>
      </c>
      <c r="C1225" s="161" t="s">
        <v>172</v>
      </c>
      <c r="D1225" s="163">
        <v>8287.18</v>
      </c>
    </row>
    <row r="1226" spans="1:4" ht="9" customHeight="1" x14ac:dyDescent="0.3">
      <c r="A1226" s="161" t="s">
        <v>7623</v>
      </c>
      <c r="B1226" s="162" t="s">
        <v>7624</v>
      </c>
      <c r="C1226" s="161" t="s">
        <v>172</v>
      </c>
      <c r="D1226" s="163">
        <v>3940.58</v>
      </c>
    </row>
    <row r="1227" spans="1:4" ht="9" customHeight="1" x14ac:dyDescent="0.3">
      <c r="A1227" s="161" t="s">
        <v>7625</v>
      </c>
      <c r="B1227" s="162" t="s">
        <v>7626</v>
      </c>
      <c r="C1227" s="161" t="s">
        <v>172</v>
      </c>
      <c r="D1227" s="163">
        <v>6665.65</v>
      </c>
    </row>
    <row r="1228" spans="1:4" ht="9" customHeight="1" x14ac:dyDescent="0.3">
      <c r="A1228" s="161" t="s">
        <v>7627</v>
      </c>
      <c r="B1228" s="162" t="s">
        <v>7628</v>
      </c>
      <c r="C1228" s="161" t="s">
        <v>172</v>
      </c>
      <c r="D1228" s="163">
        <v>3171.63</v>
      </c>
    </row>
    <row r="1229" spans="1:4" ht="9" customHeight="1" x14ac:dyDescent="0.3">
      <c r="A1229" s="161" t="s">
        <v>7629</v>
      </c>
      <c r="B1229" s="162" t="s">
        <v>7630</v>
      </c>
      <c r="C1229" s="161" t="s">
        <v>172</v>
      </c>
      <c r="D1229" s="163">
        <v>4063.36</v>
      </c>
    </row>
    <row r="1230" spans="1:4" ht="9" customHeight="1" x14ac:dyDescent="0.3">
      <c r="A1230" s="161" t="s">
        <v>7631</v>
      </c>
      <c r="B1230" s="162" t="s">
        <v>7632</v>
      </c>
      <c r="C1230" s="161" t="s">
        <v>172</v>
      </c>
      <c r="D1230" s="163">
        <v>3284.45</v>
      </c>
    </row>
    <row r="1231" spans="1:4" ht="9" customHeight="1" x14ac:dyDescent="0.3">
      <c r="A1231" s="161" t="s">
        <v>7633</v>
      </c>
      <c r="B1231" s="162" t="s">
        <v>7634</v>
      </c>
      <c r="C1231" s="161" t="s">
        <v>172</v>
      </c>
      <c r="D1231" s="163">
        <v>4224.88</v>
      </c>
    </row>
    <row r="1232" spans="1:4" ht="9" customHeight="1" x14ac:dyDescent="0.3">
      <c r="A1232" s="161" t="s">
        <v>7635</v>
      </c>
      <c r="B1232" s="162" t="s">
        <v>7636</v>
      </c>
      <c r="C1232" s="161" t="s">
        <v>172</v>
      </c>
      <c r="D1232" s="163">
        <v>3434.65</v>
      </c>
    </row>
    <row r="1233" spans="1:4" ht="9" customHeight="1" x14ac:dyDescent="0.3">
      <c r="A1233" s="161" t="s">
        <v>7637</v>
      </c>
      <c r="B1233" s="162" t="s">
        <v>7638</v>
      </c>
      <c r="C1233" s="161" t="s">
        <v>172</v>
      </c>
      <c r="D1233" s="163">
        <v>10259.41</v>
      </c>
    </row>
    <row r="1234" spans="1:4" ht="9" customHeight="1" x14ac:dyDescent="0.3">
      <c r="A1234" s="161" t="s">
        <v>7639</v>
      </c>
      <c r="B1234" s="162" t="s">
        <v>7640</v>
      </c>
      <c r="C1234" s="161" t="s">
        <v>172</v>
      </c>
      <c r="D1234" s="163">
        <v>4437.8100000000004</v>
      </c>
    </row>
    <row r="1235" spans="1:4" ht="9" customHeight="1" x14ac:dyDescent="0.3">
      <c r="A1235" s="161" t="s">
        <v>7641</v>
      </c>
      <c r="B1235" s="162" t="s">
        <v>7642</v>
      </c>
      <c r="C1235" s="161" t="s">
        <v>172</v>
      </c>
      <c r="D1235" s="163">
        <v>8241.35</v>
      </c>
    </row>
    <row r="1236" spans="1:4" ht="9" customHeight="1" x14ac:dyDescent="0.3">
      <c r="A1236" s="161" t="s">
        <v>7643</v>
      </c>
      <c r="B1236" s="162" t="s">
        <v>7644</v>
      </c>
      <c r="C1236" s="161" t="s">
        <v>172</v>
      </c>
      <c r="D1236" s="163">
        <v>3634.92</v>
      </c>
    </row>
    <row r="1237" spans="1:4" ht="9" customHeight="1" x14ac:dyDescent="0.3">
      <c r="A1237" s="161" t="s">
        <v>7645</v>
      </c>
      <c r="B1237" s="162" t="s">
        <v>7646</v>
      </c>
      <c r="C1237" s="161" t="s">
        <v>172</v>
      </c>
      <c r="D1237" s="163">
        <v>3662.09</v>
      </c>
    </row>
    <row r="1238" spans="1:4" ht="9" customHeight="1" x14ac:dyDescent="0.3">
      <c r="A1238" s="161" t="s">
        <v>7647</v>
      </c>
      <c r="B1238" s="162" t="s">
        <v>7648</v>
      </c>
      <c r="C1238" s="161" t="s">
        <v>172</v>
      </c>
      <c r="D1238" s="163">
        <v>2920.89</v>
      </c>
    </row>
    <row r="1239" spans="1:4" ht="9" customHeight="1" x14ac:dyDescent="0.3">
      <c r="A1239" s="161" t="s">
        <v>7649</v>
      </c>
      <c r="B1239" s="162" t="s">
        <v>7650</v>
      </c>
      <c r="C1239" s="161" t="s">
        <v>172</v>
      </c>
      <c r="D1239" s="163">
        <v>12447.91</v>
      </c>
    </row>
    <row r="1240" spans="1:4" ht="9" customHeight="1" x14ac:dyDescent="0.3">
      <c r="A1240" s="161" t="s">
        <v>7651</v>
      </c>
      <c r="B1240" s="162" t="s">
        <v>7652</v>
      </c>
      <c r="C1240" s="161" t="s">
        <v>172</v>
      </c>
      <c r="D1240" s="163">
        <v>6168.57</v>
      </c>
    </row>
    <row r="1241" spans="1:4" ht="9" customHeight="1" x14ac:dyDescent="0.3">
      <c r="A1241" s="161" t="s">
        <v>7653</v>
      </c>
      <c r="B1241" s="162" t="s">
        <v>7654</v>
      </c>
      <c r="C1241" s="161" t="s">
        <v>172</v>
      </c>
      <c r="D1241" s="163">
        <v>9819.2999999999993</v>
      </c>
    </row>
    <row r="1242" spans="1:4" ht="9" customHeight="1" x14ac:dyDescent="0.3">
      <c r="A1242" s="161" t="s">
        <v>7655</v>
      </c>
      <c r="B1242" s="162" t="s">
        <v>7656</v>
      </c>
      <c r="C1242" s="161" t="s">
        <v>172</v>
      </c>
      <c r="D1242" s="163">
        <v>4857.6400000000003</v>
      </c>
    </row>
    <row r="1243" spans="1:4" ht="9" customHeight="1" x14ac:dyDescent="0.3">
      <c r="A1243" s="161" t="s">
        <v>7657</v>
      </c>
      <c r="B1243" s="162" t="s">
        <v>7658</v>
      </c>
      <c r="C1243" s="161" t="s">
        <v>172</v>
      </c>
      <c r="D1243" s="163">
        <v>6212.38</v>
      </c>
    </row>
    <row r="1244" spans="1:4" ht="9" customHeight="1" x14ac:dyDescent="0.3">
      <c r="A1244" s="161" t="s">
        <v>7659</v>
      </c>
      <c r="B1244" s="162" t="s">
        <v>7660</v>
      </c>
      <c r="C1244" s="161" t="s">
        <v>172</v>
      </c>
      <c r="D1244" s="163">
        <v>4895.78</v>
      </c>
    </row>
    <row r="1245" spans="1:4" ht="9" customHeight="1" x14ac:dyDescent="0.3">
      <c r="A1245" s="161" t="s">
        <v>7661</v>
      </c>
      <c r="B1245" s="162" t="s">
        <v>7662</v>
      </c>
      <c r="C1245" s="161" t="s">
        <v>172</v>
      </c>
      <c r="D1245" s="163">
        <v>13027.56</v>
      </c>
    </row>
    <row r="1246" spans="1:4" ht="9" customHeight="1" x14ac:dyDescent="0.3">
      <c r="A1246" s="161" t="s">
        <v>7663</v>
      </c>
      <c r="B1246" s="162" t="s">
        <v>7664</v>
      </c>
      <c r="C1246" s="161" t="s">
        <v>172</v>
      </c>
      <c r="D1246" s="163">
        <v>6268.47</v>
      </c>
    </row>
    <row r="1247" spans="1:4" ht="9" customHeight="1" x14ac:dyDescent="0.3">
      <c r="A1247" s="161" t="s">
        <v>7665</v>
      </c>
      <c r="B1247" s="162" t="s">
        <v>7666</v>
      </c>
      <c r="C1247" s="161" t="s">
        <v>172</v>
      </c>
      <c r="D1247" s="163">
        <v>10273.69</v>
      </c>
    </row>
    <row r="1248" spans="1:4" ht="9" customHeight="1" x14ac:dyDescent="0.3">
      <c r="A1248" s="161" t="s">
        <v>7667</v>
      </c>
      <c r="B1248" s="162" t="s">
        <v>7668</v>
      </c>
      <c r="C1248" s="161" t="s">
        <v>172</v>
      </c>
      <c r="D1248" s="163">
        <v>4944.74</v>
      </c>
    </row>
    <row r="1249" spans="1:4" ht="9" customHeight="1" x14ac:dyDescent="0.3">
      <c r="A1249" s="161" t="s">
        <v>7669</v>
      </c>
      <c r="B1249" s="162" t="s">
        <v>7670</v>
      </c>
      <c r="C1249" s="161" t="s">
        <v>172</v>
      </c>
      <c r="D1249" s="163">
        <v>6349.46</v>
      </c>
    </row>
    <row r="1250" spans="1:4" ht="9" customHeight="1" x14ac:dyDescent="0.3">
      <c r="A1250" s="161" t="s">
        <v>7671</v>
      </c>
      <c r="B1250" s="162" t="s">
        <v>7672</v>
      </c>
      <c r="C1250" s="161" t="s">
        <v>172</v>
      </c>
      <c r="D1250" s="163">
        <v>5015.76</v>
      </c>
    </row>
    <row r="1251" spans="1:4" ht="9" customHeight="1" x14ac:dyDescent="0.3">
      <c r="A1251" s="161" t="s">
        <v>7673</v>
      </c>
      <c r="B1251" s="162" t="s">
        <v>7674</v>
      </c>
      <c r="C1251" s="161" t="s">
        <v>172</v>
      </c>
      <c r="D1251" s="163">
        <v>6459.37</v>
      </c>
    </row>
    <row r="1252" spans="1:4" ht="9" customHeight="1" x14ac:dyDescent="0.3">
      <c r="A1252" s="161" t="s">
        <v>7675</v>
      </c>
      <c r="B1252" s="162" t="s">
        <v>7676</v>
      </c>
      <c r="C1252" s="161" t="s">
        <v>172</v>
      </c>
      <c r="D1252" s="163">
        <v>5113.01</v>
      </c>
    </row>
    <row r="1253" spans="1:4" ht="9" customHeight="1" x14ac:dyDescent="0.3">
      <c r="A1253" s="161" t="s">
        <v>7677</v>
      </c>
      <c r="B1253" s="162" t="s">
        <v>7678</v>
      </c>
      <c r="C1253" s="161" t="s">
        <v>172</v>
      </c>
      <c r="D1253" s="163">
        <v>14566.73</v>
      </c>
    </row>
    <row r="1254" spans="1:4" ht="9" customHeight="1" x14ac:dyDescent="0.3">
      <c r="A1254" s="161" t="s">
        <v>7679</v>
      </c>
      <c r="B1254" s="162" t="s">
        <v>7680</v>
      </c>
      <c r="C1254" s="161" t="s">
        <v>172</v>
      </c>
      <c r="D1254" s="163">
        <v>6602.69</v>
      </c>
    </row>
    <row r="1255" spans="1:4" ht="9" customHeight="1" x14ac:dyDescent="0.3">
      <c r="A1255" s="161" t="s">
        <v>7681</v>
      </c>
      <c r="B1255" s="162" t="s">
        <v>7682</v>
      </c>
      <c r="C1255" s="161" t="s">
        <v>172</v>
      </c>
      <c r="D1255" s="163">
        <v>11480.3</v>
      </c>
    </row>
    <row r="1256" spans="1:4" ht="9" customHeight="1" x14ac:dyDescent="0.3">
      <c r="A1256" s="161" t="s">
        <v>7683</v>
      </c>
      <c r="B1256" s="162" t="s">
        <v>7684</v>
      </c>
      <c r="C1256" s="161" t="s">
        <v>172</v>
      </c>
      <c r="D1256" s="163">
        <v>6787.5</v>
      </c>
    </row>
    <row r="1257" spans="1:4" ht="9" customHeight="1" x14ac:dyDescent="0.3">
      <c r="A1257" s="161" t="s">
        <v>7685</v>
      </c>
      <c r="B1257" s="162" t="s">
        <v>7686</v>
      </c>
      <c r="C1257" s="161" t="s">
        <v>172</v>
      </c>
      <c r="D1257" s="163">
        <v>5408</v>
      </c>
    </row>
    <row r="1258" spans="1:4" ht="9" customHeight="1" x14ac:dyDescent="0.3">
      <c r="A1258" s="161" t="s">
        <v>7687</v>
      </c>
      <c r="B1258" s="162" t="s">
        <v>7688</v>
      </c>
      <c r="C1258" s="161" t="s">
        <v>172</v>
      </c>
      <c r="D1258" s="163">
        <v>7026.05</v>
      </c>
    </row>
    <row r="1259" spans="1:4" ht="9" customHeight="1" x14ac:dyDescent="0.3">
      <c r="A1259" s="161" t="s">
        <v>7689</v>
      </c>
      <c r="B1259" s="162" t="s">
        <v>7690</v>
      </c>
      <c r="C1259" s="161" t="s">
        <v>172</v>
      </c>
      <c r="D1259" s="163">
        <v>5626.48</v>
      </c>
    </row>
    <row r="1260" spans="1:4" ht="9" customHeight="1" x14ac:dyDescent="0.3">
      <c r="A1260" s="161" t="s">
        <v>7691</v>
      </c>
      <c r="B1260" s="162" t="s">
        <v>7692</v>
      </c>
      <c r="C1260" s="161" t="s">
        <v>172</v>
      </c>
      <c r="D1260" s="163">
        <v>18093.22</v>
      </c>
    </row>
    <row r="1261" spans="1:4" ht="9" customHeight="1" x14ac:dyDescent="0.3">
      <c r="A1261" s="161" t="s">
        <v>7693</v>
      </c>
      <c r="B1261" s="162" t="s">
        <v>7694</v>
      </c>
      <c r="C1261" s="161" t="s">
        <v>172</v>
      </c>
      <c r="D1261" s="163">
        <v>7339.98</v>
      </c>
    </row>
    <row r="1262" spans="1:4" ht="9" customHeight="1" x14ac:dyDescent="0.3">
      <c r="A1262" s="161" t="s">
        <v>7695</v>
      </c>
      <c r="B1262" s="162" t="s">
        <v>7696</v>
      </c>
      <c r="C1262" s="161" t="s">
        <v>172</v>
      </c>
      <c r="D1262" s="163">
        <v>14238.93</v>
      </c>
    </row>
    <row r="1263" spans="1:4" ht="9" customHeight="1" x14ac:dyDescent="0.3">
      <c r="A1263" s="161" t="s">
        <v>7697</v>
      </c>
      <c r="B1263" s="162" t="s">
        <v>7698</v>
      </c>
      <c r="C1263" s="161" t="s">
        <v>172</v>
      </c>
      <c r="D1263" s="163">
        <v>5918.06</v>
      </c>
    </row>
    <row r="1264" spans="1:4" ht="9" customHeight="1" x14ac:dyDescent="0.3">
      <c r="A1264" s="161" t="s">
        <v>7699</v>
      </c>
      <c r="B1264" s="162" t="s">
        <v>7700</v>
      </c>
      <c r="C1264" s="161" t="s">
        <v>172</v>
      </c>
      <c r="D1264" s="163">
        <v>6179.68</v>
      </c>
    </row>
    <row r="1265" spans="1:4" ht="9" customHeight="1" x14ac:dyDescent="0.3">
      <c r="A1265" s="161" t="s">
        <v>7701</v>
      </c>
      <c r="B1265" s="162" t="s">
        <v>7702</v>
      </c>
      <c r="C1265" s="161" t="s">
        <v>172</v>
      </c>
      <c r="D1265" s="163">
        <v>4867.3900000000003</v>
      </c>
    </row>
    <row r="1266" spans="1:4" ht="9" customHeight="1" x14ac:dyDescent="0.3">
      <c r="A1266" s="161" t="s">
        <v>7703</v>
      </c>
      <c r="B1266" s="162" t="s">
        <v>7704</v>
      </c>
      <c r="C1266" s="161" t="s">
        <v>172</v>
      </c>
      <c r="D1266" s="163">
        <v>5240.97</v>
      </c>
    </row>
    <row r="1267" spans="1:4" ht="9" customHeight="1" x14ac:dyDescent="0.3">
      <c r="A1267" s="161" t="s">
        <v>7705</v>
      </c>
      <c r="B1267" s="162" t="s">
        <v>7706</v>
      </c>
      <c r="C1267" s="161" t="s">
        <v>2576</v>
      </c>
      <c r="D1267" s="163">
        <v>123.83</v>
      </c>
    </row>
    <row r="1268" spans="1:4" ht="9" customHeight="1" x14ac:dyDescent="0.3">
      <c r="A1268" s="161" t="s">
        <v>7707</v>
      </c>
      <c r="B1268" s="162" t="s">
        <v>7708</v>
      </c>
      <c r="C1268" s="161" t="s">
        <v>2576</v>
      </c>
      <c r="D1268" s="163">
        <v>105.66</v>
      </c>
    </row>
    <row r="1269" spans="1:4" ht="9" customHeight="1" x14ac:dyDescent="0.3">
      <c r="A1269" s="161" t="s">
        <v>7709</v>
      </c>
      <c r="B1269" s="162" t="s">
        <v>7710</v>
      </c>
      <c r="C1269" s="161" t="s">
        <v>2576</v>
      </c>
      <c r="D1269" s="163">
        <v>136.56</v>
      </c>
    </row>
    <row r="1270" spans="1:4" ht="9" customHeight="1" x14ac:dyDescent="0.3">
      <c r="A1270" s="161" t="s">
        <v>7711</v>
      </c>
      <c r="B1270" s="162" t="s">
        <v>7712</v>
      </c>
      <c r="C1270" s="161" t="s">
        <v>2576</v>
      </c>
      <c r="D1270" s="163">
        <v>118.4</v>
      </c>
    </row>
    <row r="1271" spans="1:4" ht="9" customHeight="1" x14ac:dyDescent="0.3">
      <c r="A1271" s="161" t="s">
        <v>7713</v>
      </c>
      <c r="B1271" s="162" t="s">
        <v>7714</v>
      </c>
      <c r="C1271" s="161" t="s">
        <v>2576</v>
      </c>
      <c r="D1271" s="163">
        <v>200.17</v>
      </c>
    </row>
    <row r="1272" spans="1:4" ht="9" customHeight="1" x14ac:dyDescent="0.3">
      <c r="A1272" s="161" t="s">
        <v>7715</v>
      </c>
      <c r="B1272" s="162" t="s">
        <v>7716</v>
      </c>
      <c r="C1272" s="161" t="s">
        <v>2576</v>
      </c>
      <c r="D1272" s="163">
        <v>182.1</v>
      </c>
    </row>
    <row r="1273" spans="1:4" ht="9" customHeight="1" x14ac:dyDescent="0.3">
      <c r="A1273" s="161" t="s">
        <v>7717</v>
      </c>
      <c r="B1273" s="162" t="s">
        <v>7718</v>
      </c>
      <c r="C1273" s="161" t="s">
        <v>2576</v>
      </c>
      <c r="D1273" s="163">
        <v>249.43</v>
      </c>
    </row>
    <row r="1274" spans="1:4" ht="9" customHeight="1" x14ac:dyDescent="0.3">
      <c r="A1274" s="161" t="s">
        <v>7719</v>
      </c>
      <c r="B1274" s="162" t="s">
        <v>7720</v>
      </c>
      <c r="C1274" s="161" t="s">
        <v>2576</v>
      </c>
      <c r="D1274" s="163">
        <v>228.01</v>
      </c>
    </row>
    <row r="1275" spans="1:4" ht="9" customHeight="1" x14ac:dyDescent="0.3">
      <c r="A1275" s="161" t="s">
        <v>7721</v>
      </c>
      <c r="B1275" s="162" t="s">
        <v>7722</v>
      </c>
      <c r="C1275" s="161" t="s">
        <v>2576</v>
      </c>
      <c r="D1275" s="163">
        <v>187.41</v>
      </c>
    </row>
    <row r="1276" spans="1:4" ht="9" customHeight="1" x14ac:dyDescent="0.3">
      <c r="A1276" s="161" t="s">
        <v>7723</v>
      </c>
      <c r="B1276" s="162" t="s">
        <v>7724</v>
      </c>
      <c r="C1276" s="161" t="s">
        <v>2576</v>
      </c>
      <c r="D1276" s="163">
        <v>158.47</v>
      </c>
    </row>
    <row r="1277" spans="1:4" ht="9" customHeight="1" x14ac:dyDescent="0.3">
      <c r="A1277" s="161" t="s">
        <v>7725</v>
      </c>
      <c r="B1277" s="162" t="s">
        <v>7726</v>
      </c>
      <c r="C1277" s="161" t="s">
        <v>2576</v>
      </c>
      <c r="D1277" s="163">
        <v>238.31</v>
      </c>
    </row>
    <row r="1278" spans="1:4" ht="9" customHeight="1" x14ac:dyDescent="0.3">
      <c r="A1278" s="161" t="s">
        <v>7727</v>
      </c>
      <c r="B1278" s="162" t="s">
        <v>7728</v>
      </c>
      <c r="C1278" s="161" t="s">
        <v>2576</v>
      </c>
      <c r="D1278" s="163">
        <v>209.44</v>
      </c>
    </row>
    <row r="1279" spans="1:4" ht="9" customHeight="1" x14ac:dyDescent="0.3">
      <c r="A1279" s="161" t="s">
        <v>7729</v>
      </c>
      <c r="B1279" s="162" t="s">
        <v>7730</v>
      </c>
      <c r="C1279" s="161" t="s">
        <v>2576</v>
      </c>
      <c r="D1279" s="163">
        <v>338.98</v>
      </c>
    </row>
    <row r="1280" spans="1:4" ht="9" customHeight="1" x14ac:dyDescent="0.3">
      <c r="A1280" s="161" t="s">
        <v>7731</v>
      </c>
      <c r="B1280" s="162" t="s">
        <v>7732</v>
      </c>
      <c r="C1280" s="161" t="s">
        <v>2576</v>
      </c>
      <c r="D1280" s="163">
        <v>306.67</v>
      </c>
    </row>
    <row r="1281" spans="1:4" ht="9" customHeight="1" x14ac:dyDescent="0.3">
      <c r="A1281" s="161" t="s">
        <v>7733</v>
      </c>
      <c r="B1281" s="162" t="s">
        <v>7734</v>
      </c>
      <c r="C1281" s="161" t="s">
        <v>2576</v>
      </c>
      <c r="D1281" s="163">
        <v>399.5</v>
      </c>
    </row>
    <row r="1282" spans="1:4" ht="9" customHeight="1" x14ac:dyDescent="0.3">
      <c r="A1282" s="161" t="s">
        <v>7735</v>
      </c>
      <c r="B1282" s="162" t="s">
        <v>7736</v>
      </c>
      <c r="C1282" s="161" t="s">
        <v>2576</v>
      </c>
      <c r="D1282" s="163">
        <v>360.38</v>
      </c>
    </row>
    <row r="1283" spans="1:4" ht="9" customHeight="1" x14ac:dyDescent="0.3">
      <c r="A1283" s="161" t="s">
        <v>7737</v>
      </c>
      <c r="B1283" s="162" t="s">
        <v>7738</v>
      </c>
      <c r="C1283" s="161" t="s">
        <v>2576</v>
      </c>
      <c r="D1283" s="163">
        <v>329.16</v>
      </c>
    </row>
    <row r="1284" spans="1:4" ht="9" customHeight="1" x14ac:dyDescent="0.3">
      <c r="A1284" s="161" t="s">
        <v>7739</v>
      </c>
      <c r="B1284" s="162" t="s">
        <v>7740</v>
      </c>
      <c r="C1284" s="161" t="s">
        <v>2576</v>
      </c>
      <c r="D1284" s="163">
        <v>289.49</v>
      </c>
    </row>
    <row r="1285" spans="1:4" ht="9" customHeight="1" x14ac:dyDescent="0.3">
      <c r="A1285" s="161" t="s">
        <v>7741</v>
      </c>
      <c r="B1285" s="162" t="s">
        <v>7742</v>
      </c>
      <c r="C1285" s="161" t="s">
        <v>2576</v>
      </c>
      <c r="D1285" s="163">
        <v>380.06</v>
      </c>
    </row>
    <row r="1286" spans="1:4" ht="9" customHeight="1" x14ac:dyDescent="0.3">
      <c r="A1286" s="161" t="s">
        <v>7743</v>
      </c>
      <c r="B1286" s="162" t="s">
        <v>7744</v>
      </c>
      <c r="C1286" s="161" t="s">
        <v>2576</v>
      </c>
      <c r="D1286" s="163">
        <v>340.45</v>
      </c>
    </row>
    <row r="1287" spans="1:4" ht="9" customHeight="1" x14ac:dyDescent="0.3">
      <c r="A1287" s="161" t="s">
        <v>7745</v>
      </c>
      <c r="B1287" s="162" t="s">
        <v>7746</v>
      </c>
      <c r="C1287" s="161" t="s">
        <v>2576</v>
      </c>
      <c r="D1287" s="163">
        <v>479.6</v>
      </c>
    </row>
    <row r="1288" spans="1:4" ht="9" customHeight="1" x14ac:dyDescent="0.3">
      <c r="A1288" s="161" t="s">
        <v>7747</v>
      </c>
      <c r="B1288" s="162" t="s">
        <v>7748</v>
      </c>
      <c r="C1288" s="161" t="s">
        <v>2576</v>
      </c>
      <c r="D1288" s="163">
        <v>429.05</v>
      </c>
    </row>
    <row r="1289" spans="1:4" ht="9" customHeight="1" x14ac:dyDescent="0.3">
      <c r="A1289" s="161" t="s">
        <v>7749</v>
      </c>
      <c r="B1289" s="162" t="s">
        <v>7750</v>
      </c>
      <c r="C1289" s="161" t="s">
        <v>2576</v>
      </c>
      <c r="D1289" s="163">
        <v>609.23</v>
      </c>
    </row>
    <row r="1290" spans="1:4" ht="9" customHeight="1" x14ac:dyDescent="0.3">
      <c r="A1290" s="161" t="s">
        <v>7751</v>
      </c>
      <c r="B1290" s="162" t="s">
        <v>7752</v>
      </c>
      <c r="C1290" s="161" t="s">
        <v>2576</v>
      </c>
      <c r="D1290" s="163">
        <v>550.27</v>
      </c>
    </row>
    <row r="1291" spans="1:4" ht="9" customHeight="1" x14ac:dyDescent="0.3">
      <c r="A1291" s="161" t="s">
        <v>7753</v>
      </c>
      <c r="B1291" s="162" t="s">
        <v>7754</v>
      </c>
      <c r="C1291" s="161" t="s">
        <v>2576</v>
      </c>
      <c r="D1291" s="163">
        <v>446.25</v>
      </c>
    </row>
    <row r="1292" spans="1:4" ht="9" customHeight="1" x14ac:dyDescent="0.3">
      <c r="A1292" s="161" t="s">
        <v>7755</v>
      </c>
      <c r="B1292" s="162" t="s">
        <v>7756</v>
      </c>
      <c r="C1292" s="161" t="s">
        <v>2576</v>
      </c>
      <c r="D1292" s="163">
        <v>388.47</v>
      </c>
    </row>
    <row r="1293" spans="1:4" ht="9" customHeight="1" x14ac:dyDescent="0.3">
      <c r="A1293" s="161" t="s">
        <v>7757</v>
      </c>
      <c r="B1293" s="162" t="s">
        <v>7758</v>
      </c>
      <c r="C1293" s="161" t="s">
        <v>2576</v>
      </c>
      <c r="D1293" s="163">
        <v>560.77</v>
      </c>
    </row>
    <row r="1294" spans="1:4" ht="9" customHeight="1" x14ac:dyDescent="0.3">
      <c r="A1294" s="161" t="s">
        <v>7759</v>
      </c>
      <c r="B1294" s="162" t="s">
        <v>7760</v>
      </c>
      <c r="C1294" s="161" t="s">
        <v>2576</v>
      </c>
      <c r="D1294" s="163">
        <v>503.14</v>
      </c>
    </row>
    <row r="1295" spans="1:4" ht="9" customHeight="1" x14ac:dyDescent="0.3">
      <c r="A1295" s="161" t="s">
        <v>7761</v>
      </c>
      <c r="B1295" s="162" t="s">
        <v>7762</v>
      </c>
      <c r="C1295" s="161" t="s">
        <v>2576</v>
      </c>
      <c r="D1295" s="163">
        <v>738.78</v>
      </c>
    </row>
    <row r="1296" spans="1:4" ht="9" customHeight="1" x14ac:dyDescent="0.3">
      <c r="A1296" s="161" t="s">
        <v>7763</v>
      </c>
      <c r="B1296" s="162" t="s">
        <v>7764</v>
      </c>
      <c r="C1296" s="161" t="s">
        <v>2576</v>
      </c>
      <c r="D1296" s="163">
        <v>661.81</v>
      </c>
    </row>
    <row r="1297" spans="1:4" ht="9" customHeight="1" x14ac:dyDescent="0.3">
      <c r="A1297" s="161" t="s">
        <v>7765</v>
      </c>
      <c r="B1297" s="162" t="s">
        <v>7766</v>
      </c>
      <c r="C1297" s="161" t="s">
        <v>2576</v>
      </c>
      <c r="D1297" s="163">
        <v>887.29</v>
      </c>
    </row>
    <row r="1298" spans="1:4" ht="9" customHeight="1" x14ac:dyDescent="0.3">
      <c r="A1298" s="161" t="s">
        <v>7767</v>
      </c>
      <c r="B1298" s="162" t="s">
        <v>7768</v>
      </c>
      <c r="C1298" s="161" t="s">
        <v>2576</v>
      </c>
      <c r="D1298" s="163">
        <v>800.04</v>
      </c>
    </row>
    <row r="1299" spans="1:4" ht="9" customHeight="1" x14ac:dyDescent="0.3">
      <c r="A1299" s="161" t="s">
        <v>7769</v>
      </c>
      <c r="B1299" s="162" t="s">
        <v>7770</v>
      </c>
      <c r="C1299" s="161" t="s">
        <v>2576</v>
      </c>
      <c r="D1299" s="163">
        <v>719.54</v>
      </c>
    </row>
    <row r="1300" spans="1:4" ht="9" customHeight="1" x14ac:dyDescent="0.3">
      <c r="A1300" s="161" t="s">
        <v>7771</v>
      </c>
      <c r="B1300" s="162" t="s">
        <v>7772</v>
      </c>
      <c r="C1300" s="161" t="s">
        <v>2576</v>
      </c>
      <c r="D1300" s="163">
        <v>629.29999999999995</v>
      </c>
    </row>
    <row r="1301" spans="1:4" ht="9" customHeight="1" x14ac:dyDescent="0.3">
      <c r="A1301" s="161" t="s">
        <v>7773</v>
      </c>
      <c r="B1301" s="162" t="s">
        <v>7774</v>
      </c>
      <c r="C1301" s="161" t="s">
        <v>2576</v>
      </c>
      <c r="D1301" s="163">
        <v>897.68</v>
      </c>
    </row>
    <row r="1302" spans="1:4" ht="9" customHeight="1" x14ac:dyDescent="0.3">
      <c r="A1302" s="161" t="s">
        <v>7775</v>
      </c>
      <c r="B1302" s="162" t="s">
        <v>7776</v>
      </c>
      <c r="C1302" s="161" t="s">
        <v>2576</v>
      </c>
      <c r="D1302" s="163">
        <v>807.68</v>
      </c>
    </row>
    <row r="1303" spans="1:4" ht="9" customHeight="1" x14ac:dyDescent="0.3">
      <c r="A1303" s="161" t="s">
        <v>7777</v>
      </c>
      <c r="B1303" s="162" t="s">
        <v>7778</v>
      </c>
      <c r="C1303" s="161" t="s">
        <v>2576</v>
      </c>
      <c r="D1303" s="163">
        <v>1184.25</v>
      </c>
    </row>
    <row r="1304" spans="1:4" ht="9" customHeight="1" x14ac:dyDescent="0.3">
      <c r="A1304" s="161" t="s">
        <v>7779</v>
      </c>
      <c r="B1304" s="162" t="s">
        <v>7780</v>
      </c>
      <c r="C1304" s="161" t="s">
        <v>2576</v>
      </c>
      <c r="D1304" s="163">
        <v>1065.1199999999999</v>
      </c>
    </row>
    <row r="1305" spans="1:4" ht="9" customHeight="1" x14ac:dyDescent="0.3">
      <c r="A1305" s="161" t="s">
        <v>7781</v>
      </c>
      <c r="B1305" s="162" t="s">
        <v>7782</v>
      </c>
      <c r="C1305" s="161" t="s">
        <v>2576</v>
      </c>
      <c r="D1305" s="163">
        <v>1414.58</v>
      </c>
    </row>
    <row r="1306" spans="1:4" ht="9" customHeight="1" x14ac:dyDescent="0.3">
      <c r="A1306" s="161" t="s">
        <v>7783</v>
      </c>
      <c r="B1306" s="162" t="s">
        <v>7784</v>
      </c>
      <c r="C1306" s="161" t="s">
        <v>2576</v>
      </c>
      <c r="D1306" s="163">
        <v>1291.44</v>
      </c>
    </row>
    <row r="1307" spans="1:4" ht="9" customHeight="1" x14ac:dyDescent="0.3">
      <c r="A1307" s="161" t="s">
        <v>7785</v>
      </c>
      <c r="B1307" s="162" t="s">
        <v>7786</v>
      </c>
      <c r="C1307" s="161" t="s">
        <v>2576</v>
      </c>
      <c r="D1307" s="163">
        <v>992.65</v>
      </c>
    </row>
    <row r="1308" spans="1:4" ht="9" customHeight="1" x14ac:dyDescent="0.3">
      <c r="A1308" s="161" t="s">
        <v>7787</v>
      </c>
      <c r="B1308" s="162" t="s">
        <v>7788</v>
      </c>
      <c r="C1308" s="161" t="s">
        <v>2576</v>
      </c>
      <c r="D1308" s="163">
        <v>1079.76</v>
      </c>
    </row>
    <row r="1309" spans="1:4" ht="9" customHeight="1" x14ac:dyDescent="0.3">
      <c r="A1309" s="161" t="s">
        <v>7789</v>
      </c>
      <c r="B1309" s="162" t="s">
        <v>7790</v>
      </c>
      <c r="C1309" s="161" t="s">
        <v>2576</v>
      </c>
      <c r="D1309" s="163">
        <v>1048.6600000000001</v>
      </c>
    </row>
    <row r="1310" spans="1:4" ht="9" customHeight="1" x14ac:dyDescent="0.3">
      <c r="A1310" s="161" t="s">
        <v>7791</v>
      </c>
      <c r="B1310" s="162" t="s">
        <v>7792</v>
      </c>
      <c r="C1310" s="161" t="s">
        <v>2576</v>
      </c>
      <c r="D1310" s="163">
        <v>1135.76</v>
      </c>
    </row>
    <row r="1311" spans="1:4" ht="9" customHeight="1" x14ac:dyDescent="0.3">
      <c r="A1311" s="161" t="s">
        <v>7793</v>
      </c>
      <c r="B1311" s="162" t="s">
        <v>7794</v>
      </c>
      <c r="C1311" s="161" t="s">
        <v>2576</v>
      </c>
      <c r="D1311" s="163">
        <v>1222.81</v>
      </c>
    </row>
    <row r="1312" spans="1:4" ht="9" customHeight="1" x14ac:dyDescent="0.3">
      <c r="A1312" s="161" t="s">
        <v>7795</v>
      </c>
      <c r="B1312" s="162" t="s">
        <v>7796</v>
      </c>
      <c r="C1312" s="161" t="s">
        <v>2576</v>
      </c>
      <c r="D1312" s="163">
        <v>1309.9100000000001</v>
      </c>
    </row>
    <row r="1313" spans="1:4" ht="9" customHeight="1" x14ac:dyDescent="0.3">
      <c r="A1313" s="161" t="s">
        <v>7797</v>
      </c>
      <c r="B1313" s="162" t="s">
        <v>7798</v>
      </c>
      <c r="C1313" s="161" t="s">
        <v>2576</v>
      </c>
      <c r="D1313" s="163">
        <v>1263.05</v>
      </c>
    </row>
    <row r="1314" spans="1:4" ht="9" customHeight="1" x14ac:dyDescent="0.3">
      <c r="A1314" s="161" t="s">
        <v>7799</v>
      </c>
      <c r="B1314" s="162" t="s">
        <v>7800</v>
      </c>
      <c r="C1314" s="161" t="s">
        <v>2576</v>
      </c>
      <c r="D1314" s="163">
        <v>1350.16</v>
      </c>
    </row>
    <row r="1315" spans="1:4" ht="9" customHeight="1" x14ac:dyDescent="0.3">
      <c r="A1315" s="161" t="s">
        <v>7801</v>
      </c>
      <c r="B1315" s="162" t="s">
        <v>7802</v>
      </c>
      <c r="C1315" s="161" t="s">
        <v>2576</v>
      </c>
      <c r="D1315" s="163">
        <v>1415.83</v>
      </c>
    </row>
    <row r="1316" spans="1:4" ht="9" customHeight="1" x14ac:dyDescent="0.3">
      <c r="A1316" s="161" t="s">
        <v>7803</v>
      </c>
      <c r="B1316" s="162" t="s">
        <v>7804</v>
      </c>
      <c r="C1316" s="161" t="s">
        <v>2576</v>
      </c>
      <c r="D1316" s="163">
        <v>1532.34</v>
      </c>
    </row>
    <row r="1317" spans="1:4" ht="9" customHeight="1" x14ac:dyDescent="0.3">
      <c r="A1317" s="161" t="s">
        <v>7805</v>
      </c>
      <c r="B1317" s="162" t="s">
        <v>7806</v>
      </c>
      <c r="C1317" s="161" t="s">
        <v>2576</v>
      </c>
      <c r="D1317" s="163">
        <v>1462.65</v>
      </c>
    </row>
    <row r="1318" spans="1:4" ht="9" customHeight="1" x14ac:dyDescent="0.3">
      <c r="A1318" s="161" t="s">
        <v>7807</v>
      </c>
      <c r="B1318" s="162" t="s">
        <v>7808</v>
      </c>
      <c r="C1318" s="161" t="s">
        <v>2576</v>
      </c>
      <c r="D1318" s="163">
        <v>1579.16</v>
      </c>
    </row>
    <row r="1319" spans="1:4" ht="9" customHeight="1" x14ac:dyDescent="0.3">
      <c r="A1319" s="161" t="s">
        <v>7809</v>
      </c>
      <c r="B1319" s="162" t="s">
        <v>7810</v>
      </c>
      <c r="C1319" s="161" t="s">
        <v>2576</v>
      </c>
      <c r="D1319" s="163">
        <v>1632.02</v>
      </c>
    </row>
    <row r="1320" spans="1:4" ht="9" customHeight="1" x14ac:dyDescent="0.3">
      <c r="A1320" s="161" t="s">
        <v>7811</v>
      </c>
      <c r="B1320" s="162" t="s">
        <v>7812</v>
      </c>
      <c r="C1320" s="161" t="s">
        <v>2576</v>
      </c>
      <c r="D1320" s="163">
        <v>1748.53</v>
      </c>
    </row>
    <row r="1321" spans="1:4" ht="9" customHeight="1" x14ac:dyDescent="0.3">
      <c r="A1321" s="161" t="s">
        <v>7813</v>
      </c>
      <c r="B1321" s="162" t="s">
        <v>7814</v>
      </c>
      <c r="C1321" s="161" t="s">
        <v>2576</v>
      </c>
      <c r="D1321" s="163">
        <v>1727.72</v>
      </c>
    </row>
    <row r="1322" spans="1:4" ht="9" customHeight="1" x14ac:dyDescent="0.3">
      <c r="A1322" s="161" t="s">
        <v>7815</v>
      </c>
      <c r="B1322" s="162" t="s">
        <v>7816</v>
      </c>
      <c r="C1322" s="161" t="s">
        <v>2576</v>
      </c>
      <c r="D1322" s="163">
        <v>1844.24</v>
      </c>
    </row>
    <row r="1323" spans="1:4" ht="9" customHeight="1" x14ac:dyDescent="0.3">
      <c r="A1323" s="161" t="s">
        <v>7817</v>
      </c>
      <c r="B1323" s="162" t="s">
        <v>7818</v>
      </c>
      <c r="C1323" s="161" t="s">
        <v>2576</v>
      </c>
      <c r="D1323" s="163">
        <v>1984.35</v>
      </c>
    </row>
    <row r="1324" spans="1:4" ht="9" customHeight="1" x14ac:dyDescent="0.3">
      <c r="A1324" s="161" t="s">
        <v>7819</v>
      </c>
      <c r="B1324" s="162" t="s">
        <v>7820</v>
      </c>
      <c r="C1324" s="161" t="s">
        <v>2576</v>
      </c>
      <c r="D1324" s="163">
        <v>2132.85</v>
      </c>
    </row>
    <row r="1325" spans="1:4" ht="9" customHeight="1" x14ac:dyDescent="0.3">
      <c r="A1325" s="161" t="s">
        <v>7821</v>
      </c>
      <c r="B1325" s="162" t="s">
        <v>7822</v>
      </c>
      <c r="C1325" s="161" t="s">
        <v>2576</v>
      </c>
      <c r="D1325" s="163">
        <v>1993.76</v>
      </c>
    </row>
    <row r="1326" spans="1:4" ht="9" customHeight="1" x14ac:dyDescent="0.3">
      <c r="A1326" s="161" t="s">
        <v>7823</v>
      </c>
      <c r="B1326" s="162" t="s">
        <v>7824</v>
      </c>
      <c r="C1326" s="161" t="s">
        <v>2576</v>
      </c>
      <c r="D1326" s="163">
        <v>2142.2600000000002</v>
      </c>
    </row>
    <row r="1327" spans="1:4" ht="9" customHeight="1" x14ac:dyDescent="0.3">
      <c r="A1327" s="161" t="s">
        <v>7825</v>
      </c>
      <c r="B1327" s="162" t="s">
        <v>7826</v>
      </c>
      <c r="C1327" s="161" t="s">
        <v>2576</v>
      </c>
      <c r="D1327" s="163">
        <v>2192.0100000000002</v>
      </c>
    </row>
    <row r="1328" spans="1:4" ht="9" customHeight="1" x14ac:dyDescent="0.3">
      <c r="A1328" s="161" t="s">
        <v>7827</v>
      </c>
      <c r="B1328" s="162" t="s">
        <v>7828</v>
      </c>
      <c r="C1328" s="161" t="s">
        <v>2576</v>
      </c>
      <c r="D1328" s="163">
        <v>2340.5100000000002</v>
      </c>
    </row>
    <row r="1329" spans="1:4" ht="9" customHeight="1" x14ac:dyDescent="0.3">
      <c r="A1329" s="161" t="s">
        <v>7829</v>
      </c>
      <c r="B1329" s="162" t="s">
        <v>7830</v>
      </c>
      <c r="C1329" s="161" t="s">
        <v>2576</v>
      </c>
      <c r="D1329" s="163">
        <v>2520</v>
      </c>
    </row>
    <row r="1330" spans="1:4" ht="9" customHeight="1" x14ac:dyDescent="0.3">
      <c r="A1330" s="161" t="s">
        <v>7831</v>
      </c>
      <c r="B1330" s="162" t="s">
        <v>7832</v>
      </c>
      <c r="C1330" s="161" t="s">
        <v>2576</v>
      </c>
      <c r="D1330" s="163">
        <v>2668.5</v>
      </c>
    </row>
    <row r="1331" spans="1:4" ht="9" customHeight="1" x14ac:dyDescent="0.3">
      <c r="A1331" s="161" t="s">
        <v>7833</v>
      </c>
      <c r="B1331" s="162" t="s">
        <v>7834</v>
      </c>
      <c r="C1331" s="161" t="s">
        <v>2576</v>
      </c>
      <c r="D1331" s="163">
        <v>2752.73</v>
      </c>
    </row>
    <row r="1332" spans="1:4" ht="9" customHeight="1" x14ac:dyDescent="0.3">
      <c r="A1332" s="161" t="s">
        <v>7835</v>
      </c>
      <c r="B1332" s="162" t="s">
        <v>7836</v>
      </c>
      <c r="C1332" s="161" t="s">
        <v>2576</v>
      </c>
      <c r="D1332" s="163">
        <v>2944.44</v>
      </c>
    </row>
    <row r="1333" spans="1:4" ht="9" customHeight="1" x14ac:dyDescent="0.3">
      <c r="A1333" s="161" t="s">
        <v>7837</v>
      </c>
      <c r="B1333" s="162" t="s">
        <v>7838</v>
      </c>
      <c r="C1333" s="161" t="s">
        <v>2576</v>
      </c>
      <c r="D1333" s="163">
        <v>2834.75</v>
      </c>
    </row>
    <row r="1334" spans="1:4" ht="9" customHeight="1" x14ac:dyDescent="0.3">
      <c r="A1334" s="161" t="s">
        <v>7839</v>
      </c>
      <c r="B1334" s="162" t="s">
        <v>7840</v>
      </c>
      <c r="C1334" s="161" t="s">
        <v>2576</v>
      </c>
      <c r="D1334" s="163">
        <v>3026.46</v>
      </c>
    </row>
    <row r="1335" spans="1:4" ht="9" customHeight="1" x14ac:dyDescent="0.3">
      <c r="A1335" s="161" t="s">
        <v>7841</v>
      </c>
      <c r="B1335" s="162" t="s">
        <v>7842</v>
      </c>
      <c r="C1335" s="161" t="s">
        <v>2576</v>
      </c>
      <c r="D1335" s="163">
        <v>3227.38</v>
      </c>
    </row>
    <row r="1336" spans="1:4" ht="9" customHeight="1" x14ac:dyDescent="0.3">
      <c r="A1336" s="161" t="s">
        <v>7843</v>
      </c>
      <c r="B1336" s="162" t="s">
        <v>7844</v>
      </c>
      <c r="C1336" s="161" t="s">
        <v>2576</v>
      </c>
      <c r="D1336" s="163">
        <v>3419.1</v>
      </c>
    </row>
    <row r="1337" spans="1:4" ht="9" customHeight="1" x14ac:dyDescent="0.3">
      <c r="A1337" s="161" t="s">
        <v>7845</v>
      </c>
      <c r="B1337" s="162" t="s">
        <v>7846</v>
      </c>
      <c r="C1337" s="161" t="s">
        <v>2576</v>
      </c>
      <c r="D1337" s="163">
        <v>3490.97</v>
      </c>
    </row>
    <row r="1338" spans="1:4" ht="9" customHeight="1" x14ac:dyDescent="0.3">
      <c r="A1338" s="161" t="s">
        <v>7847</v>
      </c>
      <c r="B1338" s="162" t="s">
        <v>7848</v>
      </c>
      <c r="C1338" s="161" t="s">
        <v>2576</v>
      </c>
      <c r="D1338" s="163">
        <v>3682.68</v>
      </c>
    </row>
    <row r="1339" spans="1:4" ht="9" customHeight="1" x14ac:dyDescent="0.3">
      <c r="A1339" s="161" t="s">
        <v>7849</v>
      </c>
      <c r="B1339" s="162" t="s">
        <v>7850</v>
      </c>
      <c r="C1339" s="161" t="s">
        <v>2576</v>
      </c>
      <c r="D1339" s="163">
        <v>219.71</v>
      </c>
    </row>
    <row r="1340" spans="1:4" ht="9" customHeight="1" x14ac:dyDescent="0.3">
      <c r="A1340" s="161" t="s">
        <v>7851</v>
      </c>
      <c r="B1340" s="162" t="s">
        <v>7852</v>
      </c>
      <c r="C1340" s="161" t="s">
        <v>2576</v>
      </c>
      <c r="D1340" s="163">
        <v>240.92</v>
      </c>
    </row>
    <row r="1341" spans="1:4" ht="9" customHeight="1" x14ac:dyDescent="0.3">
      <c r="A1341" s="161" t="s">
        <v>7853</v>
      </c>
      <c r="B1341" s="162" t="s">
        <v>7854</v>
      </c>
      <c r="C1341" s="161" t="s">
        <v>2576</v>
      </c>
      <c r="D1341" s="163">
        <v>238.27</v>
      </c>
    </row>
    <row r="1342" spans="1:4" ht="9" customHeight="1" x14ac:dyDescent="0.3">
      <c r="A1342" s="161" t="s">
        <v>7855</v>
      </c>
      <c r="B1342" s="162" t="s">
        <v>7856</v>
      </c>
      <c r="C1342" s="161" t="s">
        <v>2576</v>
      </c>
      <c r="D1342" s="163">
        <v>259.48</v>
      </c>
    </row>
    <row r="1343" spans="1:4" ht="9" customHeight="1" x14ac:dyDescent="0.3">
      <c r="A1343" s="161" t="s">
        <v>7857</v>
      </c>
      <c r="B1343" s="162" t="s">
        <v>7858</v>
      </c>
      <c r="C1343" s="161" t="s">
        <v>2576</v>
      </c>
      <c r="D1343" s="163">
        <v>241.03</v>
      </c>
    </row>
    <row r="1344" spans="1:4" ht="9" customHeight="1" x14ac:dyDescent="0.3">
      <c r="A1344" s="161" t="s">
        <v>7859</v>
      </c>
      <c r="B1344" s="162" t="s">
        <v>7860</v>
      </c>
      <c r="C1344" s="161" t="s">
        <v>2576</v>
      </c>
      <c r="D1344" s="163">
        <v>262.24</v>
      </c>
    </row>
    <row r="1345" spans="1:4" ht="9" customHeight="1" x14ac:dyDescent="0.3">
      <c r="A1345" s="161" t="s">
        <v>7861</v>
      </c>
      <c r="B1345" s="162" t="s">
        <v>7862</v>
      </c>
      <c r="C1345" s="161" t="s">
        <v>2576</v>
      </c>
      <c r="D1345" s="163">
        <v>303.47000000000003</v>
      </c>
    </row>
    <row r="1346" spans="1:4" ht="9" customHeight="1" x14ac:dyDescent="0.3">
      <c r="A1346" s="161" t="s">
        <v>7863</v>
      </c>
      <c r="B1346" s="162" t="s">
        <v>7864</v>
      </c>
      <c r="C1346" s="161" t="s">
        <v>2576</v>
      </c>
      <c r="D1346" s="163">
        <v>324.68</v>
      </c>
    </row>
    <row r="1347" spans="1:4" ht="9" customHeight="1" x14ac:dyDescent="0.3">
      <c r="A1347" s="161" t="s">
        <v>7865</v>
      </c>
      <c r="B1347" s="162" t="s">
        <v>7866</v>
      </c>
      <c r="C1347" s="161" t="s">
        <v>2576</v>
      </c>
      <c r="D1347" s="163">
        <v>343.27</v>
      </c>
    </row>
    <row r="1348" spans="1:4" ht="9" customHeight="1" x14ac:dyDescent="0.3">
      <c r="A1348" s="161" t="s">
        <v>7867</v>
      </c>
      <c r="B1348" s="162" t="s">
        <v>7868</v>
      </c>
      <c r="C1348" s="161" t="s">
        <v>2576</v>
      </c>
      <c r="D1348" s="163">
        <v>375.12</v>
      </c>
    </row>
    <row r="1349" spans="1:4" ht="9" customHeight="1" x14ac:dyDescent="0.3">
      <c r="A1349" s="161" t="s">
        <v>7869</v>
      </c>
      <c r="B1349" s="162" t="s">
        <v>7870</v>
      </c>
      <c r="C1349" s="161" t="s">
        <v>2576</v>
      </c>
      <c r="D1349" s="163">
        <v>389.43</v>
      </c>
    </row>
    <row r="1350" spans="1:4" ht="9" customHeight="1" x14ac:dyDescent="0.3">
      <c r="A1350" s="161" t="s">
        <v>7871</v>
      </c>
      <c r="B1350" s="162" t="s">
        <v>7872</v>
      </c>
      <c r="C1350" s="161" t="s">
        <v>2576</v>
      </c>
      <c r="D1350" s="163">
        <v>421.28</v>
      </c>
    </row>
    <row r="1351" spans="1:4" ht="9" customHeight="1" x14ac:dyDescent="0.3">
      <c r="A1351" s="161" t="s">
        <v>7873</v>
      </c>
      <c r="B1351" s="162" t="s">
        <v>7874</v>
      </c>
      <c r="C1351" s="161" t="s">
        <v>2576</v>
      </c>
      <c r="D1351" s="163">
        <v>401.59</v>
      </c>
    </row>
    <row r="1352" spans="1:4" ht="9" customHeight="1" x14ac:dyDescent="0.3">
      <c r="A1352" s="161" t="s">
        <v>7875</v>
      </c>
      <c r="B1352" s="162" t="s">
        <v>7876</v>
      </c>
      <c r="C1352" s="161" t="s">
        <v>2576</v>
      </c>
      <c r="D1352" s="163">
        <v>433.44</v>
      </c>
    </row>
    <row r="1353" spans="1:4" ht="9" customHeight="1" x14ac:dyDescent="0.3">
      <c r="A1353" s="161" t="s">
        <v>7877</v>
      </c>
      <c r="B1353" s="162" t="s">
        <v>7878</v>
      </c>
      <c r="C1353" s="161" t="s">
        <v>2576</v>
      </c>
      <c r="D1353" s="163">
        <v>461.58</v>
      </c>
    </row>
    <row r="1354" spans="1:4" ht="9" customHeight="1" x14ac:dyDescent="0.3">
      <c r="A1354" s="161" t="s">
        <v>7879</v>
      </c>
      <c r="B1354" s="162" t="s">
        <v>7880</v>
      </c>
      <c r="C1354" s="161" t="s">
        <v>2576</v>
      </c>
      <c r="D1354" s="163">
        <v>493.44</v>
      </c>
    </row>
    <row r="1355" spans="1:4" ht="9" customHeight="1" x14ac:dyDescent="0.3">
      <c r="A1355" s="161" t="s">
        <v>7881</v>
      </c>
      <c r="B1355" s="162" t="s">
        <v>7882</v>
      </c>
      <c r="C1355" s="161" t="s">
        <v>2576</v>
      </c>
      <c r="D1355" s="163">
        <v>522.45000000000005</v>
      </c>
    </row>
    <row r="1356" spans="1:4" ht="9" customHeight="1" x14ac:dyDescent="0.3">
      <c r="A1356" s="161" t="s">
        <v>7883</v>
      </c>
      <c r="B1356" s="162" t="s">
        <v>7884</v>
      </c>
      <c r="C1356" s="161" t="s">
        <v>2576</v>
      </c>
      <c r="D1356" s="163">
        <v>566.01</v>
      </c>
    </row>
    <row r="1357" spans="1:4" ht="9" customHeight="1" x14ac:dyDescent="0.3">
      <c r="A1357" s="161" t="s">
        <v>7885</v>
      </c>
      <c r="B1357" s="162" t="s">
        <v>7886</v>
      </c>
      <c r="C1357" s="161" t="s">
        <v>2576</v>
      </c>
      <c r="D1357" s="163">
        <v>550.45000000000005</v>
      </c>
    </row>
    <row r="1358" spans="1:4" ht="9" customHeight="1" x14ac:dyDescent="0.3">
      <c r="A1358" s="161" t="s">
        <v>7887</v>
      </c>
      <c r="B1358" s="162" t="s">
        <v>7888</v>
      </c>
      <c r="C1358" s="161" t="s">
        <v>2576</v>
      </c>
      <c r="D1358" s="163">
        <v>594.01</v>
      </c>
    </row>
    <row r="1359" spans="1:4" ht="9" customHeight="1" x14ac:dyDescent="0.3">
      <c r="A1359" s="161" t="s">
        <v>7889</v>
      </c>
      <c r="B1359" s="162" t="s">
        <v>7890</v>
      </c>
      <c r="C1359" s="161" t="s">
        <v>2576</v>
      </c>
      <c r="D1359" s="163">
        <v>637.53</v>
      </c>
    </row>
    <row r="1360" spans="1:4" ht="9" customHeight="1" x14ac:dyDescent="0.3">
      <c r="A1360" s="161" t="s">
        <v>7891</v>
      </c>
      <c r="B1360" s="162" t="s">
        <v>7892</v>
      </c>
      <c r="C1360" s="161" t="s">
        <v>2576</v>
      </c>
      <c r="D1360" s="163">
        <v>681.08</v>
      </c>
    </row>
    <row r="1361" spans="1:4" ht="9" customHeight="1" x14ac:dyDescent="0.3">
      <c r="A1361" s="161" t="s">
        <v>7893</v>
      </c>
      <c r="B1361" s="162" t="s">
        <v>7894</v>
      </c>
      <c r="C1361" s="161" t="s">
        <v>2576</v>
      </c>
      <c r="D1361" s="163">
        <v>657.65</v>
      </c>
    </row>
    <row r="1362" spans="1:4" ht="9" customHeight="1" x14ac:dyDescent="0.3">
      <c r="A1362" s="161" t="s">
        <v>7895</v>
      </c>
      <c r="B1362" s="162" t="s">
        <v>7896</v>
      </c>
      <c r="C1362" s="161" t="s">
        <v>2576</v>
      </c>
      <c r="D1362" s="163">
        <v>701.21</v>
      </c>
    </row>
    <row r="1363" spans="1:4" ht="9" customHeight="1" x14ac:dyDescent="0.3">
      <c r="A1363" s="161" t="s">
        <v>7897</v>
      </c>
      <c r="B1363" s="162" t="s">
        <v>7898</v>
      </c>
      <c r="C1363" s="161" t="s">
        <v>2576</v>
      </c>
      <c r="D1363" s="163">
        <v>735.3</v>
      </c>
    </row>
    <row r="1364" spans="1:4" ht="9" customHeight="1" x14ac:dyDescent="0.3">
      <c r="A1364" s="161" t="s">
        <v>7899</v>
      </c>
      <c r="B1364" s="162" t="s">
        <v>7900</v>
      </c>
      <c r="C1364" s="161" t="s">
        <v>2576</v>
      </c>
      <c r="D1364" s="163">
        <v>792.17</v>
      </c>
    </row>
    <row r="1365" spans="1:4" ht="9" customHeight="1" x14ac:dyDescent="0.3">
      <c r="A1365" s="161" t="s">
        <v>7901</v>
      </c>
      <c r="B1365" s="162" t="s">
        <v>7902</v>
      </c>
      <c r="C1365" s="161" t="s">
        <v>2576</v>
      </c>
      <c r="D1365" s="163">
        <v>758.71</v>
      </c>
    </row>
    <row r="1366" spans="1:4" ht="9" customHeight="1" x14ac:dyDescent="0.3">
      <c r="A1366" s="161" t="s">
        <v>7903</v>
      </c>
      <c r="B1366" s="162" t="s">
        <v>7904</v>
      </c>
      <c r="C1366" s="161" t="s">
        <v>2576</v>
      </c>
      <c r="D1366" s="163">
        <v>815.58</v>
      </c>
    </row>
    <row r="1367" spans="1:4" ht="9" customHeight="1" x14ac:dyDescent="0.3">
      <c r="A1367" s="161" t="s">
        <v>7905</v>
      </c>
      <c r="B1367" s="162" t="s">
        <v>7906</v>
      </c>
      <c r="C1367" s="161" t="s">
        <v>2576</v>
      </c>
      <c r="D1367" s="163">
        <v>843.4</v>
      </c>
    </row>
    <row r="1368" spans="1:4" ht="9" customHeight="1" x14ac:dyDescent="0.3">
      <c r="A1368" s="161" t="s">
        <v>7907</v>
      </c>
      <c r="B1368" s="162" t="s">
        <v>7908</v>
      </c>
      <c r="C1368" s="161" t="s">
        <v>2576</v>
      </c>
      <c r="D1368" s="163">
        <v>900.27</v>
      </c>
    </row>
    <row r="1369" spans="1:4" ht="9" customHeight="1" x14ac:dyDescent="0.3">
      <c r="A1369" s="161" t="s">
        <v>7909</v>
      </c>
      <c r="B1369" s="162" t="s">
        <v>7910</v>
      </c>
      <c r="C1369" s="161" t="s">
        <v>2576</v>
      </c>
      <c r="D1369" s="163">
        <v>891.25</v>
      </c>
    </row>
    <row r="1370" spans="1:4" ht="9" customHeight="1" x14ac:dyDescent="0.3">
      <c r="A1370" s="161" t="s">
        <v>7911</v>
      </c>
      <c r="B1370" s="162" t="s">
        <v>7912</v>
      </c>
      <c r="C1370" s="161" t="s">
        <v>2576</v>
      </c>
      <c r="D1370" s="163">
        <v>948.12</v>
      </c>
    </row>
    <row r="1371" spans="1:4" ht="9" customHeight="1" x14ac:dyDescent="0.3">
      <c r="A1371" s="161" t="s">
        <v>7913</v>
      </c>
      <c r="B1371" s="162" t="s">
        <v>7914</v>
      </c>
      <c r="C1371" s="161" t="s">
        <v>2576</v>
      </c>
      <c r="D1371" s="163">
        <v>1020.08</v>
      </c>
    </row>
    <row r="1372" spans="1:4" ht="9" customHeight="1" x14ac:dyDescent="0.3">
      <c r="A1372" s="161" t="s">
        <v>7915</v>
      </c>
      <c r="B1372" s="162" t="s">
        <v>7916</v>
      </c>
      <c r="C1372" s="161" t="s">
        <v>2576</v>
      </c>
      <c r="D1372" s="163">
        <v>1091.1400000000001</v>
      </c>
    </row>
    <row r="1373" spans="1:4" ht="9" customHeight="1" x14ac:dyDescent="0.3">
      <c r="A1373" s="161" t="s">
        <v>7917</v>
      </c>
      <c r="B1373" s="162" t="s">
        <v>7918</v>
      </c>
      <c r="C1373" s="161" t="s">
        <v>2576</v>
      </c>
      <c r="D1373" s="163">
        <v>1024.79</v>
      </c>
    </row>
    <row r="1374" spans="1:4" ht="9" customHeight="1" x14ac:dyDescent="0.3">
      <c r="A1374" s="161" t="s">
        <v>7919</v>
      </c>
      <c r="B1374" s="162" t="s">
        <v>7920</v>
      </c>
      <c r="C1374" s="161" t="s">
        <v>2576</v>
      </c>
      <c r="D1374" s="163">
        <v>1095.8399999999999</v>
      </c>
    </row>
    <row r="1375" spans="1:4" ht="9" customHeight="1" x14ac:dyDescent="0.3">
      <c r="A1375" s="161" t="s">
        <v>7921</v>
      </c>
      <c r="B1375" s="162" t="s">
        <v>7922</v>
      </c>
      <c r="C1375" s="161" t="s">
        <v>2576</v>
      </c>
      <c r="D1375" s="163">
        <v>1123.9100000000001</v>
      </c>
    </row>
    <row r="1376" spans="1:4" ht="9" customHeight="1" x14ac:dyDescent="0.3">
      <c r="A1376" s="161" t="s">
        <v>7923</v>
      </c>
      <c r="B1376" s="162" t="s">
        <v>7924</v>
      </c>
      <c r="C1376" s="161" t="s">
        <v>2576</v>
      </c>
      <c r="D1376" s="163">
        <v>1194.97</v>
      </c>
    </row>
    <row r="1377" spans="1:4" ht="9" customHeight="1" x14ac:dyDescent="0.3">
      <c r="A1377" s="161" t="s">
        <v>7925</v>
      </c>
      <c r="B1377" s="162" t="s">
        <v>7926</v>
      </c>
      <c r="C1377" s="161" t="s">
        <v>2576</v>
      </c>
      <c r="D1377" s="163">
        <v>1287.9100000000001</v>
      </c>
    </row>
    <row r="1378" spans="1:4" ht="9" customHeight="1" x14ac:dyDescent="0.3">
      <c r="A1378" s="161" t="s">
        <v>7927</v>
      </c>
      <c r="B1378" s="162" t="s">
        <v>7928</v>
      </c>
      <c r="C1378" s="161" t="s">
        <v>2576</v>
      </c>
      <c r="D1378" s="163">
        <v>1358.96</v>
      </c>
    </row>
    <row r="1379" spans="1:4" ht="9" customHeight="1" x14ac:dyDescent="0.3">
      <c r="A1379" s="161" t="s">
        <v>7929</v>
      </c>
      <c r="B1379" s="162" t="s">
        <v>7930</v>
      </c>
      <c r="C1379" s="161" t="s">
        <v>2576</v>
      </c>
      <c r="D1379" s="163">
        <v>1407.51</v>
      </c>
    </row>
    <row r="1380" spans="1:4" ht="9" customHeight="1" x14ac:dyDescent="0.3">
      <c r="A1380" s="161" t="s">
        <v>7931</v>
      </c>
      <c r="B1380" s="162" t="s">
        <v>7932</v>
      </c>
      <c r="C1380" s="161" t="s">
        <v>2576</v>
      </c>
      <c r="D1380" s="163">
        <v>1499.89</v>
      </c>
    </row>
    <row r="1381" spans="1:4" ht="9" customHeight="1" x14ac:dyDescent="0.3">
      <c r="A1381" s="161" t="s">
        <v>7933</v>
      </c>
      <c r="B1381" s="162" t="s">
        <v>7934</v>
      </c>
      <c r="C1381" s="161" t="s">
        <v>2576</v>
      </c>
      <c r="D1381" s="163">
        <v>1448.52</v>
      </c>
    </row>
    <row r="1382" spans="1:4" ht="9" customHeight="1" x14ac:dyDescent="0.3">
      <c r="A1382" s="161" t="s">
        <v>7935</v>
      </c>
      <c r="B1382" s="162" t="s">
        <v>7936</v>
      </c>
      <c r="C1382" s="161" t="s">
        <v>2576</v>
      </c>
      <c r="D1382" s="163">
        <v>1540.9</v>
      </c>
    </row>
    <row r="1383" spans="1:4" ht="9" customHeight="1" x14ac:dyDescent="0.3">
      <c r="A1383" s="161" t="s">
        <v>7937</v>
      </c>
      <c r="B1383" s="162" t="s">
        <v>7938</v>
      </c>
      <c r="C1383" s="161" t="s">
        <v>2576</v>
      </c>
      <c r="D1383" s="163">
        <v>1644.84</v>
      </c>
    </row>
    <row r="1384" spans="1:4" ht="9" customHeight="1" x14ac:dyDescent="0.3">
      <c r="A1384" s="161" t="s">
        <v>7939</v>
      </c>
      <c r="B1384" s="162" t="s">
        <v>7940</v>
      </c>
      <c r="C1384" s="161" t="s">
        <v>2576</v>
      </c>
      <c r="D1384" s="163">
        <v>1737.22</v>
      </c>
    </row>
    <row r="1385" spans="1:4" ht="9" customHeight="1" x14ac:dyDescent="0.3">
      <c r="A1385" s="161" t="s">
        <v>7941</v>
      </c>
      <c r="B1385" s="162" t="s">
        <v>7942</v>
      </c>
      <c r="C1385" s="161" t="s">
        <v>2576</v>
      </c>
      <c r="D1385" s="163">
        <v>1776.63</v>
      </c>
    </row>
    <row r="1386" spans="1:4" ht="9" customHeight="1" x14ac:dyDescent="0.3">
      <c r="A1386" s="161" t="s">
        <v>7943</v>
      </c>
      <c r="B1386" s="162" t="s">
        <v>7944</v>
      </c>
      <c r="C1386" s="161" t="s">
        <v>2576</v>
      </c>
      <c r="D1386" s="163">
        <v>1869.01</v>
      </c>
    </row>
    <row r="1387" spans="1:4" ht="9" customHeight="1" x14ac:dyDescent="0.3">
      <c r="A1387" s="161" t="s">
        <v>7945</v>
      </c>
      <c r="B1387" s="162" t="s">
        <v>7946</v>
      </c>
      <c r="C1387" s="161" t="s">
        <v>2576</v>
      </c>
      <c r="D1387" s="163">
        <v>2096.35</v>
      </c>
    </row>
    <row r="1388" spans="1:4" ht="9" customHeight="1" x14ac:dyDescent="0.3">
      <c r="A1388" s="161" t="s">
        <v>7947</v>
      </c>
      <c r="B1388" s="162" t="s">
        <v>7948</v>
      </c>
      <c r="C1388" s="161" t="s">
        <v>2576</v>
      </c>
      <c r="D1388" s="163">
        <v>2272.52</v>
      </c>
    </row>
    <row r="1389" spans="1:4" ht="9" customHeight="1" x14ac:dyDescent="0.3">
      <c r="A1389" s="161" t="s">
        <v>7949</v>
      </c>
      <c r="B1389" s="162" t="s">
        <v>7950</v>
      </c>
      <c r="C1389" s="161" t="s">
        <v>2576</v>
      </c>
      <c r="D1389" s="163">
        <v>2166.58</v>
      </c>
    </row>
    <row r="1390" spans="1:4" ht="9" customHeight="1" x14ac:dyDescent="0.3">
      <c r="A1390" s="161" t="s">
        <v>7951</v>
      </c>
      <c r="B1390" s="162" t="s">
        <v>7952</v>
      </c>
      <c r="C1390" s="161" t="s">
        <v>2576</v>
      </c>
      <c r="D1390" s="163">
        <v>2342.75</v>
      </c>
    </row>
    <row r="1391" spans="1:4" ht="9" customHeight="1" x14ac:dyDescent="0.3">
      <c r="A1391" s="161" t="s">
        <v>7953</v>
      </c>
      <c r="B1391" s="162" t="s">
        <v>7954</v>
      </c>
      <c r="C1391" s="161" t="s">
        <v>2576</v>
      </c>
      <c r="D1391" s="163">
        <v>2420.64</v>
      </c>
    </row>
    <row r="1392" spans="1:4" ht="9" customHeight="1" x14ac:dyDescent="0.3">
      <c r="A1392" s="161" t="s">
        <v>7955</v>
      </c>
      <c r="B1392" s="162" t="s">
        <v>7956</v>
      </c>
      <c r="C1392" s="161" t="s">
        <v>2576</v>
      </c>
      <c r="D1392" s="163">
        <v>2596.8000000000002</v>
      </c>
    </row>
    <row r="1393" spans="1:4" ht="9" customHeight="1" x14ac:dyDescent="0.3">
      <c r="A1393" s="161" t="s">
        <v>7957</v>
      </c>
      <c r="B1393" s="162" t="s">
        <v>7958</v>
      </c>
      <c r="C1393" s="161" t="s">
        <v>2576</v>
      </c>
      <c r="D1393" s="163">
        <v>2564.1999999999998</v>
      </c>
    </row>
    <row r="1394" spans="1:4" ht="9" customHeight="1" x14ac:dyDescent="0.3">
      <c r="A1394" s="161" t="s">
        <v>7959</v>
      </c>
      <c r="B1394" s="162" t="s">
        <v>7960</v>
      </c>
      <c r="C1394" s="161" t="s">
        <v>2576</v>
      </c>
      <c r="D1394" s="163">
        <v>2740.36</v>
      </c>
    </row>
    <row r="1395" spans="1:4" ht="9" customHeight="1" x14ac:dyDescent="0.3">
      <c r="A1395" s="161" t="s">
        <v>7961</v>
      </c>
      <c r="B1395" s="162" t="s">
        <v>7962</v>
      </c>
      <c r="C1395" s="161" t="s">
        <v>2576</v>
      </c>
      <c r="D1395" s="163">
        <v>2948.37</v>
      </c>
    </row>
    <row r="1396" spans="1:4" ht="9" customHeight="1" x14ac:dyDescent="0.3">
      <c r="A1396" s="161" t="s">
        <v>7963</v>
      </c>
      <c r="B1396" s="162" t="s">
        <v>7964</v>
      </c>
      <c r="C1396" s="161" t="s">
        <v>2576</v>
      </c>
      <c r="D1396" s="163">
        <v>3174.18</v>
      </c>
    </row>
    <row r="1397" spans="1:4" ht="9" customHeight="1" x14ac:dyDescent="0.3">
      <c r="A1397" s="161" t="s">
        <v>7965</v>
      </c>
      <c r="B1397" s="162" t="s">
        <v>7966</v>
      </c>
      <c r="C1397" s="161" t="s">
        <v>2576</v>
      </c>
      <c r="D1397" s="163">
        <v>2962.48</v>
      </c>
    </row>
    <row r="1398" spans="1:4" ht="9" customHeight="1" x14ac:dyDescent="0.3">
      <c r="A1398" s="161" t="s">
        <v>7967</v>
      </c>
      <c r="B1398" s="162" t="s">
        <v>7968</v>
      </c>
      <c r="C1398" s="161" t="s">
        <v>2576</v>
      </c>
      <c r="D1398" s="163">
        <v>3188.29</v>
      </c>
    </row>
    <row r="1399" spans="1:4" ht="9" customHeight="1" x14ac:dyDescent="0.3">
      <c r="A1399" s="161" t="s">
        <v>7969</v>
      </c>
      <c r="B1399" s="162" t="s">
        <v>7970</v>
      </c>
      <c r="C1399" s="161" t="s">
        <v>2576</v>
      </c>
      <c r="D1399" s="163">
        <v>3259.87</v>
      </c>
    </row>
    <row r="1400" spans="1:4" ht="9" customHeight="1" x14ac:dyDescent="0.3">
      <c r="A1400" s="161" t="s">
        <v>7971</v>
      </c>
      <c r="B1400" s="162" t="s">
        <v>7972</v>
      </c>
      <c r="C1400" s="161" t="s">
        <v>2576</v>
      </c>
      <c r="D1400" s="163">
        <v>3485.67</v>
      </c>
    </row>
    <row r="1401" spans="1:4" ht="9" customHeight="1" x14ac:dyDescent="0.3">
      <c r="A1401" s="161" t="s">
        <v>7973</v>
      </c>
      <c r="B1401" s="162" t="s">
        <v>7974</v>
      </c>
      <c r="C1401" s="161" t="s">
        <v>2576</v>
      </c>
      <c r="D1401" s="163">
        <v>3751.84</v>
      </c>
    </row>
    <row r="1402" spans="1:4" ht="9" customHeight="1" x14ac:dyDescent="0.3">
      <c r="A1402" s="161" t="s">
        <v>7975</v>
      </c>
      <c r="B1402" s="162" t="s">
        <v>7976</v>
      </c>
      <c r="C1402" s="161" t="s">
        <v>2576</v>
      </c>
      <c r="D1402" s="163">
        <v>3977.65</v>
      </c>
    </row>
    <row r="1403" spans="1:4" ht="9" customHeight="1" x14ac:dyDescent="0.3">
      <c r="A1403" s="161" t="s">
        <v>7977</v>
      </c>
      <c r="B1403" s="162" t="s">
        <v>7978</v>
      </c>
      <c r="C1403" s="161" t="s">
        <v>2576</v>
      </c>
      <c r="D1403" s="163">
        <v>4098.1899999999996</v>
      </c>
    </row>
    <row r="1404" spans="1:4" ht="9" customHeight="1" x14ac:dyDescent="0.3">
      <c r="A1404" s="161" t="s">
        <v>7979</v>
      </c>
      <c r="B1404" s="162" t="s">
        <v>7980</v>
      </c>
      <c r="C1404" s="161" t="s">
        <v>2576</v>
      </c>
      <c r="D1404" s="163">
        <v>4389.38</v>
      </c>
    </row>
    <row r="1405" spans="1:4" ht="9" customHeight="1" x14ac:dyDescent="0.3">
      <c r="A1405" s="161" t="s">
        <v>7981</v>
      </c>
      <c r="B1405" s="162" t="s">
        <v>7982</v>
      </c>
      <c r="C1405" s="161" t="s">
        <v>2576</v>
      </c>
      <c r="D1405" s="163">
        <v>4221.2299999999996</v>
      </c>
    </row>
    <row r="1406" spans="1:4" ht="9" customHeight="1" x14ac:dyDescent="0.3">
      <c r="A1406" s="161" t="s">
        <v>7983</v>
      </c>
      <c r="B1406" s="162" t="s">
        <v>7984</v>
      </c>
      <c r="C1406" s="161" t="s">
        <v>2576</v>
      </c>
      <c r="D1406" s="163">
        <v>4512.41</v>
      </c>
    </row>
    <row r="1407" spans="1:4" ht="9" customHeight="1" x14ac:dyDescent="0.3">
      <c r="A1407" s="161" t="s">
        <v>7985</v>
      </c>
      <c r="B1407" s="162" t="s">
        <v>7986</v>
      </c>
      <c r="C1407" s="161" t="s">
        <v>2576</v>
      </c>
      <c r="D1407" s="163">
        <v>4810.18</v>
      </c>
    </row>
    <row r="1408" spans="1:4" ht="9" customHeight="1" x14ac:dyDescent="0.3">
      <c r="A1408" s="161" t="s">
        <v>7987</v>
      </c>
      <c r="B1408" s="162" t="s">
        <v>7988</v>
      </c>
      <c r="C1408" s="161" t="s">
        <v>2576</v>
      </c>
      <c r="D1408" s="163">
        <v>5101.3599999999997</v>
      </c>
    </row>
    <row r="1409" spans="1:4" ht="9" customHeight="1" x14ac:dyDescent="0.3">
      <c r="A1409" s="161" t="s">
        <v>7989</v>
      </c>
      <c r="B1409" s="162" t="s">
        <v>7990</v>
      </c>
      <c r="C1409" s="161" t="s">
        <v>2576</v>
      </c>
      <c r="D1409" s="163">
        <v>5205.55</v>
      </c>
    </row>
    <row r="1410" spans="1:4" ht="9" customHeight="1" x14ac:dyDescent="0.3">
      <c r="A1410" s="161" t="s">
        <v>7991</v>
      </c>
      <c r="B1410" s="162" t="s">
        <v>7992</v>
      </c>
      <c r="C1410" s="161" t="s">
        <v>2576</v>
      </c>
      <c r="D1410" s="163">
        <v>5496.74</v>
      </c>
    </row>
    <row r="1411" spans="1:4" ht="9" customHeight="1" x14ac:dyDescent="0.3">
      <c r="A1411" s="161" t="s">
        <v>7993</v>
      </c>
      <c r="B1411" s="162" t="s">
        <v>7994</v>
      </c>
      <c r="C1411" s="161" t="s">
        <v>172</v>
      </c>
      <c r="D1411" s="163">
        <v>38.82</v>
      </c>
    </row>
    <row r="1412" spans="1:4" ht="9" customHeight="1" x14ac:dyDescent="0.3">
      <c r="A1412" s="161" t="s">
        <v>7995</v>
      </c>
      <c r="B1412" s="162" t="s">
        <v>7996</v>
      </c>
      <c r="C1412" s="161" t="s">
        <v>172</v>
      </c>
      <c r="D1412" s="163">
        <v>52.16</v>
      </c>
    </row>
    <row r="1413" spans="1:4" ht="9" customHeight="1" x14ac:dyDescent="0.3">
      <c r="A1413" s="161" t="s">
        <v>7997</v>
      </c>
      <c r="B1413" s="162" t="s">
        <v>7998</v>
      </c>
      <c r="C1413" s="161" t="s">
        <v>172</v>
      </c>
      <c r="D1413" s="163">
        <v>46.53</v>
      </c>
    </row>
    <row r="1414" spans="1:4" ht="9" customHeight="1" x14ac:dyDescent="0.3">
      <c r="A1414" s="161" t="s">
        <v>7999</v>
      </c>
      <c r="B1414" s="162" t="s">
        <v>8000</v>
      </c>
      <c r="C1414" s="161" t="s">
        <v>172</v>
      </c>
      <c r="D1414" s="163">
        <v>62.51</v>
      </c>
    </row>
    <row r="1415" spans="1:4" ht="9" customHeight="1" x14ac:dyDescent="0.3">
      <c r="A1415" s="161" t="s">
        <v>8001</v>
      </c>
      <c r="B1415" s="162" t="s">
        <v>8002</v>
      </c>
      <c r="C1415" s="161" t="s">
        <v>172</v>
      </c>
      <c r="D1415" s="163">
        <v>54</v>
      </c>
    </row>
    <row r="1416" spans="1:4" ht="9" customHeight="1" x14ac:dyDescent="0.3">
      <c r="A1416" s="161" t="s">
        <v>8003</v>
      </c>
      <c r="B1416" s="162" t="s">
        <v>8004</v>
      </c>
      <c r="C1416" s="161" t="s">
        <v>172</v>
      </c>
      <c r="D1416" s="163">
        <v>72.48</v>
      </c>
    </row>
    <row r="1417" spans="1:4" ht="9" customHeight="1" x14ac:dyDescent="0.3">
      <c r="A1417" s="161" t="s">
        <v>8005</v>
      </c>
      <c r="B1417" s="162" t="s">
        <v>8006</v>
      </c>
      <c r="C1417" s="161" t="s">
        <v>172</v>
      </c>
      <c r="D1417" s="163">
        <v>63.19</v>
      </c>
    </row>
    <row r="1418" spans="1:4" ht="9" customHeight="1" x14ac:dyDescent="0.3">
      <c r="A1418" s="161" t="s">
        <v>8007</v>
      </c>
      <c r="B1418" s="162" t="s">
        <v>8008</v>
      </c>
      <c r="C1418" s="161" t="s">
        <v>172</v>
      </c>
      <c r="D1418" s="163">
        <v>85.15</v>
      </c>
    </row>
    <row r="1419" spans="1:4" ht="9" customHeight="1" x14ac:dyDescent="0.3">
      <c r="A1419" s="161" t="s">
        <v>8009</v>
      </c>
      <c r="B1419" s="162" t="s">
        <v>8010</v>
      </c>
      <c r="C1419" s="161" t="s">
        <v>172</v>
      </c>
      <c r="D1419" s="163">
        <v>13.2</v>
      </c>
    </row>
    <row r="1420" spans="1:4" ht="9" customHeight="1" x14ac:dyDescent="0.3">
      <c r="A1420" s="161" t="s">
        <v>8011</v>
      </c>
      <c r="B1420" s="162" t="s">
        <v>8012</v>
      </c>
      <c r="C1420" s="161" t="s">
        <v>172</v>
      </c>
      <c r="D1420" s="163">
        <v>17.23</v>
      </c>
    </row>
    <row r="1421" spans="1:4" ht="9" customHeight="1" x14ac:dyDescent="0.3">
      <c r="A1421" s="161" t="s">
        <v>8013</v>
      </c>
      <c r="B1421" s="162" t="s">
        <v>8014</v>
      </c>
      <c r="C1421" s="161" t="s">
        <v>172</v>
      </c>
      <c r="D1421" s="163">
        <v>15.43</v>
      </c>
    </row>
    <row r="1422" spans="1:4" ht="9" customHeight="1" x14ac:dyDescent="0.3">
      <c r="A1422" s="161" t="s">
        <v>8015</v>
      </c>
      <c r="B1422" s="162" t="s">
        <v>8016</v>
      </c>
      <c r="C1422" s="161" t="s">
        <v>172</v>
      </c>
      <c r="D1422" s="163">
        <v>20.71</v>
      </c>
    </row>
    <row r="1423" spans="1:4" ht="9" customHeight="1" x14ac:dyDescent="0.3">
      <c r="A1423" s="161" t="s">
        <v>8017</v>
      </c>
      <c r="B1423" s="162" t="s">
        <v>8018</v>
      </c>
      <c r="C1423" s="161" t="s">
        <v>172</v>
      </c>
      <c r="D1423" s="163">
        <v>20.92</v>
      </c>
    </row>
    <row r="1424" spans="1:4" ht="9" customHeight="1" x14ac:dyDescent="0.3">
      <c r="A1424" s="161" t="s">
        <v>8019</v>
      </c>
      <c r="B1424" s="162" t="s">
        <v>8020</v>
      </c>
      <c r="C1424" s="161" t="s">
        <v>172</v>
      </c>
      <c r="D1424" s="163">
        <v>27.59</v>
      </c>
    </row>
    <row r="1425" spans="1:4" ht="9" customHeight="1" x14ac:dyDescent="0.3">
      <c r="A1425" s="161" t="s">
        <v>8021</v>
      </c>
      <c r="B1425" s="162" t="s">
        <v>8022</v>
      </c>
      <c r="C1425" s="161" t="s">
        <v>172</v>
      </c>
      <c r="D1425" s="163">
        <v>23.39</v>
      </c>
    </row>
    <row r="1426" spans="1:4" ht="9" customHeight="1" x14ac:dyDescent="0.3">
      <c r="A1426" s="161" t="s">
        <v>8023</v>
      </c>
      <c r="B1426" s="162" t="s">
        <v>8024</v>
      </c>
      <c r="C1426" s="161" t="s">
        <v>172</v>
      </c>
      <c r="D1426" s="163">
        <v>31.45</v>
      </c>
    </row>
    <row r="1427" spans="1:4" ht="9" customHeight="1" x14ac:dyDescent="0.3">
      <c r="A1427" s="161" t="s">
        <v>8025</v>
      </c>
      <c r="B1427" s="162" t="s">
        <v>8026</v>
      </c>
      <c r="C1427" s="161" t="s">
        <v>172</v>
      </c>
      <c r="D1427" s="163">
        <v>28.38</v>
      </c>
    </row>
    <row r="1428" spans="1:4" ht="9" customHeight="1" x14ac:dyDescent="0.3">
      <c r="A1428" s="161" t="s">
        <v>8027</v>
      </c>
      <c r="B1428" s="162" t="s">
        <v>8028</v>
      </c>
      <c r="C1428" s="161" t="s">
        <v>172</v>
      </c>
      <c r="D1428" s="163">
        <v>37.56</v>
      </c>
    </row>
    <row r="1429" spans="1:4" ht="9" customHeight="1" x14ac:dyDescent="0.3">
      <c r="A1429" s="161" t="s">
        <v>8029</v>
      </c>
      <c r="B1429" s="162" t="s">
        <v>8030</v>
      </c>
      <c r="C1429" s="161" t="s">
        <v>172</v>
      </c>
      <c r="D1429" s="163">
        <v>31.6</v>
      </c>
    </row>
    <row r="1430" spans="1:4" ht="9" customHeight="1" x14ac:dyDescent="0.3">
      <c r="A1430" s="161" t="s">
        <v>8031</v>
      </c>
      <c r="B1430" s="162" t="s">
        <v>8032</v>
      </c>
      <c r="C1430" s="161" t="s">
        <v>172</v>
      </c>
      <c r="D1430" s="163">
        <v>42.58</v>
      </c>
    </row>
    <row r="1431" spans="1:4" ht="9" customHeight="1" x14ac:dyDescent="0.3">
      <c r="A1431" s="161" t="s">
        <v>8033</v>
      </c>
      <c r="B1431" s="162" t="s">
        <v>8034</v>
      </c>
      <c r="C1431" s="161" t="s">
        <v>172</v>
      </c>
      <c r="D1431" s="163">
        <v>69.92</v>
      </c>
    </row>
    <row r="1432" spans="1:4" ht="9" customHeight="1" x14ac:dyDescent="0.3">
      <c r="A1432" s="161" t="s">
        <v>8035</v>
      </c>
      <c r="B1432" s="162" t="s">
        <v>8036</v>
      </c>
      <c r="C1432" s="161" t="s">
        <v>172</v>
      </c>
      <c r="D1432" s="163">
        <v>93.96</v>
      </c>
    </row>
    <row r="1433" spans="1:4" ht="9" customHeight="1" x14ac:dyDescent="0.3">
      <c r="A1433" s="161" t="s">
        <v>8037</v>
      </c>
      <c r="B1433" s="162" t="s">
        <v>8038</v>
      </c>
      <c r="C1433" s="161" t="s">
        <v>172</v>
      </c>
      <c r="D1433" s="163">
        <v>79.36</v>
      </c>
    </row>
    <row r="1434" spans="1:4" ht="9" customHeight="1" x14ac:dyDescent="0.3">
      <c r="A1434" s="161" t="s">
        <v>8039</v>
      </c>
      <c r="B1434" s="162" t="s">
        <v>8040</v>
      </c>
      <c r="C1434" s="161" t="s">
        <v>172</v>
      </c>
      <c r="D1434" s="163">
        <v>107.02</v>
      </c>
    </row>
    <row r="1435" spans="1:4" ht="9" customHeight="1" x14ac:dyDescent="0.3">
      <c r="A1435" s="161" t="s">
        <v>8041</v>
      </c>
      <c r="B1435" s="162" t="s">
        <v>8042</v>
      </c>
      <c r="C1435" s="161" t="s">
        <v>172</v>
      </c>
      <c r="D1435" s="163">
        <v>95.04</v>
      </c>
    </row>
    <row r="1436" spans="1:4" ht="9" customHeight="1" x14ac:dyDescent="0.3">
      <c r="A1436" s="161" t="s">
        <v>8043</v>
      </c>
      <c r="B1436" s="162" t="s">
        <v>8044</v>
      </c>
      <c r="C1436" s="161" t="s">
        <v>172</v>
      </c>
      <c r="D1436" s="163">
        <v>128.11000000000001</v>
      </c>
    </row>
    <row r="1437" spans="1:4" ht="9" customHeight="1" x14ac:dyDescent="0.3">
      <c r="A1437" s="161" t="s">
        <v>8045</v>
      </c>
      <c r="B1437" s="162" t="s">
        <v>8046</v>
      </c>
      <c r="C1437" s="161" t="s">
        <v>8047</v>
      </c>
      <c r="D1437" s="163">
        <v>112.54</v>
      </c>
    </row>
    <row r="1438" spans="1:4" ht="9" customHeight="1" x14ac:dyDescent="0.3">
      <c r="A1438" s="161" t="s">
        <v>8048</v>
      </c>
      <c r="B1438" s="162" t="s">
        <v>8049</v>
      </c>
      <c r="C1438" s="161" t="s">
        <v>8047</v>
      </c>
      <c r="D1438" s="163">
        <v>111.01</v>
      </c>
    </row>
    <row r="1439" spans="1:4" ht="9" customHeight="1" x14ac:dyDescent="0.3">
      <c r="A1439" s="161" t="s">
        <v>8052</v>
      </c>
      <c r="B1439" s="162" t="s">
        <v>26429</v>
      </c>
      <c r="C1439" s="161" t="s">
        <v>172</v>
      </c>
      <c r="D1439" s="163">
        <v>14261.64</v>
      </c>
    </row>
    <row r="1440" spans="1:4" ht="9" customHeight="1" x14ac:dyDescent="0.3">
      <c r="A1440" s="161" t="s">
        <v>8053</v>
      </c>
      <c r="B1440" s="162" t="s">
        <v>8054</v>
      </c>
      <c r="C1440" s="161" t="s">
        <v>2576</v>
      </c>
      <c r="D1440" s="163">
        <v>49.53</v>
      </c>
    </row>
    <row r="1441" spans="1:4" ht="9" customHeight="1" x14ac:dyDescent="0.3">
      <c r="A1441" s="161" t="s">
        <v>8055</v>
      </c>
      <c r="B1441" s="162" t="s">
        <v>26430</v>
      </c>
      <c r="C1441" s="161" t="s">
        <v>8047</v>
      </c>
      <c r="D1441" s="163">
        <v>4.05</v>
      </c>
    </row>
    <row r="1442" spans="1:4" ht="9" customHeight="1" x14ac:dyDescent="0.3">
      <c r="A1442" s="161" t="s">
        <v>8056</v>
      </c>
      <c r="B1442" s="162" t="s">
        <v>23839</v>
      </c>
      <c r="C1442" s="161" t="s">
        <v>8047</v>
      </c>
      <c r="D1442" s="163">
        <v>43.24</v>
      </c>
    </row>
    <row r="1443" spans="1:4" ht="9" customHeight="1" x14ac:dyDescent="0.3">
      <c r="A1443" s="161" t="s">
        <v>8057</v>
      </c>
      <c r="B1443" s="162" t="s">
        <v>26431</v>
      </c>
      <c r="C1443" s="161" t="s">
        <v>172</v>
      </c>
      <c r="D1443" s="163">
        <v>7537.57</v>
      </c>
    </row>
    <row r="1444" spans="1:4" ht="9" customHeight="1" x14ac:dyDescent="0.3">
      <c r="A1444" s="161" t="s">
        <v>8058</v>
      </c>
      <c r="B1444" s="162" t="s">
        <v>8059</v>
      </c>
      <c r="C1444" s="161" t="s">
        <v>8047</v>
      </c>
      <c r="D1444" s="163">
        <v>110.63</v>
      </c>
    </row>
    <row r="1445" spans="1:4" ht="9" customHeight="1" x14ac:dyDescent="0.3">
      <c r="A1445" s="161" t="s">
        <v>8073</v>
      </c>
      <c r="B1445" s="162" t="s">
        <v>26432</v>
      </c>
      <c r="C1445" s="161" t="s">
        <v>8047</v>
      </c>
      <c r="D1445" s="163">
        <v>31.4</v>
      </c>
    </row>
    <row r="1446" spans="1:4" ht="9" customHeight="1" x14ac:dyDescent="0.3">
      <c r="A1446" s="161" t="s">
        <v>8060</v>
      </c>
      <c r="B1446" s="162" t="s">
        <v>8061</v>
      </c>
      <c r="C1446" s="161" t="s">
        <v>172</v>
      </c>
      <c r="D1446" s="163">
        <v>455.36</v>
      </c>
    </row>
    <row r="1447" spans="1:4" ht="9" customHeight="1" x14ac:dyDescent="0.3">
      <c r="A1447" s="161" t="s">
        <v>8062</v>
      </c>
      <c r="B1447" s="162" t="s">
        <v>23840</v>
      </c>
      <c r="C1447" s="161" t="s">
        <v>172</v>
      </c>
      <c r="D1447" s="163">
        <v>103240.47</v>
      </c>
    </row>
    <row r="1448" spans="1:4" ht="9" customHeight="1" x14ac:dyDescent="0.3">
      <c r="A1448" s="161" t="s">
        <v>8063</v>
      </c>
      <c r="B1448" s="162" t="s">
        <v>23841</v>
      </c>
      <c r="C1448" s="161" t="s">
        <v>172</v>
      </c>
      <c r="D1448" s="163">
        <v>171531.47</v>
      </c>
    </row>
    <row r="1449" spans="1:4" ht="9" customHeight="1" x14ac:dyDescent="0.3">
      <c r="A1449" s="161" t="s">
        <v>8064</v>
      </c>
      <c r="B1449" s="162" t="s">
        <v>23842</v>
      </c>
      <c r="C1449" s="161" t="s">
        <v>172</v>
      </c>
      <c r="D1449" s="163">
        <v>62934.12</v>
      </c>
    </row>
    <row r="1450" spans="1:4" ht="9" customHeight="1" x14ac:dyDescent="0.3">
      <c r="A1450" s="161" t="s">
        <v>8065</v>
      </c>
      <c r="B1450" s="162" t="s">
        <v>23843</v>
      </c>
      <c r="C1450" s="161" t="s">
        <v>172</v>
      </c>
      <c r="D1450" s="163">
        <v>73727.460000000006</v>
      </c>
    </row>
    <row r="1451" spans="1:4" ht="9" customHeight="1" x14ac:dyDescent="0.3">
      <c r="A1451" s="161" t="s">
        <v>8066</v>
      </c>
      <c r="B1451" s="162" t="s">
        <v>8067</v>
      </c>
      <c r="C1451" s="161" t="s">
        <v>172</v>
      </c>
      <c r="D1451" s="163">
        <v>183661.83</v>
      </c>
    </row>
    <row r="1452" spans="1:4" ht="9" customHeight="1" x14ac:dyDescent="0.3">
      <c r="A1452" s="161" t="s">
        <v>8068</v>
      </c>
      <c r="B1452" s="162" t="s">
        <v>23844</v>
      </c>
      <c r="C1452" s="161" t="s">
        <v>172</v>
      </c>
      <c r="D1452" s="163">
        <v>116801.71</v>
      </c>
    </row>
    <row r="1453" spans="1:4" ht="9" customHeight="1" x14ac:dyDescent="0.3">
      <c r="A1453" s="161" t="s">
        <v>8069</v>
      </c>
      <c r="B1453" s="162" t="s">
        <v>8070</v>
      </c>
      <c r="C1453" s="161" t="s">
        <v>172</v>
      </c>
      <c r="D1453" s="163">
        <v>105398.98</v>
      </c>
    </row>
    <row r="1454" spans="1:4" ht="9" customHeight="1" x14ac:dyDescent="0.3">
      <c r="A1454" s="161" t="s">
        <v>8071</v>
      </c>
      <c r="B1454" s="162" t="s">
        <v>8072</v>
      </c>
      <c r="C1454" s="161" t="s">
        <v>5571</v>
      </c>
      <c r="D1454" s="163">
        <v>141.94</v>
      </c>
    </row>
    <row r="1455" spans="1:4" ht="9" customHeight="1" x14ac:dyDescent="0.3">
      <c r="A1455" s="161" t="s">
        <v>8074</v>
      </c>
      <c r="B1455" s="162" t="s">
        <v>8075</v>
      </c>
      <c r="C1455" s="161" t="s">
        <v>172</v>
      </c>
      <c r="D1455" s="163">
        <v>63669.23</v>
      </c>
    </row>
    <row r="1456" spans="1:4" ht="9" customHeight="1" x14ac:dyDescent="0.3">
      <c r="A1456" s="161" t="s">
        <v>8076</v>
      </c>
      <c r="B1456" s="162" t="s">
        <v>8077</v>
      </c>
      <c r="C1456" s="161" t="s">
        <v>172</v>
      </c>
      <c r="D1456" s="163">
        <v>115651.33</v>
      </c>
    </row>
    <row r="1457" spans="1:4" ht="18" customHeight="1" x14ac:dyDescent="0.3">
      <c r="A1457" s="161" t="s">
        <v>8078</v>
      </c>
      <c r="B1457" s="162" t="s">
        <v>8079</v>
      </c>
      <c r="C1457" s="161" t="s">
        <v>172</v>
      </c>
      <c r="D1457" s="163">
        <v>32403.83</v>
      </c>
    </row>
    <row r="1458" spans="1:4" ht="18" customHeight="1" x14ac:dyDescent="0.3">
      <c r="A1458" s="161" t="s">
        <v>8080</v>
      </c>
      <c r="B1458" s="162" t="s">
        <v>8081</v>
      </c>
      <c r="C1458" s="161" t="s">
        <v>172</v>
      </c>
      <c r="D1458" s="163">
        <v>44904.97</v>
      </c>
    </row>
    <row r="1459" spans="1:4" ht="18" customHeight="1" x14ac:dyDescent="0.3">
      <c r="A1459" s="161" t="s">
        <v>8082</v>
      </c>
      <c r="B1459" s="162" t="s">
        <v>8083</v>
      </c>
      <c r="C1459" s="161" t="s">
        <v>172</v>
      </c>
      <c r="D1459" s="163">
        <v>127112.68</v>
      </c>
    </row>
    <row r="1460" spans="1:4" ht="18" customHeight="1" x14ac:dyDescent="0.3">
      <c r="A1460" s="161" t="s">
        <v>8084</v>
      </c>
      <c r="B1460" s="162" t="s">
        <v>8085</v>
      </c>
      <c r="C1460" s="161" t="s">
        <v>172</v>
      </c>
      <c r="D1460" s="163">
        <v>89764</v>
      </c>
    </row>
    <row r="1461" spans="1:4" ht="18" customHeight="1" x14ac:dyDescent="0.3">
      <c r="A1461" s="161" t="s">
        <v>8086</v>
      </c>
      <c r="B1461" s="162" t="s">
        <v>8087</v>
      </c>
      <c r="C1461" s="161" t="s">
        <v>172</v>
      </c>
      <c r="D1461" s="163">
        <v>57773.04</v>
      </c>
    </row>
    <row r="1462" spans="1:4" ht="18" customHeight="1" x14ac:dyDescent="0.3">
      <c r="A1462" s="161" t="s">
        <v>8088</v>
      </c>
      <c r="B1462" s="162" t="s">
        <v>23845</v>
      </c>
      <c r="C1462" s="161" t="s">
        <v>2576</v>
      </c>
      <c r="D1462" s="163">
        <v>155.61000000000001</v>
      </c>
    </row>
    <row r="1463" spans="1:4" ht="18" customHeight="1" x14ac:dyDescent="0.3">
      <c r="A1463" s="161" t="s">
        <v>8089</v>
      </c>
      <c r="B1463" s="162" t="s">
        <v>8090</v>
      </c>
      <c r="C1463" s="161" t="s">
        <v>172</v>
      </c>
      <c r="D1463" s="163">
        <v>32573.8</v>
      </c>
    </row>
    <row r="1464" spans="1:4" ht="9" customHeight="1" x14ac:dyDescent="0.3">
      <c r="A1464" s="161" t="s">
        <v>8091</v>
      </c>
      <c r="B1464" s="162" t="s">
        <v>8092</v>
      </c>
      <c r="C1464" s="161" t="s">
        <v>172</v>
      </c>
      <c r="D1464" s="163">
        <v>19656.919999999998</v>
      </c>
    </row>
    <row r="1465" spans="1:4" ht="9" customHeight="1" x14ac:dyDescent="0.3">
      <c r="A1465" s="161" t="s">
        <v>8093</v>
      </c>
      <c r="B1465" s="162" t="s">
        <v>23846</v>
      </c>
      <c r="C1465" s="161" t="s">
        <v>172</v>
      </c>
      <c r="D1465" s="163">
        <v>12568.74</v>
      </c>
    </row>
    <row r="1466" spans="1:4" ht="9" customHeight="1" x14ac:dyDescent="0.3">
      <c r="A1466" s="161" t="s">
        <v>8094</v>
      </c>
      <c r="B1466" s="162" t="s">
        <v>23847</v>
      </c>
      <c r="C1466" s="161" t="s">
        <v>172</v>
      </c>
      <c r="D1466" s="163">
        <v>20690.86</v>
      </c>
    </row>
    <row r="1467" spans="1:4" ht="9" customHeight="1" x14ac:dyDescent="0.3">
      <c r="A1467" s="161" t="s">
        <v>8095</v>
      </c>
      <c r="B1467" s="162" t="s">
        <v>8096</v>
      </c>
      <c r="C1467" s="161" t="s">
        <v>172</v>
      </c>
      <c r="D1467" s="163">
        <v>45710.02</v>
      </c>
    </row>
    <row r="1468" spans="1:4" ht="9" customHeight="1" x14ac:dyDescent="0.3">
      <c r="A1468" s="161" t="s">
        <v>8097</v>
      </c>
      <c r="B1468" s="162" t="s">
        <v>8098</v>
      </c>
      <c r="C1468" s="161" t="s">
        <v>172</v>
      </c>
      <c r="D1468" s="163">
        <v>35941.199999999997</v>
      </c>
    </row>
    <row r="1469" spans="1:4" ht="9" customHeight="1" x14ac:dyDescent="0.3">
      <c r="A1469" s="161" t="s">
        <v>8099</v>
      </c>
      <c r="B1469" s="162" t="s">
        <v>8100</v>
      </c>
      <c r="C1469" s="161" t="s">
        <v>172</v>
      </c>
      <c r="D1469" s="163">
        <v>21286.6</v>
      </c>
    </row>
    <row r="1470" spans="1:4" ht="9" customHeight="1" x14ac:dyDescent="0.3">
      <c r="A1470" s="161" t="s">
        <v>8101</v>
      </c>
      <c r="B1470" s="162" t="s">
        <v>8102</v>
      </c>
      <c r="C1470" s="161" t="s">
        <v>172</v>
      </c>
      <c r="D1470" s="163">
        <v>16327.87</v>
      </c>
    </row>
    <row r="1471" spans="1:4" ht="9" customHeight="1" x14ac:dyDescent="0.3">
      <c r="A1471" s="161" t="s">
        <v>8050</v>
      </c>
      <c r="B1471" s="162" t="s">
        <v>26433</v>
      </c>
      <c r="C1471" s="161" t="s">
        <v>8047</v>
      </c>
      <c r="D1471" s="163">
        <v>3.05</v>
      </c>
    </row>
    <row r="1472" spans="1:4" ht="9" customHeight="1" x14ac:dyDescent="0.3">
      <c r="A1472" s="161" t="s">
        <v>8103</v>
      </c>
      <c r="B1472" s="162" t="s">
        <v>8104</v>
      </c>
      <c r="C1472" s="161" t="s">
        <v>172</v>
      </c>
      <c r="D1472" s="163">
        <v>1811.13</v>
      </c>
    </row>
    <row r="1473" spans="1:4" ht="9" customHeight="1" x14ac:dyDescent="0.3">
      <c r="A1473" s="161" t="s">
        <v>8051</v>
      </c>
      <c r="B1473" s="162" t="s">
        <v>26434</v>
      </c>
      <c r="C1473" s="161" t="s">
        <v>8047</v>
      </c>
      <c r="D1473" s="163">
        <v>15.29</v>
      </c>
    </row>
    <row r="1474" spans="1:4" ht="9" customHeight="1" x14ac:dyDescent="0.3">
      <c r="A1474" s="161" t="s">
        <v>8105</v>
      </c>
      <c r="B1474" s="162" t="s">
        <v>8106</v>
      </c>
      <c r="C1474" s="161" t="s">
        <v>5571</v>
      </c>
      <c r="D1474" s="163">
        <v>3.41</v>
      </c>
    </row>
    <row r="1475" spans="1:4" ht="9" customHeight="1" x14ac:dyDescent="0.3">
      <c r="A1475" s="161" t="s">
        <v>8107</v>
      </c>
      <c r="B1475" s="162" t="s">
        <v>8108</v>
      </c>
      <c r="C1475" s="161" t="s">
        <v>5571</v>
      </c>
      <c r="D1475" s="163">
        <v>3164.63</v>
      </c>
    </row>
    <row r="1476" spans="1:4" ht="9" customHeight="1" x14ac:dyDescent="0.3">
      <c r="A1476" s="161" t="s">
        <v>8109</v>
      </c>
      <c r="B1476" s="162" t="s">
        <v>8110</v>
      </c>
      <c r="C1476" s="161" t="s">
        <v>5571</v>
      </c>
      <c r="D1476" s="163">
        <v>725.29</v>
      </c>
    </row>
    <row r="1477" spans="1:4" ht="9" customHeight="1" x14ac:dyDescent="0.3">
      <c r="A1477" s="161" t="s">
        <v>8111</v>
      </c>
      <c r="B1477" s="162" t="s">
        <v>8112</v>
      </c>
      <c r="C1477" s="161" t="s">
        <v>5571</v>
      </c>
      <c r="D1477" s="163">
        <v>665.5</v>
      </c>
    </row>
    <row r="1478" spans="1:4" ht="9" customHeight="1" x14ac:dyDescent="0.3">
      <c r="A1478" s="161" t="s">
        <v>8113</v>
      </c>
      <c r="B1478" s="162" t="s">
        <v>8114</v>
      </c>
      <c r="C1478" s="161" t="s">
        <v>5571</v>
      </c>
      <c r="D1478" s="163">
        <v>563.55999999999995</v>
      </c>
    </row>
    <row r="1479" spans="1:4" ht="9" customHeight="1" x14ac:dyDescent="0.3">
      <c r="A1479" s="161" t="s">
        <v>8115</v>
      </c>
      <c r="B1479" s="162" t="s">
        <v>8116</v>
      </c>
      <c r="C1479" s="161" t="s">
        <v>5571</v>
      </c>
      <c r="D1479" s="163">
        <v>459.93</v>
      </c>
    </row>
    <row r="1480" spans="1:4" ht="9" customHeight="1" x14ac:dyDescent="0.3">
      <c r="A1480" s="161" t="s">
        <v>8117</v>
      </c>
      <c r="B1480" s="162" t="s">
        <v>8118</v>
      </c>
      <c r="C1480" s="161" t="s">
        <v>5571</v>
      </c>
      <c r="D1480" s="163">
        <v>483.15</v>
      </c>
    </row>
    <row r="1481" spans="1:4" ht="9" customHeight="1" x14ac:dyDescent="0.3">
      <c r="A1481" s="161" t="s">
        <v>8119</v>
      </c>
      <c r="B1481" s="162" t="s">
        <v>8120</v>
      </c>
      <c r="C1481" s="161" t="s">
        <v>5571</v>
      </c>
      <c r="D1481" s="163">
        <v>358.83</v>
      </c>
    </row>
    <row r="1482" spans="1:4" ht="9" customHeight="1" x14ac:dyDescent="0.3">
      <c r="A1482" s="161" t="s">
        <v>8121</v>
      </c>
      <c r="B1482" s="162" t="s">
        <v>8122</v>
      </c>
      <c r="C1482" s="161" t="s">
        <v>5571</v>
      </c>
      <c r="D1482" s="163">
        <v>569.89</v>
      </c>
    </row>
    <row r="1483" spans="1:4" ht="9" customHeight="1" x14ac:dyDescent="0.3">
      <c r="A1483" s="161" t="s">
        <v>8123</v>
      </c>
      <c r="B1483" s="162" t="s">
        <v>8124</v>
      </c>
      <c r="C1483" s="161" t="s">
        <v>5571</v>
      </c>
      <c r="D1483" s="163">
        <v>436.49</v>
      </c>
    </row>
    <row r="1484" spans="1:4" ht="9" customHeight="1" x14ac:dyDescent="0.3">
      <c r="A1484" s="161" t="s">
        <v>8125</v>
      </c>
      <c r="B1484" s="162" t="s">
        <v>8126</v>
      </c>
      <c r="C1484" s="161" t="s">
        <v>5571</v>
      </c>
      <c r="D1484" s="163">
        <v>444.28</v>
      </c>
    </row>
    <row r="1485" spans="1:4" ht="9" customHeight="1" x14ac:dyDescent="0.3">
      <c r="A1485" s="161" t="s">
        <v>8127</v>
      </c>
      <c r="B1485" s="162" t="s">
        <v>8128</v>
      </c>
      <c r="C1485" s="161" t="s">
        <v>5571</v>
      </c>
      <c r="D1485" s="163">
        <v>307.92</v>
      </c>
    </row>
    <row r="1486" spans="1:4" ht="9" customHeight="1" x14ac:dyDescent="0.3">
      <c r="A1486" s="161" t="s">
        <v>8129</v>
      </c>
      <c r="B1486" s="162" t="s">
        <v>8130</v>
      </c>
      <c r="C1486" s="161" t="s">
        <v>5571</v>
      </c>
      <c r="D1486" s="163">
        <v>366.55</v>
      </c>
    </row>
    <row r="1487" spans="1:4" ht="9" customHeight="1" x14ac:dyDescent="0.3">
      <c r="A1487" s="161" t="s">
        <v>8131</v>
      </c>
      <c r="B1487" s="162" t="s">
        <v>8132</v>
      </c>
      <c r="C1487" s="161" t="s">
        <v>5571</v>
      </c>
      <c r="D1487" s="163">
        <v>209.43</v>
      </c>
    </row>
    <row r="1488" spans="1:4" ht="9" customHeight="1" x14ac:dyDescent="0.3">
      <c r="A1488" s="161" t="s">
        <v>8133</v>
      </c>
      <c r="B1488" s="162" t="s">
        <v>8134</v>
      </c>
      <c r="C1488" s="161" t="s">
        <v>5571</v>
      </c>
      <c r="D1488" s="163">
        <v>448.04</v>
      </c>
    </row>
    <row r="1489" spans="1:4" ht="9" customHeight="1" x14ac:dyDescent="0.3">
      <c r="A1489" s="161" t="s">
        <v>8135</v>
      </c>
      <c r="B1489" s="162" t="s">
        <v>8136</v>
      </c>
      <c r="C1489" s="161" t="s">
        <v>5571</v>
      </c>
      <c r="D1489" s="163">
        <v>346.45</v>
      </c>
    </row>
    <row r="1490" spans="1:4" ht="9" customHeight="1" x14ac:dyDescent="0.3">
      <c r="A1490" s="161" t="s">
        <v>8137</v>
      </c>
      <c r="B1490" s="162" t="s">
        <v>8138</v>
      </c>
      <c r="C1490" s="161" t="s">
        <v>5571</v>
      </c>
      <c r="D1490" s="163">
        <v>342.29</v>
      </c>
    </row>
    <row r="1491" spans="1:4" ht="9" customHeight="1" x14ac:dyDescent="0.3">
      <c r="A1491" s="161" t="s">
        <v>8139</v>
      </c>
      <c r="B1491" s="162" t="s">
        <v>8140</v>
      </c>
      <c r="C1491" s="161" t="s">
        <v>5571</v>
      </c>
      <c r="D1491" s="163">
        <v>213.64</v>
      </c>
    </row>
    <row r="1492" spans="1:4" ht="9" customHeight="1" x14ac:dyDescent="0.3">
      <c r="A1492" s="161" t="s">
        <v>8141</v>
      </c>
      <c r="B1492" s="162" t="s">
        <v>8142</v>
      </c>
      <c r="C1492" s="161" t="s">
        <v>5571</v>
      </c>
      <c r="D1492" s="163">
        <v>396.38</v>
      </c>
    </row>
    <row r="1493" spans="1:4" ht="9" customHeight="1" x14ac:dyDescent="0.3">
      <c r="A1493" s="161" t="s">
        <v>8143</v>
      </c>
      <c r="B1493" s="162" t="s">
        <v>8144</v>
      </c>
      <c r="C1493" s="161" t="s">
        <v>5571</v>
      </c>
      <c r="D1493" s="163">
        <v>279.68</v>
      </c>
    </row>
    <row r="1494" spans="1:4" ht="9" customHeight="1" x14ac:dyDescent="0.3">
      <c r="A1494" s="161" t="s">
        <v>8145</v>
      </c>
      <c r="B1494" s="162" t="s">
        <v>8146</v>
      </c>
      <c r="C1494" s="161" t="s">
        <v>5571</v>
      </c>
      <c r="D1494" s="163">
        <v>370.08</v>
      </c>
    </row>
    <row r="1495" spans="1:4" ht="9" customHeight="1" x14ac:dyDescent="0.3">
      <c r="A1495" s="161" t="s">
        <v>8147</v>
      </c>
      <c r="B1495" s="162" t="s">
        <v>8148</v>
      </c>
      <c r="C1495" s="161" t="s">
        <v>5571</v>
      </c>
      <c r="D1495" s="163">
        <v>244.97</v>
      </c>
    </row>
    <row r="1496" spans="1:4" ht="9" customHeight="1" x14ac:dyDescent="0.3">
      <c r="A1496" s="161" t="s">
        <v>8149</v>
      </c>
      <c r="B1496" s="162" t="s">
        <v>8150</v>
      </c>
      <c r="C1496" s="161" t="s">
        <v>5571</v>
      </c>
      <c r="D1496" s="163">
        <v>440.5</v>
      </c>
    </row>
    <row r="1497" spans="1:4" ht="9" customHeight="1" x14ac:dyDescent="0.3">
      <c r="A1497" s="161" t="s">
        <v>8151</v>
      </c>
      <c r="B1497" s="162" t="s">
        <v>8152</v>
      </c>
      <c r="C1497" s="161" t="s">
        <v>5571</v>
      </c>
      <c r="D1497" s="163">
        <v>331.54</v>
      </c>
    </row>
    <row r="1498" spans="1:4" ht="9" customHeight="1" x14ac:dyDescent="0.3">
      <c r="A1498" s="161" t="s">
        <v>8153</v>
      </c>
      <c r="B1498" s="162" t="s">
        <v>8154</v>
      </c>
      <c r="C1498" s="161" t="s">
        <v>5571</v>
      </c>
      <c r="D1498" s="163">
        <v>416.8</v>
      </c>
    </row>
    <row r="1499" spans="1:4" ht="9" customHeight="1" x14ac:dyDescent="0.3">
      <c r="A1499" s="161" t="s">
        <v>8155</v>
      </c>
      <c r="B1499" s="162" t="s">
        <v>8156</v>
      </c>
      <c r="C1499" s="161" t="s">
        <v>5571</v>
      </c>
      <c r="D1499" s="163">
        <v>302.39</v>
      </c>
    </row>
    <row r="1500" spans="1:4" ht="9" customHeight="1" x14ac:dyDescent="0.3">
      <c r="A1500" s="161" t="s">
        <v>8157</v>
      </c>
      <c r="B1500" s="162" t="s">
        <v>8158</v>
      </c>
      <c r="C1500" s="161" t="s">
        <v>5571</v>
      </c>
      <c r="D1500" s="163">
        <v>397.89</v>
      </c>
    </row>
    <row r="1501" spans="1:4" ht="9" customHeight="1" x14ac:dyDescent="0.3">
      <c r="A1501" s="161" t="s">
        <v>8159</v>
      </c>
      <c r="B1501" s="162" t="s">
        <v>8160</v>
      </c>
      <c r="C1501" s="161" t="s">
        <v>5571</v>
      </c>
      <c r="D1501" s="163">
        <v>279.18</v>
      </c>
    </row>
    <row r="1502" spans="1:4" ht="9" customHeight="1" x14ac:dyDescent="0.3">
      <c r="A1502" s="161" t="s">
        <v>8161</v>
      </c>
      <c r="B1502" s="162" t="s">
        <v>8162</v>
      </c>
      <c r="C1502" s="161" t="s">
        <v>5571</v>
      </c>
      <c r="D1502" s="163">
        <v>382.61</v>
      </c>
    </row>
    <row r="1503" spans="1:4" ht="9" customHeight="1" x14ac:dyDescent="0.3">
      <c r="A1503" s="161" t="s">
        <v>8163</v>
      </c>
      <c r="B1503" s="162" t="s">
        <v>8164</v>
      </c>
      <c r="C1503" s="161" t="s">
        <v>5571</v>
      </c>
      <c r="D1503" s="163">
        <v>260.39</v>
      </c>
    </row>
    <row r="1504" spans="1:4" ht="9" customHeight="1" x14ac:dyDescent="0.3">
      <c r="A1504" s="161" t="s">
        <v>8165</v>
      </c>
      <c r="B1504" s="162" t="s">
        <v>8166</v>
      </c>
      <c r="C1504" s="161" t="s">
        <v>5571</v>
      </c>
      <c r="D1504" s="163">
        <v>3388.54</v>
      </c>
    </row>
    <row r="1505" spans="1:4" ht="9" customHeight="1" x14ac:dyDescent="0.3">
      <c r="A1505" s="161" t="s">
        <v>8167</v>
      </c>
      <c r="B1505" s="162" t="s">
        <v>8168</v>
      </c>
      <c r="C1505" s="161" t="s">
        <v>5571</v>
      </c>
      <c r="D1505" s="163">
        <v>10681.68</v>
      </c>
    </row>
    <row r="1506" spans="1:4" ht="9" customHeight="1" x14ac:dyDescent="0.3">
      <c r="A1506" s="161" t="s">
        <v>8169</v>
      </c>
      <c r="B1506" s="162" t="s">
        <v>8170</v>
      </c>
      <c r="C1506" s="161" t="s">
        <v>5571</v>
      </c>
      <c r="D1506" s="163">
        <v>0</v>
      </c>
    </row>
    <row r="1507" spans="1:4" ht="18" customHeight="1" x14ac:dyDescent="0.3">
      <c r="A1507" s="161" t="s">
        <v>8171</v>
      </c>
      <c r="B1507" s="162" t="s">
        <v>8172</v>
      </c>
      <c r="C1507" s="161" t="s">
        <v>5571</v>
      </c>
      <c r="D1507" s="163">
        <v>557.58000000000004</v>
      </c>
    </row>
    <row r="1508" spans="1:4" ht="9" customHeight="1" x14ac:dyDescent="0.3">
      <c r="A1508" s="161" t="s">
        <v>8173</v>
      </c>
      <c r="B1508" s="162" t="s">
        <v>8174</v>
      </c>
      <c r="C1508" s="161" t="s">
        <v>5571</v>
      </c>
      <c r="D1508" s="163">
        <v>420.8</v>
      </c>
    </row>
    <row r="1509" spans="1:4" ht="18" customHeight="1" x14ac:dyDescent="0.3">
      <c r="A1509" s="161" t="s">
        <v>8175</v>
      </c>
      <c r="B1509" s="162" t="s">
        <v>8176</v>
      </c>
      <c r="C1509" s="161" t="s">
        <v>5571</v>
      </c>
      <c r="D1509" s="163">
        <v>476.04</v>
      </c>
    </row>
    <row r="1510" spans="1:4" ht="18" customHeight="1" x14ac:dyDescent="0.3">
      <c r="A1510" s="161" t="s">
        <v>8177</v>
      </c>
      <c r="B1510" s="162" t="s">
        <v>8178</v>
      </c>
      <c r="C1510" s="161" t="s">
        <v>5571</v>
      </c>
      <c r="D1510" s="163">
        <v>505.42</v>
      </c>
    </row>
    <row r="1511" spans="1:4" ht="18" customHeight="1" x14ac:dyDescent="0.3">
      <c r="A1511" s="161" t="s">
        <v>8179</v>
      </c>
      <c r="B1511" s="162" t="s">
        <v>8180</v>
      </c>
      <c r="C1511" s="161" t="s">
        <v>5571</v>
      </c>
      <c r="D1511" s="163">
        <v>538.21</v>
      </c>
    </row>
    <row r="1512" spans="1:4" ht="18" customHeight="1" x14ac:dyDescent="0.3">
      <c r="A1512" s="161" t="s">
        <v>8181</v>
      </c>
      <c r="B1512" s="162" t="s">
        <v>8182</v>
      </c>
      <c r="C1512" s="161" t="s">
        <v>5571</v>
      </c>
      <c r="D1512" s="163">
        <v>574.86</v>
      </c>
    </row>
    <row r="1513" spans="1:4" ht="18" customHeight="1" x14ac:dyDescent="0.3">
      <c r="A1513" s="161" t="s">
        <v>8183</v>
      </c>
      <c r="B1513" s="162" t="s">
        <v>8184</v>
      </c>
      <c r="C1513" s="161" t="s">
        <v>5571</v>
      </c>
      <c r="D1513" s="163">
        <v>615.83000000000004</v>
      </c>
    </row>
    <row r="1514" spans="1:4" ht="18" customHeight="1" x14ac:dyDescent="0.3">
      <c r="A1514" s="161" t="s">
        <v>8185</v>
      </c>
      <c r="B1514" s="162" t="s">
        <v>8186</v>
      </c>
      <c r="C1514" s="161" t="s">
        <v>5571</v>
      </c>
      <c r="D1514" s="163">
        <v>661.61</v>
      </c>
    </row>
    <row r="1515" spans="1:4" ht="18" customHeight="1" x14ac:dyDescent="0.3">
      <c r="A1515" s="161" t="s">
        <v>8187</v>
      </c>
      <c r="B1515" s="162" t="s">
        <v>8188</v>
      </c>
      <c r="C1515" s="161" t="s">
        <v>5571</v>
      </c>
      <c r="D1515" s="163">
        <v>725.1</v>
      </c>
    </row>
    <row r="1516" spans="1:4" ht="18" customHeight="1" x14ac:dyDescent="0.3">
      <c r="A1516" s="161" t="s">
        <v>8189</v>
      </c>
      <c r="B1516" s="162" t="s">
        <v>8190</v>
      </c>
      <c r="C1516" s="161" t="s">
        <v>5571</v>
      </c>
      <c r="D1516" s="163">
        <v>247.18</v>
      </c>
    </row>
    <row r="1517" spans="1:4" ht="18" customHeight="1" x14ac:dyDescent="0.3">
      <c r="A1517" s="161" t="s">
        <v>8191</v>
      </c>
      <c r="B1517" s="162" t="s">
        <v>8192</v>
      </c>
      <c r="C1517" s="161" t="s">
        <v>5571</v>
      </c>
      <c r="D1517" s="163">
        <v>386.15</v>
      </c>
    </row>
    <row r="1518" spans="1:4" ht="18" customHeight="1" x14ac:dyDescent="0.3">
      <c r="A1518" s="161" t="s">
        <v>8193</v>
      </c>
      <c r="B1518" s="162" t="s">
        <v>8194</v>
      </c>
      <c r="C1518" s="161" t="s">
        <v>5571</v>
      </c>
      <c r="D1518" s="163">
        <v>522</v>
      </c>
    </row>
    <row r="1519" spans="1:4" ht="9" customHeight="1" x14ac:dyDescent="0.3">
      <c r="A1519" s="161" t="s">
        <v>8195</v>
      </c>
      <c r="B1519" s="162" t="s">
        <v>8196</v>
      </c>
      <c r="C1519" s="161" t="s">
        <v>5571</v>
      </c>
      <c r="D1519" s="163">
        <v>556.69000000000005</v>
      </c>
    </row>
    <row r="1520" spans="1:4" ht="9" customHeight="1" x14ac:dyDescent="0.3">
      <c r="A1520" s="161" t="s">
        <v>8197</v>
      </c>
      <c r="B1520" s="162" t="s">
        <v>8198</v>
      </c>
      <c r="C1520" s="161" t="s">
        <v>5571</v>
      </c>
      <c r="D1520" s="163">
        <v>423.96</v>
      </c>
    </row>
    <row r="1521" spans="1:4" ht="9" customHeight="1" x14ac:dyDescent="0.3">
      <c r="A1521" s="161" t="s">
        <v>8199</v>
      </c>
      <c r="B1521" s="162" t="s">
        <v>8200</v>
      </c>
      <c r="C1521" s="161" t="s">
        <v>5571</v>
      </c>
      <c r="D1521" s="163">
        <v>433.81</v>
      </c>
    </row>
    <row r="1522" spans="1:4" ht="9" customHeight="1" x14ac:dyDescent="0.3">
      <c r="A1522" s="161" t="s">
        <v>8201</v>
      </c>
      <c r="B1522" s="162" t="s">
        <v>8202</v>
      </c>
      <c r="C1522" s="161" t="s">
        <v>5571</v>
      </c>
      <c r="D1522" s="163">
        <v>458.13</v>
      </c>
    </row>
    <row r="1523" spans="1:4" ht="9" customHeight="1" x14ac:dyDescent="0.3">
      <c r="A1523" s="161" t="s">
        <v>8203</v>
      </c>
      <c r="B1523" s="162" t="s">
        <v>8204</v>
      </c>
      <c r="C1523" s="161" t="s">
        <v>5571</v>
      </c>
      <c r="D1523" s="163">
        <v>485.26</v>
      </c>
    </row>
    <row r="1524" spans="1:4" ht="9" customHeight="1" x14ac:dyDescent="0.3">
      <c r="A1524" s="161" t="s">
        <v>8205</v>
      </c>
      <c r="B1524" s="162" t="s">
        <v>8206</v>
      </c>
      <c r="C1524" s="161" t="s">
        <v>5571</v>
      </c>
      <c r="D1524" s="163">
        <v>848.89</v>
      </c>
    </row>
    <row r="1525" spans="1:4" ht="9" customHeight="1" x14ac:dyDescent="0.3">
      <c r="A1525" s="161" t="s">
        <v>8207</v>
      </c>
      <c r="B1525" s="162" t="s">
        <v>8208</v>
      </c>
      <c r="C1525" s="161" t="s">
        <v>5571</v>
      </c>
      <c r="D1525" s="163">
        <v>916.07</v>
      </c>
    </row>
    <row r="1526" spans="1:4" ht="9" customHeight="1" x14ac:dyDescent="0.3">
      <c r="A1526" s="161" t="s">
        <v>8209</v>
      </c>
      <c r="B1526" s="162" t="s">
        <v>8210</v>
      </c>
      <c r="C1526" s="161" t="s">
        <v>5571</v>
      </c>
      <c r="D1526" s="163">
        <v>421.68</v>
      </c>
    </row>
    <row r="1527" spans="1:4" ht="9" customHeight="1" x14ac:dyDescent="0.3">
      <c r="A1527" s="161" t="s">
        <v>8211</v>
      </c>
      <c r="B1527" s="162" t="s">
        <v>8212</v>
      </c>
      <c r="C1527" s="161" t="s">
        <v>5571</v>
      </c>
      <c r="D1527" s="163">
        <v>284.91000000000003</v>
      </c>
    </row>
    <row r="1528" spans="1:4" ht="9" customHeight="1" x14ac:dyDescent="0.3">
      <c r="A1528" s="161" t="s">
        <v>8213</v>
      </c>
      <c r="B1528" s="162" t="s">
        <v>8214</v>
      </c>
      <c r="C1528" s="161" t="s">
        <v>5571</v>
      </c>
      <c r="D1528" s="163">
        <v>438.66</v>
      </c>
    </row>
    <row r="1529" spans="1:4" ht="9" customHeight="1" x14ac:dyDescent="0.3">
      <c r="A1529" s="161" t="s">
        <v>8215</v>
      </c>
      <c r="B1529" s="162" t="s">
        <v>8216</v>
      </c>
      <c r="C1529" s="161" t="s">
        <v>5571</v>
      </c>
      <c r="D1529" s="163">
        <v>303.97000000000003</v>
      </c>
    </row>
    <row r="1530" spans="1:4" ht="9" customHeight="1" x14ac:dyDescent="0.3">
      <c r="A1530" s="161" t="s">
        <v>8217</v>
      </c>
      <c r="B1530" s="162" t="s">
        <v>8218</v>
      </c>
      <c r="C1530" s="161" t="s">
        <v>5571</v>
      </c>
      <c r="D1530" s="163">
        <v>375.21</v>
      </c>
    </row>
    <row r="1531" spans="1:4" ht="9" customHeight="1" x14ac:dyDescent="0.3">
      <c r="A1531" s="161" t="s">
        <v>8219</v>
      </c>
      <c r="B1531" s="162" t="s">
        <v>8220</v>
      </c>
      <c r="C1531" s="161" t="s">
        <v>5571</v>
      </c>
      <c r="D1531" s="163">
        <v>239.99</v>
      </c>
    </row>
    <row r="1532" spans="1:4" ht="9" customHeight="1" x14ac:dyDescent="0.3">
      <c r="A1532" s="161" t="s">
        <v>8221</v>
      </c>
      <c r="B1532" s="162" t="s">
        <v>8222</v>
      </c>
      <c r="C1532" s="161" t="s">
        <v>5571</v>
      </c>
      <c r="D1532" s="163">
        <v>362.85</v>
      </c>
    </row>
    <row r="1533" spans="1:4" ht="9" customHeight="1" x14ac:dyDescent="0.3">
      <c r="A1533" s="161" t="s">
        <v>8223</v>
      </c>
      <c r="B1533" s="162" t="s">
        <v>8224</v>
      </c>
      <c r="C1533" s="161" t="s">
        <v>5571</v>
      </c>
      <c r="D1533" s="163">
        <v>227.63</v>
      </c>
    </row>
    <row r="1534" spans="1:4" ht="9" customHeight="1" x14ac:dyDescent="0.3">
      <c r="A1534" s="161" t="s">
        <v>8225</v>
      </c>
      <c r="B1534" s="162" t="s">
        <v>8226</v>
      </c>
      <c r="C1534" s="161" t="s">
        <v>5571</v>
      </c>
      <c r="D1534" s="163">
        <v>457.71</v>
      </c>
    </row>
    <row r="1535" spans="1:4" ht="9" customHeight="1" x14ac:dyDescent="0.3">
      <c r="A1535" s="161" t="s">
        <v>8227</v>
      </c>
      <c r="B1535" s="162" t="s">
        <v>8228</v>
      </c>
      <c r="C1535" s="161" t="s">
        <v>5571</v>
      </c>
      <c r="D1535" s="163">
        <v>325.33</v>
      </c>
    </row>
    <row r="1536" spans="1:4" ht="9" customHeight="1" x14ac:dyDescent="0.3">
      <c r="A1536" s="161" t="s">
        <v>8229</v>
      </c>
      <c r="B1536" s="162" t="s">
        <v>8230</v>
      </c>
      <c r="C1536" s="161" t="s">
        <v>5571</v>
      </c>
      <c r="D1536" s="163">
        <v>387.87</v>
      </c>
    </row>
    <row r="1537" spans="1:4" ht="9" customHeight="1" x14ac:dyDescent="0.3">
      <c r="A1537" s="161" t="s">
        <v>8231</v>
      </c>
      <c r="B1537" s="162" t="s">
        <v>8232</v>
      </c>
      <c r="C1537" s="161" t="s">
        <v>5571</v>
      </c>
      <c r="D1537" s="163">
        <v>254.25</v>
      </c>
    </row>
    <row r="1538" spans="1:4" ht="9" customHeight="1" x14ac:dyDescent="0.3">
      <c r="A1538" s="161" t="s">
        <v>8233</v>
      </c>
      <c r="B1538" s="162" t="s">
        <v>8234</v>
      </c>
      <c r="C1538" s="161" t="s">
        <v>5571</v>
      </c>
      <c r="D1538" s="163">
        <v>374.81</v>
      </c>
    </row>
    <row r="1539" spans="1:4" ht="9" customHeight="1" x14ac:dyDescent="0.3">
      <c r="A1539" s="161" t="s">
        <v>8235</v>
      </c>
      <c r="B1539" s="162" t="s">
        <v>8236</v>
      </c>
      <c r="C1539" s="161" t="s">
        <v>5571</v>
      </c>
      <c r="D1539" s="163">
        <v>241.19</v>
      </c>
    </row>
    <row r="1540" spans="1:4" ht="9" customHeight="1" x14ac:dyDescent="0.3">
      <c r="A1540" s="161" t="s">
        <v>8237</v>
      </c>
      <c r="B1540" s="162" t="s">
        <v>8238</v>
      </c>
      <c r="C1540" s="161" t="s">
        <v>5571</v>
      </c>
      <c r="D1540" s="163">
        <v>473.67</v>
      </c>
    </row>
    <row r="1541" spans="1:4" ht="9" customHeight="1" x14ac:dyDescent="0.3">
      <c r="A1541" s="161" t="s">
        <v>8239</v>
      </c>
      <c r="B1541" s="162" t="s">
        <v>8240</v>
      </c>
      <c r="C1541" s="161" t="s">
        <v>5571</v>
      </c>
      <c r="D1541" s="163">
        <v>348.77</v>
      </c>
    </row>
    <row r="1542" spans="1:4" ht="9" customHeight="1" x14ac:dyDescent="0.3">
      <c r="A1542" s="161" t="s">
        <v>8241</v>
      </c>
      <c r="B1542" s="162" t="s">
        <v>8242</v>
      </c>
      <c r="C1542" s="161" t="s">
        <v>5571</v>
      </c>
      <c r="D1542" s="163">
        <v>478.91</v>
      </c>
    </row>
    <row r="1543" spans="1:4" ht="18" customHeight="1" x14ac:dyDescent="0.3">
      <c r="A1543" s="161" t="s">
        <v>8243</v>
      </c>
      <c r="B1543" s="162" t="s">
        <v>8244</v>
      </c>
      <c r="C1543" s="161" t="s">
        <v>5571</v>
      </c>
      <c r="D1543" s="163">
        <v>349.13</v>
      </c>
    </row>
    <row r="1544" spans="1:4" ht="9" customHeight="1" x14ac:dyDescent="0.3">
      <c r="A1544" s="161" t="s">
        <v>8245</v>
      </c>
      <c r="B1544" s="162" t="s">
        <v>8246</v>
      </c>
      <c r="C1544" s="161" t="s">
        <v>5571</v>
      </c>
      <c r="D1544" s="163">
        <v>404.37</v>
      </c>
    </row>
    <row r="1545" spans="1:4" ht="9" customHeight="1" x14ac:dyDescent="0.3">
      <c r="A1545" s="161" t="s">
        <v>8247</v>
      </c>
      <c r="B1545" s="162" t="s">
        <v>8248</v>
      </c>
      <c r="C1545" s="161" t="s">
        <v>5571</v>
      </c>
      <c r="D1545" s="163">
        <v>272.85000000000002</v>
      </c>
    </row>
    <row r="1546" spans="1:4" ht="9" customHeight="1" x14ac:dyDescent="0.3">
      <c r="A1546" s="161" t="s">
        <v>8249</v>
      </c>
      <c r="B1546" s="162" t="s">
        <v>8250</v>
      </c>
      <c r="C1546" s="161" t="s">
        <v>5571</v>
      </c>
      <c r="D1546" s="163">
        <v>390.47</v>
      </c>
    </row>
    <row r="1547" spans="1:4" ht="9" customHeight="1" x14ac:dyDescent="0.3">
      <c r="A1547" s="161" t="s">
        <v>8251</v>
      </c>
      <c r="B1547" s="162" t="s">
        <v>8252</v>
      </c>
      <c r="C1547" s="161" t="s">
        <v>5571</v>
      </c>
      <c r="D1547" s="163">
        <v>258.95</v>
      </c>
    </row>
    <row r="1548" spans="1:4" ht="9" customHeight="1" x14ac:dyDescent="0.3">
      <c r="A1548" s="161" t="s">
        <v>8253</v>
      </c>
      <c r="B1548" s="162" t="s">
        <v>8254</v>
      </c>
      <c r="C1548" s="161" t="s">
        <v>5571</v>
      </c>
      <c r="D1548" s="163">
        <v>502.66</v>
      </c>
    </row>
    <row r="1549" spans="1:4" ht="9" customHeight="1" x14ac:dyDescent="0.3">
      <c r="A1549" s="161" t="s">
        <v>8255</v>
      </c>
      <c r="B1549" s="162" t="s">
        <v>8256</v>
      </c>
      <c r="C1549" s="161" t="s">
        <v>5571</v>
      </c>
      <c r="D1549" s="163">
        <v>375.78</v>
      </c>
    </row>
    <row r="1550" spans="1:4" ht="9" customHeight="1" x14ac:dyDescent="0.3">
      <c r="A1550" s="161" t="s">
        <v>8257</v>
      </c>
      <c r="B1550" s="162" t="s">
        <v>8258</v>
      </c>
      <c r="C1550" s="161" t="s">
        <v>5571</v>
      </c>
      <c r="D1550" s="163">
        <v>529.11</v>
      </c>
    </row>
    <row r="1551" spans="1:4" ht="9" customHeight="1" x14ac:dyDescent="0.3">
      <c r="A1551" s="161" t="s">
        <v>8259</v>
      </c>
      <c r="B1551" s="162" t="s">
        <v>8260</v>
      </c>
      <c r="C1551" s="161" t="s">
        <v>5571</v>
      </c>
      <c r="D1551" s="163">
        <v>405.47</v>
      </c>
    </row>
    <row r="1552" spans="1:4" ht="9" customHeight="1" x14ac:dyDescent="0.3">
      <c r="A1552" s="161" t="s">
        <v>8261</v>
      </c>
      <c r="B1552" s="162" t="s">
        <v>8262</v>
      </c>
      <c r="C1552" s="161" t="s">
        <v>5571</v>
      </c>
      <c r="D1552" s="163">
        <v>433.63</v>
      </c>
    </row>
    <row r="1553" spans="1:4" ht="9" customHeight="1" x14ac:dyDescent="0.3">
      <c r="A1553" s="161" t="s">
        <v>8263</v>
      </c>
      <c r="B1553" s="162" t="s">
        <v>8264</v>
      </c>
      <c r="C1553" s="161" t="s">
        <v>5571</v>
      </c>
      <c r="D1553" s="163">
        <v>305.36</v>
      </c>
    </row>
    <row r="1554" spans="1:4" ht="9" customHeight="1" x14ac:dyDescent="0.3">
      <c r="A1554" s="161" t="s">
        <v>8265</v>
      </c>
      <c r="B1554" s="162" t="s">
        <v>8266</v>
      </c>
      <c r="C1554" s="161" t="s">
        <v>5571</v>
      </c>
      <c r="D1554" s="163">
        <v>427.01</v>
      </c>
    </row>
    <row r="1555" spans="1:4" ht="9" customHeight="1" x14ac:dyDescent="0.3">
      <c r="A1555" s="161" t="s">
        <v>8267</v>
      </c>
      <c r="B1555" s="162" t="s">
        <v>8268</v>
      </c>
      <c r="C1555" s="161" t="s">
        <v>5571</v>
      </c>
      <c r="D1555" s="163">
        <v>296.79000000000002</v>
      </c>
    </row>
    <row r="1556" spans="1:4" ht="9" customHeight="1" x14ac:dyDescent="0.3">
      <c r="A1556" s="161" t="s">
        <v>8269</v>
      </c>
      <c r="B1556" s="162" t="s">
        <v>8270</v>
      </c>
      <c r="C1556" s="161" t="s">
        <v>5571</v>
      </c>
      <c r="D1556" s="163">
        <v>410.26</v>
      </c>
    </row>
    <row r="1557" spans="1:4" ht="9" customHeight="1" x14ac:dyDescent="0.3">
      <c r="A1557" s="161" t="s">
        <v>8271</v>
      </c>
      <c r="B1557" s="162" t="s">
        <v>8272</v>
      </c>
      <c r="C1557" s="161" t="s">
        <v>5571</v>
      </c>
      <c r="D1557" s="163">
        <v>283.91000000000003</v>
      </c>
    </row>
    <row r="1558" spans="1:4" ht="9" customHeight="1" x14ac:dyDescent="0.3">
      <c r="A1558" s="161" t="s">
        <v>8273</v>
      </c>
      <c r="B1558" s="162" t="s">
        <v>8274</v>
      </c>
      <c r="C1558" s="161" t="s">
        <v>5571</v>
      </c>
      <c r="D1558" s="163">
        <v>395.76</v>
      </c>
    </row>
    <row r="1559" spans="1:4" ht="9" customHeight="1" x14ac:dyDescent="0.3">
      <c r="A1559" s="161" t="s">
        <v>8275</v>
      </c>
      <c r="B1559" s="162" t="s">
        <v>8276</v>
      </c>
      <c r="C1559" s="161" t="s">
        <v>5571</v>
      </c>
      <c r="D1559" s="163">
        <v>269.41000000000003</v>
      </c>
    </row>
    <row r="1560" spans="1:4" ht="9" customHeight="1" x14ac:dyDescent="0.3">
      <c r="A1560" s="161" t="s">
        <v>8277</v>
      </c>
      <c r="B1560" s="162" t="s">
        <v>8278</v>
      </c>
      <c r="C1560" s="161" t="s">
        <v>5571</v>
      </c>
      <c r="D1560" s="163">
        <v>429.7</v>
      </c>
    </row>
    <row r="1561" spans="1:4" ht="9" customHeight="1" x14ac:dyDescent="0.3">
      <c r="A1561" s="161" t="s">
        <v>8279</v>
      </c>
      <c r="B1561" s="162" t="s">
        <v>8280</v>
      </c>
      <c r="C1561" s="161" t="s">
        <v>5571</v>
      </c>
      <c r="D1561" s="163">
        <v>305.79000000000002</v>
      </c>
    </row>
    <row r="1562" spans="1:4" ht="9" customHeight="1" x14ac:dyDescent="0.3">
      <c r="A1562" s="161" t="s">
        <v>8281</v>
      </c>
      <c r="B1562" s="162" t="s">
        <v>8282</v>
      </c>
      <c r="C1562" s="161" t="s">
        <v>5571</v>
      </c>
      <c r="D1562" s="163">
        <v>414.21</v>
      </c>
    </row>
    <row r="1563" spans="1:4" ht="9" customHeight="1" x14ac:dyDescent="0.3">
      <c r="A1563" s="161" t="s">
        <v>8283</v>
      </c>
      <c r="B1563" s="162" t="s">
        <v>8284</v>
      </c>
      <c r="C1563" s="161" t="s">
        <v>5571</v>
      </c>
      <c r="D1563" s="163">
        <v>290.3</v>
      </c>
    </row>
    <row r="1564" spans="1:4" ht="9" customHeight="1" x14ac:dyDescent="0.3">
      <c r="A1564" s="161" t="s">
        <v>8285</v>
      </c>
      <c r="B1564" s="162" t="s">
        <v>8286</v>
      </c>
      <c r="C1564" s="161" t="s">
        <v>5571</v>
      </c>
      <c r="D1564" s="163">
        <v>454.74</v>
      </c>
    </row>
    <row r="1565" spans="1:4" ht="9" customHeight="1" x14ac:dyDescent="0.3">
      <c r="A1565" s="161" t="s">
        <v>8287</v>
      </c>
      <c r="B1565" s="162" t="s">
        <v>8288</v>
      </c>
      <c r="C1565" s="161" t="s">
        <v>5571</v>
      </c>
      <c r="D1565" s="163">
        <v>333.96</v>
      </c>
    </row>
    <row r="1566" spans="1:4" ht="9" customHeight="1" x14ac:dyDescent="0.3">
      <c r="A1566" s="161" t="s">
        <v>8289</v>
      </c>
      <c r="B1566" s="162" t="s">
        <v>8290</v>
      </c>
      <c r="C1566" s="161" t="s">
        <v>5571</v>
      </c>
      <c r="D1566" s="163">
        <v>437.91</v>
      </c>
    </row>
    <row r="1567" spans="1:4" ht="9" customHeight="1" x14ac:dyDescent="0.3">
      <c r="A1567" s="161" t="s">
        <v>8291</v>
      </c>
      <c r="B1567" s="162" t="s">
        <v>8292</v>
      </c>
      <c r="C1567" s="161" t="s">
        <v>5571</v>
      </c>
      <c r="D1567" s="163">
        <v>317.13</v>
      </c>
    </row>
    <row r="1568" spans="1:4" ht="9" customHeight="1" x14ac:dyDescent="0.3">
      <c r="A1568" s="161" t="s">
        <v>8293</v>
      </c>
      <c r="B1568" s="162" t="s">
        <v>8294</v>
      </c>
      <c r="C1568" s="161" t="s">
        <v>5571</v>
      </c>
      <c r="D1568" s="163">
        <v>482.68</v>
      </c>
    </row>
    <row r="1569" spans="1:4" ht="9" customHeight="1" x14ac:dyDescent="0.3">
      <c r="A1569" s="161" t="s">
        <v>8295</v>
      </c>
      <c r="B1569" s="162" t="s">
        <v>8296</v>
      </c>
      <c r="C1569" s="161" t="s">
        <v>5571</v>
      </c>
      <c r="D1569" s="163">
        <v>365.41</v>
      </c>
    </row>
    <row r="1570" spans="1:4" ht="9" customHeight="1" x14ac:dyDescent="0.3">
      <c r="A1570" s="161" t="s">
        <v>8297</v>
      </c>
      <c r="B1570" s="162" t="s">
        <v>8298</v>
      </c>
      <c r="C1570" s="161" t="s">
        <v>5571</v>
      </c>
      <c r="D1570" s="163">
        <v>464.39</v>
      </c>
    </row>
    <row r="1571" spans="1:4" ht="9" customHeight="1" x14ac:dyDescent="0.3">
      <c r="A1571" s="161" t="s">
        <v>8299</v>
      </c>
      <c r="B1571" s="162" t="s">
        <v>8300</v>
      </c>
      <c r="C1571" s="161" t="s">
        <v>5571</v>
      </c>
      <c r="D1571" s="163">
        <v>347.12</v>
      </c>
    </row>
    <row r="1572" spans="1:4" ht="9" customHeight="1" x14ac:dyDescent="0.3">
      <c r="A1572" s="161" t="s">
        <v>8301</v>
      </c>
      <c r="B1572" s="162" t="s">
        <v>8302</v>
      </c>
      <c r="C1572" s="161" t="s">
        <v>5571</v>
      </c>
      <c r="D1572" s="163">
        <v>333.22</v>
      </c>
    </row>
    <row r="1573" spans="1:4" ht="9" customHeight="1" x14ac:dyDescent="0.3">
      <c r="A1573" s="161" t="s">
        <v>8303</v>
      </c>
      <c r="B1573" s="162" t="s">
        <v>8304</v>
      </c>
      <c r="C1573" s="161" t="s">
        <v>5571</v>
      </c>
      <c r="D1573" s="163">
        <v>192.67</v>
      </c>
    </row>
    <row r="1574" spans="1:4" ht="18" customHeight="1" x14ac:dyDescent="0.3">
      <c r="A1574" s="161" t="s">
        <v>8305</v>
      </c>
      <c r="B1574" s="162" t="s">
        <v>8306</v>
      </c>
      <c r="C1574" s="161" t="s">
        <v>5571</v>
      </c>
      <c r="D1574" s="163">
        <v>425.65</v>
      </c>
    </row>
    <row r="1575" spans="1:4" ht="18" customHeight="1" x14ac:dyDescent="0.3">
      <c r="A1575" s="161" t="s">
        <v>8307</v>
      </c>
      <c r="B1575" s="162" t="s">
        <v>8308</v>
      </c>
      <c r="C1575" s="161" t="s">
        <v>5571</v>
      </c>
      <c r="D1575" s="163">
        <v>336.69</v>
      </c>
    </row>
    <row r="1576" spans="1:4" ht="9" customHeight="1" x14ac:dyDescent="0.3">
      <c r="A1576" s="161" t="s">
        <v>8309</v>
      </c>
      <c r="B1576" s="162" t="s">
        <v>8310</v>
      </c>
      <c r="C1576" s="161" t="s">
        <v>5571</v>
      </c>
      <c r="D1576" s="163">
        <v>427.54</v>
      </c>
    </row>
    <row r="1577" spans="1:4" ht="18" customHeight="1" x14ac:dyDescent="0.3">
      <c r="A1577" s="161" t="s">
        <v>8311</v>
      </c>
      <c r="B1577" s="162" t="s">
        <v>8312</v>
      </c>
      <c r="C1577" s="161" t="s">
        <v>5571</v>
      </c>
      <c r="D1577" s="163">
        <v>432.68</v>
      </c>
    </row>
    <row r="1578" spans="1:4" ht="9" customHeight="1" x14ac:dyDescent="0.3">
      <c r="A1578" s="161" t="s">
        <v>8313</v>
      </c>
      <c r="B1578" s="162" t="s">
        <v>8314</v>
      </c>
      <c r="C1578" s="161" t="s">
        <v>5571</v>
      </c>
      <c r="D1578" s="163">
        <v>455.29</v>
      </c>
    </row>
    <row r="1579" spans="1:4" ht="9" customHeight="1" x14ac:dyDescent="0.3">
      <c r="A1579" s="161" t="s">
        <v>8315</v>
      </c>
      <c r="B1579" s="162" t="s">
        <v>8316</v>
      </c>
      <c r="C1579" s="161" t="s">
        <v>5571</v>
      </c>
      <c r="D1579" s="163">
        <v>483.01</v>
      </c>
    </row>
    <row r="1580" spans="1:4" ht="9" customHeight="1" x14ac:dyDescent="0.3">
      <c r="A1580" s="161" t="s">
        <v>8317</v>
      </c>
      <c r="B1580" s="162" t="s">
        <v>8318</v>
      </c>
      <c r="C1580" s="161" t="s">
        <v>5571</v>
      </c>
      <c r="D1580" s="163">
        <v>513.99</v>
      </c>
    </row>
    <row r="1581" spans="1:4" ht="9" customHeight="1" x14ac:dyDescent="0.3">
      <c r="A1581" s="161" t="s">
        <v>8319</v>
      </c>
      <c r="B1581" s="162" t="s">
        <v>8320</v>
      </c>
      <c r="C1581" s="161" t="s">
        <v>5571</v>
      </c>
      <c r="D1581" s="163">
        <v>46.82</v>
      </c>
    </row>
    <row r="1582" spans="1:4" ht="9" customHeight="1" x14ac:dyDescent="0.3">
      <c r="A1582" s="161" t="s">
        <v>8321</v>
      </c>
      <c r="B1582" s="162" t="s">
        <v>8322</v>
      </c>
      <c r="C1582" s="161" t="s">
        <v>5571</v>
      </c>
      <c r="D1582" s="163">
        <v>39.06</v>
      </c>
    </row>
    <row r="1583" spans="1:4" ht="9" customHeight="1" x14ac:dyDescent="0.3">
      <c r="A1583" s="161" t="s">
        <v>8323</v>
      </c>
      <c r="B1583" s="162" t="s">
        <v>8324</v>
      </c>
      <c r="C1583" s="161" t="s">
        <v>5571</v>
      </c>
      <c r="D1583" s="163">
        <v>54.77</v>
      </c>
    </row>
    <row r="1584" spans="1:4" ht="9" customHeight="1" x14ac:dyDescent="0.3">
      <c r="A1584" s="161" t="s">
        <v>8325</v>
      </c>
      <c r="B1584" s="162" t="s">
        <v>8326</v>
      </c>
      <c r="C1584" s="161" t="s">
        <v>5571</v>
      </c>
      <c r="D1584" s="163">
        <v>47.26</v>
      </c>
    </row>
    <row r="1585" spans="1:4" ht="9" customHeight="1" x14ac:dyDescent="0.3">
      <c r="A1585" s="161" t="s">
        <v>8327</v>
      </c>
      <c r="B1585" s="162" t="s">
        <v>8328</v>
      </c>
      <c r="C1585" s="161" t="s">
        <v>5571</v>
      </c>
      <c r="D1585" s="163">
        <v>55.72</v>
      </c>
    </row>
    <row r="1586" spans="1:4" ht="9" customHeight="1" x14ac:dyDescent="0.3">
      <c r="A1586" s="161" t="s">
        <v>8329</v>
      </c>
      <c r="B1586" s="162" t="s">
        <v>8330</v>
      </c>
      <c r="C1586" s="161" t="s">
        <v>5571</v>
      </c>
      <c r="D1586" s="163">
        <v>57.74</v>
      </c>
    </row>
    <row r="1587" spans="1:4" ht="18" customHeight="1" x14ac:dyDescent="0.3">
      <c r="A1587" s="161" t="s">
        <v>8331</v>
      </c>
      <c r="B1587" s="162" t="s">
        <v>8332</v>
      </c>
      <c r="C1587" s="161" t="s">
        <v>5571</v>
      </c>
      <c r="D1587" s="163">
        <v>47.45</v>
      </c>
    </row>
    <row r="1588" spans="1:4" ht="9" customHeight="1" x14ac:dyDescent="0.3">
      <c r="A1588" s="161" t="s">
        <v>8333</v>
      </c>
      <c r="B1588" s="162" t="s">
        <v>8334</v>
      </c>
      <c r="C1588" s="161" t="s">
        <v>5571</v>
      </c>
      <c r="D1588" s="163">
        <v>2758.13</v>
      </c>
    </row>
    <row r="1589" spans="1:4" ht="9" customHeight="1" x14ac:dyDescent="0.3">
      <c r="A1589" s="161" t="s">
        <v>8335</v>
      </c>
      <c r="B1589" s="162" t="s">
        <v>8336</v>
      </c>
      <c r="C1589" s="161" t="s">
        <v>5571</v>
      </c>
      <c r="D1589" s="163">
        <v>3080.21</v>
      </c>
    </row>
    <row r="1590" spans="1:4" ht="9" customHeight="1" x14ac:dyDescent="0.3">
      <c r="A1590" s="161" t="s">
        <v>8337</v>
      </c>
      <c r="B1590" s="162" t="s">
        <v>8338</v>
      </c>
      <c r="C1590" s="161" t="s">
        <v>5571</v>
      </c>
      <c r="D1590" s="163">
        <v>555.41</v>
      </c>
    </row>
    <row r="1591" spans="1:4" ht="9" customHeight="1" x14ac:dyDescent="0.3">
      <c r="A1591" s="161" t="s">
        <v>8339</v>
      </c>
      <c r="B1591" s="162" t="s">
        <v>8340</v>
      </c>
      <c r="C1591" s="161" t="s">
        <v>5571</v>
      </c>
      <c r="D1591" s="163">
        <v>589.46</v>
      </c>
    </row>
    <row r="1592" spans="1:4" ht="9" customHeight="1" x14ac:dyDescent="0.3">
      <c r="A1592" s="161" t="s">
        <v>8341</v>
      </c>
      <c r="B1592" s="162" t="s">
        <v>8342</v>
      </c>
      <c r="C1592" s="161" t="s">
        <v>5571</v>
      </c>
      <c r="D1592" s="163">
        <v>627.57000000000005</v>
      </c>
    </row>
    <row r="1593" spans="1:4" ht="9" customHeight="1" x14ac:dyDescent="0.3">
      <c r="A1593" s="161" t="s">
        <v>8343</v>
      </c>
      <c r="B1593" s="162" t="s">
        <v>8344</v>
      </c>
      <c r="C1593" s="161" t="s">
        <v>5571</v>
      </c>
      <c r="D1593" s="163">
        <v>567.34</v>
      </c>
    </row>
    <row r="1594" spans="1:4" ht="9" customHeight="1" x14ac:dyDescent="0.3">
      <c r="A1594" s="161" t="s">
        <v>8345</v>
      </c>
      <c r="B1594" s="162" t="s">
        <v>8346</v>
      </c>
      <c r="C1594" s="161" t="s">
        <v>5571</v>
      </c>
      <c r="D1594" s="163">
        <v>717.84</v>
      </c>
    </row>
    <row r="1595" spans="1:4" ht="9" customHeight="1" x14ac:dyDescent="0.3">
      <c r="A1595" s="161" t="s">
        <v>8347</v>
      </c>
      <c r="B1595" s="162" t="s">
        <v>8348</v>
      </c>
      <c r="C1595" s="161" t="s">
        <v>5571</v>
      </c>
      <c r="D1595" s="163">
        <v>650.07000000000005</v>
      </c>
    </row>
    <row r="1596" spans="1:4" ht="9" customHeight="1" x14ac:dyDescent="0.3">
      <c r="A1596" s="161" t="s">
        <v>8349</v>
      </c>
      <c r="B1596" s="162" t="s">
        <v>8350</v>
      </c>
      <c r="C1596" s="161" t="s">
        <v>5571</v>
      </c>
      <c r="D1596" s="163">
        <v>850.7</v>
      </c>
    </row>
    <row r="1597" spans="1:4" ht="9" customHeight="1" x14ac:dyDescent="0.3">
      <c r="A1597" s="161" t="s">
        <v>8351</v>
      </c>
      <c r="B1597" s="162" t="s">
        <v>8352</v>
      </c>
      <c r="C1597" s="161" t="s">
        <v>5571</v>
      </c>
      <c r="D1597" s="163">
        <v>1062.4100000000001</v>
      </c>
    </row>
    <row r="1598" spans="1:4" ht="9" customHeight="1" x14ac:dyDescent="0.3">
      <c r="A1598" s="161" t="s">
        <v>8353</v>
      </c>
      <c r="B1598" s="162" t="s">
        <v>8354</v>
      </c>
      <c r="C1598" s="161" t="s">
        <v>5571</v>
      </c>
      <c r="D1598" s="163">
        <v>1613.96</v>
      </c>
    </row>
    <row r="1599" spans="1:4" ht="9" customHeight="1" x14ac:dyDescent="0.3">
      <c r="A1599" s="161" t="s">
        <v>8355</v>
      </c>
      <c r="B1599" s="162" t="s">
        <v>8356</v>
      </c>
      <c r="C1599" s="161" t="s">
        <v>5571</v>
      </c>
      <c r="D1599" s="163">
        <v>890.76</v>
      </c>
    </row>
    <row r="1600" spans="1:4" ht="9" customHeight="1" x14ac:dyDescent="0.3">
      <c r="A1600" s="161" t="s">
        <v>8357</v>
      </c>
      <c r="B1600" s="162" t="s">
        <v>8358</v>
      </c>
      <c r="C1600" s="161" t="s">
        <v>5571</v>
      </c>
      <c r="D1600" s="163">
        <v>1111.05</v>
      </c>
    </row>
    <row r="1601" spans="1:4" ht="9" customHeight="1" x14ac:dyDescent="0.3">
      <c r="A1601" s="161" t="s">
        <v>8359</v>
      </c>
      <c r="B1601" s="162" t="s">
        <v>8360</v>
      </c>
      <c r="C1601" s="161" t="s">
        <v>5571</v>
      </c>
      <c r="D1601" s="163">
        <v>1682.06</v>
      </c>
    </row>
    <row r="1602" spans="1:4" ht="9" customHeight="1" x14ac:dyDescent="0.3">
      <c r="A1602" s="161" t="s">
        <v>8361</v>
      </c>
      <c r="B1602" s="162" t="s">
        <v>8362</v>
      </c>
      <c r="C1602" s="161" t="s">
        <v>5571</v>
      </c>
      <c r="D1602" s="163">
        <v>935.59</v>
      </c>
    </row>
    <row r="1603" spans="1:4" ht="9" customHeight="1" x14ac:dyDescent="0.3">
      <c r="A1603" s="161" t="s">
        <v>8363</v>
      </c>
      <c r="B1603" s="162" t="s">
        <v>8364</v>
      </c>
      <c r="C1603" s="161" t="s">
        <v>5571</v>
      </c>
      <c r="D1603" s="163">
        <v>1165.5</v>
      </c>
    </row>
    <row r="1604" spans="1:4" ht="9" customHeight="1" x14ac:dyDescent="0.3">
      <c r="A1604" s="161" t="s">
        <v>8365</v>
      </c>
      <c r="B1604" s="162" t="s">
        <v>8366</v>
      </c>
      <c r="C1604" s="161" t="s">
        <v>5571</v>
      </c>
      <c r="D1604" s="163">
        <v>1758.28</v>
      </c>
    </row>
    <row r="1605" spans="1:4" ht="9" customHeight="1" x14ac:dyDescent="0.3">
      <c r="A1605" s="161" t="s">
        <v>8367</v>
      </c>
      <c r="B1605" s="162" t="s">
        <v>8368</v>
      </c>
      <c r="C1605" s="161" t="s">
        <v>5571</v>
      </c>
      <c r="D1605" s="163">
        <v>1041.79</v>
      </c>
    </row>
    <row r="1606" spans="1:4" ht="9" customHeight="1" x14ac:dyDescent="0.3">
      <c r="A1606" s="161" t="s">
        <v>8369</v>
      </c>
      <c r="B1606" s="162" t="s">
        <v>8370</v>
      </c>
      <c r="C1606" s="161" t="s">
        <v>5571</v>
      </c>
      <c r="D1606" s="163">
        <v>1294.45</v>
      </c>
    </row>
    <row r="1607" spans="1:4" ht="9" customHeight="1" x14ac:dyDescent="0.3">
      <c r="A1607" s="161" t="s">
        <v>8371</v>
      </c>
      <c r="B1607" s="162" t="s">
        <v>8372</v>
      </c>
      <c r="C1607" s="161" t="s">
        <v>5571</v>
      </c>
      <c r="D1607" s="163">
        <v>1938.82</v>
      </c>
    </row>
    <row r="1608" spans="1:4" ht="9" customHeight="1" x14ac:dyDescent="0.3">
      <c r="A1608" s="161" t="s">
        <v>8373</v>
      </c>
      <c r="B1608" s="162" t="s">
        <v>8374</v>
      </c>
      <c r="C1608" s="161" t="s">
        <v>5571</v>
      </c>
      <c r="D1608" s="163">
        <v>860.86</v>
      </c>
    </row>
    <row r="1609" spans="1:4" ht="9" customHeight="1" x14ac:dyDescent="0.3">
      <c r="A1609" s="161" t="s">
        <v>8375</v>
      </c>
      <c r="B1609" s="162" t="s">
        <v>8376</v>
      </c>
      <c r="C1609" s="161" t="s">
        <v>5571</v>
      </c>
      <c r="D1609" s="163">
        <v>838.36</v>
      </c>
    </row>
    <row r="1610" spans="1:4" ht="9" customHeight="1" x14ac:dyDescent="0.3">
      <c r="A1610" s="161" t="s">
        <v>8377</v>
      </c>
      <c r="B1610" s="162" t="s">
        <v>8378</v>
      </c>
      <c r="C1610" s="161" t="s">
        <v>5571</v>
      </c>
      <c r="D1610" s="163">
        <v>820.36</v>
      </c>
    </row>
    <row r="1611" spans="1:4" ht="9" customHeight="1" x14ac:dyDescent="0.3">
      <c r="A1611" s="161" t="s">
        <v>8379</v>
      </c>
      <c r="B1611" s="162" t="s">
        <v>8380</v>
      </c>
      <c r="C1611" s="161" t="s">
        <v>5571</v>
      </c>
      <c r="D1611" s="163">
        <v>799.64</v>
      </c>
    </row>
    <row r="1612" spans="1:4" ht="9" customHeight="1" x14ac:dyDescent="0.3">
      <c r="A1612" s="161" t="s">
        <v>8381</v>
      </c>
      <c r="B1612" s="162" t="s">
        <v>8382</v>
      </c>
      <c r="C1612" s="161" t="s">
        <v>5571</v>
      </c>
      <c r="D1612" s="163">
        <v>907.99</v>
      </c>
    </row>
    <row r="1613" spans="1:4" ht="9" customHeight="1" x14ac:dyDescent="0.3">
      <c r="A1613" s="161" t="s">
        <v>8383</v>
      </c>
      <c r="B1613" s="162" t="s">
        <v>8384</v>
      </c>
      <c r="C1613" s="161" t="s">
        <v>5571</v>
      </c>
      <c r="D1613" s="163">
        <v>878.26</v>
      </c>
    </row>
    <row r="1614" spans="1:4" ht="9" customHeight="1" x14ac:dyDescent="0.3">
      <c r="A1614" s="161" t="s">
        <v>8385</v>
      </c>
      <c r="B1614" s="162" t="s">
        <v>8386</v>
      </c>
      <c r="C1614" s="161" t="s">
        <v>5571</v>
      </c>
      <c r="D1614" s="163">
        <v>855.6</v>
      </c>
    </row>
    <row r="1615" spans="1:4" ht="9" customHeight="1" x14ac:dyDescent="0.3">
      <c r="A1615" s="161" t="s">
        <v>8387</v>
      </c>
      <c r="B1615" s="162" t="s">
        <v>8388</v>
      </c>
      <c r="C1615" s="161" t="s">
        <v>5571</v>
      </c>
      <c r="D1615" s="163">
        <v>831.51</v>
      </c>
    </row>
    <row r="1616" spans="1:4" ht="9" customHeight="1" x14ac:dyDescent="0.3">
      <c r="A1616" s="161" t="s">
        <v>8389</v>
      </c>
      <c r="B1616" s="162" t="s">
        <v>8390</v>
      </c>
      <c r="C1616" s="161" t="s">
        <v>5571</v>
      </c>
      <c r="D1616" s="163">
        <v>965.28</v>
      </c>
    </row>
    <row r="1617" spans="1:4" ht="9" customHeight="1" x14ac:dyDescent="0.3">
      <c r="A1617" s="161" t="s">
        <v>8391</v>
      </c>
      <c r="B1617" s="162" t="s">
        <v>8392</v>
      </c>
      <c r="C1617" s="161" t="s">
        <v>5571</v>
      </c>
      <c r="D1617" s="163">
        <v>924.8</v>
      </c>
    </row>
    <row r="1618" spans="1:4" ht="9" customHeight="1" x14ac:dyDescent="0.3">
      <c r="A1618" s="161" t="s">
        <v>8393</v>
      </c>
      <c r="B1618" s="162" t="s">
        <v>8394</v>
      </c>
      <c r="C1618" s="161" t="s">
        <v>5571</v>
      </c>
      <c r="D1618" s="163">
        <v>890.76</v>
      </c>
    </row>
    <row r="1619" spans="1:4" ht="9" customHeight="1" x14ac:dyDescent="0.3">
      <c r="A1619" s="161" t="s">
        <v>8395</v>
      </c>
      <c r="B1619" s="162" t="s">
        <v>8396</v>
      </c>
      <c r="C1619" s="161" t="s">
        <v>5571</v>
      </c>
      <c r="D1619" s="163">
        <v>862.7</v>
      </c>
    </row>
    <row r="1620" spans="1:4" ht="9" customHeight="1" x14ac:dyDescent="0.3">
      <c r="A1620" s="161" t="s">
        <v>8397</v>
      </c>
      <c r="B1620" s="162" t="s">
        <v>8398</v>
      </c>
      <c r="C1620" s="161" t="s">
        <v>5571</v>
      </c>
      <c r="D1620" s="163">
        <v>1038.2</v>
      </c>
    </row>
    <row r="1621" spans="1:4" ht="9" customHeight="1" x14ac:dyDescent="0.3">
      <c r="A1621" s="161" t="s">
        <v>8399</v>
      </c>
      <c r="B1621" s="162" t="s">
        <v>8400</v>
      </c>
      <c r="C1621" s="161" t="s">
        <v>5571</v>
      </c>
      <c r="D1621" s="163">
        <v>980.34</v>
      </c>
    </row>
    <row r="1622" spans="1:4" ht="9" customHeight="1" x14ac:dyDescent="0.3">
      <c r="A1622" s="161" t="s">
        <v>8401</v>
      </c>
      <c r="B1622" s="162" t="s">
        <v>8402</v>
      </c>
      <c r="C1622" s="161" t="s">
        <v>5571</v>
      </c>
      <c r="D1622" s="163">
        <v>940.99</v>
      </c>
    </row>
    <row r="1623" spans="1:4" ht="9" customHeight="1" x14ac:dyDescent="0.3">
      <c r="A1623" s="161" t="s">
        <v>8403</v>
      </c>
      <c r="B1623" s="162" t="s">
        <v>8404</v>
      </c>
      <c r="C1623" s="161" t="s">
        <v>5571</v>
      </c>
      <c r="D1623" s="163">
        <v>901.41</v>
      </c>
    </row>
    <row r="1624" spans="1:4" ht="9" customHeight="1" x14ac:dyDescent="0.3">
      <c r="A1624" s="161" t="s">
        <v>8405</v>
      </c>
      <c r="B1624" s="162" t="s">
        <v>8406</v>
      </c>
      <c r="C1624" s="161" t="s">
        <v>5571</v>
      </c>
      <c r="D1624" s="163">
        <v>1120.4100000000001</v>
      </c>
    </row>
    <row r="1625" spans="1:4" ht="9" customHeight="1" x14ac:dyDescent="0.3">
      <c r="A1625" s="161" t="s">
        <v>8407</v>
      </c>
      <c r="B1625" s="162" t="s">
        <v>8408</v>
      </c>
      <c r="C1625" s="161" t="s">
        <v>5571</v>
      </c>
      <c r="D1625" s="163">
        <v>1092.18</v>
      </c>
    </row>
    <row r="1626" spans="1:4" ht="9" customHeight="1" x14ac:dyDescent="0.3">
      <c r="A1626" s="161" t="s">
        <v>8409</v>
      </c>
      <c r="B1626" s="162" t="s">
        <v>8410</v>
      </c>
      <c r="C1626" s="161" t="s">
        <v>5571</v>
      </c>
      <c r="D1626" s="163">
        <v>1069.5899999999999</v>
      </c>
    </row>
    <row r="1627" spans="1:4" ht="9" customHeight="1" x14ac:dyDescent="0.3">
      <c r="A1627" s="161" t="s">
        <v>8411</v>
      </c>
      <c r="B1627" s="162" t="s">
        <v>8412</v>
      </c>
      <c r="C1627" s="161" t="s">
        <v>5571</v>
      </c>
      <c r="D1627" s="163">
        <v>1035.71</v>
      </c>
    </row>
    <row r="1628" spans="1:4" ht="9" customHeight="1" x14ac:dyDescent="0.3">
      <c r="A1628" s="161" t="s">
        <v>8413</v>
      </c>
      <c r="B1628" s="162" t="s">
        <v>8414</v>
      </c>
      <c r="C1628" s="161" t="s">
        <v>5571</v>
      </c>
      <c r="D1628" s="163">
        <v>1246.67</v>
      </c>
    </row>
    <row r="1629" spans="1:4" ht="9" customHeight="1" x14ac:dyDescent="0.3">
      <c r="A1629" s="161" t="s">
        <v>8415</v>
      </c>
      <c r="B1629" s="162" t="s">
        <v>8416</v>
      </c>
      <c r="C1629" s="161" t="s">
        <v>5571</v>
      </c>
      <c r="D1629" s="163">
        <v>1211.6199999999999</v>
      </c>
    </row>
    <row r="1630" spans="1:4" ht="9" customHeight="1" x14ac:dyDescent="0.3">
      <c r="A1630" s="161" t="s">
        <v>8417</v>
      </c>
      <c r="B1630" s="162" t="s">
        <v>8418</v>
      </c>
      <c r="C1630" s="161" t="s">
        <v>5571</v>
      </c>
      <c r="D1630" s="163">
        <v>1159.04</v>
      </c>
    </row>
    <row r="1631" spans="1:4" ht="9" customHeight="1" x14ac:dyDescent="0.3">
      <c r="A1631" s="161" t="s">
        <v>8419</v>
      </c>
      <c r="B1631" s="162" t="s">
        <v>8420</v>
      </c>
      <c r="C1631" s="161" t="s">
        <v>5571</v>
      </c>
      <c r="D1631" s="163">
        <v>1106.47</v>
      </c>
    </row>
    <row r="1632" spans="1:4" ht="9" customHeight="1" x14ac:dyDescent="0.3">
      <c r="A1632" s="161" t="s">
        <v>8421</v>
      </c>
      <c r="B1632" s="162" t="s">
        <v>8422</v>
      </c>
      <c r="C1632" s="161" t="s">
        <v>5571</v>
      </c>
      <c r="D1632" s="163">
        <v>958.19</v>
      </c>
    </row>
    <row r="1633" spans="1:4" ht="9" customHeight="1" x14ac:dyDescent="0.3">
      <c r="A1633" s="161" t="s">
        <v>8423</v>
      </c>
      <c r="B1633" s="162" t="s">
        <v>8424</v>
      </c>
      <c r="C1633" s="161" t="s">
        <v>5571</v>
      </c>
      <c r="D1633" s="163">
        <v>935.68</v>
      </c>
    </row>
    <row r="1634" spans="1:4" ht="9" customHeight="1" x14ac:dyDescent="0.3">
      <c r="A1634" s="161" t="s">
        <v>8425</v>
      </c>
      <c r="B1634" s="162" t="s">
        <v>8426</v>
      </c>
      <c r="C1634" s="161" t="s">
        <v>5571</v>
      </c>
      <c r="D1634" s="163">
        <v>917.69</v>
      </c>
    </row>
    <row r="1635" spans="1:4" ht="9" customHeight="1" x14ac:dyDescent="0.3">
      <c r="A1635" s="161" t="s">
        <v>8427</v>
      </c>
      <c r="B1635" s="162" t="s">
        <v>8428</v>
      </c>
      <c r="C1635" s="161" t="s">
        <v>5571</v>
      </c>
      <c r="D1635" s="163">
        <v>896.97</v>
      </c>
    </row>
    <row r="1636" spans="1:4" ht="9" customHeight="1" x14ac:dyDescent="0.3">
      <c r="A1636" s="161" t="s">
        <v>8429</v>
      </c>
      <c r="B1636" s="162" t="s">
        <v>8430</v>
      </c>
      <c r="C1636" s="161" t="s">
        <v>5571</v>
      </c>
      <c r="D1636" s="163">
        <v>1008.27</v>
      </c>
    </row>
    <row r="1637" spans="1:4" ht="9" customHeight="1" x14ac:dyDescent="0.3">
      <c r="A1637" s="161" t="s">
        <v>8431</v>
      </c>
      <c r="B1637" s="162" t="s">
        <v>8432</v>
      </c>
      <c r="C1637" s="161" t="s">
        <v>5571</v>
      </c>
      <c r="D1637" s="163">
        <v>978.54</v>
      </c>
    </row>
    <row r="1638" spans="1:4" ht="9" customHeight="1" x14ac:dyDescent="0.3">
      <c r="A1638" s="161" t="s">
        <v>8433</v>
      </c>
      <c r="B1638" s="162" t="s">
        <v>8434</v>
      </c>
      <c r="C1638" s="161" t="s">
        <v>5571</v>
      </c>
      <c r="D1638" s="163">
        <v>955.88</v>
      </c>
    </row>
    <row r="1639" spans="1:4" ht="9" customHeight="1" x14ac:dyDescent="0.3">
      <c r="A1639" s="161" t="s">
        <v>8435</v>
      </c>
      <c r="B1639" s="162" t="s">
        <v>8436</v>
      </c>
      <c r="C1639" s="161" t="s">
        <v>5571</v>
      </c>
      <c r="D1639" s="163">
        <v>931.79</v>
      </c>
    </row>
    <row r="1640" spans="1:4" ht="9" customHeight="1" x14ac:dyDescent="0.3">
      <c r="A1640" s="161" t="s">
        <v>8437</v>
      </c>
      <c r="B1640" s="162" t="s">
        <v>8438</v>
      </c>
      <c r="C1640" s="161" t="s">
        <v>5571</v>
      </c>
      <c r="D1640" s="163">
        <v>1068.69</v>
      </c>
    </row>
    <row r="1641" spans="1:4" ht="9" customHeight="1" x14ac:dyDescent="0.3">
      <c r="A1641" s="161" t="s">
        <v>8439</v>
      </c>
      <c r="B1641" s="162" t="s">
        <v>8440</v>
      </c>
      <c r="C1641" s="161" t="s">
        <v>5571</v>
      </c>
      <c r="D1641" s="163">
        <v>1028.21</v>
      </c>
    </row>
    <row r="1642" spans="1:4" ht="9" customHeight="1" x14ac:dyDescent="0.3">
      <c r="A1642" s="161" t="s">
        <v>8441</v>
      </c>
      <c r="B1642" s="162" t="s">
        <v>8442</v>
      </c>
      <c r="C1642" s="161" t="s">
        <v>5571</v>
      </c>
      <c r="D1642" s="163">
        <v>994.17</v>
      </c>
    </row>
    <row r="1643" spans="1:4" ht="9" customHeight="1" x14ac:dyDescent="0.3">
      <c r="A1643" s="161" t="s">
        <v>8443</v>
      </c>
      <c r="B1643" s="162" t="s">
        <v>8444</v>
      </c>
      <c r="C1643" s="161" t="s">
        <v>5571</v>
      </c>
      <c r="D1643" s="163">
        <v>966.11</v>
      </c>
    </row>
    <row r="1644" spans="1:4" ht="9" customHeight="1" x14ac:dyDescent="0.3">
      <c r="A1644" s="161" t="s">
        <v>8445</v>
      </c>
      <c r="B1644" s="162" t="s">
        <v>8446</v>
      </c>
      <c r="C1644" s="161" t="s">
        <v>5571</v>
      </c>
      <c r="D1644" s="163">
        <v>1144.95</v>
      </c>
    </row>
    <row r="1645" spans="1:4" ht="9" customHeight="1" x14ac:dyDescent="0.3">
      <c r="A1645" s="161" t="s">
        <v>8447</v>
      </c>
      <c r="B1645" s="162" t="s">
        <v>8448</v>
      </c>
      <c r="C1645" s="161" t="s">
        <v>5571</v>
      </c>
      <c r="D1645" s="163">
        <v>1087.0899999999999</v>
      </c>
    </row>
    <row r="1646" spans="1:4" ht="9" customHeight="1" x14ac:dyDescent="0.3">
      <c r="A1646" s="161" t="s">
        <v>8449</v>
      </c>
      <c r="B1646" s="162" t="s">
        <v>8450</v>
      </c>
      <c r="C1646" s="161" t="s">
        <v>5571</v>
      </c>
      <c r="D1646" s="163">
        <v>1047.73</v>
      </c>
    </row>
    <row r="1647" spans="1:4" ht="9" customHeight="1" x14ac:dyDescent="0.3">
      <c r="A1647" s="161" t="s">
        <v>8451</v>
      </c>
      <c r="B1647" s="162" t="s">
        <v>8452</v>
      </c>
      <c r="C1647" s="161" t="s">
        <v>5571</v>
      </c>
      <c r="D1647" s="163">
        <v>1008.16</v>
      </c>
    </row>
    <row r="1648" spans="1:4" ht="9" customHeight="1" x14ac:dyDescent="0.3">
      <c r="A1648" s="161" t="s">
        <v>8453</v>
      </c>
      <c r="B1648" s="162" t="s">
        <v>8454</v>
      </c>
      <c r="C1648" s="161" t="s">
        <v>5571</v>
      </c>
      <c r="D1648" s="163">
        <v>1230.71</v>
      </c>
    </row>
    <row r="1649" spans="1:4" ht="9" customHeight="1" x14ac:dyDescent="0.3">
      <c r="A1649" s="161" t="s">
        <v>8455</v>
      </c>
      <c r="B1649" s="162" t="s">
        <v>8456</v>
      </c>
      <c r="C1649" s="161" t="s">
        <v>5571</v>
      </c>
      <c r="D1649" s="163">
        <v>1202.48</v>
      </c>
    </row>
    <row r="1650" spans="1:4" ht="9" customHeight="1" x14ac:dyDescent="0.3">
      <c r="A1650" s="161" t="s">
        <v>8457</v>
      </c>
      <c r="B1650" s="162" t="s">
        <v>8458</v>
      </c>
      <c r="C1650" s="161" t="s">
        <v>5571</v>
      </c>
      <c r="D1650" s="163">
        <v>1179.8900000000001</v>
      </c>
    </row>
    <row r="1651" spans="1:4" ht="9" customHeight="1" x14ac:dyDescent="0.3">
      <c r="A1651" s="161" t="s">
        <v>8459</v>
      </c>
      <c r="B1651" s="162" t="s">
        <v>8460</v>
      </c>
      <c r="C1651" s="161" t="s">
        <v>5571</v>
      </c>
      <c r="D1651" s="163">
        <v>1146.01</v>
      </c>
    </row>
    <row r="1652" spans="1:4" ht="9" customHeight="1" x14ac:dyDescent="0.3">
      <c r="A1652" s="161" t="s">
        <v>8461</v>
      </c>
      <c r="B1652" s="162" t="s">
        <v>8462</v>
      </c>
      <c r="C1652" s="161" t="s">
        <v>5571</v>
      </c>
      <c r="D1652" s="163">
        <v>1360.78</v>
      </c>
    </row>
    <row r="1653" spans="1:4" ht="9" customHeight="1" x14ac:dyDescent="0.3">
      <c r="A1653" s="161" t="s">
        <v>8463</v>
      </c>
      <c r="B1653" s="162" t="s">
        <v>8464</v>
      </c>
      <c r="C1653" s="161" t="s">
        <v>5571</v>
      </c>
      <c r="D1653" s="163">
        <v>1325.73</v>
      </c>
    </row>
    <row r="1654" spans="1:4" ht="9" customHeight="1" x14ac:dyDescent="0.3">
      <c r="A1654" s="161" t="s">
        <v>8465</v>
      </c>
      <c r="B1654" s="162" t="s">
        <v>8466</v>
      </c>
      <c r="C1654" s="161" t="s">
        <v>5571</v>
      </c>
      <c r="D1654" s="163">
        <v>1273.1600000000001</v>
      </c>
    </row>
    <row r="1655" spans="1:4" ht="9" customHeight="1" x14ac:dyDescent="0.3">
      <c r="A1655" s="161" t="s">
        <v>8467</v>
      </c>
      <c r="B1655" s="162" t="s">
        <v>8468</v>
      </c>
      <c r="C1655" s="161" t="s">
        <v>5571</v>
      </c>
      <c r="D1655" s="163">
        <v>1220.58</v>
      </c>
    </row>
    <row r="1656" spans="1:4" ht="9" customHeight="1" x14ac:dyDescent="0.3">
      <c r="A1656" s="161" t="s">
        <v>8470</v>
      </c>
      <c r="B1656" s="162" t="s">
        <v>8471</v>
      </c>
      <c r="C1656" s="161" t="s">
        <v>2576</v>
      </c>
      <c r="D1656" s="163">
        <v>4.67</v>
      </c>
    </row>
    <row r="1657" spans="1:4" ht="9" customHeight="1" x14ac:dyDescent="0.3">
      <c r="A1657" s="161" t="s">
        <v>8472</v>
      </c>
      <c r="B1657" s="162" t="s">
        <v>8473</v>
      </c>
      <c r="C1657" s="161" t="s">
        <v>2576</v>
      </c>
      <c r="D1657" s="163">
        <v>2.25</v>
      </c>
    </row>
    <row r="1658" spans="1:4" ht="9" customHeight="1" x14ac:dyDescent="0.3">
      <c r="A1658" s="161" t="s">
        <v>8474</v>
      </c>
      <c r="B1658" s="162" t="s">
        <v>8475</v>
      </c>
      <c r="C1658" s="161" t="s">
        <v>2576</v>
      </c>
      <c r="D1658" s="163">
        <v>9.8000000000000007</v>
      </c>
    </row>
    <row r="1659" spans="1:4" ht="9" customHeight="1" x14ac:dyDescent="0.3">
      <c r="A1659" s="161" t="s">
        <v>8476</v>
      </c>
      <c r="B1659" s="162" t="s">
        <v>8477</v>
      </c>
      <c r="C1659" s="161" t="s">
        <v>2576</v>
      </c>
      <c r="D1659" s="163">
        <v>2.21</v>
      </c>
    </row>
    <row r="1660" spans="1:4" ht="9" customHeight="1" x14ac:dyDescent="0.3">
      <c r="A1660" s="161" t="s">
        <v>8478</v>
      </c>
      <c r="B1660" s="162" t="s">
        <v>8479</v>
      </c>
      <c r="C1660" s="161" t="s">
        <v>8480</v>
      </c>
      <c r="D1660" s="163">
        <v>0.19</v>
      </c>
    </row>
    <row r="1661" spans="1:4" ht="9" customHeight="1" x14ac:dyDescent="0.3">
      <c r="A1661" s="161" t="s">
        <v>8481</v>
      </c>
      <c r="B1661" s="162" t="s">
        <v>8482</v>
      </c>
      <c r="C1661" s="161" t="s">
        <v>172</v>
      </c>
      <c r="D1661" s="163">
        <v>0.14000000000000001</v>
      </c>
    </row>
    <row r="1662" spans="1:4" ht="9" customHeight="1" x14ac:dyDescent="0.3">
      <c r="A1662" s="161" t="s">
        <v>8483</v>
      </c>
      <c r="B1662" s="162" t="s">
        <v>8484</v>
      </c>
      <c r="C1662" s="161" t="s">
        <v>2576</v>
      </c>
      <c r="D1662" s="163">
        <v>4.12</v>
      </c>
    </row>
    <row r="1663" spans="1:4" ht="9" customHeight="1" x14ac:dyDescent="0.3">
      <c r="A1663" s="161" t="s">
        <v>8485</v>
      </c>
      <c r="B1663" s="162" t="s">
        <v>8486</v>
      </c>
      <c r="C1663" s="161" t="s">
        <v>2576</v>
      </c>
      <c r="D1663" s="163">
        <v>3.2</v>
      </c>
    </row>
    <row r="1664" spans="1:4" ht="9" customHeight="1" x14ac:dyDescent="0.3">
      <c r="A1664" s="161" t="s">
        <v>8487</v>
      </c>
      <c r="B1664" s="162" t="s">
        <v>8488</v>
      </c>
      <c r="C1664" s="161" t="s">
        <v>2576</v>
      </c>
      <c r="D1664" s="163">
        <v>4.88</v>
      </c>
    </row>
    <row r="1665" spans="1:4" ht="9" customHeight="1" x14ac:dyDescent="0.3">
      <c r="A1665" s="161" t="s">
        <v>8489</v>
      </c>
      <c r="B1665" s="162" t="s">
        <v>8490</v>
      </c>
      <c r="C1665" s="161" t="s">
        <v>2576</v>
      </c>
      <c r="D1665" s="163">
        <v>1.43</v>
      </c>
    </row>
    <row r="1666" spans="1:4" ht="9" customHeight="1" x14ac:dyDescent="0.3">
      <c r="A1666" s="161" t="s">
        <v>8491</v>
      </c>
      <c r="B1666" s="162" t="s">
        <v>8492</v>
      </c>
      <c r="C1666" s="161" t="s">
        <v>2576</v>
      </c>
      <c r="D1666" s="163">
        <v>1.66</v>
      </c>
    </row>
    <row r="1667" spans="1:4" ht="9" customHeight="1" x14ac:dyDescent="0.3">
      <c r="A1667" s="161" t="s">
        <v>8493</v>
      </c>
      <c r="B1667" s="162" t="s">
        <v>8494</v>
      </c>
      <c r="C1667" s="161" t="s">
        <v>2576</v>
      </c>
      <c r="D1667" s="163">
        <v>1.83</v>
      </c>
    </row>
    <row r="1668" spans="1:4" ht="9" customHeight="1" x14ac:dyDescent="0.3">
      <c r="A1668" s="161" t="s">
        <v>8495</v>
      </c>
      <c r="B1668" s="162" t="s">
        <v>8496</v>
      </c>
      <c r="C1668" s="161" t="s">
        <v>2576</v>
      </c>
      <c r="D1668" s="163">
        <v>2.1</v>
      </c>
    </row>
    <row r="1669" spans="1:4" ht="9" customHeight="1" x14ac:dyDescent="0.3">
      <c r="A1669" s="161" t="s">
        <v>8497</v>
      </c>
      <c r="B1669" s="162" t="s">
        <v>8498</v>
      </c>
      <c r="C1669" s="161" t="s">
        <v>2576</v>
      </c>
      <c r="D1669" s="163">
        <v>2.4</v>
      </c>
    </row>
    <row r="1670" spans="1:4" ht="9" customHeight="1" x14ac:dyDescent="0.3">
      <c r="A1670" s="161" t="s">
        <v>8499</v>
      </c>
      <c r="B1670" s="162" t="s">
        <v>8500</v>
      </c>
      <c r="C1670" s="161" t="s">
        <v>172</v>
      </c>
      <c r="D1670" s="163">
        <v>0.18</v>
      </c>
    </row>
    <row r="1671" spans="1:4" ht="9" customHeight="1" x14ac:dyDescent="0.3">
      <c r="A1671" s="161" t="s">
        <v>8501</v>
      </c>
      <c r="B1671" s="162" t="s">
        <v>8502</v>
      </c>
      <c r="C1671" s="161" t="s">
        <v>8480</v>
      </c>
      <c r="D1671" s="163">
        <v>0.05</v>
      </c>
    </row>
    <row r="1672" spans="1:4" ht="9" customHeight="1" x14ac:dyDescent="0.3">
      <c r="A1672" s="161" t="s">
        <v>8503</v>
      </c>
      <c r="B1672" s="162" t="s">
        <v>8504</v>
      </c>
      <c r="C1672" s="161" t="s">
        <v>172</v>
      </c>
      <c r="D1672" s="163">
        <v>7.53</v>
      </c>
    </row>
    <row r="1673" spans="1:4" ht="9" customHeight="1" x14ac:dyDescent="0.3">
      <c r="A1673" s="161" t="s">
        <v>8505</v>
      </c>
      <c r="B1673" s="162" t="s">
        <v>8506</v>
      </c>
      <c r="C1673" s="161" t="s">
        <v>172</v>
      </c>
      <c r="D1673" s="163">
        <v>7.78</v>
      </c>
    </row>
    <row r="1674" spans="1:4" ht="9" customHeight="1" x14ac:dyDescent="0.3">
      <c r="A1674" s="161" t="s">
        <v>8507</v>
      </c>
      <c r="B1674" s="162" t="s">
        <v>8508</v>
      </c>
      <c r="C1674" s="161" t="s">
        <v>172</v>
      </c>
      <c r="D1674" s="163">
        <v>7.97</v>
      </c>
    </row>
    <row r="1675" spans="1:4" ht="9" customHeight="1" x14ac:dyDescent="0.3">
      <c r="A1675" s="161" t="s">
        <v>8509</v>
      </c>
      <c r="B1675" s="162" t="s">
        <v>8510</v>
      </c>
      <c r="C1675" s="161" t="s">
        <v>172</v>
      </c>
      <c r="D1675" s="163">
        <v>7.84</v>
      </c>
    </row>
    <row r="1676" spans="1:4" ht="9" customHeight="1" x14ac:dyDescent="0.3">
      <c r="A1676" s="161" t="s">
        <v>8511</v>
      </c>
      <c r="B1676" s="162" t="s">
        <v>8512</v>
      </c>
      <c r="C1676" s="161" t="s">
        <v>2576</v>
      </c>
      <c r="D1676" s="163">
        <v>3.4</v>
      </c>
    </row>
    <row r="1677" spans="1:4" ht="9" customHeight="1" x14ac:dyDescent="0.3">
      <c r="A1677" s="161" t="s">
        <v>8513</v>
      </c>
      <c r="B1677" s="162" t="s">
        <v>8514</v>
      </c>
      <c r="C1677" s="161" t="s">
        <v>172</v>
      </c>
      <c r="D1677" s="163">
        <v>2.4700000000000002</v>
      </c>
    </row>
    <row r="1678" spans="1:4" ht="9" customHeight="1" x14ac:dyDescent="0.3">
      <c r="A1678" s="161" t="s">
        <v>8515</v>
      </c>
      <c r="B1678" s="162" t="s">
        <v>8516</v>
      </c>
      <c r="C1678" s="161" t="s">
        <v>172</v>
      </c>
      <c r="D1678" s="163">
        <v>2.78</v>
      </c>
    </row>
    <row r="1679" spans="1:4" ht="9" customHeight="1" x14ac:dyDescent="0.3">
      <c r="A1679" s="161" t="s">
        <v>8517</v>
      </c>
      <c r="B1679" s="162" t="s">
        <v>8518</v>
      </c>
      <c r="C1679" s="161" t="s">
        <v>172</v>
      </c>
      <c r="D1679" s="163">
        <v>3.01</v>
      </c>
    </row>
    <row r="1680" spans="1:4" ht="9" customHeight="1" x14ac:dyDescent="0.3">
      <c r="A1680" s="161" t="s">
        <v>8519</v>
      </c>
      <c r="B1680" s="162" t="s">
        <v>8520</v>
      </c>
      <c r="C1680" s="161" t="s">
        <v>172</v>
      </c>
      <c r="D1680" s="163">
        <v>2.87</v>
      </c>
    </row>
    <row r="1681" spans="1:4" ht="9" customHeight="1" x14ac:dyDescent="0.3">
      <c r="A1681" s="161" t="s">
        <v>8534</v>
      </c>
      <c r="B1681" s="162" t="s">
        <v>8535</v>
      </c>
      <c r="C1681" s="161" t="s">
        <v>2576</v>
      </c>
      <c r="D1681" s="163">
        <v>237.58</v>
      </c>
    </row>
    <row r="1682" spans="1:4" ht="9" customHeight="1" x14ac:dyDescent="0.3">
      <c r="A1682" s="161" t="s">
        <v>8536</v>
      </c>
      <c r="B1682" s="162" t="s">
        <v>8537</v>
      </c>
      <c r="C1682" s="161" t="s">
        <v>2576</v>
      </c>
      <c r="D1682" s="163">
        <v>532.75</v>
      </c>
    </row>
    <row r="1683" spans="1:4" ht="9" customHeight="1" x14ac:dyDescent="0.3">
      <c r="A1683" s="161" t="s">
        <v>8538</v>
      </c>
      <c r="B1683" s="162" t="s">
        <v>8539</v>
      </c>
      <c r="C1683" s="161" t="s">
        <v>2576</v>
      </c>
      <c r="D1683" s="163">
        <v>46.76</v>
      </c>
    </row>
    <row r="1684" spans="1:4" ht="9" customHeight="1" x14ac:dyDescent="0.3">
      <c r="A1684" s="161" t="s">
        <v>8540</v>
      </c>
      <c r="B1684" s="162" t="s">
        <v>8541</v>
      </c>
      <c r="C1684" s="161" t="s">
        <v>2576</v>
      </c>
      <c r="D1684" s="163">
        <v>81.59</v>
      </c>
    </row>
    <row r="1685" spans="1:4" ht="9" customHeight="1" x14ac:dyDescent="0.3">
      <c r="A1685" s="161" t="s">
        <v>8542</v>
      </c>
      <c r="B1685" s="162" t="s">
        <v>8543</v>
      </c>
      <c r="C1685" s="161" t="s">
        <v>2576</v>
      </c>
      <c r="D1685" s="163">
        <v>124.93</v>
      </c>
    </row>
    <row r="1686" spans="1:4" ht="9" customHeight="1" x14ac:dyDescent="0.3">
      <c r="A1686" s="161" t="s">
        <v>8544</v>
      </c>
      <c r="B1686" s="162" t="s">
        <v>8545</v>
      </c>
      <c r="C1686" s="161" t="s">
        <v>2629</v>
      </c>
      <c r="D1686" s="163">
        <v>218.44</v>
      </c>
    </row>
    <row r="1687" spans="1:4" ht="9" customHeight="1" x14ac:dyDescent="0.3">
      <c r="A1687" s="161" t="s">
        <v>8546</v>
      </c>
      <c r="B1687" s="162" t="s">
        <v>8547</v>
      </c>
      <c r="C1687" s="161" t="s">
        <v>2629</v>
      </c>
      <c r="D1687" s="163">
        <v>123.95</v>
      </c>
    </row>
    <row r="1688" spans="1:4" ht="9" customHeight="1" x14ac:dyDescent="0.3">
      <c r="A1688" s="161" t="s">
        <v>8548</v>
      </c>
      <c r="B1688" s="162" t="s">
        <v>8549</v>
      </c>
      <c r="C1688" s="161" t="s">
        <v>2629</v>
      </c>
      <c r="D1688" s="163">
        <v>200.02</v>
      </c>
    </row>
    <row r="1689" spans="1:4" ht="9" customHeight="1" x14ac:dyDescent="0.3">
      <c r="A1689" s="161" t="s">
        <v>8550</v>
      </c>
      <c r="B1689" s="162" t="s">
        <v>8551</v>
      </c>
      <c r="C1689" s="161" t="s">
        <v>5571</v>
      </c>
      <c r="D1689" s="163">
        <v>530.29</v>
      </c>
    </row>
    <row r="1690" spans="1:4" ht="9" customHeight="1" x14ac:dyDescent="0.3">
      <c r="A1690" s="161" t="s">
        <v>8552</v>
      </c>
      <c r="B1690" s="162" t="s">
        <v>8553</v>
      </c>
      <c r="C1690" s="161" t="s">
        <v>5571</v>
      </c>
      <c r="D1690" s="163">
        <v>362.61</v>
      </c>
    </row>
    <row r="1691" spans="1:4" ht="9" customHeight="1" x14ac:dyDescent="0.3">
      <c r="A1691" s="161" t="s">
        <v>8554</v>
      </c>
      <c r="B1691" s="162" t="s">
        <v>8555</v>
      </c>
      <c r="C1691" s="161" t="s">
        <v>5571</v>
      </c>
      <c r="D1691" s="163">
        <v>282.68</v>
      </c>
    </row>
    <row r="1692" spans="1:4" ht="9" customHeight="1" x14ac:dyDescent="0.3">
      <c r="A1692" s="161" t="s">
        <v>8556</v>
      </c>
      <c r="B1692" s="162" t="s">
        <v>8557</v>
      </c>
      <c r="C1692" s="161" t="s">
        <v>5571</v>
      </c>
      <c r="D1692" s="163">
        <v>180.72</v>
      </c>
    </row>
    <row r="1693" spans="1:4" ht="9" customHeight="1" x14ac:dyDescent="0.3">
      <c r="A1693" s="161" t="s">
        <v>8558</v>
      </c>
      <c r="B1693" s="162" t="s">
        <v>8559</v>
      </c>
      <c r="C1693" s="161" t="s">
        <v>5571</v>
      </c>
      <c r="D1693" s="163">
        <v>171.83</v>
      </c>
    </row>
    <row r="1694" spans="1:4" ht="9" customHeight="1" x14ac:dyDescent="0.3">
      <c r="A1694" s="161" t="s">
        <v>8560</v>
      </c>
      <c r="B1694" s="162" t="s">
        <v>8561</v>
      </c>
      <c r="C1694" s="161" t="s">
        <v>5571</v>
      </c>
      <c r="D1694" s="163">
        <v>180.93</v>
      </c>
    </row>
    <row r="1695" spans="1:4" ht="9" customHeight="1" x14ac:dyDescent="0.3">
      <c r="A1695" s="161" t="s">
        <v>8562</v>
      </c>
      <c r="B1695" s="162" t="s">
        <v>8563</v>
      </c>
      <c r="C1695" s="161" t="s">
        <v>5571</v>
      </c>
      <c r="D1695" s="163">
        <v>95.96</v>
      </c>
    </row>
    <row r="1696" spans="1:4" ht="9" customHeight="1" x14ac:dyDescent="0.3">
      <c r="A1696" s="161" t="s">
        <v>8564</v>
      </c>
      <c r="B1696" s="162" t="s">
        <v>8565</v>
      </c>
      <c r="C1696" s="161" t="s">
        <v>172</v>
      </c>
      <c r="D1696" s="163">
        <v>5.58</v>
      </c>
    </row>
    <row r="1697" spans="1:4" ht="9" customHeight="1" x14ac:dyDescent="0.3">
      <c r="A1697" s="161" t="s">
        <v>8566</v>
      </c>
      <c r="B1697" s="162" t="s">
        <v>8567</v>
      </c>
      <c r="C1697" s="161" t="s">
        <v>8047</v>
      </c>
      <c r="D1697" s="163">
        <v>40.880000000000003</v>
      </c>
    </row>
    <row r="1698" spans="1:4" ht="9" customHeight="1" x14ac:dyDescent="0.3">
      <c r="A1698" s="161" t="s">
        <v>8568</v>
      </c>
      <c r="B1698" s="162" t="s">
        <v>8569</v>
      </c>
      <c r="C1698" s="161" t="s">
        <v>8047</v>
      </c>
      <c r="D1698" s="163">
        <v>51.91</v>
      </c>
    </row>
    <row r="1699" spans="1:4" ht="9" customHeight="1" x14ac:dyDescent="0.3">
      <c r="A1699" s="161" t="s">
        <v>8570</v>
      </c>
      <c r="B1699" s="162" t="s">
        <v>8571</v>
      </c>
      <c r="C1699" s="161" t="s">
        <v>8047</v>
      </c>
      <c r="D1699" s="163">
        <v>42.98</v>
      </c>
    </row>
    <row r="1700" spans="1:4" ht="9" customHeight="1" x14ac:dyDescent="0.3">
      <c r="A1700" s="161" t="s">
        <v>8572</v>
      </c>
      <c r="B1700" s="162" t="s">
        <v>8573</v>
      </c>
      <c r="C1700" s="161" t="s">
        <v>8047</v>
      </c>
      <c r="D1700" s="163">
        <v>48.68</v>
      </c>
    </row>
    <row r="1701" spans="1:4" ht="9" customHeight="1" x14ac:dyDescent="0.3">
      <c r="A1701" s="161" t="s">
        <v>8574</v>
      </c>
      <c r="B1701" s="162" t="s">
        <v>8575</v>
      </c>
      <c r="C1701" s="161" t="s">
        <v>8047</v>
      </c>
      <c r="D1701" s="163">
        <v>62.37</v>
      </c>
    </row>
    <row r="1702" spans="1:4" ht="9" customHeight="1" x14ac:dyDescent="0.3">
      <c r="A1702" s="161" t="s">
        <v>8576</v>
      </c>
      <c r="B1702" s="162" t="s">
        <v>8577</v>
      </c>
      <c r="C1702" s="161" t="s">
        <v>8047</v>
      </c>
      <c r="D1702" s="163">
        <v>51.18</v>
      </c>
    </row>
    <row r="1703" spans="1:4" ht="9" customHeight="1" x14ac:dyDescent="0.3">
      <c r="A1703" s="161" t="s">
        <v>8578</v>
      </c>
      <c r="B1703" s="162" t="s">
        <v>8579</v>
      </c>
      <c r="C1703" s="161" t="s">
        <v>8047</v>
      </c>
      <c r="D1703" s="163">
        <v>56.49</v>
      </c>
    </row>
    <row r="1704" spans="1:4" ht="9" customHeight="1" x14ac:dyDescent="0.3">
      <c r="A1704" s="161" t="s">
        <v>8580</v>
      </c>
      <c r="B1704" s="162" t="s">
        <v>8581</v>
      </c>
      <c r="C1704" s="161" t="s">
        <v>8047</v>
      </c>
      <c r="D1704" s="163">
        <v>72.87</v>
      </c>
    </row>
    <row r="1705" spans="1:4" ht="9" customHeight="1" x14ac:dyDescent="0.3">
      <c r="A1705" s="161" t="s">
        <v>8582</v>
      </c>
      <c r="B1705" s="162" t="s">
        <v>8583</v>
      </c>
      <c r="C1705" s="161" t="s">
        <v>8047</v>
      </c>
      <c r="D1705" s="163">
        <v>59.53</v>
      </c>
    </row>
    <row r="1706" spans="1:4" ht="9" customHeight="1" x14ac:dyDescent="0.3">
      <c r="A1706" s="161" t="s">
        <v>8584</v>
      </c>
      <c r="B1706" s="162" t="s">
        <v>8585</v>
      </c>
      <c r="C1706" s="161" t="s">
        <v>8047</v>
      </c>
      <c r="D1706" s="163">
        <v>31.41</v>
      </c>
    </row>
    <row r="1707" spans="1:4" ht="9" customHeight="1" x14ac:dyDescent="0.3">
      <c r="A1707" s="161" t="s">
        <v>8586</v>
      </c>
      <c r="B1707" s="162" t="s">
        <v>8587</v>
      </c>
      <c r="C1707" s="161" t="s">
        <v>8047</v>
      </c>
      <c r="D1707" s="163">
        <v>41.53</v>
      </c>
    </row>
    <row r="1708" spans="1:4" ht="9" customHeight="1" x14ac:dyDescent="0.3">
      <c r="A1708" s="161" t="s">
        <v>8588</v>
      </c>
      <c r="B1708" s="162" t="s">
        <v>8589</v>
      </c>
      <c r="C1708" s="161" t="s">
        <v>8047</v>
      </c>
      <c r="D1708" s="163">
        <v>34.479999999999997</v>
      </c>
    </row>
    <row r="1709" spans="1:4" ht="9" customHeight="1" x14ac:dyDescent="0.3">
      <c r="A1709" s="161" t="s">
        <v>8590</v>
      </c>
      <c r="B1709" s="162" t="s">
        <v>8591</v>
      </c>
      <c r="C1709" s="161" t="s">
        <v>8047</v>
      </c>
      <c r="D1709" s="163">
        <v>28.13</v>
      </c>
    </row>
    <row r="1710" spans="1:4" ht="9" customHeight="1" x14ac:dyDescent="0.3">
      <c r="A1710" s="161" t="s">
        <v>8592</v>
      </c>
      <c r="B1710" s="162" t="s">
        <v>8593</v>
      </c>
      <c r="C1710" s="161" t="s">
        <v>8047</v>
      </c>
      <c r="D1710" s="163">
        <v>30.22</v>
      </c>
    </row>
    <row r="1711" spans="1:4" ht="9" customHeight="1" x14ac:dyDescent="0.3">
      <c r="A1711" s="161" t="s">
        <v>8594</v>
      </c>
      <c r="B1711" s="162" t="s">
        <v>8595</v>
      </c>
      <c r="C1711" s="161" t="s">
        <v>8047</v>
      </c>
      <c r="D1711" s="163">
        <v>40.21</v>
      </c>
    </row>
    <row r="1712" spans="1:4" ht="9" customHeight="1" x14ac:dyDescent="0.3">
      <c r="A1712" s="161" t="s">
        <v>8596</v>
      </c>
      <c r="B1712" s="162" t="s">
        <v>8597</v>
      </c>
      <c r="C1712" s="161" t="s">
        <v>8047</v>
      </c>
      <c r="D1712" s="163">
        <v>60.28</v>
      </c>
    </row>
    <row r="1713" spans="1:4" ht="9" customHeight="1" x14ac:dyDescent="0.3">
      <c r="A1713" s="161" t="s">
        <v>8598</v>
      </c>
      <c r="B1713" s="162" t="s">
        <v>8599</v>
      </c>
      <c r="C1713" s="161" t="s">
        <v>8047</v>
      </c>
      <c r="D1713" s="163">
        <v>80.22</v>
      </c>
    </row>
    <row r="1714" spans="1:4" ht="9" customHeight="1" x14ac:dyDescent="0.3">
      <c r="A1714" s="161" t="s">
        <v>8600</v>
      </c>
      <c r="B1714" s="162" t="s">
        <v>8601</v>
      </c>
      <c r="C1714" s="161" t="s">
        <v>8047</v>
      </c>
      <c r="D1714" s="163">
        <v>20.7</v>
      </c>
    </row>
    <row r="1715" spans="1:4" ht="9" customHeight="1" x14ac:dyDescent="0.3">
      <c r="A1715" s="161" t="s">
        <v>8602</v>
      </c>
      <c r="B1715" s="162" t="s">
        <v>8603</v>
      </c>
      <c r="C1715" s="161" t="s">
        <v>8047</v>
      </c>
      <c r="D1715" s="163">
        <v>27.13</v>
      </c>
    </row>
    <row r="1716" spans="1:4" ht="9" customHeight="1" x14ac:dyDescent="0.3">
      <c r="A1716" s="161" t="s">
        <v>8606</v>
      </c>
      <c r="B1716" s="162" t="s">
        <v>8607</v>
      </c>
      <c r="C1716" s="161" t="s">
        <v>8047</v>
      </c>
      <c r="D1716" s="163">
        <v>175.21</v>
      </c>
    </row>
    <row r="1717" spans="1:4" ht="9" customHeight="1" x14ac:dyDescent="0.3">
      <c r="A1717" s="161" t="s">
        <v>8608</v>
      </c>
      <c r="B1717" s="162" t="s">
        <v>8609</v>
      </c>
      <c r="C1717" s="161" t="s">
        <v>8047</v>
      </c>
      <c r="D1717" s="163">
        <v>170.83</v>
      </c>
    </row>
    <row r="1718" spans="1:4" ht="9" customHeight="1" x14ac:dyDescent="0.3">
      <c r="A1718" s="161" t="s">
        <v>8610</v>
      </c>
      <c r="B1718" s="162" t="s">
        <v>8611</v>
      </c>
      <c r="C1718" s="161" t="s">
        <v>8047</v>
      </c>
      <c r="D1718" s="163">
        <v>168.4</v>
      </c>
    </row>
    <row r="1719" spans="1:4" ht="9" customHeight="1" x14ac:dyDescent="0.3">
      <c r="A1719" s="161" t="s">
        <v>8612</v>
      </c>
      <c r="B1719" s="162" t="s">
        <v>8613</v>
      </c>
      <c r="C1719" s="161" t="s">
        <v>8047</v>
      </c>
      <c r="D1719" s="163">
        <v>198.2</v>
      </c>
    </row>
    <row r="1720" spans="1:4" ht="9" customHeight="1" x14ac:dyDescent="0.3">
      <c r="A1720" s="161" t="s">
        <v>8614</v>
      </c>
      <c r="B1720" s="162" t="s">
        <v>8615</v>
      </c>
      <c r="C1720" s="161" t="s">
        <v>5571</v>
      </c>
      <c r="D1720" s="163">
        <v>425.26</v>
      </c>
    </row>
    <row r="1721" spans="1:4" ht="9" customHeight="1" x14ac:dyDescent="0.3">
      <c r="A1721" s="161" t="s">
        <v>8616</v>
      </c>
      <c r="B1721" s="162" t="s">
        <v>8617</v>
      </c>
      <c r="C1721" s="161" t="s">
        <v>5571</v>
      </c>
      <c r="D1721" s="163">
        <v>284.07</v>
      </c>
    </row>
    <row r="1722" spans="1:4" ht="9" customHeight="1" x14ac:dyDescent="0.3">
      <c r="A1722" s="161" t="s">
        <v>8604</v>
      </c>
      <c r="B1722" s="162" t="s">
        <v>26435</v>
      </c>
      <c r="C1722" s="161" t="s">
        <v>8047</v>
      </c>
      <c r="D1722" s="163">
        <v>552.98</v>
      </c>
    </row>
    <row r="1723" spans="1:4" ht="9" customHeight="1" x14ac:dyDescent="0.3">
      <c r="A1723" s="161" t="s">
        <v>8605</v>
      </c>
      <c r="B1723" s="162" t="s">
        <v>26436</v>
      </c>
      <c r="C1723" s="161" t="s">
        <v>8047</v>
      </c>
      <c r="D1723" s="163">
        <v>595.76</v>
      </c>
    </row>
    <row r="1724" spans="1:4" ht="9" customHeight="1" x14ac:dyDescent="0.3">
      <c r="A1724" s="161" t="s">
        <v>23848</v>
      </c>
      <c r="B1724" s="162" t="s">
        <v>8469</v>
      </c>
      <c r="C1724" s="161" t="s">
        <v>5571</v>
      </c>
      <c r="D1724" s="163">
        <v>97.16</v>
      </c>
    </row>
    <row r="1725" spans="1:4" ht="9" customHeight="1" x14ac:dyDescent="0.3">
      <c r="A1725" s="161" t="s">
        <v>8618</v>
      </c>
      <c r="B1725" s="162" t="s">
        <v>8619</v>
      </c>
      <c r="C1725" s="161" t="s">
        <v>8047</v>
      </c>
      <c r="D1725" s="163">
        <v>19.850000000000001</v>
      </c>
    </row>
    <row r="1726" spans="1:4" ht="9" customHeight="1" x14ac:dyDescent="0.3">
      <c r="A1726" s="161" t="s">
        <v>8621</v>
      </c>
      <c r="B1726" s="162" t="s">
        <v>8622</v>
      </c>
      <c r="C1726" s="161" t="s">
        <v>5571</v>
      </c>
      <c r="D1726" s="163">
        <v>734.52</v>
      </c>
    </row>
    <row r="1727" spans="1:4" ht="9" customHeight="1" x14ac:dyDescent="0.3">
      <c r="A1727" s="161" t="s">
        <v>8624</v>
      </c>
      <c r="B1727" s="162" t="s">
        <v>8625</v>
      </c>
      <c r="C1727" s="161" t="s">
        <v>5571</v>
      </c>
      <c r="D1727" s="163">
        <v>395.6</v>
      </c>
    </row>
    <row r="1728" spans="1:4" ht="9" customHeight="1" x14ac:dyDescent="0.3">
      <c r="A1728" s="161" t="s">
        <v>8620</v>
      </c>
      <c r="B1728" s="162" t="s">
        <v>94</v>
      </c>
      <c r="C1728" s="161" t="s">
        <v>5571</v>
      </c>
      <c r="D1728" s="163">
        <v>625.13</v>
      </c>
    </row>
    <row r="1729" spans="1:4" ht="9" customHeight="1" x14ac:dyDescent="0.3">
      <c r="A1729" s="161" t="s">
        <v>8623</v>
      </c>
      <c r="B1729" s="162" t="s">
        <v>93</v>
      </c>
      <c r="C1729" s="161" t="s">
        <v>5571</v>
      </c>
      <c r="D1729" s="163">
        <v>426.39</v>
      </c>
    </row>
    <row r="1730" spans="1:4" ht="9" customHeight="1" x14ac:dyDescent="0.3">
      <c r="A1730" s="161" t="s">
        <v>8626</v>
      </c>
      <c r="B1730" s="162" t="s">
        <v>8627</v>
      </c>
      <c r="C1730" s="161" t="s">
        <v>8047</v>
      </c>
      <c r="D1730" s="163">
        <v>14.59</v>
      </c>
    </row>
    <row r="1731" spans="1:4" ht="9" customHeight="1" x14ac:dyDescent="0.3">
      <c r="A1731" s="161" t="s">
        <v>8628</v>
      </c>
      <c r="B1731" s="162" t="s">
        <v>8629</v>
      </c>
      <c r="C1731" s="161" t="s">
        <v>8047</v>
      </c>
      <c r="D1731" s="163">
        <v>3.98</v>
      </c>
    </row>
    <row r="1732" spans="1:4" ht="9" customHeight="1" x14ac:dyDescent="0.3">
      <c r="A1732" s="161" t="s">
        <v>8630</v>
      </c>
      <c r="B1732" s="162" t="s">
        <v>26437</v>
      </c>
      <c r="C1732" s="161" t="s">
        <v>5571</v>
      </c>
      <c r="D1732" s="163">
        <v>7.31</v>
      </c>
    </row>
    <row r="1733" spans="1:4" ht="9" customHeight="1" x14ac:dyDescent="0.3">
      <c r="A1733" s="161" t="s">
        <v>8632</v>
      </c>
      <c r="B1733" s="162" t="s">
        <v>26438</v>
      </c>
      <c r="C1733" s="161" t="s">
        <v>8047</v>
      </c>
      <c r="D1733" s="163">
        <v>17.36</v>
      </c>
    </row>
    <row r="1734" spans="1:4" ht="9" customHeight="1" x14ac:dyDescent="0.3">
      <c r="A1734" s="161" t="s">
        <v>8631</v>
      </c>
      <c r="B1734" s="162" t="s">
        <v>26439</v>
      </c>
      <c r="C1734" s="161" t="s">
        <v>5571</v>
      </c>
      <c r="D1734" s="163">
        <v>79.19</v>
      </c>
    </row>
    <row r="1735" spans="1:4" ht="9" customHeight="1" x14ac:dyDescent="0.3">
      <c r="A1735" s="161" t="s">
        <v>8633</v>
      </c>
      <c r="B1735" s="162" t="s">
        <v>8634</v>
      </c>
      <c r="C1735" s="161" t="s">
        <v>8047</v>
      </c>
      <c r="D1735" s="163">
        <v>1.1299999999999999</v>
      </c>
    </row>
    <row r="1736" spans="1:4" ht="18" customHeight="1" x14ac:dyDescent="0.3">
      <c r="A1736" s="161" t="s">
        <v>23849</v>
      </c>
      <c r="B1736" s="162" t="s">
        <v>8521</v>
      </c>
      <c r="C1736" s="161" t="s">
        <v>2576</v>
      </c>
      <c r="D1736" s="163">
        <v>493.52</v>
      </c>
    </row>
    <row r="1737" spans="1:4" ht="18" customHeight="1" x14ac:dyDescent="0.3">
      <c r="A1737" s="161" t="s">
        <v>23850</v>
      </c>
      <c r="B1737" s="162" t="s">
        <v>8522</v>
      </c>
      <c r="C1737" s="161" t="s">
        <v>2576</v>
      </c>
      <c r="D1737" s="163">
        <v>121.08</v>
      </c>
    </row>
    <row r="1738" spans="1:4" ht="18" customHeight="1" x14ac:dyDescent="0.3">
      <c r="A1738" s="161" t="s">
        <v>23851</v>
      </c>
      <c r="B1738" s="162" t="s">
        <v>8523</v>
      </c>
      <c r="C1738" s="161" t="s">
        <v>2576</v>
      </c>
      <c r="D1738" s="163">
        <v>125.19</v>
      </c>
    </row>
    <row r="1739" spans="1:4" ht="18" customHeight="1" x14ac:dyDescent="0.3">
      <c r="A1739" s="161" t="s">
        <v>23852</v>
      </c>
      <c r="B1739" s="162" t="s">
        <v>8524</v>
      </c>
      <c r="C1739" s="161" t="s">
        <v>2576</v>
      </c>
      <c r="D1739" s="163">
        <v>154.77000000000001</v>
      </c>
    </row>
    <row r="1740" spans="1:4" ht="18" customHeight="1" x14ac:dyDescent="0.3">
      <c r="A1740" s="161" t="s">
        <v>23853</v>
      </c>
      <c r="B1740" s="162" t="s">
        <v>8525</v>
      </c>
      <c r="C1740" s="161" t="s">
        <v>2576</v>
      </c>
      <c r="D1740" s="163">
        <v>185.62</v>
      </c>
    </row>
    <row r="1741" spans="1:4" ht="18" customHeight="1" x14ac:dyDescent="0.3">
      <c r="A1741" s="161" t="s">
        <v>23854</v>
      </c>
      <c r="B1741" s="162" t="s">
        <v>8526</v>
      </c>
      <c r="C1741" s="161" t="s">
        <v>2576</v>
      </c>
      <c r="D1741" s="163">
        <v>189.26</v>
      </c>
    </row>
    <row r="1742" spans="1:4" ht="9" customHeight="1" x14ac:dyDescent="0.3">
      <c r="A1742" s="161" t="s">
        <v>23855</v>
      </c>
      <c r="B1742" s="162" t="s">
        <v>8527</v>
      </c>
      <c r="C1742" s="161" t="s">
        <v>2576</v>
      </c>
      <c r="D1742" s="163">
        <v>204.46</v>
      </c>
    </row>
    <row r="1743" spans="1:4" ht="9" customHeight="1" x14ac:dyDescent="0.3">
      <c r="A1743" s="161" t="s">
        <v>23856</v>
      </c>
      <c r="B1743" s="162" t="s">
        <v>8528</v>
      </c>
      <c r="C1743" s="161" t="s">
        <v>2576</v>
      </c>
      <c r="D1743" s="163">
        <v>212.42</v>
      </c>
    </row>
    <row r="1744" spans="1:4" ht="18" customHeight="1" x14ac:dyDescent="0.3">
      <c r="A1744" s="161" t="s">
        <v>23857</v>
      </c>
      <c r="B1744" s="162" t="s">
        <v>8529</v>
      </c>
      <c r="C1744" s="161" t="s">
        <v>2576</v>
      </c>
      <c r="D1744" s="163">
        <v>239.4</v>
      </c>
    </row>
    <row r="1745" spans="1:4" ht="9" customHeight="1" x14ac:dyDescent="0.3">
      <c r="A1745" s="161" t="s">
        <v>23858</v>
      </c>
      <c r="B1745" s="162" t="s">
        <v>8530</v>
      </c>
      <c r="C1745" s="161" t="s">
        <v>2576</v>
      </c>
      <c r="D1745" s="163">
        <v>355.67</v>
      </c>
    </row>
    <row r="1746" spans="1:4" ht="9" customHeight="1" x14ac:dyDescent="0.3">
      <c r="A1746" s="161" t="s">
        <v>23859</v>
      </c>
      <c r="B1746" s="162" t="s">
        <v>8531</v>
      </c>
      <c r="C1746" s="161" t="s">
        <v>2576</v>
      </c>
      <c r="D1746" s="163">
        <v>19.739999999999998</v>
      </c>
    </row>
    <row r="1747" spans="1:4" ht="9" customHeight="1" x14ac:dyDescent="0.3">
      <c r="A1747" s="161" t="s">
        <v>23860</v>
      </c>
      <c r="B1747" s="162" t="s">
        <v>8532</v>
      </c>
      <c r="C1747" s="161" t="s">
        <v>2576</v>
      </c>
      <c r="D1747" s="163">
        <v>30.17</v>
      </c>
    </row>
    <row r="1748" spans="1:4" ht="9" customHeight="1" x14ac:dyDescent="0.3">
      <c r="A1748" s="161" t="s">
        <v>23861</v>
      </c>
      <c r="B1748" s="162" t="s">
        <v>8533</v>
      </c>
      <c r="C1748" s="161" t="s">
        <v>2576</v>
      </c>
      <c r="D1748" s="163">
        <v>36.65</v>
      </c>
    </row>
    <row r="1749" spans="1:4" ht="9" customHeight="1" x14ac:dyDescent="0.3">
      <c r="A1749" s="161" t="s">
        <v>8637</v>
      </c>
      <c r="B1749" s="162" t="s">
        <v>8638</v>
      </c>
      <c r="C1749" s="161" t="s">
        <v>2576</v>
      </c>
      <c r="D1749" s="163">
        <v>0.81</v>
      </c>
    </row>
    <row r="1750" spans="1:4" ht="9" customHeight="1" x14ac:dyDescent="0.3">
      <c r="A1750" s="161" t="s">
        <v>8639</v>
      </c>
      <c r="B1750" s="162" t="s">
        <v>8640</v>
      </c>
      <c r="C1750" s="161" t="s">
        <v>8047</v>
      </c>
      <c r="D1750" s="163">
        <v>12.67</v>
      </c>
    </row>
    <row r="1751" spans="1:4" ht="9" customHeight="1" x14ac:dyDescent="0.3">
      <c r="A1751" s="161" t="s">
        <v>8641</v>
      </c>
      <c r="B1751" s="162" t="s">
        <v>8642</v>
      </c>
      <c r="C1751" s="161" t="s">
        <v>8047</v>
      </c>
      <c r="D1751" s="163">
        <v>4.3099999999999996</v>
      </c>
    </row>
    <row r="1752" spans="1:4" ht="9" customHeight="1" x14ac:dyDescent="0.3">
      <c r="A1752" s="161" t="s">
        <v>8643</v>
      </c>
      <c r="B1752" s="162" t="s">
        <v>8644</v>
      </c>
      <c r="C1752" s="161" t="s">
        <v>2576</v>
      </c>
      <c r="D1752" s="163">
        <v>10.26</v>
      </c>
    </row>
    <row r="1753" spans="1:4" ht="9" customHeight="1" x14ac:dyDescent="0.3">
      <c r="A1753" s="161" t="s">
        <v>8645</v>
      </c>
      <c r="B1753" s="162" t="s">
        <v>8646</v>
      </c>
      <c r="C1753" s="161" t="s">
        <v>2576</v>
      </c>
      <c r="D1753" s="163">
        <v>11.46</v>
      </c>
    </row>
    <row r="1754" spans="1:4" ht="9" customHeight="1" x14ac:dyDescent="0.3">
      <c r="A1754" s="161" t="s">
        <v>8647</v>
      </c>
      <c r="B1754" s="162" t="s">
        <v>8648</v>
      </c>
      <c r="C1754" s="161" t="s">
        <v>5571</v>
      </c>
      <c r="D1754" s="163">
        <v>110.87</v>
      </c>
    </row>
    <row r="1755" spans="1:4" ht="9" customHeight="1" x14ac:dyDescent="0.3">
      <c r="A1755" s="161" t="s">
        <v>8649</v>
      </c>
      <c r="B1755" s="162" t="s">
        <v>8650</v>
      </c>
      <c r="C1755" s="161" t="s">
        <v>5571</v>
      </c>
      <c r="D1755" s="163">
        <v>115.16</v>
      </c>
    </row>
    <row r="1756" spans="1:4" ht="9" customHeight="1" x14ac:dyDescent="0.3">
      <c r="A1756" s="161" t="s">
        <v>8651</v>
      </c>
      <c r="B1756" s="162" t="s">
        <v>8652</v>
      </c>
      <c r="C1756" s="161" t="s">
        <v>5571</v>
      </c>
      <c r="D1756" s="163">
        <v>115.7</v>
      </c>
    </row>
    <row r="1757" spans="1:4" ht="9" customHeight="1" x14ac:dyDescent="0.3">
      <c r="A1757" s="161" t="s">
        <v>8653</v>
      </c>
      <c r="B1757" s="162" t="s">
        <v>8654</v>
      </c>
      <c r="C1757" s="161" t="s">
        <v>5571</v>
      </c>
      <c r="D1757" s="163">
        <v>116.24</v>
      </c>
    </row>
    <row r="1758" spans="1:4" ht="9" customHeight="1" x14ac:dyDescent="0.3">
      <c r="A1758" s="161" t="s">
        <v>8655</v>
      </c>
      <c r="B1758" s="162" t="s">
        <v>8656</v>
      </c>
      <c r="C1758" s="161" t="s">
        <v>5571</v>
      </c>
      <c r="D1758" s="163">
        <v>116.78</v>
      </c>
    </row>
    <row r="1759" spans="1:4" ht="9" customHeight="1" x14ac:dyDescent="0.3">
      <c r="A1759" s="161" t="s">
        <v>8657</v>
      </c>
      <c r="B1759" s="162" t="s">
        <v>8658</v>
      </c>
      <c r="C1759" s="161" t="s">
        <v>5571</v>
      </c>
      <c r="D1759" s="163">
        <v>117.85</v>
      </c>
    </row>
    <row r="1760" spans="1:4" ht="9" customHeight="1" x14ac:dyDescent="0.3">
      <c r="A1760" s="161" t="s">
        <v>8659</v>
      </c>
      <c r="B1760" s="162" t="s">
        <v>8660</v>
      </c>
      <c r="C1760" s="161" t="s">
        <v>5571</v>
      </c>
      <c r="D1760" s="163">
        <v>118.92</v>
      </c>
    </row>
    <row r="1761" spans="1:4" ht="9" customHeight="1" x14ac:dyDescent="0.3">
      <c r="A1761" s="161" t="s">
        <v>8661</v>
      </c>
      <c r="B1761" s="162" t="s">
        <v>8662</v>
      </c>
      <c r="C1761" s="161" t="s">
        <v>5571</v>
      </c>
      <c r="D1761" s="163">
        <v>120.54</v>
      </c>
    </row>
    <row r="1762" spans="1:4" ht="9" customHeight="1" x14ac:dyDescent="0.3">
      <c r="A1762" s="161" t="s">
        <v>8663</v>
      </c>
      <c r="B1762" s="162" t="s">
        <v>8664</v>
      </c>
      <c r="C1762" s="161" t="s">
        <v>5571</v>
      </c>
      <c r="D1762" s="163">
        <v>112.48</v>
      </c>
    </row>
    <row r="1763" spans="1:4" ht="18" customHeight="1" x14ac:dyDescent="0.3">
      <c r="A1763" s="161" t="s">
        <v>8665</v>
      </c>
      <c r="B1763" s="162" t="s">
        <v>8666</v>
      </c>
      <c r="C1763" s="161" t="s">
        <v>5571</v>
      </c>
      <c r="D1763" s="163">
        <v>121.61</v>
      </c>
    </row>
    <row r="1764" spans="1:4" ht="18" customHeight="1" x14ac:dyDescent="0.3">
      <c r="A1764" s="161" t="s">
        <v>8667</v>
      </c>
      <c r="B1764" s="162" t="s">
        <v>8668</v>
      </c>
      <c r="C1764" s="161" t="s">
        <v>5571</v>
      </c>
      <c r="D1764" s="163">
        <v>113.02</v>
      </c>
    </row>
    <row r="1765" spans="1:4" ht="18" customHeight="1" x14ac:dyDescent="0.3">
      <c r="A1765" s="161" t="s">
        <v>8669</v>
      </c>
      <c r="B1765" s="162" t="s">
        <v>8670</v>
      </c>
      <c r="C1765" s="161" t="s">
        <v>5571</v>
      </c>
      <c r="D1765" s="163">
        <v>114.09</v>
      </c>
    </row>
    <row r="1766" spans="1:4" ht="18" customHeight="1" x14ac:dyDescent="0.3">
      <c r="A1766" s="161" t="s">
        <v>8671</v>
      </c>
      <c r="B1766" s="162" t="s">
        <v>8672</v>
      </c>
      <c r="C1766" s="161" t="s">
        <v>5571</v>
      </c>
      <c r="D1766" s="163">
        <v>114.63</v>
      </c>
    </row>
    <row r="1767" spans="1:4" ht="18" customHeight="1" x14ac:dyDescent="0.3">
      <c r="A1767" s="161" t="s">
        <v>8673</v>
      </c>
      <c r="B1767" s="162" t="s">
        <v>8674</v>
      </c>
      <c r="C1767" s="161" t="s">
        <v>5571</v>
      </c>
      <c r="D1767" s="163">
        <v>62.8</v>
      </c>
    </row>
    <row r="1768" spans="1:4" ht="18" customHeight="1" x14ac:dyDescent="0.3">
      <c r="A1768" s="161" t="s">
        <v>8675</v>
      </c>
      <c r="B1768" s="162" t="s">
        <v>8676</v>
      </c>
      <c r="C1768" s="161" t="s">
        <v>5571</v>
      </c>
      <c r="D1768" s="163">
        <v>61.66</v>
      </c>
    </row>
    <row r="1769" spans="1:4" ht="18" customHeight="1" x14ac:dyDescent="0.3">
      <c r="A1769" s="161" t="s">
        <v>8677</v>
      </c>
      <c r="B1769" s="162" t="s">
        <v>8678</v>
      </c>
      <c r="C1769" s="161" t="s">
        <v>5571</v>
      </c>
      <c r="D1769" s="163">
        <v>109.73</v>
      </c>
    </row>
    <row r="1770" spans="1:4" ht="18" customHeight="1" x14ac:dyDescent="0.3">
      <c r="A1770" s="161" t="s">
        <v>8679</v>
      </c>
      <c r="B1770" s="162" t="s">
        <v>8680</v>
      </c>
      <c r="C1770" s="161" t="s">
        <v>5571</v>
      </c>
      <c r="D1770" s="163">
        <v>114.02</v>
      </c>
    </row>
    <row r="1771" spans="1:4" ht="18" customHeight="1" x14ac:dyDescent="0.3">
      <c r="A1771" s="161" t="s">
        <v>8681</v>
      </c>
      <c r="B1771" s="162" t="s">
        <v>8682</v>
      </c>
      <c r="C1771" s="161" t="s">
        <v>5571</v>
      </c>
      <c r="D1771" s="163">
        <v>114.56</v>
      </c>
    </row>
    <row r="1772" spans="1:4" ht="18" customHeight="1" x14ac:dyDescent="0.3">
      <c r="A1772" s="161" t="s">
        <v>8683</v>
      </c>
      <c r="B1772" s="162" t="s">
        <v>8684</v>
      </c>
      <c r="C1772" s="161" t="s">
        <v>5571</v>
      </c>
      <c r="D1772" s="163">
        <v>115.1</v>
      </c>
    </row>
    <row r="1773" spans="1:4" ht="18" customHeight="1" x14ac:dyDescent="0.3">
      <c r="A1773" s="161" t="s">
        <v>8685</v>
      </c>
      <c r="B1773" s="162" t="s">
        <v>8686</v>
      </c>
      <c r="C1773" s="161" t="s">
        <v>5571</v>
      </c>
      <c r="D1773" s="163">
        <v>115.64</v>
      </c>
    </row>
    <row r="1774" spans="1:4" ht="18" customHeight="1" x14ac:dyDescent="0.3">
      <c r="A1774" s="161" t="s">
        <v>8687</v>
      </c>
      <c r="B1774" s="162" t="s">
        <v>8688</v>
      </c>
      <c r="C1774" s="161" t="s">
        <v>5571</v>
      </c>
      <c r="D1774" s="163">
        <v>116.71</v>
      </c>
    </row>
    <row r="1775" spans="1:4" ht="18" customHeight="1" x14ac:dyDescent="0.3">
      <c r="A1775" s="161" t="s">
        <v>8689</v>
      </c>
      <c r="B1775" s="162" t="s">
        <v>8690</v>
      </c>
      <c r="C1775" s="161" t="s">
        <v>5571</v>
      </c>
      <c r="D1775" s="163">
        <v>117.78</v>
      </c>
    </row>
    <row r="1776" spans="1:4" ht="18" customHeight="1" x14ac:dyDescent="0.3">
      <c r="A1776" s="161" t="s">
        <v>8691</v>
      </c>
      <c r="B1776" s="162" t="s">
        <v>8692</v>
      </c>
      <c r="C1776" s="161" t="s">
        <v>5571</v>
      </c>
      <c r="D1776" s="163">
        <v>119.4</v>
      </c>
    </row>
    <row r="1777" spans="1:4" ht="9" customHeight="1" x14ac:dyDescent="0.3">
      <c r="A1777" s="161" t="s">
        <v>8693</v>
      </c>
      <c r="B1777" s="162" t="s">
        <v>8694</v>
      </c>
      <c r="C1777" s="161" t="s">
        <v>5571</v>
      </c>
      <c r="D1777" s="163">
        <v>111.34</v>
      </c>
    </row>
    <row r="1778" spans="1:4" ht="18" customHeight="1" x14ac:dyDescent="0.3">
      <c r="A1778" s="161" t="s">
        <v>8695</v>
      </c>
      <c r="B1778" s="162" t="s">
        <v>8696</v>
      </c>
      <c r="C1778" s="161" t="s">
        <v>5571</v>
      </c>
      <c r="D1778" s="163">
        <v>120.47</v>
      </c>
    </row>
    <row r="1779" spans="1:4" ht="18" customHeight="1" x14ac:dyDescent="0.3">
      <c r="A1779" s="161" t="s">
        <v>8697</v>
      </c>
      <c r="B1779" s="162" t="s">
        <v>8698</v>
      </c>
      <c r="C1779" s="161" t="s">
        <v>5571</v>
      </c>
      <c r="D1779" s="163">
        <v>111.88</v>
      </c>
    </row>
    <row r="1780" spans="1:4" ht="18" customHeight="1" x14ac:dyDescent="0.3">
      <c r="A1780" s="161" t="s">
        <v>8699</v>
      </c>
      <c r="B1780" s="162" t="s">
        <v>8700</v>
      </c>
      <c r="C1780" s="161" t="s">
        <v>5571</v>
      </c>
      <c r="D1780" s="163">
        <v>112.95</v>
      </c>
    </row>
    <row r="1781" spans="1:4" ht="18" customHeight="1" x14ac:dyDescent="0.3">
      <c r="A1781" s="161" t="s">
        <v>8701</v>
      </c>
      <c r="B1781" s="162" t="s">
        <v>8702</v>
      </c>
      <c r="C1781" s="161" t="s">
        <v>5571</v>
      </c>
      <c r="D1781" s="163">
        <v>113.49</v>
      </c>
    </row>
    <row r="1782" spans="1:4" ht="18" customHeight="1" x14ac:dyDescent="0.3">
      <c r="A1782" s="161" t="s">
        <v>8703</v>
      </c>
      <c r="B1782" s="162" t="s">
        <v>8704</v>
      </c>
      <c r="C1782" s="161" t="s">
        <v>5571</v>
      </c>
      <c r="D1782" s="163">
        <v>31.7</v>
      </c>
    </row>
    <row r="1783" spans="1:4" ht="18" customHeight="1" x14ac:dyDescent="0.3">
      <c r="A1783" s="161" t="s">
        <v>8705</v>
      </c>
      <c r="B1783" s="162" t="s">
        <v>8706</v>
      </c>
      <c r="C1783" s="161" t="s">
        <v>5571</v>
      </c>
      <c r="D1783" s="163">
        <v>41.01</v>
      </c>
    </row>
    <row r="1784" spans="1:4" ht="18" customHeight="1" x14ac:dyDescent="0.3">
      <c r="A1784" s="161" t="s">
        <v>8707</v>
      </c>
      <c r="B1784" s="162" t="s">
        <v>8708</v>
      </c>
      <c r="C1784" s="161" t="s">
        <v>5571</v>
      </c>
      <c r="D1784" s="163">
        <v>41.6</v>
      </c>
    </row>
    <row r="1785" spans="1:4" ht="18" customHeight="1" x14ac:dyDescent="0.3">
      <c r="A1785" s="161" t="s">
        <v>8709</v>
      </c>
      <c r="B1785" s="162" t="s">
        <v>8710</v>
      </c>
      <c r="C1785" s="161" t="s">
        <v>5571</v>
      </c>
      <c r="D1785" s="163">
        <v>41.65</v>
      </c>
    </row>
    <row r="1786" spans="1:4" ht="18" customHeight="1" x14ac:dyDescent="0.3">
      <c r="A1786" s="161" t="s">
        <v>8711</v>
      </c>
      <c r="B1786" s="162" t="s">
        <v>8712</v>
      </c>
      <c r="C1786" s="161" t="s">
        <v>5571</v>
      </c>
      <c r="D1786" s="163">
        <v>41.77</v>
      </c>
    </row>
    <row r="1787" spans="1:4" ht="18" customHeight="1" x14ac:dyDescent="0.3">
      <c r="A1787" s="161" t="s">
        <v>8713</v>
      </c>
      <c r="B1787" s="162" t="s">
        <v>8714</v>
      </c>
      <c r="C1787" s="161" t="s">
        <v>5571</v>
      </c>
      <c r="D1787" s="163">
        <v>41.83</v>
      </c>
    </row>
    <row r="1788" spans="1:4" ht="18" customHeight="1" x14ac:dyDescent="0.3">
      <c r="A1788" s="161" t="s">
        <v>8715</v>
      </c>
      <c r="B1788" s="162" t="s">
        <v>8716</v>
      </c>
      <c r="C1788" s="161" t="s">
        <v>5571</v>
      </c>
      <c r="D1788" s="163">
        <v>41.95</v>
      </c>
    </row>
    <row r="1789" spans="1:4" ht="18" customHeight="1" x14ac:dyDescent="0.3">
      <c r="A1789" s="161" t="s">
        <v>8717</v>
      </c>
      <c r="B1789" s="162" t="s">
        <v>8718</v>
      </c>
      <c r="C1789" s="161" t="s">
        <v>5571</v>
      </c>
      <c r="D1789" s="163">
        <v>42.06</v>
      </c>
    </row>
    <row r="1790" spans="1:4" ht="18" customHeight="1" x14ac:dyDescent="0.3">
      <c r="A1790" s="161" t="s">
        <v>8719</v>
      </c>
      <c r="B1790" s="162" t="s">
        <v>8720</v>
      </c>
      <c r="C1790" s="161" t="s">
        <v>5571</v>
      </c>
      <c r="D1790" s="163">
        <v>42.3</v>
      </c>
    </row>
    <row r="1791" spans="1:4" ht="9" customHeight="1" x14ac:dyDescent="0.3">
      <c r="A1791" s="161" t="s">
        <v>8721</v>
      </c>
      <c r="B1791" s="162" t="s">
        <v>8722</v>
      </c>
      <c r="C1791" s="161" t="s">
        <v>5571</v>
      </c>
      <c r="D1791" s="163">
        <v>41.19</v>
      </c>
    </row>
    <row r="1792" spans="1:4" ht="18" customHeight="1" x14ac:dyDescent="0.3">
      <c r="A1792" s="161" t="s">
        <v>8723</v>
      </c>
      <c r="B1792" s="162" t="s">
        <v>8724</v>
      </c>
      <c r="C1792" s="161" t="s">
        <v>5571</v>
      </c>
      <c r="D1792" s="163">
        <v>42.47</v>
      </c>
    </row>
    <row r="1793" spans="1:4" ht="18" customHeight="1" x14ac:dyDescent="0.3">
      <c r="A1793" s="161" t="s">
        <v>8725</v>
      </c>
      <c r="B1793" s="162" t="s">
        <v>8726</v>
      </c>
      <c r="C1793" s="161" t="s">
        <v>5571</v>
      </c>
      <c r="D1793" s="163">
        <v>41.3</v>
      </c>
    </row>
    <row r="1794" spans="1:4" ht="18" customHeight="1" x14ac:dyDescent="0.3">
      <c r="A1794" s="161" t="s">
        <v>8727</v>
      </c>
      <c r="B1794" s="162" t="s">
        <v>8728</v>
      </c>
      <c r="C1794" s="161" t="s">
        <v>5571</v>
      </c>
      <c r="D1794" s="163">
        <v>41.42</v>
      </c>
    </row>
    <row r="1795" spans="1:4" ht="18" customHeight="1" x14ac:dyDescent="0.3">
      <c r="A1795" s="161" t="s">
        <v>8729</v>
      </c>
      <c r="B1795" s="162" t="s">
        <v>8730</v>
      </c>
      <c r="C1795" s="161" t="s">
        <v>5571</v>
      </c>
      <c r="D1795" s="163">
        <v>41.48</v>
      </c>
    </row>
    <row r="1796" spans="1:4" ht="18" customHeight="1" x14ac:dyDescent="0.3">
      <c r="A1796" s="161" t="s">
        <v>8731</v>
      </c>
      <c r="B1796" s="162" t="s">
        <v>8732</v>
      </c>
      <c r="C1796" s="161" t="s">
        <v>5571</v>
      </c>
      <c r="D1796" s="163">
        <v>85.1</v>
      </c>
    </row>
    <row r="1797" spans="1:4" ht="18" customHeight="1" x14ac:dyDescent="0.3">
      <c r="A1797" s="161" t="s">
        <v>8733</v>
      </c>
      <c r="B1797" s="162" t="s">
        <v>8734</v>
      </c>
      <c r="C1797" s="161" t="s">
        <v>5571</v>
      </c>
      <c r="D1797" s="163">
        <v>85.1</v>
      </c>
    </row>
    <row r="1798" spans="1:4" ht="18" customHeight="1" x14ac:dyDescent="0.3">
      <c r="A1798" s="161" t="s">
        <v>8735</v>
      </c>
      <c r="B1798" s="162" t="s">
        <v>8736</v>
      </c>
      <c r="C1798" s="161" t="s">
        <v>5571</v>
      </c>
      <c r="D1798" s="163">
        <v>116.5</v>
      </c>
    </row>
    <row r="1799" spans="1:4" ht="18" customHeight="1" x14ac:dyDescent="0.3">
      <c r="A1799" s="161" t="s">
        <v>8737</v>
      </c>
      <c r="B1799" s="162" t="s">
        <v>8738</v>
      </c>
      <c r="C1799" s="161" t="s">
        <v>5571</v>
      </c>
      <c r="D1799" s="163">
        <v>91.85</v>
      </c>
    </row>
    <row r="1800" spans="1:4" ht="18" customHeight="1" x14ac:dyDescent="0.3">
      <c r="A1800" s="161" t="s">
        <v>8739</v>
      </c>
      <c r="B1800" s="162" t="s">
        <v>8740</v>
      </c>
      <c r="C1800" s="161" t="s">
        <v>5571</v>
      </c>
      <c r="D1800" s="163">
        <v>190.54</v>
      </c>
    </row>
    <row r="1801" spans="1:4" ht="18" customHeight="1" x14ac:dyDescent="0.3">
      <c r="A1801" s="161" t="s">
        <v>8741</v>
      </c>
      <c r="B1801" s="162" t="s">
        <v>8742</v>
      </c>
      <c r="C1801" s="161" t="s">
        <v>5571</v>
      </c>
      <c r="D1801" s="163">
        <v>118.03</v>
      </c>
    </row>
    <row r="1802" spans="1:4" ht="18" customHeight="1" x14ac:dyDescent="0.3">
      <c r="A1802" s="161" t="s">
        <v>8743</v>
      </c>
      <c r="B1802" s="162" t="s">
        <v>8744</v>
      </c>
      <c r="C1802" s="161" t="s">
        <v>5571</v>
      </c>
      <c r="D1802" s="163">
        <v>92.87</v>
      </c>
    </row>
    <row r="1803" spans="1:4" ht="18" customHeight="1" x14ac:dyDescent="0.3">
      <c r="A1803" s="161" t="s">
        <v>8745</v>
      </c>
      <c r="B1803" s="162" t="s">
        <v>8746</v>
      </c>
      <c r="C1803" s="161" t="s">
        <v>5571</v>
      </c>
      <c r="D1803" s="163">
        <v>193.6</v>
      </c>
    </row>
    <row r="1804" spans="1:4" ht="18" customHeight="1" x14ac:dyDescent="0.3">
      <c r="A1804" s="161" t="s">
        <v>8747</v>
      </c>
      <c r="B1804" s="162" t="s">
        <v>8748</v>
      </c>
      <c r="C1804" s="161" t="s">
        <v>5571</v>
      </c>
      <c r="D1804" s="163">
        <v>68.930000000000007</v>
      </c>
    </row>
    <row r="1805" spans="1:4" ht="18" customHeight="1" x14ac:dyDescent="0.3">
      <c r="A1805" s="161" t="s">
        <v>8749</v>
      </c>
      <c r="B1805" s="162" t="s">
        <v>8750</v>
      </c>
      <c r="C1805" s="161" t="s">
        <v>5571</v>
      </c>
      <c r="D1805" s="163">
        <v>48.66</v>
      </c>
    </row>
    <row r="1806" spans="1:4" ht="18" customHeight="1" x14ac:dyDescent="0.3">
      <c r="A1806" s="161" t="s">
        <v>8751</v>
      </c>
      <c r="B1806" s="162" t="s">
        <v>8752</v>
      </c>
      <c r="C1806" s="161" t="s">
        <v>959</v>
      </c>
      <c r="D1806" s="163">
        <v>17.12</v>
      </c>
    </row>
    <row r="1807" spans="1:4" ht="18" customHeight="1" x14ac:dyDescent="0.3">
      <c r="A1807" s="161" t="s">
        <v>8753</v>
      </c>
      <c r="B1807" s="162" t="s">
        <v>8754</v>
      </c>
      <c r="C1807" s="161" t="s">
        <v>959</v>
      </c>
      <c r="D1807" s="163">
        <v>22.82</v>
      </c>
    </row>
    <row r="1808" spans="1:4" ht="18" customHeight="1" x14ac:dyDescent="0.3">
      <c r="A1808" s="161" t="s">
        <v>8755</v>
      </c>
      <c r="B1808" s="162" t="s">
        <v>8756</v>
      </c>
      <c r="C1808" s="161" t="s">
        <v>959</v>
      </c>
      <c r="D1808" s="163">
        <v>86.58</v>
      </c>
    </row>
    <row r="1809" spans="1:4" ht="18" customHeight="1" x14ac:dyDescent="0.3">
      <c r="A1809" s="161" t="s">
        <v>8757</v>
      </c>
      <c r="B1809" s="162" t="s">
        <v>8758</v>
      </c>
      <c r="C1809" s="161" t="s">
        <v>959</v>
      </c>
      <c r="D1809" s="163">
        <v>41.5</v>
      </c>
    </row>
    <row r="1810" spans="1:4" ht="18" customHeight="1" x14ac:dyDescent="0.3">
      <c r="A1810" s="161" t="s">
        <v>8759</v>
      </c>
      <c r="B1810" s="162" t="s">
        <v>8760</v>
      </c>
      <c r="C1810" s="161" t="s">
        <v>959</v>
      </c>
      <c r="D1810" s="163">
        <v>124.49</v>
      </c>
    </row>
    <row r="1811" spans="1:4" ht="18" customHeight="1" x14ac:dyDescent="0.3">
      <c r="A1811" s="161" t="s">
        <v>8761</v>
      </c>
      <c r="B1811" s="162" t="s">
        <v>8762</v>
      </c>
      <c r="C1811" s="161" t="s">
        <v>959</v>
      </c>
      <c r="D1811" s="163">
        <v>62.25</v>
      </c>
    </row>
    <row r="1812" spans="1:4" ht="18" customHeight="1" x14ac:dyDescent="0.3">
      <c r="A1812" s="161" t="s">
        <v>8763</v>
      </c>
      <c r="B1812" s="162" t="s">
        <v>8764</v>
      </c>
      <c r="C1812" s="161" t="s">
        <v>5571</v>
      </c>
      <c r="D1812" s="163">
        <v>4.4800000000000004</v>
      </c>
    </row>
    <row r="1813" spans="1:4" ht="18" customHeight="1" x14ac:dyDescent="0.3">
      <c r="A1813" s="161" t="s">
        <v>8765</v>
      </c>
      <c r="B1813" s="162" t="s">
        <v>8766</v>
      </c>
      <c r="C1813" s="161" t="s">
        <v>5571</v>
      </c>
      <c r="D1813" s="163">
        <v>4.66</v>
      </c>
    </row>
    <row r="1814" spans="1:4" ht="18" customHeight="1" x14ac:dyDescent="0.3">
      <c r="A1814" s="161" t="s">
        <v>8767</v>
      </c>
      <c r="B1814" s="162" t="s">
        <v>8768</v>
      </c>
      <c r="C1814" s="161" t="s">
        <v>5571</v>
      </c>
      <c r="D1814" s="163">
        <v>5.13</v>
      </c>
    </row>
    <row r="1815" spans="1:4" ht="9" customHeight="1" x14ac:dyDescent="0.3">
      <c r="A1815" s="161" t="s">
        <v>8769</v>
      </c>
      <c r="B1815" s="162" t="s">
        <v>8770</v>
      </c>
      <c r="C1815" s="161" t="s">
        <v>5571</v>
      </c>
      <c r="D1815" s="163">
        <v>5.35</v>
      </c>
    </row>
    <row r="1816" spans="1:4" ht="9" customHeight="1" x14ac:dyDescent="0.3">
      <c r="A1816" s="161" t="s">
        <v>8771</v>
      </c>
      <c r="B1816" s="162" t="s">
        <v>8772</v>
      </c>
      <c r="C1816" s="161" t="s">
        <v>5571</v>
      </c>
      <c r="D1816" s="163">
        <v>5.63</v>
      </c>
    </row>
    <row r="1817" spans="1:4" ht="9" customHeight="1" x14ac:dyDescent="0.3">
      <c r="A1817" s="161" t="s">
        <v>8773</v>
      </c>
      <c r="B1817" s="162" t="s">
        <v>8774</v>
      </c>
      <c r="C1817" s="161" t="s">
        <v>5571</v>
      </c>
      <c r="D1817" s="163">
        <v>28.26</v>
      </c>
    </row>
    <row r="1818" spans="1:4" ht="9" customHeight="1" x14ac:dyDescent="0.3">
      <c r="A1818" s="161" t="s">
        <v>8775</v>
      </c>
      <c r="B1818" s="162" t="s">
        <v>8776</v>
      </c>
      <c r="C1818" s="161" t="s">
        <v>5571</v>
      </c>
      <c r="D1818" s="163">
        <v>29.18</v>
      </c>
    </row>
    <row r="1819" spans="1:4" ht="9" customHeight="1" x14ac:dyDescent="0.3">
      <c r="A1819" s="161" t="s">
        <v>8777</v>
      </c>
      <c r="B1819" s="162" t="s">
        <v>8778</v>
      </c>
      <c r="C1819" s="161" t="s">
        <v>5571</v>
      </c>
      <c r="D1819" s="163">
        <v>30.63</v>
      </c>
    </row>
    <row r="1820" spans="1:4" ht="9" customHeight="1" x14ac:dyDescent="0.3">
      <c r="A1820" s="161" t="s">
        <v>8779</v>
      </c>
      <c r="B1820" s="162" t="s">
        <v>8780</v>
      </c>
      <c r="C1820" s="161" t="s">
        <v>5571</v>
      </c>
      <c r="D1820" s="163">
        <v>32.17</v>
      </c>
    </row>
    <row r="1821" spans="1:4" ht="18" customHeight="1" x14ac:dyDescent="0.3">
      <c r="A1821" s="161" t="s">
        <v>8781</v>
      </c>
      <c r="B1821" s="162" t="s">
        <v>8782</v>
      </c>
      <c r="C1821" s="161" t="s">
        <v>5571</v>
      </c>
      <c r="D1821" s="163">
        <v>33.9</v>
      </c>
    </row>
    <row r="1822" spans="1:4" ht="18" customHeight="1" x14ac:dyDescent="0.3">
      <c r="A1822" s="161" t="s">
        <v>8783</v>
      </c>
      <c r="B1822" s="162" t="s">
        <v>8784</v>
      </c>
      <c r="C1822" s="161" t="s">
        <v>5571</v>
      </c>
      <c r="D1822" s="163">
        <v>34.83</v>
      </c>
    </row>
    <row r="1823" spans="1:4" ht="18" customHeight="1" x14ac:dyDescent="0.3">
      <c r="A1823" s="161" t="s">
        <v>8785</v>
      </c>
      <c r="B1823" s="162" t="s">
        <v>8786</v>
      </c>
      <c r="C1823" s="161" t="s">
        <v>5571</v>
      </c>
      <c r="D1823" s="163">
        <v>35.79</v>
      </c>
    </row>
    <row r="1824" spans="1:4" ht="18" customHeight="1" x14ac:dyDescent="0.3">
      <c r="A1824" s="161" t="s">
        <v>8787</v>
      </c>
      <c r="B1824" s="162" t="s">
        <v>8788</v>
      </c>
      <c r="C1824" s="161" t="s">
        <v>5571</v>
      </c>
      <c r="D1824" s="163">
        <v>37.07</v>
      </c>
    </row>
    <row r="1825" spans="1:4" ht="18" customHeight="1" x14ac:dyDescent="0.3">
      <c r="A1825" s="161" t="s">
        <v>8789</v>
      </c>
      <c r="B1825" s="162" t="s">
        <v>8790</v>
      </c>
      <c r="C1825" s="161" t="s">
        <v>5571</v>
      </c>
      <c r="D1825" s="163">
        <v>38.15</v>
      </c>
    </row>
    <row r="1826" spans="1:4" ht="18" customHeight="1" x14ac:dyDescent="0.3">
      <c r="A1826" s="161" t="s">
        <v>8791</v>
      </c>
      <c r="B1826" s="162" t="s">
        <v>8792</v>
      </c>
      <c r="C1826" s="161" t="s">
        <v>5571</v>
      </c>
      <c r="D1826" s="163">
        <v>39.28</v>
      </c>
    </row>
    <row r="1827" spans="1:4" ht="18" customHeight="1" x14ac:dyDescent="0.3">
      <c r="A1827" s="161" t="s">
        <v>8793</v>
      </c>
      <c r="B1827" s="162" t="s">
        <v>8794</v>
      </c>
      <c r="C1827" s="161" t="s">
        <v>5571</v>
      </c>
      <c r="D1827" s="163">
        <v>5.86</v>
      </c>
    </row>
    <row r="1828" spans="1:4" ht="18" customHeight="1" x14ac:dyDescent="0.3">
      <c r="A1828" s="161" t="s">
        <v>8795</v>
      </c>
      <c r="B1828" s="162" t="s">
        <v>8796</v>
      </c>
      <c r="C1828" s="161" t="s">
        <v>5571</v>
      </c>
      <c r="D1828" s="163">
        <v>6.13</v>
      </c>
    </row>
    <row r="1829" spans="1:4" ht="18" customHeight="1" x14ac:dyDescent="0.3">
      <c r="A1829" s="161" t="s">
        <v>8797</v>
      </c>
      <c r="B1829" s="162" t="s">
        <v>8798</v>
      </c>
      <c r="C1829" s="161" t="s">
        <v>5571</v>
      </c>
      <c r="D1829" s="163">
        <v>6.58</v>
      </c>
    </row>
    <row r="1830" spans="1:4" ht="18" customHeight="1" x14ac:dyDescent="0.3">
      <c r="A1830" s="161" t="s">
        <v>8799</v>
      </c>
      <c r="B1830" s="162" t="s">
        <v>8800</v>
      </c>
      <c r="C1830" s="161" t="s">
        <v>5571</v>
      </c>
      <c r="D1830" s="163">
        <v>6.87</v>
      </c>
    </row>
    <row r="1831" spans="1:4" ht="18" customHeight="1" x14ac:dyDescent="0.3">
      <c r="A1831" s="161" t="s">
        <v>8801</v>
      </c>
      <c r="B1831" s="162" t="s">
        <v>8802</v>
      </c>
      <c r="C1831" s="161" t="s">
        <v>5571</v>
      </c>
      <c r="D1831" s="163">
        <v>7.12</v>
      </c>
    </row>
    <row r="1832" spans="1:4" ht="18" customHeight="1" x14ac:dyDescent="0.3">
      <c r="A1832" s="161" t="s">
        <v>8803</v>
      </c>
      <c r="B1832" s="162" t="s">
        <v>8804</v>
      </c>
      <c r="C1832" s="161" t="s">
        <v>5571</v>
      </c>
      <c r="D1832" s="163">
        <v>7.43</v>
      </c>
    </row>
    <row r="1833" spans="1:4" ht="18" customHeight="1" x14ac:dyDescent="0.3">
      <c r="A1833" s="161" t="s">
        <v>8805</v>
      </c>
      <c r="B1833" s="162" t="s">
        <v>8806</v>
      </c>
      <c r="C1833" s="161" t="s">
        <v>5571</v>
      </c>
      <c r="D1833" s="163">
        <v>7.74</v>
      </c>
    </row>
    <row r="1834" spans="1:4" ht="18" customHeight="1" x14ac:dyDescent="0.3">
      <c r="A1834" s="161" t="s">
        <v>8807</v>
      </c>
      <c r="B1834" s="162" t="s">
        <v>8808</v>
      </c>
      <c r="C1834" s="161" t="s">
        <v>5571</v>
      </c>
      <c r="D1834" s="163">
        <v>8.25</v>
      </c>
    </row>
    <row r="1835" spans="1:4" ht="18" customHeight="1" x14ac:dyDescent="0.3">
      <c r="A1835" s="161" t="s">
        <v>8809</v>
      </c>
      <c r="B1835" s="162" t="s">
        <v>8810</v>
      </c>
      <c r="C1835" s="161" t="s">
        <v>5571</v>
      </c>
      <c r="D1835" s="163">
        <v>8.5399999999999991</v>
      </c>
    </row>
    <row r="1836" spans="1:4" ht="18" customHeight="1" x14ac:dyDescent="0.3">
      <c r="A1836" s="161" t="s">
        <v>8811</v>
      </c>
      <c r="B1836" s="162" t="s">
        <v>8812</v>
      </c>
      <c r="C1836" s="161" t="s">
        <v>5571</v>
      </c>
      <c r="D1836" s="163">
        <v>8.85</v>
      </c>
    </row>
    <row r="1837" spans="1:4" ht="18" customHeight="1" x14ac:dyDescent="0.3">
      <c r="A1837" s="161" t="s">
        <v>8813</v>
      </c>
      <c r="B1837" s="162" t="s">
        <v>8814</v>
      </c>
      <c r="C1837" s="161" t="s">
        <v>5571</v>
      </c>
      <c r="D1837" s="163">
        <v>9.16</v>
      </c>
    </row>
    <row r="1838" spans="1:4" ht="18" customHeight="1" x14ac:dyDescent="0.3">
      <c r="A1838" s="161" t="s">
        <v>8815</v>
      </c>
      <c r="B1838" s="162" t="s">
        <v>8816</v>
      </c>
      <c r="C1838" s="161" t="s">
        <v>5571</v>
      </c>
      <c r="D1838" s="163">
        <v>9.43</v>
      </c>
    </row>
    <row r="1839" spans="1:4" ht="18" customHeight="1" x14ac:dyDescent="0.3">
      <c r="A1839" s="161" t="s">
        <v>8817</v>
      </c>
      <c r="B1839" s="162" t="s">
        <v>8818</v>
      </c>
      <c r="C1839" s="161" t="s">
        <v>5571</v>
      </c>
      <c r="D1839" s="163">
        <v>9.9700000000000006</v>
      </c>
    </row>
    <row r="1840" spans="1:4" ht="18" customHeight="1" x14ac:dyDescent="0.3">
      <c r="A1840" s="161" t="s">
        <v>8819</v>
      </c>
      <c r="B1840" s="162" t="s">
        <v>8820</v>
      </c>
      <c r="C1840" s="161" t="s">
        <v>5571</v>
      </c>
      <c r="D1840" s="163">
        <v>10.29</v>
      </c>
    </row>
    <row r="1841" spans="1:4" ht="18" customHeight="1" x14ac:dyDescent="0.3">
      <c r="A1841" s="161" t="s">
        <v>8821</v>
      </c>
      <c r="B1841" s="162" t="s">
        <v>8822</v>
      </c>
      <c r="C1841" s="161" t="s">
        <v>5571</v>
      </c>
      <c r="D1841" s="163">
        <v>10.61</v>
      </c>
    </row>
    <row r="1842" spans="1:4" ht="18" customHeight="1" x14ac:dyDescent="0.3">
      <c r="A1842" s="161" t="s">
        <v>8823</v>
      </c>
      <c r="B1842" s="162" t="s">
        <v>8824</v>
      </c>
      <c r="C1842" s="161" t="s">
        <v>5571</v>
      </c>
      <c r="D1842" s="163">
        <v>10.93</v>
      </c>
    </row>
    <row r="1843" spans="1:4" ht="18" customHeight="1" x14ac:dyDescent="0.3">
      <c r="A1843" s="161" t="s">
        <v>8825</v>
      </c>
      <c r="B1843" s="162" t="s">
        <v>8826</v>
      </c>
      <c r="C1843" s="161" t="s">
        <v>5571</v>
      </c>
      <c r="D1843" s="163">
        <v>11.27</v>
      </c>
    </row>
    <row r="1844" spans="1:4" ht="18" customHeight="1" x14ac:dyDescent="0.3">
      <c r="A1844" s="161" t="s">
        <v>8827</v>
      </c>
      <c r="B1844" s="162" t="s">
        <v>8828</v>
      </c>
      <c r="C1844" s="161" t="s">
        <v>5571</v>
      </c>
      <c r="D1844" s="163">
        <v>11.83</v>
      </c>
    </row>
    <row r="1845" spans="1:4" ht="18" customHeight="1" x14ac:dyDescent="0.3">
      <c r="A1845" s="161" t="s">
        <v>8829</v>
      </c>
      <c r="B1845" s="162" t="s">
        <v>8830</v>
      </c>
      <c r="C1845" s="161" t="s">
        <v>5571</v>
      </c>
      <c r="D1845" s="163">
        <v>12.16</v>
      </c>
    </row>
    <row r="1846" spans="1:4" ht="18" customHeight="1" x14ac:dyDescent="0.3">
      <c r="A1846" s="161" t="s">
        <v>8831</v>
      </c>
      <c r="B1846" s="162" t="s">
        <v>8832</v>
      </c>
      <c r="C1846" s="161" t="s">
        <v>5571</v>
      </c>
      <c r="D1846" s="163">
        <v>12.49</v>
      </c>
    </row>
    <row r="1847" spans="1:4" ht="18" customHeight="1" x14ac:dyDescent="0.3">
      <c r="A1847" s="161" t="s">
        <v>8833</v>
      </c>
      <c r="B1847" s="162" t="s">
        <v>8834</v>
      </c>
      <c r="C1847" s="161" t="s">
        <v>5571</v>
      </c>
      <c r="D1847" s="163">
        <v>3.88</v>
      </c>
    </row>
    <row r="1848" spans="1:4" ht="18" customHeight="1" x14ac:dyDescent="0.3">
      <c r="A1848" s="161" t="s">
        <v>8835</v>
      </c>
      <c r="B1848" s="162" t="s">
        <v>8836</v>
      </c>
      <c r="C1848" s="161" t="s">
        <v>5571</v>
      </c>
      <c r="D1848" s="163">
        <v>12.84</v>
      </c>
    </row>
    <row r="1849" spans="1:4" ht="18" customHeight="1" x14ac:dyDescent="0.3">
      <c r="A1849" s="161" t="s">
        <v>8837</v>
      </c>
      <c r="B1849" s="162" t="s">
        <v>8838</v>
      </c>
      <c r="C1849" s="161" t="s">
        <v>5571</v>
      </c>
      <c r="D1849" s="163">
        <v>13.25</v>
      </c>
    </row>
    <row r="1850" spans="1:4" ht="18" customHeight="1" x14ac:dyDescent="0.3">
      <c r="A1850" s="161" t="s">
        <v>8839</v>
      </c>
      <c r="B1850" s="162" t="s">
        <v>8840</v>
      </c>
      <c r="C1850" s="161" t="s">
        <v>5571</v>
      </c>
      <c r="D1850" s="163">
        <v>13.84</v>
      </c>
    </row>
    <row r="1851" spans="1:4" ht="18" customHeight="1" x14ac:dyDescent="0.3">
      <c r="A1851" s="161" t="s">
        <v>8841</v>
      </c>
      <c r="B1851" s="162" t="s">
        <v>8842</v>
      </c>
      <c r="C1851" s="161" t="s">
        <v>5571</v>
      </c>
      <c r="D1851" s="163">
        <v>14.22</v>
      </c>
    </row>
    <row r="1852" spans="1:4" ht="18" customHeight="1" x14ac:dyDescent="0.3">
      <c r="A1852" s="161" t="s">
        <v>8843</v>
      </c>
      <c r="B1852" s="162" t="s">
        <v>8844</v>
      </c>
      <c r="C1852" s="161" t="s">
        <v>5571</v>
      </c>
      <c r="D1852" s="163">
        <v>14.66</v>
      </c>
    </row>
    <row r="1853" spans="1:4" ht="18" customHeight="1" x14ac:dyDescent="0.3">
      <c r="A1853" s="161" t="s">
        <v>8845</v>
      </c>
      <c r="B1853" s="162" t="s">
        <v>8846</v>
      </c>
      <c r="C1853" s="161" t="s">
        <v>5571</v>
      </c>
      <c r="D1853" s="163">
        <v>15.09</v>
      </c>
    </row>
    <row r="1854" spans="1:4" ht="18" customHeight="1" x14ac:dyDescent="0.3">
      <c r="A1854" s="161" t="s">
        <v>8847</v>
      </c>
      <c r="B1854" s="162" t="s">
        <v>8848</v>
      </c>
      <c r="C1854" s="161" t="s">
        <v>5571</v>
      </c>
      <c r="D1854" s="163">
        <v>15.58</v>
      </c>
    </row>
    <row r="1855" spans="1:4" ht="18" customHeight="1" x14ac:dyDescent="0.3">
      <c r="A1855" s="161" t="s">
        <v>8849</v>
      </c>
      <c r="B1855" s="162" t="s">
        <v>8850</v>
      </c>
      <c r="C1855" s="161" t="s">
        <v>5571</v>
      </c>
      <c r="D1855" s="163">
        <v>16.309999999999999</v>
      </c>
    </row>
    <row r="1856" spans="1:4" ht="18" customHeight="1" x14ac:dyDescent="0.3">
      <c r="A1856" s="161" t="s">
        <v>8851</v>
      </c>
      <c r="B1856" s="162" t="s">
        <v>8852</v>
      </c>
      <c r="C1856" s="161" t="s">
        <v>5571</v>
      </c>
      <c r="D1856" s="163">
        <v>16.84</v>
      </c>
    </row>
    <row r="1857" spans="1:4" ht="18" customHeight="1" x14ac:dyDescent="0.3">
      <c r="A1857" s="161" t="s">
        <v>8853</v>
      </c>
      <c r="B1857" s="162" t="s">
        <v>8854</v>
      </c>
      <c r="C1857" s="161" t="s">
        <v>5571</v>
      </c>
      <c r="D1857" s="163">
        <v>17.559999999999999</v>
      </c>
    </row>
    <row r="1858" spans="1:4" ht="18" customHeight="1" x14ac:dyDescent="0.3">
      <c r="A1858" s="161" t="s">
        <v>8855</v>
      </c>
      <c r="B1858" s="162" t="s">
        <v>8856</v>
      </c>
      <c r="C1858" s="161" t="s">
        <v>5571</v>
      </c>
      <c r="D1858" s="163">
        <v>4.0599999999999996</v>
      </c>
    </row>
    <row r="1859" spans="1:4" ht="18" customHeight="1" x14ac:dyDescent="0.3">
      <c r="A1859" s="161" t="s">
        <v>8857</v>
      </c>
      <c r="B1859" s="162" t="s">
        <v>8858</v>
      </c>
      <c r="C1859" s="161" t="s">
        <v>5571</v>
      </c>
      <c r="D1859" s="163">
        <v>18.28</v>
      </c>
    </row>
    <row r="1860" spans="1:4" ht="18" customHeight="1" x14ac:dyDescent="0.3">
      <c r="A1860" s="161" t="s">
        <v>8859</v>
      </c>
      <c r="B1860" s="162" t="s">
        <v>8860</v>
      </c>
      <c r="C1860" s="161" t="s">
        <v>5571</v>
      </c>
      <c r="D1860" s="163">
        <v>19.16</v>
      </c>
    </row>
    <row r="1861" spans="1:4" ht="18" customHeight="1" x14ac:dyDescent="0.3">
      <c r="A1861" s="161" t="s">
        <v>8861</v>
      </c>
      <c r="B1861" s="162" t="s">
        <v>8862</v>
      </c>
      <c r="C1861" s="161" t="s">
        <v>5571</v>
      </c>
      <c r="D1861" s="163">
        <v>20.18</v>
      </c>
    </row>
    <row r="1862" spans="1:4" ht="18" customHeight="1" x14ac:dyDescent="0.3">
      <c r="A1862" s="161" t="s">
        <v>8863</v>
      </c>
      <c r="B1862" s="162" t="s">
        <v>8864</v>
      </c>
      <c r="C1862" s="161" t="s">
        <v>5571</v>
      </c>
      <c r="D1862" s="163">
        <v>21.03</v>
      </c>
    </row>
    <row r="1863" spans="1:4" ht="18" customHeight="1" x14ac:dyDescent="0.3">
      <c r="A1863" s="161" t="s">
        <v>8865</v>
      </c>
      <c r="B1863" s="162" t="s">
        <v>8866</v>
      </c>
      <c r="C1863" s="161" t="s">
        <v>5571</v>
      </c>
      <c r="D1863" s="163">
        <v>21.96</v>
      </c>
    </row>
    <row r="1864" spans="1:4" ht="18" customHeight="1" x14ac:dyDescent="0.3">
      <c r="A1864" s="161" t="s">
        <v>8867</v>
      </c>
      <c r="B1864" s="162" t="s">
        <v>8868</v>
      </c>
      <c r="C1864" s="161" t="s">
        <v>5571</v>
      </c>
      <c r="D1864" s="163">
        <v>22.91</v>
      </c>
    </row>
    <row r="1865" spans="1:4" ht="18" customHeight="1" x14ac:dyDescent="0.3">
      <c r="A1865" s="161" t="s">
        <v>8869</v>
      </c>
      <c r="B1865" s="162" t="s">
        <v>8870</v>
      </c>
      <c r="C1865" s="161" t="s">
        <v>5571</v>
      </c>
      <c r="D1865" s="163">
        <v>23.93</v>
      </c>
    </row>
    <row r="1866" spans="1:4" ht="18" customHeight="1" x14ac:dyDescent="0.3">
      <c r="A1866" s="161" t="s">
        <v>8871</v>
      </c>
      <c r="B1866" s="162" t="s">
        <v>8872</v>
      </c>
      <c r="C1866" s="161" t="s">
        <v>5571</v>
      </c>
      <c r="D1866" s="163">
        <v>25.15</v>
      </c>
    </row>
    <row r="1867" spans="1:4" ht="18" customHeight="1" x14ac:dyDescent="0.3">
      <c r="A1867" s="161" t="s">
        <v>8873</v>
      </c>
      <c r="B1867" s="162" t="s">
        <v>8874</v>
      </c>
      <c r="C1867" s="161" t="s">
        <v>5571</v>
      </c>
      <c r="D1867" s="163">
        <v>26.09</v>
      </c>
    </row>
    <row r="1868" spans="1:4" ht="18" customHeight="1" x14ac:dyDescent="0.3">
      <c r="A1868" s="161" t="s">
        <v>8875</v>
      </c>
      <c r="B1868" s="162" t="s">
        <v>8876</v>
      </c>
      <c r="C1868" s="161" t="s">
        <v>5571</v>
      </c>
      <c r="D1868" s="163">
        <v>27.03</v>
      </c>
    </row>
    <row r="1869" spans="1:4" ht="18" customHeight="1" x14ac:dyDescent="0.3">
      <c r="A1869" s="161" t="s">
        <v>8877</v>
      </c>
      <c r="B1869" s="162" t="s">
        <v>8878</v>
      </c>
      <c r="C1869" s="161" t="s">
        <v>5571</v>
      </c>
      <c r="D1869" s="163">
        <v>4.24</v>
      </c>
    </row>
    <row r="1870" spans="1:4" ht="18" customHeight="1" x14ac:dyDescent="0.3">
      <c r="A1870" s="161" t="s">
        <v>8879</v>
      </c>
      <c r="B1870" s="162" t="s">
        <v>8880</v>
      </c>
      <c r="C1870" s="161" t="s">
        <v>5571</v>
      </c>
      <c r="D1870" s="163">
        <v>3.85</v>
      </c>
    </row>
    <row r="1871" spans="1:4" ht="18" customHeight="1" x14ac:dyDescent="0.3">
      <c r="A1871" s="161" t="s">
        <v>8881</v>
      </c>
      <c r="B1871" s="162" t="s">
        <v>8882</v>
      </c>
      <c r="C1871" s="161" t="s">
        <v>5571</v>
      </c>
      <c r="D1871" s="163">
        <v>6.43</v>
      </c>
    </row>
    <row r="1872" spans="1:4" ht="18" customHeight="1" x14ac:dyDescent="0.3">
      <c r="A1872" s="161" t="s">
        <v>8883</v>
      </c>
      <c r="B1872" s="162" t="s">
        <v>8884</v>
      </c>
      <c r="C1872" s="161" t="s">
        <v>5571</v>
      </c>
      <c r="D1872" s="163">
        <v>6.87</v>
      </c>
    </row>
    <row r="1873" spans="1:4" ht="18" customHeight="1" x14ac:dyDescent="0.3">
      <c r="A1873" s="161" t="s">
        <v>8885</v>
      </c>
      <c r="B1873" s="162" t="s">
        <v>8886</v>
      </c>
      <c r="C1873" s="161" t="s">
        <v>5571</v>
      </c>
      <c r="D1873" s="163">
        <v>7.41</v>
      </c>
    </row>
    <row r="1874" spans="1:4" ht="18" customHeight="1" x14ac:dyDescent="0.3">
      <c r="A1874" s="161" t="s">
        <v>8887</v>
      </c>
      <c r="B1874" s="162" t="s">
        <v>8888</v>
      </c>
      <c r="C1874" s="161" t="s">
        <v>5571</v>
      </c>
      <c r="D1874" s="163">
        <v>7.74</v>
      </c>
    </row>
    <row r="1875" spans="1:4" ht="18" customHeight="1" x14ac:dyDescent="0.3">
      <c r="A1875" s="161" t="s">
        <v>8889</v>
      </c>
      <c r="B1875" s="162" t="s">
        <v>8890</v>
      </c>
      <c r="C1875" s="161" t="s">
        <v>5571</v>
      </c>
      <c r="D1875" s="163">
        <v>8.09</v>
      </c>
    </row>
    <row r="1876" spans="1:4" ht="18" customHeight="1" x14ac:dyDescent="0.3">
      <c r="A1876" s="161" t="s">
        <v>8891</v>
      </c>
      <c r="B1876" s="162" t="s">
        <v>8892</v>
      </c>
      <c r="C1876" s="161" t="s">
        <v>5571</v>
      </c>
      <c r="D1876" s="163">
        <v>8.49</v>
      </c>
    </row>
    <row r="1877" spans="1:4" ht="18" customHeight="1" x14ac:dyDescent="0.3">
      <c r="A1877" s="161" t="s">
        <v>8893</v>
      </c>
      <c r="B1877" s="162" t="s">
        <v>8894</v>
      </c>
      <c r="C1877" s="161" t="s">
        <v>5571</v>
      </c>
      <c r="D1877" s="163">
        <v>8.8699999999999992</v>
      </c>
    </row>
    <row r="1878" spans="1:4" ht="18" customHeight="1" x14ac:dyDescent="0.3">
      <c r="A1878" s="161" t="s">
        <v>8895</v>
      </c>
      <c r="B1878" s="162" t="s">
        <v>8896</v>
      </c>
      <c r="C1878" s="161" t="s">
        <v>5571</v>
      </c>
      <c r="D1878" s="163">
        <v>9.43</v>
      </c>
    </row>
    <row r="1879" spans="1:4" ht="18" customHeight="1" x14ac:dyDescent="0.3">
      <c r="A1879" s="161" t="s">
        <v>8897</v>
      </c>
      <c r="B1879" s="162" t="s">
        <v>8898</v>
      </c>
      <c r="C1879" s="161" t="s">
        <v>5571</v>
      </c>
      <c r="D1879" s="163">
        <v>9.89</v>
      </c>
    </row>
    <row r="1880" spans="1:4" ht="18" customHeight="1" x14ac:dyDescent="0.3">
      <c r="A1880" s="161" t="s">
        <v>8899</v>
      </c>
      <c r="B1880" s="162" t="s">
        <v>8900</v>
      </c>
      <c r="C1880" s="161" t="s">
        <v>5571</v>
      </c>
      <c r="D1880" s="163">
        <v>10.28</v>
      </c>
    </row>
    <row r="1881" spans="1:4" ht="18" customHeight="1" x14ac:dyDescent="0.3">
      <c r="A1881" s="161" t="s">
        <v>8901</v>
      </c>
      <c r="B1881" s="162" t="s">
        <v>8902</v>
      </c>
      <c r="C1881" s="161" t="s">
        <v>5571</v>
      </c>
      <c r="D1881" s="163">
        <v>10.73</v>
      </c>
    </row>
    <row r="1882" spans="1:4" ht="18" customHeight="1" x14ac:dyDescent="0.3">
      <c r="A1882" s="161" t="s">
        <v>8903</v>
      </c>
      <c r="B1882" s="162" t="s">
        <v>8904</v>
      </c>
      <c r="C1882" s="161" t="s">
        <v>5571</v>
      </c>
      <c r="D1882" s="163">
        <v>11.19</v>
      </c>
    </row>
    <row r="1883" spans="1:4" ht="18" customHeight="1" x14ac:dyDescent="0.3">
      <c r="A1883" s="161" t="s">
        <v>8905</v>
      </c>
      <c r="B1883" s="162" t="s">
        <v>8906</v>
      </c>
      <c r="C1883" s="161" t="s">
        <v>5571</v>
      </c>
      <c r="D1883" s="163">
        <v>11.85</v>
      </c>
    </row>
    <row r="1884" spans="1:4" ht="18" customHeight="1" x14ac:dyDescent="0.3">
      <c r="A1884" s="161" t="s">
        <v>8907</v>
      </c>
      <c r="B1884" s="162" t="s">
        <v>8908</v>
      </c>
      <c r="C1884" s="161" t="s">
        <v>5571</v>
      </c>
      <c r="D1884" s="163">
        <v>12.33</v>
      </c>
    </row>
    <row r="1885" spans="1:4" ht="18" customHeight="1" x14ac:dyDescent="0.3">
      <c r="A1885" s="161" t="s">
        <v>8909</v>
      </c>
      <c r="B1885" s="162" t="s">
        <v>8910</v>
      </c>
      <c r="C1885" s="161" t="s">
        <v>5571</v>
      </c>
      <c r="D1885" s="163">
        <v>12.9</v>
      </c>
    </row>
    <row r="1886" spans="1:4" ht="18" customHeight="1" x14ac:dyDescent="0.3">
      <c r="A1886" s="161" t="s">
        <v>8911</v>
      </c>
      <c r="B1886" s="162" t="s">
        <v>8912</v>
      </c>
      <c r="C1886" s="161" t="s">
        <v>5571</v>
      </c>
      <c r="D1886" s="163">
        <v>5.29</v>
      </c>
    </row>
    <row r="1887" spans="1:4" ht="18" customHeight="1" x14ac:dyDescent="0.3">
      <c r="A1887" s="161" t="s">
        <v>8913</v>
      </c>
      <c r="B1887" s="162" t="s">
        <v>8914</v>
      </c>
      <c r="C1887" s="161" t="s">
        <v>5571</v>
      </c>
      <c r="D1887" s="163">
        <v>5.49</v>
      </c>
    </row>
    <row r="1888" spans="1:4" ht="18" customHeight="1" x14ac:dyDescent="0.3">
      <c r="A1888" s="161" t="s">
        <v>8915</v>
      </c>
      <c r="B1888" s="162" t="s">
        <v>8916</v>
      </c>
      <c r="C1888" s="161" t="s">
        <v>5571</v>
      </c>
      <c r="D1888" s="163">
        <v>5.91</v>
      </c>
    </row>
    <row r="1889" spans="1:4" ht="18" customHeight="1" x14ac:dyDescent="0.3">
      <c r="A1889" s="161" t="s">
        <v>8917</v>
      </c>
      <c r="B1889" s="162" t="s">
        <v>8918</v>
      </c>
      <c r="C1889" s="161" t="s">
        <v>5571</v>
      </c>
      <c r="D1889" s="163">
        <v>5.18</v>
      </c>
    </row>
    <row r="1890" spans="1:4" ht="18" customHeight="1" x14ac:dyDescent="0.3">
      <c r="A1890" s="161" t="s">
        <v>8919</v>
      </c>
      <c r="B1890" s="162" t="s">
        <v>8920</v>
      </c>
      <c r="C1890" s="161" t="s">
        <v>5571</v>
      </c>
      <c r="D1890" s="163">
        <v>4.74</v>
      </c>
    </row>
    <row r="1891" spans="1:4" ht="18" customHeight="1" x14ac:dyDescent="0.3">
      <c r="A1891" s="161" t="s">
        <v>8921</v>
      </c>
      <c r="B1891" s="162" t="s">
        <v>8922</v>
      </c>
      <c r="C1891" s="161" t="s">
        <v>5571</v>
      </c>
      <c r="D1891" s="163">
        <v>5.04</v>
      </c>
    </row>
    <row r="1892" spans="1:4" ht="18" customHeight="1" x14ac:dyDescent="0.3">
      <c r="A1892" s="161" t="s">
        <v>8923</v>
      </c>
      <c r="B1892" s="162" t="s">
        <v>8924</v>
      </c>
      <c r="C1892" s="161" t="s">
        <v>5571</v>
      </c>
      <c r="D1892" s="163">
        <v>5.52</v>
      </c>
    </row>
    <row r="1893" spans="1:4" ht="18" customHeight="1" x14ac:dyDescent="0.3">
      <c r="A1893" s="161" t="s">
        <v>8925</v>
      </c>
      <c r="B1893" s="162" t="s">
        <v>8926</v>
      </c>
      <c r="C1893" s="161" t="s">
        <v>5571</v>
      </c>
      <c r="D1893" s="163">
        <v>5.92</v>
      </c>
    </row>
    <row r="1894" spans="1:4" ht="18" customHeight="1" x14ac:dyDescent="0.3">
      <c r="A1894" s="161" t="s">
        <v>8927</v>
      </c>
      <c r="B1894" s="162" t="s">
        <v>8928</v>
      </c>
      <c r="C1894" s="161" t="s">
        <v>5571</v>
      </c>
      <c r="D1894" s="163">
        <v>6.09</v>
      </c>
    </row>
    <row r="1895" spans="1:4" ht="18" customHeight="1" x14ac:dyDescent="0.3">
      <c r="A1895" s="161" t="s">
        <v>8929</v>
      </c>
      <c r="B1895" s="162" t="s">
        <v>8930</v>
      </c>
      <c r="C1895" s="161" t="s">
        <v>5571</v>
      </c>
      <c r="D1895" s="163">
        <v>6.49</v>
      </c>
    </row>
    <row r="1896" spans="1:4" ht="18" customHeight="1" x14ac:dyDescent="0.3">
      <c r="A1896" s="161" t="s">
        <v>8931</v>
      </c>
      <c r="B1896" s="162" t="s">
        <v>8932</v>
      </c>
      <c r="C1896" s="161" t="s">
        <v>5571</v>
      </c>
      <c r="D1896" s="163">
        <v>6.84</v>
      </c>
    </row>
    <row r="1897" spans="1:4" ht="18" customHeight="1" x14ac:dyDescent="0.3">
      <c r="A1897" s="161" t="s">
        <v>8933</v>
      </c>
      <c r="B1897" s="162" t="s">
        <v>8934</v>
      </c>
      <c r="C1897" s="161" t="s">
        <v>5571</v>
      </c>
      <c r="D1897" s="163">
        <v>7.35</v>
      </c>
    </row>
    <row r="1898" spans="1:4" ht="18" customHeight="1" x14ac:dyDescent="0.3">
      <c r="A1898" s="161" t="s">
        <v>8935</v>
      </c>
      <c r="B1898" s="162" t="s">
        <v>8936</v>
      </c>
      <c r="C1898" s="161" t="s">
        <v>5571</v>
      </c>
      <c r="D1898" s="163">
        <v>7.71</v>
      </c>
    </row>
    <row r="1899" spans="1:4" ht="18" customHeight="1" x14ac:dyDescent="0.3">
      <c r="A1899" s="161" t="s">
        <v>8937</v>
      </c>
      <c r="B1899" s="162" t="s">
        <v>8938</v>
      </c>
      <c r="C1899" s="161" t="s">
        <v>5571</v>
      </c>
      <c r="D1899" s="163">
        <v>8.08</v>
      </c>
    </row>
    <row r="1900" spans="1:4" ht="18" customHeight="1" x14ac:dyDescent="0.3">
      <c r="A1900" s="161" t="s">
        <v>8939</v>
      </c>
      <c r="B1900" s="162" t="s">
        <v>8940</v>
      </c>
      <c r="C1900" s="161" t="s">
        <v>5571</v>
      </c>
      <c r="D1900" s="163">
        <v>8.42</v>
      </c>
    </row>
    <row r="1901" spans="1:4" ht="18" customHeight="1" x14ac:dyDescent="0.3">
      <c r="A1901" s="161" t="s">
        <v>8941</v>
      </c>
      <c r="B1901" s="162" t="s">
        <v>8942</v>
      </c>
      <c r="C1901" s="161" t="s">
        <v>5571</v>
      </c>
      <c r="D1901" s="163">
        <v>8.7899999999999991</v>
      </c>
    </row>
    <row r="1902" spans="1:4" ht="18" customHeight="1" x14ac:dyDescent="0.3">
      <c r="A1902" s="161" t="s">
        <v>8943</v>
      </c>
      <c r="B1902" s="162" t="s">
        <v>8944</v>
      </c>
      <c r="C1902" s="161" t="s">
        <v>5571</v>
      </c>
      <c r="D1902" s="163">
        <v>9.41</v>
      </c>
    </row>
    <row r="1903" spans="1:4" ht="18" customHeight="1" x14ac:dyDescent="0.3">
      <c r="A1903" s="161" t="s">
        <v>8945</v>
      </c>
      <c r="B1903" s="162" t="s">
        <v>8946</v>
      </c>
      <c r="C1903" s="161" t="s">
        <v>5571</v>
      </c>
      <c r="D1903" s="163">
        <v>9.82</v>
      </c>
    </row>
    <row r="1904" spans="1:4" ht="18" customHeight="1" x14ac:dyDescent="0.3">
      <c r="A1904" s="161" t="s">
        <v>8947</v>
      </c>
      <c r="B1904" s="162" t="s">
        <v>8948</v>
      </c>
      <c r="C1904" s="161" t="s">
        <v>5571</v>
      </c>
      <c r="D1904" s="163">
        <v>10.26</v>
      </c>
    </row>
    <row r="1905" spans="1:4" ht="18" customHeight="1" x14ac:dyDescent="0.3">
      <c r="A1905" s="161" t="s">
        <v>8949</v>
      </c>
      <c r="B1905" s="162" t="s">
        <v>8950</v>
      </c>
      <c r="C1905" s="161" t="s">
        <v>5571</v>
      </c>
      <c r="D1905" s="163">
        <v>10.72</v>
      </c>
    </row>
    <row r="1906" spans="1:4" ht="18" customHeight="1" x14ac:dyDescent="0.3">
      <c r="A1906" s="161" t="s">
        <v>8951</v>
      </c>
      <c r="B1906" s="162" t="s">
        <v>8952</v>
      </c>
      <c r="C1906" s="161" t="s">
        <v>5571</v>
      </c>
      <c r="D1906" s="163">
        <v>11.21</v>
      </c>
    </row>
    <row r="1907" spans="1:4" ht="18" customHeight="1" x14ac:dyDescent="0.3">
      <c r="A1907" s="161" t="s">
        <v>8953</v>
      </c>
      <c r="B1907" s="162" t="s">
        <v>8954</v>
      </c>
      <c r="C1907" s="161" t="s">
        <v>5571</v>
      </c>
      <c r="D1907" s="163">
        <v>11.9</v>
      </c>
    </row>
    <row r="1908" spans="1:4" ht="18" customHeight="1" x14ac:dyDescent="0.3">
      <c r="A1908" s="161" t="s">
        <v>8955</v>
      </c>
      <c r="B1908" s="162" t="s">
        <v>8956</v>
      </c>
      <c r="C1908" s="161" t="s">
        <v>5571</v>
      </c>
      <c r="D1908" s="163">
        <v>12.44</v>
      </c>
    </row>
    <row r="1909" spans="1:4" ht="18" customHeight="1" x14ac:dyDescent="0.3">
      <c r="A1909" s="161" t="s">
        <v>8957</v>
      </c>
      <c r="B1909" s="162" t="s">
        <v>8958</v>
      </c>
      <c r="C1909" s="161" t="s">
        <v>5571</v>
      </c>
      <c r="D1909" s="163">
        <v>13</v>
      </c>
    </row>
    <row r="1910" spans="1:4" ht="18" customHeight="1" x14ac:dyDescent="0.3">
      <c r="A1910" s="161" t="s">
        <v>8959</v>
      </c>
      <c r="B1910" s="162" t="s">
        <v>8960</v>
      </c>
      <c r="C1910" s="161" t="s">
        <v>5571</v>
      </c>
      <c r="D1910" s="163">
        <v>13.73</v>
      </c>
    </row>
    <row r="1911" spans="1:4" ht="18" customHeight="1" x14ac:dyDescent="0.3">
      <c r="A1911" s="161" t="s">
        <v>8961</v>
      </c>
      <c r="B1911" s="162" t="s">
        <v>8962</v>
      </c>
      <c r="C1911" s="161" t="s">
        <v>5571</v>
      </c>
      <c r="D1911" s="163">
        <v>14.46</v>
      </c>
    </row>
    <row r="1912" spans="1:4" ht="18" customHeight="1" x14ac:dyDescent="0.3">
      <c r="A1912" s="161" t="s">
        <v>8963</v>
      </c>
      <c r="B1912" s="162" t="s">
        <v>8964</v>
      </c>
      <c r="C1912" s="161" t="s">
        <v>5571</v>
      </c>
      <c r="D1912" s="163">
        <v>15.47</v>
      </c>
    </row>
    <row r="1913" spans="1:4" ht="18" customHeight="1" x14ac:dyDescent="0.3">
      <c r="A1913" s="161" t="s">
        <v>8965</v>
      </c>
      <c r="B1913" s="162" t="s">
        <v>8966</v>
      </c>
      <c r="C1913" s="161" t="s">
        <v>5571</v>
      </c>
      <c r="D1913" s="163">
        <v>16.41</v>
      </c>
    </row>
    <row r="1914" spans="1:4" ht="18" customHeight="1" x14ac:dyDescent="0.3">
      <c r="A1914" s="161" t="s">
        <v>8967</v>
      </c>
      <c r="B1914" s="162" t="s">
        <v>8968</v>
      </c>
      <c r="C1914" s="161" t="s">
        <v>5571</v>
      </c>
      <c r="D1914" s="163">
        <v>17.43</v>
      </c>
    </row>
    <row r="1915" spans="1:4" ht="18" customHeight="1" x14ac:dyDescent="0.3">
      <c r="A1915" s="161" t="s">
        <v>8969</v>
      </c>
      <c r="B1915" s="162" t="s">
        <v>8970</v>
      </c>
      <c r="C1915" s="161" t="s">
        <v>5571</v>
      </c>
      <c r="D1915" s="163">
        <v>4</v>
      </c>
    </row>
    <row r="1916" spans="1:4" ht="18" customHeight="1" x14ac:dyDescent="0.3">
      <c r="A1916" s="161" t="s">
        <v>8971</v>
      </c>
      <c r="B1916" s="162" t="s">
        <v>8972</v>
      </c>
      <c r="C1916" s="161" t="s">
        <v>5571</v>
      </c>
      <c r="D1916" s="163">
        <v>18.64</v>
      </c>
    </row>
    <row r="1917" spans="1:4" ht="18" customHeight="1" x14ac:dyDescent="0.3">
      <c r="A1917" s="161" t="s">
        <v>8973</v>
      </c>
      <c r="B1917" s="162" t="s">
        <v>8974</v>
      </c>
      <c r="C1917" s="161" t="s">
        <v>5571</v>
      </c>
      <c r="D1917" s="163">
        <v>19.96</v>
      </c>
    </row>
    <row r="1918" spans="1:4" ht="18" customHeight="1" x14ac:dyDescent="0.3">
      <c r="A1918" s="161" t="s">
        <v>8975</v>
      </c>
      <c r="B1918" s="162" t="s">
        <v>8976</v>
      </c>
      <c r="C1918" s="161" t="s">
        <v>5571</v>
      </c>
      <c r="D1918" s="163">
        <v>21.7</v>
      </c>
    </row>
    <row r="1919" spans="1:4" ht="18" customHeight="1" x14ac:dyDescent="0.3">
      <c r="A1919" s="161" t="s">
        <v>8977</v>
      </c>
      <c r="B1919" s="162" t="s">
        <v>8978</v>
      </c>
      <c r="C1919" s="161" t="s">
        <v>5571</v>
      </c>
      <c r="D1919" s="163">
        <v>23.36</v>
      </c>
    </row>
    <row r="1920" spans="1:4" ht="18" customHeight="1" x14ac:dyDescent="0.3">
      <c r="A1920" s="161" t="s">
        <v>8979</v>
      </c>
      <c r="B1920" s="162" t="s">
        <v>8980</v>
      </c>
      <c r="C1920" s="161" t="s">
        <v>5571</v>
      </c>
      <c r="D1920" s="163">
        <v>24.9</v>
      </c>
    </row>
    <row r="1921" spans="1:4" ht="18" customHeight="1" x14ac:dyDescent="0.3">
      <c r="A1921" s="161" t="s">
        <v>8981</v>
      </c>
      <c r="B1921" s="162" t="s">
        <v>8982</v>
      </c>
      <c r="C1921" s="161" t="s">
        <v>5571</v>
      </c>
      <c r="D1921" s="163">
        <v>26.42</v>
      </c>
    </row>
    <row r="1922" spans="1:4" ht="18" customHeight="1" x14ac:dyDescent="0.3">
      <c r="A1922" s="161" t="s">
        <v>8983</v>
      </c>
      <c r="B1922" s="162" t="s">
        <v>8984</v>
      </c>
      <c r="C1922" s="161" t="s">
        <v>5571</v>
      </c>
      <c r="D1922" s="163">
        <v>28.1</v>
      </c>
    </row>
    <row r="1923" spans="1:4" ht="18" customHeight="1" x14ac:dyDescent="0.3">
      <c r="A1923" s="161" t="s">
        <v>8985</v>
      </c>
      <c r="B1923" s="162" t="s">
        <v>8986</v>
      </c>
      <c r="C1923" s="161" t="s">
        <v>5571</v>
      </c>
      <c r="D1923" s="163">
        <v>30.16</v>
      </c>
    </row>
    <row r="1924" spans="1:4" ht="18" customHeight="1" x14ac:dyDescent="0.3">
      <c r="A1924" s="161" t="s">
        <v>8987</v>
      </c>
      <c r="B1924" s="162" t="s">
        <v>8988</v>
      </c>
      <c r="C1924" s="161" t="s">
        <v>5571</v>
      </c>
      <c r="D1924" s="163">
        <v>31.68</v>
      </c>
    </row>
    <row r="1925" spans="1:4" ht="18" customHeight="1" x14ac:dyDescent="0.3">
      <c r="A1925" s="161" t="s">
        <v>8989</v>
      </c>
      <c r="B1925" s="162" t="s">
        <v>8990</v>
      </c>
      <c r="C1925" s="161" t="s">
        <v>5571</v>
      </c>
      <c r="D1925" s="163">
        <v>4.1900000000000004</v>
      </c>
    </row>
    <row r="1926" spans="1:4" ht="18" customHeight="1" x14ac:dyDescent="0.3">
      <c r="A1926" s="161" t="s">
        <v>8991</v>
      </c>
      <c r="B1926" s="162" t="s">
        <v>8992</v>
      </c>
      <c r="C1926" s="161" t="s">
        <v>5571</v>
      </c>
      <c r="D1926" s="163">
        <v>4.41</v>
      </c>
    </row>
    <row r="1927" spans="1:4" ht="18" customHeight="1" x14ac:dyDescent="0.3">
      <c r="A1927" s="161" t="s">
        <v>8993</v>
      </c>
      <c r="B1927" s="162" t="s">
        <v>8994</v>
      </c>
      <c r="C1927" s="161" t="s">
        <v>5571</v>
      </c>
      <c r="D1927" s="163">
        <v>3.94</v>
      </c>
    </row>
    <row r="1928" spans="1:4" ht="18" customHeight="1" x14ac:dyDescent="0.3">
      <c r="A1928" s="161" t="s">
        <v>8995</v>
      </c>
      <c r="B1928" s="162" t="s">
        <v>8996</v>
      </c>
      <c r="C1928" s="161" t="s">
        <v>5571</v>
      </c>
      <c r="D1928" s="163">
        <v>4.49</v>
      </c>
    </row>
    <row r="1929" spans="1:4" ht="18" customHeight="1" x14ac:dyDescent="0.3">
      <c r="A1929" s="161" t="s">
        <v>8997</v>
      </c>
      <c r="B1929" s="162" t="s">
        <v>8998</v>
      </c>
      <c r="C1929" s="161" t="s">
        <v>5571</v>
      </c>
      <c r="D1929" s="163">
        <v>4.79</v>
      </c>
    </row>
    <row r="1930" spans="1:4" ht="18" customHeight="1" x14ac:dyDescent="0.3">
      <c r="A1930" s="161" t="s">
        <v>8999</v>
      </c>
      <c r="B1930" s="162" t="s">
        <v>9000</v>
      </c>
      <c r="C1930" s="161" t="s">
        <v>5571</v>
      </c>
      <c r="D1930" s="163">
        <v>5.27</v>
      </c>
    </row>
    <row r="1931" spans="1:4" ht="18" customHeight="1" x14ac:dyDescent="0.3">
      <c r="A1931" s="161" t="s">
        <v>9001</v>
      </c>
      <c r="B1931" s="162" t="s">
        <v>9002</v>
      </c>
      <c r="C1931" s="161" t="s">
        <v>5571</v>
      </c>
      <c r="D1931" s="163">
        <v>5.55</v>
      </c>
    </row>
    <row r="1932" spans="1:4" ht="18" customHeight="1" x14ac:dyDescent="0.3">
      <c r="A1932" s="161" t="s">
        <v>9003</v>
      </c>
      <c r="B1932" s="162" t="s">
        <v>9004</v>
      </c>
      <c r="C1932" s="161" t="s">
        <v>5571</v>
      </c>
      <c r="D1932" s="163">
        <v>5.81</v>
      </c>
    </row>
    <row r="1933" spans="1:4" ht="18" customHeight="1" x14ac:dyDescent="0.3">
      <c r="A1933" s="161" t="s">
        <v>9005</v>
      </c>
      <c r="B1933" s="162" t="s">
        <v>9006</v>
      </c>
      <c r="C1933" s="161" t="s">
        <v>5571</v>
      </c>
      <c r="D1933" s="163">
        <v>6.07</v>
      </c>
    </row>
    <row r="1934" spans="1:4" ht="18" customHeight="1" x14ac:dyDescent="0.3">
      <c r="A1934" s="161" t="s">
        <v>9007</v>
      </c>
      <c r="B1934" s="162" t="s">
        <v>9008</v>
      </c>
      <c r="C1934" s="161" t="s">
        <v>5571</v>
      </c>
      <c r="D1934" s="163">
        <v>6.3</v>
      </c>
    </row>
    <row r="1935" spans="1:4" ht="18" customHeight="1" x14ac:dyDescent="0.3">
      <c r="A1935" s="161" t="s">
        <v>9009</v>
      </c>
      <c r="B1935" s="162" t="s">
        <v>9010</v>
      </c>
      <c r="C1935" s="161" t="s">
        <v>5571</v>
      </c>
      <c r="D1935" s="163">
        <v>6.81</v>
      </c>
    </row>
    <row r="1936" spans="1:4" ht="18" customHeight="1" x14ac:dyDescent="0.3">
      <c r="A1936" s="161" t="s">
        <v>9011</v>
      </c>
      <c r="B1936" s="162" t="s">
        <v>9012</v>
      </c>
      <c r="C1936" s="161" t="s">
        <v>5571</v>
      </c>
      <c r="D1936" s="163">
        <v>7.06</v>
      </c>
    </row>
    <row r="1937" spans="1:4" ht="18" customHeight="1" x14ac:dyDescent="0.3">
      <c r="A1937" s="161" t="s">
        <v>9013</v>
      </c>
      <c r="B1937" s="162" t="s">
        <v>9014</v>
      </c>
      <c r="C1937" s="161" t="s">
        <v>5571</v>
      </c>
      <c r="D1937" s="163">
        <v>7.31</v>
      </c>
    </row>
    <row r="1938" spans="1:4" ht="18" customHeight="1" x14ac:dyDescent="0.3">
      <c r="A1938" s="161" t="s">
        <v>9015</v>
      </c>
      <c r="B1938" s="162" t="s">
        <v>9016</v>
      </c>
      <c r="C1938" s="161" t="s">
        <v>5571</v>
      </c>
      <c r="D1938" s="163">
        <v>7.56</v>
      </c>
    </row>
    <row r="1939" spans="1:4" ht="18" customHeight="1" x14ac:dyDescent="0.3">
      <c r="A1939" s="161" t="s">
        <v>9017</v>
      </c>
      <c r="B1939" s="162" t="s">
        <v>9018</v>
      </c>
      <c r="C1939" s="161" t="s">
        <v>5571</v>
      </c>
      <c r="D1939" s="163">
        <v>7.82</v>
      </c>
    </row>
    <row r="1940" spans="1:4" ht="18" customHeight="1" x14ac:dyDescent="0.3">
      <c r="A1940" s="161" t="s">
        <v>9019</v>
      </c>
      <c r="B1940" s="162" t="s">
        <v>9020</v>
      </c>
      <c r="C1940" s="161" t="s">
        <v>5571</v>
      </c>
      <c r="D1940" s="163">
        <v>8.36</v>
      </c>
    </row>
    <row r="1941" spans="1:4" ht="18" customHeight="1" x14ac:dyDescent="0.3">
      <c r="A1941" s="161" t="s">
        <v>9021</v>
      </c>
      <c r="B1941" s="162" t="s">
        <v>9022</v>
      </c>
      <c r="C1941" s="161" t="s">
        <v>5571</v>
      </c>
      <c r="D1941" s="163">
        <v>8.67</v>
      </c>
    </row>
    <row r="1942" spans="1:4" ht="18" customHeight="1" x14ac:dyDescent="0.3">
      <c r="A1942" s="161" t="s">
        <v>9023</v>
      </c>
      <c r="B1942" s="162" t="s">
        <v>9024</v>
      </c>
      <c r="C1942" s="161" t="s">
        <v>5571</v>
      </c>
      <c r="D1942" s="163">
        <v>8.99</v>
      </c>
    </row>
    <row r="1943" spans="1:4" ht="18" customHeight="1" x14ac:dyDescent="0.3">
      <c r="A1943" s="161" t="s">
        <v>9025</v>
      </c>
      <c r="B1943" s="162" t="s">
        <v>9026</v>
      </c>
      <c r="C1943" s="161" t="s">
        <v>5571</v>
      </c>
      <c r="D1943" s="163">
        <v>9.3699999999999992</v>
      </c>
    </row>
    <row r="1944" spans="1:4" ht="18" customHeight="1" x14ac:dyDescent="0.3">
      <c r="A1944" s="161" t="s">
        <v>9027</v>
      </c>
      <c r="B1944" s="162" t="s">
        <v>9028</v>
      </c>
      <c r="C1944" s="161" t="s">
        <v>5571</v>
      </c>
      <c r="D1944" s="163">
        <v>9.7200000000000006</v>
      </c>
    </row>
    <row r="1945" spans="1:4" ht="18" customHeight="1" x14ac:dyDescent="0.3">
      <c r="A1945" s="161" t="s">
        <v>9029</v>
      </c>
      <c r="B1945" s="162" t="s">
        <v>9030</v>
      </c>
      <c r="C1945" s="161" t="s">
        <v>5571</v>
      </c>
      <c r="D1945" s="163">
        <v>10.31</v>
      </c>
    </row>
    <row r="1946" spans="1:4" ht="18" customHeight="1" x14ac:dyDescent="0.3">
      <c r="A1946" s="161" t="s">
        <v>9031</v>
      </c>
      <c r="B1946" s="162" t="s">
        <v>9032</v>
      </c>
      <c r="C1946" s="161" t="s">
        <v>5571</v>
      </c>
      <c r="D1946" s="163">
        <v>10.74</v>
      </c>
    </row>
    <row r="1947" spans="1:4" ht="18" customHeight="1" x14ac:dyDescent="0.3">
      <c r="A1947" s="161" t="s">
        <v>9033</v>
      </c>
      <c r="B1947" s="162" t="s">
        <v>9034</v>
      </c>
      <c r="C1947" s="161" t="s">
        <v>5571</v>
      </c>
      <c r="D1947" s="163">
        <v>11.18</v>
      </c>
    </row>
    <row r="1948" spans="1:4" ht="18" customHeight="1" x14ac:dyDescent="0.3">
      <c r="A1948" s="161" t="s">
        <v>9035</v>
      </c>
      <c r="B1948" s="162" t="s">
        <v>9036</v>
      </c>
      <c r="C1948" s="161" t="s">
        <v>5571</v>
      </c>
      <c r="D1948" s="163">
        <v>11.64</v>
      </c>
    </row>
    <row r="1949" spans="1:4" ht="18" customHeight="1" x14ac:dyDescent="0.3">
      <c r="A1949" s="161" t="s">
        <v>9037</v>
      </c>
      <c r="B1949" s="162" t="s">
        <v>9038</v>
      </c>
      <c r="C1949" s="161" t="s">
        <v>5571</v>
      </c>
      <c r="D1949" s="163">
        <v>12.12</v>
      </c>
    </row>
    <row r="1950" spans="1:4" ht="18" customHeight="1" x14ac:dyDescent="0.3">
      <c r="A1950" s="161" t="s">
        <v>9039</v>
      </c>
      <c r="B1950" s="162" t="s">
        <v>9040</v>
      </c>
      <c r="C1950" s="161" t="s">
        <v>5571</v>
      </c>
      <c r="D1950" s="163">
        <v>12.86</v>
      </c>
    </row>
    <row r="1951" spans="1:4" ht="18" customHeight="1" x14ac:dyDescent="0.3">
      <c r="A1951" s="161" t="s">
        <v>9041</v>
      </c>
      <c r="B1951" s="162" t="s">
        <v>9042</v>
      </c>
      <c r="C1951" s="161" t="s">
        <v>5571</v>
      </c>
      <c r="D1951" s="163">
        <v>13.52</v>
      </c>
    </row>
    <row r="1952" spans="1:4" ht="18" customHeight="1" x14ac:dyDescent="0.3">
      <c r="A1952" s="161" t="s">
        <v>9043</v>
      </c>
      <c r="B1952" s="162" t="s">
        <v>9044</v>
      </c>
      <c r="C1952" s="161" t="s">
        <v>5571</v>
      </c>
      <c r="D1952" s="163">
        <v>14.22</v>
      </c>
    </row>
    <row r="1953" spans="1:4" ht="18" customHeight="1" x14ac:dyDescent="0.3">
      <c r="A1953" s="161" t="s">
        <v>9045</v>
      </c>
      <c r="B1953" s="162" t="s">
        <v>9046</v>
      </c>
      <c r="C1953" s="161" t="s">
        <v>5571</v>
      </c>
      <c r="D1953" s="163">
        <v>3.59</v>
      </c>
    </row>
    <row r="1954" spans="1:4" ht="18" customHeight="1" x14ac:dyDescent="0.3">
      <c r="A1954" s="161" t="s">
        <v>9047</v>
      </c>
      <c r="B1954" s="162" t="s">
        <v>9048</v>
      </c>
      <c r="C1954" s="161" t="s">
        <v>5571</v>
      </c>
      <c r="D1954" s="163">
        <v>15.09</v>
      </c>
    </row>
    <row r="1955" spans="1:4" ht="18" customHeight="1" x14ac:dyDescent="0.3">
      <c r="A1955" s="161" t="s">
        <v>9049</v>
      </c>
      <c r="B1955" s="162" t="s">
        <v>9050</v>
      </c>
      <c r="C1955" s="161" t="s">
        <v>5571</v>
      </c>
      <c r="D1955" s="163">
        <v>16.010000000000002</v>
      </c>
    </row>
    <row r="1956" spans="1:4" ht="18" customHeight="1" x14ac:dyDescent="0.3">
      <c r="A1956" s="161" t="s">
        <v>9051</v>
      </c>
      <c r="B1956" s="162" t="s">
        <v>9052</v>
      </c>
      <c r="C1956" s="161" t="s">
        <v>5571</v>
      </c>
      <c r="D1956" s="163">
        <v>17.309999999999999</v>
      </c>
    </row>
    <row r="1957" spans="1:4" ht="18" customHeight="1" x14ac:dyDescent="0.3">
      <c r="A1957" s="161" t="s">
        <v>9053</v>
      </c>
      <c r="B1957" s="162" t="s">
        <v>9054</v>
      </c>
      <c r="C1957" s="161" t="s">
        <v>5571</v>
      </c>
      <c r="D1957" s="163">
        <v>18.22</v>
      </c>
    </row>
    <row r="1958" spans="1:4" ht="18" customHeight="1" x14ac:dyDescent="0.3">
      <c r="A1958" s="161" t="s">
        <v>9055</v>
      </c>
      <c r="B1958" s="162" t="s">
        <v>9056</v>
      </c>
      <c r="C1958" s="161" t="s">
        <v>5571</v>
      </c>
      <c r="D1958" s="163">
        <v>19.260000000000002</v>
      </c>
    </row>
    <row r="1959" spans="1:4" ht="18" customHeight="1" x14ac:dyDescent="0.3">
      <c r="A1959" s="161" t="s">
        <v>9057</v>
      </c>
      <c r="B1959" s="162" t="s">
        <v>9058</v>
      </c>
      <c r="C1959" s="161" t="s">
        <v>5571</v>
      </c>
      <c r="D1959" s="163">
        <v>20.440000000000001</v>
      </c>
    </row>
    <row r="1960" spans="1:4" ht="18" customHeight="1" x14ac:dyDescent="0.3">
      <c r="A1960" s="161" t="s">
        <v>9059</v>
      </c>
      <c r="B1960" s="162" t="s">
        <v>9060</v>
      </c>
      <c r="C1960" s="161" t="s">
        <v>5571</v>
      </c>
      <c r="D1960" s="163">
        <v>21.48</v>
      </c>
    </row>
    <row r="1961" spans="1:4" ht="18" customHeight="1" x14ac:dyDescent="0.3">
      <c r="A1961" s="161" t="s">
        <v>9061</v>
      </c>
      <c r="B1961" s="162" t="s">
        <v>9062</v>
      </c>
      <c r="C1961" s="161" t="s">
        <v>5571</v>
      </c>
      <c r="D1961" s="163">
        <v>22.95</v>
      </c>
    </row>
    <row r="1962" spans="1:4" ht="18" customHeight="1" x14ac:dyDescent="0.3">
      <c r="A1962" s="161" t="s">
        <v>9063</v>
      </c>
      <c r="B1962" s="162" t="s">
        <v>9064</v>
      </c>
      <c r="C1962" s="161" t="s">
        <v>5571</v>
      </c>
      <c r="D1962" s="163">
        <v>24.29</v>
      </c>
    </row>
    <row r="1963" spans="1:4" ht="18" customHeight="1" x14ac:dyDescent="0.3">
      <c r="A1963" s="161" t="s">
        <v>9065</v>
      </c>
      <c r="B1963" s="162" t="s">
        <v>9066</v>
      </c>
      <c r="C1963" s="161" t="s">
        <v>5571</v>
      </c>
      <c r="D1963" s="163">
        <v>25.5</v>
      </c>
    </row>
    <row r="1964" spans="1:4" ht="18" customHeight="1" x14ac:dyDescent="0.3">
      <c r="A1964" s="161" t="s">
        <v>9067</v>
      </c>
      <c r="B1964" s="162" t="s">
        <v>9068</v>
      </c>
      <c r="C1964" s="161" t="s">
        <v>5571</v>
      </c>
      <c r="D1964" s="163">
        <v>3.94</v>
      </c>
    </row>
    <row r="1965" spans="1:4" ht="18" customHeight="1" x14ac:dyDescent="0.3">
      <c r="A1965" s="161" t="s">
        <v>9069</v>
      </c>
      <c r="B1965" s="162" t="s">
        <v>9070</v>
      </c>
      <c r="C1965" s="161" t="s">
        <v>5571</v>
      </c>
      <c r="D1965" s="163">
        <v>26.92</v>
      </c>
    </row>
    <row r="1966" spans="1:4" ht="18" customHeight="1" x14ac:dyDescent="0.3">
      <c r="A1966" s="161" t="s">
        <v>9071</v>
      </c>
      <c r="B1966" s="162" t="s">
        <v>9072</v>
      </c>
      <c r="C1966" s="161" t="s">
        <v>5571</v>
      </c>
      <c r="D1966" s="163">
        <v>28.5</v>
      </c>
    </row>
    <row r="1967" spans="1:4" ht="18" customHeight="1" x14ac:dyDescent="0.3">
      <c r="A1967" s="161" t="s">
        <v>9073</v>
      </c>
      <c r="B1967" s="162" t="s">
        <v>9074</v>
      </c>
      <c r="C1967" s="161" t="s">
        <v>5571</v>
      </c>
      <c r="D1967" s="163">
        <v>30.14</v>
      </c>
    </row>
    <row r="1968" spans="1:4" ht="18" customHeight="1" x14ac:dyDescent="0.3">
      <c r="A1968" s="161" t="s">
        <v>9075</v>
      </c>
      <c r="B1968" s="162" t="s">
        <v>9076</v>
      </c>
      <c r="C1968" s="161" t="s">
        <v>5571</v>
      </c>
      <c r="D1968" s="163">
        <v>31.69</v>
      </c>
    </row>
    <row r="1969" spans="1:4" ht="18" customHeight="1" x14ac:dyDescent="0.3">
      <c r="A1969" s="161" t="s">
        <v>9077</v>
      </c>
      <c r="B1969" s="162" t="s">
        <v>9078</v>
      </c>
      <c r="C1969" s="161" t="s">
        <v>5571</v>
      </c>
      <c r="D1969" s="163">
        <v>33.409999999999997</v>
      </c>
    </row>
    <row r="1970" spans="1:4" ht="18" customHeight="1" x14ac:dyDescent="0.3">
      <c r="A1970" s="161" t="s">
        <v>9079</v>
      </c>
      <c r="B1970" s="162" t="s">
        <v>9080</v>
      </c>
      <c r="C1970" s="161" t="s">
        <v>5571</v>
      </c>
      <c r="D1970" s="163">
        <v>35.36</v>
      </c>
    </row>
    <row r="1971" spans="1:4" ht="18" customHeight="1" x14ac:dyDescent="0.3">
      <c r="A1971" s="161" t="s">
        <v>9081</v>
      </c>
      <c r="B1971" s="162" t="s">
        <v>9082</v>
      </c>
      <c r="C1971" s="161" t="s">
        <v>5571</v>
      </c>
      <c r="D1971" s="163">
        <v>37.54</v>
      </c>
    </row>
    <row r="1972" spans="1:4" ht="18" customHeight="1" x14ac:dyDescent="0.3">
      <c r="A1972" s="161" t="s">
        <v>9083</v>
      </c>
      <c r="B1972" s="162" t="s">
        <v>9084</v>
      </c>
      <c r="C1972" s="161" t="s">
        <v>5571</v>
      </c>
      <c r="D1972" s="163">
        <v>39.29</v>
      </c>
    </row>
    <row r="1973" spans="1:4" ht="18" customHeight="1" x14ac:dyDescent="0.3">
      <c r="A1973" s="161" t="s">
        <v>9085</v>
      </c>
      <c r="B1973" s="162" t="s">
        <v>9086</v>
      </c>
      <c r="C1973" s="161" t="s">
        <v>5571</v>
      </c>
      <c r="D1973" s="163">
        <v>40.869999999999997</v>
      </c>
    </row>
    <row r="1974" spans="1:4" ht="18" customHeight="1" x14ac:dyDescent="0.3">
      <c r="A1974" s="161" t="s">
        <v>9087</v>
      </c>
      <c r="B1974" s="162" t="s">
        <v>9088</v>
      </c>
      <c r="C1974" s="161" t="s">
        <v>5571</v>
      </c>
      <c r="D1974" s="163">
        <v>42.64</v>
      </c>
    </row>
    <row r="1975" spans="1:4" ht="18" customHeight="1" x14ac:dyDescent="0.3">
      <c r="A1975" s="161" t="s">
        <v>9089</v>
      </c>
      <c r="B1975" s="162" t="s">
        <v>9090</v>
      </c>
      <c r="C1975" s="161" t="s">
        <v>5571</v>
      </c>
      <c r="D1975" s="163">
        <v>4.1900000000000004</v>
      </c>
    </row>
    <row r="1976" spans="1:4" ht="18" customHeight="1" x14ac:dyDescent="0.3">
      <c r="A1976" s="161" t="s">
        <v>9091</v>
      </c>
      <c r="B1976" s="162" t="s">
        <v>9092</v>
      </c>
      <c r="C1976" s="161" t="s">
        <v>5571</v>
      </c>
      <c r="D1976" s="163">
        <v>3.36</v>
      </c>
    </row>
    <row r="1977" spans="1:4" ht="18" customHeight="1" x14ac:dyDescent="0.3">
      <c r="A1977" s="161" t="s">
        <v>9093</v>
      </c>
      <c r="B1977" s="162" t="s">
        <v>9094</v>
      </c>
      <c r="C1977" s="161" t="s">
        <v>5571</v>
      </c>
      <c r="D1977" s="163">
        <v>12.67</v>
      </c>
    </row>
    <row r="1978" spans="1:4" ht="18" customHeight="1" x14ac:dyDescent="0.3">
      <c r="A1978" s="161" t="s">
        <v>9095</v>
      </c>
      <c r="B1978" s="162" t="s">
        <v>9096</v>
      </c>
      <c r="C1978" s="161" t="s">
        <v>5571</v>
      </c>
      <c r="D1978" s="163">
        <v>12.89</v>
      </c>
    </row>
    <row r="1979" spans="1:4" ht="18" customHeight="1" x14ac:dyDescent="0.3">
      <c r="A1979" s="161" t="s">
        <v>9097</v>
      </c>
      <c r="B1979" s="162" t="s">
        <v>9098</v>
      </c>
      <c r="C1979" s="161" t="s">
        <v>5571</v>
      </c>
      <c r="D1979" s="163">
        <v>13.11</v>
      </c>
    </row>
    <row r="1980" spans="1:4" ht="18" customHeight="1" x14ac:dyDescent="0.3">
      <c r="A1980" s="161" t="s">
        <v>9099</v>
      </c>
      <c r="B1980" s="162" t="s">
        <v>9100</v>
      </c>
      <c r="C1980" s="161" t="s">
        <v>5571</v>
      </c>
      <c r="D1980" s="163">
        <v>13.35</v>
      </c>
    </row>
    <row r="1981" spans="1:4" ht="18" customHeight="1" x14ac:dyDescent="0.3">
      <c r="A1981" s="161" t="s">
        <v>9101</v>
      </c>
      <c r="B1981" s="162" t="s">
        <v>9102</v>
      </c>
      <c r="C1981" s="161" t="s">
        <v>5571</v>
      </c>
      <c r="D1981" s="163">
        <v>13.6</v>
      </c>
    </row>
    <row r="1982" spans="1:4" ht="18" customHeight="1" x14ac:dyDescent="0.3">
      <c r="A1982" s="161" t="s">
        <v>9103</v>
      </c>
      <c r="B1982" s="162" t="s">
        <v>9104</v>
      </c>
      <c r="C1982" s="161" t="s">
        <v>5571</v>
      </c>
      <c r="D1982" s="163">
        <v>13.73</v>
      </c>
    </row>
    <row r="1983" spans="1:4" ht="18" customHeight="1" x14ac:dyDescent="0.3">
      <c r="A1983" s="161" t="s">
        <v>9105</v>
      </c>
      <c r="B1983" s="162" t="s">
        <v>9106</v>
      </c>
      <c r="C1983" s="161" t="s">
        <v>5571</v>
      </c>
      <c r="D1983" s="163">
        <v>8.56</v>
      </c>
    </row>
    <row r="1984" spans="1:4" ht="18" customHeight="1" x14ac:dyDescent="0.3">
      <c r="A1984" s="161" t="s">
        <v>9107</v>
      </c>
      <c r="B1984" s="162" t="s">
        <v>9108</v>
      </c>
      <c r="C1984" s="161" t="s">
        <v>5571</v>
      </c>
      <c r="D1984" s="163">
        <v>8.6199999999999992</v>
      </c>
    </row>
    <row r="1985" spans="1:4" ht="18" customHeight="1" x14ac:dyDescent="0.3">
      <c r="A1985" s="161" t="s">
        <v>9109</v>
      </c>
      <c r="B1985" s="162" t="s">
        <v>9110</v>
      </c>
      <c r="C1985" s="161" t="s">
        <v>5571</v>
      </c>
      <c r="D1985" s="163">
        <v>8.69</v>
      </c>
    </row>
    <row r="1986" spans="1:4" ht="9" customHeight="1" x14ac:dyDescent="0.3">
      <c r="A1986" s="161" t="s">
        <v>9111</v>
      </c>
      <c r="B1986" s="162" t="s">
        <v>9112</v>
      </c>
      <c r="C1986" s="161" t="s">
        <v>5571</v>
      </c>
      <c r="D1986" s="163">
        <v>8.76</v>
      </c>
    </row>
    <row r="1987" spans="1:4" ht="9" customHeight="1" x14ac:dyDescent="0.3">
      <c r="A1987" s="161" t="s">
        <v>9113</v>
      </c>
      <c r="B1987" s="162" t="s">
        <v>9114</v>
      </c>
      <c r="C1987" s="161" t="s">
        <v>5571</v>
      </c>
      <c r="D1987" s="163">
        <v>8.84</v>
      </c>
    </row>
    <row r="1988" spans="1:4" ht="9" customHeight="1" x14ac:dyDescent="0.3">
      <c r="A1988" s="161" t="s">
        <v>9115</v>
      </c>
      <c r="B1988" s="162" t="s">
        <v>9116</v>
      </c>
      <c r="C1988" s="161" t="s">
        <v>5571</v>
      </c>
      <c r="D1988" s="163">
        <v>8.8800000000000008</v>
      </c>
    </row>
    <row r="1989" spans="1:4" ht="9" customHeight="1" x14ac:dyDescent="0.3">
      <c r="A1989" s="161" t="s">
        <v>9117</v>
      </c>
      <c r="B1989" s="162" t="s">
        <v>9118</v>
      </c>
      <c r="C1989" s="161" t="s">
        <v>5571</v>
      </c>
      <c r="D1989" s="163">
        <v>11.38</v>
      </c>
    </row>
    <row r="1990" spans="1:4" ht="9" customHeight="1" x14ac:dyDescent="0.3">
      <c r="A1990" s="161" t="s">
        <v>9119</v>
      </c>
      <c r="B1990" s="162" t="s">
        <v>9120</v>
      </c>
      <c r="C1990" s="161" t="s">
        <v>5571</v>
      </c>
      <c r="D1990" s="163">
        <v>11.44</v>
      </c>
    </row>
    <row r="1991" spans="1:4" ht="9" customHeight="1" x14ac:dyDescent="0.3">
      <c r="A1991" s="161" t="s">
        <v>9121</v>
      </c>
      <c r="B1991" s="162" t="s">
        <v>9122</v>
      </c>
      <c r="C1991" s="161" t="s">
        <v>5571</v>
      </c>
      <c r="D1991" s="163">
        <v>11.5</v>
      </c>
    </row>
    <row r="1992" spans="1:4" ht="9" customHeight="1" x14ac:dyDescent="0.3">
      <c r="A1992" s="161" t="s">
        <v>9123</v>
      </c>
      <c r="B1992" s="162" t="s">
        <v>9124</v>
      </c>
      <c r="C1992" s="161" t="s">
        <v>5571</v>
      </c>
      <c r="D1992" s="163">
        <v>11.57</v>
      </c>
    </row>
    <row r="1993" spans="1:4" ht="9" customHeight="1" x14ac:dyDescent="0.3">
      <c r="A1993" s="161" t="s">
        <v>9125</v>
      </c>
      <c r="B1993" s="162" t="s">
        <v>9126</v>
      </c>
      <c r="C1993" s="161" t="s">
        <v>5571</v>
      </c>
      <c r="D1993" s="163">
        <v>11.64</v>
      </c>
    </row>
    <row r="1994" spans="1:4" ht="9" customHeight="1" x14ac:dyDescent="0.3">
      <c r="A1994" s="161" t="s">
        <v>9127</v>
      </c>
      <c r="B1994" s="162" t="s">
        <v>9128</v>
      </c>
      <c r="C1994" s="161" t="s">
        <v>5571</v>
      </c>
      <c r="D1994" s="163">
        <v>11.68</v>
      </c>
    </row>
    <row r="1995" spans="1:4" ht="9" customHeight="1" x14ac:dyDescent="0.3">
      <c r="A1995" s="161" t="s">
        <v>9129</v>
      </c>
      <c r="B1995" s="162" t="s">
        <v>9130</v>
      </c>
      <c r="C1995" s="161" t="s">
        <v>5571</v>
      </c>
      <c r="D1995" s="163">
        <v>11.17</v>
      </c>
    </row>
    <row r="1996" spans="1:4" ht="9" customHeight="1" x14ac:dyDescent="0.3">
      <c r="A1996" s="161" t="s">
        <v>9131</v>
      </c>
      <c r="B1996" s="162" t="s">
        <v>9132</v>
      </c>
      <c r="C1996" s="161" t="s">
        <v>5571</v>
      </c>
      <c r="D1996" s="163">
        <v>11.31</v>
      </c>
    </row>
    <row r="1997" spans="1:4" ht="9" customHeight="1" x14ac:dyDescent="0.3">
      <c r="A1997" s="161" t="s">
        <v>9133</v>
      </c>
      <c r="B1997" s="162" t="s">
        <v>9134</v>
      </c>
      <c r="C1997" s="161" t="s">
        <v>5571</v>
      </c>
      <c r="D1997" s="163">
        <v>11.45</v>
      </c>
    </row>
    <row r="1998" spans="1:4" ht="9" customHeight="1" x14ac:dyDescent="0.3">
      <c r="A1998" s="161" t="s">
        <v>9135</v>
      </c>
      <c r="B1998" s="162" t="s">
        <v>9136</v>
      </c>
      <c r="C1998" s="161" t="s">
        <v>5571</v>
      </c>
      <c r="D1998" s="163">
        <v>11.6</v>
      </c>
    </row>
    <row r="1999" spans="1:4" ht="9" customHeight="1" x14ac:dyDescent="0.3">
      <c r="A1999" s="161" t="s">
        <v>9137</v>
      </c>
      <c r="B1999" s="162" t="s">
        <v>9138</v>
      </c>
      <c r="C1999" s="161" t="s">
        <v>5571</v>
      </c>
      <c r="D1999" s="163">
        <v>11.75</v>
      </c>
    </row>
    <row r="2000" spans="1:4" ht="9" customHeight="1" x14ac:dyDescent="0.3">
      <c r="A2000" s="161" t="s">
        <v>9139</v>
      </c>
      <c r="B2000" s="162" t="s">
        <v>9140</v>
      </c>
      <c r="C2000" s="161" t="s">
        <v>5571</v>
      </c>
      <c r="D2000" s="163">
        <v>11.84</v>
      </c>
    </row>
    <row r="2001" spans="1:4" ht="9" customHeight="1" x14ac:dyDescent="0.3">
      <c r="A2001" s="161" t="s">
        <v>9141</v>
      </c>
      <c r="B2001" s="162" t="s">
        <v>9142</v>
      </c>
      <c r="C2001" s="161" t="s">
        <v>5571</v>
      </c>
      <c r="D2001" s="163">
        <v>14.26</v>
      </c>
    </row>
    <row r="2002" spans="1:4" ht="9" customHeight="1" x14ac:dyDescent="0.3">
      <c r="A2002" s="161" t="s">
        <v>9143</v>
      </c>
      <c r="B2002" s="162" t="s">
        <v>9144</v>
      </c>
      <c r="C2002" s="161" t="s">
        <v>5571</v>
      </c>
      <c r="D2002" s="163">
        <v>14.32</v>
      </c>
    </row>
    <row r="2003" spans="1:4" ht="9" customHeight="1" x14ac:dyDescent="0.3">
      <c r="A2003" s="161" t="s">
        <v>9145</v>
      </c>
      <c r="B2003" s="162" t="s">
        <v>9146</v>
      </c>
      <c r="C2003" s="161" t="s">
        <v>5571</v>
      </c>
      <c r="D2003" s="163">
        <v>14.38</v>
      </c>
    </row>
    <row r="2004" spans="1:4" ht="9" customHeight="1" x14ac:dyDescent="0.3">
      <c r="A2004" s="161" t="s">
        <v>9147</v>
      </c>
      <c r="B2004" s="162" t="s">
        <v>9148</v>
      </c>
      <c r="C2004" s="161" t="s">
        <v>5571</v>
      </c>
      <c r="D2004" s="163">
        <v>14.45</v>
      </c>
    </row>
    <row r="2005" spans="1:4" ht="9" customHeight="1" x14ac:dyDescent="0.3">
      <c r="A2005" s="161" t="s">
        <v>9149</v>
      </c>
      <c r="B2005" s="162" t="s">
        <v>9150</v>
      </c>
      <c r="C2005" s="161" t="s">
        <v>5571</v>
      </c>
      <c r="D2005" s="163">
        <v>14.51</v>
      </c>
    </row>
    <row r="2006" spans="1:4" ht="9" customHeight="1" x14ac:dyDescent="0.3">
      <c r="A2006" s="161" t="s">
        <v>9151</v>
      </c>
      <c r="B2006" s="162" t="s">
        <v>9152</v>
      </c>
      <c r="C2006" s="161" t="s">
        <v>5571</v>
      </c>
      <c r="D2006" s="163">
        <v>14.55</v>
      </c>
    </row>
    <row r="2007" spans="1:4" ht="9" customHeight="1" x14ac:dyDescent="0.3">
      <c r="A2007" s="161" t="s">
        <v>9153</v>
      </c>
      <c r="B2007" s="162" t="s">
        <v>9154</v>
      </c>
      <c r="C2007" s="161" t="s">
        <v>5571</v>
      </c>
      <c r="D2007" s="163">
        <v>10.48</v>
      </c>
    </row>
    <row r="2008" spans="1:4" ht="9" customHeight="1" x14ac:dyDescent="0.3">
      <c r="A2008" s="161" t="s">
        <v>9155</v>
      </c>
      <c r="B2008" s="162" t="s">
        <v>9156</v>
      </c>
      <c r="C2008" s="161" t="s">
        <v>5571</v>
      </c>
      <c r="D2008" s="163">
        <v>10.59</v>
      </c>
    </row>
    <row r="2009" spans="1:4" ht="9" customHeight="1" x14ac:dyDescent="0.3">
      <c r="A2009" s="161" t="s">
        <v>9157</v>
      </c>
      <c r="B2009" s="162" t="s">
        <v>9158</v>
      </c>
      <c r="C2009" s="161" t="s">
        <v>5571</v>
      </c>
      <c r="D2009" s="163">
        <v>10.71</v>
      </c>
    </row>
    <row r="2010" spans="1:4" ht="9" customHeight="1" x14ac:dyDescent="0.3">
      <c r="A2010" s="161" t="s">
        <v>9159</v>
      </c>
      <c r="B2010" s="162" t="s">
        <v>9160</v>
      </c>
      <c r="C2010" s="161" t="s">
        <v>5571</v>
      </c>
      <c r="D2010" s="163">
        <v>10.83</v>
      </c>
    </row>
    <row r="2011" spans="1:4" ht="9" customHeight="1" x14ac:dyDescent="0.3">
      <c r="A2011" s="161" t="s">
        <v>9161</v>
      </c>
      <c r="B2011" s="162" t="s">
        <v>9162</v>
      </c>
      <c r="C2011" s="161" t="s">
        <v>5571</v>
      </c>
      <c r="D2011" s="163">
        <v>10.96</v>
      </c>
    </row>
    <row r="2012" spans="1:4" ht="9" customHeight="1" x14ac:dyDescent="0.3">
      <c r="A2012" s="161" t="s">
        <v>9163</v>
      </c>
      <c r="B2012" s="162" t="s">
        <v>9164</v>
      </c>
      <c r="C2012" s="161" t="s">
        <v>5571</v>
      </c>
      <c r="D2012" s="163">
        <v>11.03</v>
      </c>
    </row>
    <row r="2013" spans="1:4" ht="9" customHeight="1" x14ac:dyDescent="0.3">
      <c r="A2013" s="161" t="s">
        <v>9165</v>
      </c>
      <c r="B2013" s="162" t="s">
        <v>9166</v>
      </c>
      <c r="C2013" s="161" t="s">
        <v>5571</v>
      </c>
      <c r="D2013" s="163">
        <v>9.7799999999999994</v>
      </c>
    </row>
    <row r="2014" spans="1:4" ht="9" customHeight="1" x14ac:dyDescent="0.3">
      <c r="A2014" s="161" t="s">
        <v>9167</v>
      </c>
      <c r="B2014" s="162" t="s">
        <v>9168</v>
      </c>
      <c r="C2014" s="161" t="s">
        <v>5571</v>
      </c>
      <c r="D2014" s="163">
        <v>9.8800000000000008</v>
      </c>
    </row>
    <row r="2015" spans="1:4" ht="9" customHeight="1" x14ac:dyDescent="0.3">
      <c r="A2015" s="161" t="s">
        <v>9169</v>
      </c>
      <c r="B2015" s="162" t="s">
        <v>9170</v>
      </c>
      <c r="C2015" s="161" t="s">
        <v>5571</v>
      </c>
      <c r="D2015" s="163">
        <v>9.98</v>
      </c>
    </row>
    <row r="2016" spans="1:4" ht="9" customHeight="1" x14ac:dyDescent="0.3">
      <c r="A2016" s="161" t="s">
        <v>9171</v>
      </c>
      <c r="B2016" s="162" t="s">
        <v>9172</v>
      </c>
      <c r="C2016" s="161" t="s">
        <v>5571</v>
      </c>
      <c r="D2016" s="163">
        <v>10.09</v>
      </c>
    </row>
    <row r="2017" spans="1:4" ht="9" customHeight="1" x14ac:dyDescent="0.3">
      <c r="A2017" s="161" t="s">
        <v>9173</v>
      </c>
      <c r="B2017" s="162" t="s">
        <v>9174</v>
      </c>
      <c r="C2017" s="161" t="s">
        <v>5571</v>
      </c>
      <c r="D2017" s="163">
        <v>10.199999999999999</v>
      </c>
    </row>
    <row r="2018" spans="1:4" ht="9" customHeight="1" x14ac:dyDescent="0.3">
      <c r="A2018" s="161" t="s">
        <v>9175</v>
      </c>
      <c r="B2018" s="162" t="s">
        <v>9176</v>
      </c>
      <c r="C2018" s="161" t="s">
        <v>5571</v>
      </c>
      <c r="D2018" s="163">
        <v>10.26</v>
      </c>
    </row>
    <row r="2019" spans="1:4" ht="9" customHeight="1" x14ac:dyDescent="0.3">
      <c r="A2019" s="161" t="s">
        <v>9177</v>
      </c>
      <c r="B2019" s="162" t="s">
        <v>9178</v>
      </c>
      <c r="C2019" s="161" t="s">
        <v>5571</v>
      </c>
      <c r="D2019" s="163">
        <v>9.1199999999999992</v>
      </c>
    </row>
    <row r="2020" spans="1:4" ht="9" customHeight="1" x14ac:dyDescent="0.3">
      <c r="A2020" s="161" t="s">
        <v>9179</v>
      </c>
      <c r="B2020" s="162" t="s">
        <v>9180</v>
      </c>
      <c r="C2020" s="161" t="s">
        <v>5571</v>
      </c>
      <c r="D2020" s="163">
        <v>9.1999999999999993</v>
      </c>
    </row>
    <row r="2021" spans="1:4" ht="9" customHeight="1" x14ac:dyDescent="0.3">
      <c r="A2021" s="161" t="s">
        <v>9181</v>
      </c>
      <c r="B2021" s="162" t="s">
        <v>9182</v>
      </c>
      <c r="C2021" s="161" t="s">
        <v>5571</v>
      </c>
      <c r="D2021" s="163">
        <v>9.2899999999999991</v>
      </c>
    </row>
    <row r="2022" spans="1:4" ht="9" customHeight="1" x14ac:dyDescent="0.3">
      <c r="A2022" s="161" t="s">
        <v>9183</v>
      </c>
      <c r="B2022" s="162" t="s">
        <v>9184</v>
      </c>
      <c r="C2022" s="161" t="s">
        <v>5571</v>
      </c>
      <c r="D2022" s="163">
        <v>9.39</v>
      </c>
    </row>
    <row r="2023" spans="1:4" ht="9" customHeight="1" x14ac:dyDescent="0.3">
      <c r="A2023" s="161" t="s">
        <v>9185</v>
      </c>
      <c r="B2023" s="162" t="s">
        <v>9186</v>
      </c>
      <c r="C2023" s="161" t="s">
        <v>5571</v>
      </c>
      <c r="D2023" s="163">
        <v>9.49</v>
      </c>
    </row>
    <row r="2024" spans="1:4" ht="9" customHeight="1" x14ac:dyDescent="0.3">
      <c r="A2024" s="161" t="s">
        <v>9187</v>
      </c>
      <c r="B2024" s="162" t="s">
        <v>9188</v>
      </c>
      <c r="C2024" s="161" t="s">
        <v>5571</v>
      </c>
      <c r="D2024" s="163">
        <v>9.5399999999999991</v>
      </c>
    </row>
    <row r="2025" spans="1:4" ht="9" customHeight="1" x14ac:dyDescent="0.3">
      <c r="A2025" s="161" t="s">
        <v>9189</v>
      </c>
      <c r="B2025" s="162" t="s">
        <v>9190</v>
      </c>
      <c r="C2025" s="161" t="s">
        <v>5571</v>
      </c>
      <c r="D2025" s="163">
        <v>17.22</v>
      </c>
    </row>
    <row r="2026" spans="1:4" ht="9" customHeight="1" x14ac:dyDescent="0.3">
      <c r="A2026" s="161" t="s">
        <v>9191</v>
      </c>
      <c r="B2026" s="162" t="s">
        <v>9192</v>
      </c>
      <c r="C2026" s="161" t="s">
        <v>5571</v>
      </c>
      <c r="D2026" s="163">
        <v>17.54</v>
      </c>
    </row>
    <row r="2027" spans="1:4" ht="9" customHeight="1" x14ac:dyDescent="0.3">
      <c r="A2027" s="161" t="s">
        <v>9193</v>
      </c>
      <c r="B2027" s="162" t="s">
        <v>9194</v>
      </c>
      <c r="C2027" s="161" t="s">
        <v>5571</v>
      </c>
      <c r="D2027" s="163">
        <v>17.86</v>
      </c>
    </row>
    <row r="2028" spans="1:4" ht="9" customHeight="1" x14ac:dyDescent="0.3">
      <c r="A2028" s="161" t="s">
        <v>9195</v>
      </c>
      <c r="B2028" s="162" t="s">
        <v>9196</v>
      </c>
      <c r="C2028" s="161" t="s">
        <v>5571</v>
      </c>
      <c r="D2028" s="163">
        <v>18.2</v>
      </c>
    </row>
    <row r="2029" spans="1:4" ht="9" customHeight="1" x14ac:dyDescent="0.3">
      <c r="A2029" s="161" t="s">
        <v>9197</v>
      </c>
      <c r="B2029" s="162" t="s">
        <v>9198</v>
      </c>
      <c r="C2029" s="161" t="s">
        <v>5571</v>
      </c>
      <c r="D2029" s="163">
        <v>18.559999999999999</v>
      </c>
    </row>
    <row r="2030" spans="1:4" ht="9" customHeight="1" x14ac:dyDescent="0.3">
      <c r="A2030" s="161" t="s">
        <v>9199</v>
      </c>
      <c r="B2030" s="162" t="s">
        <v>9200</v>
      </c>
      <c r="C2030" s="161" t="s">
        <v>5571</v>
      </c>
      <c r="D2030" s="163">
        <v>18.75</v>
      </c>
    </row>
    <row r="2031" spans="1:4" ht="9" customHeight="1" x14ac:dyDescent="0.3">
      <c r="A2031" s="161" t="s">
        <v>9201</v>
      </c>
      <c r="B2031" s="162" t="s">
        <v>9202</v>
      </c>
      <c r="C2031" s="161" t="s">
        <v>5571</v>
      </c>
      <c r="D2031" s="163">
        <v>6.35</v>
      </c>
    </row>
    <row r="2032" spans="1:4" ht="9" customHeight="1" x14ac:dyDescent="0.3">
      <c r="A2032" s="161" t="s">
        <v>9203</v>
      </c>
      <c r="B2032" s="162" t="s">
        <v>9204</v>
      </c>
      <c r="C2032" s="161" t="s">
        <v>5571</v>
      </c>
      <c r="D2032" s="163">
        <v>6.8</v>
      </c>
    </row>
    <row r="2033" spans="1:4" ht="9" customHeight="1" x14ac:dyDescent="0.3">
      <c r="A2033" s="161" t="s">
        <v>9205</v>
      </c>
      <c r="B2033" s="162" t="s">
        <v>9206</v>
      </c>
      <c r="C2033" s="161" t="s">
        <v>5571</v>
      </c>
      <c r="D2033" s="163">
        <v>7.2</v>
      </c>
    </row>
    <row r="2034" spans="1:4" ht="9" customHeight="1" x14ac:dyDescent="0.3">
      <c r="A2034" s="161" t="s">
        <v>9207</v>
      </c>
      <c r="B2034" s="162" t="s">
        <v>9208</v>
      </c>
      <c r="C2034" s="161" t="s">
        <v>5571</v>
      </c>
      <c r="D2034" s="163">
        <v>7.64</v>
      </c>
    </row>
    <row r="2035" spans="1:4" ht="9" customHeight="1" x14ac:dyDescent="0.3">
      <c r="A2035" s="161" t="s">
        <v>9209</v>
      </c>
      <c r="B2035" s="162" t="s">
        <v>9210</v>
      </c>
      <c r="C2035" s="161" t="s">
        <v>5571</v>
      </c>
      <c r="D2035" s="163">
        <v>8.25</v>
      </c>
    </row>
    <row r="2036" spans="1:4" ht="9" customHeight="1" x14ac:dyDescent="0.3">
      <c r="A2036" s="161" t="s">
        <v>9211</v>
      </c>
      <c r="B2036" s="162" t="s">
        <v>9212</v>
      </c>
      <c r="C2036" s="161" t="s">
        <v>5571</v>
      </c>
      <c r="D2036" s="163">
        <v>8.74</v>
      </c>
    </row>
    <row r="2037" spans="1:4" ht="9" customHeight="1" x14ac:dyDescent="0.3">
      <c r="A2037" s="161" t="s">
        <v>9213</v>
      </c>
      <c r="B2037" s="162" t="s">
        <v>9214</v>
      </c>
      <c r="C2037" s="161" t="s">
        <v>5571</v>
      </c>
      <c r="D2037" s="163">
        <v>9.18</v>
      </c>
    </row>
    <row r="2038" spans="1:4" ht="9" customHeight="1" x14ac:dyDescent="0.3">
      <c r="A2038" s="161" t="s">
        <v>9215</v>
      </c>
      <c r="B2038" s="162" t="s">
        <v>9216</v>
      </c>
      <c r="C2038" s="161" t="s">
        <v>5571</v>
      </c>
      <c r="D2038" s="163">
        <v>9.81</v>
      </c>
    </row>
    <row r="2039" spans="1:4" ht="9" customHeight="1" x14ac:dyDescent="0.3">
      <c r="A2039" s="161" t="s">
        <v>9217</v>
      </c>
      <c r="B2039" s="162" t="s">
        <v>9218</v>
      </c>
      <c r="C2039" s="161" t="s">
        <v>5571</v>
      </c>
      <c r="D2039" s="163">
        <v>10.69</v>
      </c>
    </row>
    <row r="2040" spans="1:4" ht="18" customHeight="1" x14ac:dyDescent="0.3">
      <c r="A2040" s="161" t="s">
        <v>9219</v>
      </c>
      <c r="B2040" s="162" t="s">
        <v>9220</v>
      </c>
      <c r="C2040" s="161" t="s">
        <v>5571</v>
      </c>
      <c r="D2040" s="163">
        <v>11.39</v>
      </c>
    </row>
    <row r="2041" spans="1:4" ht="18" customHeight="1" x14ac:dyDescent="0.3">
      <c r="A2041" s="161" t="s">
        <v>9221</v>
      </c>
      <c r="B2041" s="162" t="s">
        <v>9222</v>
      </c>
      <c r="C2041" s="161" t="s">
        <v>5571</v>
      </c>
      <c r="D2041" s="163">
        <v>12.17</v>
      </c>
    </row>
    <row r="2042" spans="1:4" ht="18" customHeight="1" x14ac:dyDescent="0.3">
      <c r="A2042" s="161" t="s">
        <v>9223</v>
      </c>
      <c r="B2042" s="162" t="s">
        <v>9224</v>
      </c>
      <c r="C2042" s="161" t="s">
        <v>5571</v>
      </c>
      <c r="D2042" s="163">
        <v>13.67</v>
      </c>
    </row>
    <row r="2043" spans="1:4" ht="18" customHeight="1" x14ac:dyDescent="0.3">
      <c r="A2043" s="161" t="s">
        <v>9225</v>
      </c>
      <c r="B2043" s="162" t="s">
        <v>9226</v>
      </c>
      <c r="C2043" s="161" t="s">
        <v>5571</v>
      </c>
      <c r="D2043" s="163">
        <v>15.77</v>
      </c>
    </row>
    <row r="2044" spans="1:4" ht="18" customHeight="1" x14ac:dyDescent="0.3">
      <c r="A2044" s="161" t="s">
        <v>9227</v>
      </c>
      <c r="B2044" s="162" t="s">
        <v>9228</v>
      </c>
      <c r="C2044" s="161" t="s">
        <v>5571</v>
      </c>
      <c r="D2044" s="163">
        <v>17.649999999999999</v>
      </c>
    </row>
    <row r="2045" spans="1:4" ht="18" customHeight="1" x14ac:dyDescent="0.3">
      <c r="A2045" s="161" t="s">
        <v>9229</v>
      </c>
      <c r="B2045" s="162" t="s">
        <v>9230</v>
      </c>
      <c r="C2045" s="161" t="s">
        <v>5571</v>
      </c>
      <c r="D2045" s="163">
        <v>20.010000000000002</v>
      </c>
    </row>
    <row r="2046" spans="1:4" ht="18" customHeight="1" x14ac:dyDescent="0.3">
      <c r="A2046" s="161" t="s">
        <v>9231</v>
      </c>
      <c r="B2046" s="162" t="s">
        <v>9232</v>
      </c>
      <c r="C2046" s="161" t="s">
        <v>5571</v>
      </c>
      <c r="D2046" s="163">
        <v>22.46</v>
      </c>
    </row>
    <row r="2047" spans="1:4" ht="18" customHeight="1" x14ac:dyDescent="0.3">
      <c r="A2047" s="161" t="s">
        <v>9233</v>
      </c>
      <c r="B2047" s="162" t="s">
        <v>9234</v>
      </c>
      <c r="C2047" s="161" t="s">
        <v>5571</v>
      </c>
      <c r="D2047" s="163">
        <v>25.42</v>
      </c>
    </row>
    <row r="2048" spans="1:4" ht="18" customHeight="1" x14ac:dyDescent="0.3">
      <c r="A2048" s="161" t="s">
        <v>9235</v>
      </c>
      <c r="B2048" s="162" t="s">
        <v>9236</v>
      </c>
      <c r="C2048" s="161" t="s">
        <v>5571</v>
      </c>
      <c r="D2048" s="163">
        <v>28.6</v>
      </c>
    </row>
    <row r="2049" spans="1:4" ht="18" customHeight="1" x14ac:dyDescent="0.3">
      <c r="A2049" s="161" t="s">
        <v>9237</v>
      </c>
      <c r="B2049" s="162" t="s">
        <v>9238</v>
      </c>
      <c r="C2049" s="161" t="s">
        <v>5571</v>
      </c>
      <c r="D2049" s="163">
        <v>31.48</v>
      </c>
    </row>
    <row r="2050" spans="1:4" ht="18" customHeight="1" x14ac:dyDescent="0.3">
      <c r="A2050" s="161" t="s">
        <v>9239</v>
      </c>
      <c r="B2050" s="162" t="s">
        <v>9240</v>
      </c>
      <c r="C2050" s="161" t="s">
        <v>5571</v>
      </c>
      <c r="D2050" s="163">
        <v>35.44</v>
      </c>
    </row>
    <row r="2051" spans="1:4" ht="18" customHeight="1" x14ac:dyDescent="0.3">
      <c r="A2051" s="161" t="s">
        <v>9241</v>
      </c>
      <c r="B2051" s="162" t="s">
        <v>9242</v>
      </c>
      <c r="C2051" s="161" t="s">
        <v>5571</v>
      </c>
      <c r="D2051" s="163">
        <v>39.06</v>
      </c>
    </row>
    <row r="2052" spans="1:4" ht="18" customHeight="1" x14ac:dyDescent="0.3">
      <c r="A2052" s="161" t="s">
        <v>9243</v>
      </c>
      <c r="B2052" s="162" t="s">
        <v>9244</v>
      </c>
      <c r="C2052" s="161" t="s">
        <v>5571</v>
      </c>
      <c r="D2052" s="163">
        <v>43.21</v>
      </c>
    </row>
    <row r="2053" spans="1:4" ht="18" customHeight="1" x14ac:dyDescent="0.3">
      <c r="A2053" s="161" t="s">
        <v>9245</v>
      </c>
      <c r="B2053" s="162" t="s">
        <v>9246</v>
      </c>
      <c r="C2053" s="161" t="s">
        <v>5571</v>
      </c>
      <c r="D2053" s="163">
        <v>48.51</v>
      </c>
    </row>
    <row r="2054" spans="1:4" ht="18" customHeight="1" x14ac:dyDescent="0.3">
      <c r="A2054" s="161" t="s">
        <v>9247</v>
      </c>
      <c r="B2054" s="162" t="s">
        <v>9248</v>
      </c>
      <c r="C2054" s="161" t="s">
        <v>5571</v>
      </c>
      <c r="D2054" s="163">
        <v>50.92</v>
      </c>
    </row>
    <row r="2055" spans="1:4" ht="18" customHeight="1" x14ac:dyDescent="0.3">
      <c r="A2055" s="161" t="s">
        <v>9249</v>
      </c>
      <c r="B2055" s="162" t="s">
        <v>9250</v>
      </c>
      <c r="C2055" s="161" t="s">
        <v>5571</v>
      </c>
      <c r="D2055" s="163">
        <v>4.91</v>
      </c>
    </row>
    <row r="2056" spans="1:4" ht="18" customHeight="1" x14ac:dyDescent="0.3">
      <c r="A2056" s="161" t="s">
        <v>9251</v>
      </c>
      <c r="B2056" s="162" t="s">
        <v>9252</v>
      </c>
      <c r="C2056" s="161" t="s">
        <v>5571</v>
      </c>
      <c r="D2056" s="163">
        <v>5.29</v>
      </c>
    </row>
    <row r="2057" spans="1:4" ht="18" customHeight="1" x14ac:dyDescent="0.3">
      <c r="A2057" s="161" t="s">
        <v>9253</v>
      </c>
      <c r="B2057" s="162" t="s">
        <v>9254</v>
      </c>
      <c r="C2057" s="161" t="s">
        <v>5571</v>
      </c>
      <c r="D2057" s="163">
        <v>5.73</v>
      </c>
    </row>
    <row r="2058" spans="1:4" ht="18" customHeight="1" x14ac:dyDescent="0.3">
      <c r="A2058" s="161" t="s">
        <v>9255</v>
      </c>
      <c r="B2058" s="162" t="s">
        <v>9256</v>
      </c>
      <c r="C2058" s="161" t="s">
        <v>5571</v>
      </c>
      <c r="D2058" s="163">
        <v>4.83</v>
      </c>
    </row>
    <row r="2059" spans="1:4" ht="18" customHeight="1" x14ac:dyDescent="0.3">
      <c r="A2059" s="161" t="s">
        <v>9257</v>
      </c>
      <c r="B2059" s="162" t="s">
        <v>9258</v>
      </c>
      <c r="C2059" s="161" t="s">
        <v>5571</v>
      </c>
      <c r="D2059" s="163">
        <v>7.7</v>
      </c>
    </row>
    <row r="2060" spans="1:4" ht="18" customHeight="1" x14ac:dyDescent="0.3">
      <c r="A2060" s="161" t="s">
        <v>9259</v>
      </c>
      <c r="B2060" s="162" t="s">
        <v>9260</v>
      </c>
      <c r="C2060" s="161" t="s">
        <v>5571</v>
      </c>
      <c r="D2060" s="163">
        <v>8.24</v>
      </c>
    </row>
    <row r="2061" spans="1:4" ht="18" customHeight="1" x14ac:dyDescent="0.3">
      <c r="A2061" s="161" t="s">
        <v>9261</v>
      </c>
      <c r="B2061" s="162" t="s">
        <v>9262</v>
      </c>
      <c r="C2061" s="161" t="s">
        <v>5571</v>
      </c>
      <c r="D2061" s="163">
        <v>8.91</v>
      </c>
    </row>
    <row r="2062" spans="1:4" ht="18" customHeight="1" x14ac:dyDescent="0.3">
      <c r="A2062" s="161" t="s">
        <v>9263</v>
      </c>
      <c r="B2062" s="162" t="s">
        <v>9264</v>
      </c>
      <c r="C2062" s="161" t="s">
        <v>5571</v>
      </c>
      <c r="D2062" s="163">
        <v>9.6199999999999992</v>
      </c>
    </row>
    <row r="2063" spans="1:4" ht="18" customHeight="1" x14ac:dyDescent="0.3">
      <c r="A2063" s="161" t="s">
        <v>9265</v>
      </c>
      <c r="B2063" s="162" t="s">
        <v>9266</v>
      </c>
      <c r="C2063" s="161" t="s">
        <v>5571</v>
      </c>
      <c r="D2063" s="163">
        <v>10.59</v>
      </c>
    </row>
    <row r="2064" spans="1:4" ht="18" customHeight="1" x14ac:dyDescent="0.3">
      <c r="A2064" s="161" t="s">
        <v>9267</v>
      </c>
      <c r="B2064" s="162" t="s">
        <v>9268</v>
      </c>
      <c r="C2064" s="161" t="s">
        <v>5571</v>
      </c>
      <c r="D2064" s="163">
        <v>11.57</v>
      </c>
    </row>
    <row r="2065" spans="1:4" ht="18" customHeight="1" x14ac:dyDescent="0.3">
      <c r="A2065" s="161" t="s">
        <v>9269</v>
      </c>
      <c r="B2065" s="162" t="s">
        <v>9270</v>
      </c>
      <c r="C2065" s="161" t="s">
        <v>5571</v>
      </c>
      <c r="D2065" s="163">
        <v>14.38</v>
      </c>
    </row>
    <row r="2066" spans="1:4" ht="18" customHeight="1" x14ac:dyDescent="0.3">
      <c r="A2066" s="161" t="s">
        <v>9271</v>
      </c>
      <c r="B2066" s="162" t="s">
        <v>9272</v>
      </c>
      <c r="C2066" s="161" t="s">
        <v>5571</v>
      </c>
      <c r="D2066" s="163">
        <v>5.8</v>
      </c>
    </row>
    <row r="2067" spans="1:4" ht="18" customHeight="1" x14ac:dyDescent="0.3">
      <c r="A2067" s="161" t="s">
        <v>9273</v>
      </c>
      <c r="B2067" s="162" t="s">
        <v>9274</v>
      </c>
      <c r="C2067" s="161" t="s">
        <v>5571</v>
      </c>
      <c r="D2067" s="163">
        <v>6.14</v>
      </c>
    </row>
    <row r="2068" spans="1:4" ht="18" customHeight="1" x14ac:dyDescent="0.3">
      <c r="A2068" s="161" t="s">
        <v>9275</v>
      </c>
      <c r="B2068" s="162" t="s">
        <v>9276</v>
      </c>
      <c r="C2068" s="161" t="s">
        <v>5571</v>
      </c>
      <c r="D2068" s="163">
        <v>6.85</v>
      </c>
    </row>
    <row r="2069" spans="1:4" ht="18" customHeight="1" x14ac:dyDescent="0.3">
      <c r="A2069" s="161" t="s">
        <v>9277</v>
      </c>
      <c r="B2069" s="162" t="s">
        <v>9278</v>
      </c>
      <c r="C2069" s="161" t="s">
        <v>5571</v>
      </c>
      <c r="D2069" s="163">
        <v>5.68</v>
      </c>
    </row>
    <row r="2070" spans="1:4" ht="18" customHeight="1" x14ac:dyDescent="0.3">
      <c r="A2070" s="161" t="s">
        <v>9279</v>
      </c>
      <c r="B2070" s="162" t="s">
        <v>9280</v>
      </c>
      <c r="C2070" s="161" t="s">
        <v>5571</v>
      </c>
      <c r="D2070" s="163">
        <v>5.68</v>
      </c>
    </row>
    <row r="2071" spans="1:4" ht="18" customHeight="1" x14ac:dyDescent="0.3">
      <c r="A2071" s="161" t="s">
        <v>9281</v>
      </c>
      <c r="B2071" s="162" t="s">
        <v>9282</v>
      </c>
      <c r="C2071" s="161" t="s">
        <v>5571</v>
      </c>
      <c r="D2071" s="163">
        <v>6.42</v>
      </c>
    </row>
    <row r="2072" spans="1:4" ht="18" customHeight="1" x14ac:dyDescent="0.3">
      <c r="A2072" s="161" t="s">
        <v>9283</v>
      </c>
      <c r="B2072" s="162" t="s">
        <v>9284</v>
      </c>
      <c r="C2072" s="161" t="s">
        <v>5571</v>
      </c>
      <c r="D2072" s="163">
        <v>7.01</v>
      </c>
    </row>
    <row r="2073" spans="1:4" ht="18" customHeight="1" x14ac:dyDescent="0.3">
      <c r="A2073" s="161" t="s">
        <v>9285</v>
      </c>
      <c r="B2073" s="162" t="s">
        <v>9286</v>
      </c>
      <c r="C2073" s="161" t="s">
        <v>5571</v>
      </c>
      <c r="D2073" s="163">
        <v>7.75</v>
      </c>
    </row>
    <row r="2074" spans="1:4" ht="18" customHeight="1" x14ac:dyDescent="0.3">
      <c r="A2074" s="161" t="s">
        <v>9287</v>
      </c>
      <c r="B2074" s="162" t="s">
        <v>9288</v>
      </c>
      <c r="C2074" s="161" t="s">
        <v>5571</v>
      </c>
      <c r="D2074" s="163">
        <v>8.6300000000000008</v>
      </c>
    </row>
    <row r="2075" spans="1:4" ht="18" customHeight="1" x14ac:dyDescent="0.3">
      <c r="A2075" s="161" t="s">
        <v>9289</v>
      </c>
      <c r="B2075" s="162" t="s">
        <v>9290</v>
      </c>
      <c r="C2075" s="161" t="s">
        <v>5571</v>
      </c>
      <c r="D2075" s="163">
        <v>10.02</v>
      </c>
    </row>
    <row r="2076" spans="1:4" ht="18" customHeight="1" x14ac:dyDescent="0.3">
      <c r="A2076" s="161" t="s">
        <v>9291</v>
      </c>
      <c r="B2076" s="162" t="s">
        <v>9292</v>
      </c>
      <c r="C2076" s="161" t="s">
        <v>5571</v>
      </c>
      <c r="D2076" s="163">
        <v>12.69</v>
      </c>
    </row>
    <row r="2077" spans="1:4" ht="18" customHeight="1" x14ac:dyDescent="0.3">
      <c r="A2077" s="161" t="s">
        <v>9293</v>
      </c>
      <c r="B2077" s="162" t="s">
        <v>9294</v>
      </c>
      <c r="C2077" s="161" t="s">
        <v>5571</v>
      </c>
      <c r="D2077" s="163">
        <v>15.72</v>
      </c>
    </row>
    <row r="2078" spans="1:4" ht="18" customHeight="1" x14ac:dyDescent="0.3">
      <c r="A2078" s="161" t="s">
        <v>9295</v>
      </c>
      <c r="B2078" s="162" t="s">
        <v>9296</v>
      </c>
      <c r="C2078" s="161" t="s">
        <v>5571</v>
      </c>
      <c r="D2078" s="163">
        <v>19.57</v>
      </c>
    </row>
    <row r="2079" spans="1:4" ht="18" customHeight="1" x14ac:dyDescent="0.3">
      <c r="A2079" s="161" t="s">
        <v>9297</v>
      </c>
      <c r="B2079" s="162" t="s">
        <v>9298</v>
      </c>
      <c r="C2079" s="161" t="s">
        <v>5571</v>
      </c>
      <c r="D2079" s="163">
        <v>23.62</v>
      </c>
    </row>
    <row r="2080" spans="1:4" ht="18" customHeight="1" x14ac:dyDescent="0.3">
      <c r="A2080" s="161" t="s">
        <v>9299</v>
      </c>
      <c r="B2080" s="162" t="s">
        <v>9300</v>
      </c>
      <c r="C2080" s="161" t="s">
        <v>5571</v>
      </c>
      <c r="D2080" s="163">
        <v>29.3</v>
      </c>
    </row>
    <row r="2081" spans="1:4" ht="18" customHeight="1" x14ac:dyDescent="0.3">
      <c r="A2081" s="161" t="s">
        <v>9301</v>
      </c>
      <c r="B2081" s="162" t="s">
        <v>9302</v>
      </c>
      <c r="C2081" s="161" t="s">
        <v>5571</v>
      </c>
      <c r="D2081" s="163">
        <v>34.880000000000003</v>
      </c>
    </row>
    <row r="2082" spans="1:4" ht="18" customHeight="1" x14ac:dyDescent="0.3">
      <c r="A2082" s="161" t="s">
        <v>9303</v>
      </c>
      <c r="B2082" s="162" t="s">
        <v>9304</v>
      </c>
      <c r="C2082" s="161" t="s">
        <v>5571</v>
      </c>
      <c r="D2082" s="163">
        <v>44.76</v>
      </c>
    </row>
    <row r="2083" spans="1:4" ht="18" customHeight="1" x14ac:dyDescent="0.3">
      <c r="A2083" s="161" t="s">
        <v>9305</v>
      </c>
      <c r="B2083" s="162" t="s">
        <v>9306</v>
      </c>
      <c r="C2083" s="161" t="s">
        <v>5571</v>
      </c>
      <c r="D2083" s="163">
        <v>4.6399999999999997</v>
      </c>
    </row>
    <row r="2084" spans="1:4" ht="18" customHeight="1" x14ac:dyDescent="0.3">
      <c r="A2084" s="161" t="s">
        <v>9307</v>
      </c>
      <c r="B2084" s="162" t="s">
        <v>9308</v>
      </c>
      <c r="C2084" s="161" t="s">
        <v>5571</v>
      </c>
      <c r="D2084" s="163">
        <v>4.95</v>
      </c>
    </row>
    <row r="2085" spans="1:4" ht="18" customHeight="1" x14ac:dyDescent="0.3">
      <c r="A2085" s="161" t="s">
        <v>9309</v>
      </c>
      <c r="B2085" s="162" t="s">
        <v>9310</v>
      </c>
      <c r="C2085" s="161" t="s">
        <v>5571</v>
      </c>
      <c r="D2085" s="163">
        <v>5.26</v>
      </c>
    </row>
    <row r="2086" spans="1:4" ht="18" customHeight="1" x14ac:dyDescent="0.3">
      <c r="A2086" s="161" t="s">
        <v>9311</v>
      </c>
      <c r="B2086" s="162" t="s">
        <v>9312</v>
      </c>
      <c r="C2086" s="161" t="s">
        <v>5571</v>
      </c>
      <c r="D2086" s="163">
        <v>4.21</v>
      </c>
    </row>
    <row r="2087" spans="1:4" ht="18" customHeight="1" x14ac:dyDescent="0.3">
      <c r="A2087" s="161" t="s">
        <v>9313</v>
      </c>
      <c r="B2087" s="162" t="s">
        <v>9314</v>
      </c>
      <c r="C2087" s="161" t="s">
        <v>5571</v>
      </c>
      <c r="D2087" s="163">
        <v>6.34</v>
      </c>
    </row>
    <row r="2088" spans="1:4" ht="18" customHeight="1" x14ac:dyDescent="0.3">
      <c r="A2088" s="161" t="s">
        <v>9315</v>
      </c>
      <c r="B2088" s="162" t="s">
        <v>9316</v>
      </c>
      <c r="C2088" s="161" t="s">
        <v>5571</v>
      </c>
      <c r="D2088" s="163">
        <v>6.87</v>
      </c>
    </row>
    <row r="2089" spans="1:4" ht="18" customHeight="1" x14ac:dyDescent="0.3">
      <c r="A2089" s="161" t="s">
        <v>9317</v>
      </c>
      <c r="B2089" s="162" t="s">
        <v>9318</v>
      </c>
      <c r="C2089" s="161" t="s">
        <v>5571</v>
      </c>
      <c r="D2089" s="163">
        <v>7.44</v>
      </c>
    </row>
    <row r="2090" spans="1:4" ht="18" customHeight="1" x14ac:dyDescent="0.3">
      <c r="A2090" s="161" t="s">
        <v>9319</v>
      </c>
      <c r="B2090" s="162" t="s">
        <v>9320</v>
      </c>
      <c r="C2090" s="161" t="s">
        <v>5571</v>
      </c>
      <c r="D2090" s="163">
        <v>8.02</v>
      </c>
    </row>
    <row r="2091" spans="1:4" ht="18" customHeight="1" x14ac:dyDescent="0.3">
      <c r="A2091" s="161" t="s">
        <v>9321</v>
      </c>
      <c r="B2091" s="162" t="s">
        <v>9322</v>
      </c>
      <c r="C2091" s="161" t="s">
        <v>5571</v>
      </c>
      <c r="D2091" s="163">
        <v>8.9</v>
      </c>
    </row>
    <row r="2092" spans="1:4" ht="18" customHeight="1" x14ac:dyDescent="0.3">
      <c r="A2092" s="161" t="s">
        <v>9323</v>
      </c>
      <c r="B2092" s="162" t="s">
        <v>9324</v>
      </c>
      <c r="C2092" s="161" t="s">
        <v>5571</v>
      </c>
      <c r="D2092" s="163">
        <v>9.65</v>
      </c>
    </row>
    <row r="2093" spans="1:4" ht="18" customHeight="1" x14ac:dyDescent="0.3">
      <c r="A2093" s="161" t="s">
        <v>9325</v>
      </c>
      <c r="B2093" s="162" t="s">
        <v>9326</v>
      </c>
      <c r="C2093" s="161" t="s">
        <v>5571</v>
      </c>
      <c r="D2093" s="163">
        <v>10.62</v>
      </c>
    </row>
    <row r="2094" spans="1:4" ht="18" customHeight="1" x14ac:dyDescent="0.3">
      <c r="A2094" s="161" t="s">
        <v>9327</v>
      </c>
      <c r="B2094" s="162" t="s">
        <v>9328</v>
      </c>
      <c r="C2094" s="161" t="s">
        <v>5571</v>
      </c>
      <c r="D2094" s="163">
        <v>11.79</v>
      </c>
    </row>
    <row r="2095" spans="1:4" ht="18" customHeight="1" x14ac:dyDescent="0.3">
      <c r="A2095" s="161" t="s">
        <v>9329</v>
      </c>
      <c r="B2095" s="162" t="s">
        <v>9330</v>
      </c>
      <c r="C2095" s="161" t="s">
        <v>5571</v>
      </c>
      <c r="D2095" s="163">
        <v>14.34</v>
      </c>
    </row>
    <row r="2096" spans="1:4" ht="18" customHeight="1" x14ac:dyDescent="0.3">
      <c r="A2096" s="161" t="s">
        <v>9331</v>
      </c>
      <c r="B2096" s="162" t="s">
        <v>9332</v>
      </c>
      <c r="C2096" s="161" t="s">
        <v>5571</v>
      </c>
      <c r="D2096" s="163">
        <v>16.809999999999999</v>
      </c>
    </row>
    <row r="2097" spans="1:4" ht="18" customHeight="1" x14ac:dyDescent="0.3">
      <c r="A2097" s="161" t="s">
        <v>9333</v>
      </c>
      <c r="B2097" s="162" t="s">
        <v>9334</v>
      </c>
      <c r="C2097" s="161" t="s">
        <v>5571</v>
      </c>
      <c r="D2097" s="163">
        <v>19.8</v>
      </c>
    </row>
    <row r="2098" spans="1:4" ht="18" customHeight="1" x14ac:dyDescent="0.3">
      <c r="A2098" s="161" t="s">
        <v>9335</v>
      </c>
      <c r="B2098" s="162" t="s">
        <v>9336</v>
      </c>
      <c r="C2098" s="161" t="s">
        <v>5571</v>
      </c>
      <c r="D2098" s="163">
        <v>23.07</v>
      </c>
    </row>
    <row r="2099" spans="1:4" ht="18" customHeight="1" x14ac:dyDescent="0.3">
      <c r="A2099" s="161" t="s">
        <v>9337</v>
      </c>
      <c r="B2099" s="162" t="s">
        <v>9338</v>
      </c>
      <c r="C2099" s="161" t="s">
        <v>5571</v>
      </c>
      <c r="D2099" s="163">
        <v>27.25</v>
      </c>
    </row>
    <row r="2100" spans="1:4" ht="18" customHeight="1" x14ac:dyDescent="0.3">
      <c r="A2100" s="161" t="s">
        <v>9339</v>
      </c>
      <c r="B2100" s="162" t="s">
        <v>9340</v>
      </c>
      <c r="C2100" s="161" t="s">
        <v>5571</v>
      </c>
      <c r="D2100" s="163">
        <v>31.74</v>
      </c>
    </row>
    <row r="2101" spans="1:4" ht="18" customHeight="1" x14ac:dyDescent="0.3">
      <c r="A2101" s="161" t="s">
        <v>9341</v>
      </c>
      <c r="B2101" s="162" t="s">
        <v>9342</v>
      </c>
      <c r="C2101" s="161" t="s">
        <v>5571</v>
      </c>
      <c r="D2101" s="163">
        <v>35.770000000000003</v>
      </c>
    </row>
    <row r="2102" spans="1:4" ht="18" customHeight="1" x14ac:dyDescent="0.3">
      <c r="A2102" s="161" t="s">
        <v>9343</v>
      </c>
      <c r="B2102" s="162" t="s">
        <v>9344</v>
      </c>
      <c r="C2102" s="161" t="s">
        <v>5571</v>
      </c>
      <c r="D2102" s="163">
        <v>41.08</v>
      </c>
    </row>
    <row r="2103" spans="1:4" ht="18" customHeight="1" x14ac:dyDescent="0.3">
      <c r="A2103" s="161" t="s">
        <v>9345</v>
      </c>
      <c r="B2103" s="162" t="s">
        <v>9346</v>
      </c>
      <c r="C2103" s="161" t="s">
        <v>5571</v>
      </c>
      <c r="D2103" s="163">
        <v>43.2</v>
      </c>
    </row>
    <row r="2104" spans="1:4" ht="18" customHeight="1" x14ac:dyDescent="0.3">
      <c r="A2104" s="161" t="s">
        <v>9347</v>
      </c>
      <c r="B2104" s="162" t="s">
        <v>9348</v>
      </c>
      <c r="C2104" s="161" t="s">
        <v>5571</v>
      </c>
      <c r="D2104" s="163">
        <v>4.42</v>
      </c>
    </row>
    <row r="2105" spans="1:4" ht="18" customHeight="1" x14ac:dyDescent="0.3">
      <c r="A2105" s="161" t="s">
        <v>9349</v>
      </c>
      <c r="B2105" s="162" t="s">
        <v>9350</v>
      </c>
      <c r="C2105" s="161" t="s">
        <v>5571</v>
      </c>
      <c r="D2105" s="163">
        <v>4.99</v>
      </c>
    </row>
    <row r="2106" spans="1:4" ht="18" customHeight="1" x14ac:dyDescent="0.3">
      <c r="A2106" s="161" t="s">
        <v>9351</v>
      </c>
      <c r="B2106" s="162" t="s">
        <v>9352</v>
      </c>
      <c r="C2106" s="161" t="s">
        <v>5571</v>
      </c>
      <c r="D2106" s="163">
        <v>5.55</v>
      </c>
    </row>
    <row r="2107" spans="1:4" ht="18" customHeight="1" x14ac:dyDescent="0.3">
      <c r="A2107" s="161" t="s">
        <v>9353</v>
      </c>
      <c r="B2107" s="162" t="s">
        <v>9354</v>
      </c>
      <c r="C2107" s="161" t="s">
        <v>5571</v>
      </c>
      <c r="D2107" s="163">
        <v>4.0999999999999996</v>
      </c>
    </row>
    <row r="2108" spans="1:4" ht="18" customHeight="1" x14ac:dyDescent="0.3">
      <c r="A2108" s="161" t="s">
        <v>9355</v>
      </c>
      <c r="B2108" s="162" t="s">
        <v>9356</v>
      </c>
      <c r="C2108" s="161" t="s">
        <v>5571</v>
      </c>
      <c r="D2108" s="163">
        <v>11.54</v>
      </c>
    </row>
    <row r="2109" spans="1:4" ht="18" customHeight="1" x14ac:dyDescent="0.3">
      <c r="A2109" s="161" t="s">
        <v>9357</v>
      </c>
      <c r="B2109" s="162" t="s">
        <v>9358</v>
      </c>
      <c r="C2109" s="161" t="s">
        <v>5571</v>
      </c>
      <c r="D2109" s="163">
        <v>11.76</v>
      </c>
    </row>
    <row r="2110" spans="1:4" ht="18" customHeight="1" x14ac:dyDescent="0.3">
      <c r="A2110" s="161" t="s">
        <v>9359</v>
      </c>
      <c r="B2110" s="162" t="s">
        <v>9360</v>
      </c>
      <c r="C2110" s="161" t="s">
        <v>5571</v>
      </c>
      <c r="D2110" s="163">
        <v>11.98</v>
      </c>
    </row>
    <row r="2111" spans="1:4" ht="18" customHeight="1" x14ac:dyDescent="0.3">
      <c r="A2111" s="161" t="s">
        <v>9361</v>
      </c>
      <c r="B2111" s="162" t="s">
        <v>9362</v>
      </c>
      <c r="C2111" s="161" t="s">
        <v>5571</v>
      </c>
      <c r="D2111" s="163">
        <v>12.21</v>
      </c>
    </row>
    <row r="2112" spans="1:4" ht="18" customHeight="1" x14ac:dyDescent="0.3">
      <c r="A2112" s="161" t="s">
        <v>9363</v>
      </c>
      <c r="B2112" s="162" t="s">
        <v>9364</v>
      </c>
      <c r="C2112" s="161" t="s">
        <v>5571</v>
      </c>
      <c r="D2112" s="163">
        <v>12.45</v>
      </c>
    </row>
    <row r="2113" spans="1:4" ht="18" customHeight="1" x14ac:dyDescent="0.3">
      <c r="A2113" s="161" t="s">
        <v>9365</v>
      </c>
      <c r="B2113" s="162" t="s">
        <v>9366</v>
      </c>
      <c r="C2113" s="161" t="s">
        <v>5571</v>
      </c>
      <c r="D2113" s="163">
        <v>12.58</v>
      </c>
    </row>
    <row r="2114" spans="1:4" ht="18" customHeight="1" x14ac:dyDescent="0.3">
      <c r="A2114" s="161" t="s">
        <v>9367</v>
      </c>
      <c r="B2114" s="162" t="s">
        <v>9368</v>
      </c>
      <c r="C2114" s="161" t="s">
        <v>5571</v>
      </c>
      <c r="D2114" s="163">
        <v>7.69</v>
      </c>
    </row>
    <row r="2115" spans="1:4" ht="18" customHeight="1" x14ac:dyDescent="0.3">
      <c r="A2115" s="161" t="s">
        <v>9369</v>
      </c>
      <c r="B2115" s="162" t="s">
        <v>9370</v>
      </c>
      <c r="C2115" s="161" t="s">
        <v>5571</v>
      </c>
      <c r="D2115" s="163">
        <v>7.75</v>
      </c>
    </row>
    <row r="2116" spans="1:4" ht="18" customHeight="1" x14ac:dyDescent="0.3">
      <c r="A2116" s="161" t="s">
        <v>9371</v>
      </c>
      <c r="B2116" s="162" t="s">
        <v>9372</v>
      </c>
      <c r="C2116" s="161" t="s">
        <v>5571</v>
      </c>
      <c r="D2116" s="163">
        <v>7.82</v>
      </c>
    </row>
    <row r="2117" spans="1:4" ht="9" customHeight="1" x14ac:dyDescent="0.3">
      <c r="A2117" s="161" t="s">
        <v>9373</v>
      </c>
      <c r="B2117" s="162" t="s">
        <v>9374</v>
      </c>
      <c r="C2117" s="161" t="s">
        <v>5571</v>
      </c>
      <c r="D2117" s="163">
        <v>7.89</v>
      </c>
    </row>
    <row r="2118" spans="1:4" ht="9" customHeight="1" x14ac:dyDescent="0.3">
      <c r="A2118" s="161" t="s">
        <v>9375</v>
      </c>
      <c r="B2118" s="162" t="s">
        <v>9376</v>
      </c>
      <c r="C2118" s="161" t="s">
        <v>5571</v>
      </c>
      <c r="D2118" s="163">
        <v>7.96</v>
      </c>
    </row>
    <row r="2119" spans="1:4" ht="9" customHeight="1" x14ac:dyDescent="0.3">
      <c r="A2119" s="161" t="s">
        <v>9377</v>
      </c>
      <c r="B2119" s="162" t="s">
        <v>9378</v>
      </c>
      <c r="C2119" s="161" t="s">
        <v>5571</v>
      </c>
      <c r="D2119" s="163">
        <v>8</v>
      </c>
    </row>
    <row r="2120" spans="1:4" ht="9" customHeight="1" x14ac:dyDescent="0.3">
      <c r="A2120" s="161" t="s">
        <v>9379</v>
      </c>
      <c r="B2120" s="162" t="s">
        <v>9380</v>
      </c>
      <c r="C2120" s="161" t="s">
        <v>5571</v>
      </c>
      <c r="D2120" s="163">
        <v>10.16</v>
      </c>
    </row>
    <row r="2121" spans="1:4" ht="9" customHeight="1" x14ac:dyDescent="0.3">
      <c r="A2121" s="161" t="s">
        <v>9381</v>
      </c>
      <c r="B2121" s="162" t="s">
        <v>9382</v>
      </c>
      <c r="C2121" s="161" t="s">
        <v>5571</v>
      </c>
      <c r="D2121" s="163">
        <v>10.220000000000001</v>
      </c>
    </row>
    <row r="2122" spans="1:4" ht="9" customHeight="1" x14ac:dyDescent="0.3">
      <c r="A2122" s="161" t="s">
        <v>9383</v>
      </c>
      <c r="B2122" s="162" t="s">
        <v>9384</v>
      </c>
      <c r="C2122" s="161" t="s">
        <v>5571</v>
      </c>
      <c r="D2122" s="163">
        <v>10.28</v>
      </c>
    </row>
    <row r="2123" spans="1:4" ht="9" customHeight="1" x14ac:dyDescent="0.3">
      <c r="A2123" s="161" t="s">
        <v>9385</v>
      </c>
      <c r="B2123" s="162" t="s">
        <v>9386</v>
      </c>
      <c r="C2123" s="161" t="s">
        <v>5571</v>
      </c>
      <c r="D2123" s="163">
        <v>10.35</v>
      </c>
    </row>
    <row r="2124" spans="1:4" ht="9" customHeight="1" x14ac:dyDescent="0.3">
      <c r="A2124" s="161" t="s">
        <v>9387</v>
      </c>
      <c r="B2124" s="162" t="s">
        <v>9388</v>
      </c>
      <c r="C2124" s="161" t="s">
        <v>5571</v>
      </c>
      <c r="D2124" s="163">
        <v>10.42</v>
      </c>
    </row>
    <row r="2125" spans="1:4" ht="9" customHeight="1" x14ac:dyDescent="0.3">
      <c r="A2125" s="161" t="s">
        <v>9389</v>
      </c>
      <c r="B2125" s="162" t="s">
        <v>9390</v>
      </c>
      <c r="C2125" s="161" t="s">
        <v>5571</v>
      </c>
      <c r="D2125" s="163">
        <v>10.45</v>
      </c>
    </row>
    <row r="2126" spans="1:4" ht="9" customHeight="1" x14ac:dyDescent="0.3">
      <c r="A2126" s="161" t="s">
        <v>9391</v>
      </c>
      <c r="B2126" s="162" t="s">
        <v>9392</v>
      </c>
      <c r="C2126" s="161" t="s">
        <v>5571</v>
      </c>
      <c r="D2126" s="163">
        <v>10.1</v>
      </c>
    </row>
    <row r="2127" spans="1:4" ht="9" customHeight="1" x14ac:dyDescent="0.3">
      <c r="A2127" s="161" t="s">
        <v>9393</v>
      </c>
      <c r="B2127" s="162" t="s">
        <v>9394</v>
      </c>
      <c r="C2127" s="161" t="s">
        <v>5571</v>
      </c>
      <c r="D2127" s="163">
        <v>10.23</v>
      </c>
    </row>
    <row r="2128" spans="1:4" ht="9" customHeight="1" x14ac:dyDescent="0.3">
      <c r="A2128" s="161" t="s">
        <v>9395</v>
      </c>
      <c r="B2128" s="162" t="s">
        <v>9396</v>
      </c>
      <c r="C2128" s="161" t="s">
        <v>5571</v>
      </c>
      <c r="D2128" s="163">
        <v>10.37</v>
      </c>
    </row>
    <row r="2129" spans="1:4" ht="9" customHeight="1" x14ac:dyDescent="0.3">
      <c r="A2129" s="161" t="s">
        <v>9397</v>
      </c>
      <c r="B2129" s="162" t="s">
        <v>9398</v>
      </c>
      <c r="C2129" s="161" t="s">
        <v>5571</v>
      </c>
      <c r="D2129" s="163">
        <v>10.51</v>
      </c>
    </row>
    <row r="2130" spans="1:4" ht="9" customHeight="1" x14ac:dyDescent="0.3">
      <c r="A2130" s="161" t="s">
        <v>9399</v>
      </c>
      <c r="B2130" s="162" t="s">
        <v>9400</v>
      </c>
      <c r="C2130" s="161" t="s">
        <v>5571</v>
      </c>
      <c r="D2130" s="163">
        <v>10.66</v>
      </c>
    </row>
    <row r="2131" spans="1:4" ht="9" customHeight="1" x14ac:dyDescent="0.3">
      <c r="A2131" s="161" t="s">
        <v>9401</v>
      </c>
      <c r="B2131" s="162" t="s">
        <v>9402</v>
      </c>
      <c r="C2131" s="161" t="s">
        <v>5571</v>
      </c>
      <c r="D2131" s="163">
        <v>10.74</v>
      </c>
    </row>
    <row r="2132" spans="1:4" ht="9" customHeight="1" x14ac:dyDescent="0.3">
      <c r="A2132" s="161" t="s">
        <v>9403</v>
      </c>
      <c r="B2132" s="162" t="s">
        <v>9404</v>
      </c>
      <c r="C2132" s="161" t="s">
        <v>5571</v>
      </c>
      <c r="D2132" s="163">
        <v>12.69</v>
      </c>
    </row>
    <row r="2133" spans="1:4" ht="9" customHeight="1" x14ac:dyDescent="0.3">
      <c r="A2133" s="161" t="s">
        <v>9405</v>
      </c>
      <c r="B2133" s="162" t="s">
        <v>9406</v>
      </c>
      <c r="C2133" s="161" t="s">
        <v>5571</v>
      </c>
      <c r="D2133" s="163">
        <v>12.75</v>
      </c>
    </row>
    <row r="2134" spans="1:4" ht="9" customHeight="1" x14ac:dyDescent="0.3">
      <c r="A2134" s="161" t="s">
        <v>9407</v>
      </c>
      <c r="B2134" s="162" t="s">
        <v>9408</v>
      </c>
      <c r="C2134" s="161" t="s">
        <v>5571</v>
      </c>
      <c r="D2134" s="163">
        <v>12.81</v>
      </c>
    </row>
    <row r="2135" spans="1:4" ht="9" customHeight="1" x14ac:dyDescent="0.3">
      <c r="A2135" s="161" t="s">
        <v>9409</v>
      </c>
      <c r="B2135" s="162" t="s">
        <v>9410</v>
      </c>
      <c r="C2135" s="161" t="s">
        <v>5571</v>
      </c>
      <c r="D2135" s="163">
        <v>12.88</v>
      </c>
    </row>
    <row r="2136" spans="1:4" ht="9" customHeight="1" x14ac:dyDescent="0.3">
      <c r="A2136" s="161" t="s">
        <v>9411</v>
      </c>
      <c r="B2136" s="162" t="s">
        <v>9412</v>
      </c>
      <c r="C2136" s="161" t="s">
        <v>5571</v>
      </c>
      <c r="D2136" s="163">
        <v>12.94</v>
      </c>
    </row>
    <row r="2137" spans="1:4" ht="9" customHeight="1" x14ac:dyDescent="0.3">
      <c r="A2137" s="161" t="s">
        <v>9413</v>
      </c>
      <c r="B2137" s="162" t="s">
        <v>9414</v>
      </c>
      <c r="C2137" s="161" t="s">
        <v>5571</v>
      </c>
      <c r="D2137" s="163">
        <v>12.98</v>
      </c>
    </row>
    <row r="2138" spans="1:4" ht="9" customHeight="1" x14ac:dyDescent="0.3">
      <c r="A2138" s="161" t="s">
        <v>9415</v>
      </c>
      <c r="B2138" s="162" t="s">
        <v>9416</v>
      </c>
      <c r="C2138" s="161" t="s">
        <v>5571</v>
      </c>
      <c r="D2138" s="163">
        <v>9.4499999999999993</v>
      </c>
    </row>
    <row r="2139" spans="1:4" ht="9" customHeight="1" x14ac:dyDescent="0.3">
      <c r="A2139" s="161" t="s">
        <v>9417</v>
      </c>
      <c r="B2139" s="162" t="s">
        <v>9418</v>
      </c>
      <c r="C2139" s="161" t="s">
        <v>5571</v>
      </c>
      <c r="D2139" s="163">
        <v>9.56</v>
      </c>
    </row>
    <row r="2140" spans="1:4" ht="9" customHeight="1" x14ac:dyDescent="0.3">
      <c r="A2140" s="161" t="s">
        <v>9419</v>
      </c>
      <c r="B2140" s="162" t="s">
        <v>9420</v>
      </c>
      <c r="C2140" s="161" t="s">
        <v>5571</v>
      </c>
      <c r="D2140" s="163">
        <v>9.67</v>
      </c>
    </row>
    <row r="2141" spans="1:4" ht="9" customHeight="1" x14ac:dyDescent="0.3">
      <c r="A2141" s="161" t="s">
        <v>9421</v>
      </c>
      <c r="B2141" s="162" t="s">
        <v>9422</v>
      </c>
      <c r="C2141" s="161" t="s">
        <v>5571</v>
      </c>
      <c r="D2141" s="163">
        <v>9.7899999999999991</v>
      </c>
    </row>
    <row r="2142" spans="1:4" ht="9" customHeight="1" x14ac:dyDescent="0.3">
      <c r="A2142" s="161" t="s">
        <v>9423</v>
      </c>
      <c r="B2142" s="162" t="s">
        <v>9424</v>
      </c>
      <c r="C2142" s="161" t="s">
        <v>5571</v>
      </c>
      <c r="D2142" s="163">
        <v>9.91</v>
      </c>
    </row>
    <row r="2143" spans="1:4" ht="9" customHeight="1" x14ac:dyDescent="0.3">
      <c r="A2143" s="161" t="s">
        <v>9425</v>
      </c>
      <c r="B2143" s="162" t="s">
        <v>9426</v>
      </c>
      <c r="C2143" s="161" t="s">
        <v>5571</v>
      </c>
      <c r="D2143" s="163">
        <v>9.98</v>
      </c>
    </row>
    <row r="2144" spans="1:4" ht="9" customHeight="1" x14ac:dyDescent="0.3">
      <c r="A2144" s="161" t="s">
        <v>9427</v>
      </c>
      <c r="B2144" s="162" t="s">
        <v>9428</v>
      </c>
      <c r="C2144" s="161" t="s">
        <v>5571</v>
      </c>
      <c r="D2144" s="163">
        <v>8.82</v>
      </c>
    </row>
    <row r="2145" spans="1:4" ht="9" customHeight="1" x14ac:dyDescent="0.3">
      <c r="A2145" s="161" t="s">
        <v>9429</v>
      </c>
      <c r="B2145" s="162" t="s">
        <v>9430</v>
      </c>
      <c r="C2145" s="161" t="s">
        <v>5571</v>
      </c>
      <c r="D2145" s="163">
        <v>8.91</v>
      </c>
    </row>
    <row r="2146" spans="1:4" ht="9" customHeight="1" x14ac:dyDescent="0.3">
      <c r="A2146" s="161" t="s">
        <v>9431</v>
      </c>
      <c r="B2146" s="162" t="s">
        <v>9432</v>
      </c>
      <c r="C2146" s="161" t="s">
        <v>5571</v>
      </c>
      <c r="D2146" s="163">
        <v>9.01</v>
      </c>
    </row>
    <row r="2147" spans="1:4" ht="9" customHeight="1" x14ac:dyDescent="0.3">
      <c r="A2147" s="161" t="s">
        <v>9433</v>
      </c>
      <c r="B2147" s="162" t="s">
        <v>9434</v>
      </c>
      <c r="C2147" s="161" t="s">
        <v>5571</v>
      </c>
      <c r="D2147" s="163">
        <v>9.11</v>
      </c>
    </row>
    <row r="2148" spans="1:4" ht="9" customHeight="1" x14ac:dyDescent="0.3">
      <c r="A2148" s="161" t="s">
        <v>9435</v>
      </c>
      <c r="B2148" s="162" t="s">
        <v>9436</v>
      </c>
      <c r="C2148" s="161" t="s">
        <v>5571</v>
      </c>
      <c r="D2148" s="163">
        <v>9.2200000000000006</v>
      </c>
    </row>
    <row r="2149" spans="1:4" ht="9" customHeight="1" x14ac:dyDescent="0.3">
      <c r="A2149" s="161" t="s">
        <v>9437</v>
      </c>
      <c r="B2149" s="162" t="s">
        <v>9438</v>
      </c>
      <c r="C2149" s="161" t="s">
        <v>5571</v>
      </c>
      <c r="D2149" s="163">
        <v>9.2799999999999994</v>
      </c>
    </row>
    <row r="2150" spans="1:4" ht="9" customHeight="1" x14ac:dyDescent="0.3">
      <c r="A2150" s="161" t="s">
        <v>9439</v>
      </c>
      <c r="B2150" s="162" t="s">
        <v>9440</v>
      </c>
      <c r="C2150" s="161" t="s">
        <v>5571</v>
      </c>
      <c r="D2150" s="163">
        <v>8.2100000000000009</v>
      </c>
    </row>
    <row r="2151" spans="1:4" ht="9" customHeight="1" x14ac:dyDescent="0.3">
      <c r="A2151" s="161" t="s">
        <v>9441</v>
      </c>
      <c r="B2151" s="162" t="s">
        <v>9442</v>
      </c>
      <c r="C2151" s="161" t="s">
        <v>5571</v>
      </c>
      <c r="D2151" s="163">
        <v>8.3000000000000007</v>
      </c>
    </row>
    <row r="2152" spans="1:4" ht="9" customHeight="1" x14ac:dyDescent="0.3">
      <c r="A2152" s="161" t="s">
        <v>9443</v>
      </c>
      <c r="B2152" s="162" t="s">
        <v>9444</v>
      </c>
      <c r="C2152" s="161" t="s">
        <v>5571</v>
      </c>
      <c r="D2152" s="163">
        <v>8.39</v>
      </c>
    </row>
    <row r="2153" spans="1:4" ht="9" customHeight="1" x14ac:dyDescent="0.3">
      <c r="A2153" s="161" t="s">
        <v>9445</v>
      </c>
      <c r="B2153" s="162" t="s">
        <v>9446</v>
      </c>
      <c r="C2153" s="161" t="s">
        <v>5571</v>
      </c>
      <c r="D2153" s="163">
        <v>8.48</v>
      </c>
    </row>
    <row r="2154" spans="1:4" ht="9" customHeight="1" x14ac:dyDescent="0.3">
      <c r="A2154" s="161" t="s">
        <v>9447</v>
      </c>
      <c r="B2154" s="162" t="s">
        <v>9448</v>
      </c>
      <c r="C2154" s="161" t="s">
        <v>5571</v>
      </c>
      <c r="D2154" s="163">
        <v>8.58</v>
      </c>
    </row>
    <row r="2155" spans="1:4" ht="9" customHeight="1" x14ac:dyDescent="0.3">
      <c r="A2155" s="161" t="s">
        <v>9449</v>
      </c>
      <c r="B2155" s="162" t="s">
        <v>9450</v>
      </c>
      <c r="C2155" s="161" t="s">
        <v>5571</v>
      </c>
      <c r="D2155" s="163">
        <v>8.6300000000000008</v>
      </c>
    </row>
    <row r="2156" spans="1:4" ht="9" customHeight="1" x14ac:dyDescent="0.3">
      <c r="A2156" s="161" t="s">
        <v>9451</v>
      </c>
      <c r="B2156" s="162" t="s">
        <v>9452</v>
      </c>
      <c r="C2156" s="161" t="s">
        <v>5571</v>
      </c>
      <c r="D2156" s="163">
        <v>15.66</v>
      </c>
    </row>
    <row r="2157" spans="1:4" ht="9" customHeight="1" x14ac:dyDescent="0.3">
      <c r="A2157" s="161" t="s">
        <v>9453</v>
      </c>
      <c r="B2157" s="162" t="s">
        <v>9454</v>
      </c>
      <c r="C2157" s="161" t="s">
        <v>5571</v>
      </c>
      <c r="D2157" s="163">
        <v>15.97</v>
      </c>
    </row>
    <row r="2158" spans="1:4" ht="9" customHeight="1" x14ac:dyDescent="0.3">
      <c r="A2158" s="161" t="s">
        <v>9455</v>
      </c>
      <c r="B2158" s="162" t="s">
        <v>9456</v>
      </c>
      <c r="C2158" s="161" t="s">
        <v>5571</v>
      </c>
      <c r="D2158" s="163">
        <v>16.28</v>
      </c>
    </row>
    <row r="2159" spans="1:4" ht="9" customHeight="1" x14ac:dyDescent="0.3">
      <c r="A2159" s="161" t="s">
        <v>9457</v>
      </c>
      <c r="B2159" s="162" t="s">
        <v>9458</v>
      </c>
      <c r="C2159" s="161" t="s">
        <v>5571</v>
      </c>
      <c r="D2159" s="163">
        <v>16.62</v>
      </c>
    </row>
    <row r="2160" spans="1:4" ht="9" customHeight="1" x14ac:dyDescent="0.3">
      <c r="A2160" s="161" t="s">
        <v>9459</v>
      </c>
      <c r="B2160" s="162" t="s">
        <v>9460</v>
      </c>
      <c r="C2160" s="161" t="s">
        <v>5571</v>
      </c>
      <c r="D2160" s="163">
        <v>16.96</v>
      </c>
    </row>
    <row r="2161" spans="1:4" ht="9" customHeight="1" x14ac:dyDescent="0.3">
      <c r="A2161" s="161" t="s">
        <v>9461</v>
      </c>
      <c r="B2161" s="162" t="s">
        <v>9462</v>
      </c>
      <c r="C2161" s="161" t="s">
        <v>5571</v>
      </c>
      <c r="D2161" s="163">
        <v>17.149999999999999</v>
      </c>
    </row>
    <row r="2162" spans="1:4" ht="9" customHeight="1" x14ac:dyDescent="0.3">
      <c r="A2162" s="161" t="s">
        <v>9463</v>
      </c>
      <c r="B2162" s="162" t="s">
        <v>9464</v>
      </c>
      <c r="C2162" s="161" t="s">
        <v>5571</v>
      </c>
      <c r="D2162" s="163">
        <v>5.41</v>
      </c>
    </row>
    <row r="2163" spans="1:4" ht="9" customHeight="1" x14ac:dyDescent="0.3">
      <c r="A2163" s="161" t="s">
        <v>9465</v>
      </c>
      <c r="B2163" s="162" t="s">
        <v>9466</v>
      </c>
      <c r="C2163" s="161" t="s">
        <v>5571</v>
      </c>
      <c r="D2163" s="163">
        <v>6.01</v>
      </c>
    </row>
    <row r="2164" spans="1:4" ht="9" customHeight="1" x14ac:dyDescent="0.3">
      <c r="A2164" s="161" t="s">
        <v>9467</v>
      </c>
      <c r="B2164" s="162" t="s">
        <v>9468</v>
      </c>
      <c r="C2164" s="161" t="s">
        <v>5571</v>
      </c>
      <c r="D2164" s="163">
        <v>6.33</v>
      </c>
    </row>
    <row r="2165" spans="1:4" ht="9" customHeight="1" x14ac:dyDescent="0.3">
      <c r="A2165" s="161" t="s">
        <v>9469</v>
      </c>
      <c r="B2165" s="162" t="s">
        <v>9470</v>
      </c>
      <c r="C2165" s="161" t="s">
        <v>5571</v>
      </c>
      <c r="D2165" s="163">
        <v>6.65</v>
      </c>
    </row>
    <row r="2166" spans="1:4" ht="9" customHeight="1" x14ac:dyDescent="0.3">
      <c r="A2166" s="161" t="s">
        <v>9471</v>
      </c>
      <c r="B2166" s="162" t="s">
        <v>9472</v>
      </c>
      <c r="C2166" s="161" t="s">
        <v>5571</v>
      </c>
      <c r="D2166" s="163">
        <v>7.04</v>
      </c>
    </row>
    <row r="2167" spans="1:4" ht="9" customHeight="1" x14ac:dyDescent="0.3">
      <c r="A2167" s="161" t="s">
        <v>9473</v>
      </c>
      <c r="B2167" s="162" t="s">
        <v>9474</v>
      </c>
      <c r="C2167" s="161" t="s">
        <v>5571</v>
      </c>
      <c r="D2167" s="163">
        <v>7.38</v>
      </c>
    </row>
    <row r="2168" spans="1:4" ht="9" customHeight="1" x14ac:dyDescent="0.3">
      <c r="A2168" s="161" t="s">
        <v>9475</v>
      </c>
      <c r="B2168" s="162" t="s">
        <v>9476</v>
      </c>
      <c r="C2168" s="161" t="s">
        <v>5571</v>
      </c>
      <c r="D2168" s="163">
        <v>8.02</v>
      </c>
    </row>
    <row r="2169" spans="1:4" ht="9" customHeight="1" x14ac:dyDescent="0.3">
      <c r="A2169" s="161" t="s">
        <v>9477</v>
      </c>
      <c r="B2169" s="162" t="s">
        <v>9478</v>
      </c>
      <c r="C2169" s="161" t="s">
        <v>5571</v>
      </c>
      <c r="D2169" s="163">
        <v>8.43</v>
      </c>
    </row>
    <row r="2170" spans="1:4" ht="9" customHeight="1" x14ac:dyDescent="0.3">
      <c r="A2170" s="161" t="s">
        <v>9479</v>
      </c>
      <c r="B2170" s="162" t="s">
        <v>9480</v>
      </c>
      <c r="C2170" s="161" t="s">
        <v>5571</v>
      </c>
      <c r="D2170" s="163">
        <v>8.8800000000000008</v>
      </c>
    </row>
    <row r="2171" spans="1:4" ht="18" customHeight="1" x14ac:dyDescent="0.3">
      <c r="A2171" s="161" t="s">
        <v>9481</v>
      </c>
      <c r="B2171" s="162" t="s">
        <v>9482</v>
      </c>
      <c r="C2171" s="161" t="s">
        <v>5571</v>
      </c>
      <c r="D2171" s="163">
        <v>9.34</v>
      </c>
    </row>
    <row r="2172" spans="1:4" ht="18" customHeight="1" x14ac:dyDescent="0.3">
      <c r="A2172" s="161" t="s">
        <v>9483</v>
      </c>
      <c r="B2172" s="162" t="s">
        <v>9484</v>
      </c>
      <c r="C2172" s="161" t="s">
        <v>5571</v>
      </c>
      <c r="D2172" s="163">
        <v>10.050000000000001</v>
      </c>
    </row>
    <row r="2173" spans="1:4" ht="18" customHeight="1" x14ac:dyDescent="0.3">
      <c r="A2173" s="161" t="s">
        <v>9485</v>
      </c>
      <c r="B2173" s="162" t="s">
        <v>9486</v>
      </c>
      <c r="C2173" s="161" t="s">
        <v>5571</v>
      </c>
      <c r="D2173" s="163">
        <v>10.56</v>
      </c>
    </row>
    <row r="2174" spans="1:4" ht="18" customHeight="1" x14ac:dyDescent="0.3">
      <c r="A2174" s="161" t="s">
        <v>9487</v>
      </c>
      <c r="B2174" s="162" t="s">
        <v>9488</v>
      </c>
      <c r="C2174" s="161" t="s">
        <v>5571</v>
      </c>
      <c r="D2174" s="163">
        <v>10.58</v>
      </c>
    </row>
    <row r="2175" spans="1:4" ht="18" customHeight="1" x14ac:dyDescent="0.3">
      <c r="A2175" s="161" t="s">
        <v>9489</v>
      </c>
      <c r="B2175" s="162" t="s">
        <v>9490</v>
      </c>
      <c r="C2175" s="161" t="s">
        <v>5571</v>
      </c>
      <c r="D2175" s="163">
        <v>11.52</v>
      </c>
    </row>
    <row r="2176" spans="1:4" ht="18" customHeight="1" x14ac:dyDescent="0.3">
      <c r="A2176" s="161" t="s">
        <v>9491</v>
      </c>
      <c r="B2176" s="162" t="s">
        <v>9492</v>
      </c>
      <c r="C2176" s="161" t="s">
        <v>5571</v>
      </c>
      <c r="D2176" s="163">
        <v>12.06</v>
      </c>
    </row>
    <row r="2177" spans="1:4" ht="18" customHeight="1" x14ac:dyDescent="0.3">
      <c r="A2177" s="161" t="s">
        <v>9493</v>
      </c>
      <c r="B2177" s="162" t="s">
        <v>9494</v>
      </c>
      <c r="C2177" s="161" t="s">
        <v>5571</v>
      </c>
      <c r="D2177" s="163">
        <v>12.9</v>
      </c>
    </row>
    <row r="2178" spans="1:4" ht="18" customHeight="1" x14ac:dyDescent="0.3">
      <c r="A2178" s="161" t="s">
        <v>9495</v>
      </c>
      <c r="B2178" s="162" t="s">
        <v>9496</v>
      </c>
      <c r="C2178" s="161" t="s">
        <v>5571</v>
      </c>
      <c r="D2178" s="163">
        <v>13.49</v>
      </c>
    </row>
    <row r="2179" spans="1:4" ht="18" customHeight="1" x14ac:dyDescent="0.3">
      <c r="A2179" s="161" t="s">
        <v>9497</v>
      </c>
      <c r="B2179" s="162" t="s">
        <v>9498</v>
      </c>
      <c r="C2179" s="161" t="s">
        <v>5571</v>
      </c>
      <c r="D2179" s="163">
        <v>14.33</v>
      </c>
    </row>
    <row r="2180" spans="1:4" ht="18" customHeight="1" x14ac:dyDescent="0.3">
      <c r="A2180" s="161" t="s">
        <v>9499</v>
      </c>
      <c r="B2180" s="162" t="s">
        <v>9500</v>
      </c>
      <c r="C2180" s="161" t="s">
        <v>5571</v>
      </c>
      <c r="D2180" s="163">
        <v>15.72</v>
      </c>
    </row>
    <row r="2181" spans="1:4" ht="18" customHeight="1" x14ac:dyDescent="0.3">
      <c r="A2181" s="161" t="s">
        <v>9501</v>
      </c>
      <c r="B2181" s="162" t="s">
        <v>9502</v>
      </c>
      <c r="C2181" s="161" t="s">
        <v>5571</v>
      </c>
      <c r="D2181" s="163">
        <v>17.46</v>
      </c>
    </row>
    <row r="2182" spans="1:4" ht="18" customHeight="1" x14ac:dyDescent="0.3">
      <c r="A2182" s="161" t="s">
        <v>9503</v>
      </c>
      <c r="B2182" s="162" t="s">
        <v>9504</v>
      </c>
      <c r="C2182" s="161" t="s">
        <v>5571</v>
      </c>
      <c r="D2182" s="163">
        <v>19.18</v>
      </c>
    </row>
    <row r="2183" spans="1:4" ht="18" customHeight="1" x14ac:dyDescent="0.3">
      <c r="A2183" s="161" t="s">
        <v>9505</v>
      </c>
      <c r="B2183" s="162" t="s">
        <v>9506</v>
      </c>
      <c r="C2183" s="161" t="s">
        <v>5571</v>
      </c>
      <c r="D2183" s="163">
        <v>21.14</v>
      </c>
    </row>
    <row r="2184" spans="1:4" ht="18" customHeight="1" x14ac:dyDescent="0.3">
      <c r="A2184" s="161" t="s">
        <v>9507</v>
      </c>
      <c r="B2184" s="162" t="s">
        <v>9508</v>
      </c>
      <c r="C2184" s="161" t="s">
        <v>5571</v>
      </c>
      <c r="D2184" s="163">
        <v>22.94</v>
      </c>
    </row>
    <row r="2185" spans="1:4" ht="18" customHeight="1" x14ac:dyDescent="0.3">
      <c r="A2185" s="161" t="s">
        <v>9509</v>
      </c>
      <c r="B2185" s="162" t="s">
        <v>9510</v>
      </c>
      <c r="C2185" s="161" t="s">
        <v>5571</v>
      </c>
      <c r="D2185" s="163">
        <v>24.87</v>
      </c>
    </row>
    <row r="2186" spans="1:4" ht="18" customHeight="1" x14ac:dyDescent="0.3">
      <c r="A2186" s="161" t="s">
        <v>9511</v>
      </c>
      <c r="B2186" s="162" t="s">
        <v>9512</v>
      </c>
      <c r="C2186" s="161" t="s">
        <v>5571</v>
      </c>
      <c r="D2186" s="163">
        <v>27.42</v>
      </c>
    </row>
    <row r="2187" spans="1:4" ht="18" customHeight="1" x14ac:dyDescent="0.3">
      <c r="A2187" s="161" t="s">
        <v>9513</v>
      </c>
      <c r="B2187" s="162" t="s">
        <v>9514</v>
      </c>
      <c r="C2187" s="161" t="s">
        <v>5571</v>
      </c>
      <c r="D2187" s="163">
        <v>4.4400000000000004</v>
      </c>
    </row>
    <row r="2188" spans="1:4" ht="18" customHeight="1" x14ac:dyDescent="0.3">
      <c r="A2188" s="161" t="s">
        <v>9515</v>
      </c>
      <c r="B2188" s="162" t="s">
        <v>9516</v>
      </c>
      <c r="C2188" s="161" t="s">
        <v>5571</v>
      </c>
      <c r="D2188" s="163">
        <v>30.02</v>
      </c>
    </row>
    <row r="2189" spans="1:4" ht="18" customHeight="1" x14ac:dyDescent="0.3">
      <c r="A2189" s="161" t="s">
        <v>9517</v>
      </c>
      <c r="B2189" s="162" t="s">
        <v>9518</v>
      </c>
      <c r="C2189" s="161" t="s">
        <v>5571</v>
      </c>
      <c r="D2189" s="163">
        <v>32.75</v>
      </c>
    </row>
    <row r="2190" spans="1:4" ht="18" customHeight="1" x14ac:dyDescent="0.3">
      <c r="A2190" s="161" t="s">
        <v>9519</v>
      </c>
      <c r="B2190" s="162" t="s">
        <v>9520</v>
      </c>
      <c r="C2190" s="161" t="s">
        <v>5571</v>
      </c>
      <c r="D2190" s="163">
        <v>35.36</v>
      </c>
    </row>
    <row r="2191" spans="1:4" ht="18" customHeight="1" x14ac:dyDescent="0.3">
      <c r="A2191" s="161" t="s">
        <v>9521</v>
      </c>
      <c r="B2191" s="162" t="s">
        <v>9522</v>
      </c>
      <c r="C2191" s="161" t="s">
        <v>5571</v>
      </c>
      <c r="D2191" s="163">
        <v>38.590000000000003</v>
      </c>
    </row>
    <row r="2192" spans="1:4" ht="18" customHeight="1" x14ac:dyDescent="0.3">
      <c r="A2192" s="161" t="s">
        <v>9523</v>
      </c>
      <c r="B2192" s="162" t="s">
        <v>9524</v>
      </c>
      <c r="C2192" s="161" t="s">
        <v>5571</v>
      </c>
      <c r="D2192" s="163">
        <v>41.56</v>
      </c>
    </row>
    <row r="2193" spans="1:4" ht="18" customHeight="1" x14ac:dyDescent="0.3">
      <c r="A2193" s="161" t="s">
        <v>9525</v>
      </c>
      <c r="B2193" s="162" t="s">
        <v>9526</v>
      </c>
      <c r="C2193" s="161" t="s">
        <v>5571</v>
      </c>
      <c r="D2193" s="163">
        <v>45.07</v>
      </c>
    </row>
    <row r="2194" spans="1:4" ht="18" customHeight="1" x14ac:dyDescent="0.3">
      <c r="A2194" s="161" t="s">
        <v>9527</v>
      </c>
      <c r="B2194" s="162" t="s">
        <v>9528</v>
      </c>
      <c r="C2194" s="161" t="s">
        <v>5571</v>
      </c>
      <c r="D2194" s="163">
        <v>48.97</v>
      </c>
    </row>
    <row r="2195" spans="1:4" ht="18" customHeight="1" x14ac:dyDescent="0.3">
      <c r="A2195" s="161" t="s">
        <v>9529</v>
      </c>
      <c r="B2195" s="162" t="s">
        <v>9530</v>
      </c>
      <c r="C2195" s="161" t="s">
        <v>5571</v>
      </c>
      <c r="D2195" s="163">
        <v>53.22</v>
      </c>
    </row>
    <row r="2196" spans="1:4" ht="18" customHeight="1" x14ac:dyDescent="0.3">
      <c r="A2196" s="161" t="s">
        <v>9531</v>
      </c>
      <c r="B2196" s="162" t="s">
        <v>9532</v>
      </c>
      <c r="C2196" s="161" t="s">
        <v>5571</v>
      </c>
      <c r="D2196" s="163">
        <v>57.09</v>
      </c>
    </row>
    <row r="2197" spans="1:4" ht="18" customHeight="1" x14ac:dyDescent="0.3">
      <c r="A2197" s="161" t="s">
        <v>9533</v>
      </c>
      <c r="B2197" s="162" t="s">
        <v>9534</v>
      </c>
      <c r="C2197" s="161" t="s">
        <v>5571</v>
      </c>
      <c r="D2197" s="163">
        <v>4.74</v>
      </c>
    </row>
    <row r="2198" spans="1:4" ht="18" customHeight="1" x14ac:dyDescent="0.3">
      <c r="A2198" s="161" t="s">
        <v>9535</v>
      </c>
      <c r="B2198" s="162" t="s">
        <v>9536</v>
      </c>
      <c r="C2198" s="161" t="s">
        <v>5571</v>
      </c>
      <c r="D2198" s="163">
        <v>5.0999999999999996</v>
      </c>
    </row>
    <row r="2199" spans="1:4" ht="18" customHeight="1" x14ac:dyDescent="0.3">
      <c r="A2199" s="161" t="s">
        <v>9537</v>
      </c>
      <c r="B2199" s="162" t="s">
        <v>9538</v>
      </c>
      <c r="C2199" s="161" t="s">
        <v>5571</v>
      </c>
      <c r="D2199" s="163">
        <v>4.37</v>
      </c>
    </row>
    <row r="2200" spans="1:4" ht="18" customHeight="1" x14ac:dyDescent="0.3">
      <c r="A2200" s="161" t="s">
        <v>9539</v>
      </c>
      <c r="B2200" s="162" t="s">
        <v>9540</v>
      </c>
      <c r="C2200" s="161" t="s">
        <v>5571</v>
      </c>
      <c r="D2200" s="163">
        <v>6.84</v>
      </c>
    </row>
    <row r="2201" spans="1:4" ht="18" customHeight="1" x14ac:dyDescent="0.3">
      <c r="A2201" s="161" t="s">
        <v>9541</v>
      </c>
      <c r="B2201" s="162" t="s">
        <v>9542</v>
      </c>
      <c r="C2201" s="161" t="s">
        <v>5571</v>
      </c>
      <c r="D2201" s="163">
        <v>7.5</v>
      </c>
    </row>
    <row r="2202" spans="1:4" ht="18" customHeight="1" x14ac:dyDescent="0.3">
      <c r="A2202" s="161" t="s">
        <v>9543</v>
      </c>
      <c r="B2202" s="162" t="s">
        <v>9544</v>
      </c>
      <c r="C2202" s="161" t="s">
        <v>5571</v>
      </c>
      <c r="D2202" s="163">
        <v>8</v>
      </c>
    </row>
    <row r="2203" spans="1:4" ht="18" customHeight="1" x14ac:dyDescent="0.3">
      <c r="A2203" s="161" t="s">
        <v>9545</v>
      </c>
      <c r="B2203" s="162" t="s">
        <v>9546</v>
      </c>
      <c r="C2203" s="161" t="s">
        <v>5571</v>
      </c>
      <c r="D2203" s="163">
        <v>8.4499999999999993</v>
      </c>
    </row>
    <row r="2204" spans="1:4" ht="18" customHeight="1" x14ac:dyDescent="0.3">
      <c r="A2204" s="161" t="s">
        <v>9547</v>
      </c>
      <c r="B2204" s="162" t="s">
        <v>9548</v>
      </c>
      <c r="C2204" s="161" t="s">
        <v>5571</v>
      </c>
      <c r="D2204" s="163">
        <v>8.89</v>
      </c>
    </row>
    <row r="2205" spans="1:4" ht="18" customHeight="1" x14ac:dyDescent="0.3">
      <c r="A2205" s="161" t="s">
        <v>9549</v>
      </c>
      <c r="B2205" s="162" t="s">
        <v>9550</v>
      </c>
      <c r="C2205" s="161" t="s">
        <v>5571</v>
      </c>
      <c r="D2205" s="163">
        <v>9.31</v>
      </c>
    </row>
    <row r="2206" spans="1:4" ht="18" customHeight="1" x14ac:dyDescent="0.3">
      <c r="A2206" s="161" t="s">
        <v>9551</v>
      </c>
      <c r="B2206" s="162" t="s">
        <v>9552</v>
      </c>
      <c r="C2206" s="161" t="s">
        <v>5571</v>
      </c>
      <c r="D2206" s="163">
        <v>9.92</v>
      </c>
    </row>
    <row r="2207" spans="1:4" ht="18" customHeight="1" x14ac:dyDescent="0.3">
      <c r="A2207" s="161" t="s">
        <v>9553</v>
      </c>
      <c r="B2207" s="162" t="s">
        <v>9554</v>
      </c>
      <c r="C2207" s="161" t="s">
        <v>5571</v>
      </c>
      <c r="D2207" s="163">
        <v>10.42</v>
      </c>
    </row>
    <row r="2208" spans="1:4" ht="18" customHeight="1" x14ac:dyDescent="0.3">
      <c r="A2208" s="161" t="s">
        <v>9555</v>
      </c>
      <c r="B2208" s="162" t="s">
        <v>9556</v>
      </c>
      <c r="C2208" s="161" t="s">
        <v>5571</v>
      </c>
      <c r="D2208" s="163">
        <v>10.95</v>
      </c>
    </row>
    <row r="2209" spans="1:4" ht="18" customHeight="1" x14ac:dyDescent="0.3">
      <c r="A2209" s="161" t="s">
        <v>9557</v>
      </c>
      <c r="B2209" s="162" t="s">
        <v>9558</v>
      </c>
      <c r="C2209" s="161" t="s">
        <v>5571</v>
      </c>
      <c r="D2209" s="163">
        <v>11.84</v>
      </c>
    </row>
    <row r="2210" spans="1:4" ht="18" customHeight="1" x14ac:dyDescent="0.3">
      <c r="A2210" s="161" t="s">
        <v>9559</v>
      </c>
      <c r="B2210" s="162" t="s">
        <v>9560</v>
      </c>
      <c r="C2210" s="161" t="s">
        <v>5571</v>
      </c>
      <c r="D2210" s="163">
        <v>13.53</v>
      </c>
    </row>
    <row r="2211" spans="1:4" ht="18" customHeight="1" x14ac:dyDescent="0.3">
      <c r="A2211" s="161" t="s">
        <v>9561</v>
      </c>
      <c r="B2211" s="162" t="s">
        <v>9562</v>
      </c>
      <c r="C2211" s="161" t="s">
        <v>5571</v>
      </c>
      <c r="D2211" s="163">
        <v>16.190000000000001</v>
      </c>
    </row>
    <row r="2212" spans="1:4" ht="18" customHeight="1" x14ac:dyDescent="0.3">
      <c r="A2212" s="161" t="s">
        <v>9563</v>
      </c>
      <c r="B2212" s="162" t="s">
        <v>9564</v>
      </c>
      <c r="C2212" s="161" t="s">
        <v>5571</v>
      </c>
      <c r="D2212" s="163">
        <v>5.48</v>
      </c>
    </row>
    <row r="2213" spans="1:4" ht="18" customHeight="1" x14ac:dyDescent="0.3">
      <c r="A2213" s="161" t="s">
        <v>9565</v>
      </c>
      <c r="B2213" s="162" t="s">
        <v>9566</v>
      </c>
      <c r="C2213" s="161" t="s">
        <v>5571</v>
      </c>
      <c r="D2213" s="163">
        <v>5.84</v>
      </c>
    </row>
    <row r="2214" spans="1:4" ht="18" customHeight="1" x14ac:dyDescent="0.3">
      <c r="A2214" s="161" t="s">
        <v>9567</v>
      </c>
      <c r="B2214" s="162" t="s">
        <v>9568</v>
      </c>
      <c r="C2214" s="161" t="s">
        <v>5571</v>
      </c>
      <c r="D2214" s="163">
        <v>6.28</v>
      </c>
    </row>
    <row r="2215" spans="1:4" ht="18" customHeight="1" x14ac:dyDescent="0.3">
      <c r="A2215" s="161" t="s">
        <v>9569</v>
      </c>
      <c r="B2215" s="162" t="s">
        <v>9570</v>
      </c>
      <c r="C2215" s="161" t="s">
        <v>5571</v>
      </c>
      <c r="D2215" s="163">
        <v>5.33</v>
      </c>
    </row>
    <row r="2216" spans="1:4" ht="18" customHeight="1" x14ac:dyDescent="0.3">
      <c r="A2216" s="161" t="s">
        <v>9571</v>
      </c>
      <c r="B2216" s="162" t="s">
        <v>9572</v>
      </c>
      <c r="C2216" s="161" t="s">
        <v>5571</v>
      </c>
      <c r="D2216" s="163">
        <v>5.4</v>
      </c>
    </row>
    <row r="2217" spans="1:4" ht="18" customHeight="1" x14ac:dyDescent="0.3">
      <c r="A2217" s="161" t="s">
        <v>9573</v>
      </c>
      <c r="B2217" s="162" t="s">
        <v>9574</v>
      </c>
      <c r="C2217" s="161" t="s">
        <v>5571</v>
      </c>
      <c r="D2217" s="163">
        <v>6.08</v>
      </c>
    </row>
    <row r="2218" spans="1:4" ht="18" customHeight="1" x14ac:dyDescent="0.3">
      <c r="A2218" s="161" t="s">
        <v>9575</v>
      </c>
      <c r="B2218" s="162" t="s">
        <v>9576</v>
      </c>
      <c r="C2218" s="161" t="s">
        <v>5571</v>
      </c>
      <c r="D2218" s="163">
        <v>6.52</v>
      </c>
    </row>
    <row r="2219" spans="1:4" ht="18" customHeight="1" x14ac:dyDescent="0.3">
      <c r="A2219" s="161" t="s">
        <v>9577</v>
      </c>
      <c r="B2219" s="162" t="s">
        <v>9578</v>
      </c>
      <c r="C2219" s="161" t="s">
        <v>5571</v>
      </c>
      <c r="D2219" s="163">
        <v>6.95</v>
      </c>
    </row>
    <row r="2220" spans="1:4" ht="18" customHeight="1" x14ac:dyDescent="0.3">
      <c r="A2220" s="161" t="s">
        <v>9579</v>
      </c>
      <c r="B2220" s="162" t="s">
        <v>9580</v>
      </c>
      <c r="C2220" s="161" t="s">
        <v>5571</v>
      </c>
      <c r="D2220" s="163">
        <v>7.47</v>
      </c>
    </row>
    <row r="2221" spans="1:4" ht="18" customHeight="1" x14ac:dyDescent="0.3">
      <c r="A2221" s="161" t="s">
        <v>9581</v>
      </c>
      <c r="B2221" s="162" t="s">
        <v>9582</v>
      </c>
      <c r="C2221" s="161" t="s">
        <v>5571</v>
      </c>
      <c r="D2221" s="163">
        <v>7.98</v>
      </c>
    </row>
    <row r="2222" spans="1:4" ht="18" customHeight="1" x14ac:dyDescent="0.3">
      <c r="A2222" s="161" t="s">
        <v>9583</v>
      </c>
      <c r="B2222" s="162" t="s">
        <v>9584</v>
      </c>
      <c r="C2222" s="161" t="s">
        <v>5571</v>
      </c>
      <c r="D2222" s="163">
        <v>8.76</v>
      </c>
    </row>
    <row r="2223" spans="1:4" ht="18" customHeight="1" x14ac:dyDescent="0.3">
      <c r="A2223" s="161" t="s">
        <v>9585</v>
      </c>
      <c r="B2223" s="162" t="s">
        <v>9586</v>
      </c>
      <c r="C2223" s="161" t="s">
        <v>5571</v>
      </c>
      <c r="D2223" s="163">
        <v>9.4499999999999993</v>
      </c>
    </row>
    <row r="2224" spans="1:4" ht="18" customHeight="1" x14ac:dyDescent="0.3">
      <c r="A2224" s="161" t="s">
        <v>9587</v>
      </c>
      <c r="B2224" s="162" t="s">
        <v>9588</v>
      </c>
      <c r="C2224" s="161" t="s">
        <v>5571</v>
      </c>
      <c r="D2224" s="163">
        <v>10.1</v>
      </c>
    </row>
    <row r="2225" spans="1:4" ht="18" customHeight="1" x14ac:dyDescent="0.3">
      <c r="A2225" s="161" t="s">
        <v>9589</v>
      </c>
      <c r="B2225" s="162" t="s">
        <v>9590</v>
      </c>
      <c r="C2225" s="161" t="s">
        <v>5571</v>
      </c>
      <c r="D2225" s="163">
        <v>10.8</v>
      </c>
    </row>
    <row r="2226" spans="1:4" ht="18" customHeight="1" x14ac:dyDescent="0.3">
      <c r="A2226" s="161" t="s">
        <v>9591</v>
      </c>
      <c r="B2226" s="162" t="s">
        <v>9592</v>
      </c>
      <c r="C2226" s="161" t="s">
        <v>5571</v>
      </c>
      <c r="D2226" s="163">
        <v>13.14</v>
      </c>
    </row>
    <row r="2227" spans="1:4" ht="18" customHeight="1" x14ac:dyDescent="0.3">
      <c r="A2227" s="161" t="s">
        <v>9593</v>
      </c>
      <c r="B2227" s="162" t="s">
        <v>9594</v>
      </c>
      <c r="C2227" s="161" t="s">
        <v>5571</v>
      </c>
      <c r="D2227" s="163">
        <v>15.18</v>
      </c>
    </row>
    <row r="2228" spans="1:4" ht="18" customHeight="1" x14ac:dyDescent="0.3">
      <c r="A2228" s="161" t="s">
        <v>9595</v>
      </c>
      <c r="B2228" s="162" t="s">
        <v>9596</v>
      </c>
      <c r="C2228" s="161" t="s">
        <v>5571</v>
      </c>
      <c r="D2228" s="163">
        <v>17.78</v>
      </c>
    </row>
    <row r="2229" spans="1:4" ht="18" customHeight="1" x14ac:dyDescent="0.3">
      <c r="A2229" s="161" t="s">
        <v>9597</v>
      </c>
      <c r="B2229" s="162" t="s">
        <v>9598</v>
      </c>
      <c r="C2229" s="161" t="s">
        <v>5571</v>
      </c>
      <c r="D2229" s="163">
        <v>20.52</v>
      </c>
    </row>
    <row r="2230" spans="1:4" ht="18" customHeight="1" x14ac:dyDescent="0.3">
      <c r="A2230" s="161" t="s">
        <v>9599</v>
      </c>
      <c r="B2230" s="162" t="s">
        <v>9600</v>
      </c>
      <c r="C2230" s="161" t="s">
        <v>5571</v>
      </c>
      <c r="D2230" s="163">
        <v>23.74</v>
      </c>
    </row>
    <row r="2231" spans="1:4" ht="18" customHeight="1" x14ac:dyDescent="0.3">
      <c r="A2231" s="161" t="s">
        <v>9601</v>
      </c>
      <c r="B2231" s="162" t="s">
        <v>9602</v>
      </c>
      <c r="C2231" s="161" t="s">
        <v>5571</v>
      </c>
      <c r="D2231" s="163">
        <v>28.1</v>
      </c>
    </row>
    <row r="2232" spans="1:4" ht="18" customHeight="1" x14ac:dyDescent="0.3">
      <c r="A2232" s="161" t="s">
        <v>9603</v>
      </c>
      <c r="B2232" s="162" t="s">
        <v>9604</v>
      </c>
      <c r="C2232" s="161" t="s">
        <v>5571</v>
      </c>
      <c r="D2232" s="163">
        <v>32.520000000000003</v>
      </c>
    </row>
    <row r="2233" spans="1:4" ht="18" customHeight="1" x14ac:dyDescent="0.3">
      <c r="A2233" s="161" t="s">
        <v>9605</v>
      </c>
      <c r="B2233" s="162" t="s">
        <v>9606</v>
      </c>
      <c r="C2233" s="161" t="s">
        <v>5571</v>
      </c>
      <c r="D2233" s="163">
        <v>37.590000000000003</v>
      </c>
    </row>
    <row r="2234" spans="1:4" ht="18" customHeight="1" x14ac:dyDescent="0.3">
      <c r="A2234" s="161" t="s">
        <v>9607</v>
      </c>
      <c r="B2234" s="162" t="s">
        <v>9608</v>
      </c>
      <c r="C2234" s="161" t="s">
        <v>5571</v>
      </c>
      <c r="D2234" s="163">
        <v>41.04</v>
      </c>
    </row>
    <row r="2235" spans="1:4" ht="18" customHeight="1" x14ac:dyDescent="0.3">
      <c r="A2235" s="161" t="s">
        <v>9609</v>
      </c>
      <c r="B2235" s="162" t="s">
        <v>9610</v>
      </c>
      <c r="C2235" s="161" t="s">
        <v>5571</v>
      </c>
      <c r="D2235" s="163">
        <v>45.3</v>
      </c>
    </row>
    <row r="2236" spans="1:4" ht="18" customHeight="1" x14ac:dyDescent="0.3">
      <c r="A2236" s="161" t="s">
        <v>9611</v>
      </c>
      <c r="B2236" s="162" t="s">
        <v>9612</v>
      </c>
      <c r="C2236" s="161" t="s">
        <v>5571</v>
      </c>
      <c r="D2236" s="163">
        <v>4.42</v>
      </c>
    </row>
    <row r="2237" spans="1:4" ht="18" customHeight="1" x14ac:dyDescent="0.3">
      <c r="A2237" s="161" t="s">
        <v>9613</v>
      </c>
      <c r="B2237" s="162" t="s">
        <v>9614</v>
      </c>
      <c r="C2237" s="161" t="s">
        <v>5571</v>
      </c>
      <c r="D2237" s="163">
        <v>4.7</v>
      </c>
    </row>
    <row r="2238" spans="1:4" ht="18" customHeight="1" x14ac:dyDescent="0.3">
      <c r="A2238" s="161" t="s">
        <v>9615</v>
      </c>
      <c r="B2238" s="162" t="s">
        <v>9616</v>
      </c>
      <c r="C2238" s="161" t="s">
        <v>5571</v>
      </c>
      <c r="D2238" s="163">
        <v>5</v>
      </c>
    </row>
    <row r="2239" spans="1:4" ht="18" customHeight="1" x14ac:dyDescent="0.3">
      <c r="A2239" s="161" t="s">
        <v>9617</v>
      </c>
      <c r="B2239" s="162" t="s">
        <v>9618</v>
      </c>
      <c r="C2239" s="161" t="s">
        <v>5571</v>
      </c>
      <c r="D2239" s="163">
        <v>4.3600000000000003</v>
      </c>
    </row>
    <row r="2240" spans="1:4" ht="18" customHeight="1" x14ac:dyDescent="0.3">
      <c r="A2240" s="161" t="s">
        <v>9619</v>
      </c>
      <c r="B2240" s="162" t="s">
        <v>9620</v>
      </c>
      <c r="C2240" s="161" t="s">
        <v>5571</v>
      </c>
      <c r="D2240" s="163">
        <v>5.39</v>
      </c>
    </row>
    <row r="2241" spans="1:4" ht="18" customHeight="1" x14ac:dyDescent="0.3">
      <c r="A2241" s="161" t="s">
        <v>9621</v>
      </c>
      <c r="B2241" s="162" t="s">
        <v>9622</v>
      </c>
      <c r="C2241" s="161" t="s">
        <v>5571</v>
      </c>
      <c r="D2241" s="163">
        <v>6.05</v>
      </c>
    </row>
    <row r="2242" spans="1:4" ht="18" customHeight="1" x14ac:dyDescent="0.3">
      <c r="A2242" s="161" t="s">
        <v>9623</v>
      </c>
      <c r="B2242" s="162" t="s">
        <v>9624</v>
      </c>
      <c r="C2242" s="161" t="s">
        <v>5571</v>
      </c>
      <c r="D2242" s="163">
        <v>6.48</v>
      </c>
    </row>
    <row r="2243" spans="1:4" ht="18" customHeight="1" x14ac:dyDescent="0.3">
      <c r="A2243" s="161" t="s">
        <v>9625</v>
      </c>
      <c r="B2243" s="162" t="s">
        <v>9626</v>
      </c>
      <c r="C2243" s="161" t="s">
        <v>5571</v>
      </c>
      <c r="D2243" s="163">
        <v>6.88</v>
      </c>
    </row>
    <row r="2244" spans="1:4" ht="18" customHeight="1" x14ac:dyDescent="0.3">
      <c r="A2244" s="161" t="s">
        <v>9627</v>
      </c>
      <c r="B2244" s="162" t="s">
        <v>9628</v>
      </c>
      <c r="C2244" s="161" t="s">
        <v>5571</v>
      </c>
      <c r="D2244" s="163">
        <v>7.25</v>
      </c>
    </row>
    <row r="2245" spans="1:4" ht="18" customHeight="1" x14ac:dyDescent="0.3">
      <c r="A2245" s="161" t="s">
        <v>9629</v>
      </c>
      <c r="B2245" s="162" t="s">
        <v>9630</v>
      </c>
      <c r="C2245" s="161" t="s">
        <v>5571</v>
      </c>
      <c r="D2245" s="163">
        <v>7.68</v>
      </c>
    </row>
    <row r="2246" spans="1:4" ht="18" customHeight="1" x14ac:dyDescent="0.3">
      <c r="A2246" s="161" t="s">
        <v>9631</v>
      </c>
      <c r="B2246" s="162" t="s">
        <v>9632</v>
      </c>
      <c r="C2246" s="161" t="s">
        <v>5571</v>
      </c>
      <c r="D2246" s="163">
        <v>8.36</v>
      </c>
    </row>
    <row r="2247" spans="1:4" ht="18" customHeight="1" x14ac:dyDescent="0.3">
      <c r="A2247" s="161" t="s">
        <v>9633</v>
      </c>
      <c r="B2247" s="162" t="s">
        <v>9634</v>
      </c>
      <c r="C2247" s="161" t="s">
        <v>5571</v>
      </c>
      <c r="D2247" s="163">
        <v>8.77</v>
      </c>
    </row>
    <row r="2248" spans="1:4" ht="18" customHeight="1" x14ac:dyDescent="0.3">
      <c r="A2248" s="161" t="s">
        <v>9635</v>
      </c>
      <c r="B2248" s="162" t="s">
        <v>9636</v>
      </c>
      <c r="C2248" s="161" t="s">
        <v>5571</v>
      </c>
      <c r="D2248" s="163">
        <v>9.19</v>
      </c>
    </row>
    <row r="2249" spans="1:4" ht="18" customHeight="1" x14ac:dyDescent="0.3">
      <c r="A2249" s="161" t="s">
        <v>9637</v>
      </c>
      <c r="B2249" s="162" t="s">
        <v>9638</v>
      </c>
      <c r="C2249" s="161" t="s">
        <v>5571</v>
      </c>
      <c r="D2249" s="163">
        <v>9.6199999999999992</v>
      </c>
    </row>
    <row r="2250" spans="1:4" ht="18" customHeight="1" x14ac:dyDescent="0.3">
      <c r="A2250" s="161" t="s">
        <v>9639</v>
      </c>
      <c r="B2250" s="162" t="s">
        <v>9640</v>
      </c>
      <c r="C2250" s="161" t="s">
        <v>5571</v>
      </c>
      <c r="D2250" s="163">
        <v>10.44</v>
      </c>
    </row>
    <row r="2251" spans="1:4" ht="18" customHeight="1" x14ac:dyDescent="0.3">
      <c r="A2251" s="161" t="s">
        <v>9641</v>
      </c>
      <c r="B2251" s="162" t="s">
        <v>9642</v>
      </c>
      <c r="C2251" s="161" t="s">
        <v>5571</v>
      </c>
      <c r="D2251" s="163">
        <v>11.31</v>
      </c>
    </row>
    <row r="2252" spans="1:4" ht="18" customHeight="1" x14ac:dyDescent="0.3">
      <c r="A2252" s="161" t="s">
        <v>9643</v>
      </c>
      <c r="B2252" s="162" t="s">
        <v>9644</v>
      </c>
      <c r="C2252" s="161" t="s">
        <v>5571</v>
      </c>
      <c r="D2252" s="163">
        <v>12.85</v>
      </c>
    </row>
    <row r="2253" spans="1:4" ht="18" customHeight="1" x14ac:dyDescent="0.3">
      <c r="A2253" s="161" t="s">
        <v>9645</v>
      </c>
      <c r="B2253" s="162" t="s">
        <v>9646</v>
      </c>
      <c r="C2253" s="161" t="s">
        <v>5571</v>
      </c>
      <c r="D2253" s="163">
        <v>14.64</v>
      </c>
    </row>
    <row r="2254" spans="1:4" ht="18" customHeight="1" x14ac:dyDescent="0.3">
      <c r="A2254" s="161" t="s">
        <v>9647</v>
      </c>
      <c r="B2254" s="162" t="s">
        <v>9648</v>
      </c>
      <c r="C2254" s="161" t="s">
        <v>5571</v>
      </c>
      <c r="D2254" s="163">
        <v>16.52</v>
      </c>
    </row>
    <row r="2255" spans="1:4" ht="18" customHeight="1" x14ac:dyDescent="0.3">
      <c r="A2255" s="161" t="s">
        <v>9649</v>
      </c>
      <c r="B2255" s="162" t="s">
        <v>9650</v>
      </c>
      <c r="C2255" s="161" t="s">
        <v>5571</v>
      </c>
      <c r="D2255" s="163">
        <v>19.02</v>
      </c>
    </row>
    <row r="2256" spans="1:4" ht="18" customHeight="1" x14ac:dyDescent="0.3">
      <c r="A2256" s="161" t="s">
        <v>9651</v>
      </c>
      <c r="B2256" s="162" t="s">
        <v>9652</v>
      </c>
      <c r="C2256" s="161" t="s">
        <v>5571</v>
      </c>
      <c r="D2256" s="163">
        <v>21.21</v>
      </c>
    </row>
    <row r="2257" spans="1:4" ht="18" customHeight="1" x14ac:dyDescent="0.3">
      <c r="A2257" s="161" t="s">
        <v>9653</v>
      </c>
      <c r="B2257" s="162" t="s">
        <v>9654</v>
      </c>
      <c r="C2257" s="161" t="s">
        <v>5571</v>
      </c>
      <c r="D2257" s="163">
        <v>24.02</v>
      </c>
    </row>
    <row r="2258" spans="1:4" ht="18" customHeight="1" x14ac:dyDescent="0.3">
      <c r="A2258" s="161" t="s">
        <v>9655</v>
      </c>
      <c r="B2258" s="162" t="s">
        <v>9656</v>
      </c>
      <c r="C2258" s="161" t="s">
        <v>5571</v>
      </c>
      <c r="D2258" s="163">
        <v>26.91</v>
      </c>
    </row>
    <row r="2259" spans="1:4" ht="18" customHeight="1" x14ac:dyDescent="0.3">
      <c r="A2259" s="161" t="s">
        <v>9657</v>
      </c>
      <c r="B2259" s="162" t="s">
        <v>9658</v>
      </c>
      <c r="C2259" s="161" t="s">
        <v>5571</v>
      </c>
      <c r="D2259" s="163">
        <v>30.33</v>
      </c>
    </row>
    <row r="2260" spans="1:4" ht="18" customHeight="1" x14ac:dyDescent="0.3">
      <c r="A2260" s="161" t="s">
        <v>9659</v>
      </c>
      <c r="B2260" s="162" t="s">
        <v>9660</v>
      </c>
      <c r="C2260" s="161" t="s">
        <v>5571</v>
      </c>
      <c r="D2260" s="163">
        <v>34.409999999999997</v>
      </c>
    </row>
    <row r="2261" spans="1:4" ht="18" customHeight="1" x14ac:dyDescent="0.3">
      <c r="A2261" s="161" t="s">
        <v>9661</v>
      </c>
      <c r="B2261" s="162" t="s">
        <v>9662</v>
      </c>
      <c r="C2261" s="161" t="s">
        <v>5571</v>
      </c>
      <c r="D2261" s="163">
        <v>38.11</v>
      </c>
    </row>
    <row r="2262" spans="1:4" ht="18" customHeight="1" x14ac:dyDescent="0.3">
      <c r="A2262" s="161" t="s">
        <v>9663</v>
      </c>
      <c r="B2262" s="162" t="s">
        <v>9664</v>
      </c>
      <c r="C2262" s="161" t="s">
        <v>5571</v>
      </c>
      <c r="D2262" s="163">
        <v>42.81</v>
      </c>
    </row>
    <row r="2263" spans="1:4" ht="18" customHeight="1" x14ac:dyDescent="0.3">
      <c r="A2263" s="161" t="s">
        <v>9665</v>
      </c>
      <c r="B2263" s="162" t="s">
        <v>9666</v>
      </c>
      <c r="C2263" s="161" t="s">
        <v>5571</v>
      </c>
      <c r="D2263" s="163">
        <v>46.1</v>
      </c>
    </row>
    <row r="2264" spans="1:4" ht="18" customHeight="1" x14ac:dyDescent="0.3">
      <c r="A2264" s="161" t="s">
        <v>9667</v>
      </c>
      <c r="B2264" s="162" t="s">
        <v>9668</v>
      </c>
      <c r="C2264" s="161" t="s">
        <v>5571</v>
      </c>
      <c r="D2264" s="163">
        <v>49.01</v>
      </c>
    </row>
    <row r="2265" spans="1:4" ht="18" customHeight="1" x14ac:dyDescent="0.3">
      <c r="A2265" s="161" t="s">
        <v>9669</v>
      </c>
      <c r="B2265" s="162" t="s">
        <v>9670</v>
      </c>
      <c r="C2265" s="161" t="s">
        <v>5571</v>
      </c>
      <c r="D2265" s="163">
        <v>4.0599999999999996</v>
      </c>
    </row>
    <row r="2266" spans="1:4" ht="18" customHeight="1" x14ac:dyDescent="0.3">
      <c r="A2266" s="161" t="s">
        <v>9671</v>
      </c>
      <c r="B2266" s="162" t="s">
        <v>9672</v>
      </c>
      <c r="C2266" s="161" t="s">
        <v>5571</v>
      </c>
      <c r="D2266" s="163">
        <v>4.53</v>
      </c>
    </row>
    <row r="2267" spans="1:4" ht="18" customHeight="1" x14ac:dyDescent="0.3">
      <c r="A2267" s="161" t="s">
        <v>9673</v>
      </c>
      <c r="B2267" s="162" t="s">
        <v>9674</v>
      </c>
      <c r="C2267" s="161" t="s">
        <v>5571</v>
      </c>
      <c r="D2267" s="163">
        <v>5.01</v>
      </c>
    </row>
    <row r="2268" spans="1:4" ht="18" customHeight="1" x14ac:dyDescent="0.3">
      <c r="A2268" s="161" t="s">
        <v>9675</v>
      </c>
      <c r="B2268" s="162" t="s">
        <v>9676</v>
      </c>
      <c r="C2268" s="161" t="s">
        <v>5571</v>
      </c>
      <c r="D2268" s="163">
        <v>3.79</v>
      </c>
    </row>
    <row r="2269" spans="1:4" ht="18" customHeight="1" x14ac:dyDescent="0.3">
      <c r="A2269" s="161" t="s">
        <v>9677</v>
      </c>
      <c r="B2269" s="162" t="s">
        <v>9678</v>
      </c>
      <c r="C2269" s="161" t="s">
        <v>5571</v>
      </c>
      <c r="D2269" s="163">
        <v>11.92</v>
      </c>
    </row>
    <row r="2270" spans="1:4" ht="18" customHeight="1" x14ac:dyDescent="0.3">
      <c r="A2270" s="161" t="s">
        <v>9679</v>
      </c>
      <c r="B2270" s="162" t="s">
        <v>9680</v>
      </c>
      <c r="C2270" s="161" t="s">
        <v>5571</v>
      </c>
      <c r="D2270" s="163">
        <v>12.14</v>
      </c>
    </row>
    <row r="2271" spans="1:4" ht="18" customHeight="1" x14ac:dyDescent="0.3">
      <c r="A2271" s="161" t="s">
        <v>9681</v>
      </c>
      <c r="B2271" s="162" t="s">
        <v>9682</v>
      </c>
      <c r="C2271" s="161" t="s">
        <v>5571</v>
      </c>
      <c r="D2271" s="163">
        <v>12.36</v>
      </c>
    </row>
    <row r="2272" spans="1:4" ht="18" customHeight="1" x14ac:dyDescent="0.3">
      <c r="A2272" s="161" t="s">
        <v>9683</v>
      </c>
      <c r="B2272" s="162" t="s">
        <v>9684</v>
      </c>
      <c r="C2272" s="161" t="s">
        <v>5571</v>
      </c>
      <c r="D2272" s="163">
        <v>12.6</v>
      </c>
    </row>
    <row r="2273" spans="1:4" ht="18" customHeight="1" x14ac:dyDescent="0.3">
      <c r="A2273" s="161" t="s">
        <v>9685</v>
      </c>
      <c r="B2273" s="162" t="s">
        <v>9686</v>
      </c>
      <c r="C2273" s="161" t="s">
        <v>5571</v>
      </c>
      <c r="D2273" s="163">
        <v>12.85</v>
      </c>
    </row>
    <row r="2274" spans="1:4" ht="18" customHeight="1" x14ac:dyDescent="0.3">
      <c r="A2274" s="161" t="s">
        <v>9687</v>
      </c>
      <c r="B2274" s="162" t="s">
        <v>9688</v>
      </c>
      <c r="C2274" s="161" t="s">
        <v>5571</v>
      </c>
      <c r="D2274" s="163">
        <v>12.98</v>
      </c>
    </row>
    <row r="2275" spans="1:4" ht="18" customHeight="1" x14ac:dyDescent="0.3">
      <c r="A2275" s="161" t="s">
        <v>9689</v>
      </c>
      <c r="B2275" s="162" t="s">
        <v>9690</v>
      </c>
      <c r="C2275" s="161" t="s">
        <v>5571</v>
      </c>
      <c r="D2275" s="163">
        <v>7.98</v>
      </c>
    </row>
    <row r="2276" spans="1:4" ht="18" customHeight="1" x14ac:dyDescent="0.3">
      <c r="A2276" s="161" t="s">
        <v>9691</v>
      </c>
      <c r="B2276" s="162" t="s">
        <v>9692</v>
      </c>
      <c r="C2276" s="161" t="s">
        <v>5571</v>
      </c>
      <c r="D2276" s="163">
        <v>8.0500000000000007</v>
      </c>
    </row>
    <row r="2277" spans="1:4" ht="18" customHeight="1" x14ac:dyDescent="0.3">
      <c r="A2277" s="161" t="s">
        <v>9693</v>
      </c>
      <c r="B2277" s="162" t="s">
        <v>9694</v>
      </c>
      <c r="C2277" s="161" t="s">
        <v>5571</v>
      </c>
      <c r="D2277" s="163">
        <v>8.11</v>
      </c>
    </row>
    <row r="2278" spans="1:4" ht="9" customHeight="1" x14ac:dyDescent="0.3">
      <c r="A2278" s="161" t="s">
        <v>9695</v>
      </c>
      <c r="B2278" s="162" t="s">
        <v>9696</v>
      </c>
      <c r="C2278" s="161" t="s">
        <v>5571</v>
      </c>
      <c r="D2278" s="163">
        <v>8.18</v>
      </c>
    </row>
    <row r="2279" spans="1:4" ht="9" customHeight="1" x14ac:dyDescent="0.3">
      <c r="A2279" s="161" t="s">
        <v>9697</v>
      </c>
      <c r="B2279" s="162" t="s">
        <v>9698</v>
      </c>
      <c r="C2279" s="161" t="s">
        <v>5571</v>
      </c>
      <c r="D2279" s="163">
        <v>8.26</v>
      </c>
    </row>
    <row r="2280" spans="1:4" ht="9" customHeight="1" x14ac:dyDescent="0.3">
      <c r="A2280" s="161" t="s">
        <v>9699</v>
      </c>
      <c r="B2280" s="162" t="s">
        <v>9700</v>
      </c>
      <c r="C2280" s="161" t="s">
        <v>5571</v>
      </c>
      <c r="D2280" s="163">
        <v>8.2899999999999991</v>
      </c>
    </row>
    <row r="2281" spans="1:4" ht="9" customHeight="1" x14ac:dyDescent="0.3">
      <c r="A2281" s="161" t="s">
        <v>9701</v>
      </c>
      <c r="B2281" s="162" t="s">
        <v>9702</v>
      </c>
      <c r="C2281" s="161" t="s">
        <v>5571</v>
      </c>
      <c r="D2281" s="163">
        <v>10.57</v>
      </c>
    </row>
    <row r="2282" spans="1:4" ht="9" customHeight="1" x14ac:dyDescent="0.3">
      <c r="A2282" s="161" t="s">
        <v>9703</v>
      </c>
      <c r="B2282" s="162" t="s">
        <v>9704</v>
      </c>
      <c r="C2282" s="161" t="s">
        <v>5571</v>
      </c>
      <c r="D2282" s="163">
        <v>10.63</v>
      </c>
    </row>
    <row r="2283" spans="1:4" ht="9" customHeight="1" x14ac:dyDescent="0.3">
      <c r="A2283" s="161" t="s">
        <v>9705</v>
      </c>
      <c r="B2283" s="162" t="s">
        <v>9706</v>
      </c>
      <c r="C2283" s="161" t="s">
        <v>5571</v>
      </c>
      <c r="D2283" s="163">
        <v>10.69</v>
      </c>
    </row>
    <row r="2284" spans="1:4" ht="9" customHeight="1" x14ac:dyDescent="0.3">
      <c r="A2284" s="161" t="s">
        <v>9707</v>
      </c>
      <c r="B2284" s="162" t="s">
        <v>9708</v>
      </c>
      <c r="C2284" s="161" t="s">
        <v>5571</v>
      </c>
      <c r="D2284" s="163">
        <v>10.76</v>
      </c>
    </row>
    <row r="2285" spans="1:4" ht="9" customHeight="1" x14ac:dyDescent="0.3">
      <c r="A2285" s="161" t="s">
        <v>9709</v>
      </c>
      <c r="B2285" s="162" t="s">
        <v>9710</v>
      </c>
      <c r="C2285" s="161" t="s">
        <v>5571</v>
      </c>
      <c r="D2285" s="163">
        <v>10.83</v>
      </c>
    </row>
    <row r="2286" spans="1:4" ht="9" customHeight="1" x14ac:dyDescent="0.3">
      <c r="A2286" s="161" t="s">
        <v>9711</v>
      </c>
      <c r="B2286" s="162" t="s">
        <v>9712</v>
      </c>
      <c r="C2286" s="161" t="s">
        <v>5571</v>
      </c>
      <c r="D2286" s="163">
        <v>10.87</v>
      </c>
    </row>
    <row r="2287" spans="1:4" ht="9" customHeight="1" x14ac:dyDescent="0.3">
      <c r="A2287" s="161" t="s">
        <v>9713</v>
      </c>
      <c r="B2287" s="162" t="s">
        <v>9714</v>
      </c>
      <c r="C2287" s="161" t="s">
        <v>5571</v>
      </c>
      <c r="D2287" s="163">
        <v>10.46</v>
      </c>
    </row>
    <row r="2288" spans="1:4" ht="9" customHeight="1" x14ac:dyDescent="0.3">
      <c r="A2288" s="161" t="s">
        <v>9715</v>
      </c>
      <c r="B2288" s="162" t="s">
        <v>9716</v>
      </c>
      <c r="C2288" s="161" t="s">
        <v>5571</v>
      </c>
      <c r="D2288" s="163">
        <v>10.59</v>
      </c>
    </row>
    <row r="2289" spans="1:4" ht="9" customHeight="1" x14ac:dyDescent="0.3">
      <c r="A2289" s="161" t="s">
        <v>9717</v>
      </c>
      <c r="B2289" s="162" t="s">
        <v>9718</v>
      </c>
      <c r="C2289" s="161" t="s">
        <v>5571</v>
      </c>
      <c r="D2289" s="163">
        <v>10.73</v>
      </c>
    </row>
    <row r="2290" spans="1:4" ht="9" customHeight="1" x14ac:dyDescent="0.3">
      <c r="A2290" s="161" t="s">
        <v>9719</v>
      </c>
      <c r="B2290" s="162" t="s">
        <v>9720</v>
      </c>
      <c r="C2290" s="161" t="s">
        <v>5571</v>
      </c>
      <c r="D2290" s="163">
        <v>10.88</v>
      </c>
    </row>
    <row r="2291" spans="1:4" ht="9" customHeight="1" x14ac:dyDescent="0.3">
      <c r="A2291" s="161" t="s">
        <v>9721</v>
      </c>
      <c r="B2291" s="162" t="s">
        <v>9722</v>
      </c>
      <c r="C2291" s="161" t="s">
        <v>5571</v>
      </c>
      <c r="D2291" s="163">
        <v>11.03</v>
      </c>
    </row>
    <row r="2292" spans="1:4" ht="9" customHeight="1" x14ac:dyDescent="0.3">
      <c r="A2292" s="161" t="s">
        <v>9723</v>
      </c>
      <c r="B2292" s="162" t="s">
        <v>9724</v>
      </c>
      <c r="C2292" s="161" t="s">
        <v>5571</v>
      </c>
      <c r="D2292" s="163">
        <v>11.12</v>
      </c>
    </row>
    <row r="2293" spans="1:4" ht="9" customHeight="1" x14ac:dyDescent="0.3">
      <c r="A2293" s="161" t="s">
        <v>9725</v>
      </c>
      <c r="B2293" s="162" t="s">
        <v>9726</v>
      </c>
      <c r="C2293" s="161" t="s">
        <v>5571</v>
      </c>
      <c r="D2293" s="163">
        <v>13.22</v>
      </c>
    </row>
    <row r="2294" spans="1:4" ht="9" customHeight="1" x14ac:dyDescent="0.3">
      <c r="A2294" s="161" t="s">
        <v>9727</v>
      </c>
      <c r="B2294" s="162" t="s">
        <v>9728</v>
      </c>
      <c r="C2294" s="161" t="s">
        <v>5571</v>
      </c>
      <c r="D2294" s="163">
        <v>13.28</v>
      </c>
    </row>
    <row r="2295" spans="1:4" ht="9" customHeight="1" x14ac:dyDescent="0.3">
      <c r="A2295" s="161" t="s">
        <v>9729</v>
      </c>
      <c r="B2295" s="162" t="s">
        <v>9730</v>
      </c>
      <c r="C2295" s="161" t="s">
        <v>5571</v>
      </c>
      <c r="D2295" s="163">
        <v>13.34</v>
      </c>
    </row>
    <row r="2296" spans="1:4" ht="9" customHeight="1" x14ac:dyDescent="0.3">
      <c r="A2296" s="161" t="s">
        <v>9731</v>
      </c>
      <c r="B2296" s="162" t="s">
        <v>9732</v>
      </c>
      <c r="C2296" s="161" t="s">
        <v>5571</v>
      </c>
      <c r="D2296" s="163">
        <v>13.4</v>
      </c>
    </row>
    <row r="2297" spans="1:4" ht="9" customHeight="1" x14ac:dyDescent="0.3">
      <c r="A2297" s="161" t="s">
        <v>9733</v>
      </c>
      <c r="B2297" s="162" t="s">
        <v>9734</v>
      </c>
      <c r="C2297" s="161" t="s">
        <v>5571</v>
      </c>
      <c r="D2297" s="163">
        <v>13.47</v>
      </c>
    </row>
    <row r="2298" spans="1:4" ht="9" customHeight="1" x14ac:dyDescent="0.3">
      <c r="A2298" s="161" t="s">
        <v>9735</v>
      </c>
      <c r="B2298" s="162" t="s">
        <v>9736</v>
      </c>
      <c r="C2298" s="161" t="s">
        <v>5571</v>
      </c>
      <c r="D2298" s="163">
        <v>13.51</v>
      </c>
    </row>
    <row r="2299" spans="1:4" ht="9" customHeight="1" x14ac:dyDescent="0.3">
      <c r="A2299" s="161" t="s">
        <v>9737</v>
      </c>
      <c r="B2299" s="162" t="s">
        <v>9738</v>
      </c>
      <c r="C2299" s="161" t="s">
        <v>5571</v>
      </c>
      <c r="D2299" s="163">
        <v>9.8000000000000007</v>
      </c>
    </row>
    <row r="2300" spans="1:4" ht="9" customHeight="1" x14ac:dyDescent="0.3">
      <c r="A2300" s="161" t="s">
        <v>9739</v>
      </c>
      <c r="B2300" s="162" t="s">
        <v>9740</v>
      </c>
      <c r="C2300" s="161" t="s">
        <v>5571</v>
      </c>
      <c r="D2300" s="163">
        <v>9.91</v>
      </c>
    </row>
    <row r="2301" spans="1:4" ht="9" customHeight="1" x14ac:dyDescent="0.3">
      <c r="A2301" s="161" t="s">
        <v>9741</v>
      </c>
      <c r="B2301" s="162" t="s">
        <v>9742</v>
      </c>
      <c r="C2301" s="161" t="s">
        <v>5571</v>
      </c>
      <c r="D2301" s="163">
        <v>10.02</v>
      </c>
    </row>
    <row r="2302" spans="1:4" ht="9" customHeight="1" x14ac:dyDescent="0.3">
      <c r="A2302" s="161" t="s">
        <v>9743</v>
      </c>
      <c r="B2302" s="162" t="s">
        <v>9744</v>
      </c>
      <c r="C2302" s="161" t="s">
        <v>5571</v>
      </c>
      <c r="D2302" s="163">
        <v>10.14</v>
      </c>
    </row>
    <row r="2303" spans="1:4" ht="9" customHeight="1" x14ac:dyDescent="0.3">
      <c r="A2303" s="161" t="s">
        <v>9745</v>
      </c>
      <c r="B2303" s="162" t="s">
        <v>9746</v>
      </c>
      <c r="C2303" s="161" t="s">
        <v>5571</v>
      </c>
      <c r="D2303" s="163">
        <v>10.27</v>
      </c>
    </row>
    <row r="2304" spans="1:4" ht="9" customHeight="1" x14ac:dyDescent="0.3">
      <c r="A2304" s="161" t="s">
        <v>9747</v>
      </c>
      <c r="B2304" s="162" t="s">
        <v>9748</v>
      </c>
      <c r="C2304" s="161" t="s">
        <v>5571</v>
      </c>
      <c r="D2304" s="163">
        <v>10.34</v>
      </c>
    </row>
    <row r="2305" spans="1:4" ht="9" customHeight="1" x14ac:dyDescent="0.3">
      <c r="A2305" s="161" t="s">
        <v>9749</v>
      </c>
      <c r="B2305" s="162" t="s">
        <v>9750</v>
      </c>
      <c r="C2305" s="161" t="s">
        <v>5571</v>
      </c>
      <c r="D2305" s="163">
        <v>9.14</v>
      </c>
    </row>
    <row r="2306" spans="1:4" ht="9" customHeight="1" x14ac:dyDescent="0.3">
      <c r="A2306" s="161" t="s">
        <v>9751</v>
      </c>
      <c r="B2306" s="162" t="s">
        <v>9752</v>
      </c>
      <c r="C2306" s="161" t="s">
        <v>5571</v>
      </c>
      <c r="D2306" s="163">
        <v>9.24</v>
      </c>
    </row>
    <row r="2307" spans="1:4" ht="9" customHeight="1" x14ac:dyDescent="0.3">
      <c r="A2307" s="161" t="s">
        <v>9753</v>
      </c>
      <c r="B2307" s="162" t="s">
        <v>9754</v>
      </c>
      <c r="C2307" s="161" t="s">
        <v>5571</v>
      </c>
      <c r="D2307" s="163">
        <v>9.34</v>
      </c>
    </row>
    <row r="2308" spans="1:4" ht="9" customHeight="1" x14ac:dyDescent="0.3">
      <c r="A2308" s="161" t="s">
        <v>9755</v>
      </c>
      <c r="B2308" s="162" t="s">
        <v>9756</v>
      </c>
      <c r="C2308" s="161" t="s">
        <v>5571</v>
      </c>
      <c r="D2308" s="163">
        <v>9.44</v>
      </c>
    </row>
    <row r="2309" spans="1:4" ht="9" customHeight="1" x14ac:dyDescent="0.3">
      <c r="A2309" s="161" t="s">
        <v>9757</v>
      </c>
      <c r="B2309" s="162" t="s">
        <v>9758</v>
      </c>
      <c r="C2309" s="161" t="s">
        <v>5571</v>
      </c>
      <c r="D2309" s="163">
        <v>9.5500000000000007</v>
      </c>
    </row>
    <row r="2310" spans="1:4" ht="9" customHeight="1" x14ac:dyDescent="0.3">
      <c r="A2310" s="161" t="s">
        <v>9759</v>
      </c>
      <c r="B2310" s="162" t="s">
        <v>9760</v>
      </c>
      <c r="C2310" s="161" t="s">
        <v>5571</v>
      </c>
      <c r="D2310" s="163">
        <v>9.61</v>
      </c>
    </row>
    <row r="2311" spans="1:4" ht="9" customHeight="1" x14ac:dyDescent="0.3">
      <c r="A2311" s="161" t="s">
        <v>9761</v>
      </c>
      <c r="B2311" s="162" t="s">
        <v>9762</v>
      </c>
      <c r="C2311" s="161" t="s">
        <v>5571</v>
      </c>
      <c r="D2311" s="163">
        <v>8.52</v>
      </c>
    </row>
    <row r="2312" spans="1:4" ht="9" customHeight="1" x14ac:dyDescent="0.3">
      <c r="A2312" s="161" t="s">
        <v>9763</v>
      </c>
      <c r="B2312" s="162" t="s">
        <v>9764</v>
      </c>
      <c r="C2312" s="161" t="s">
        <v>5571</v>
      </c>
      <c r="D2312" s="163">
        <v>8.61</v>
      </c>
    </row>
    <row r="2313" spans="1:4" ht="9" customHeight="1" x14ac:dyDescent="0.3">
      <c r="A2313" s="161" t="s">
        <v>9765</v>
      </c>
      <c r="B2313" s="162" t="s">
        <v>9766</v>
      </c>
      <c r="C2313" s="161" t="s">
        <v>5571</v>
      </c>
      <c r="D2313" s="163">
        <v>8.6999999999999993</v>
      </c>
    </row>
    <row r="2314" spans="1:4" ht="9" customHeight="1" x14ac:dyDescent="0.3">
      <c r="A2314" s="161" t="s">
        <v>9767</v>
      </c>
      <c r="B2314" s="162" t="s">
        <v>9768</v>
      </c>
      <c r="C2314" s="161" t="s">
        <v>5571</v>
      </c>
      <c r="D2314" s="163">
        <v>8.7899999999999991</v>
      </c>
    </row>
    <row r="2315" spans="1:4" ht="9" customHeight="1" x14ac:dyDescent="0.3">
      <c r="A2315" s="161" t="s">
        <v>9769</v>
      </c>
      <c r="B2315" s="162" t="s">
        <v>9770</v>
      </c>
      <c r="C2315" s="161" t="s">
        <v>5571</v>
      </c>
      <c r="D2315" s="163">
        <v>8.89</v>
      </c>
    </row>
    <row r="2316" spans="1:4" ht="9" customHeight="1" x14ac:dyDescent="0.3">
      <c r="A2316" s="161" t="s">
        <v>9771</v>
      </c>
      <c r="B2316" s="162" t="s">
        <v>9772</v>
      </c>
      <c r="C2316" s="161" t="s">
        <v>5571</v>
      </c>
      <c r="D2316" s="163">
        <v>8.94</v>
      </c>
    </row>
    <row r="2317" spans="1:4" ht="9" customHeight="1" x14ac:dyDescent="0.3">
      <c r="A2317" s="161" t="s">
        <v>9773</v>
      </c>
      <c r="B2317" s="162" t="s">
        <v>9774</v>
      </c>
      <c r="C2317" s="161" t="s">
        <v>5571</v>
      </c>
      <c r="D2317" s="163">
        <v>16.190000000000001</v>
      </c>
    </row>
    <row r="2318" spans="1:4" ht="9" customHeight="1" x14ac:dyDescent="0.3">
      <c r="A2318" s="161" t="s">
        <v>9775</v>
      </c>
      <c r="B2318" s="162" t="s">
        <v>9776</v>
      </c>
      <c r="C2318" s="161" t="s">
        <v>5571</v>
      </c>
      <c r="D2318" s="163">
        <v>16.510000000000002</v>
      </c>
    </row>
    <row r="2319" spans="1:4" ht="9" customHeight="1" x14ac:dyDescent="0.3">
      <c r="A2319" s="161" t="s">
        <v>9777</v>
      </c>
      <c r="B2319" s="162" t="s">
        <v>9778</v>
      </c>
      <c r="C2319" s="161" t="s">
        <v>5571</v>
      </c>
      <c r="D2319" s="163">
        <v>16.82</v>
      </c>
    </row>
    <row r="2320" spans="1:4" ht="9" customHeight="1" x14ac:dyDescent="0.3">
      <c r="A2320" s="161" t="s">
        <v>9779</v>
      </c>
      <c r="B2320" s="162" t="s">
        <v>9780</v>
      </c>
      <c r="C2320" s="161" t="s">
        <v>5571</v>
      </c>
      <c r="D2320" s="163">
        <v>17.16</v>
      </c>
    </row>
    <row r="2321" spans="1:4" ht="9" customHeight="1" x14ac:dyDescent="0.3">
      <c r="A2321" s="161" t="s">
        <v>9781</v>
      </c>
      <c r="B2321" s="162" t="s">
        <v>9782</v>
      </c>
      <c r="C2321" s="161" t="s">
        <v>5571</v>
      </c>
      <c r="D2321" s="163">
        <v>17.510000000000002</v>
      </c>
    </row>
    <row r="2322" spans="1:4" ht="9" customHeight="1" x14ac:dyDescent="0.3">
      <c r="A2322" s="161" t="s">
        <v>9783</v>
      </c>
      <c r="B2322" s="162" t="s">
        <v>9784</v>
      </c>
      <c r="C2322" s="161" t="s">
        <v>5571</v>
      </c>
      <c r="D2322" s="163">
        <v>17.7</v>
      </c>
    </row>
    <row r="2323" spans="1:4" ht="9" customHeight="1" x14ac:dyDescent="0.3">
      <c r="A2323" s="161" t="s">
        <v>9785</v>
      </c>
      <c r="B2323" s="162" t="s">
        <v>9786</v>
      </c>
      <c r="C2323" s="161" t="s">
        <v>5571</v>
      </c>
      <c r="D2323" s="163">
        <v>18.57</v>
      </c>
    </row>
    <row r="2324" spans="1:4" ht="9" customHeight="1" x14ac:dyDescent="0.3">
      <c r="A2324" s="161" t="s">
        <v>9787</v>
      </c>
      <c r="B2324" s="162" t="s">
        <v>9788</v>
      </c>
      <c r="C2324" s="161" t="s">
        <v>5571</v>
      </c>
      <c r="D2324" s="163">
        <v>23.36</v>
      </c>
    </row>
    <row r="2325" spans="1:4" ht="9" customHeight="1" x14ac:dyDescent="0.3">
      <c r="A2325" s="161" t="s">
        <v>9789</v>
      </c>
      <c r="B2325" s="162" t="s">
        <v>9790</v>
      </c>
      <c r="C2325" s="161" t="s">
        <v>5571</v>
      </c>
      <c r="D2325" s="163">
        <v>29.18</v>
      </c>
    </row>
    <row r="2326" spans="1:4" ht="9" customHeight="1" x14ac:dyDescent="0.3">
      <c r="A2326" s="161" t="s">
        <v>9791</v>
      </c>
      <c r="B2326" s="162" t="s">
        <v>9792</v>
      </c>
      <c r="C2326" s="161" t="s">
        <v>5571</v>
      </c>
      <c r="D2326" s="163">
        <v>35.61</v>
      </c>
    </row>
    <row r="2327" spans="1:4" ht="9" customHeight="1" x14ac:dyDescent="0.3">
      <c r="A2327" s="161" t="s">
        <v>9793</v>
      </c>
      <c r="B2327" s="162" t="s">
        <v>9794</v>
      </c>
      <c r="C2327" s="161" t="s">
        <v>5571</v>
      </c>
      <c r="D2327" s="163">
        <v>42.71</v>
      </c>
    </row>
    <row r="2328" spans="1:4" ht="9" customHeight="1" x14ac:dyDescent="0.3">
      <c r="A2328" s="161" t="s">
        <v>9795</v>
      </c>
      <c r="B2328" s="162" t="s">
        <v>9796</v>
      </c>
      <c r="C2328" s="161" t="s">
        <v>5571</v>
      </c>
      <c r="D2328" s="163">
        <v>49.86</v>
      </c>
    </row>
    <row r="2329" spans="1:4" ht="9" customHeight="1" x14ac:dyDescent="0.3">
      <c r="A2329" s="161" t="s">
        <v>9797</v>
      </c>
      <c r="B2329" s="162" t="s">
        <v>9798</v>
      </c>
      <c r="C2329" s="161" t="s">
        <v>5571</v>
      </c>
      <c r="D2329" s="163">
        <v>8.74</v>
      </c>
    </row>
    <row r="2330" spans="1:4" ht="9" customHeight="1" x14ac:dyDescent="0.3">
      <c r="A2330" s="161" t="s">
        <v>9799</v>
      </c>
      <c r="B2330" s="162" t="s">
        <v>9800</v>
      </c>
      <c r="C2330" s="161" t="s">
        <v>5571</v>
      </c>
      <c r="D2330" s="163">
        <v>10.199999999999999</v>
      </c>
    </row>
    <row r="2331" spans="1:4" ht="9" customHeight="1" x14ac:dyDescent="0.3">
      <c r="A2331" s="161" t="s">
        <v>9801</v>
      </c>
      <c r="B2331" s="162" t="s">
        <v>9802</v>
      </c>
      <c r="C2331" s="161" t="s">
        <v>5571</v>
      </c>
      <c r="D2331" s="163">
        <v>12.7</v>
      </c>
    </row>
    <row r="2332" spans="1:4" ht="18" customHeight="1" x14ac:dyDescent="0.3">
      <c r="A2332" s="161" t="s">
        <v>9803</v>
      </c>
      <c r="B2332" s="162" t="s">
        <v>9804</v>
      </c>
      <c r="C2332" s="161" t="s">
        <v>5571</v>
      </c>
      <c r="D2332" s="163">
        <v>8.1</v>
      </c>
    </row>
    <row r="2333" spans="1:4" ht="18" customHeight="1" x14ac:dyDescent="0.3">
      <c r="A2333" s="161" t="s">
        <v>9805</v>
      </c>
      <c r="B2333" s="162" t="s">
        <v>9806</v>
      </c>
      <c r="C2333" s="161" t="s">
        <v>5571</v>
      </c>
      <c r="D2333" s="163">
        <v>22.44</v>
      </c>
    </row>
    <row r="2334" spans="1:4" ht="18" customHeight="1" x14ac:dyDescent="0.3">
      <c r="A2334" s="161" t="s">
        <v>9807</v>
      </c>
      <c r="B2334" s="162" t="s">
        <v>9808</v>
      </c>
      <c r="C2334" s="161" t="s">
        <v>5571</v>
      </c>
      <c r="D2334" s="163">
        <v>30.17</v>
      </c>
    </row>
    <row r="2335" spans="1:4" ht="18" customHeight="1" x14ac:dyDescent="0.3">
      <c r="A2335" s="161" t="s">
        <v>9809</v>
      </c>
      <c r="B2335" s="162" t="s">
        <v>9810</v>
      </c>
      <c r="C2335" s="161" t="s">
        <v>5571</v>
      </c>
      <c r="D2335" s="163">
        <v>7.42</v>
      </c>
    </row>
    <row r="2336" spans="1:4" ht="18" customHeight="1" x14ac:dyDescent="0.3">
      <c r="A2336" s="161" t="s">
        <v>9811</v>
      </c>
      <c r="B2336" s="162" t="s">
        <v>9812</v>
      </c>
      <c r="C2336" s="161" t="s">
        <v>5571</v>
      </c>
      <c r="D2336" s="163">
        <v>10.74</v>
      </c>
    </row>
    <row r="2337" spans="1:4" ht="18" customHeight="1" x14ac:dyDescent="0.3">
      <c r="A2337" s="161" t="s">
        <v>9813</v>
      </c>
      <c r="B2337" s="162" t="s">
        <v>9814</v>
      </c>
      <c r="C2337" s="161" t="s">
        <v>5571</v>
      </c>
      <c r="D2337" s="163">
        <v>16.329999999999998</v>
      </c>
    </row>
    <row r="2338" spans="1:4" ht="18" customHeight="1" x14ac:dyDescent="0.3">
      <c r="A2338" s="161" t="s">
        <v>9815</v>
      </c>
      <c r="B2338" s="162" t="s">
        <v>9816</v>
      </c>
      <c r="C2338" s="161" t="s">
        <v>5571</v>
      </c>
      <c r="D2338" s="163">
        <v>6.85</v>
      </c>
    </row>
    <row r="2339" spans="1:4" ht="18" customHeight="1" x14ac:dyDescent="0.3">
      <c r="A2339" s="161" t="s">
        <v>9817</v>
      </c>
      <c r="B2339" s="162" t="s">
        <v>9818</v>
      </c>
      <c r="C2339" s="161" t="s">
        <v>5571</v>
      </c>
      <c r="D2339" s="163">
        <v>6.95</v>
      </c>
    </row>
    <row r="2340" spans="1:4" ht="18" customHeight="1" x14ac:dyDescent="0.3">
      <c r="A2340" s="161" t="s">
        <v>9819</v>
      </c>
      <c r="B2340" s="162" t="s">
        <v>9820</v>
      </c>
      <c r="C2340" s="161" t="s">
        <v>5571</v>
      </c>
      <c r="D2340" s="163">
        <v>32.950000000000003</v>
      </c>
    </row>
    <row r="2341" spans="1:4" ht="18" customHeight="1" x14ac:dyDescent="0.3">
      <c r="A2341" s="161" t="s">
        <v>9821</v>
      </c>
      <c r="B2341" s="162" t="s">
        <v>9822</v>
      </c>
      <c r="C2341" s="161" t="s">
        <v>5571</v>
      </c>
      <c r="D2341" s="163">
        <v>40.08</v>
      </c>
    </row>
    <row r="2342" spans="1:4" ht="18" customHeight="1" x14ac:dyDescent="0.3">
      <c r="A2342" s="161" t="s">
        <v>9823</v>
      </c>
      <c r="B2342" s="162" t="s">
        <v>9824</v>
      </c>
      <c r="C2342" s="161" t="s">
        <v>5571</v>
      </c>
      <c r="D2342" s="163">
        <v>9.7799999999999994</v>
      </c>
    </row>
    <row r="2343" spans="1:4" ht="18" customHeight="1" x14ac:dyDescent="0.3">
      <c r="A2343" s="161" t="s">
        <v>9825</v>
      </c>
      <c r="B2343" s="162" t="s">
        <v>9826</v>
      </c>
      <c r="C2343" s="161" t="s">
        <v>5571</v>
      </c>
      <c r="D2343" s="163">
        <v>15.91</v>
      </c>
    </row>
    <row r="2344" spans="1:4" ht="18" customHeight="1" x14ac:dyDescent="0.3">
      <c r="A2344" s="161" t="s">
        <v>9827</v>
      </c>
      <c r="B2344" s="162" t="s">
        <v>9828</v>
      </c>
      <c r="C2344" s="161" t="s">
        <v>5571</v>
      </c>
      <c r="D2344" s="163">
        <v>23.7</v>
      </c>
    </row>
    <row r="2345" spans="1:4" ht="18" customHeight="1" x14ac:dyDescent="0.3">
      <c r="A2345" s="161" t="s">
        <v>9829</v>
      </c>
      <c r="B2345" s="162" t="s">
        <v>9830</v>
      </c>
      <c r="C2345" s="161" t="s">
        <v>5571</v>
      </c>
      <c r="D2345" s="163">
        <v>24.63</v>
      </c>
    </row>
    <row r="2346" spans="1:4" ht="18" customHeight="1" x14ac:dyDescent="0.3">
      <c r="A2346" s="161" t="s">
        <v>9831</v>
      </c>
      <c r="B2346" s="162" t="s">
        <v>9832</v>
      </c>
      <c r="C2346" s="161" t="s">
        <v>5571</v>
      </c>
      <c r="D2346" s="163">
        <v>31.63</v>
      </c>
    </row>
    <row r="2347" spans="1:4" ht="18" customHeight="1" x14ac:dyDescent="0.3">
      <c r="A2347" s="161" t="s">
        <v>9833</v>
      </c>
      <c r="B2347" s="162" t="s">
        <v>9834</v>
      </c>
      <c r="C2347" s="161" t="s">
        <v>5571</v>
      </c>
      <c r="D2347" s="163">
        <v>40.5</v>
      </c>
    </row>
    <row r="2348" spans="1:4" ht="9" customHeight="1" x14ac:dyDescent="0.3">
      <c r="A2348" s="161" t="s">
        <v>9835</v>
      </c>
      <c r="B2348" s="162" t="s">
        <v>9836</v>
      </c>
      <c r="C2348" s="161" t="s">
        <v>5571</v>
      </c>
      <c r="D2348" s="163">
        <v>44.01</v>
      </c>
    </row>
    <row r="2349" spans="1:4" ht="18" customHeight="1" x14ac:dyDescent="0.3">
      <c r="A2349" s="161" t="s">
        <v>9837</v>
      </c>
      <c r="B2349" s="162" t="s">
        <v>9838</v>
      </c>
      <c r="C2349" s="161" t="s">
        <v>5571</v>
      </c>
      <c r="D2349" s="163">
        <v>11.35</v>
      </c>
    </row>
    <row r="2350" spans="1:4" ht="18" customHeight="1" x14ac:dyDescent="0.3">
      <c r="A2350" s="161" t="s">
        <v>9839</v>
      </c>
      <c r="B2350" s="162" t="s">
        <v>9840</v>
      </c>
      <c r="C2350" s="161" t="s">
        <v>5571</v>
      </c>
      <c r="D2350" s="163">
        <v>14.57</v>
      </c>
    </row>
    <row r="2351" spans="1:4" ht="18" customHeight="1" x14ac:dyDescent="0.3">
      <c r="A2351" s="161" t="s">
        <v>9841</v>
      </c>
      <c r="B2351" s="162" t="s">
        <v>9842</v>
      </c>
      <c r="C2351" s="161" t="s">
        <v>5571</v>
      </c>
      <c r="D2351" s="163">
        <v>18.64</v>
      </c>
    </row>
    <row r="2352" spans="1:4" ht="18" customHeight="1" x14ac:dyDescent="0.3">
      <c r="A2352" s="161" t="s">
        <v>9843</v>
      </c>
      <c r="B2352" s="162" t="s">
        <v>9844</v>
      </c>
      <c r="C2352" s="161" t="s">
        <v>5571</v>
      </c>
      <c r="D2352" s="163">
        <v>8.2100000000000009</v>
      </c>
    </row>
    <row r="2353" spans="1:4" ht="18" customHeight="1" x14ac:dyDescent="0.3">
      <c r="A2353" s="161" t="s">
        <v>9845</v>
      </c>
      <c r="B2353" s="162" t="s">
        <v>9846</v>
      </c>
      <c r="C2353" s="161" t="s">
        <v>5571</v>
      </c>
      <c r="D2353" s="163">
        <v>11.14</v>
      </c>
    </row>
    <row r="2354" spans="1:4" ht="18" customHeight="1" x14ac:dyDescent="0.3">
      <c r="A2354" s="161" t="s">
        <v>9847</v>
      </c>
      <c r="B2354" s="162" t="s">
        <v>9848</v>
      </c>
      <c r="C2354" s="161" t="s">
        <v>5571</v>
      </c>
      <c r="D2354" s="163">
        <v>11.36</v>
      </c>
    </row>
    <row r="2355" spans="1:4" ht="18" customHeight="1" x14ac:dyDescent="0.3">
      <c r="A2355" s="161" t="s">
        <v>9849</v>
      </c>
      <c r="B2355" s="162" t="s">
        <v>9850</v>
      </c>
      <c r="C2355" s="161" t="s">
        <v>5571</v>
      </c>
      <c r="D2355" s="163">
        <v>11.59</v>
      </c>
    </row>
    <row r="2356" spans="1:4" ht="18" customHeight="1" x14ac:dyDescent="0.3">
      <c r="A2356" s="161" t="s">
        <v>9851</v>
      </c>
      <c r="B2356" s="162" t="s">
        <v>9852</v>
      </c>
      <c r="C2356" s="161" t="s">
        <v>5571</v>
      </c>
      <c r="D2356" s="163">
        <v>11.83</v>
      </c>
    </row>
    <row r="2357" spans="1:4" ht="18" customHeight="1" x14ac:dyDescent="0.3">
      <c r="A2357" s="161" t="s">
        <v>9853</v>
      </c>
      <c r="B2357" s="162" t="s">
        <v>9854</v>
      </c>
      <c r="C2357" s="161" t="s">
        <v>5571</v>
      </c>
      <c r="D2357" s="163">
        <v>12.08</v>
      </c>
    </row>
    <row r="2358" spans="1:4" ht="18" customHeight="1" x14ac:dyDescent="0.3">
      <c r="A2358" s="161" t="s">
        <v>9855</v>
      </c>
      <c r="B2358" s="162" t="s">
        <v>9856</v>
      </c>
      <c r="C2358" s="161" t="s">
        <v>5571</v>
      </c>
      <c r="D2358" s="163">
        <v>12.22</v>
      </c>
    </row>
    <row r="2359" spans="1:4" ht="18" customHeight="1" x14ac:dyDescent="0.3">
      <c r="A2359" s="161" t="s">
        <v>9857</v>
      </c>
      <c r="B2359" s="162" t="s">
        <v>9858</v>
      </c>
      <c r="C2359" s="161" t="s">
        <v>5571</v>
      </c>
      <c r="D2359" s="163">
        <v>7.31</v>
      </c>
    </row>
    <row r="2360" spans="1:4" ht="18" customHeight="1" x14ac:dyDescent="0.3">
      <c r="A2360" s="161" t="s">
        <v>9859</v>
      </c>
      <c r="B2360" s="162" t="s">
        <v>9860</v>
      </c>
      <c r="C2360" s="161" t="s">
        <v>5571</v>
      </c>
      <c r="D2360" s="163">
        <v>7.37</v>
      </c>
    </row>
    <row r="2361" spans="1:4" ht="18" customHeight="1" x14ac:dyDescent="0.3">
      <c r="A2361" s="161" t="s">
        <v>9861</v>
      </c>
      <c r="B2361" s="162" t="s">
        <v>9862</v>
      </c>
      <c r="C2361" s="161" t="s">
        <v>5571</v>
      </c>
      <c r="D2361" s="163">
        <v>7.44</v>
      </c>
    </row>
    <row r="2362" spans="1:4" ht="9" customHeight="1" x14ac:dyDescent="0.3">
      <c r="A2362" s="161" t="s">
        <v>9863</v>
      </c>
      <c r="B2362" s="162" t="s">
        <v>9864</v>
      </c>
      <c r="C2362" s="161" t="s">
        <v>5571</v>
      </c>
      <c r="D2362" s="163">
        <v>7.51</v>
      </c>
    </row>
    <row r="2363" spans="1:4" ht="9" customHeight="1" x14ac:dyDescent="0.3">
      <c r="A2363" s="161" t="s">
        <v>9865</v>
      </c>
      <c r="B2363" s="162" t="s">
        <v>9866</v>
      </c>
      <c r="C2363" s="161" t="s">
        <v>5571</v>
      </c>
      <c r="D2363" s="163">
        <v>7.59</v>
      </c>
    </row>
    <row r="2364" spans="1:4" ht="9" customHeight="1" x14ac:dyDescent="0.3">
      <c r="A2364" s="161" t="s">
        <v>9867</v>
      </c>
      <c r="B2364" s="162" t="s">
        <v>9868</v>
      </c>
      <c r="C2364" s="161" t="s">
        <v>5571</v>
      </c>
      <c r="D2364" s="163">
        <v>7.63</v>
      </c>
    </row>
    <row r="2365" spans="1:4" ht="9" customHeight="1" x14ac:dyDescent="0.3">
      <c r="A2365" s="161" t="s">
        <v>9869</v>
      </c>
      <c r="B2365" s="162" t="s">
        <v>9870</v>
      </c>
      <c r="C2365" s="161" t="s">
        <v>5571</v>
      </c>
      <c r="D2365" s="163">
        <v>9.59</v>
      </c>
    </row>
    <row r="2366" spans="1:4" ht="9" customHeight="1" x14ac:dyDescent="0.3">
      <c r="A2366" s="161" t="s">
        <v>9871</v>
      </c>
      <c r="B2366" s="162" t="s">
        <v>9872</v>
      </c>
      <c r="C2366" s="161" t="s">
        <v>5571</v>
      </c>
      <c r="D2366" s="163">
        <v>9.65</v>
      </c>
    </row>
    <row r="2367" spans="1:4" ht="9" customHeight="1" x14ac:dyDescent="0.3">
      <c r="A2367" s="161" t="s">
        <v>9873</v>
      </c>
      <c r="B2367" s="162" t="s">
        <v>9874</v>
      </c>
      <c r="C2367" s="161" t="s">
        <v>5571</v>
      </c>
      <c r="D2367" s="163">
        <v>9.7200000000000006</v>
      </c>
    </row>
    <row r="2368" spans="1:4" ht="9" customHeight="1" x14ac:dyDescent="0.3">
      <c r="A2368" s="161" t="s">
        <v>9875</v>
      </c>
      <c r="B2368" s="162" t="s">
        <v>9876</v>
      </c>
      <c r="C2368" s="161" t="s">
        <v>5571</v>
      </c>
      <c r="D2368" s="163">
        <v>9.7799999999999994</v>
      </c>
    </row>
    <row r="2369" spans="1:4" ht="9" customHeight="1" x14ac:dyDescent="0.3">
      <c r="A2369" s="161" t="s">
        <v>9877</v>
      </c>
      <c r="B2369" s="162" t="s">
        <v>9878</v>
      </c>
      <c r="C2369" s="161" t="s">
        <v>5571</v>
      </c>
      <c r="D2369" s="163">
        <v>9.85</v>
      </c>
    </row>
    <row r="2370" spans="1:4" ht="9" customHeight="1" x14ac:dyDescent="0.3">
      <c r="A2370" s="161" t="s">
        <v>9879</v>
      </c>
      <c r="B2370" s="162" t="s">
        <v>9880</v>
      </c>
      <c r="C2370" s="161" t="s">
        <v>5571</v>
      </c>
      <c r="D2370" s="163">
        <v>9.89</v>
      </c>
    </row>
    <row r="2371" spans="1:4" ht="9" customHeight="1" x14ac:dyDescent="0.3">
      <c r="A2371" s="161" t="s">
        <v>9881</v>
      </c>
      <c r="B2371" s="162" t="s">
        <v>9882</v>
      </c>
      <c r="C2371" s="161" t="s">
        <v>5571</v>
      </c>
      <c r="D2371" s="163">
        <v>9.66</v>
      </c>
    </row>
    <row r="2372" spans="1:4" ht="9" customHeight="1" x14ac:dyDescent="0.3">
      <c r="A2372" s="161" t="s">
        <v>9883</v>
      </c>
      <c r="B2372" s="162" t="s">
        <v>9884</v>
      </c>
      <c r="C2372" s="161" t="s">
        <v>5571</v>
      </c>
      <c r="D2372" s="163">
        <v>9.8000000000000007</v>
      </c>
    </row>
    <row r="2373" spans="1:4" ht="9" customHeight="1" x14ac:dyDescent="0.3">
      <c r="A2373" s="161" t="s">
        <v>9885</v>
      </c>
      <c r="B2373" s="162" t="s">
        <v>9886</v>
      </c>
      <c r="C2373" s="161" t="s">
        <v>5571</v>
      </c>
      <c r="D2373" s="163">
        <v>9.94</v>
      </c>
    </row>
    <row r="2374" spans="1:4" ht="9" customHeight="1" x14ac:dyDescent="0.3">
      <c r="A2374" s="161" t="s">
        <v>9887</v>
      </c>
      <c r="B2374" s="162" t="s">
        <v>9888</v>
      </c>
      <c r="C2374" s="161" t="s">
        <v>5571</v>
      </c>
      <c r="D2374" s="163">
        <v>10.09</v>
      </c>
    </row>
    <row r="2375" spans="1:4" ht="9" customHeight="1" x14ac:dyDescent="0.3">
      <c r="A2375" s="161" t="s">
        <v>9889</v>
      </c>
      <c r="B2375" s="162" t="s">
        <v>9890</v>
      </c>
      <c r="C2375" s="161" t="s">
        <v>5571</v>
      </c>
      <c r="D2375" s="163">
        <v>10.24</v>
      </c>
    </row>
    <row r="2376" spans="1:4" ht="9" customHeight="1" x14ac:dyDescent="0.3">
      <c r="A2376" s="161" t="s">
        <v>9891</v>
      </c>
      <c r="B2376" s="162" t="s">
        <v>9892</v>
      </c>
      <c r="C2376" s="161" t="s">
        <v>5571</v>
      </c>
      <c r="D2376" s="163">
        <v>10.33</v>
      </c>
    </row>
    <row r="2377" spans="1:4" ht="9" customHeight="1" x14ac:dyDescent="0.3">
      <c r="A2377" s="161" t="s">
        <v>9893</v>
      </c>
      <c r="B2377" s="162" t="s">
        <v>9894</v>
      </c>
      <c r="C2377" s="161" t="s">
        <v>5571</v>
      </c>
      <c r="D2377" s="163">
        <v>11.93</v>
      </c>
    </row>
    <row r="2378" spans="1:4" ht="9" customHeight="1" x14ac:dyDescent="0.3">
      <c r="A2378" s="161" t="s">
        <v>9895</v>
      </c>
      <c r="B2378" s="162" t="s">
        <v>9896</v>
      </c>
      <c r="C2378" s="161" t="s">
        <v>5571</v>
      </c>
      <c r="D2378" s="163">
        <v>11.99</v>
      </c>
    </row>
    <row r="2379" spans="1:4" ht="9" customHeight="1" x14ac:dyDescent="0.3">
      <c r="A2379" s="161" t="s">
        <v>9897</v>
      </c>
      <c r="B2379" s="162" t="s">
        <v>9898</v>
      </c>
      <c r="C2379" s="161" t="s">
        <v>5571</v>
      </c>
      <c r="D2379" s="163">
        <v>12.06</v>
      </c>
    </row>
    <row r="2380" spans="1:4" ht="9" customHeight="1" x14ac:dyDescent="0.3">
      <c r="A2380" s="161" t="s">
        <v>9899</v>
      </c>
      <c r="B2380" s="162" t="s">
        <v>9900</v>
      </c>
      <c r="C2380" s="161" t="s">
        <v>5571</v>
      </c>
      <c r="D2380" s="163">
        <v>12.12</v>
      </c>
    </row>
    <row r="2381" spans="1:4" ht="9" customHeight="1" x14ac:dyDescent="0.3">
      <c r="A2381" s="161" t="s">
        <v>9901</v>
      </c>
      <c r="B2381" s="162" t="s">
        <v>9902</v>
      </c>
      <c r="C2381" s="161" t="s">
        <v>5571</v>
      </c>
      <c r="D2381" s="163">
        <v>12.19</v>
      </c>
    </row>
    <row r="2382" spans="1:4" ht="9" customHeight="1" x14ac:dyDescent="0.3">
      <c r="A2382" s="161" t="s">
        <v>9903</v>
      </c>
      <c r="B2382" s="162" t="s">
        <v>9904</v>
      </c>
      <c r="C2382" s="161" t="s">
        <v>5571</v>
      </c>
      <c r="D2382" s="163">
        <v>12.23</v>
      </c>
    </row>
    <row r="2383" spans="1:4" ht="9" customHeight="1" x14ac:dyDescent="0.3">
      <c r="A2383" s="161" t="s">
        <v>9905</v>
      </c>
      <c r="B2383" s="162" t="s">
        <v>9906</v>
      </c>
      <c r="C2383" s="161" t="s">
        <v>5571</v>
      </c>
      <c r="D2383" s="163">
        <v>9.02</v>
      </c>
    </row>
    <row r="2384" spans="1:4" ht="9" customHeight="1" x14ac:dyDescent="0.3">
      <c r="A2384" s="161" t="s">
        <v>9907</v>
      </c>
      <c r="B2384" s="162" t="s">
        <v>9908</v>
      </c>
      <c r="C2384" s="161" t="s">
        <v>5571</v>
      </c>
      <c r="D2384" s="163">
        <v>9.1300000000000008</v>
      </c>
    </row>
    <row r="2385" spans="1:4" ht="9" customHeight="1" x14ac:dyDescent="0.3">
      <c r="A2385" s="161" t="s">
        <v>9909</v>
      </c>
      <c r="B2385" s="162" t="s">
        <v>9910</v>
      </c>
      <c r="C2385" s="161" t="s">
        <v>5571</v>
      </c>
      <c r="D2385" s="163">
        <v>9.25</v>
      </c>
    </row>
    <row r="2386" spans="1:4" ht="9" customHeight="1" x14ac:dyDescent="0.3">
      <c r="A2386" s="161" t="s">
        <v>9911</v>
      </c>
      <c r="B2386" s="162" t="s">
        <v>9912</v>
      </c>
      <c r="C2386" s="161" t="s">
        <v>5571</v>
      </c>
      <c r="D2386" s="163">
        <v>9.3699999999999992</v>
      </c>
    </row>
    <row r="2387" spans="1:4" ht="9" customHeight="1" x14ac:dyDescent="0.3">
      <c r="A2387" s="161" t="s">
        <v>9913</v>
      </c>
      <c r="B2387" s="162" t="s">
        <v>9914</v>
      </c>
      <c r="C2387" s="161" t="s">
        <v>5571</v>
      </c>
      <c r="D2387" s="163">
        <v>9.5</v>
      </c>
    </row>
    <row r="2388" spans="1:4" ht="9" customHeight="1" x14ac:dyDescent="0.3">
      <c r="A2388" s="161" t="s">
        <v>9915</v>
      </c>
      <c r="B2388" s="162" t="s">
        <v>9916</v>
      </c>
      <c r="C2388" s="161" t="s">
        <v>5571</v>
      </c>
      <c r="D2388" s="163">
        <v>9.56</v>
      </c>
    </row>
    <row r="2389" spans="1:4" ht="9" customHeight="1" x14ac:dyDescent="0.3">
      <c r="A2389" s="161" t="s">
        <v>9917</v>
      </c>
      <c r="B2389" s="162" t="s">
        <v>9918</v>
      </c>
      <c r="C2389" s="161" t="s">
        <v>5571</v>
      </c>
      <c r="D2389" s="163">
        <v>8.4</v>
      </c>
    </row>
    <row r="2390" spans="1:4" ht="9" customHeight="1" x14ac:dyDescent="0.3">
      <c r="A2390" s="161" t="s">
        <v>9919</v>
      </c>
      <c r="B2390" s="162" t="s">
        <v>9920</v>
      </c>
      <c r="C2390" s="161" t="s">
        <v>5571</v>
      </c>
      <c r="D2390" s="163">
        <v>8.5</v>
      </c>
    </row>
    <row r="2391" spans="1:4" ht="9" customHeight="1" x14ac:dyDescent="0.3">
      <c r="A2391" s="161" t="s">
        <v>9921</v>
      </c>
      <c r="B2391" s="162" t="s">
        <v>9922</v>
      </c>
      <c r="C2391" s="161" t="s">
        <v>5571</v>
      </c>
      <c r="D2391" s="163">
        <v>8.6</v>
      </c>
    </row>
    <row r="2392" spans="1:4" ht="9" customHeight="1" x14ac:dyDescent="0.3">
      <c r="A2392" s="161" t="s">
        <v>9923</v>
      </c>
      <c r="B2392" s="162" t="s">
        <v>9924</v>
      </c>
      <c r="C2392" s="161" t="s">
        <v>5571</v>
      </c>
      <c r="D2392" s="163">
        <v>8.7100000000000009</v>
      </c>
    </row>
    <row r="2393" spans="1:4" ht="9" customHeight="1" x14ac:dyDescent="0.3">
      <c r="A2393" s="161" t="s">
        <v>9925</v>
      </c>
      <c r="B2393" s="162" t="s">
        <v>9926</v>
      </c>
      <c r="C2393" s="161" t="s">
        <v>5571</v>
      </c>
      <c r="D2393" s="163">
        <v>8.83</v>
      </c>
    </row>
    <row r="2394" spans="1:4" ht="9" customHeight="1" x14ac:dyDescent="0.3">
      <c r="A2394" s="161" t="s">
        <v>9927</v>
      </c>
      <c r="B2394" s="162" t="s">
        <v>9928</v>
      </c>
      <c r="C2394" s="161" t="s">
        <v>5571</v>
      </c>
      <c r="D2394" s="163">
        <v>8.89</v>
      </c>
    </row>
    <row r="2395" spans="1:4" ht="9" customHeight="1" x14ac:dyDescent="0.3">
      <c r="A2395" s="161" t="s">
        <v>9929</v>
      </c>
      <c r="B2395" s="162" t="s">
        <v>9930</v>
      </c>
      <c r="C2395" s="161" t="s">
        <v>5571</v>
      </c>
      <c r="D2395" s="163">
        <v>7.83</v>
      </c>
    </row>
    <row r="2396" spans="1:4" ht="9" customHeight="1" x14ac:dyDescent="0.3">
      <c r="A2396" s="161" t="s">
        <v>9931</v>
      </c>
      <c r="B2396" s="162" t="s">
        <v>9932</v>
      </c>
      <c r="C2396" s="161" t="s">
        <v>5571</v>
      </c>
      <c r="D2396" s="163">
        <v>7.92</v>
      </c>
    </row>
    <row r="2397" spans="1:4" ht="9" customHeight="1" x14ac:dyDescent="0.3">
      <c r="A2397" s="161" t="s">
        <v>9933</v>
      </c>
      <c r="B2397" s="162" t="s">
        <v>9934</v>
      </c>
      <c r="C2397" s="161" t="s">
        <v>5571</v>
      </c>
      <c r="D2397" s="163">
        <v>8.01</v>
      </c>
    </row>
    <row r="2398" spans="1:4" ht="9" customHeight="1" x14ac:dyDescent="0.3">
      <c r="A2398" s="161" t="s">
        <v>9935</v>
      </c>
      <c r="B2398" s="162" t="s">
        <v>9936</v>
      </c>
      <c r="C2398" s="161" t="s">
        <v>5571</v>
      </c>
      <c r="D2398" s="163">
        <v>8.1</v>
      </c>
    </row>
    <row r="2399" spans="1:4" ht="9" customHeight="1" x14ac:dyDescent="0.3">
      <c r="A2399" s="161" t="s">
        <v>9937</v>
      </c>
      <c r="B2399" s="162" t="s">
        <v>9938</v>
      </c>
      <c r="C2399" s="161" t="s">
        <v>5571</v>
      </c>
      <c r="D2399" s="163">
        <v>8.2100000000000009</v>
      </c>
    </row>
    <row r="2400" spans="1:4" ht="9" customHeight="1" x14ac:dyDescent="0.3">
      <c r="A2400" s="161" t="s">
        <v>9939</v>
      </c>
      <c r="B2400" s="162" t="s">
        <v>9940</v>
      </c>
      <c r="C2400" s="161" t="s">
        <v>5571</v>
      </c>
      <c r="D2400" s="163">
        <v>8.26</v>
      </c>
    </row>
    <row r="2401" spans="1:4" ht="9" customHeight="1" x14ac:dyDescent="0.3">
      <c r="A2401" s="161" t="s">
        <v>9941</v>
      </c>
      <c r="B2401" s="162" t="s">
        <v>9942</v>
      </c>
      <c r="C2401" s="161" t="s">
        <v>5571</v>
      </c>
      <c r="D2401" s="163">
        <v>15.08</v>
      </c>
    </row>
    <row r="2402" spans="1:4" ht="9" customHeight="1" x14ac:dyDescent="0.3">
      <c r="A2402" s="161" t="s">
        <v>9943</v>
      </c>
      <c r="B2402" s="162" t="s">
        <v>9944</v>
      </c>
      <c r="C2402" s="161" t="s">
        <v>5571</v>
      </c>
      <c r="D2402" s="163">
        <v>15.4</v>
      </c>
    </row>
    <row r="2403" spans="1:4" ht="9" customHeight="1" x14ac:dyDescent="0.3">
      <c r="A2403" s="161" t="s">
        <v>9945</v>
      </c>
      <c r="B2403" s="162" t="s">
        <v>9946</v>
      </c>
      <c r="C2403" s="161" t="s">
        <v>5571</v>
      </c>
      <c r="D2403" s="163">
        <v>15.73</v>
      </c>
    </row>
    <row r="2404" spans="1:4" ht="9" customHeight="1" x14ac:dyDescent="0.3">
      <c r="A2404" s="161" t="s">
        <v>9947</v>
      </c>
      <c r="B2404" s="162" t="s">
        <v>9948</v>
      </c>
      <c r="C2404" s="161" t="s">
        <v>5571</v>
      </c>
      <c r="D2404" s="163">
        <v>16.07</v>
      </c>
    </row>
    <row r="2405" spans="1:4" ht="9" customHeight="1" x14ac:dyDescent="0.3">
      <c r="A2405" s="161" t="s">
        <v>9949</v>
      </c>
      <c r="B2405" s="162" t="s">
        <v>9950</v>
      </c>
      <c r="C2405" s="161" t="s">
        <v>5571</v>
      </c>
      <c r="D2405" s="163">
        <v>16.43</v>
      </c>
    </row>
    <row r="2406" spans="1:4" ht="9" customHeight="1" x14ac:dyDescent="0.3">
      <c r="A2406" s="161" t="s">
        <v>9951</v>
      </c>
      <c r="B2406" s="162" t="s">
        <v>9952</v>
      </c>
      <c r="C2406" s="161" t="s">
        <v>5571</v>
      </c>
      <c r="D2406" s="163">
        <v>16.62</v>
      </c>
    </row>
    <row r="2407" spans="1:4" ht="9" customHeight="1" x14ac:dyDescent="0.3">
      <c r="A2407" s="161" t="s">
        <v>9953</v>
      </c>
      <c r="B2407" s="162" t="s">
        <v>9954</v>
      </c>
      <c r="C2407" s="161" t="s">
        <v>5571</v>
      </c>
      <c r="D2407" s="163">
        <v>8.23</v>
      </c>
    </row>
    <row r="2408" spans="1:4" ht="9" customHeight="1" x14ac:dyDescent="0.3">
      <c r="A2408" s="161" t="s">
        <v>9955</v>
      </c>
      <c r="B2408" s="162" t="s">
        <v>9956</v>
      </c>
      <c r="C2408" s="161" t="s">
        <v>5571</v>
      </c>
      <c r="D2408" s="163">
        <v>8.89</v>
      </c>
    </row>
    <row r="2409" spans="1:4" ht="9" customHeight="1" x14ac:dyDescent="0.3">
      <c r="A2409" s="161" t="s">
        <v>9957</v>
      </c>
      <c r="B2409" s="162" t="s">
        <v>9958</v>
      </c>
      <c r="C2409" s="161" t="s">
        <v>5571</v>
      </c>
      <c r="D2409" s="163">
        <v>9.56</v>
      </c>
    </row>
    <row r="2410" spans="1:4" ht="9" customHeight="1" x14ac:dyDescent="0.3">
      <c r="A2410" s="161" t="s">
        <v>9959</v>
      </c>
      <c r="B2410" s="162" t="s">
        <v>9960</v>
      </c>
      <c r="C2410" s="161" t="s">
        <v>5571</v>
      </c>
      <c r="D2410" s="163">
        <v>10.62</v>
      </c>
    </row>
    <row r="2411" spans="1:4" ht="9" customHeight="1" x14ac:dyDescent="0.3">
      <c r="A2411" s="161" t="s">
        <v>9961</v>
      </c>
      <c r="B2411" s="162" t="s">
        <v>9962</v>
      </c>
      <c r="C2411" s="161" t="s">
        <v>5571</v>
      </c>
      <c r="D2411" s="163">
        <v>12.09</v>
      </c>
    </row>
    <row r="2412" spans="1:4" ht="9" customHeight="1" x14ac:dyDescent="0.3">
      <c r="A2412" s="161" t="s">
        <v>9963</v>
      </c>
      <c r="B2412" s="162" t="s">
        <v>9964</v>
      </c>
      <c r="C2412" s="161" t="s">
        <v>5571</v>
      </c>
      <c r="D2412" s="163">
        <v>14.3</v>
      </c>
    </row>
    <row r="2413" spans="1:4" ht="9" customHeight="1" x14ac:dyDescent="0.3">
      <c r="A2413" s="161" t="s">
        <v>9965</v>
      </c>
      <c r="B2413" s="162" t="s">
        <v>9966</v>
      </c>
      <c r="C2413" s="161" t="s">
        <v>5571</v>
      </c>
      <c r="D2413" s="163">
        <v>16.739999999999998</v>
      </c>
    </row>
    <row r="2414" spans="1:4" ht="9" customHeight="1" x14ac:dyDescent="0.3">
      <c r="A2414" s="161" t="s">
        <v>9967</v>
      </c>
      <c r="B2414" s="162" t="s">
        <v>9968</v>
      </c>
      <c r="C2414" s="161" t="s">
        <v>5571</v>
      </c>
      <c r="D2414" s="163">
        <v>19.61</v>
      </c>
    </row>
    <row r="2415" spans="1:4" ht="9" customHeight="1" x14ac:dyDescent="0.3">
      <c r="A2415" s="161" t="s">
        <v>9969</v>
      </c>
      <c r="B2415" s="162" t="s">
        <v>9970</v>
      </c>
      <c r="C2415" s="161" t="s">
        <v>5571</v>
      </c>
      <c r="D2415" s="163">
        <v>22.81</v>
      </c>
    </row>
    <row r="2416" spans="1:4" ht="18" customHeight="1" x14ac:dyDescent="0.3">
      <c r="A2416" s="161" t="s">
        <v>9971</v>
      </c>
      <c r="B2416" s="162" t="s">
        <v>9972</v>
      </c>
      <c r="C2416" s="161" t="s">
        <v>5571</v>
      </c>
      <c r="D2416" s="163">
        <v>26.31</v>
      </c>
    </row>
    <row r="2417" spans="1:4" ht="18" customHeight="1" x14ac:dyDescent="0.3">
      <c r="A2417" s="161" t="s">
        <v>9973</v>
      </c>
      <c r="B2417" s="162" t="s">
        <v>9974</v>
      </c>
      <c r="C2417" s="161" t="s">
        <v>5571</v>
      </c>
      <c r="D2417" s="163">
        <v>30.25</v>
      </c>
    </row>
    <row r="2418" spans="1:4" ht="18" customHeight="1" x14ac:dyDescent="0.3">
      <c r="A2418" s="161" t="s">
        <v>9975</v>
      </c>
      <c r="B2418" s="162" t="s">
        <v>9976</v>
      </c>
      <c r="C2418" s="161" t="s">
        <v>5571</v>
      </c>
      <c r="D2418" s="163">
        <v>35</v>
      </c>
    </row>
    <row r="2419" spans="1:4" ht="18" customHeight="1" x14ac:dyDescent="0.3">
      <c r="A2419" s="161" t="s">
        <v>9977</v>
      </c>
      <c r="B2419" s="162" t="s">
        <v>9978</v>
      </c>
      <c r="C2419" s="161" t="s">
        <v>5571</v>
      </c>
      <c r="D2419" s="163">
        <v>39.19</v>
      </c>
    </row>
    <row r="2420" spans="1:4" ht="18" customHeight="1" x14ac:dyDescent="0.3">
      <c r="A2420" s="161" t="s">
        <v>9979</v>
      </c>
      <c r="B2420" s="162" t="s">
        <v>9980</v>
      </c>
      <c r="C2420" s="161" t="s">
        <v>5571</v>
      </c>
      <c r="D2420" s="163">
        <v>44.61</v>
      </c>
    </row>
    <row r="2421" spans="1:4" ht="18" customHeight="1" x14ac:dyDescent="0.3">
      <c r="A2421" s="161" t="s">
        <v>9981</v>
      </c>
      <c r="B2421" s="162" t="s">
        <v>9982</v>
      </c>
      <c r="C2421" s="161" t="s">
        <v>5571</v>
      </c>
      <c r="D2421" s="163">
        <v>48.29</v>
      </c>
    </row>
    <row r="2422" spans="1:4" ht="18" customHeight="1" x14ac:dyDescent="0.3">
      <c r="A2422" s="161" t="s">
        <v>9983</v>
      </c>
      <c r="B2422" s="162" t="s">
        <v>9984</v>
      </c>
      <c r="C2422" s="161" t="s">
        <v>5571</v>
      </c>
      <c r="D2422" s="163">
        <v>6.03</v>
      </c>
    </row>
    <row r="2423" spans="1:4" ht="18" customHeight="1" x14ac:dyDescent="0.3">
      <c r="A2423" s="161" t="s">
        <v>9985</v>
      </c>
      <c r="B2423" s="162" t="s">
        <v>9986</v>
      </c>
      <c r="C2423" s="161" t="s">
        <v>5571</v>
      </c>
      <c r="D2423" s="163">
        <v>6.71</v>
      </c>
    </row>
    <row r="2424" spans="1:4" ht="18" customHeight="1" x14ac:dyDescent="0.3">
      <c r="A2424" s="161" t="s">
        <v>9987</v>
      </c>
      <c r="B2424" s="162" t="s">
        <v>9988</v>
      </c>
      <c r="C2424" s="161" t="s">
        <v>5571</v>
      </c>
      <c r="D2424" s="163">
        <v>7.34</v>
      </c>
    </row>
    <row r="2425" spans="1:4" ht="18" customHeight="1" x14ac:dyDescent="0.3">
      <c r="A2425" s="161" t="s">
        <v>9989</v>
      </c>
      <c r="B2425" s="162" t="s">
        <v>9990</v>
      </c>
      <c r="C2425" s="161" t="s">
        <v>5571</v>
      </c>
      <c r="D2425" s="163">
        <v>5.8</v>
      </c>
    </row>
    <row r="2426" spans="1:4" ht="18" customHeight="1" x14ac:dyDescent="0.3">
      <c r="A2426" s="161" t="s">
        <v>9991</v>
      </c>
      <c r="B2426" s="162" t="s">
        <v>9992</v>
      </c>
      <c r="C2426" s="161" t="s">
        <v>5571</v>
      </c>
      <c r="D2426" s="163">
        <v>10.38</v>
      </c>
    </row>
    <row r="2427" spans="1:4" ht="18" customHeight="1" x14ac:dyDescent="0.3">
      <c r="A2427" s="161" t="s">
        <v>9993</v>
      </c>
      <c r="B2427" s="162" t="s">
        <v>9994</v>
      </c>
      <c r="C2427" s="161" t="s">
        <v>5571</v>
      </c>
      <c r="D2427" s="163">
        <v>12.84</v>
      </c>
    </row>
    <row r="2428" spans="1:4" ht="18" customHeight="1" x14ac:dyDescent="0.3">
      <c r="A2428" s="161" t="s">
        <v>9995</v>
      </c>
      <c r="B2428" s="162" t="s">
        <v>9996</v>
      </c>
      <c r="C2428" s="161" t="s">
        <v>5571</v>
      </c>
      <c r="D2428" s="163">
        <v>16.59</v>
      </c>
    </row>
    <row r="2429" spans="1:4" ht="18" customHeight="1" x14ac:dyDescent="0.3">
      <c r="A2429" s="161" t="s">
        <v>9997</v>
      </c>
      <c r="B2429" s="162" t="s">
        <v>9998</v>
      </c>
      <c r="C2429" s="161" t="s">
        <v>5571</v>
      </c>
      <c r="D2429" s="163">
        <v>6.36</v>
      </c>
    </row>
    <row r="2430" spans="1:4" ht="18" customHeight="1" x14ac:dyDescent="0.3">
      <c r="A2430" s="161" t="s">
        <v>9999</v>
      </c>
      <c r="B2430" s="162" t="s">
        <v>10000</v>
      </c>
      <c r="C2430" s="161" t="s">
        <v>5571</v>
      </c>
      <c r="D2430" s="163">
        <v>7.06</v>
      </c>
    </row>
    <row r="2431" spans="1:4" ht="18" customHeight="1" x14ac:dyDescent="0.3">
      <c r="A2431" s="161" t="s">
        <v>10001</v>
      </c>
      <c r="B2431" s="162" t="s">
        <v>10002</v>
      </c>
      <c r="C2431" s="161" t="s">
        <v>5571</v>
      </c>
      <c r="D2431" s="163">
        <v>8.33</v>
      </c>
    </row>
    <row r="2432" spans="1:4" ht="18" customHeight="1" x14ac:dyDescent="0.3">
      <c r="A2432" s="161" t="s">
        <v>10003</v>
      </c>
      <c r="B2432" s="162" t="s">
        <v>10004</v>
      </c>
      <c r="C2432" s="161" t="s">
        <v>5571</v>
      </c>
      <c r="D2432" s="163">
        <v>6.16</v>
      </c>
    </row>
    <row r="2433" spans="1:4" ht="18" customHeight="1" x14ac:dyDescent="0.3">
      <c r="A2433" s="161" t="s">
        <v>10005</v>
      </c>
      <c r="B2433" s="162" t="s">
        <v>10006</v>
      </c>
      <c r="C2433" s="161" t="s">
        <v>5571</v>
      </c>
      <c r="D2433" s="163">
        <v>9.07</v>
      </c>
    </row>
    <row r="2434" spans="1:4" ht="18" customHeight="1" x14ac:dyDescent="0.3">
      <c r="A2434" s="161" t="s">
        <v>10007</v>
      </c>
      <c r="B2434" s="162" t="s">
        <v>10008</v>
      </c>
      <c r="C2434" s="161" t="s">
        <v>5571</v>
      </c>
      <c r="D2434" s="163">
        <v>11.95</v>
      </c>
    </row>
    <row r="2435" spans="1:4" ht="18" customHeight="1" x14ac:dyDescent="0.3">
      <c r="A2435" s="161" t="s">
        <v>10009</v>
      </c>
      <c r="B2435" s="162" t="s">
        <v>10010</v>
      </c>
      <c r="C2435" s="161" t="s">
        <v>5571</v>
      </c>
      <c r="D2435" s="163">
        <v>15.33</v>
      </c>
    </row>
    <row r="2436" spans="1:4" ht="18" customHeight="1" x14ac:dyDescent="0.3">
      <c r="A2436" s="161" t="s">
        <v>10011</v>
      </c>
      <c r="B2436" s="162" t="s">
        <v>10012</v>
      </c>
      <c r="C2436" s="161" t="s">
        <v>5571</v>
      </c>
      <c r="D2436" s="163">
        <v>19.829999999999998</v>
      </c>
    </row>
    <row r="2437" spans="1:4" ht="18" customHeight="1" x14ac:dyDescent="0.3">
      <c r="A2437" s="161" t="s">
        <v>10013</v>
      </c>
      <c r="B2437" s="162" t="s">
        <v>10014</v>
      </c>
      <c r="C2437" s="161" t="s">
        <v>5571</v>
      </c>
      <c r="D2437" s="163">
        <v>25.49</v>
      </c>
    </row>
    <row r="2438" spans="1:4" ht="18" customHeight="1" x14ac:dyDescent="0.3">
      <c r="A2438" s="161" t="s">
        <v>10015</v>
      </c>
      <c r="B2438" s="162" t="s">
        <v>10016</v>
      </c>
      <c r="C2438" s="161" t="s">
        <v>5571</v>
      </c>
      <c r="D2438" s="163">
        <v>31.16</v>
      </c>
    </row>
    <row r="2439" spans="1:4" ht="18" customHeight="1" x14ac:dyDescent="0.3">
      <c r="A2439" s="161" t="s">
        <v>10017</v>
      </c>
      <c r="B2439" s="162" t="s">
        <v>10018</v>
      </c>
      <c r="C2439" s="161" t="s">
        <v>5571</v>
      </c>
      <c r="D2439" s="163">
        <v>35.54</v>
      </c>
    </row>
    <row r="2440" spans="1:4" ht="18" customHeight="1" x14ac:dyDescent="0.3">
      <c r="A2440" s="161" t="s">
        <v>10019</v>
      </c>
      <c r="B2440" s="162" t="s">
        <v>10020</v>
      </c>
      <c r="C2440" s="161" t="s">
        <v>5571</v>
      </c>
      <c r="D2440" s="163">
        <v>5.52</v>
      </c>
    </row>
    <row r="2441" spans="1:4" ht="18" customHeight="1" x14ac:dyDescent="0.3">
      <c r="A2441" s="161" t="s">
        <v>10021</v>
      </c>
      <c r="B2441" s="162" t="s">
        <v>10022</v>
      </c>
      <c r="C2441" s="161" t="s">
        <v>5571</v>
      </c>
      <c r="D2441" s="163">
        <v>5.98</v>
      </c>
    </row>
    <row r="2442" spans="1:4" ht="18" customHeight="1" x14ac:dyDescent="0.3">
      <c r="A2442" s="161" t="s">
        <v>10023</v>
      </c>
      <c r="B2442" s="162" t="s">
        <v>10024</v>
      </c>
      <c r="C2442" s="161" t="s">
        <v>5571</v>
      </c>
      <c r="D2442" s="163">
        <v>6.81</v>
      </c>
    </row>
    <row r="2443" spans="1:4" ht="18" customHeight="1" x14ac:dyDescent="0.3">
      <c r="A2443" s="161" t="s">
        <v>10025</v>
      </c>
      <c r="B2443" s="162" t="s">
        <v>10026</v>
      </c>
      <c r="C2443" s="161" t="s">
        <v>5571</v>
      </c>
      <c r="D2443" s="163">
        <v>5.4</v>
      </c>
    </row>
    <row r="2444" spans="1:4" ht="18" customHeight="1" x14ac:dyDescent="0.3">
      <c r="A2444" s="161" t="s">
        <v>10027</v>
      </c>
      <c r="B2444" s="162" t="s">
        <v>10028</v>
      </c>
      <c r="C2444" s="161" t="s">
        <v>5571</v>
      </c>
      <c r="D2444" s="163">
        <v>9.2799999999999994</v>
      </c>
    </row>
    <row r="2445" spans="1:4" ht="18" customHeight="1" x14ac:dyDescent="0.3">
      <c r="A2445" s="161" t="s">
        <v>10029</v>
      </c>
      <c r="B2445" s="162" t="s">
        <v>10030</v>
      </c>
      <c r="C2445" s="161" t="s">
        <v>5571</v>
      </c>
      <c r="D2445" s="163">
        <v>10.73</v>
      </c>
    </row>
    <row r="2446" spans="1:4" ht="18" customHeight="1" x14ac:dyDescent="0.3">
      <c r="A2446" s="161" t="s">
        <v>10031</v>
      </c>
      <c r="B2446" s="162" t="s">
        <v>10032</v>
      </c>
      <c r="C2446" s="161" t="s">
        <v>5571</v>
      </c>
      <c r="D2446" s="163">
        <v>12.36</v>
      </c>
    </row>
    <row r="2447" spans="1:4" ht="18" customHeight="1" x14ac:dyDescent="0.3">
      <c r="A2447" s="161" t="s">
        <v>10033</v>
      </c>
      <c r="B2447" s="162" t="s">
        <v>10034</v>
      </c>
      <c r="C2447" s="161" t="s">
        <v>5571</v>
      </c>
      <c r="D2447" s="163">
        <v>14.67</v>
      </c>
    </row>
    <row r="2448" spans="1:4" ht="18" customHeight="1" x14ac:dyDescent="0.3">
      <c r="A2448" s="161" t="s">
        <v>10035</v>
      </c>
      <c r="B2448" s="162" t="s">
        <v>10036</v>
      </c>
      <c r="C2448" s="161" t="s">
        <v>5571</v>
      </c>
      <c r="D2448" s="163">
        <v>18.100000000000001</v>
      </c>
    </row>
    <row r="2449" spans="1:4" ht="18" customHeight="1" x14ac:dyDescent="0.3">
      <c r="A2449" s="161" t="s">
        <v>10037</v>
      </c>
      <c r="B2449" s="162" t="s">
        <v>10038</v>
      </c>
      <c r="C2449" s="161" t="s">
        <v>5571</v>
      </c>
      <c r="D2449" s="163">
        <v>22</v>
      </c>
    </row>
    <row r="2450" spans="1:4" ht="18" customHeight="1" x14ac:dyDescent="0.3">
      <c r="A2450" s="161" t="s">
        <v>10039</v>
      </c>
      <c r="B2450" s="162" t="s">
        <v>10040</v>
      </c>
      <c r="C2450" s="161" t="s">
        <v>5571</v>
      </c>
      <c r="D2450" s="163">
        <v>26.28</v>
      </c>
    </row>
    <row r="2451" spans="1:4" ht="18" customHeight="1" x14ac:dyDescent="0.3">
      <c r="A2451" s="161" t="s">
        <v>10041</v>
      </c>
      <c r="B2451" s="162" t="s">
        <v>10042</v>
      </c>
      <c r="C2451" s="161" t="s">
        <v>5571</v>
      </c>
      <c r="D2451" s="163">
        <v>31.27</v>
      </c>
    </row>
    <row r="2452" spans="1:4" ht="18" customHeight="1" x14ac:dyDescent="0.3">
      <c r="A2452" s="161" t="s">
        <v>10043</v>
      </c>
      <c r="B2452" s="162" t="s">
        <v>10044</v>
      </c>
      <c r="C2452" s="161" t="s">
        <v>5571</v>
      </c>
      <c r="D2452" s="163">
        <v>37.15</v>
      </c>
    </row>
    <row r="2453" spans="1:4" ht="18" customHeight="1" x14ac:dyDescent="0.3">
      <c r="A2453" s="161" t="s">
        <v>10045</v>
      </c>
      <c r="B2453" s="162" t="s">
        <v>10046</v>
      </c>
      <c r="C2453" s="161" t="s">
        <v>5571</v>
      </c>
      <c r="D2453" s="163">
        <v>39.71</v>
      </c>
    </row>
    <row r="2454" spans="1:4" ht="18" customHeight="1" x14ac:dyDescent="0.3">
      <c r="A2454" s="161" t="s">
        <v>10047</v>
      </c>
      <c r="B2454" s="162" t="s">
        <v>10048</v>
      </c>
      <c r="C2454" s="161" t="s">
        <v>5571</v>
      </c>
      <c r="D2454" s="163">
        <v>5.39</v>
      </c>
    </row>
    <row r="2455" spans="1:4" ht="18" customHeight="1" x14ac:dyDescent="0.3">
      <c r="A2455" s="161" t="s">
        <v>10049</v>
      </c>
      <c r="B2455" s="162" t="s">
        <v>10050</v>
      </c>
      <c r="C2455" s="161" t="s">
        <v>5571</v>
      </c>
      <c r="D2455" s="163">
        <v>6.4</v>
      </c>
    </row>
    <row r="2456" spans="1:4" ht="18" customHeight="1" x14ac:dyDescent="0.3">
      <c r="A2456" s="161" t="s">
        <v>10051</v>
      </c>
      <c r="B2456" s="162" t="s">
        <v>10052</v>
      </c>
      <c r="C2456" s="161" t="s">
        <v>5571</v>
      </c>
      <c r="D2456" s="163">
        <v>7.62</v>
      </c>
    </row>
    <row r="2457" spans="1:4" ht="18" customHeight="1" x14ac:dyDescent="0.3">
      <c r="A2457" s="161" t="s">
        <v>10053</v>
      </c>
      <c r="B2457" s="162" t="s">
        <v>10054</v>
      </c>
      <c r="C2457" s="161" t="s">
        <v>5571</v>
      </c>
      <c r="D2457" s="163">
        <v>4.82</v>
      </c>
    </row>
    <row r="2458" spans="1:4" ht="18" customHeight="1" x14ac:dyDescent="0.3">
      <c r="A2458" s="161" t="s">
        <v>10055</v>
      </c>
      <c r="B2458" s="162" t="s">
        <v>10056</v>
      </c>
      <c r="C2458" s="161" t="s">
        <v>5571</v>
      </c>
      <c r="D2458" s="163">
        <v>11.26</v>
      </c>
    </row>
    <row r="2459" spans="1:4" ht="18" customHeight="1" x14ac:dyDescent="0.3">
      <c r="A2459" s="161" t="s">
        <v>10057</v>
      </c>
      <c r="B2459" s="162" t="s">
        <v>10058</v>
      </c>
      <c r="C2459" s="161" t="s">
        <v>5571</v>
      </c>
      <c r="D2459" s="163">
        <v>11.48</v>
      </c>
    </row>
    <row r="2460" spans="1:4" ht="18" customHeight="1" x14ac:dyDescent="0.3">
      <c r="A2460" s="161" t="s">
        <v>10059</v>
      </c>
      <c r="B2460" s="162" t="s">
        <v>10060</v>
      </c>
      <c r="C2460" s="161" t="s">
        <v>5571</v>
      </c>
      <c r="D2460" s="163">
        <v>11.71</v>
      </c>
    </row>
    <row r="2461" spans="1:4" ht="18" customHeight="1" x14ac:dyDescent="0.3">
      <c r="A2461" s="161" t="s">
        <v>10061</v>
      </c>
      <c r="B2461" s="162" t="s">
        <v>10062</v>
      </c>
      <c r="C2461" s="161" t="s">
        <v>5571</v>
      </c>
      <c r="D2461" s="163">
        <v>11.94</v>
      </c>
    </row>
    <row r="2462" spans="1:4" ht="18" customHeight="1" x14ac:dyDescent="0.3">
      <c r="A2462" s="161" t="s">
        <v>10063</v>
      </c>
      <c r="B2462" s="162" t="s">
        <v>10064</v>
      </c>
      <c r="C2462" s="161" t="s">
        <v>5571</v>
      </c>
      <c r="D2462" s="163">
        <v>12.19</v>
      </c>
    </row>
    <row r="2463" spans="1:4" ht="18" customHeight="1" x14ac:dyDescent="0.3">
      <c r="A2463" s="161" t="s">
        <v>10065</v>
      </c>
      <c r="B2463" s="162" t="s">
        <v>10066</v>
      </c>
      <c r="C2463" s="161" t="s">
        <v>5571</v>
      </c>
      <c r="D2463" s="163">
        <v>12.32</v>
      </c>
    </row>
    <row r="2464" spans="1:4" ht="18" customHeight="1" x14ac:dyDescent="0.3">
      <c r="A2464" s="161" t="s">
        <v>10067</v>
      </c>
      <c r="B2464" s="162" t="s">
        <v>10068</v>
      </c>
      <c r="C2464" s="161" t="s">
        <v>5571</v>
      </c>
      <c r="D2464" s="163">
        <v>7.44</v>
      </c>
    </row>
    <row r="2465" spans="1:4" ht="18" customHeight="1" x14ac:dyDescent="0.3">
      <c r="A2465" s="161" t="s">
        <v>10069</v>
      </c>
      <c r="B2465" s="162" t="s">
        <v>10070</v>
      </c>
      <c r="C2465" s="161" t="s">
        <v>5571</v>
      </c>
      <c r="D2465" s="163">
        <v>7.5</v>
      </c>
    </row>
    <row r="2466" spans="1:4" ht="18" customHeight="1" x14ac:dyDescent="0.3">
      <c r="A2466" s="161" t="s">
        <v>10071</v>
      </c>
      <c r="B2466" s="162" t="s">
        <v>10072</v>
      </c>
      <c r="C2466" s="161" t="s">
        <v>5571</v>
      </c>
      <c r="D2466" s="163">
        <v>7.57</v>
      </c>
    </row>
    <row r="2467" spans="1:4" ht="9" customHeight="1" x14ac:dyDescent="0.3">
      <c r="A2467" s="161" t="s">
        <v>10073</v>
      </c>
      <c r="B2467" s="162" t="s">
        <v>10074</v>
      </c>
      <c r="C2467" s="161" t="s">
        <v>5571</v>
      </c>
      <c r="D2467" s="163">
        <v>7.64</v>
      </c>
    </row>
    <row r="2468" spans="1:4" ht="9" customHeight="1" x14ac:dyDescent="0.3">
      <c r="A2468" s="161" t="s">
        <v>10075</v>
      </c>
      <c r="B2468" s="162" t="s">
        <v>10076</v>
      </c>
      <c r="C2468" s="161" t="s">
        <v>5571</v>
      </c>
      <c r="D2468" s="163">
        <v>7.71</v>
      </c>
    </row>
    <row r="2469" spans="1:4" ht="9" customHeight="1" x14ac:dyDescent="0.3">
      <c r="A2469" s="161" t="s">
        <v>10077</v>
      </c>
      <c r="B2469" s="162" t="s">
        <v>10078</v>
      </c>
      <c r="C2469" s="161" t="s">
        <v>5571</v>
      </c>
      <c r="D2469" s="163">
        <v>7.75</v>
      </c>
    </row>
    <row r="2470" spans="1:4" ht="9" customHeight="1" x14ac:dyDescent="0.3">
      <c r="A2470" s="161" t="s">
        <v>10079</v>
      </c>
      <c r="B2470" s="162" t="s">
        <v>10080</v>
      </c>
      <c r="C2470" s="161" t="s">
        <v>5571</v>
      </c>
      <c r="D2470" s="163">
        <v>9.7899999999999991</v>
      </c>
    </row>
    <row r="2471" spans="1:4" ht="9" customHeight="1" x14ac:dyDescent="0.3">
      <c r="A2471" s="161" t="s">
        <v>10081</v>
      </c>
      <c r="B2471" s="162" t="s">
        <v>10082</v>
      </c>
      <c r="C2471" s="161" t="s">
        <v>5571</v>
      </c>
      <c r="D2471" s="163">
        <v>9.86</v>
      </c>
    </row>
    <row r="2472" spans="1:4" ht="9" customHeight="1" x14ac:dyDescent="0.3">
      <c r="A2472" s="161" t="s">
        <v>10083</v>
      </c>
      <c r="B2472" s="162" t="s">
        <v>10084</v>
      </c>
      <c r="C2472" s="161" t="s">
        <v>5571</v>
      </c>
      <c r="D2472" s="163">
        <v>9.92</v>
      </c>
    </row>
    <row r="2473" spans="1:4" ht="9" customHeight="1" x14ac:dyDescent="0.3">
      <c r="A2473" s="161" t="s">
        <v>10085</v>
      </c>
      <c r="B2473" s="162" t="s">
        <v>10086</v>
      </c>
      <c r="C2473" s="161" t="s">
        <v>5571</v>
      </c>
      <c r="D2473" s="163">
        <v>9.98</v>
      </c>
    </row>
    <row r="2474" spans="1:4" ht="9" customHeight="1" x14ac:dyDescent="0.3">
      <c r="A2474" s="161" t="s">
        <v>10087</v>
      </c>
      <c r="B2474" s="162" t="s">
        <v>10088</v>
      </c>
      <c r="C2474" s="161" t="s">
        <v>5571</v>
      </c>
      <c r="D2474" s="163">
        <v>10.050000000000001</v>
      </c>
    </row>
    <row r="2475" spans="1:4" ht="9" customHeight="1" x14ac:dyDescent="0.3">
      <c r="A2475" s="161" t="s">
        <v>10089</v>
      </c>
      <c r="B2475" s="162" t="s">
        <v>10090</v>
      </c>
      <c r="C2475" s="161" t="s">
        <v>5571</v>
      </c>
      <c r="D2475" s="163">
        <v>10.09</v>
      </c>
    </row>
    <row r="2476" spans="1:4" ht="9" customHeight="1" x14ac:dyDescent="0.3">
      <c r="A2476" s="161" t="s">
        <v>10091</v>
      </c>
      <c r="B2476" s="162" t="s">
        <v>10092</v>
      </c>
      <c r="C2476" s="161" t="s">
        <v>5571</v>
      </c>
      <c r="D2476" s="163">
        <v>9.8000000000000007</v>
      </c>
    </row>
    <row r="2477" spans="1:4" ht="9" customHeight="1" x14ac:dyDescent="0.3">
      <c r="A2477" s="161" t="s">
        <v>10093</v>
      </c>
      <c r="B2477" s="162" t="s">
        <v>10094</v>
      </c>
      <c r="C2477" s="161" t="s">
        <v>5571</v>
      </c>
      <c r="D2477" s="163">
        <v>9.94</v>
      </c>
    </row>
    <row r="2478" spans="1:4" ht="9" customHeight="1" x14ac:dyDescent="0.3">
      <c r="A2478" s="161" t="s">
        <v>10095</v>
      </c>
      <c r="B2478" s="162" t="s">
        <v>10096</v>
      </c>
      <c r="C2478" s="161" t="s">
        <v>5571</v>
      </c>
      <c r="D2478" s="163">
        <v>10.08</v>
      </c>
    </row>
    <row r="2479" spans="1:4" ht="9" customHeight="1" x14ac:dyDescent="0.3">
      <c r="A2479" s="161" t="s">
        <v>10097</v>
      </c>
      <c r="B2479" s="162" t="s">
        <v>10098</v>
      </c>
      <c r="C2479" s="161" t="s">
        <v>5571</v>
      </c>
      <c r="D2479" s="163">
        <v>10.23</v>
      </c>
    </row>
    <row r="2480" spans="1:4" ht="9" customHeight="1" x14ac:dyDescent="0.3">
      <c r="A2480" s="161" t="s">
        <v>10099</v>
      </c>
      <c r="B2480" s="162" t="s">
        <v>10100</v>
      </c>
      <c r="C2480" s="161" t="s">
        <v>5571</v>
      </c>
      <c r="D2480" s="163">
        <v>10.38</v>
      </c>
    </row>
    <row r="2481" spans="1:4" ht="9" customHeight="1" x14ac:dyDescent="0.3">
      <c r="A2481" s="161" t="s">
        <v>10101</v>
      </c>
      <c r="B2481" s="162" t="s">
        <v>10102</v>
      </c>
      <c r="C2481" s="161" t="s">
        <v>5571</v>
      </c>
      <c r="D2481" s="163">
        <v>10.46</v>
      </c>
    </row>
    <row r="2482" spans="1:4" ht="9" customHeight="1" x14ac:dyDescent="0.3">
      <c r="A2482" s="161" t="s">
        <v>10103</v>
      </c>
      <c r="B2482" s="162" t="s">
        <v>10104</v>
      </c>
      <c r="C2482" s="161" t="s">
        <v>5571</v>
      </c>
      <c r="D2482" s="163">
        <v>12.21</v>
      </c>
    </row>
    <row r="2483" spans="1:4" ht="9" customHeight="1" x14ac:dyDescent="0.3">
      <c r="A2483" s="161" t="s">
        <v>10105</v>
      </c>
      <c r="B2483" s="162" t="s">
        <v>10106</v>
      </c>
      <c r="C2483" s="161" t="s">
        <v>5571</v>
      </c>
      <c r="D2483" s="163">
        <v>12.27</v>
      </c>
    </row>
    <row r="2484" spans="1:4" ht="9" customHeight="1" x14ac:dyDescent="0.3">
      <c r="A2484" s="161" t="s">
        <v>10107</v>
      </c>
      <c r="B2484" s="162" t="s">
        <v>10108</v>
      </c>
      <c r="C2484" s="161" t="s">
        <v>5571</v>
      </c>
      <c r="D2484" s="163">
        <v>12.33</v>
      </c>
    </row>
    <row r="2485" spans="1:4" ht="9" customHeight="1" x14ac:dyDescent="0.3">
      <c r="A2485" s="161" t="s">
        <v>10109</v>
      </c>
      <c r="B2485" s="162" t="s">
        <v>10110</v>
      </c>
      <c r="C2485" s="161" t="s">
        <v>5571</v>
      </c>
      <c r="D2485" s="163">
        <v>12.39</v>
      </c>
    </row>
    <row r="2486" spans="1:4" ht="9" customHeight="1" x14ac:dyDescent="0.3">
      <c r="A2486" s="161" t="s">
        <v>10111</v>
      </c>
      <c r="B2486" s="162" t="s">
        <v>10112</v>
      </c>
      <c r="C2486" s="161" t="s">
        <v>5571</v>
      </c>
      <c r="D2486" s="163">
        <v>12.46</v>
      </c>
    </row>
    <row r="2487" spans="1:4" ht="9" customHeight="1" x14ac:dyDescent="0.3">
      <c r="A2487" s="161" t="s">
        <v>10113</v>
      </c>
      <c r="B2487" s="162" t="s">
        <v>10114</v>
      </c>
      <c r="C2487" s="161" t="s">
        <v>5571</v>
      </c>
      <c r="D2487" s="163">
        <v>12.5</v>
      </c>
    </row>
    <row r="2488" spans="1:4" ht="9" customHeight="1" x14ac:dyDescent="0.3">
      <c r="A2488" s="161" t="s">
        <v>10115</v>
      </c>
      <c r="B2488" s="162" t="s">
        <v>10116</v>
      </c>
      <c r="C2488" s="161" t="s">
        <v>5571</v>
      </c>
      <c r="D2488" s="163">
        <v>9.17</v>
      </c>
    </row>
    <row r="2489" spans="1:4" ht="9" customHeight="1" x14ac:dyDescent="0.3">
      <c r="A2489" s="161" t="s">
        <v>10117</v>
      </c>
      <c r="B2489" s="162" t="s">
        <v>10118</v>
      </c>
      <c r="C2489" s="161" t="s">
        <v>5571</v>
      </c>
      <c r="D2489" s="163">
        <v>9.2799999999999994</v>
      </c>
    </row>
    <row r="2490" spans="1:4" ht="9" customHeight="1" x14ac:dyDescent="0.3">
      <c r="A2490" s="161" t="s">
        <v>10119</v>
      </c>
      <c r="B2490" s="162" t="s">
        <v>10120</v>
      </c>
      <c r="C2490" s="161" t="s">
        <v>5571</v>
      </c>
      <c r="D2490" s="163">
        <v>9.39</v>
      </c>
    </row>
    <row r="2491" spans="1:4" ht="9" customHeight="1" x14ac:dyDescent="0.3">
      <c r="A2491" s="161" t="s">
        <v>10121</v>
      </c>
      <c r="B2491" s="162" t="s">
        <v>10122</v>
      </c>
      <c r="C2491" s="161" t="s">
        <v>5571</v>
      </c>
      <c r="D2491" s="163">
        <v>9.51</v>
      </c>
    </row>
    <row r="2492" spans="1:4" ht="9" customHeight="1" x14ac:dyDescent="0.3">
      <c r="A2492" s="161" t="s">
        <v>10123</v>
      </c>
      <c r="B2492" s="162" t="s">
        <v>10124</v>
      </c>
      <c r="C2492" s="161" t="s">
        <v>5571</v>
      </c>
      <c r="D2492" s="163">
        <v>9.64</v>
      </c>
    </row>
    <row r="2493" spans="1:4" ht="9" customHeight="1" x14ac:dyDescent="0.3">
      <c r="A2493" s="161" t="s">
        <v>10125</v>
      </c>
      <c r="B2493" s="162" t="s">
        <v>10126</v>
      </c>
      <c r="C2493" s="161" t="s">
        <v>5571</v>
      </c>
      <c r="D2493" s="163">
        <v>9.6999999999999993</v>
      </c>
    </row>
    <row r="2494" spans="1:4" ht="9" customHeight="1" x14ac:dyDescent="0.3">
      <c r="A2494" s="161" t="s">
        <v>10127</v>
      </c>
      <c r="B2494" s="162" t="s">
        <v>10128</v>
      </c>
      <c r="C2494" s="161" t="s">
        <v>5571</v>
      </c>
      <c r="D2494" s="163">
        <v>8.5500000000000007</v>
      </c>
    </row>
    <row r="2495" spans="1:4" ht="9" customHeight="1" x14ac:dyDescent="0.3">
      <c r="A2495" s="161" t="s">
        <v>10129</v>
      </c>
      <c r="B2495" s="162" t="s">
        <v>10130</v>
      </c>
      <c r="C2495" s="161" t="s">
        <v>5571</v>
      </c>
      <c r="D2495" s="163">
        <v>8.64</v>
      </c>
    </row>
    <row r="2496" spans="1:4" ht="9" customHeight="1" x14ac:dyDescent="0.3">
      <c r="A2496" s="161" t="s">
        <v>10131</v>
      </c>
      <c r="B2496" s="162" t="s">
        <v>10132</v>
      </c>
      <c r="C2496" s="161" t="s">
        <v>5571</v>
      </c>
      <c r="D2496" s="163">
        <v>8.74</v>
      </c>
    </row>
    <row r="2497" spans="1:4" ht="9" customHeight="1" x14ac:dyDescent="0.3">
      <c r="A2497" s="161" t="s">
        <v>10133</v>
      </c>
      <c r="B2497" s="162" t="s">
        <v>10134</v>
      </c>
      <c r="C2497" s="161" t="s">
        <v>5571</v>
      </c>
      <c r="D2497" s="163">
        <v>8.85</v>
      </c>
    </row>
    <row r="2498" spans="1:4" ht="9" customHeight="1" x14ac:dyDescent="0.3">
      <c r="A2498" s="161" t="s">
        <v>10135</v>
      </c>
      <c r="B2498" s="162" t="s">
        <v>10136</v>
      </c>
      <c r="C2498" s="161" t="s">
        <v>5571</v>
      </c>
      <c r="D2498" s="163">
        <v>8.9600000000000009</v>
      </c>
    </row>
    <row r="2499" spans="1:4" ht="9" customHeight="1" x14ac:dyDescent="0.3">
      <c r="A2499" s="161" t="s">
        <v>10137</v>
      </c>
      <c r="B2499" s="162" t="s">
        <v>10138</v>
      </c>
      <c r="C2499" s="161" t="s">
        <v>5571</v>
      </c>
      <c r="D2499" s="163">
        <v>9.02</v>
      </c>
    </row>
    <row r="2500" spans="1:4" ht="9" customHeight="1" x14ac:dyDescent="0.3">
      <c r="A2500" s="161" t="s">
        <v>10139</v>
      </c>
      <c r="B2500" s="162" t="s">
        <v>10140</v>
      </c>
      <c r="C2500" s="161" t="s">
        <v>5571</v>
      </c>
      <c r="D2500" s="163">
        <v>7.96</v>
      </c>
    </row>
    <row r="2501" spans="1:4" ht="9" customHeight="1" x14ac:dyDescent="0.3">
      <c r="A2501" s="161" t="s">
        <v>10141</v>
      </c>
      <c r="B2501" s="162" t="s">
        <v>10142</v>
      </c>
      <c r="C2501" s="161" t="s">
        <v>5571</v>
      </c>
      <c r="D2501" s="163">
        <v>8.0500000000000007</v>
      </c>
    </row>
    <row r="2502" spans="1:4" ht="9" customHeight="1" x14ac:dyDescent="0.3">
      <c r="A2502" s="161" t="s">
        <v>10143</v>
      </c>
      <c r="B2502" s="162" t="s">
        <v>10144</v>
      </c>
      <c r="C2502" s="161" t="s">
        <v>5571</v>
      </c>
      <c r="D2502" s="163">
        <v>8.14</v>
      </c>
    </row>
    <row r="2503" spans="1:4" ht="9" customHeight="1" x14ac:dyDescent="0.3">
      <c r="A2503" s="161" t="s">
        <v>10145</v>
      </c>
      <c r="B2503" s="162" t="s">
        <v>10146</v>
      </c>
      <c r="C2503" s="161" t="s">
        <v>5571</v>
      </c>
      <c r="D2503" s="163">
        <v>8.23</v>
      </c>
    </row>
    <row r="2504" spans="1:4" ht="9" customHeight="1" x14ac:dyDescent="0.3">
      <c r="A2504" s="161" t="s">
        <v>10147</v>
      </c>
      <c r="B2504" s="162" t="s">
        <v>10148</v>
      </c>
      <c r="C2504" s="161" t="s">
        <v>5571</v>
      </c>
      <c r="D2504" s="163">
        <v>8.33</v>
      </c>
    </row>
    <row r="2505" spans="1:4" ht="9" customHeight="1" x14ac:dyDescent="0.3">
      <c r="A2505" s="161" t="s">
        <v>10149</v>
      </c>
      <c r="B2505" s="162" t="s">
        <v>10150</v>
      </c>
      <c r="C2505" s="161" t="s">
        <v>5571</v>
      </c>
      <c r="D2505" s="163">
        <v>8.3800000000000008</v>
      </c>
    </row>
    <row r="2506" spans="1:4" ht="9" customHeight="1" x14ac:dyDescent="0.3">
      <c r="A2506" s="161" t="s">
        <v>10151</v>
      </c>
      <c r="B2506" s="162" t="s">
        <v>10152</v>
      </c>
      <c r="C2506" s="161" t="s">
        <v>5571</v>
      </c>
      <c r="D2506" s="163">
        <v>15.27</v>
      </c>
    </row>
    <row r="2507" spans="1:4" ht="9" customHeight="1" x14ac:dyDescent="0.3">
      <c r="A2507" s="161" t="s">
        <v>10153</v>
      </c>
      <c r="B2507" s="162" t="s">
        <v>10154</v>
      </c>
      <c r="C2507" s="161" t="s">
        <v>5571</v>
      </c>
      <c r="D2507" s="163">
        <v>15.58</v>
      </c>
    </row>
    <row r="2508" spans="1:4" ht="9" customHeight="1" x14ac:dyDescent="0.3">
      <c r="A2508" s="161" t="s">
        <v>10155</v>
      </c>
      <c r="B2508" s="162" t="s">
        <v>10156</v>
      </c>
      <c r="C2508" s="161" t="s">
        <v>5571</v>
      </c>
      <c r="D2508" s="163">
        <v>15.9</v>
      </c>
    </row>
    <row r="2509" spans="1:4" ht="9" customHeight="1" x14ac:dyDescent="0.3">
      <c r="A2509" s="161" t="s">
        <v>10157</v>
      </c>
      <c r="B2509" s="162" t="s">
        <v>10158</v>
      </c>
      <c r="C2509" s="161" t="s">
        <v>5571</v>
      </c>
      <c r="D2509" s="163">
        <v>16.239999999999998</v>
      </c>
    </row>
    <row r="2510" spans="1:4" ht="9" customHeight="1" x14ac:dyDescent="0.3">
      <c r="A2510" s="161" t="s">
        <v>10159</v>
      </c>
      <c r="B2510" s="162" t="s">
        <v>10160</v>
      </c>
      <c r="C2510" s="161" t="s">
        <v>5571</v>
      </c>
      <c r="D2510" s="163">
        <v>16.59</v>
      </c>
    </row>
    <row r="2511" spans="1:4" ht="9" customHeight="1" x14ac:dyDescent="0.3">
      <c r="A2511" s="161" t="s">
        <v>10161</v>
      </c>
      <c r="B2511" s="162" t="s">
        <v>10162</v>
      </c>
      <c r="C2511" s="161" t="s">
        <v>5571</v>
      </c>
      <c r="D2511" s="163">
        <v>16.78</v>
      </c>
    </row>
    <row r="2512" spans="1:4" ht="9" customHeight="1" x14ac:dyDescent="0.3">
      <c r="A2512" s="161" t="s">
        <v>10163</v>
      </c>
      <c r="B2512" s="162" t="s">
        <v>10164</v>
      </c>
      <c r="C2512" s="161" t="s">
        <v>5571</v>
      </c>
      <c r="D2512" s="163">
        <v>13.59</v>
      </c>
    </row>
    <row r="2513" spans="1:4" ht="9" customHeight="1" x14ac:dyDescent="0.3">
      <c r="A2513" s="161" t="s">
        <v>10165</v>
      </c>
      <c r="B2513" s="162" t="s">
        <v>10166</v>
      </c>
      <c r="C2513" s="161" t="s">
        <v>5571</v>
      </c>
      <c r="D2513" s="163">
        <v>15.25</v>
      </c>
    </row>
    <row r="2514" spans="1:4" ht="9" customHeight="1" x14ac:dyDescent="0.3">
      <c r="A2514" s="161" t="s">
        <v>10167</v>
      </c>
      <c r="B2514" s="162" t="s">
        <v>10168</v>
      </c>
      <c r="C2514" s="161" t="s">
        <v>5571</v>
      </c>
      <c r="D2514" s="163">
        <v>15.55</v>
      </c>
    </row>
    <row r="2515" spans="1:4" ht="9" customHeight="1" x14ac:dyDescent="0.3">
      <c r="A2515" s="161" t="s">
        <v>10169</v>
      </c>
      <c r="B2515" s="162" t="s">
        <v>10170</v>
      </c>
      <c r="C2515" s="161" t="s">
        <v>5571</v>
      </c>
      <c r="D2515" s="163">
        <v>15.85</v>
      </c>
    </row>
    <row r="2516" spans="1:4" ht="9" customHeight="1" x14ac:dyDescent="0.3">
      <c r="A2516" s="161" t="s">
        <v>10171</v>
      </c>
      <c r="B2516" s="162" t="s">
        <v>10172</v>
      </c>
      <c r="C2516" s="161" t="s">
        <v>5571</v>
      </c>
      <c r="D2516" s="163">
        <v>17.739999999999998</v>
      </c>
    </row>
    <row r="2517" spans="1:4" ht="9" customHeight="1" x14ac:dyDescent="0.3">
      <c r="A2517" s="161" t="s">
        <v>10173</v>
      </c>
      <c r="B2517" s="162" t="s">
        <v>10174</v>
      </c>
      <c r="C2517" s="161" t="s">
        <v>5571</v>
      </c>
      <c r="D2517" s="163">
        <v>18.14</v>
      </c>
    </row>
    <row r="2518" spans="1:4" ht="9" customHeight="1" x14ac:dyDescent="0.3">
      <c r="A2518" s="161" t="s">
        <v>10175</v>
      </c>
      <c r="B2518" s="162" t="s">
        <v>10176</v>
      </c>
      <c r="C2518" s="161" t="s">
        <v>5571</v>
      </c>
      <c r="D2518" s="163">
        <v>18.54</v>
      </c>
    </row>
    <row r="2519" spans="1:4" ht="9" customHeight="1" x14ac:dyDescent="0.3">
      <c r="A2519" s="161" t="s">
        <v>10177</v>
      </c>
      <c r="B2519" s="162" t="s">
        <v>10178</v>
      </c>
      <c r="C2519" s="161" t="s">
        <v>5571</v>
      </c>
      <c r="D2519" s="163">
        <v>14.12</v>
      </c>
    </row>
    <row r="2520" spans="1:4" ht="9" customHeight="1" x14ac:dyDescent="0.3">
      <c r="A2520" s="161" t="s">
        <v>10179</v>
      </c>
      <c r="B2520" s="162" t="s">
        <v>10180</v>
      </c>
      <c r="C2520" s="161" t="s">
        <v>5571</v>
      </c>
      <c r="D2520" s="163">
        <v>14.57</v>
      </c>
    </row>
    <row r="2521" spans="1:4" ht="18" customHeight="1" x14ac:dyDescent="0.3">
      <c r="A2521" s="161" t="s">
        <v>10181</v>
      </c>
      <c r="B2521" s="162" t="s">
        <v>10182</v>
      </c>
      <c r="C2521" s="161" t="s">
        <v>5571</v>
      </c>
      <c r="D2521" s="163">
        <v>14.87</v>
      </c>
    </row>
    <row r="2522" spans="1:4" ht="18" customHeight="1" x14ac:dyDescent="0.3">
      <c r="A2522" s="161" t="s">
        <v>10183</v>
      </c>
      <c r="B2522" s="162" t="s">
        <v>10184</v>
      </c>
      <c r="C2522" s="161" t="s">
        <v>5571</v>
      </c>
      <c r="D2522" s="163">
        <v>18.739999999999998</v>
      </c>
    </row>
    <row r="2523" spans="1:4" ht="18" customHeight="1" x14ac:dyDescent="0.3">
      <c r="A2523" s="161" t="s">
        <v>10185</v>
      </c>
      <c r="B2523" s="162" t="s">
        <v>10186</v>
      </c>
      <c r="C2523" s="161" t="s">
        <v>5571</v>
      </c>
      <c r="D2523" s="163">
        <v>18.940000000000001</v>
      </c>
    </row>
    <row r="2524" spans="1:4" ht="18" customHeight="1" x14ac:dyDescent="0.3">
      <c r="A2524" s="161" t="s">
        <v>10187</v>
      </c>
      <c r="B2524" s="162" t="s">
        <v>10188</v>
      </c>
      <c r="C2524" s="161" t="s">
        <v>5571</v>
      </c>
      <c r="D2524" s="163">
        <v>19.21</v>
      </c>
    </row>
    <row r="2525" spans="1:4" ht="18" customHeight="1" x14ac:dyDescent="0.3">
      <c r="A2525" s="161" t="s">
        <v>10189</v>
      </c>
      <c r="B2525" s="162" t="s">
        <v>10190</v>
      </c>
      <c r="C2525" s="161" t="s">
        <v>5571</v>
      </c>
      <c r="D2525" s="163">
        <v>19.41</v>
      </c>
    </row>
    <row r="2526" spans="1:4" ht="18" customHeight="1" x14ac:dyDescent="0.3">
      <c r="A2526" s="161" t="s">
        <v>10191</v>
      </c>
      <c r="B2526" s="162" t="s">
        <v>10192</v>
      </c>
      <c r="C2526" s="161" t="s">
        <v>5571</v>
      </c>
      <c r="D2526" s="163">
        <v>19.690000000000001</v>
      </c>
    </row>
    <row r="2527" spans="1:4" ht="18" customHeight="1" x14ac:dyDescent="0.3">
      <c r="A2527" s="161" t="s">
        <v>10193</v>
      </c>
      <c r="B2527" s="162" t="s">
        <v>10194</v>
      </c>
      <c r="C2527" s="161" t="s">
        <v>5571</v>
      </c>
      <c r="D2527" s="163">
        <v>19.96</v>
      </c>
    </row>
    <row r="2528" spans="1:4" ht="18" customHeight="1" x14ac:dyDescent="0.3">
      <c r="A2528" s="161" t="s">
        <v>10195</v>
      </c>
      <c r="B2528" s="162" t="s">
        <v>10196</v>
      </c>
      <c r="C2528" s="161" t="s">
        <v>5571</v>
      </c>
      <c r="D2528" s="163">
        <v>20.37</v>
      </c>
    </row>
    <row r="2529" spans="1:4" ht="18" customHeight="1" x14ac:dyDescent="0.3">
      <c r="A2529" s="161" t="s">
        <v>10197</v>
      </c>
      <c r="B2529" s="162" t="s">
        <v>10198</v>
      </c>
      <c r="C2529" s="161" t="s">
        <v>5571</v>
      </c>
      <c r="D2529" s="163">
        <v>22.74</v>
      </c>
    </row>
    <row r="2530" spans="1:4" ht="18" customHeight="1" x14ac:dyDescent="0.3">
      <c r="A2530" s="161" t="s">
        <v>10199</v>
      </c>
      <c r="B2530" s="162" t="s">
        <v>10200</v>
      </c>
      <c r="C2530" s="161" t="s">
        <v>5571</v>
      </c>
      <c r="D2530" s="163">
        <v>17.78</v>
      </c>
    </row>
    <row r="2531" spans="1:4" ht="18" customHeight="1" x14ac:dyDescent="0.3">
      <c r="A2531" s="161" t="s">
        <v>10201</v>
      </c>
      <c r="B2531" s="162" t="s">
        <v>10202</v>
      </c>
      <c r="C2531" s="161" t="s">
        <v>5571</v>
      </c>
      <c r="D2531" s="163">
        <v>18.12</v>
      </c>
    </row>
    <row r="2532" spans="1:4" ht="18" customHeight="1" x14ac:dyDescent="0.3">
      <c r="A2532" s="161" t="s">
        <v>10203</v>
      </c>
      <c r="B2532" s="162" t="s">
        <v>10204</v>
      </c>
      <c r="C2532" s="161" t="s">
        <v>5571</v>
      </c>
      <c r="D2532" s="163">
        <v>15.75</v>
      </c>
    </row>
    <row r="2533" spans="1:4" ht="18" customHeight="1" x14ac:dyDescent="0.3">
      <c r="A2533" s="161" t="s">
        <v>10205</v>
      </c>
      <c r="B2533" s="162" t="s">
        <v>10206</v>
      </c>
      <c r="C2533" s="161" t="s">
        <v>5571</v>
      </c>
      <c r="D2533" s="163">
        <v>18.46</v>
      </c>
    </row>
    <row r="2534" spans="1:4" ht="18" customHeight="1" x14ac:dyDescent="0.3">
      <c r="A2534" s="161" t="s">
        <v>10207</v>
      </c>
      <c r="B2534" s="162" t="s">
        <v>10208</v>
      </c>
      <c r="C2534" s="161" t="s">
        <v>5571</v>
      </c>
      <c r="D2534" s="163">
        <v>18.66</v>
      </c>
    </row>
    <row r="2535" spans="1:4" ht="18" customHeight="1" x14ac:dyDescent="0.3">
      <c r="A2535" s="161" t="s">
        <v>10209</v>
      </c>
      <c r="B2535" s="162" t="s">
        <v>10210</v>
      </c>
      <c r="C2535" s="161" t="s">
        <v>5571</v>
      </c>
      <c r="D2535" s="163">
        <v>23.04</v>
      </c>
    </row>
    <row r="2536" spans="1:4" ht="18" customHeight="1" x14ac:dyDescent="0.3">
      <c r="A2536" s="161" t="s">
        <v>10211</v>
      </c>
      <c r="B2536" s="162" t="s">
        <v>10212</v>
      </c>
      <c r="C2536" s="161" t="s">
        <v>5571</v>
      </c>
      <c r="D2536" s="163">
        <v>18.190000000000001</v>
      </c>
    </row>
    <row r="2537" spans="1:4" ht="18" customHeight="1" x14ac:dyDescent="0.3">
      <c r="A2537" s="161" t="s">
        <v>10213</v>
      </c>
      <c r="B2537" s="162" t="s">
        <v>10214</v>
      </c>
      <c r="C2537" s="161" t="s">
        <v>5571</v>
      </c>
      <c r="D2537" s="163">
        <v>18.32</v>
      </c>
    </row>
    <row r="2538" spans="1:4" ht="18" customHeight="1" x14ac:dyDescent="0.3">
      <c r="A2538" s="161" t="s">
        <v>10215</v>
      </c>
      <c r="B2538" s="162" t="s">
        <v>10216</v>
      </c>
      <c r="C2538" s="161" t="s">
        <v>5571</v>
      </c>
      <c r="D2538" s="163">
        <v>18.46</v>
      </c>
    </row>
    <row r="2539" spans="1:4" ht="18" customHeight="1" x14ac:dyDescent="0.3">
      <c r="A2539" s="161" t="s">
        <v>10217</v>
      </c>
      <c r="B2539" s="162" t="s">
        <v>10218</v>
      </c>
      <c r="C2539" s="161" t="s">
        <v>5571</v>
      </c>
      <c r="D2539" s="163">
        <v>18.59</v>
      </c>
    </row>
    <row r="2540" spans="1:4" ht="18" customHeight="1" x14ac:dyDescent="0.3">
      <c r="A2540" s="161" t="s">
        <v>10219</v>
      </c>
      <c r="B2540" s="162" t="s">
        <v>10220</v>
      </c>
      <c r="C2540" s="161" t="s">
        <v>5571</v>
      </c>
      <c r="D2540" s="163">
        <v>18.8</v>
      </c>
    </row>
    <row r="2541" spans="1:4" ht="18" customHeight="1" x14ac:dyDescent="0.3">
      <c r="A2541" s="161" t="s">
        <v>10221</v>
      </c>
      <c r="B2541" s="162" t="s">
        <v>10222</v>
      </c>
      <c r="C2541" s="161" t="s">
        <v>5571</v>
      </c>
      <c r="D2541" s="163">
        <v>19.07</v>
      </c>
    </row>
    <row r="2542" spans="1:4" ht="18" customHeight="1" x14ac:dyDescent="0.3">
      <c r="A2542" s="161" t="s">
        <v>10223</v>
      </c>
      <c r="B2542" s="162" t="s">
        <v>10224</v>
      </c>
      <c r="C2542" s="161" t="s">
        <v>5571</v>
      </c>
      <c r="D2542" s="163">
        <v>19.48</v>
      </c>
    </row>
    <row r="2543" spans="1:4" ht="18" customHeight="1" x14ac:dyDescent="0.3">
      <c r="A2543" s="161" t="s">
        <v>10225</v>
      </c>
      <c r="B2543" s="162" t="s">
        <v>10226</v>
      </c>
      <c r="C2543" s="161" t="s">
        <v>5571</v>
      </c>
      <c r="D2543" s="163">
        <v>15.75</v>
      </c>
    </row>
    <row r="2544" spans="1:4" ht="18" customHeight="1" x14ac:dyDescent="0.3">
      <c r="A2544" s="161" t="s">
        <v>10227</v>
      </c>
      <c r="B2544" s="162" t="s">
        <v>10228</v>
      </c>
      <c r="C2544" s="161" t="s">
        <v>5571</v>
      </c>
      <c r="D2544" s="163">
        <v>17.64</v>
      </c>
    </row>
    <row r="2545" spans="1:4" ht="18" customHeight="1" x14ac:dyDescent="0.3">
      <c r="A2545" s="161" t="s">
        <v>10229</v>
      </c>
      <c r="B2545" s="162" t="s">
        <v>10230</v>
      </c>
      <c r="C2545" s="161" t="s">
        <v>5571</v>
      </c>
      <c r="D2545" s="163">
        <v>15.51</v>
      </c>
    </row>
    <row r="2546" spans="1:4" ht="18" customHeight="1" x14ac:dyDescent="0.3">
      <c r="A2546" s="161" t="s">
        <v>10231</v>
      </c>
      <c r="B2546" s="162" t="s">
        <v>10232</v>
      </c>
      <c r="C2546" s="161" t="s">
        <v>5571</v>
      </c>
      <c r="D2546" s="163">
        <v>17.84</v>
      </c>
    </row>
    <row r="2547" spans="1:4" ht="18" customHeight="1" x14ac:dyDescent="0.3">
      <c r="A2547" s="161" t="s">
        <v>10233</v>
      </c>
      <c r="B2547" s="162" t="s">
        <v>10234</v>
      </c>
      <c r="C2547" s="161" t="s">
        <v>5571</v>
      </c>
      <c r="D2547" s="163">
        <v>17.98</v>
      </c>
    </row>
    <row r="2548" spans="1:4" ht="18" customHeight="1" x14ac:dyDescent="0.3">
      <c r="A2548" s="161" t="s">
        <v>10235</v>
      </c>
      <c r="B2548" s="162" t="s">
        <v>10236</v>
      </c>
      <c r="C2548" s="161" t="s">
        <v>5571</v>
      </c>
      <c r="D2548" s="163">
        <v>19.75</v>
      </c>
    </row>
    <row r="2549" spans="1:4" ht="18" customHeight="1" x14ac:dyDescent="0.3">
      <c r="A2549" s="161" t="s">
        <v>10237</v>
      </c>
      <c r="B2549" s="162" t="s">
        <v>10238</v>
      </c>
      <c r="C2549" s="161" t="s">
        <v>5571</v>
      </c>
      <c r="D2549" s="163">
        <v>17.91</v>
      </c>
    </row>
    <row r="2550" spans="1:4" ht="18" customHeight="1" x14ac:dyDescent="0.3">
      <c r="A2550" s="161" t="s">
        <v>10239</v>
      </c>
      <c r="B2550" s="162" t="s">
        <v>10240</v>
      </c>
      <c r="C2550" s="161" t="s">
        <v>5571</v>
      </c>
      <c r="D2550" s="163">
        <v>18.05</v>
      </c>
    </row>
    <row r="2551" spans="1:4" ht="18" customHeight="1" x14ac:dyDescent="0.3">
      <c r="A2551" s="161" t="s">
        <v>10241</v>
      </c>
      <c r="B2551" s="162" t="s">
        <v>10242</v>
      </c>
      <c r="C2551" s="161" t="s">
        <v>5571</v>
      </c>
      <c r="D2551" s="163">
        <v>18.190000000000001</v>
      </c>
    </row>
    <row r="2552" spans="1:4" ht="18" customHeight="1" x14ac:dyDescent="0.3">
      <c r="A2552" s="161" t="s">
        <v>10243</v>
      </c>
      <c r="B2552" s="162" t="s">
        <v>10244</v>
      </c>
      <c r="C2552" s="161" t="s">
        <v>5571</v>
      </c>
      <c r="D2552" s="163">
        <v>18.32</v>
      </c>
    </row>
    <row r="2553" spans="1:4" ht="18" customHeight="1" x14ac:dyDescent="0.3">
      <c r="A2553" s="161" t="s">
        <v>10245</v>
      </c>
      <c r="B2553" s="162" t="s">
        <v>10246</v>
      </c>
      <c r="C2553" s="161" t="s">
        <v>5571</v>
      </c>
      <c r="D2553" s="163">
        <v>18.39</v>
      </c>
    </row>
    <row r="2554" spans="1:4" ht="18" customHeight="1" x14ac:dyDescent="0.3">
      <c r="A2554" s="161" t="s">
        <v>10247</v>
      </c>
      <c r="B2554" s="162" t="s">
        <v>10248</v>
      </c>
      <c r="C2554" s="161" t="s">
        <v>5571</v>
      </c>
      <c r="D2554" s="163">
        <v>18.66</v>
      </c>
    </row>
    <row r="2555" spans="1:4" ht="18" customHeight="1" x14ac:dyDescent="0.3">
      <c r="A2555" s="161" t="s">
        <v>10249</v>
      </c>
      <c r="B2555" s="162" t="s">
        <v>10250</v>
      </c>
      <c r="C2555" s="161" t="s">
        <v>5571</v>
      </c>
      <c r="D2555" s="163">
        <v>19</v>
      </c>
    </row>
    <row r="2556" spans="1:4" ht="18" customHeight="1" x14ac:dyDescent="0.3">
      <c r="A2556" s="161" t="s">
        <v>10251</v>
      </c>
      <c r="B2556" s="162" t="s">
        <v>10252</v>
      </c>
      <c r="C2556" s="161" t="s">
        <v>5571</v>
      </c>
      <c r="D2556" s="163">
        <v>15.65</v>
      </c>
    </row>
    <row r="2557" spans="1:4" ht="18" customHeight="1" x14ac:dyDescent="0.3">
      <c r="A2557" s="161" t="s">
        <v>10253</v>
      </c>
      <c r="B2557" s="162" t="s">
        <v>10254</v>
      </c>
      <c r="C2557" s="161" t="s">
        <v>5571</v>
      </c>
      <c r="D2557" s="163">
        <v>17.440000000000001</v>
      </c>
    </row>
    <row r="2558" spans="1:4" ht="18" customHeight="1" x14ac:dyDescent="0.3">
      <c r="A2558" s="161" t="s">
        <v>10255</v>
      </c>
      <c r="B2558" s="162" t="s">
        <v>10256</v>
      </c>
      <c r="C2558" s="161" t="s">
        <v>5571</v>
      </c>
      <c r="D2558" s="163">
        <v>15.41</v>
      </c>
    </row>
    <row r="2559" spans="1:4" ht="18" customHeight="1" x14ac:dyDescent="0.3">
      <c r="A2559" s="161" t="s">
        <v>10257</v>
      </c>
      <c r="B2559" s="162" t="s">
        <v>10258</v>
      </c>
      <c r="C2559" s="161" t="s">
        <v>5571</v>
      </c>
      <c r="D2559" s="163">
        <v>17.64</v>
      </c>
    </row>
    <row r="2560" spans="1:4" ht="18" customHeight="1" x14ac:dyDescent="0.3">
      <c r="A2560" s="161" t="s">
        <v>10259</v>
      </c>
      <c r="B2560" s="162" t="s">
        <v>10260</v>
      </c>
      <c r="C2560" s="161" t="s">
        <v>5571</v>
      </c>
      <c r="D2560" s="163">
        <v>17.78</v>
      </c>
    </row>
    <row r="2561" spans="1:4" ht="18" customHeight="1" x14ac:dyDescent="0.3">
      <c r="A2561" s="161" t="s">
        <v>10261</v>
      </c>
      <c r="B2561" s="162" t="s">
        <v>10262</v>
      </c>
      <c r="C2561" s="161" t="s">
        <v>5571</v>
      </c>
      <c r="D2561" s="163">
        <v>19.21</v>
      </c>
    </row>
    <row r="2562" spans="1:4" ht="18" customHeight="1" x14ac:dyDescent="0.3">
      <c r="A2562" s="161" t="s">
        <v>10263</v>
      </c>
      <c r="B2562" s="162" t="s">
        <v>10264</v>
      </c>
      <c r="C2562" s="161" t="s">
        <v>5571</v>
      </c>
      <c r="D2562" s="163">
        <v>8.31</v>
      </c>
    </row>
    <row r="2563" spans="1:4" ht="18" customHeight="1" x14ac:dyDescent="0.3">
      <c r="A2563" s="161" t="s">
        <v>10265</v>
      </c>
      <c r="B2563" s="162" t="s">
        <v>10266</v>
      </c>
      <c r="C2563" s="161" t="s">
        <v>5571</v>
      </c>
      <c r="D2563" s="163">
        <v>10.59</v>
      </c>
    </row>
    <row r="2564" spans="1:4" ht="18" customHeight="1" x14ac:dyDescent="0.3">
      <c r="A2564" s="161" t="s">
        <v>10267</v>
      </c>
      <c r="B2564" s="162" t="s">
        <v>10268</v>
      </c>
      <c r="C2564" s="161" t="s">
        <v>5571</v>
      </c>
      <c r="D2564" s="163">
        <v>10.86</v>
      </c>
    </row>
    <row r="2565" spans="1:4" ht="18" customHeight="1" x14ac:dyDescent="0.3">
      <c r="A2565" s="161" t="s">
        <v>10269</v>
      </c>
      <c r="B2565" s="162" t="s">
        <v>10270</v>
      </c>
      <c r="C2565" s="161" t="s">
        <v>5571</v>
      </c>
      <c r="D2565" s="163">
        <v>11.94</v>
      </c>
    </row>
    <row r="2566" spans="1:4" ht="18" customHeight="1" x14ac:dyDescent="0.3">
      <c r="A2566" s="161" t="s">
        <v>10271</v>
      </c>
      <c r="B2566" s="162" t="s">
        <v>10272</v>
      </c>
      <c r="C2566" s="161" t="s">
        <v>5571</v>
      </c>
      <c r="D2566" s="163">
        <v>12.22</v>
      </c>
    </row>
    <row r="2567" spans="1:4" ht="18" customHeight="1" x14ac:dyDescent="0.3">
      <c r="A2567" s="161" t="s">
        <v>10273</v>
      </c>
      <c r="B2567" s="162" t="s">
        <v>10274</v>
      </c>
      <c r="C2567" s="161" t="s">
        <v>5571</v>
      </c>
      <c r="D2567" s="163">
        <v>12.44</v>
      </c>
    </row>
    <row r="2568" spans="1:4" ht="18" customHeight="1" x14ac:dyDescent="0.3">
      <c r="A2568" s="161" t="s">
        <v>10275</v>
      </c>
      <c r="B2568" s="162" t="s">
        <v>10276</v>
      </c>
      <c r="C2568" s="161" t="s">
        <v>5571</v>
      </c>
      <c r="D2568" s="163">
        <v>12.86</v>
      </c>
    </row>
    <row r="2569" spans="1:4" ht="18" customHeight="1" x14ac:dyDescent="0.3">
      <c r="A2569" s="161" t="s">
        <v>10277</v>
      </c>
      <c r="B2569" s="162" t="s">
        <v>10278</v>
      </c>
      <c r="C2569" s="161" t="s">
        <v>5571</v>
      </c>
      <c r="D2569" s="163">
        <v>14.46</v>
      </c>
    </row>
    <row r="2570" spans="1:4" ht="18" customHeight="1" x14ac:dyDescent="0.3">
      <c r="A2570" s="161" t="s">
        <v>10279</v>
      </c>
      <c r="B2570" s="162" t="s">
        <v>10280</v>
      </c>
      <c r="C2570" s="161" t="s">
        <v>5571</v>
      </c>
      <c r="D2570" s="163">
        <v>9.4600000000000009</v>
      </c>
    </row>
    <row r="2571" spans="1:4" ht="9" customHeight="1" x14ac:dyDescent="0.3">
      <c r="A2571" s="161" t="s">
        <v>10281</v>
      </c>
      <c r="B2571" s="162" t="s">
        <v>10282</v>
      </c>
      <c r="C2571" s="161" t="s">
        <v>5571</v>
      </c>
      <c r="D2571" s="163">
        <v>14.82</v>
      </c>
    </row>
    <row r="2572" spans="1:4" ht="18" customHeight="1" x14ac:dyDescent="0.3">
      <c r="A2572" s="161" t="s">
        <v>10283</v>
      </c>
      <c r="B2572" s="162" t="s">
        <v>10284</v>
      </c>
      <c r="C2572" s="161" t="s">
        <v>5571</v>
      </c>
      <c r="D2572" s="163">
        <v>9.7899999999999991</v>
      </c>
    </row>
    <row r="2573" spans="1:4" ht="18" customHeight="1" x14ac:dyDescent="0.3">
      <c r="A2573" s="161" t="s">
        <v>10285</v>
      </c>
      <c r="B2573" s="162" t="s">
        <v>10286</v>
      </c>
      <c r="C2573" s="161" t="s">
        <v>5571</v>
      </c>
      <c r="D2573" s="163">
        <v>8.17</v>
      </c>
    </row>
    <row r="2574" spans="1:4" ht="18" customHeight="1" x14ac:dyDescent="0.3">
      <c r="A2574" s="161" t="s">
        <v>10287</v>
      </c>
      <c r="B2574" s="162" t="s">
        <v>10288</v>
      </c>
      <c r="C2574" s="161" t="s">
        <v>5571</v>
      </c>
      <c r="D2574" s="163">
        <v>10.050000000000001</v>
      </c>
    </row>
    <row r="2575" spans="1:4" ht="18" customHeight="1" x14ac:dyDescent="0.3">
      <c r="A2575" s="161" t="s">
        <v>10289</v>
      </c>
      <c r="B2575" s="162" t="s">
        <v>10290</v>
      </c>
      <c r="C2575" s="161" t="s">
        <v>5571</v>
      </c>
      <c r="D2575" s="163">
        <v>10.32</v>
      </c>
    </row>
    <row r="2576" spans="1:4" ht="18" customHeight="1" x14ac:dyDescent="0.3">
      <c r="A2576" s="161" t="s">
        <v>10291</v>
      </c>
      <c r="B2576" s="162" t="s">
        <v>10292</v>
      </c>
      <c r="C2576" s="161" t="s">
        <v>5571</v>
      </c>
      <c r="D2576" s="163">
        <v>9.7899999999999991</v>
      </c>
    </row>
    <row r="2577" spans="1:4" ht="18" customHeight="1" x14ac:dyDescent="0.3">
      <c r="A2577" s="161" t="s">
        <v>10293</v>
      </c>
      <c r="B2577" s="162" t="s">
        <v>10294</v>
      </c>
      <c r="C2577" s="161" t="s">
        <v>5571</v>
      </c>
      <c r="D2577" s="163">
        <v>9.9499999999999993</v>
      </c>
    </row>
    <row r="2578" spans="1:4" ht="18" customHeight="1" x14ac:dyDescent="0.3">
      <c r="A2578" s="161" t="s">
        <v>10295</v>
      </c>
      <c r="B2578" s="162" t="s">
        <v>10296</v>
      </c>
      <c r="C2578" s="161" t="s">
        <v>5571</v>
      </c>
      <c r="D2578" s="163">
        <v>10.11</v>
      </c>
    </row>
    <row r="2579" spans="1:4" ht="18" customHeight="1" x14ac:dyDescent="0.3">
      <c r="A2579" s="161" t="s">
        <v>10297</v>
      </c>
      <c r="B2579" s="162" t="s">
        <v>10298</v>
      </c>
      <c r="C2579" s="161" t="s">
        <v>5571</v>
      </c>
      <c r="D2579" s="163">
        <v>10.27</v>
      </c>
    </row>
    <row r="2580" spans="1:4" ht="18" customHeight="1" x14ac:dyDescent="0.3">
      <c r="A2580" s="161" t="s">
        <v>10299</v>
      </c>
      <c r="B2580" s="162" t="s">
        <v>10300</v>
      </c>
      <c r="C2580" s="161" t="s">
        <v>5571</v>
      </c>
      <c r="D2580" s="163">
        <v>10.43</v>
      </c>
    </row>
    <row r="2581" spans="1:4" ht="18" customHeight="1" x14ac:dyDescent="0.3">
      <c r="A2581" s="161" t="s">
        <v>10301</v>
      </c>
      <c r="B2581" s="162" t="s">
        <v>10302</v>
      </c>
      <c r="C2581" s="161" t="s">
        <v>5571</v>
      </c>
      <c r="D2581" s="163">
        <v>10.7</v>
      </c>
    </row>
    <row r="2582" spans="1:4" ht="18" customHeight="1" x14ac:dyDescent="0.3">
      <c r="A2582" s="161" t="s">
        <v>10303</v>
      </c>
      <c r="B2582" s="162" t="s">
        <v>10304</v>
      </c>
      <c r="C2582" s="161" t="s">
        <v>5571</v>
      </c>
      <c r="D2582" s="163">
        <v>12.01</v>
      </c>
    </row>
    <row r="2583" spans="1:4" ht="18" customHeight="1" x14ac:dyDescent="0.3">
      <c r="A2583" s="161" t="s">
        <v>10305</v>
      </c>
      <c r="B2583" s="162" t="s">
        <v>10306</v>
      </c>
      <c r="C2583" s="161" t="s">
        <v>5571</v>
      </c>
      <c r="D2583" s="163">
        <v>8.17</v>
      </c>
    </row>
    <row r="2584" spans="1:4" ht="18" customHeight="1" x14ac:dyDescent="0.3">
      <c r="A2584" s="161" t="s">
        <v>10307</v>
      </c>
      <c r="B2584" s="162" t="s">
        <v>10308</v>
      </c>
      <c r="C2584" s="161" t="s">
        <v>5571</v>
      </c>
      <c r="D2584" s="163">
        <v>12.29</v>
      </c>
    </row>
    <row r="2585" spans="1:4" ht="18" customHeight="1" x14ac:dyDescent="0.3">
      <c r="A2585" s="161" t="s">
        <v>10309</v>
      </c>
      <c r="B2585" s="162" t="s">
        <v>10310</v>
      </c>
      <c r="C2585" s="161" t="s">
        <v>5571</v>
      </c>
      <c r="D2585" s="163">
        <v>9.25</v>
      </c>
    </row>
    <row r="2586" spans="1:4" ht="18" customHeight="1" x14ac:dyDescent="0.3">
      <c r="A2586" s="161" t="s">
        <v>10311</v>
      </c>
      <c r="B2586" s="162" t="s">
        <v>10312</v>
      </c>
      <c r="C2586" s="161" t="s">
        <v>5571</v>
      </c>
      <c r="D2586" s="163">
        <v>7.92</v>
      </c>
    </row>
    <row r="2587" spans="1:4" ht="18" customHeight="1" x14ac:dyDescent="0.3">
      <c r="A2587" s="161" t="s">
        <v>10313</v>
      </c>
      <c r="B2587" s="162" t="s">
        <v>10314</v>
      </c>
      <c r="C2587" s="161" t="s">
        <v>5571</v>
      </c>
      <c r="D2587" s="163">
        <v>9.4600000000000009</v>
      </c>
    </row>
    <row r="2588" spans="1:4" ht="18" customHeight="1" x14ac:dyDescent="0.3">
      <c r="A2588" s="161" t="s">
        <v>10315</v>
      </c>
      <c r="B2588" s="162" t="s">
        <v>10316</v>
      </c>
      <c r="C2588" s="161" t="s">
        <v>5571</v>
      </c>
      <c r="D2588" s="163">
        <v>9.6300000000000008</v>
      </c>
    </row>
    <row r="2589" spans="1:4" ht="18" customHeight="1" x14ac:dyDescent="0.3">
      <c r="A2589" s="161" t="s">
        <v>10317</v>
      </c>
      <c r="B2589" s="162" t="s">
        <v>10318</v>
      </c>
      <c r="C2589" s="161" t="s">
        <v>5571</v>
      </c>
      <c r="D2589" s="163">
        <v>9.52</v>
      </c>
    </row>
    <row r="2590" spans="1:4" ht="18" customHeight="1" x14ac:dyDescent="0.3">
      <c r="A2590" s="161" t="s">
        <v>10319</v>
      </c>
      <c r="B2590" s="162" t="s">
        <v>10320</v>
      </c>
      <c r="C2590" s="161" t="s">
        <v>5571</v>
      </c>
      <c r="D2590" s="163">
        <v>9.68</v>
      </c>
    </row>
    <row r="2591" spans="1:4" ht="18" customHeight="1" x14ac:dyDescent="0.3">
      <c r="A2591" s="161" t="s">
        <v>10321</v>
      </c>
      <c r="B2591" s="162" t="s">
        <v>10322</v>
      </c>
      <c r="C2591" s="161" t="s">
        <v>5571</v>
      </c>
      <c r="D2591" s="163">
        <v>9.7899999999999991</v>
      </c>
    </row>
    <row r="2592" spans="1:4" ht="18" customHeight="1" x14ac:dyDescent="0.3">
      <c r="A2592" s="161" t="s">
        <v>10323</v>
      </c>
      <c r="B2592" s="162" t="s">
        <v>10324</v>
      </c>
      <c r="C2592" s="161" t="s">
        <v>5571</v>
      </c>
      <c r="D2592" s="163">
        <v>9.9499999999999993</v>
      </c>
    </row>
    <row r="2593" spans="1:4" ht="18" customHeight="1" x14ac:dyDescent="0.3">
      <c r="A2593" s="161" t="s">
        <v>10325</v>
      </c>
      <c r="B2593" s="162" t="s">
        <v>10326</v>
      </c>
      <c r="C2593" s="161" t="s">
        <v>5571</v>
      </c>
      <c r="D2593" s="163">
        <v>10.050000000000001</v>
      </c>
    </row>
    <row r="2594" spans="1:4" ht="18" customHeight="1" x14ac:dyDescent="0.3">
      <c r="A2594" s="161" t="s">
        <v>10327</v>
      </c>
      <c r="B2594" s="162" t="s">
        <v>10328</v>
      </c>
      <c r="C2594" s="161" t="s">
        <v>5571</v>
      </c>
      <c r="D2594" s="163">
        <v>10.32</v>
      </c>
    </row>
    <row r="2595" spans="1:4" ht="18" customHeight="1" x14ac:dyDescent="0.3">
      <c r="A2595" s="161" t="s">
        <v>10329</v>
      </c>
      <c r="B2595" s="162" t="s">
        <v>10330</v>
      </c>
      <c r="C2595" s="161" t="s">
        <v>5571</v>
      </c>
      <c r="D2595" s="163">
        <v>10.64</v>
      </c>
    </row>
    <row r="2596" spans="1:4" ht="18" customHeight="1" x14ac:dyDescent="0.3">
      <c r="A2596" s="161" t="s">
        <v>10331</v>
      </c>
      <c r="B2596" s="162" t="s">
        <v>10332</v>
      </c>
      <c r="C2596" s="161" t="s">
        <v>5571</v>
      </c>
      <c r="D2596" s="163">
        <v>8.06</v>
      </c>
    </row>
    <row r="2597" spans="1:4" ht="18" customHeight="1" x14ac:dyDescent="0.3">
      <c r="A2597" s="161" t="s">
        <v>10333</v>
      </c>
      <c r="B2597" s="162" t="s">
        <v>10334</v>
      </c>
      <c r="C2597" s="161" t="s">
        <v>5571</v>
      </c>
      <c r="D2597" s="163">
        <v>10.86</v>
      </c>
    </row>
    <row r="2598" spans="1:4" ht="18" customHeight="1" x14ac:dyDescent="0.3">
      <c r="A2598" s="161" t="s">
        <v>10335</v>
      </c>
      <c r="B2598" s="162" t="s">
        <v>10336</v>
      </c>
      <c r="C2598" s="161" t="s">
        <v>5571</v>
      </c>
      <c r="D2598" s="163">
        <v>9.09</v>
      </c>
    </row>
    <row r="2599" spans="1:4" ht="18" customHeight="1" x14ac:dyDescent="0.3">
      <c r="A2599" s="161" t="s">
        <v>10337</v>
      </c>
      <c r="B2599" s="162" t="s">
        <v>10338</v>
      </c>
      <c r="C2599" s="161" t="s">
        <v>5571</v>
      </c>
      <c r="D2599" s="163">
        <v>7.85</v>
      </c>
    </row>
    <row r="2600" spans="1:4" ht="18" customHeight="1" x14ac:dyDescent="0.3">
      <c r="A2600" s="161" t="s">
        <v>10339</v>
      </c>
      <c r="B2600" s="162" t="s">
        <v>10340</v>
      </c>
      <c r="C2600" s="161" t="s">
        <v>5571</v>
      </c>
      <c r="D2600" s="163">
        <v>9.25</v>
      </c>
    </row>
    <row r="2601" spans="1:4" ht="18" customHeight="1" x14ac:dyDescent="0.3">
      <c r="A2601" s="161" t="s">
        <v>10341</v>
      </c>
      <c r="B2601" s="162" t="s">
        <v>10342</v>
      </c>
      <c r="C2601" s="161" t="s">
        <v>5571</v>
      </c>
      <c r="D2601" s="163">
        <v>9.41</v>
      </c>
    </row>
    <row r="2602" spans="1:4" ht="18" customHeight="1" x14ac:dyDescent="0.3">
      <c r="A2602" s="161" t="s">
        <v>10343</v>
      </c>
      <c r="B2602" s="162" t="s">
        <v>10344</v>
      </c>
      <c r="C2602" s="161" t="s">
        <v>5571</v>
      </c>
      <c r="D2602" s="163">
        <v>2.91</v>
      </c>
    </row>
    <row r="2603" spans="1:4" ht="18" customHeight="1" x14ac:dyDescent="0.3">
      <c r="A2603" s="161" t="s">
        <v>10345</v>
      </c>
      <c r="B2603" s="162" t="s">
        <v>10346</v>
      </c>
      <c r="C2603" s="161" t="s">
        <v>5571</v>
      </c>
      <c r="D2603" s="163">
        <v>14.61</v>
      </c>
    </row>
    <row r="2604" spans="1:4" ht="18" customHeight="1" x14ac:dyDescent="0.3">
      <c r="A2604" s="161" t="s">
        <v>10347</v>
      </c>
      <c r="B2604" s="162" t="s">
        <v>10348</v>
      </c>
      <c r="C2604" s="161" t="s">
        <v>5571</v>
      </c>
      <c r="D2604" s="163">
        <v>18.28</v>
      </c>
    </row>
    <row r="2605" spans="1:4" ht="18" customHeight="1" x14ac:dyDescent="0.3">
      <c r="A2605" s="161" t="s">
        <v>10349</v>
      </c>
      <c r="B2605" s="162" t="s">
        <v>10350</v>
      </c>
      <c r="C2605" s="161" t="s">
        <v>5571</v>
      </c>
      <c r="D2605" s="163">
        <v>18.690000000000001</v>
      </c>
    </row>
    <row r="2606" spans="1:4" ht="18" customHeight="1" x14ac:dyDescent="0.3">
      <c r="A2606" s="161" t="s">
        <v>10351</v>
      </c>
      <c r="B2606" s="162" t="s">
        <v>10352</v>
      </c>
      <c r="C2606" s="161" t="s">
        <v>5571</v>
      </c>
      <c r="D2606" s="163">
        <v>19</v>
      </c>
    </row>
    <row r="2607" spans="1:4" ht="18" customHeight="1" x14ac:dyDescent="0.3">
      <c r="A2607" s="161" t="s">
        <v>10353</v>
      </c>
      <c r="B2607" s="162" t="s">
        <v>10354</v>
      </c>
      <c r="C2607" s="161" t="s">
        <v>5571</v>
      </c>
      <c r="D2607" s="163">
        <v>19.309999999999999</v>
      </c>
    </row>
    <row r="2608" spans="1:4" ht="18" customHeight="1" x14ac:dyDescent="0.3">
      <c r="A2608" s="161" t="s">
        <v>10355</v>
      </c>
      <c r="B2608" s="162" t="s">
        <v>10356</v>
      </c>
      <c r="C2608" s="161" t="s">
        <v>5571</v>
      </c>
      <c r="D2608" s="163">
        <v>19.73</v>
      </c>
    </row>
    <row r="2609" spans="1:4" ht="18" customHeight="1" x14ac:dyDescent="0.3">
      <c r="A2609" s="161" t="s">
        <v>10357</v>
      </c>
      <c r="B2609" s="162" t="s">
        <v>10358</v>
      </c>
      <c r="C2609" s="161" t="s">
        <v>5571</v>
      </c>
      <c r="D2609" s="163">
        <v>20.04</v>
      </c>
    </row>
    <row r="2610" spans="1:4" ht="18" customHeight="1" x14ac:dyDescent="0.3">
      <c r="A2610" s="161" t="s">
        <v>10359</v>
      </c>
      <c r="B2610" s="162" t="s">
        <v>10360</v>
      </c>
      <c r="C2610" s="161" t="s">
        <v>5571</v>
      </c>
      <c r="D2610" s="163">
        <v>15.09</v>
      </c>
    </row>
    <row r="2611" spans="1:4" ht="9" customHeight="1" x14ac:dyDescent="0.3">
      <c r="A2611" s="161" t="s">
        <v>10361</v>
      </c>
      <c r="B2611" s="162" t="s">
        <v>10362</v>
      </c>
      <c r="C2611" s="161" t="s">
        <v>5571</v>
      </c>
      <c r="D2611" s="163">
        <v>15.51</v>
      </c>
    </row>
    <row r="2612" spans="1:4" ht="18" customHeight="1" x14ac:dyDescent="0.3">
      <c r="A2612" s="161" t="s">
        <v>10363</v>
      </c>
      <c r="B2612" s="162" t="s">
        <v>10364</v>
      </c>
      <c r="C2612" s="161" t="s">
        <v>5571</v>
      </c>
      <c r="D2612" s="163">
        <v>17.97</v>
      </c>
    </row>
    <row r="2613" spans="1:4" ht="18" customHeight="1" x14ac:dyDescent="0.3">
      <c r="A2613" s="161" t="s">
        <v>10365</v>
      </c>
      <c r="B2613" s="162" t="s">
        <v>10366</v>
      </c>
      <c r="C2613" s="161" t="s">
        <v>5571</v>
      </c>
      <c r="D2613" s="163">
        <v>20.25</v>
      </c>
    </row>
    <row r="2614" spans="1:4" ht="18" customHeight="1" x14ac:dyDescent="0.3">
      <c r="A2614" s="161" t="s">
        <v>10367</v>
      </c>
      <c r="B2614" s="162" t="s">
        <v>10368</v>
      </c>
      <c r="C2614" s="161" t="s">
        <v>5571</v>
      </c>
      <c r="D2614" s="163">
        <v>18.75</v>
      </c>
    </row>
    <row r="2615" spans="1:4" ht="18" customHeight="1" x14ac:dyDescent="0.3">
      <c r="A2615" s="161" t="s">
        <v>10369</v>
      </c>
      <c r="B2615" s="162" t="s">
        <v>10370</v>
      </c>
      <c r="C2615" s="161" t="s">
        <v>5571</v>
      </c>
      <c r="D2615" s="163">
        <v>19.38</v>
      </c>
    </row>
    <row r="2616" spans="1:4" ht="18" customHeight="1" x14ac:dyDescent="0.3">
      <c r="A2616" s="161" t="s">
        <v>10371</v>
      </c>
      <c r="B2616" s="162" t="s">
        <v>10372</v>
      </c>
      <c r="C2616" s="161" t="s">
        <v>5571</v>
      </c>
      <c r="D2616" s="163">
        <v>20.03</v>
      </c>
    </row>
    <row r="2617" spans="1:4" ht="18" customHeight="1" x14ac:dyDescent="0.3">
      <c r="A2617" s="161" t="s">
        <v>10373</v>
      </c>
      <c r="B2617" s="162" t="s">
        <v>10374</v>
      </c>
      <c r="C2617" s="161" t="s">
        <v>5571</v>
      </c>
      <c r="D2617" s="163">
        <v>20.7</v>
      </c>
    </row>
    <row r="2618" spans="1:4" ht="18" customHeight="1" x14ac:dyDescent="0.3">
      <c r="A2618" s="161" t="s">
        <v>10375</v>
      </c>
      <c r="B2618" s="162" t="s">
        <v>10376</v>
      </c>
      <c r="C2618" s="161" t="s">
        <v>5571</v>
      </c>
      <c r="D2618" s="163">
        <v>21.43</v>
      </c>
    </row>
    <row r="2619" spans="1:4" ht="18" customHeight="1" x14ac:dyDescent="0.3">
      <c r="A2619" s="161" t="s">
        <v>10377</v>
      </c>
      <c r="B2619" s="162" t="s">
        <v>10378</v>
      </c>
      <c r="C2619" s="161" t="s">
        <v>5571</v>
      </c>
      <c r="D2619" s="163">
        <v>21.81</v>
      </c>
    </row>
    <row r="2620" spans="1:4" ht="18" customHeight="1" x14ac:dyDescent="0.3">
      <c r="A2620" s="161" t="s">
        <v>10379</v>
      </c>
      <c r="B2620" s="162" t="s">
        <v>10380</v>
      </c>
      <c r="C2620" s="161" t="s">
        <v>5571</v>
      </c>
      <c r="D2620" s="163">
        <v>10.3</v>
      </c>
    </row>
    <row r="2621" spans="1:4" ht="18" customHeight="1" x14ac:dyDescent="0.3">
      <c r="A2621" s="161" t="s">
        <v>10381</v>
      </c>
      <c r="B2621" s="162" t="s">
        <v>10382</v>
      </c>
      <c r="C2621" s="161" t="s">
        <v>5571</v>
      </c>
      <c r="D2621" s="163">
        <v>10.48</v>
      </c>
    </row>
    <row r="2622" spans="1:4" ht="18" customHeight="1" x14ac:dyDescent="0.3">
      <c r="A2622" s="161" t="s">
        <v>10383</v>
      </c>
      <c r="B2622" s="162" t="s">
        <v>10384</v>
      </c>
      <c r="C2622" s="161" t="s">
        <v>5571</v>
      </c>
      <c r="D2622" s="163">
        <v>10.67</v>
      </c>
    </row>
    <row r="2623" spans="1:4" ht="9" customHeight="1" x14ac:dyDescent="0.3">
      <c r="A2623" s="161" t="s">
        <v>10385</v>
      </c>
      <c r="B2623" s="162" t="s">
        <v>10386</v>
      </c>
      <c r="C2623" s="161" t="s">
        <v>5571</v>
      </c>
      <c r="D2623" s="163">
        <v>10.88</v>
      </c>
    </row>
    <row r="2624" spans="1:4" ht="9" customHeight="1" x14ac:dyDescent="0.3">
      <c r="A2624" s="161" t="s">
        <v>10387</v>
      </c>
      <c r="B2624" s="162" t="s">
        <v>10388</v>
      </c>
      <c r="C2624" s="161" t="s">
        <v>5571</v>
      </c>
      <c r="D2624" s="163">
        <v>11.09</v>
      </c>
    </row>
    <row r="2625" spans="1:4" ht="9" customHeight="1" x14ac:dyDescent="0.3">
      <c r="A2625" s="161" t="s">
        <v>10389</v>
      </c>
      <c r="B2625" s="162" t="s">
        <v>10390</v>
      </c>
      <c r="C2625" s="161" t="s">
        <v>5571</v>
      </c>
      <c r="D2625" s="163">
        <v>11.2</v>
      </c>
    </row>
    <row r="2626" spans="1:4" ht="9" customHeight="1" x14ac:dyDescent="0.3">
      <c r="A2626" s="161" t="s">
        <v>10391</v>
      </c>
      <c r="B2626" s="162" t="s">
        <v>10392</v>
      </c>
      <c r="C2626" s="161" t="s">
        <v>5571</v>
      </c>
      <c r="D2626" s="163">
        <v>12.37</v>
      </c>
    </row>
    <row r="2627" spans="1:4" ht="9" customHeight="1" x14ac:dyDescent="0.3">
      <c r="A2627" s="161" t="s">
        <v>10393</v>
      </c>
      <c r="B2627" s="162" t="s">
        <v>10394</v>
      </c>
      <c r="C2627" s="161" t="s">
        <v>5571</v>
      </c>
      <c r="D2627" s="163">
        <v>12.55</v>
      </c>
    </row>
    <row r="2628" spans="1:4" ht="9" customHeight="1" x14ac:dyDescent="0.3">
      <c r="A2628" s="161" t="s">
        <v>10395</v>
      </c>
      <c r="B2628" s="162" t="s">
        <v>10396</v>
      </c>
      <c r="C2628" s="161" t="s">
        <v>5571</v>
      </c>
      <c r="D2628" s="163">
        <v>12.73</v>
      </c>
    </row>
    <row r="2629" spans="1:4" ht="9" customHeight="1" x14ac:dyDescent="0.3">
      <c r="A2629" s="161" t="s">
        <v>10397</v>
      </c>
      <c r="B2629" s="162" t="s">
        <v>10398</v>
      </c>
      <c r="C2629" s="161" t="s">
        <v>5571</v>
      </c>
      <c r="D2629" s="163">
        <v>12.92</v>
      </c>
    </row>
    <row r="2630" spans="1:4" ht="9" customHeight="1" x14ac:dyDescent="0.3">
      <c r="A2630" s="161" t="s">
        <v>10399</v>
      </c>
      <c r="B2630" s="162" t="s">
        <v>10400</v>
      </c>
      <c r="C2630" s="161" t="s">
        <v>5571</v>
      </c>
      <c r="D2630" s="163">
        <v>13.12</v>
      </c>
    </row>
    <row r="2631" spans="1:4" ht="9" customHeight="1" x14ac:dyDescent="0.3">
      <c r="A2631" s="161" t="s">
        <v>10401</v>
      </c>
      <c r="B2631" s="162" t="s">
        <v>10402</v>
      </c>
      <c r="C2631" s="161" t="s">
        <v>5571</v>
      </c>
      <c r="D2631" s="163">
        <v>13.23</v>
      </c>
    </row>
    <row r="2632" spans="1:4" ht="9" customHeight="1" x14ac:dyDescent="0.3">
      <c r="A2632" s="161" t="s">
        <v>10403</v>
      </c>
      <c r="B2632" s="162" t="s">
        <v>10404</v>
      </c>
      <c r="C2632" s="161" t="s">
        <v>5571</v>
      </c>
      <c r="D2632" s="163">
        <v>14.75</v>
      </c>
    </row>
    <row r="2633" spans="1:4" ht="9" customHeight="1" x14ac:dyDescent="0.3">
      <c r="A2633" s="161" t="s">
        <v>10405</v>
      </c>
      <c r="B2633" s="162" t="s">
        <v>10406</v>
      </c>
      <c r="C2633" s="161" t="s">
        <v>5571</v>
      </c>
      <c r="D2633" s="163">
        <v>15.14</v>
      </c>
    </row>
    <row r="2634" spans="1:4" ht="9" customHeight="1" x14ac:dyDescent="0.3">
      <c r="A2634" s="161" t="s">
        <v>10407</v>
      </c>
      <c r="B2634" s="162" t="s">
        <v>10408</v>
      </c>
      <c r="C2634" s="161" t="s">
        <v>5571</v>
      </c>
      <c r="D2634" s="163">
        <v>15.55</v>
      </c>
    </row>
    <row r="2635" spans="1:4" ht="9" customHeight="1" x14ac:dyDescent="0.3">
      <c r="A2635" s="161" t="s">
        <v>10409</v>
      </c>
      <c r="B2635" s="162" t="s">
        <v>10410</v>
      </c>
      <c r="C2635" s="161" t="s">
        <v>5571</v>
      </c>
      <c r="D2635" s="163">
        <v>15.97</v>
      </c>
    </row>
    <row r="2636" spans="1:4" ht="9" customHeight="1" x14ac:dyDescent="0.3">
      <c r="A2636" s="161" t="s">
        <v>10411</v>
      </c>
      <c r="B2636" s="162" t="s">
        <v>10412</v>
      </c>
      <c r="C2636" s="161" t="s">
        <v>5571</v>
      </c>
      <c r="D2636" s="163">
        <v>16.420000000000002</v>
      </c>
    </row>
    <row r="2637" spans="1:4" ht="9" customHeight="1" x14ac:dyDescent="0.3">
      <c r="A2637" s="161" t="s">
        <v>10413</v>
      </c>
      <c r="B2637" s="162" t="s">
        <v>10414</v>
      </c>
      <c r="C2637" s="161" t="s">
        <v>5571</v>
      </c>
      <c r="D2637" s="163">
        <v>16.66</v>
      </c>
    </row>
    <row r="2638" spans="1:4" ht="9" customHeight="1" x14ac:dyDescent="0.3">
      <c r="A2638" s="161" t="s">
        <v>10415</v>
      </c>
      <c r="B2638" s="162" t="s">
        <v>10416</v>
      </c>
      <c r="C2638" s="161" t="s">
        <v>5571</v>
      </c>
      <c r="D2638" s="163">
        <v>14.59</v>
      </c>
    </row>
    <row r="2639" spans="1:4" ht="9" customHeight="1" x14ac:dyDescent="0.3">
      <c r="A2639" s="161" t="s">
        <v>10417</v>
      </c>
      <c r="B2639" s="162" t="s">
        <v>10418</v>
      </c>
      <c r="C2639" s="161" t="s">
        <v>5571</v>
      </c>
      <c r="D2639" s="163">
        <v>14.76</v>
      </c>
    </row>
    <row r="2640" spans="1:4" ht="9" customHeight="1" x14ac:dyDescent="0.3">
      <c r="A2640" s="161" t="s">
        <v>10419</v>
      </c>
      <c r="B2640" s="162" t="s">
        <v>10420</v>
      </c>
      <c r="C2640" s="161" t="s">
        <v>5571</v>
      </c>
      <c r="D2640" s="163">
        <v>14.94</v>
      </c>
    </row>
    <row r="2641" spans="1:4" ht="9" customHeight="1" x14ac:dyDescent="0.3">
      <c r="A2641" s="161" t="s">
        <v>10421</v>
      </c>
      <c r="B2641" s="162" t="s">
        <v>10422</v>
      </c>
      <c r="C2641" s="161" t="s">
        <v>5571</v>
      </c>
      <c r="D2641" s="163">
        <v>15.13</v>
      </c>
    </row>
    <row r="2642" spans="1:4" ht="9" customHeight="1" x14ac:dyDescent="0.3">
      <c r="A2642" s="161" t="s">
        <v>10423</v>
      </c>
      <c r="B2642" s="162" t="s">
        <v>10424</v>
      </c>
      <c r="C2642" s="161" t="s">
        <v>5571</v>
      </c>
      <c r="D2642" s="163">
        <v>15.32</v>
      </c>
    </row>
    <row r="2643" spans="1:4" ht="9" customHeight="1" x14ac:dyDescent="0.3">
      <c r="A2643" s="161" t="s">
        <v>10425</v>
      </c>
      <c r="B2643" s="162" t="s">
        <v>10426</v>
      </c>
      <c r="C2643" s="161" t="s">
        <v>5571</v>
      </c>
      <c r="D2643" s="163">
        <v>15.43</v>
      </c>
    </row>
    <row r="2644" spans="1:4" ht="9" customHeight="1" x14ac:dyDescent="0.3">
      <c r="A2644" s="161" t="s">
        <v>10427</v>
      </c>
      <c r="B2644" s="162" t="s">
        <v>10428</v>
      </c>
      <c r="C2644" s="161" t="s">
        <v>5571</v>
      </c>
      <c r="D2644" s="163">
        <v>13.36</v>
      </c>
    </row>
    <row r="2645" spans="1:4" ht="9" customHeight="1" x14ac:dyDescent="0.3">
      <c r="A2645" s="161" t="s">
        <v>10429</v>
      </c>
      <c r="B2645" s="162" t="s">
        <v>10430</v>
      </c>
      <c r="C2645" s="161" t="s">
        <v>5571</v>
      </c>
      <c r="D2645" s="163">
        <v>13.68</v>
      </c>
    </row>
    <row r="2646" spans="1:4" ht="9" customHeight="1" x14ac:dyDescent="0.3">
      <c r="A2646" s="161" t="s">
        <v>10431</v>
      </c>
      <c r="B2646" s="162" t="s">
        <v>10432</v>
      </c>
      <c r="C2646" s="161" t="s">
        <v>5571</v>
      </c>
      <c r="D2646" s="163">
        <v>14.01</v>
      </c>
    </row>
    <row r="2647" spans="1:4" ht="9" customHeight="1" x14ac:dyDescent="0.3">
      <c r="A2647" s="161" t="s">
        <v>10433</v>
      </c>
      <c r="B2647" s="162" t="s">
        <v>10434</v>
      </c>
      <c r="C2647" s="161" t="s">
        <v>5571</v>
      </c>
      <c r="D2647" s="163">
        <v>14.35</v>
      </c>
    </row>
    <row r="2648" spans="1:4" ht="9" customHeight="1" x14ac:dyDescent="0.3">
      <c r="A2648" s="161" t="s">
        <v>10435</v>
      </c>
      <c r="B2648" s="162" t="s">
        <v>10436</v>
      </c>
      <c r="C2648" s="161" t="s">
        <v>5571</v>
      </c>
      <c r="D2648" s="163">
        <v>14.72</v>
      </c>
    </row>
    <row r="2649" spans="1:4" ht="9" customHeight="1" x14ac:dyDescent="0.3">
      <c r="A2649" s="161" t="s">
        <v>10437</v>
      </c>
      <c r="B2649" s="162" t="s">
        <v>10438</v>
      </c>
      <c r="C2649" s="161" t="s">
        <v>5571</v>
      </c>
      <c r="D2649" s="163">
        <v>14.91</v>
      </c>
    </row>
    <row r="2650" spans="1:4" ht="9" customHeight="1" x14ac:dyDescent="0.3">
      <c r="A2650" s="161" t="s">
        <v>10439</v>
      </c>
      <c r="B2650" s="162" t="s">
        <v>10440</v>
      </c>
      <c r="C2650" s="161" t="s">
        <v>5571</v>
      </c>
      <c r="D2650" s="163">
        <v>12.34</v>
      </c>
    </row>
    <row r="2651" spans="1:4" ht="9" customHeight="1" x14ac:dyDescent="0.3">
      <c r="A2651" s="161" t="s">
        <v>10441</v>
      </c>
      <c r="B2651" s="162" t="s">
        <v>10442</v>
      </c>
      <c r="C2651" s="161" t="s">
        <v>5571</v>
      </c>
      <c r="D2651" s="163">
        <v>12.62</v>
      </c>
    </row>
    <row r="2652" spans="1:4" ht="9" customHeight="1" x14ac:dyDescent="0.3">
      <c r="A2652" s="161" t="s">
        <v>10443</v>
      </c>
      <c r="B2652" s="162" t="s">
        <v>10444</v>
      </c>
      <c r="C2652" s="161" t="s">
        <v>5571</v>
      </c>
      <c r="D2652" s="163">
        <v>12.91</v>
      </c>
    </row>
    <row r="2653" spans="1:4" ht="9" customHeight="1" x14ac:dyDescent="0.3">
      <c r="A2653" s="161" t="s">
        <v>10445</v>
      </c>
      <c r="B2653" s="162" t="s">
        <v>10446</v>
      </c>
      <c r="C2653" s="161" t="s">
        <v>5571</v>
      </c>
      <c r="D2653" s="163">
        <v>13.22</v>
      </c>
    </row>
    <row r="2654" spans="1:4" ht="9" customHeight="1" x14ac:dyDescent="0.3">
      <c r="A2654" s="161" t="s">
        <v>10447</v>
      </c>
      <c r="B2654" s="162" t="s">
        <v>10448</v>
      </c>
      <c r="C2654" s="161" t="s">
        <v>5571</v>
      </c>
      <c r="D2654" s="163">
        <v>13.54</v>
      </c>
    </row>
    <row r="2655" spans="1:4" ht="9" customHeight="1" x14ac:dyDescent="0.3">
      <c r="A2655" s="161" t="s">
        <v>10449</v>
      </c>
      <c r="B2655" s="162" t="s">
        <v>10450</v>
      </c>
      <c r="C2655" s="161" t="s">
        <v>5571</v>
      </c>
      <c r="D2655" s="163">
        <v>13.71</v>
      </c>
    </row>
    <row r="2656" spans="1:4" ht="9" customHeight="1" x14ac:dyDescent="0.3">
      <c r="A2656" s="161" t="s">
        <v>10451</v>
      </c>
      <c r="B2656" s="162" t="s">
        <v>10452</v>
      </c>
      <c r="C2656" s="161" t="s">
        <v>5571</v>
      </c>
      <c r="D2656" s="163">
        <v>11.48</v>
      </c>
    </row>
    <row r="2657" spans="1:4" ht="9" customHeight="1" x14ac:dyDescent="0.3">
      <c r="A2657" s="161" t="s">
        <v>10453</v>
      </c>
      <c r="B2657" s="162" t="s">
        <v>10454</v>
      </c>
      <c r="C2657" s="161" t="s">
        <v>5571</v>
      </c>
      <c r="D2657" s="163">
        <v>11.73</v>
      </c>
    </row>
    <row r="2658" spans="1:4" ht="9" customHeight="1" x14ac:dyDescent="0.3">
      <c r="A2658" s="161" t="s">
        <v>10455</v>
      </c>
      <c r="B2658" s="162" t="s">
        <v>10456</v>
      </c>
      <c r="C2658" s="161" t="s">
        <v>5571</v>
      </c>
      <c r="D2658" s="163">
        <v>11.99</v>
      </c>
    </row>
    <row r="2659" spans="1:4" ht="9" customHeight="1" x14ac:dyDescent="0.3">
      <c r="A2659" s="161" t="s">
        <v>10457</v>
      </c>
      <c r="B2659" s="162" t="s">
        <v>10458</v>
      </c>
      <c r="C2659" s="161" t="s">
        <v>5571</v>
      </c>
      <c r="D2659" s="163">
        <v>12.26</v>
      </c>
    </row>
    <row r="2660" spans="1:4" ht="9" customHeight="1" x14ac:dyDescent="0.3">
      <c r="A2660" s="161" t="s">
        <v>10459</v>
      </c>
      <c r="B2660" s="162" t="s">
        <v>10460</v>
      </c>
      <c r="C2660" s="161" t="s">
        <v>5571</v>
      </c>
      <c r="D2660" s="163">
        <v>12.54</v>
      </c>
    </row>
    <row r="2661" spans="1:4" ht="9" customHeight="1" x14ac:dyDescent="0.3">
      <c r="A2661" s="161" t="s">
        <v>10461</v>
      </c>
      <c r="B2661" s="162" t="s">
        <v>10462</v>
      </c>
      <c r="C2661" s="161" t="s">
        <v>5571</v>
      </c>
      <c r="D2661" s="163">
        <v>12.7</v>
      </c>
    </row>
    <row r="2662" spans="1:4" ht="9" customHeight="1" x14ac:dyDescent="0.3">
      <c r="A2662" s="161" t="s">
        <v>10463</v>
      </c>
      <c r="B2662" s="162" t="s">
        <v>10464</v>
      </c>
      <c r="C2662" s="161" t="s">
        <v>5571</v>
      </c>
      <c r="D2662" s="163">
        <v>24.82</v>
      </c>
    </row>
    <row r="2663" spans="1:4" ht="9" customHeight="1" x14ac:dyDescent="0.3">
      <c r="A2663" s="161" t="s">
        <v>10465</v>
      </c>
      <c r="B2663" s="162" t="s">
        <v>10466</v>
      </c>
      <c r="C2663" s="161" t="s">
        <v>5571</v>
      </c>
      <c r="D2663" s="163">
        <v>25.73</v>
      </c>
    </row>
    <row r="2664" spans="1:4" ht="9" customHeight="1" x14ac:dyDescent="0.3">
      <c r="A2664" s="161" t="s">
        <v>10467</v>
      </c>
      <c r="B2664" s="162" t="s">
        <v>10468</v>
      </c>
      <c r="C2664" s="161" t="s">
        <v>5571</v>
      </c>
      <c r="D2664" s="163">
        <v>26.65</v>
      </c>
    </row>
    <row r="2665" spans="1:4" ht="9" customHeight="1" x14ac:dyDescent="0.3">
      <c r="A2665" s="161" t="s">
        <v>10469</v>
      </c>
      <c r="B2665" s="162" t="s">
        <v>10470</v>
      </c>
      <c r="C2665" s="161" t="s">
        <v>5571</v>
      </c>
      <c r="D2665" s="163">
        <v>27.63</v>
      </c>
    </row>
    <row r="2666" spans="1:4" ht="9" customHeight="1" x14ac:dyDescent="0.3">
      <c r="A2666" s="161" t="s">
        <v>10471</v>
      </c>
      <c r="B2666" s="162" t="s">
        <v>10472</v>
      </c>
      <c r="C2666" s="161" t="s">
        <v>5571</v>
      </c>
      <c r="D2666" s="163">
        <v>28.65</v>
      </c>
    </row>
    <row r="2667" spans="1:4" ht="9" customHeight="1" x14ac:dyDescent="0.3">
      <c r="A2667" s="161" t="s">
        <v>10473</v>
      </c>
      <c r="B2667" s="162" t="s">
        <v>10474</v>
      </c>
      <c r="C2667" s="161" t="s">
        <v>5571</v>
      </c>
      <c r="D2667" s="163">
        <v>29.2</v>
      </c>
    </row>
    <row r="2668" spans="1:4" ht="9" customHeight="1" x14ac:dyDescent="0.3">
      <c r="A2668" s="161" t="s">
        <v>10475</v>
      </c>
      <c r="B2668" s="162" t="s">
        <v>10476</v>
      </c>
      <c r="C2668" s="161" t="s">
        <v>8047</v>
      </c>
      <c r="D2668" s="163">
        <v>110.95</v>
      </c>
    </row>
    <row r="2669" spans="1:4" ht="9" customHeight="1" x14ac:dyDescent="0.3">
      <c r="A2669" s="161" t="s">
        <v>10477</v>
      </c>
      <c r="B2669" s="162" t="s">
        <v>10478</v>
      </c>
      <c r="C2669" s="161" t="s">
        <v>8047</v>
      </c>
      <c r="D2669" s="163">
        <v>109.02</v>
      </c>
    </row>
    <row r="2670" spans="1:4" ht="9" customHeight="1" x14ac:dyDescent="0.3">
      <c r="A2670" s="161" t="s">
        <v>10479</v>
      </c>
      <c r="B2670" s="162" t="s">
        <v>10480</v>
      </c>
      <c r="C2670" s="161" t="s">
        <v>8047</v>
      </c>
      <c r="D2670" s="163">
        <v>8.08</v>
      </c>
    </row>
    <row r="2671" spans="1:4" ht="9" customHeight="1" x14ac:dyDescent="0.3">
      <c r="A2671" s="161" t="s">
        <v>10481</v>
      </c>
      <c r="B2671" s="162" t="s">
        <v>10482</v>
      </c>
      <c r="C2671" s="161" t="s">
        <v>8047</v>
      </c>
      <c r="D2671" s="163">
        <v>16.57</v>
      </c>
    </row>
    <row r="2672" spans="1:4" ht="9" customHeight="1" x14ac:dyDescent="0.3">
      <c r="A2672" s="161" t="s">
        <v>10483</v>
      </c>
      <c r="B2672" s="162" t="s">
        <v>10484</v>
      </c>
      <c r="C2672" s="161" t="s">
        <v>172</v>
      </c>
      <c r="D2672" s="163">
        <v>2357.48</v>
      </c>
    </row>
    <row r="2673" spans="1:4" ht="9" customHeight="1" x14ac:dyDescent="0.3">
      <c r="A2673" s="161" t="s">
        <v>10485</v>
      </c>
      <c r="B2673" s="162" t="s">
        <v>10486</v>
      </c>
      <c r="C2673" s="161" t="s">
        <v>172</v>
      </c>
      <c r="D2673" s="163">
        <v>2254.9899999999998</v>
      </c>
    </row>
    <row r="2674" spans="1:4" ht="9" customHeight="1" x14ac:dyDescent="0.3">
      <c r="A2674" s="161" t="s">
        <v>10487</v>
      </c>
      <c r="B2674" s="162" t="s">
        <v>10488</v>
      </c>
      <c r="C2674" s="161" t="s">
        <v>172</v>
      </c>
      <c r="D2674" s="163">
        <v>2721.15</v>
      </c>
    </row>
    <row r="2675" spans="1:4" ht="9" customHeight="1" x14ac:dyDescent="0.3">
      <c r="A2675" s="161" t="s">
        <v>10489</v>
      </c>
      <c r="B2675" s="162" t="s">
        <v>10490</v>
      </c>
      <c r="C2675" s="161" t="s">
        <v>172</v>
      </c>
      <c r="D2675" s="163">
        <v>2606.54</v>
      </c>
    </row>
    <row r="2676" spans="1:4" ht="9" customHeight="1" x14ac:dyDescent="0.3">
      <c r="A2676" s="161" t="s">
        <v>10491</v>
      </c>
      <c r="B2676" s="162" t="s">
        <v>10492</v>
      </c>
      <c r="C2676" s="161" t="s">
        <v>172</v>
      </c>
      <c r="D2676" s="163">
        <v>1691.61</v>
      </c>
    </row>
    <row r="2677" spans="1:4" ht="9" customHeight="1" x14ac:dyDescent="0.3">
      <c r="A2677" s="161" t="s">
        <v>10493</v>
      </c>
      <c r="B2677" s="162" t="s">
        <v>10494</v>
      </c>
      <c r="C2677" s="161" t="s">
        <v>172</v>
      </c>
      <c r="D2677" s="163">
        <v>1589.12</v>
      </c>
    </row>
    <row r="2678" spans="1:4" ht="9" customHeight="1" x14ac:dyDescent="0.3">
      <c r="A2678" s="161" t="s">
        <v>10495</v>
      </c>
      <c r="B2678" s="162" t="s">
        <v>10496</v>
      </c>
      <c r="C2678" s="161" t="s">
        <v>172</v>
      </c>
      <c r="D2678" s="163">
        <v>2055.2800000000002</v>
      </c>
    </row>
    <row r="2679" spans="1:4" ht="9" customHeight="1" x14ac:dyDescent="0.3">
      <c r="A2679" s="161" t="s">
        <v>10497</v>
      </c>
      <c r="B2679" s="162" t="s">
        <v>10498</v>
      </c>
      <c r="C2679" s="161" t="s">
        <v>172</v>
      </c>
      <c r="D2679" s="163">
        <v>1940.67</v>
      </c>
    </row>
    <row r="2680" spans="1:4" ht="9" customHeight="1" x14ac:dyDescent="0.3">
      <c r="A2680" s="161" t="s">
        <v>10499</v>
      </c>
      <c r="B2680" s="162" t="s">
        <v>10500</v>
      </c>
      <c r="C2680" s="161" t="s">
        <v>172</v>
      </c>
      <c r="D2680" s="163">
        <v>2423.77</v>
      </c>
    </row>
    <row r="2681" spans="1:4" ht="9" customHeight="1" x14ac:dyDescent="0.3">
      <c r="A2681" s="161" t="s">
        <v>10501</v>
      </c>
      <c r="B2681" s="162" t="s">
        <v>10502</v>
      </c>
      <c r="C2681" s="161" t="s">
        <v>172</v>
      </c>
      <c r="D2681" s="163">
        <v>2295.8000000000002</v>
      </c>
    </row>
    <row r="2682" spans="1:4" ht="9" customHeight="1" x14ac:dyDescent="0.3">
      <c r="A2682" s="161" t="s">
        <v>10503</v>
      </c>
      <c r="B2682" s="162" t="s">
        <v>10504</v>
      </c>
      <c r="C2682" s="161" t="s">
        <v>172</v>
      </c>
      <c r="D2682" s="163">
        <v>2787.44</v>
      </c>
    </row>
    <row r="2683" spans="1:4" ht="9" customHeight="1" x14ac:dyDescent="0.3">
      <c r="A2683" s="161" t="s">
        <v>10505</v>
      </c>
      <c r="B2683" s="162" t="s">
        <v>10506</v>
      </c>
      <c r="C2683" s="161" t="s">
        <v>172</v>
      </c>
      <c r="D2683" s="163">
        <v>2647.34</v>
      </c>
    </row>
    <row r="2684" spans="1:4" ht="9" customHeight="1" x14ac:dyDescent="0.3">
      <c r="A2684" s="161" t="s">
        <v>10507</v>
      </c>
      <c r="B2684" s="162" t="s">
        <v>10508</v>
      </c>
      <c r="C2684" s="161" t="s">
        <v>172</v>
      </c>
      <c r="D2684" s="163">
        <v>935.32</v>
      </c>
    </row>
    <row r="2685" spans="1:4" ht="9" customHeight="1" x14ac:dyDescent="0.3">
      <c r="A2685" s="161" t="s">
        <v>10509</v>
      </c>
      <c r="B2685" s="162" t="s">
        <v>10510</v>
      </c>
      <c r="C2685" s="161" t="s">
        <v>172</v>
      </c>
      <c r="D2685" s="163">
        <v>878.89</v>
      </c>
    </row>
    <row r="2686" spans="1:4" ht="9" customHeight="1" x14ac:dyDescent="0.3">
      <c r="A2686" s="161" t="s">
        <v>10511</v>
      </c>
      <c r="B2686" s="162" t="s">
        <v>10512</v>
      </c>
      <c r="C2686" s="161" t="s">
        <v>172</v>
      </c>
      <c r="D2686" s="163">
        <v>1157.29</v>
      </c>
    </row>
    <row r="2687" spans="1:4" ht="9" customHeight="1" x14ac:dyDescent="0.3">
      <c r="A2687" s="161" t="s">
        <v>10513</v>
      </c>
      <c r="B2687" s="162" t="s">
        <v>10514</v>
      </c>
      <c r="C2687" s="161" t="s">
        <v>172</v>
      </c>
      <c r="D2687" s="163">
        <v>1093.52</v>
      </c>
    </row>
    <row r="2688" spans="1:4" ht="9" customHeight="1" x14ac:dyDescent="0.3">
      <c r="A2688" s="161" t="s">
        <v>10515</v>
      </c>
      <c r="B2688" s="162" t="s">
        <v>10516</v>
      </c>
      <c r="C2688" s="161" t="s">
        <v>172</v>
      </c>
      <c r="D2688" s="163">
        <v>872.06</v>
      </c>
    </row>
    <row r="2689" spans="1:4" ht="9" customHeight="1" x14ac:dyDescent="0.3">
      <c r="A2689" s="161" t="s">
        <v>10517</v>
      </c>
      <c r="B2689" s="162" t="s">
        <v>10518</v>
      </c>
      <c r="C2689" s="161" t="s">
        <v>172</v>
      </c>
      <c r="D2689" s="163">
        <v>815.63</v>
      </c>
    </row>
    <row r="2690" spans="1:4" ht="9" customHeight="1" x14ac:dyDescent="0.3">
      <c r="A2690" s="161" t="s">
        <v>10519</v>
      </c>
      <c r="B2690" s="162" t="s">
        <v>10520</v>
      </c>
      <c r="C2690" s="161" t="s">
        <v>172</v>
      </c>
      <c r="D2690" s="163">
        <v>1094.03</v>
      </c>
    </row>
    <row r="2691" spans="1:4" ht="9" customHeight="1" x14ac:dyDescent="0.3">
      <c r="A2691" s="161" t="s">
        <v>10521</v>
      </c>
      <c r="B2691" s="162" t="s">
        <v>10522</v>
      </c>
      <c r="C2691" s="161" t="s">
        <v>172</v>
      </c>
      <c r="D2691" s="163">
        <v>1030.26</v>
      </c>
    </row>
    <row r="2692" spans="1:4" ht="9" customHeight="1" x14ac:dyDescent="0.3">
      <c r="A2692" s="161" t="s">
        <v>10523</v>
      </c>
      <c r="B2692" s="162" t="s">
        <v>10524</v>
      </c>
      <c r="C2692" s="161" t="s">
        <v>172</v>
      </c>
      <c r="D2692" s="163">
        <v>1316</v>
      </c>
    </row>
    <row r="2693" spans="1:4" ht="9" customHeight="1" x14ac:dyDescent="0.3">
      <c r="A2693" s="161" t="s">
        <v>10525</v>
      </c>
      <c r="B2693" s="162" t="s">
        <v>10526</v>
      </c>
      <c r="C2693" s="161" t="s">
        <v>172</v>
      </c>
      <c r="D2693" s="163">
        <v>1244.8900000000001</v>
      </c>
    </row>
    <row r="2694" spans="1:4" ht="9" customHeight="1" x14ac:dyDescent="0.3">
      <c r="A2694" s="161" t="s">
        <v>10527</v>
      </c>
      <c r="B2694" s="162" t="s">
        <v>10528</v>
      </c>
      <c r="C2694" s="161" t="s">
        <v>172</v>
      </c>
      <c r="D2694" s="163">
        <v>1537.97</v>
      </c>
    </row>
    <row r="2695" spans="1:4" ht="9" customHeight="1" x14ac:dyDescent="0.3">
      <c r="A2695" s="161" t="s">
        <v>10529</v>
      </c>
      <c r="B2695" s="162" t="s">
        <v>10530</v>
      </c>
      <c r="C2695" s="161" t="s">
        <v>172</v>
      </c>
      <c r="D2695" s="163">
        <v>1459.52</v>
      </c>
    </row>
    <row r="2696" spans="1:4" ht="9" customHeight="1" x14ac:dyDescent="0.3">
      <c r="A2696" s="161" t="s">
        <v>10531</v>
      </c>
      <c r="B2696" s="162" t="s">
        <v>10532</v>
      </c>
      <c r="C2696" s="161" t="s">
        <v>172</v>
      </c>
      <c r="D2696" s="163">
        <v>199.82</v>
      </c>
    </row>
    <row r="2697" spans="1:4" ht="9" customHeight="1" x14ac:dyDescent="0.3">
      <c r="A2697" s="161" t="s">
        <v>10533</v>
      </c>
      <c r="B2697" s="162" t="s">
        <v>10534</v>
      </c>
      <c r="C2697" s="161" t="s">
        <v>172</v>
      </c>
      <c r="D2697" s="163">
        <v>178.8</v>
      </c>
    </row>
    <row r="2698" spans="1:4" ht="9" customHeight="1" x14ac:dyDescent="0.3">
      <c r="A2698" s="161" t="s">
        <v>10535</v>
      </c>
      <c r="B2698" s="162" t="s">
        <v>10536</v>
      </c>
      <c r="C2698" s="161" t="s">
        <v>172</v>
      </c>
      <c r="D2698" s="163">
        <v>199.82</v>
      </c>
    </row>
    <row r="2699" spans="1:4" ht="9" customHeight="1" x14ac:dyDescent="0.3">
      <c r="A2699" s="161" t="s">
        <v>10537</v>
      </c>
      <c r="B2699" s="162" t="s">
        <v>10538</v>
      </c>
      <c r="C2699" s="161" t="s">
        <v>172</v>
      </c>
      <c r="D2699" s="163">
        <v>178.8</v>
      </c>
    </row>
    <row r="2700" spans="1:4" ht="9" customHeight="1" x14ac:dyDescent="0.3">
      <c r="A2700" s="161" t="s">
        <v>10539</v>
      </c>
      <c r="B2700" s="162" t="s">
        <v>10540</v>
      </c>
      <c r="C2700" s="161" t="s">
        <v>172</v>
      </c>
      <c r="D2700" s="163">
        <v>250.73</v>
      </c>
    </row>
    <row r="2701" spans="1:4" ht="9" customHeight="1" x14ac:dyDescent="0.3">
      <c r="A2701" s="161" t="s">
        <v>10541</v>
      </c>
      <c r="B2701" s="162" t="s">
        <v>10542</v>
      </c>
      <c r="C2701" s="161" t="s">
        <v>172</v>
      </c>
      <c r="D2701" s="163">
        <v>223.25</v>
      </c>
    </row>
    <row r="2702" spans="1:4" ht="9" customHeight="1" x14ac:dyDescent="0.3">
      <c r="A2702" s="161" t="s">
        <v>10543</v>
      </c>
      <c r="B2702" s="162" t="s">
        <v>10544</v>
      </c>
      <c r="C2702" s="161" t="s">
        <v>172</v>
      </c>
      <c r="D2702" s="163">
        <v>250.73</v>
      </c>
    </row>
    <row r="2703" spans="1:4" ht="9" customHeight="1" x14ac:dyDescent="0.3">
      <c r="A2703" s="161" t="s">
        <v>10545</v>
      </c>
      <c r="B2703" s="162" t="s">
        <v>10546</v>
      </c>
      <c r="C2703" s="161" t="s">
        <v>172</v>
      </c>
      <c r="D2703" s="163">
        <v>223.25</v>
      </c>
    </row>
    <row r="2704" spans="1:4" ht="9" customHeight="1" x14ac:dyDescent="0.3">
      <c r="A2704" s="161" t="s">
        <v>10547</v>
      </c>
      <c r="B2704" s="162" t="s">
        <v>10548</v>
      </c>
      <c r="C2704" s="161" t="s">
        <v>172</v>
      </c>
      <c r="D2704" s="163">
        <v>21.74</v>
      </c>
    </row>
    <row r="2705" spans="1:4" ht="9" customHeight="1" x14ac:dyDescent="0.3">
      <c r="A2705" s="161" t="s">
        <v>10549</v>
      </c>
      <c r="B2705" s="162" t="s">
        <v>10550</v>
      </c>
      <c r="C2705" s="161" t="s">
        <v>172</v>
      </c>
      <c r="D2705" s="163">
        <v>18.77</v>
      </c>
    </row>
    <row r="2706" spans="1:4" ht="9" customHeight="1" x14ac:dyDescent="0.3">
      <c r="A2706" s="161" t="s">
        <v>10551</v>
      </c>
      <c r="B2706" s="162" t="s">
        <v>10552</v>
      </c>
      <c r="C2706" s="161" t="s">
        <v>172</v>
      </c>
      <c r="D2706" s="163">
        <v>22.67</v>
      </c>
    </row>
    <row r="2707" spans="1:4" ht="9" customHeight="1" x14ac:dyDescent="0.3">
      <c r="A2707" s="161" t="s">
        <v>10553</v>
      </c>
      <c r="B2707" s="162" t="s">
        <v>10554</v>
      </c>
      <c r="C2707" s="161" t="s">
        <v>172</v>
      </c>
      <c r="D2707" s="163">
        <v>19.7</v>
      </c>
    </row>
    <row r="2708" spans="1:4" ht="9" customHeight="1" x14ac:dyDescent="0.3">
      <c r="A2708" s="161" t="s">
        <v>10555</v>
      </c>
      <c r="B2708" s="162" t="s">
        <v>10556</v>
      </c>
      <c r="C2708" s="161" t="s">
        <v>172</v>
      </c>
      <c r="D2708" s="163">
        <v>142.88999999999999</v>
      </c>
    </row>
    <row r="2709" spans="1:4" ht="9" customHeight="1" x14ac:dyDescent="0.3">
      <c r="A2709" s="161" t="s">
        <v>10557</v>
      </c>
      <c r="B2709" s="162" t="s">
        <v>10558</v>
      </c>
      <c r="C2709" s="161" t="s">
        <v>172</v>
      </c>
      <c r="D2709" s="163">
        <v>129.96</v>
      </c>
    </row>
    <row r="2710" spans="1:4" ht="9" customHeight="1" x14ac:dyDescent="0.3">
      <c r="A2710" s="161" t="s">
        <v>10559</v>
      </c>
      <c r="B2710" s="162" t="s">
        <v>10560</v>
      </c>
      <c r="C2710" s="161" t="s">
        <v>172</v>
      </c>
      <c r="D2710" s="163">
        <v>3837.98</v>
      </c>
    </row>
    <row r="2711" spans="1:4" ht="9" customHeight="1" x14ac:dyDescent="0.3">
      <c r="A2711" s="161" t="s">
        <v>10561</v>
      </c>
      <c r="B2711" s="162" t="s">
        <v>10562</v>
      </c>
      <c r="C2711" s="161" t="s">
        <v>172</v>
      </c>
      <c r="D2711" s="163">
        <v>3529.48</v>
      </c>
    </row>
    <row r="2712" spans="1:4" ht="9" customHeight="1" x14ac:dyDescent="0.3">
      <c r="A2712" s="161" t="s">
        <v>10563</v>
      </c>
      <c r="B2712" s="162" t="s">
        <v>10564</v>
      </c>
      <c r="C2712" s="161" t="s">
        <v>172</v>
      </c>
      <c r="D2712" s="163">
        <v>4158.1400000000003</v>
      </c>
    </row>
    <row r="2713" spans="1:4" ht="9" customHeight="1" x14ac:dyDescent="0.3">
      <c r="A2713" s="161" t="s">
        <v>10565</v>
      </c>
      <c r="B2713" s="162" t="s">
        <v>10566</v>
      </c>
      <c r="C2713" s="161" t="s">
        <v>172</v>
      </c>
      <c r="D2713" s="163">
        <v>3861.82</v>
      </c>
    </row>
    <row r="2714" spans="1:4" ht="9" customHeight="1" x14ac:dyDescent="0.3">
      <c r="A2714" s="161" t="s">
        <v>10567</v>
      </c>
      <c r="B2714" s="162" t="s">
        <v>10568</v>
      </c>
      <c r="C2714" s="161" t="s">
        <v>172</v>
      </c>
      <c r="D2714" s="163">
        <v>3794.11</v>
      </c>
    </row>
    <row r="2715" spans="1:4" ht="9" customHeight="1" x14ac:dyDescent="0.3">
      <c r="A2715" s="161" t="s">
        <v>10569</v>
      </c>
      <c r="B2715" s="162" t="s">
        <v>10570</v>
      </c>
      <c r="C2715" s="161" t="s">
        <v>172</v>
      </c>
      <c r="D2715" s="163">
        <v>3499.09</v>
      </c>
    </row>
    <row r="2716" spans="1:4" ht="9" customHeight="1" x14ac:dyDescent="0.3">
      <c r="A2716" s="161" t="s">
        <v>10571</v>
      </c>
      <c r="B2716" s="162" t="s">
        <v>10572</v>
      </c>
      <c r="C2716" s="161" t="s">
        <v>172</v>
      </c>
      <c r="D2716" s="163">
        <v>4114.2700000000004</v>
      </c>
    </row>
    <row r="2717" spans="1:4" ht="9" customHeight="1" x14ac:dyDescent="0.3">
      <c r="A2717" s="161" t="s">
        <v>10573</v>
      </c>
      <c r="B2717" s="162" t="s">
        <v>10574</v>
      </c>
      <c r="C2717" s="161" t="s">
        <v>172</v>
      </c>
      <c r="D2717" s="163">
        <v>3831.42</v>
      </c>
    </row>
    <row r="2718" spans="1:4" ht="9" customHeight="1" x14ac:dyDescent="0.3">
      <c r="A2718" s="161" t="s">
        <v>10575</v>
      </c>
      <c r="B2718" s="162" t="s">
        <v>10576</v>
      </c>
      <c r="C2718" s="161" t="s">
        <v>172</v>
      </c>
      <c r="D2718" s="163">
        <v>3750.25</v>
      </c>
    </row>
    <row r="2719" spans="1:4" ht="18" customHeight="1" x14ac:dyDescent="0.3">
      <c r="A2719" s="161" t="s">
        <v>10577</v>
      </c>
      <c r="B2719" s="162" t="s">
        <v>10578</v>
      </c>
      <c r="C2719" s="161" t="s">
        <v>172</v>
      </c>
      <c r="D2719" s="163">
        <v>3468.69</v>
      </c>
    </row>
    <row r="2720" spans="1:4" ht="18" customHeight="1" x14ac:dyDescent="0.3">
      <c r="A2720" s="161" t="s">
        <v>10579</v>
      </c>
      <c r="B2720" s="162" t="s">
        <v>10580</v>
      </c>
      <c r="C2720" s="161" t="s">
        <v>172</v>
      </c>
      <c r="D2720" s="163">
        <v>4070.41</v>
      </c>
    </row>
    <row r="2721" spans="1:4" ht="18" customHeight="1" x14ac:dyDescent="0.3">
      <c r="A2721" s="161" t="s">
        <v>10581</v>
      </c>
      <c r="B2721" s="162" t="s">
        <v>10582</v>
      </c>
      <c r="C2721" s="161" t="s">
        <v>172</v>
      </c>
      <c r="D2721" s="163">
        <v>3801.03</v>
      </c>
    </row>
    <row r="2722" spans="1:4" ht="18" customHeight="1" x14ac:dyDescent="0.3">
      <c r="A2722" s="161" t="s">
        <v>10583</v>
      </c>
      <c r="B2722" s="162" t="s">
        <v>10584</v>
      </c>
      <c r="C2722" s="161" t="s">
        <v>172</v>
      </c>
      <c r="D2722" s="163">
        <v>3706.38</v>
      </c>
    </row>
    <row r="2723" spans="1:4" ht="18" customHeight="1" x14ac:dyDescent="0.3">
      <c r="A2723" s="161" t="s">
        <v>10585</v>
      </c>
      <c r="B2723" s="162" t="s">
        <v>10586</v>
      </c>
      <c r="C2723" s="161" t="s">
        <v>172</v>
      </c>
      <c r="D2723" s="163">
        <v>3438.29</v>
      </c>
    </row>
    <row r="2724" spans="1:4" ht="18" customHeight="1" x14ac:dyDescent="0.3">
      <c r="A2724" s="161" t="s">
        <v>10587</v>
      </c>
      <c r="B2724" s="162" t="s">
        <v>10588</v>
      </c>
      <c r="C2724" s="161" t="s">
        <v>172</v>
      </c>
      <c r="D2724" s="163">
        <v>4026.54</v>
      </c>
    </row>
    <row r="2725" spans="1:4" ht="18" customHeight="1" x14ac:dyDescent="0.3">
      <c r="A2725" s="161" t="s">
        <v>10589</v>
      </c>
      <c r="B2725" s="162" t="s">
        <v>10590</v>
      </c>
      <c r="C2725" s="161" t="s">
        <v>172</v>
      </c>
      <c r="D2725" s="163">
        <v>3770.63</v>
      </c>
    </row>
    <row r="2726" spans="1:4" ht="18" customHeight="1" x14ac:dyDescent="0.3">
      <c r="A2726" s="161" t="s">
        <v>10591</v>
      </c>
      <c r="B2726" s="162" t="s">
        <v>10592</v>
      </c>
      <c r="C2726" s="161" t="s">
        <v>172</v>
      </c>
      <c r="D2726" s="163">
        <v>4973.83</v>
      </c>
    </row>
    <row r="2727" spans="1:4" ht="18" customHeight="1" x14ac:dyDescent="0.3">
      <c r="A2727" s="161" t="s">
        <v>10593</v>
      </c>
      <c r="B2727" s="162" t="s">
        <v>10594</v>
      </c>
      <c r="C2727" s="161" t="s">
        <v>172</v>
      </c>
      <c r="D2727" s="163">
        <v>4591.25</v>
      </c>
    </row>
    <row r="2728" spans="1:4" ht="18" customHeight="1" x14ac:dyDescent="0.3">
      <c r="A2728" s="161" t="s">
        <v>10595</v>
      </c>
      <c r="B2728" s="162" t="s">
        <v>10596</v>
      </c>
      <c r="C2728" s="161" t="s">
        <v>172</v>
      </c>
      <c r="D2728" s="163">
        <v>5293.99</v>
      </c>
    </row>
    <row r="2729" spans="1:4" ht="18" customHeight="1" x14ac:dyDescent="0.3">
      <c r="A2729" s="161" t="s">
        <v>10597</v>
      </c>
      <c r="B2729" s="162" t="s">
        <v>10598</v>
      </c>
      <c r="C2729" s="161" t="s">
        <v>172</v>
      </c>
      <c r="D2729" s="163">
        <v>4923.59</v>
      </c>
    </row>
    <row r="2730" spans="1:4" ht="18" customHeight="1" x14ac:dyDescent="0.3">
      <c r="A2730" s="161" t="s">
        <v>10599</v>
      </c>
      <c r="B2730" s="162" t="s">
        <v>10600</v>
      </c>
      <c r="C2730" s="161" t="s">
        <v>172</v>
      </c>
      <c r="D2730" s="163">
        <v>4929.96</v>
      </c>
    </row>
    <row r="2731" spans="1:4" ht="18" customHeight="1" x14ac:dyDescent="0.3">
      <c r="A2731" s="161" t="s">
        <v>10601</v>
      </c>
      <c r="B2731" s="162" t="s">
        <v>10602</v>
      </c>
      <c r="C2731" s="161" t="s">
        <v>172</v>
      </c>
      <c r="D2731" s="163">
        <v>4560.8500000000004</v>
      </c>
    </row>
    <row r="2732" spans="1:4" ht="18" customHeight="1" x14ac:dyDescent="0.3">
      <c r="A2732" s="161" t="s">
        <v>10603</v>
      </c>
      <c r="B2732" s="162" t="s">
        <v>10604</v>
      </c>
      <c r="C2732" s="161" t="s">
        <v>172</v>
      </c>
      <c r="D2732" s="163">
        <v>5250.12</v>
      </c>
    </row>
    <row r="2733" spans="1:4" ht="18" customHeight="1" x14ac:dyDescent="0.3">
      <c r="A2733" s="161" t="s">
        <v>10605</v>
      </c>
      <c r="B2733" s="162" t="s">
        <v>10606</v>
      </c>
      <c r="C2733" s="161" t="s">
        <v>172</v>
      </c>
      <c r="D2733" s="163">
        <v>4893.1899999999996</v>
      </c>
    </row>
    <row r="2734" spans="1:4" ht="18" customHeight="1" x14ac:dyDescent="0.3">
      <c r="A2734" s="161" t="s">
        <v>10607</v>
      </c>
      <c r="B2734" s="162" t="s">
        <v>10608</v>
      </c>
      <c r="C2734" s="161" t="s">
        <v>172</v>
      </c>
      <c r="D2734" s="163">
        <v>4886.09</v>
      </c>
    </row>
    <row r="2735" spans="1:4" ht="18" customHeight="1" x14ac:dyDescent="0.3">
      <c r="A2735" s="161" t="s">
        <v>10609</v>
      </c>
      <c r="B2735" s="162" t="s">
        <v>10610</v>
      </c>
      <c r="C2735" s="161" t="s">
        <v>172</v>
      </c>
      <c r="D2735" s="163">
        <v>4530.46</v>
      </c>
    </row>
    <row r="2736" spans="1:4" ht="18" customHeight="1" x14ac:dyDescent="0.3">
      <c r="A2736" s="161" t="s">
        <v>10611</v>
      </c>
      <c r="B2736" s="162" t="s">
        <v>10612</v>
      </c>
      <c r="C2736" s="161" t="s">
        <v>172</v>
      </c>
      <c r="D2736" s="163">
        <v>5206.25</v>
      </c>
    </row>
    <row r="2737" spans="1:4" ht="18" customHeight="1" x14ac:dyDescent="0.3">
      <c r="A2737" s="161" t="s">
        <v>10613</v>
      </c>
      <c r="B2737" s="162" t="s">
        <v>10614</v>
      </c>
      <c r="C2737" s="161" t="s">
        <v>172</v>
      </c>
      <c r="D2737" s="163">
        <v>4862.79</v>
      </c>
    </row>
    <row r="2738" spans="1:4" ht="18" customHeight="1" x14ac:dyDescent="0.3">
      <c r="A2738" s="161" t="s">
        <v>10615</v>
      </c>
      <c r="B2738" s="162" t="s">
        <v>10616</v>
      </c>
      <c r="C2738" s="161" t="s">
        <v>172</v>
      </c>
      <c r="D2738" s="163">
        <v>4842.2299999999996</v>
      </c>
    </row>
    <row r="2739" spans="1:4" ht="18" customHeight="1" x14ac:dyDescent="0.3">
      <c r="A2739" s="161" t="s">
        <v>10617</v>
      </c>
      <c r="B2739" s="162" t="s">
        <v>10618</v>
      </c>
      <c r="C2739" s="161" t="s">
        <v>172</v>
      </c>
      <c r="D2739" s="163">
        <v>4500.0600000000004</v>
      </c>
    </row>
    <row r="2740" spans="1:4" ht="9" customHeight="1" x14ac:dyDescent="0.3">
      <c r="A2740" s="161" t="s">
        <v>10619</v>
      </c>
      <c r="B2740" s="162" t="s">
        <v>10620</v>
      </c>
      <c r="C2740" s="161" t="s">
        <v>172</v>
      </c>
      <c r="D2740" s="163">
        <v>5162.3900000000003</v>
      </c>
    </row>
    <row r="2741" spans="1:4" ht="9" customHeight="1" x14ac:dyDescent="0.3">
      <c r="A2741" s="161" t="s">
        <v>10621</v>
      </c>
      <c r="B2741" s="162" t="s">
        <v>10622</v>
      </c>
      <c r="C2741" s="161" t="s">
        <v>172</v>
      </c>
      <c r="D2741" s="163">
        <v>4832.3999999999996</v>
      </c>
    </row>
    <row r="2742" spans="1:4" ht="9" customHeight="1" x14ac:dyDescent="0.3">
      <c r="A2742" s="161" t="s">
        <v>10623</v>
      </c>
      <c r="B2742" s="162" t="s">
        <v>10624</v>
      </c>
      <c r="C2742" s="161" t="s">
        <v>172</v>
      </c>
      <c r="D2742" s="163">
        <v>5931.17</v>
      </c>
    </row>
    <row r="2743" spans="1:4" ht="9" customHeight="1" x14ac:dyDescent="0.3">
      <c r="A2743" s="161" t="s">
        <v>10625</v>
      </c>
      <c r="B2743" s="162" t="s">
        <v>10626</v>
      </c>
      <c r="C2743" s="161" t="s">
        <v>172</v>
      </c>
      <c r="D2743" s="163">
        <v>5474.52</v>
      </c>
    </row>
    <row r="2744" spans="1:4" ht="9" customHeight="1" x14ac:dyDescent="0.3">
      <c r="A2744" s="161" t="s">
        <v>10627</v>
      </c>
      <c r="B2744" s="162" t="s">
        <v>10628</v>
      </c>
      <c r="C2744" s="161" t="s">
        <v>172</v>
      </c>
      <c r="D2744" s="163">
        <v>6251.33</v>
      </c>
    </row>
    <row r="2745" spans="1:4" ht="9" customHeight="1" x14ac:dyDescent="0.3">
      <c r="A2745" s="161" t="s">
        <v>10629</v>
      </c>
      <c r="B2745" s="162" t="s">
        <v>10630</v>
      </c>
      <c r="C2745" s="161" t="s">
        <v>172</v>
      </c>
      <c r="D2745" s="163">
        <v>5806.86</v>
      </c>
    </row>
    <row r="2746" spans="1:4" ht="9" customHeight="1" x14ac:dyDescent="0.3">
      <c r="A2746" s="161" t="s">
        <v>10631</v>
      </c>
      <c r="B2746" s="162" t="s">
        <v>10632</v>
      </c>
      <c r="C2746" s="161" t="s">
        <v>172</v>
      </c>
      <c r="D2746" s="163">
        <v>5887.31</v>
      </c>
    </row>
    <row r="2747" spans="1:4" ht="9" customHeight="1" x14ac:dyDescent="0.3">
      <c r="A2747" s="161" t="s">
        <v>10633</v>
      </c>
      <c r="B2747" s="162" t="s">
        <v>10634</v>
      </c>
      <c r="C2747" s="161" t="s">
        <v>172</v>
      </c>
      <c r="D2747" s="163">
        <v>5444.12</v>
      </c>
    </row>
    <row r="2748" spans="1:4" ht="9" customHeight="1" x14ac:dyDescent="0.3">
      <c r="A2748" s="161" t="s">
        <v>10635</v>
      </c>
      <c r="B2748" s="162" t="s">
        <v>10636</v>
      </c>
      <c r="C2748" s="161" t="s">
        <v>172</v>
      </c>
      <c r="D2748" s="163">
        <v>6207.47</v>
      </c>
    </row>
    <row r="2749" spans="1:4" ht="9" customHeight="1" x14ac:dyDescent="0.3">
      <c r="A2749" s="161" t="s">
        <v>10637</v>
      </c>
      <c r="B2749" s="162" t="s">
        <v>10638</v>
      </c>
      <c r="C2749" s="161" t="s">
        <v>172</v>
      </c>
      <c r="D2749" s="163">
        <v>5776.46</v>
      </c>
    </row>
    <row r="2750" spans="1:4" ht="9" customHeight="1" x14ac:dyDescent="0.3">
      <c r="A2750" s="161" t="s">
        <v>10639</v>
      </c>
      <c r="B2750" s="162" t="s">
        <v>10640</v>
      </c>
      <c r="C2750" s="161" t="s">
        <v>172</v>
      </c>
      <c r="D2750" s="163">
        <v>5843.44</v>
      </c>
    </row>
    <row r="2751" spans="1:4" ht="9" customHeight="1" x14ac:dyDescent="0.3">
      <c r="A2751" s="161" t="s">
        <v>10641</v>
      </c>
      <c r="B2751" s="162" t="s">
        <v>10642</v>
      </c>
      <c r="C2751" s="161" t="s">
        <v>172</v>
      </c>
      <c r="D2751" s="163">
        <v>5413.73</v>
      </c>
    </row>
    <row r="2752" spans="1:4" ht="9" customHeight="1" x14ac:dyDescent="0.3">
      <c r="A2752" s="161" t="s">
        <v>10643</v>
      </c>
      <c r="B2752" s="162" t="s">
        <v>10644</v>
      </c>
      <c r="C2752" s="161" t="s">
        <v>172</v>
      </c>
      <c r="D2752" s="163">
        <v>6163.6</v>
      </c>
    </row>
    <row r="2753" spans="1:4" ht="9" customHeight="1" x14ac:dyDescent="0.3">
      <c r="A2753" s="161" t="s">
        <v>10645</v>
      </c>
      <c r="B2753" s="162" t="s">
        <v>10646</v>
      </c>
      <c r="C2753" s="161" t="s">
        <v>172</v>
      </c>
      <c r="D2753" s="163">
        <v>5746.06</v>
      </c>
    </row>
    <row r="2754" spans="1:4" ht="9" customHeight="1" x14ac:dyDescent="0.3">
      <c r="A2754" s="161" t="s">
        <v>10647</v>
      </c>
      <c r="B2754" s="162" t="s">
        <v>10648</v>
      </c>
      <c r="C2754" s="161" t="s">
        <v>172</v>
      </c>
      <c r="D2754" s="163">
        <v>5799.58</v>
      </c>
    </row>
    <row r="2755" spans="1:4" ht="9" customHeight="1" x14ac:dyDescent="0.3">
      <c r="A2755" s="161" t="s">
        <v>10649</v>
      </c>
      <c r="B2755" s="162" t="s">
        <v>10650</v>
      </c>
      <c r="C2755" s="161" t="s">
        <v>172</v>
      </c>
      <c r="D2755" s="163">
        <v>5383.33</v>
      </c>
    </row>
    <row r="2756" spans="1:4" ht="9" customHeight="1" x14ac:dyDescent="0.3">
      <c r="A2756" s="161" t="s">
        <v>10651</v>
      </c>
      <c r="B2756" s="162" t="s">
        <v>10652</v>
      </c>
      <c r="C2756" s="161" t="s">
        <v>172</v>
      </c>
      <c r="D2756" s="163">
        <v>6075.87</v>
      </c>
    </row>
    <row r="2757" spans="1:4" ht="9" customHeight="1" x14ac:dyDescent="0.3">
      <c r="A2757" s="161" t="s">
        <v>10653</v>
      </c>
      <c r="B2757" s="162" t="s">
        <v>10654</v>
      </c>
      <c r="C2757" s="161" t="s">
        <v>172</v>
      </c>
      <c r="D2757" s="163">
        <v>5685.27</v>
      </c>
    </row>
    <row r="2758" spans="1:4" ht="9" customHeight="1" x14ac:dyDescent="0.3">
      <c r="A2758" s="161" t="s">
        <v>10655</v>
      </c>
      <c r="B2758" s="162" t="s">
        <v>10656</v>
      </c>
      <c r="C2758" s="161" t="s">
        <v>172</v>
      </c>
      <c r="D2758" s="163">
        <v>7126.5</v>
      </c>
    </row>
    <row r="2759" spans="1:4" ht="9" customHeight="1" x14ac:dyDescent="0.3">
      <c r="A2759" s="161" t="s">
        <v>10657</v>
      </c>
      <c r="B2759" s="162" t="s">
        <v>10658</v>
      </c>
      <c r="C2759" s="161" t="s">
        <v>172</v>
      </c>
      <c r="D2759" s="163">
        <v>6595.77</v>
      </c>
    </row>
    <row r="2760" spans="1:4" ht="9" customHeight="1" x14ac:dyDescent="0.3">
      <c r="A2760" s="161" t="s">
        <v>10659</v>
      </c>
      <c r="B2760" s="162" t="s">
        <v>10660</v>
      </c>
      <c r="C2760" s="161" t="s">
        <v>172</v>
      </c>
      <c r="D2760" s="163">
        <v>7446.66</v>
      </c>
    </row>
    <row r="2761" spans="1:4" ht="9" customHeight="1" x14ac:dyDescent="0.3">
      <c r="A2761" s="161" t="s">
        <v>10661</v>
      </c>
      <c r="B2761" s="162" t="s">
        <v>10662</v>
      </c>
      <c r="C2761" s="161" t="s">
        <v>172</v>
      </c>
      <c r="D2761" s="163">
        <v>6928.1</v>
      </c>
    </row>
    <row r="2762" spans="1:4" ht="9" customHeight="1" x14ac:dyDescent="0.3">
      <c r="A2762" s="161" t="s">
        <v>10663</v>
      </c>
      <c r="B2762" s="162" t="s">
        <v>10664</v>
      </c>
      <c r="C2762" s="161" t="s">
        <v>172</v>
      </c>
      <c r="D2762" s="163">
        <v>7082.64</v>
      </c>
    </row>
    <row r="2763" spans="1:4" ht="9" customHeight="1" x14ac:dyDescent="0.3">
      <c r="A2763" s="161" t="s">
        <v>10665</v>
      </c>
      <c r="B2763" s="162" t="s">
        <v>10666</v>
      </c>
      <c r="C2763" s="161" t="s">
        <v>172</v>
      </c>
      <c r="D2763" s="163">
        <v>6565.37</v>
      </c>
    </row>
    <row r="2764" spans="1:4" ht="9" customHeight="1" x14ac:dyDescent="0.3">
      <c r="A2764" s="161" t="s">
        <v>10667</v>
      </c>
      <c r="B2764" s="162" t="s">
        <v>10668</v>
      </c>
      <c r="C2764" s="161" t="s">
        <v>172</v>
      </c>
      <c r="D2764" s="163">
        <v>7402.8</v>
      </c>
    </row>
    <row r="2765" spans="1:4" ht="9" customHeight="1" x14ac:dyDescent="0.3">
      <c r="A2765" s="161" t="s">
        <v>10669</v>
      </c>
      <c r="B2765" s="162" t="s">
        <v>10670</v>
      </c>
      <c r="C2765" s="161" t="s">
        <v>172</v>
      </c>
      <c r="D2765" s="163">
        <v>6897.71</v>
      </c>
    </row>
    <row r="2766" spans="1:4" ht="9" customHeight="1" x14ac:dyDescent="0.3">
      <c r="A2766" s="161" t="s">
        <v>10671</v>
      </c>
      <c r="B2766" s="162" t="s">
        <v>10672</v>
      </c>
      <c r="C2766" s="161" t="s">
        <v>172</v>
      </c>
      <c r="D2766" s="163">
        <v>7038.77</v>
      </c>
    </row>
    <row r="2767" spans="1:4" ht="9" customHeight="1" x14ac:dyDescent="0.3">
      <c r="A2767" s="161" t="s">
        <v>10673</v>
      </c>
      <c r="B2767" s="162" t="s">
        <v>10674</v>
      </c>
      <c r="C2767" s="161" t="s">
        <v>172</v>
      </c>
      <c r="D2767" s="163">
        <v>6534.97</v>
      </c>
    </row>
    <row r="2768" spans="1:4" ht="9" customHeight="1" x14ac:dyDescent="0.3">
      <c r="A2768" s="161" t="s">
        <v>10675</v>
      </c>
      <c r="B2768" s="162" t="s">
        <v>10676</v>
      </c>
      <c r="C2768" s="161" t="s">
        <v>172</v>
      </c>
      <c r="D2768" s="163">
        <v>7358.93</v>
      </c>
    </row>
    <row r="2769" spans="1:4" ht="9" customHeight="1" x14ac:dyDescent="0.3">
      <c r="A2769" s="161" t="s">
        <v>10677</v>
      </c>
      <c r="B2769" s="162" t="s">
        <v>10678</v>
      </c>
      <c r="C2769" s="161" t="s">
        <v>172</v>
      </c>
      <c r="D2769" s="163">
        <v>6867.31</v>
      </c>
    </row>
    <row r="2770" spans="1:4" ht="9" customHeight="1" x14ac:dyDescent="0.3">
      <c r="A2770" s="161" t="s">
        <v>10679</v>
      </c>
      <c r="B2770" s="162" t="s">
        <v>10680</v>
      </c>
      <c r="C2770" s="161" t="s">
        <v>172</v>
      </c>
      <c r="D2770" s="163">
        <v>6994.9</v>
      </c>
    </row>
    <row r="2771" spans="1:4" ht="9" customHeight="1" x14ac:dyDescent="0.3">
      <c r="A2771" s="161" t="s">
        <v>10681</v>
      </c>
      <c r="B2771" s="162" t="s">
        <v>10682</v>
      </c>
      <c r="C2771" s="161" t="s">
        <v>172</v>
      </c>
      <c r="D2771" s="163">
        <v>6504.58</v>
      </c>
    </row>
    <row r="2772" spans="1:4" ht="9" customHeight="1" x14ac:dyDescent="0.3">
      <c r="A2772" s="161" t="s">
        <v>10683</v>
      </c>
      <c r="B2772" s="162" t="s">
        <v>10684</v>
      </c>
      <c r="C2772" s="161" t="s">
        <v>172</v>
      </c>
      <c r="D2772" s="163">
        <v>7315.06</v>
      </c>
    </row>
    <row r="2773" spans="1:4" ht="9" customHeight="1" x14ac:dyDescent="0.3">
      <c r="A2773" s="161" t="s">
        <v>10685</v>
      </c>
      <c r="B2773" s="162" t="s">
        <v>10686</v>
      </c>
      <c r="C2773" s="161" t="s">
        <v>172</v>
      </c>
      <c r="D2773" s="163">
        <v>6836.91</v>
      </c>
    </row>
    <row r="2774" spans="1:4" ht="9" customHeight="1" x14ac:dyDescent="0.3">
      <c r="A2774" s="161" t="s">
        <v>10687</v>
      </c>
      <c r="B2774" s="162" t="s">
        <v>10688</v>
      </c>
      <c r="C2774" s="161" t="s">
        <v>172</v>
      </c>
      <c r="D2774" s="163">
        <v>8131.45</v>
      </c>
    </row>
    <row r="2775" spans="1:4" ht="9" customHeight="1" x14ac:dyDescent="0.3">
      <c r="A2775" s="161" t="s">
        <v>10689</v>
      </c>
      <c r="B2775" s="162" t="s">
        <v>10690</v>
      </c>
      <c r="C2775" s="161" t="s">
        <v>172</v>
      </c>
      <c r="D2775" s="163">
        <v>7526.64</v>
      </c>
    </row>
    <row r="2776" spans="1:4" ht="9" customHeight="1" x14ac:dyDescent="0.3">
      <c r="A2776" s="161" t="s">
        <v>10691</v>
      </c>
      <c r="B2776" s="162" t="s">
        <v>10692</v>
      </c>
      <c r="C2776" s="161" t="s">
        <v>172</v>
      </c>
      <c r="D2776" s="163">
        <v>8451.61</v>
      </c>
    </row>
    <row r="2777" spans="1:4" ht="9" customHeight="1" x14ac:dyDescent="0.3">
      <c r="A2777" s="161" t="s">
        <v>10693</v>
      </c>
      <c r="B2777" s="162" t="s">
        <v>10694</v>
      </c>
      <c r="C2777" s="161" t="s">
        <v>172</v>
      </c>
      <c r="D2777" s="163">
        <v>7858.97</v>
      </c>
    </row>
    <row r="2778" spans="1:4" ht="9" customHeight="1" x14ac:dyDescent="0.3">
      <c r="A2778" s="161" t="s">
        <v>10695</v>
      </c>
      <c r="B2778" s="162" t="s">
        <v>10696</v>
      </c>
      <c r="C2778" s="161" t="s">
        <v>172</v>
      </c>
      <c r="D2778" s="163">
        <v>8087.58</v>
      </c>
    </row>
    <row r="2779" spans="1:4" ht="9" customHeight="1" x14ac:dyDescent="0.3">
      <c r="A2779" s="161" t="s">
        <v>10697</v>
      </c>
      <c r="B2779" s="162" t="s">
        <v>10698</v>
      </c>
      <c r="C2779" s="161" t="s">
        <v>172</v>
      </c>
      <c r="D2779" s="163">
        <v>7496.24</v>
      </c>
    </row>
    <row r="2780" spans="1:4" ht="9" customHeight="1" x14ac:dyDescent="0.3">
      <c r="A2780" s="161" t="s">
        <v>10699</v>
      </c>
      <c r="B2780" s="162" t="s">
        <v>10700</v>
      </c>
      <c r="C2780" s="161" t="s">
        <v>172</v>
      </c>
      <c r="D2780" s="163">
        <v>8407.74</v>
      </c>
    </row>
    <row r="2781" spans="1:4" ht="9" customHeight="1" x14ac:dyDescent="0.3">
      <c r="A2781" s="161" t="s">
        <v>10701</v>
      </c>
      <c r="B2781" s="162" t="s">
        <v>10702</v>
      </c>
      <c r="C2781" s="161" t="s">
        <v>172</v>
      </c>
      <c r="D2781" s="163">
        <v>7828.58</v>
      </c>
    </row>
    <row r="2782" spans="1:4" ht="9" customHeight="1" x14ac:dyDescent="0.3">
      <c r="A2782" s="161" t="s">
        <v>10703</v>
      </c>
      <c r="B2782" s="162" t="s">
        <v>10704</v>
      </c>
      <c r="C2782" s="161" t="s">
        <v>172</v>
      </c>
      <c r="D2782" s="163">
        <v>8043.72</v>
      </c>
    </row>
    <row r="2783" spans="1:4" ht="9" customHeight="1" x14ac:dyDescent="0.3">
      <c r="A2783" s="161" t="s">
        <v>10705</v>
      </c>
      <c r="B2783" s="162" t="s">
        <v>10706</v>
      </c>
      <c r="C2783" s="161" t="s">
        <v>172</v>
      </c>
      <c r="D2783" s="163">
        <v>7465.84</v>
      </c>
    </row>
    <row r="2784" spans="1:4" ht="9" customHeight="1" x14ac:dyDescent="0.3">
      <c r="A2784" s="161" t="s">
        <v>10707</v>
      </c>
      <c r="B2784" s="162" t="s">
        <v>10708</v>
      </c>
      <c r="C2784" s="161" t="s">
        <v>172</v>
      </c>
      <c r="D2784" s="163">
        <v>8363.8799999999992</v>
      </c>
    </row>
    <row r="2785" spans="1:4" ht="9" customHeight="1" x14ac:dyDescent="0.3">
      <c r="A2785" s="161" t="s">
        <v>10709</v>
      </c>
      <c r="B2785" s="162" t="s">
        <v>10710</v>
      </c>
      <c r="C2785" s="161" t="s">
        <v>172</v>
      </c>
      <c r="D2785" s="163">
        <v>7798.18</v>
      </c>
    </row>
    <row r="2786" spans="1:4" ht="9" customHeight="1" x14ac:dyDescent="0.3">
      <c r="A2786" s="161" t="s">
        <v>10711</v>
      </c>
      <c r="B2786" s="162" t="s">
        <v>10712</v>
      </c>
      <c r="C2786" s="161" t="s">
        <v>172</v>
      </c>
      <c r="D2786" s="163">
        <v>7999.85</v>
      </c>
    </row>
    <row r="2787" spans="1:4" ht="9" customHeight="1" x14ac:dyDescent="0.3">
      <c r="A2787" s="161" t="s">
        <v>10713</v>
      </c>
      <c r="B2787" s="162" t="s">
        <v>10714</v>
      </c>
      <c r="C2787" s="161" t="s">
        <v>172</v>
      </c>
      <c r="D2787" s="163">
        <v>7435.45</v>
      </c>
    </row>
    <row r="2788" spans="1:4" ht="9" customHeight="1" x14ac:dyDescent="0.3">
      <c r="A2788" s="161" t="s">
        <v>10715</v>
      </c>
      <c r="B2788" s="162" t="s">
        <v>10716</v>
      </c>
      <c r="C2788" s="161" t="s">
        <v>172</v>
      </c>
      <c r="D2788" s="163">
        <v>8320.01</v>
      </c>
    </row>
    <row r="2789" spans="1:4" ht="9" customHeight="1" x14ac:dyDescent="0.3">
      <c r="A2789" s="161" t="s">
        <v>10717</v>
      </c>
      <c r="B2789" s="162" t="s">
        <v>10718</v>
      </c>
      <c r="C2789" s="161" t="s">
        <v>172</v>
      </c>
      <c r="D2789" s="163">
        <v>7767.78</v>
      </c>
    </row>
    <row r="2790" spans="1:4" ht="9" customHeight="1" x14ac:dyDescent="0.3">
      <c r="A2790" s="161" t="s">
        <v>10719</v>
      </c>
      <c r="B2790" s="162" t="s">
        <v>10720</v>
      </c>
      <c r="C2790" s="161" t="s">
        <v>172</v>
      </c>
      <c r="D2790" s="163">
        <v>3573.37</v>
      </c>
    </row>
    <row r="2791" spans="1:4" ht="9" customHeight="1" x14ac:dyDescent="0.3">
      <c r="A2791" s="161" t="s">
        <v>10721</v>
      </c>
      <c r="B2791" s="162" t="s">
        <v>10722</v>
      </c>
      <c r="C2791" s="161" t="s">
        <v>172</v>
      </c>
      <c r="D2791" s="163">
        <v>3268.97</v>
      </c>
    </row>
    <row r="2792" spans="1:4" ht="9" customHeight="1" x14ac:dyDescent="0.3">
      <c r="A2792" s="161" t="s">
        <v>10723</v>
      </c>
      <c r="B2792" s="162" t="s">
        <v>10724</v>
      </c>
      <c r="C2792" s="161" t="s">
        <v>172</v>
      </c>
      <c r="D2792" s="163">
        <v>3529.5</v>
      </c>
    </row>
    <row r="2793" spans="1:4" ht="9" customHeight="1" x14ac:dyDescent="0.3">
      <c r="A2793" s="161" t="s">
        <v>10725</v>
      </c>
      <c r="B2793" s="162" t="s">
        <v>10726</v>
      </c>
      <c r="C2793" s="161" t="s">
        <v>172</v>
      </c>
      <c r="D2793" s="163">
        <v>3238.57</v>
      </c>
    </row>
    <row r="2794" spans="1:4" ht="9" customHeight="1" x14ac:dyDescent="0.3">
      <c r="A2794" s="161" t="s">
        <v>10727</v>
      </c>
      <c r="B2794" s="162" t="s">
        <v>10728</v>
      </c>
      <c r="C2794" s="161" t="s">
        <v>172</v>
      </c>
      <c r="D2794" s="163">
        <v>3490.02</v>
      </c>
    </row>
    <row r="2795" spans="1:4" ht="9" customHeight="1" x14ac:dyDescent="0.3">
      <c r="A2795" s="161" t="s">
        <v>10729</v>
      </c>
      <c r="B2795" s="162" t="s">
        <v>10730</v>
      </c>
      <c r="C2795" s="161" t="s">
        <v>172</v>
      </c>
      <c r="D2795" s="163">
        <v>3211.21</v>
      </c>
    </row>
    <row r="2796" spans="1:4" ht="9" customHeight="1" x14ac:dyDescent="0.3">
      <c r="A2796" s="161" t="s">
        <v>10731</v>
      </c>
      <c r="B2796" s="162" t="s">
        <v>10732</v>
      </c>
      <c r="C2796" s="161" t="s">
        <v>172</v>
      </c>
      <c r="D2796" s="163">
        <v>3441.77</v>
      </c>
    </row>
    <row r="2797" spans="1:4" ht="9" customHeight="1" x14ac:dyDescent="0.3">
      <c r="A2797" s="161" t="s">
        <v>10733</v>
      </c>
      <c r="B2797" s="162" t="s">
        <v>10734</v>
      </c>
      <c r="C2797" s="161" t="s">
        <v>172</v>
      </c>
      <c r="D2797" s="163">
        <v>3177.78</v>
      </c>
    </row>
    <row r="2798" spans="1:4" ht="9" customHeight="1" x14ac:dyDescent="0.3">
      <c r="A2798" s="161" t="s">
        <v>10735</v>
      </c>
      <c r="B2798" s="162" t="s">
        <v>10736</v>
      </c>
      <c r="C2798" s="161" t="s">
        <v>172</v>
      </c>
      <c r="D2798" s="163">
        <v>4709.21</v>
      </c>
    </row>
    <row r="2799" spans="1:4" ht="9" customHeight="1" x14ac:dyDescent="0.3">
      <c r="A2799" s="161" t="s">
        <v>10737</v>
      </c>
      <c r="B2799" s="162" t="s">
        <v>10738</v>
      </c>
      <c r="C2799" s="161" t="s">
        <v>172</v>
      </c>
      <c r="D2799" s="163">
        <v>4330.74</v>
      </c>
    </row>
    <row r="2800" spans="1:4" ht="9" customHeight="1" x14ac:dyDescent="0.3">
      <c r="A2800" s="161" t="s">
        <v>10739</v>
      </c>
      <c r="B2800" s="162" t="s">
        <v>10740</v>
      </c>
      <c r="C2800" s="161" t="s">
        <v>172</v>
      </c>
      <c r="D2800" s="163">
        <v>4665.3500000000004</v>
      </c>
    </row>
    <row r="2801" spans="1:4" ht="9" customHeight="1" x14ac:dyDescent="0.3">
      <c r="A2801" s="161" t="s">
        <v>10741</v>
      </c>
      <c r="B2801" s="162" t="s">
        <v>10742</v>
      </c>
      <c r="C2801" s="161" t="s">
        <v>172</v>
      </c>
      <c r="D2801" s="163">
        <v>4300.34</v>
      </c>
    </row>
    <row r="2802" spans="1:4" ht="9" customHeight="1" x14ac:dyDescent="0.3">
      <c r="A2802" s="161" t="s">
        <v>10743</v>
      </c>
      <c r="B2802" s="162" t="s">
        <v>10744</v>
      </c>
      <c r="C2802" s="161" t="s">
        <v>172</v>
      </c>
      <c r="D2802" s="163">
        <v>4625.87</v>
      </c>
    </row>
    <row r="2803" spans="1:4" ht="9" customHeight="1" x14ac:dyDescent="0.3">
      <c r="A2803" s="161" t="s">
        <v>10745</v>
      </c>
      <c r="B2803" s="162" t="s">
        <v>10746</v>
      </c>
      <c r="C2803" s="161" t="s">
        <v>172</v>
      </c>
      <c r="D2803" s="163">
        <v>4272.9799999999996</v>
      </c>
    </row>
    <row r="2804" spans="1:4" ht="9" customHeight="1" x14ac:dyDescent="0.3">
      <c r="A2804" s="161" t="s">
        <v>10747</v>
      </c>
      <c r="B2804" s="162" t="s">
        <v>10748</v>
      </c>
      <c r="C2804" s="161" t="s">
        <v>172</v>
      </c>
      <c r="D2804" s="163">
        <v>4753.08</v>
      </c>
    </row>
    <row r="2805" spans="1:4" ht="9" customHeight="1" x14ac:dyDescent="0.3">
      <c r="A2805" s="161" t="s">
        <v>10749</v>
      </c>
      <c r="B2805" s="162" t="s">
        <v>10750</v>
      </c>
      <c r="C2805" s="161" t="s">
        <v>172</v>
      </c>
      <c r="D2805" s="163">
        <v>4361.13</v>
      </c>
    </row>
    <row r="2806" spans="1:4" ht="9" customHeight="1" x14ac:dyDescent="0.3">
      <c r="A2806" s="161" t="s">
        <v>10751</v>
      </c>
      <c r="B2806" s="162" t="s">
        <v>10752</v>
      </c>
      <c r="C2806" s="161" t="s">
        <v>172</v>
      </c>
      <c r="D2806" s="163">
        <v>5666.56</v>
      </c>
    </row>
    <row r="2807" spans="1:4" ht="9" customHeight="1" x14ac:dyDescent="0.3">
      <c r="A2807" s="161" t="s">
        <v>10753</v>
      </c>
      <c r="B2807" s="162" t="s">
        <v>10754</v>
      </c>
      <c r="C2807" s="161" t="s">
        <v>172</v>
      </c>
      <c r="D2807" s="163">
        <v>5214</v>
      </c>
    </row>
    <row r="2808" spans="1:4" ht="9" customHeight="1" x14ac:dyDescent="0.3">
      <c r="A2808" s="161" t="s">
        <v>10755</v>
      </c>
      <c r="B2808" s="162" t="s">
        <v>10756</v>
      </c>
      <c r="C2808" s="161" t="s">
        <v>172</v>
      </c>
      <c r="D2808" s="163">
        <v>5622.7</v>
      </c>
    </row>
    <row r="2809" spans="1:4" ht="9" customHeight="1" x14ac:dyDescent="0.3">
      <c r="A2809" s="161" t="s">
        <v>10757</v>
      </c>
      <c r="B2809" s="162" t="s">
        <v>10758</v>
      </c>
      <c r="C2809" s="161" t="s">
        <v>172</v>
      </c>
      <c r="D2809" s="163">
        <v>5183.6099999999997</v>
      </c>
    </row>
    <row r="2810" spans="1:4" ht="9" customHeight="1" x14ac:dyDescent="0.3">
      <c r="A2810" s="161" t="s">
        <v>10759</v>
      </c>
      <c r="B2810" s="162" t="s">
        <v>10760</v>
      </c>
      <c r="C2810" s="161" t="s">
        <v>172</v>
      </c>
      <c r="D2810" s="163">
        <v>5583.22</v>
      </c>
    </row>
    <row r="2811" spans="1:4" ht="9" customHeight="1" x14ac:dyDescent="0.3">
      <c r="A2811" s="161" t="s">
        <v>10761</v>
      </c>
      <c r="B2811" s="162" t="s">
        <v>10762</v>
      </c>
      <c r="C2811" s="161" t="s">
        <v>172</v>
      </c>
      <c r="D2811" s="163">
        <v>5156.25</v>
      </c>
    </row>
    <row r="2812" spans="1:4" ht="9" customHeight="1" x14ac:dyDescent="0.3">
      <c r="A2812" s="161" t="s">
        <v>10763</v>
      </c>
      <c r="B2812" s="162" t="s">
        <v>10764</v>
      </c>
      <c r="C2812" s="161" t="s">
        <v>172</v>
      </c>
      <c r="D2812" s="163">
        <v>5534.96</v>
      </c>
    </row>
    <row r="2813" spans="1:4" ht="9" customHeight="1" x14ac:dyDescent="0.3">
      <c r="A2813" s="161" t="s">
        <v>10765</v>
      </c>
      <c r="B2813" s="162" t="s">
        <v>10766</v>
      </c>
      <c r="C2813" s="161" t="s">
        <v>172</v>
      </c>
      <c r="D2813" s="163">
        <v>5122.8100000000004</v>
      </c>
    </row>
    <row r="2814" spans="1:4" ht="9" customHeight="1" x14ac:dyDescent="0.3">
      <c r="A2814" s="161" t="s">
        <v>10767</v>
      </c>
      <c r="B2814" s="162" t="s">
        <v>10768</v>
      </c>
      <c r="C2814" s="161" t="s">
        <v>172</v>
      </c>
      <c r="D2814" s="163">
        <v>6861.89</v>
      </c>
    </row>
    <row r="2815" spans="1:4" ht="9" customHeight="1" x14ac:dyDescent="0.3">
      <c r="A2815" s="161" t="s">
        <v>10769</v>
      </c>
      <c r="B2815" s="162" t="s">
        <v>10770</v>
      </c>
      <c r="C2815" s="161" t="s">
        <v>172</v>
      </c>
      <c r="D2815" s="163">
        <v>6335.25</v>
      </c>
    </row>
    <row r="2816" spans="1:4" ht="9" customHeight="1" x14ac:dyDescent="0.3">
      <c r="A2816" s="161" t="s">
        <v>10771</v>
      </c>
      <c r="B2816" s="162" t="s">
        <v>10772</v>
      </c>
      <c r="C2816" s="161" t="s">
        <v>172</v>
      </c>
      <c r="D2816" s="163">
        <v>6818.02</v>
      </c>
    </row>
    <row r="2817" spans="1:4" ht="9" customHeight="1" x14ac:dyDescent="0.3">
      <c r="A2817" s="161" t="s">
        <v>10773</v>
      </c>
      <c r="B2817" s="162" t="s">
        <v>10774</v>
      </c>
      <c r="C2817" s="161" t="s">
        <v>172</v>
      </c>
      <c r="D2817" s="163">
        <v>6304.86</v>
      </c>
    </row>
    <row r="2818" spans="1:4" ht="9" customHeight="1" x14ac:dyDescent="0.3">
      <c r="A2818" s="161" t="s">
        <v>10775</v>
      </c>
      <c r="B2818" s="162" t="s">
        <v>10776</v>
      </c>
      <c r="C2818" s="161" t="s">
        <v>172</v>
      </c>
      <c r="D2818" s="163">
        <v>6778.55</v>
      </c>
    </row>
    <row r="2819" spans="1:4" ht="9" customHeight="1" x14ac:dyDescent="0.3">
      <c r="A2819" s="161" t="s">
        <v>10777</v>
      </c>
      <c r="B2819" s="162" t="s">
        <v>10778</v>
      </c>
      <c r="C2819" s="161" t="s">
        <v>172</v>
      </c>
      <c r="D2819" s="163">
        <v>6277.5</v>
      </c>
    </row>
    <row r="2820" spans="1:4" ht="9" customHeight="1" x14ac:dyDescent="0.3">
      <c r="A2820" s="161" t="s">
        <v>10779</v>
      </c>
      <c r="B2820" s="162" t="s">
        <v>10780</v>
      </c>
      <c r="C2820" s="161" t="s">
        <v>172</v>
      </c>
      <c r="D2820" s="163">
        <v>6730.29</v>
      </c>
    </row>
    <row r="2821" spans="1:4" ht="9" customHeight="1" x14ac:dyDescent="0.3">
      <c r="A2821" s="161" t="s">
        <v>10781</v>
      </c>
      <c r="B2821" s="162" t="s">
        <v>10782</v>
      </c>
      <c r="C2821" s="161" t="s">
        <v>172</v>
      </c>
      <c r="D2821" s="163">
        <v>6244.06</v>
      </c>
    </row>
    <row r="2822" spans="1:4" ht="9" customHeight="1" x14ac:dyDescent="0.3">
      <c r="A2822" s="161" t="s">
        <v>10783</v>
      </c>
      <c r="B2822" s="162" t="s">
        <v>10784</v>
      </c>
      <c r="C2822" s="161" t="s">
        <v>172</v>
      </c>
      <c r="D2822" s="163">
        <v>6901.79</v>
      </c>
    </row>
    <row r="2823" spans="1:4" ht="9" customHeight="1" x14ac:dyDescent="0.3">
      <c r="A2823" s="161" t="s">
        <v>10785</v>
      </c>
      <c r="B2823" s="162" t="s">
        <v>10786</v>
      </c>
      <c r="C2823" s="161" t="s">
        <v>172</v>
      </c>
      <c r="D2823" s="163">
        <v>6597.39</v>
      </c>
    </row>
    <row r="2824" spans="1:4" ht="9" customHeight="1" x14ac:dyDescent="0.3">
      <c r="A2824" s="161" t="s">
        <v>10787</v>
      </c>
      <c r="B2824" s="162" t="s">
        <v>10788</v>
      </c>
      <c r="C2824" s="161" t="s">
        <v>172</v>
      </c>
      <c r="D2824" s="163">
        <v>7822.97</v>
      </c>
    </row>
    <row r="2825" spans="1:4" ht="9" customHeight="1" x14ac:dyDescent="0.3">
      <c r="A2825" s="161" t="s">
        <v>10789</v>
      </c>
      <c r="B2825" s="162" t="s">
        <v>10790</v>
      </c>
      <c r="C2825" s="161" t="s">
        <v>172</v>
      </c>
      <c r="D2825" s="163">
        <v>7235.72</v>
      </c>
    </row>
    <row r="2826" spans="1:4" ht="9" customHeight="1" x14ac:dyDescent="0.3">
      <c r="A2826" s="161" t="s">
        <v>10791</v>
      </c>
      <c r="B2826" s="162" t="s">
        <v>10792</v>
      </c>
      <c r="C2826" s="161" t="s">
        <v>172</v>
      </c>
      <c r="D2826" s="163">
        <v>7783.49</v>
      </c>
    </row>
    <row r="2827" spans="1:4" ht="9" customHeight="1" x14ac:dyDescent="0.3">
      <c r="A2827" s="161" t="s">
        <v>10793</v>
      </c>
      <c r="B2827" s="162" t="s">
        <v>10794</v>
      </c>
      <c r="C2827" s="161" t="s">
        <v>172</v>
      </c>
      <c r="D2827" s="163">
        <v>7208.37</v>
      </c>
    </row>
    <row r="2828" spans="1:4" ht="9" customHeight="1" x14ac:dyDescent="0.3">
      <c r="A2828" s="161" t="s">
        <v>10795</v>
      </c>
      <c r="B2828" s="162" t="s">
        <v>10796</v>
      </c>
      <c r="C2828" s="161" t="s">
        <v>172</v>
      </c>
      <c r="D2828" s="163">
        <v>7735.24</v>
      </c>
    </row>
    <row r="2829" spans="1:4" ht="9" customHeight="1" x14ac:dyDescent="0.3">
      <c r="A2829" s="161" t="s">
        <v>10797</v>
      </c>
      <c r="B2829" s="162" t="s">
        <v>10798</v>
      </c>
      <c r="C2829" s="161" t="s">
        <v>172</v>
      </c>
      <c r="D2829" s="163">
        <v>7174.93</v>
      </c>
    </row>
    <row r="2830" spans="1:4" ht="9" customHeight="1" x14ac:dyDescent="0.3">
      <c r="A2830" s="161" t="s">
        <v>10799</v>
      </c>
      <c r="B2830" s="162" t="s">
        <v>10800</v>
      </c>
      <c r="C2830" s="161" t="s">
        <v>172</v>
      </c>
      <c r="D2830" s="163">
        <v>1561.48</v>
      </c>
    </row>
    <row r="2831" spans="1:4" ht="9" customHeight="1" x14ac:dyDescent="0.3">
      <c r="A2831" s="161" t="s">
        <v>10801</v>
      </c>
      <c r="B2831" s="162" t="s">
        <v>10802</v>
      </c>
      <c r="C2831" s="161" t="s">
        <v>172</v>
      </c>
      <c r="D2831" s="163">
        <v>1371.57</v>
      </c>
    </row>
    <row r="2832" spans="1:4" ht="9" customHeight="1" x14ac:dyDescent="0.3">
      <c r="A2832" s="161" t="s">
        <v>10803</v>
      </c>
      <c r="B2832" s="162" t="s">
        <v>10804</v>
      </c>
      <c r="C2832" s="161" t="s">
        <v>172</v>
      </c>
      <c r="D2832" s="163">
        <v>1535.16</v>
      </c>
    </row>
    <row r="2833" spans="1:4" ht="9" customHeight="1" x14ac:dyDescent="0.3">
      <c r="A2833" s="161" t="s">
        <v>10805</v>
      </c>
      <c r="B2833" s="162" t="s">
        <v>10806</v>
      </c>
      <c r="C2833" s="161" t="s">
        <v>172</v>
      </c>
      <c r="D2833" s="163">
        <v>1353.33</v>
      </c>
    </row>
    <row r="2834" spans="1:4" ht="9" customHeight="1" x14ac:dyDescent="0.3">
      <c r="A2834" s="161" t="s">
        <v>10807</v>
      </c>
      <c r="B2834" s="162" t="s">
        <v>10808</v>
      </c>
      <c r="C2834" s="161" t="s">
        <v>172</v>
      </c>
      <c r="D2834" s="163">
        <v>2100.4299999999998</v>
      </c>
    </row>
    <row r="2835" spans="1:4" ht="9" customHeight="1" x14ac:dyDescent="0.3">
      <c r="A2835" s="161" t="s">
        <v>10809</v>
      </c>
      <c r="B2835" s="162" t="s">
        <v>10810</v>
      </c>
      <c r="C2835" s="161" t="s">
        <v>172</v>
      </c>
      <c r="D2835" s="163">
        <v>1839.13</v>
      </c>
    </row>
    <row r="2836" spans="1:4" ht="9" customHeight="1" x14ac:dyDescent="0.3">
      <c r="A2836" s="161" t="s">
        <v>10811</v>
      </c>
      <c r="B2836" s="162" t="s">
        <v>10812</v>
      </c>
      <c r="C2836" s="161" t="s">
        <v>172</v>
      </c>
      <c r="D2836" s="163">
        <v>2708.12</v>
      </c>
    </row>
    <row r="2837" spans="1:4" ht="9" customHeight="1" x14ac:dyDescent="0.3">
      <c r="A2837" s="161" t="s">
        <v>10813</v>
      </c>
      <c r="B2837" s="162" t="s">
        <v>10814</v>
      </c>
      <c r="C2837" s="161" t="s">
        <v>172</v>
      </c>
      <c r="D2837" s="163">
        <v>2379.48</v>
      </c>
    </row>
    <row r="2838" spans="1:4" ht="9" customHeight="1" x14ac:dyDescent="0.3">
      <c r="A2838" s="161" t="s">
        <v>10815</v>
      </c>
      <c r="B2838" s="162" t="s">
        <v>10816</v>
      </c>
      <c r="C2838" s="161" t="s">
        <v>172</v>
      </c>
      <c r="D2838" s="163">
        <v>3225.39</v>
      </c>
    </row>
    <row r="2839" spans="1:4" ht="9" customHeight="1" x14ac:dyDescent="0.3">
      <c r="A2839" s="161" t="s">
        <v>10817</v>
      </c>
      <c r="B2839" s="162" t="s">
        <v>10818</v>
      </c>
      <c r="C2839" s="161" t="s">
        <v>172</v>
      </c>
      <c r="D2839" s="163">
        <v>2845.57</v>
      </c>
    </row>
    <row r="2840" spans="1:4" ht="9" customHeight="1" x14ac:dyDescent="0.3">
      <c r="A2840" s="161" t="s">
        <v>10819</v>
      </c>
      <c r="B2840" s="162" t="s">
        <v>10820</v>
      </c>
      <c r="C2840" s="161" t="s">
        <v>172</v>
      </c>
      <c r="D2840" s="163">
        <v>4143.92</v>
      </c>
    </row>
    <row r="2841" spans="1:4" ht="9" customHeight="1" x14ac:dyDescent="0.3">
      <c r="A2841" s="161" t="s">
        <v>10821</v>
      </c>
      <c r="B2841" s="162" t="s">
        <v>10822</v>
      </c>
      <c r="C2841" s="161" t="s">
        <v>172</v>
      </c>
      <c r="D2841" s="163">
        <v>3684.63</v>
      </c>
    </row>
    <row r="2842" spans="1:4" ht="9" customHeight="1" x14ac:dyDescent="0.3">
      <c r="A2842" s="161" t="s">
        <v>10823</v>
      </c>
      <c r="B2842" s="162" t="s">
        <v>10824</v>
      </c>
      <c r="C2842" s="161" t="s">
        <v>172</v>
      </c>
      <c r="D2842" s="163">
        <v>1866.55</v>
      </c>
    </row>
    <row r="2843" spans="1:4" ht="9" customHeight="1" x14ac:dyDescent="0.3">
      <c r="A2843" s="161" t="s">
        <v>10825</v>
      </c>
      <c r="B2843" s="162" t="s">
        <v>10826</v>
      </c>
      <c r="C2843" s="161" t="s">
        <v>172</v>
      </c>
      <c r="D2843" s="163">
        <v>1640.27</v>
      </c>
    </row>
    <row r="2844" spans="1:4" ht="9" customHeight="1" x14ac:dyDescent="0.3">
      <c r="A2844" s="161" t="s">
        <v>10827</v>
      </c>
      <c r="B2844" s="162" t="s">
        <v>10828</v>
      </c>
      <c r="C2844" s="161" t="s">
        <v>172</v>
      </c>
      <c r="D2844" s="163">
        <v>1835.84</v>
      </c>
    </row>
    <row r="2845" spans="1:4" ht="9" customHeight="1" x14ac:dyDescent="0.3">
      <c r="A2845" s="161" t="s">
        <v>10829</v>
      </c>
      <c r="B2845" s="162" t="s">
        <v>10830</v>
      </c>
      <c r="C2845" s="161" t="s">
        <v>172</v>
      </c>
      <c r="D2845" s="163">
        <v>1618.99</v>
      </c>
    </row>
    <row r="2846" spans="1:4" ht="9" customHeight="1" x14ac:dyDescent="0.3">
      <c r="A2846" s="161" t="s">
        <v>10831</v>
      </c>
      <c r="B2846" s="162" t="s">
        <v>10832</v>
      </c>
      <c r="C2846" s="161" t="s">
        <v>172</v>
      </c>
      <c r="D2846" s="163">
        <v>2450.48</v>
      </c>
    </row>
    <row r="2847" spans="1:4" ht="9" customHeight="1" x14ac:dyDescent="0.3">
      <c r="A2847" s="161" t="s">
        <v>10833</v>
      </c>
      <c r="B2847" s="162" t="s">
        <v>10834</v>
      </c>
      <c r="C2847" s="161" t="s">
        <v>172</v>
      </c>
      <c r="D2847" s="163">
        <v>2144.73</v>
      </c>
    </row>
    <row r="2848" spans="1:4" ht="9" customHeight="1" x14ac:dyDescent="0.3">
      <c r="A2848" s="161" t="s">
        <v>10835</v>
      </c>
      <c r="B2848" s="162" t="s">
        <v>10836</v>
      </c>
      <c r="C2848" s="161" t="s">
        <v>172</v>
      </c>
      <c r="D2848" s="163">
        <v>3081.87</v>
      </c>
    </row>
    <row r="2849" spans="1:4" ht="9" customHeight="1" x14ac:dyDescent="0.3">
      <c r="A2849" s="161" t="s">
        <v>10837</v>
      </c>
      <c r="B2849" s="162" t="s">
        <v>10838</v>
      </c>
      <c r="C2849" s="161" t="s">
        <v>172</v>
      </c>
      <c r="D2849" s="163">
        <v>2706.08</v>
      </c>
    </row>
    <row r="2850" spans="1:4" ht="9" customHeight="1" x14ac:dyDescent="0.3">
      <c r="A2850" s="161" t="s">
        <v>10839</v>
      </c>
      <c r="B2850" s="162" t="s">
        <v>10840</v>
      </c>
      <c r="C2850" s="161" t="s">
        <v>172</v>
      </c>
      <c r="D2850" s="163">
        <v>3627.23</v>
      </c>
    </row>
    <row r="2851" spans="1:4" ht="9" customHeight="1" x14ac:dyDescent="0.3">
      <c r="A2851" s="161" t="s">
        <v>10841</v>
      </c>
      <c r="B2851" s="162" t="s">
        <v>10842</v>
      </c>
      <c r="C2851" s="161" t="s">
        <v>172</v>
      </c>
      <c r="D2851" s="163">
        <v>3196.22</v>
      </c>
    </row>
    <row r="2852" spans="1:4" ht="9" customHeight="1" x14ac:dyDescent="0.3">
      <c r="A2852" s="161" t="s">
        <v>10843</v>
      </c>
      <c r="B2852" s="162" t="s">
        <v>10844</v>
      </c>
      <c r="C2852" s="161" t="s">
        <v>172</v>
      </c>
      <c r="D2852" s="163">
        <v>4482.03</v>
      </c>
    </row>
    <row r="2853" spans="1:4" ht="9" customHeight="1" x14ac:dyDescent="0.3">
      <c r="A2853" s="161" t="s">
        <v>10845</v>
      </c>
      <c r="B2853" s="162" t="s">
        <v>10846</v>
      </c>
      <c r="C2853" s="161" t="s">
        <v>172</v>
      </c>
      <c r="D2853" s="163">
        <v>3967.51</v>
      </c>
    </row>
    <row r="2854" spans="1:4" ht="9" customHeight="1" x14ac:dyDescent="0.3">
      <c r="A2854" s="161" t="s">
        <v>10847</v>
      </c>
      <c r="B2854" s="162" t="s">
        <v>10848</v>
      </c>
      <c r="C2854" s="161" t="s">
        <v>172</v>
      </c>
      <c r="D2854" s="163">
        <v>2176</v>
      </c>
    </row>
    <row r="2855" spans="1:4" ht="9" customHeight="1" x14ac:dyDescent="0.3">
      <c r="A2855" s="161" t="s">
        <v>10849</v>
      </c>
      <c r="B2855" s="162" t="s">
        <v>10850</v>
      </c>
      <c r="C2855" s="161" t="s">
        <v>172</v>
      </c>
      <c r="D2855" s="163">
        <v>1912</v>
      </c>
    </row>
    <row r="2856" spans="1:4" ht="9" customHeight="1" x14ac:dyDescent="0.3">
      <c r="A2856" s="161" t="s">
        <v>10851</v>
      </c>
      <c r="B2856" s="162" t="s">
        <v>10852</v>
      </c>
      <c r="C2856" s="161" t="s">
        <v>172</v>
      </c>
      <c r="D2856" s="163">
        <v>2149.6799999999998</v>
      </c>
    </row>
    <row r="2857" spans="1:4" ht="9" customHeight="1" x14ac:dyDescent="0.3">
      <c r="A2857" s="161" t="s">
        <v>10853</v>
      </c>
      <c r="B2857" s="162" t="s">
        <v>10854</v>
      </c>
      <c r="C2857" s="161" t="s">
        <v>172</v>
      </c>
      <c r="D2857" s="163">
        <v>1893.77</v>
      </c>
    </row>
    <row r="2858" spans="1:4" ht="9" customHeight="1" x14ac:dyDescent="0.3">
      <c r="A2858" s="161" t="s">
        <v>10855</v>
      </c>
      <c r="B2858" s="162" t="s">
        <v>10856</v>
      </c>
      <c r="C2858" s="161" t="s">
        <v>172</v>
      </c>
      <c r="D2858" s="163">
        <v>2813.68</v>
      </c>
    </row>
    <row r="2859" spans="1:4" ht="9" customHeight="1" x14ac:dyDescent="0.3">
      <c r="A2859" s="161" t="s">
        <v>10857</v>
      </c>
      <c r="B2859" s="162" t="s">
        <v>10858</v>
      </c>
      <c r="C2859" s="161" t="s">
        <v>172</v>
      </c>
      <c r="D2859" s="163">
        <v>2459.4499999999998</v>
      </c>
    </row>
    <row r="2860" spans="1:4" ht="9" customHeight="1" x14ac:dyDescent="0.3">
      <c r="A2860" s="161" t="s">
        <v>10859</v>
      </c>
      <c r="B2860" s="162" t="s">
        <v>10860</v>
      </c>
      <c r="C2860" s="161" t="s">
        <v>172</v>
      </c>
      <c r="D2860" s="163">
        <v>3477.55</v>
      </c>
    </row>
    <row r="2861" spans="1:4" ht="9" customHeight="1" x14ac:dyDescent="0.3">
      <c r="A2861" s="161" t="s">
        <v>10861</v>
      </c>
      <c r="B2861" s="162" t="s">
        <v>10862</v>
      </c>
      <c r="C2861" s="161" t="s">
        <v>172</v>
      </c>
      <c r="D2861" s="163">
        <v>3047.89</v>
      </c>
    </row>
    <row r="2862" spans="1:4" ht="9" customHeight="1" x14ac:dyDescent="0.3">
      <c r="A2862" s="161" t="s">
        <v>10863</v>
      </c>
      <c r="B2862" s="162" t="s">
        <v>10864</v>
      </c>
      <c r="C2862" s="161" t="s">
        <v>172</v>
      </c>
      <c r="D2862" s="163">
        <v>4046.61</v>
      </c>
    </row>
    <row r="2863" spans="1:4" ht="9" customHeight="1" x14ac:dyDescent="0.3">
      <c r="A2863" s="161" t="s">
        <v>10865</v>
      </c>
      <c r="B2863" s="162" t="s">
        <v>10866</v>
      </c>
      <c r="C2863" s="161" t="s">
        <v>172</v>
      </c>
      <c r="D2863" s="163">
        <v>3559.04</v>
      </c>
    </row>
    <row r="2864" spans="1:4" ht="9" customHeight="1" x14ac:dyDescent="0.3">
      <c r="A2864" s="161" t="s">
        <v>10867</v>
      </c>
      <c r="B2864" s="162" t="s">
        <v>10868</v>
      </c>
      <c r="C2864" s="161" t="s">
        <v>172</v>
      </c>
      <c r="D2864" s="163">
        <v>4945.74</v>
      </c>
    </row>
    <row r="2865" spans="1:4" ht="9" customHeight="1" x14ac:dyDescent="0.3">
      <c r="A2865" s="161" t="s">
        <v>10869</v>
      </c>
      <c r="B2865" s="162" t="s">
        <v>10870</v>
      </c>
      <c r="C2865" s="161" t="s">
        <v>172</v>
      </c>
      <c r="D2865" s="163">
        <v>4367.92</v>
      </c>
    </row>
    <row r="2866" spans="1:4" ht="9" customHeight="1" x14ac:dyDescent="0.3">
      <c r="A2866" s="161" t="s">
        <v>10871</v>
      </c>
      <c r="B2866" s="162" t="s">
        <v>10872</v>
      </c>
      <c r="C2866" s="161" t="s">
        <v>5571</v>
      </c>
      <c r="D2866" s="163">
        <v>146.38999999999999</v>
      </c>
    </row>
    <row r="2867" spans="1:4" ht="9" customHeight="1" x14ac:dyDescent="0.3">
      <c r="A2867" s="161" t="s">
        <v>10873</v>
      </c>
      <c r="B2867" s="162" t="s">
        <v>10874</v>
      </c>
      <c r="C2867" s="161" t="s">
        <v>5571</v>
      </c>
      <c r="D2867" s="163">
        <v>17.59</v>
      </c>
    </row>
    <row r="2868" spans="1:4" ht="9" customHeight="1" x14ac:dyDescent="0.3">
      <c r="A2868" s="161" t="s">
        <v>10875</v>
      </c>
      <c r="B2868" s="162" t="s">
        <v>10876</v>
      </c>
      <c r="C2868" s="161" t="s">
        <v>5571</v>
      </c>
      <c r="D2868" s="163">
        <v>152.84</v>
      </c>
    </row>
    <row r="2869" spans="1:4" ht="9" customHeight="1" x14ac:dyDescent="0.3">
      <c r="A2869" s="161" t="s">
        <v>10877</v>
      </c>
      <c r="B2869" s="162" t="s">
        <v>10878</v>
      </c>
      <c r="C2869" s="161" t="s">
        <v>5571</v>
      </c>
      <c r="D2869" s="163">
        <v>68.16</v>
      </c>
    </row>
    <row r="2870" spans="1:4" ht="9" customHeight="1" x14ac:dyDescent="0.3">
      <c r="A2870" s="161" t="s">
        <v>10879</v>
      </c>
      <c r="B2870" s="162" t="s">
        <v>10880</v>
      </c>
      <c r="C2870" s="161" t="s">
        <v>2576</v>
      </c>
      <c r="D2870" s="163">
        <v>864.01</v>
      </c>
    </row>
    <row r="2871" spans="1:4" ht="9" customHeight="1" x14ac:dyDescent="0.3">
      <c r="A2871" s="161" t="s">
        <v>10881</v>
      </c>
      <c r="B2871" s="162" t="s">
        <v>10882</v>
      </c>
      <c r="C2871" s="161" t="s">
        <v>2576</v>
      </c>
      <c r="D2871" s="163">
        <v>1333.38</v>
      </c>
    </row>
    <row r="2872" spans="1:4" ht="9" customHeight="1" x14ac:dyDescent="0.3">
      <c r="A2872" s="161" t="s">
        <v>10883</v>
      </c>
      <c r="B2872" s="162" t="s">
        <v>10884</v>
      </c>
      <c r="C2872" s="161" t="s">
        <v>2576</v>
      </c>
      <c r="D2872" s="163">
        <v>1733.38</v>
      </c>
    </row>
    <row r="2873" spans="1:4" ht="9" customHeight="1" x14ac:dyDescent="0.3">
      <c r="A2873" s="161" t="s">
        <v>10885</v>
      </c>
      <c r="B2873" s="162" t="s">
        <v>10886</v>
      </c>
      <c r="C2873" s="161" t="s">
        <v>2576</v>
      </c>
      <c r="D2873" s="163">
        <v>2312.44</v>
      </c>
    </row>
    <row r="2874" spans="1:4" ht="9" customHeight="1" x14ac:dyDescent="0.3">
      <c r="A2874" s="161" t="s">
        <v>10887</v>
      </c>
      <c r="B2874" s="162" t="s">
        <v>10888</v>
      </c>
      <c r="C2874" s="161" t="s">
        <v>2576</v>
      </c>
      <c r="D2874" s="163">
        <v>450.86</v>
      </c>
    </row>
    <row r="2875" spans="1:4" ht="9" customHeight="1" x14ac:dyDescent="0.3">
      <c r="A2875" s="161" t="s">
        <v>10889</v>
      </c>
      <c r="B2875" s="162" t="s">
        <v>10890</v>
      </c>
      <c r="C2875" s="161" t="s">
        <v>2576</v>
      </c>
      <c r="D2875" s="163">
        <v>977.78</v>
      </c>
    </row>
    <row r="2876" spans="1:4" ht="9" customHeight="1" x14ac:dyDescent="0.3">
      <c r="A2876" s="161" t="s">
        <v>10891</v>
      </c>
      <c r="B2876" s="162" t="s">
        <v>10892</v>
      </c>
      <c r="C2876" s="161" t="s">
        <v>2576</v>
      </c>
      <c r="D2876" s="163">
        <v>1919.93</v>
      </c>
    </row>
    <row r="2877" spans="1:4" ht="9" customHeight="1" x14ac:dyDescent="0.3">
      <c r="A2877" s="161" t="s">
        <v>10893</v>
      </c>
      <c r="B2877" s="162" t="s">
        <v>10894</v>
      </c>
      <c r="C2877" s="161" t="s">
        <v>2576</v>
      </c>
      <c r="D2877" s="163">
        <v>587.54999999999995</v>
      </c>
    </row>
    <row r="2878" spans="1:4" ht="9" customHeight="1" x14ac:dyDescent="0.3">
      <c r="A2878" s="161" t="s">
        <v>10895</v>
      </c>
      <c r="B2878" s="162" t="s">
        <v>10896</v>
      </c>
      <c r="C2878" s="161" t="s">
        <v>2576</v>
      </c>
      <c r="D2878" s="163">
        <v>716.93</v>
      </c>
    </row>
    <row r="2879" spans="1:4" ht="9" customHeight="1" x14ac:dyDescent="0.3">
      <c r="A2879" s="161" t="s">
        <v>10897</v>
      </c>
      <c r="B2879" s="162" t="s">
        <v>10898</v>
      </c>
      <c r="C2879" s="161" t="s">
        <v>2576</v>
      </c>
      <c r="D2879" s="163">
        <v>897.49</v>
      </c>
    </row>
    <row r="2880" spans="1:4" ht="9" customHeight="1" x14ac:dyDescent="0.3">
      <c r="A2880" s="161" t="s">
        <v>10899</v>
      </c>
      <c r="B2880" s="162" t="s">
        <v>10900</v>
      </c>
      <c r="C2880" s="161" t="s">
        <v>2576</v>
      </c>
      <c r="D2880" s="163">
        <v>301.11</v>
      </c>
    </row>
    <row r="2881" spans="1:4" ht="9" customHeight="1" x14ac:dyDescent="0.3">
      <c r="A2881" s="161" t="s">
        <v>10901</v>
      </c>
      <c r="B2881" s="162" t="s">
        <v>10902</v>
      </c>
      <c r="C2881" s="161" t="s">
        <v>2576</v>
      </c>
      <c r="D2881" s="163">
        <v>322.61</v>
      </c>
    </row>
    <row r="2882" spans="1:4" ht="9" customHeight="1" x14ac:dyDescent="0.3">
      <c r="A2882" s="161" t="s">
        <v>10903</v>
      </c>
      <c r="B2882" s="162" t="s">
        <v>10904</v>
      </c>
      <c r="C2882" s="161" t="s">
        <v>2576</v>
      </c>
      <c r="D2882" s="163">
        <v>278.91000000000003</v>
      </c>
    </row>
    <row r="2883" spans="1:4" ht="9" customHeight="1" x14ac:dyDescent="0.3">
      <c r="A2883" s="161" t="s">
        <v>10905</v>
      </c>
      <c r="B2883" s="162" t="s">
        <v>10906</v>
      </c>
      <c r="C2883" s="161" t="s">
        <v>2576</v>
      </c>
      <c r="D2883" s="163">
        <v>428.54</v>
      </c>
    </row>
    <row r="2884" spans="1:4" ht="9" customHeight="1" x14ac:dyDescent="0.3">
      <c r="A2884" s="161" t="s">
        <v>10907</v>
      </c>
      <c r="B2884" s="162" t="s">
        <v>10908</v>
      </c>
      <c r="C2884" s="161" t="s">
        <v>2576</v>
      </c>
      <c r="D2884" s="163">
        <v>451.9</v>
      </c>
    </row>
    <row r="2885" spans="1:4" ht="9" customHeight="1" x14ac:dyDescent="0.3">
      <c r="A2885" s="161" t="s">
        <v>10909</v>
      </c>
      <c r="B2885" s="162" t="s">
        <v>10910</v>
      </c>
      <c r="C2885" s="161" t="s">
        <v>2576</v>
      </c>
      <c r="D2885" s="163">
        <v>742.79</v>
      </c>
    </row>
    <row r="2886" spans="1:4" ht="9" customHeight="1" x14ac:dyDescent="0.3">
      <c r="A2886" s="161" t="s">
        <v>10911</v>
      </c>
      <c r="B2886" s="162" t="s">
        <v>10912</v>
      </c>
      <c r="C2886" s="161" t="s">
        <v>2576</v>
      </c>
      <c r="D2886" s="163">
        <v>766.15</v>
      </c>
    </row>
    <row r="2887" spans="1:4" ht="9" customHeight="1" x14ac:dyDescent="0.3">
      <c r="A2887" s="161" t="s">
        <v>10913</v>
      </c>
      <c r="B2887" s="162" t="s">
        <v>10914</v>
      </c>
      <c r="C2887" s="161" t="s">
        <v>2576</v>
      </c>
      <c r="D2887" s="163">
        <v>758.32</v>
      </c>
    </row>
    <row r="2888" spans="1:4" ht="9" customHeight="1" x14ac:dyDescent="0.3">
      <c r="A2888" s="161" t="s">
        <v>10915</v>
      </c>
      <c r="B2888" s="162" t="s">
        <v>10916</v>
      </c>
      <c r="C2888" s="161" t="s">
        <v>2576</v>
      </c>
      <c r="D2888" s="163">
        <v>815.34</v>
      </c>
    </row>
    <row r="2889" spans="1:4" ht="9" customHeight="1" x14ac:dyDescent="0.3">
      <c r="A2889" s="161" t="s">
        <v>10917</v>
      </c>
      <c r="B2889" s="162" t="s">
        <v>10918</v>
      </c>
      <c r="C2889" s="161" t="s">
        <v>2576</v>
      </c>
      <c r="D2889" s="163">
        <v>773.49</v>
      </c>
    </row>
    <row r="2890" spans="1:4" ht="9" customHeight="1" x14ac:dyDescent="0.3">
      <c r="A2890" s="161" t="s">
        <v>10919</v>
      </c>
      <c r="B2890" s="162" t="s">
        <v>10920</v>
      </c>
      <c r="C2890" s="161" t="s">
        <v>2576</v>
      </c>
      <c r="D2890" s="163">
        <v>830.97</v>
      </c>
    </row>
    <row r="2891" spans="1:4" ht="9" customHeight="1" x14ac:dyDescent="0.3">
      <c r="A2891" s="161" t="s">
        <v>10921</v>
      </c>
      <c r="B2891" s="162" t="s">
        <v>10922</v>
      </c>
      <c r="C2891" s="161" t="s">
        <v>2576</v>
      </c>
      <c r="D2891" s="163">
        <v>843.07</v>
      </c>
    </row>
    <row r="2892" spans="1:4" ht="9" customHeight="1" x14ac:dyDescent="0.3">
      <c r="A2892" s="161" t="s">
        <v>10923</v>
      </c>
      <c r="B2892" s="162" t="s">
        <v>10924</v>
      </c>
      <c r="C2892" s="161" t="s">
        <v>2576</v>
      </c>
      <c r="D2892" s="163">
        <v>909.7</v>
      </c>
    </row>
    <row r="2893" spans="1:4" ht="9" customHeight="1" x14ac:dyDescent="0.3">
      <c r="A2893" s="161" t="s">
        <v>10925</v>
      </c>
      <c r="B2893" s="162" t="s">
        <v>10926</v>
      </c>
      <c r="C2893" s="161" t="s">
        <v>2576</v>
      </c>
      <c r="D2893" s="163">
        <v>1086.07</v>
      </c>
    </row>
    <row r="2894" spans="1:4" ht="9" customHeight="1" x14ac:dyDescent="0.3">
      <c r="A2894" s="161" t="s">
        <v>10927</v>
      </c>
      <c r="B2894" s="162" t="s">
        <v>10928</v>
      </c>
      <c r="C2894" s="161" t="s">
        <v>2576</v>
      </c>
      <c r="D2894" s="163">
        <v>1161.8599999999999</v>
      </c>
    </row>
    <row r="2895" spans="1:4" ht="9" customHeight="1" x14ac:dyDescent="0.3">
      <c r="A2895" s="161" t="s">
        <v>10929</v>
      </c>
      <c r="B2895" s="162" t="s">
        <v>10930</v>
      </c>
      <c r="C2895" s="161" t="s">
        <v>2576</v>
      </c>
      <c r="D2895" s="163">
        <v>1028.8</v>
      </c>
    </row>
    <row r="2896" spans="1:4" ht="9" customHeight="1" x14ac:dyDescent="0.3">
      <c r="A2896" s="161" t="s">
        <v>10931</v>
      </c>
      <c r="B2896" s="162" t="s">
        <v>10932</v>
      </c>
      <c r="C2896" s="161" t="s">
        <v>2576</v>
      </c>
      <c r="D2896" s="163">
        <v>1090.8499999999999</v>
      </c>
    </row>
    <row r="2897" spans="1:4" ht="9" customHeight="1" x14ac:dyDescent="0.3">
      <c r="A2897" s="161" t="s">
        <v>10933</v>
      </c>
      <c r="B2897" s="162" t="s">
        <v>10934</v>
      </c>
      <c r="C2897" s="161" t="s">
        <v>2576</v>
      </c>
      <c r="D2897" s="163">
        <v>1200.45</v>
      </c>
    </row>
    <row r="2898" spans="1:4" ht="9" customHeight="1" x14ac:dyDescent="0.3">
      <c r="A2898" s="161" t="s">
        <v>10935</v>
      </c>
      <c r="B2898" s="162" t="s">
        <v>10936</v>
      </c>
      <c r="C2898" s="161" t="s">
        <v>2576</v>
      </c>
      <c r="D2898" s="163">
        <v>1280.81</v>
      </c>
    </row>
    <row r="2899" spans="1:4" ht="9" customHeight="1" x14ac:dyDescent="0.3">
      <c r="A2899" s="161" t="s">
        <v>10937</v>
      </c>
      <c r="B2899" s="162" t="s">
        <v>10938</v>
      </c>
      <c r="C2899" s="161" t="s">
        <v>2576</v>
      </c>
      <c r="D2899" s="163">
        <v>4383.8599999999997</v>
      </c>
    </row>
    <row r="2900" spans="1:4" ht="18" customHeight="1" x14ac:dyDescent="0.3">
      <c r="A2900" s="161" t="s">
        <v>10939</v>
      </c>
      <c r="B2900" s="162" t="s">
        <v>10940</v>
      </c>
      <c r="C2900" s="161" t="s">
        <v>2576</v>
      </c>
      <c r="D2900" s="163">
        <v>4462.8500000000004</v>
      </c>
    </row>
    <row r="2901" spans="1:4" ht="18" customHeight="1" x14ac:dyDescent="0.3">
      <c r="A2901" s="161" t="s">
        <v>10941</v>
      </c>
      <c r="B2901" s="162" t="s">
        <v>10942</v>
      </c>
      <c r="C2901" s="161" t="s">
        <v>2576</v>
      </c>
      <c r="D2901" s="163">
        <v>134.13</v>
      </c>
    </row>
    <row r="2902" spans="1:4" ht="18" customHeight="1" x14ac:dyDescent="0.3">
      <c r="A2902" s="161" t="s">
        <v>10943</v>
      </c>
      <c r="B2902" s="162" t="s">
        <v>10944</v>
      </c>
      <c r="C2902" s="161" t="s">
        <v>2576</v>
      </c>
      <c r="D2902" s="163">
        <v>158.86000000000001</v>
      </c>
    </row>
    <row r="2903" spans="1:4" ht="18" customHeight="1" x14ac:dyDescent="0.3">
      <c r="A2903" s="161" t="s">
        <v>10945</v>
      </c>
      <c r="B2903" s="162" t="s">
        <v>10946</v>
      </c>
      <c r="C2903" s="161" t="s">
        <v>2576</v>
      </c>
      <c r="D2903" s="163">
        <v>189.5</v>
      </c>
    </row>
    <row r="2904" spans="1:4" ht="18" customHeight="1" x14ac:dyDescent="0.3">
      <c r="A2904" s="161" t="s">
        <v>10947</v>
      </c>
      <c r="B2904" s="162" t="s">
        <v>10948</v>
      </c>
      <c r="C2904" s="161" t="s">
        <v>2576</v>
      </c>
      <c r="D2904" s="163">
        <v>216.2</v>
      </c>
    </row>
    <row r="2905" spans="1:4" ht="18" customHeight="1" x14ac:dyDescent="0.3">
      <c r="A2905" s="161" t="s">
        <v>10949</v>
      </c>
      <c r="B2905" s="162" t="s">
        <v>10950</v>
      </c>
      <c r="C2905" s="161" t="s">
        <v>2576</v>
      </c>
      <c r="D2905" s="163">
        <v>242.9</v>
      </c>
    </row>
    <row r="2906" spans="1:4" ht="18" customHeight="1" x14ac:dyDescent="0.3">
      <c r="A2906" s="161" t="s">
        <v>10951</v>
      </c>
      <c r="B2906" s="162" t="s">
        <v>10952</v>
      </c>
      <c r="C2906" s="161" t="s">
        <v>2576</v>
      </c>
      <c r="D2906" s="163">
        <v>300.23</v>
      </c>
    </row>
    <row r="2907" spans="1:4" ht="18" customHeight="1" x14ac:dyDescent="0.3">
      <c r="A2907" s="161" t="s">
        <v>10953</v>
      </c>
      <c r="B2907" s="162" t="s">
        <v>10954</v>
      </c>
      <c r="C2907" s="161" t="s">
        <v>2576</v>
      </c>
      <c r="D2907" s="163">
        <v>351.66</v>
      </c>
    </row>
    <row r="2908" spans="1:4" ht="18" customHeight="1" x14ac:dyDescent="0.3">
      <c r="A2908" s="161" t="s">
        <v>10955</v>
      </c>
      <c r="B2908" s="162" t="s">
        <v>10956</v>
      </c>
      <c r="C2908" s="161" t="s">
        <v>2576</v>
      </c>
      <c r="D2908" s="163">
        <v>60.57</v>
      </c>
    </row>
    <row r="2909" spans="1:4" ht="18" customHeight="1" x14ac:dyDescent="0.3">
      <c r="A2909" s="161" t="s">
        <v>10957</v>
      </c>
      <c r="B2909" s="162" t="s">
        <v>10958</v>
      </c>
      <c r="C2909" s="161" t="s">
        <v>2576</v>
      </c>
      <c r="D2909" s="163">
        <v>51.67</v>
      </c>
    </row>
    <row r="2910" spans="1:4" ht="18" customHeight="1" x14ac:dyDescent="0.3">
      <c r="A2910" s="161" t="s">
        <v>10959</v>
      </c>
      <c r="B2910" s="162" t="s">
        <v>10960</v>
      </c>
      <c r="C2910" s="161" t="s">
        <v>2576</v>
      </c>
      <c r="D2910" s="163">
        <v>76.569999999999993</v>
      </c>
    </row>
    <row r="2911" spans="1:4" ht="18" customHeight="1" x14ac:dyDescent="0.3">
      <c r="A2911" s="161" t="s">
        <v>10961</v>
      </c>
      <c r="B2911" s="162" t="s">
        <v>10962</v>
      </c>
      <c r="C2911" s="161" t="s">
        <v>2576</v>
      </c>
      <c r="D2911" s="163">
        <v>64.099999999999994</v>
      </c>
    </row>
    <row r="2912" spans="1:4" ht="18" customHeight="1" x14ac:dyDescent="0.3">
      <c r="A2912" s="161" t="s">
        <v>10963</v>
      </c>
      <c r="B2912" s="162" t="s">
        <v>10964</v>
      </c>
      <c r="C2912" s="161" t="s">
        <v>172</v>
      </c>
      <c r="D2912" s="163">
        <v>1411.54</v>
      </c>
    </row>
    <row r="2913" spans="1:4" ht="18" customHeight="1" x14ac:dyDescent="0.3">
      <c r="A2913" s="161" t="s">
        <v>10965</v>
      </c>
      <c r="B2913" s="162" t="s">
        <v>10966</v>
      </c>
      <c r="C2913" s="161" t="s">
        <v>172</v>
      </c>
      <c r="D2913" s="163">
        <v>1370.91</v>
      </c>
    </row>
    <row r="2914" spans="1:4" ht="18" customHeight="1" x14ac:dyDescent="0.3">
      <c r="A2914" s="161" t="s">
        <v>10967</v>
      </c>
      <c r="B2914" s="162" t="s">
        <v>10968</v>
      </c>
      <c r="C2914" s="161" t="s">
        <v>172</v>
      </c>
      <c r="D2914" s="163">
        <v>1650.59</v>
      </c>
    </row>
    <row r="2915" spans="1:4" ht="18" customHeight="1" x14ac:dyDescent="0.3">
      <c r="A2915" s="161" t="s">
        <v>10969</v>
      </c>
      <c r="B2915" s="162" t="s">
        <v>10970</v>
      </c>
      <c r="C2915" s="161" t="s">
        <v>172</v>
      </c>
      <c r="D2915" s="163">
        <v>1603.06</v>
      </c>
    </row>
    <row r="2916" spans="1:4" ht="18" customHeight="1" x14ac:dyDescent="0.3">
      <c r="A2916" s="161" t="s">
        <v>10971</v>
      </c>
      <c r="B2916" s="162" t="s">
        <v>10972</v>
      </c>
      <c r="C2916" s="161" t="s">
        <v>172</v>
      </c>
      <c r="D2916" s="163">
        <v>1883.69</v>
      </c>
    </row>
    <row r="2917" spans="1:4" ht="18" customHeight="1" x14ac:dyDescent="0.3">
      <c r="A2917" s="161" t="s">
        <v>10973</v>
      </c>
      <c r="B2917" s="162" t="s">
        <v>10974</v>
      </c>
      <c r="C2917" s="161" t="s">
        <v>172</v>
      </c>
      <c r="D2917" s="163">
        <v>1830.53</v>
      </c>
    </row>
    <row r="2918" spans="1:4" ht="18" customHeight="1" x14ac:dyDescent="0.3">
      <c r="A2918" s="161" t="s">
        <v>10975</v>
      </c>
      <c r="B2918" s="162" t="s">
        <v>10976</v>
      </c>
      <c r="C2918" s="161" t="s">
        <v>172</v>
      </c>
      <c r="D2918" s="163">
        <v>2122.71</v>
      </c>
    </row>
    <row r="2919" spans="1:4" ht="18" customHeight="1" x14ac:dyDescent="0.3">
      <c r="A2919" s="161" t="s">
        <v>10977</v>
      </c>
      <c r="B2919" s="162" t="s">
        <v>10978</v>
      </c>
      <c r="C2919" s="161" t="s">
        <v>172</v>
      </c>
      <c r="D2919" s="163">
        <v>2062.65</v>
      </c>
    </row>
    <row r="2920" spans="1:4" ht="18" customHeight="1" x14ac:dyDescent="0.3">
      <c r="A2920" s="161" t="s">
        <v>10979</v>
      </c>
      <c r="B2920" s="162" t="s">
        <v>10980</v>
      </c>
      <c r="C2920" s="161" t="s">
        <v>172</v>
      </c>
      <c r="D2920" s="163">
        <v>2355.81</v>
      </c>
    </row>
    <row r="2921" spans="1:4" ht="18" customHeight="1" x14ac:dyDescent="0.3">
      <c r="A2921" s="161" t="s">
        <v>10981</v>
      </c>
      <c r="B2921" s="162" t="s">
        <v>10982</v>
      </c>
      <c r="C2921" s="161" t="s">
        <v>172</v>
      </c>
      <c r="D2921" s="163">
        <v>2290.12</v>
      </c>
    </row>
    <row r="2922" spans="1:4" ht="18" customHeight="1" x14ac:dyDescent="0.3">
      <c r="A2922" s="161" t="s">
        <v>10983</v>
      </c>
      <c r="B2922" s="162" t="s">
        <v>10984</v>
      </c>
      <c r="C2922" s="161" t="s">
        <v>172</v>
      </c>
      <c r="D2922" s="163">
        <v>2594.86</v>
      </c>
    </row>
    <row r="2923" spans="1:4" ht="18" customHeight="1" x14ac:dyDescent="0.3">
      <c r="A2923" s="161" t="s">
        <v>10985</v>
      </c>
      <c r="B2923" s="162" t="s">
        <v>10986</v>
      </c>
      <c r="C2923" s="161" t="s">
        <v>172</v>
      </c>
      <c r="D2923" s="163">
        <v>2522.27</v>
      </c>
    </row>
    <row r="2924" spans="1:4" ht="18" customHeight="1" x14ac:dyDescent="0.3">
      <c r="A2924" s="161" t="s">
        <v>10987</v>
      </c>
      <c r="B2924" s="162" t="s">
        <v>10988</v>
      </c>
      <c r="C2924" s="161" t="s">
        <v>172</v>
      </c>
      <c r="D2924" s="163">
        <v>2827.96</v>
      </c>
    </row>
    <row r="2925" spans="1:4" ht="18" customHeight="1" x14ac:dyDescent="0.3">
      <c r="A2925" s="161" t="s">
        <v>10989</v>
      </c>
      <c r="B2925" s="162" t="s">
        <v>10990</v>
      </c>
      <c r="C2925" s="161" t="s">
        <v>172</v>
      </c>
      <c r="D2925" s="163">
        <v>2749.75</v>
      </c>
    </row>
    <row r="2926" spans="1:4" ht="18" customHeight="1" x14ac:dyDescent="0.3">
      <c r="A2926" s="161" t="s">
        <v>10991</v>
      </c>
      <c r="B2926" s="162" t="s">
        <v>10992</v>
      </c>
      <c r="C2926" s="161" t="s">
        <v>5571</v>
      </c>
      <c r="D2926" s="163">
        <v>64.599999999999994</v>
      </c>
    </row>
    <row r="2927" spans="1:4" ht="18" customHeight="1" x14ac:dyDescent="0.3">
      <c r="A2927" s="161" t="s">
        <v>10993</v>
      </c>
      <c r="B2927" s="162" t="s">
        <v>10994</v>
      </c>
      <c r="C2927" s="161" t="s">
        <v>2576</v>
      </c>
      <c r="D2927" s="163">
        <v>27.22</v>
      </c>
    </row>
    <row r="2928" spans="1:4" ht="18" customHeight="1" x14ac:dyDescent="0.3">
      <c r="A2928" s="161" t="s">
        <v>10995</v>
      </c>
      <c r="B2928" s="162" t="s">
        <v>10996</v>
      </c>
      <c r="C2928" s="161" t="s">
        <v>2576</v>
      </c>
      <c r="D2928" s="163">
        <v>23.54</v>
      </c>
    </row>
    <row r="2929" spans="1:4" ht="18" customHeight="1" x14ac:dyDescent="0.3">
      <c r="A2929" s="161" t="s">
        <v>10997</v>
      </c>
      <c r="B2929" s="162" t="s">
        <v>10998</v>
      </c>
      <c r="C2929" s="161" t="s">
        <v>2576</v>
      </c>
      <c r="D2929" s="163">
        <v>212.25</v>
      </c>
    </row>
    <row r="2930" spans="1:4" ht="18" customHeight="1" x14ac:dyDescent="0.3">
      <c r="A2930" s="161" t="s">
        <v>10999</v>
      </c>
      <c r="B2930" s="162" t="s">
        <v>11000</v>
      </c>
      <c r="C2930" s="161" t="s">
        <v>2576</v>
      </c>
      <c r="D2930" s="163">
        <v>177.23</v>
      </c>
    </row>
    <row r="2931" spans="1:4" ht="9" customHeight="1" x14ac:dyDescent="0.3">
      <c r="A2931" s="161" t="s">
        <v>11001</v>
      </c>
      <c r="B2931" s="162" t="s">
        <v>11002</v>
      </c>
      <c r="C2931" s="161" t="s">
        <v>2576</v>
      </c>
      <c r="D2931" s="163">
        <v>267.45999999999998</v>
      </c>
    </row>
    <row r="2932" spans="1:4" ht="9" customHeight="1" x14ac:dyDescent="0.3">
      <c r="A2932" s="161" t="s">
        <v>11003</v>
      </c>
      <c r="B2932" s="162" t="s">
        <v>11004</v>
      </c>
      <c r="C2932" s="161" t="s">
        <v>2576</v>
      </c>
      <c r="D2932" s="163">
        <v>232.44</v>
      </c>
    </row>
    <row r="2933" spans="1:4" ht="9" customHeight="1" x14ac:dyDescent="0.3">
      <c r="A2933" s="161" t="s">
        <v>11005</v>
      </c>
      <c r="B2933" s="162" t="s">
        <v>11006</v>
      </c>
      <c r="C2933" s="161" t="s">
        <v>2576</v>
      </c>
      <c r="D2933" s="163">
        <v>450.11</v>
      </c>
    </row>
    <row r="2934" spans="1:4" ht="9" customHeight="1" x14ac:dyDescent="0.3">
      <c r="A2934" s="161" t="s">
        <v>11007</v>
      </c>
      <c r="B2934" s="162" t="s">
        <v>11008</v>
      </c>
      <c r="C2934" s="161" t="s">
        <v>2576</v>
      </c>
      <c r="D2934" s="163">
        <v>370.65</v>
      </c>
    </row>
    <row r="2935" spans="1:4" ht="9" customHeight="1" x14ac:dyDescent="0.3">
      <c r="A2935" s="161" t="s">
        <v>11009</v>
      </c>
      <c r="B2935" s="162" t="s">
        <v>11010</v>
      </c>
      <c r="C2935" s="161" t="s">
        <v>2576</v>
      </c>
      <c r="D2935" s="163">
        <v>602.96</v>
      </c>
    </row>
    <row r="2936" spans="1:4" ht="9" customHeight="1" x14ac:dyDescent="0.3">
      <c r="A2936" s="161" t="s">
        <v>11011</v>
      </c>
      <c r="B2936" s="162" t="s">
        <v>11012</v>
      </c>
      <c r="C2936" s="161" t="s">
        <v>2576</v>
      </c>
      <c r="D2936" s="163">
        <v>523.49</v>
      </c>
    </row>
    <row r="2937" spans="1:4" ht="9" customHeight="1" x14ac:dyDescent="0.3">
      <c r="A2937" s="161" t="s">
        <v>11013</v>
      </c>
      <c r="B2937" s="162" t="s">
        <v>11014</v>
      </c>
      <c r="C2937" s="161" t="s">
        <v>2576</v>
      </c>
      <c r="D2937" s="163">
        <v>631.48</v>
      </c>
    </row>
    <row r="2938" spans="1:4" ht="9" customHeight="1" x14ac:dyDescent="0.3">
      <c r="A2938" s="161" t="s">
        <v>11015</v>
      </c>
      <c r="B2938" s="162" t="s">
        <v>11016</v>
      </c>
      <c r="C2938" s="161" t="s">
        <v>2576</v>
      </c>
      <c r="D2938" s="163">
        <v>521.03</v>
      </c>
    </row>
    <row r="2939" spans="1:4" ht="9" customHeight="1" x14ac:dyDescent="0.3">
      <c r="A2939" s="161" t="s">
        <v>11017</v>
      </c>
      <c r="B2939" s="162" t="s">
        <v>11018</v>
      </c>
      <c r="C2939" s="161" t="s">
        <v>2576</v>
      </c>
      <c r="D2939" s="163">
        <v>814.61</v>
      </c>
    </row>
    <row r="2940" spans="1:4" ht="9" customHeight="1" x14ac:dyDescent="0.3">
      <c r="A2940" s="161" t="s">
        <v>11019</v>
      </c>
      <c r="B2940" s="162" t="s">
        <v>11020</v>
      </c>
      <c r="C2940" s="161" t="s">
        <v>2576</v>
      </c>
      <c r="D2940" s="163">
        <v>704.17</v>
      </c>
    </row>
    <row r="2941" spans="1:4" ht="9" customHeight="1" x14ac:dyDescent="0.3">
      <c r="A2941" s="161" t="s">
        <v>11021</v>
      </c>
      <c r="B2941" s="162" t="s">
        <v>11022</v>
      </c>
      <c r="C2941" s="161" t="s">
        <v>2576</v>
      </c>
      <c r="D2941" s="163">
        <v>822.94</v>
      </c>
    </row>
    <row r="2942" spans="1:4" ht="9" customHeight="1" x14ac:dyDescent="0.3">
      <c r="A2942" s="161" t="s">
        <v>11023</v>
      </c>
      <c r="B2942" s="162" t="s">
        <v>11024</v>
      </c>
      <c r="C2942" s="161" t="s">
        <v>2576</v>
      </c>
      <c r="D2942" s="163">
        <v>678.82</v>
      </c>
    </row>
    <row r="2943" spans="1:4" ht="9" customHeight="1" x14ac:dyDescent="0.3">
      <c r="A2943" s="161" t="s">
        <v>11025</v>
      </c>
      <c r="B2943" s="162" t="s">
        <v>11026</v>
      </c>
      <c r="C2943" s="161" t="s">
        <v>2576</v>
      </c>
      <c r="D2943" s="163">
        <v>1037.52</v>
      </c>
    </row>
    <row r="2944" spans="1:4" ht="9" customHeight="1" x14ac:dyDescent="0.3">
      <c r="A2944" s="161" t="s">
        <v>11027</v>
      </c>
      <c r="B2944" s="162" t="s">
        <v>11028</v>
      </c>
      <c r="C2944" s="161" t="s">
        <v>2576</v>
      </c>
      <c r="D2944" s="163">
        <v>893.4</v>
      </c>
    </row>
    <row r="2945" spans="1:4" ht="9" customHeight="1" x14ac:dyDescent="0.3">
      <c r="A2945" s="161" t="s">
        <v>11029</v>
      </c>
      <c r="B2945" s="162" t="s">
        <v>11030</v>
      </c>
      <c r="C2945" s="161" t="s">
        <v>2576</v>
      </c>
      <c r="D2945" s="163">
        <v>1039.18</v>
      </c>
    </row>
    <row r="2946" spans="1:4" ht="9" customHeight="1" x14ac:dyDescent="0.3">
      <c r="A2946" s="161" t="s">
        <v>11031</v>
      </c>
      <c r="B2946" s="162" t="s">
        <v>11032</v>
      </c>
      <c r="C2946" s="161" t="s">
        <v>2576</v>
      </c>
      <c r="D2946" s="163">
        <v>858.7</v>
      </c>
    </row>
    <row r="2947" spans="1:4" ht="9" customHeight="1" x14ac:dyDescent="0.3">
      <c r="A2947" s="161" t="s">
        <v>11033</v>
      </c>
      <c r="B2947" s="162" t="s">
        <v>11034</v>
      </c>
      <c r="C2947" s="161" t="s">
        <v>2576</v>
      </c>
      <c r="D2947" s="163">
        <v>1278.55</v>
      </c>
    </row>
    <row r="2948" spans="1:4" ht="9" customHeight="1" x14ac:dyDescent="0.3">
      <c r="A2948" s="161" t="s">
        <v>11035</v>
      </c>
      <c r="B2948" s="162" t="s">
        <v>11036</v>
      </c>
      <c r="C2948" s="161" t="s">
        <v>2576</v>
      </c>
      <c r="D2948" s="163">
        <v>1098.07</v>
      </c>
    </row>
    <row r="2949" spans="1:4" ht="9" customHeight="1" x14ac:dyDescent="0.3">
      <c r="A2949" s="161" t="s">
        <v>11037</v>
      </c>
      <c r="B2949" s="162" t="s">
        <v>11038</v>
      </c>
      <c r="C2949" s="161" t="s">
        <v>2576</v>
      </c>
      <c r="D2949" s="163">
        <v>1354.58</v>
      </c>
    </row>
    <row r="2950" spans="1:4" ht="9" customHeight="1" x14ac:dyDescent="0.3">
      <c r="A2950" s="161" t="s">
        <v>11039</v>
      </c>
      <c r="B2950" s="162" t="s">
        <v>11040</v>
      </c>
      <c r="C2950" s="161" t="s">
        <v>2576</v>
      </c>
      <c r="D2950" s="163">
        <v>1120.22</v>
      </c>
    </row>
    <row r="2951" spans="1:4" ht="9" customHeight="1" x14ac:dyDescent="0.3">
      <c r="A2951" s="161" t="s">
        <v>11041</v>
      </c>
      <c r="B2951" s="162" t="s">
        <v>11042</v>
      </c>
      <c r="C2951" s="161" t="s">
        <v>2576</v>
      </c>
      <c r="D2951" s="163">
        <v>1671.27</v>
      </c>
    </row>
    <row r="2952" spans="1:4" ht="9" customHeight="1" x14ac:dyDescent="0.3">
      <c r="A2952" s="161" t="s">
        <v>11043</v>
      </c>
      <c r="B2952" s="162" t="s">
        <v>11044</v>
      </c>
      <c r="C2952" s="161" t="s">
        <v>2576</v>
      </c>
      <c r="D2952" s="163">
        <v>1436.91</v>
      </c>
    </row>
    <row r="2953" spans="1:4" ht="9" customHeight="1" x14ac:dyDescent="0.3">
      <c r="A2953" s="161" t="s">
        <v>11045</v>
      </c>
      <c r="B2953" s="162" t="s">
        <v>11046</v>
      </c>
      <c r="C2953" s="161" t="s">
        <v>2576</v>
      </c>
      <c r="D2953" s="163">
        <v>1704.59</v>
      </c>
    </row>
    <row r="2954" spans="1:4" ht="9" customHeight="1" x14ac:dyDescent="0.3">
      <c r="A2954" s="161" t="s">
        <v>11047</v>
      </c>
      <c r="B2954" s="162" t="s">
        <v>11048</v>
      </c>
      <c r="C2954" s="161" t="s">
        <v>2576</v>
      </c>
      <c r="D2954" s="163">
        <v>1397.5</v>
      </c>
    </row>
    <row r="2955" spans="1:4" ht="9" customHeight="1" x14ac:dyDescent="0.3">
      <c r="A2955" s="161" t="s">
        <v>11049</v>
      </c>
      <c r="B2955" s="162" t="s">
        <v>11050</v>
      </c>
      <c r="C2955" s="161" t="s">
        <v>2576</v>
      </c>
      <c r="D2955" s="163">
        <v>1998.02</v>
      </c>
    </row>
    <row r="2956" spans="1:4" ht="9" customHeight="1" x14ac:dyDescent="0.3">
      <c r="A2956" s="161" t="s">
        <v>11051</v>
      </c>
      <c r="B2956" s="162" t="s">
        <v>11052</v>
      </c>
      <c r="C2956" s="161" t="s">
        <v>2576</v>
      </c>
      <c r="D2956" s="163">
        <v>1690.93</v>
      </c>
    </row>
    <row r="2957" spans="1:4" ht="9" customHeight="1" x14ac:dyDescent="0.3">
      <c r="A2957" s="161" t="s">
        <v>11053</v>
      </c>
      <c r="B2957" s="162" t="s">
        <v>11054</v>
      </c>
      <c r="C2957" s="161" t="s">
        <v>2576</v>
      </c>
      <c r="D2957" s="163">
        <v>2202.19</v>
      </c>
    </row>
    <row r="2958" spans="1:4" ht="9" customHeight="1" x14ac:dyDescent="0.3">
      <c r="A2958" s="161" t="s">
        <v>11055</v>
      </c>
      <c r="B2958" s="162" t="s">
        <v>11056</v>
      </c>
      <c r="C2958" s="161" t="s">
        <v>2576</v>
      </c>
      <c r="D2958" s="163">
        <v>1808.89</v>
      </c>
    </row>
    <row r="2959" spans="1:4" ht="18" customHeight="1" x14ac:dyDescent="0.3">
      <c r="A2959" s="161" t="s">
        <v>11057</v>
      </c>
      <c r="B2959" s="162" t="s">
        <v>11058</v>
      </c>
      <c r="C2959" s="161" t="s">
        <v>2576</v>
      </c>
      <c r="D2959" s="163">
        <v>2545.33</v>
      </c>
    </row>
    <row r="2960" spans="1:4" ht="18" customHeight="1" x14ac:dyDescent="0.3">
      <c r="A2960" s="161" t="s">
        <v>11059</v>
      </c>
      <c r="B2960" s="162" t="s">
        <v>11060</v>
      </c>
      <c r="C2960" s="161" t="s">
        <v>2576</v>
      </c>
      <c r="D2960" s="163">
        <v>2152.04</v>
      </c>
    </row>
    <row r="2961" spans="1:4" ht="18" customHeight="1" x14ac:dyDescent="0.3">
      <c r="A2961" s="161" t="s">
        <v>11061</v>
      </c>
      <c r="B2961" s="162" t="s">
        <v>11062</v>
      </c>
      <c r="C2961" s="161" t="s">
        <v>2576</v>
      </c>
      <c r="D2961" s="163">
        <v>2989.57</v>
      </c>
    </row>
    <row r="2962" spans="1:4" ht="18" customHeight="1" x14ac:dyDescent="0.3">
      <c r="A2962" s="161" t="s">
        <v>11063</v>
      </c>
      <c r="B2962" s="162" t="s">
        <v>11064</v>
      </c>
      <c r="C2962" s="161" t="s">
        <v>2576</v>
      </c>
      <c r="D2962" s="163">
        <v>2460.2399999999998</v>
      </c>
    </row>
    <row r="2963" spans="1:4" ht="18" customHeight="1" x14ac:dyDescent="0.3">
      <c r="A2963" s="161" t="s">
        <v>11065</v>
      </c>
      <c r="B2963" s="162" t="s">
        <v>11066</v>
      </c>
      <c r="C2963" s="161" t="s">
        <v>2576</v>
      </c>
      <c r="D2963" s="163">
        <v>3419.24</v>
      </c>
    </row>
    <row r="2964" spans="1:4" ht="18" customHeight="1" x14ac:dyDescent="0.3">
      <c r="A2964" s="161" t="s">
        <v>11067</v>
      </c>
      <c r="B2964" s="162" t="s">
        <v>11068</v>
      </c>
      <c r="C2964" s="161" t="s">
        <v>2576</v>
      </c>
      <c r="D2964" s="163">
        <v>2889.9</v>
      </c>
    </row>
    <row r="2965" spans="1:4" ht="18" customHeight="1" x14ac:dyDescent="0.3">
      <c r="A2965" s="161" t="s">
        <v>11069</v>
      </c>
      <c r="B2965" s="162" t="s">
        <v>11070</v>
      </c>
      <c r="C2965" s="161" t="s">
        <v>2576</v>
      </c>
      <c r="D2965" s="163">
        <v>257.93</v>
      </c>
    </row>
    <row r="2966" spans="1:4" ht="9" customHeight="1" x14ac:dyDescent="0.3">
      <c r="A2966" s="161" t="s">
        <v>11071</v>
      </c>
      <c r="B2966" s="162" t="s">
        <v>11072</v>
      </c>
      <c r="C2966" s="161" t="s">
        <v>2576</v>
      </c>
      <c r="D2966" s="163">
        <v>234.35</v>
      </c>
    </row>
    <row r="2967" spans="1:4" ht="9" customHeight="1" x14ac:dyDescent="0.3">
      <c r="A2967" s="161" t="s">
        <v>11073</v>
      </c>
      <c r="B2967" s="162" t="s">
        <v>11074</v>
      </c>
      <c r="C2967" s="161" t="s">
        <v>2576</v>
      </c>
      <c r="D2967" s="163">
        <v>157.5</v>
      </c>
    </row>
    <row r="2968" spans="1:4" ht="9" customHeight="1" x14ac:dyDescent="0.3">
      <c r="A2968" s="161" t="s">
        <v>11075</v>
      </c>
      <c r="B2968" s="162" t="s">
        <v>11076</v>
      </c>
      <c r="C2968" s="161" t="s">
        <v>2576</v>
      </c>
      <c r="D2968" s="163">
        <v>139.05000000000001</v>
      </c>
    </row>
    <row r="2969" spans="1:4" ht="9" customHeight="1" x14ac:dyDescent="0.3">
      <c r="A2969" s="161" t="s">
        <v>11077</v>
      </c>
      <c r="B2969" s="162" t="s">
        <v>11078</v>
      </c>
      <c r="C2969" s="161" t="s">
        <v>2576</v>
      </c>
      <c r="D2969" s="163">
        <v>224.6</v>
      </c>
    </row>
    <row r="2970" spans="1:4" ht="9" customHeight="1" x14ac:dyDescent="0.3">
      <c r="A2970" s="161" t="s">
        <v>11079</v>
      </c>
      <c r="B2970" s="162" t="s">
        <v>11080</v>
      </c>
      <c r="C2970" s="161" t="s">
        <v>2576</v>
      </c>
      <c r="D2970" s="163">
        <v>206.14</v>
      </c>
    </row>
    <row r="2971" spans="1:4" ht="9" customHeight="1" x14ac:dyDescent="0.3">
      <c r="A2971" s="161" t="s">
        <v>11081</v>
      </c>
      <c r="B2971" s="162" t="s">
        <v>11082</v>
      </c>
      <c r="C2971" s="161" t="s">
        <v>2576</v>
      </c>
      <c r="D2971" s="163">
        <v>685.05</v>
      </c>
    </row>
    <row r="2972" spans="1:4" ht="9" customHeight="1" x14ac:dyDescent="0.3">
      <c r="A2972" s="161" t="s">
        <v>11083</v>
      </c>
      <c r="B2972" s="162" t="s">
        <v>11084</v>
      </c>
      <c r="C2972" s="161" t="s">
        <v>2576</v>
      </c>
      <c r="D2972" s="163">
        <v>682.36</v>
      </c>
    </row>
    <row r="2973" spans="1:4" ht="9" customHeight="1" x14ac:dyDescent="0.3">
      <c r="A2973" s="161" t="s">
        <v>11085</v>
      </c>
      <c r="B2973" s="162" t="s">
        <v>11086</v>
      </c>
      <c r="C2973" s="161" t="s">
        <v>2576</v>
      </c>
      <c r="D2973" s="163">
        <v>515.54</v>
      </c>
    </row>
    <row r="2974" spans="1:4" ht="9" customHeight="1" x14ac:dyDescent="0.3">
      <c r="A2974" s="161" t="s">
        <v>11087</v>
      </c>
      <c r="B2974" s="162" t="s">
        <v>11088</v>
      </c>
      <c r="C2974" s="161" t="s">
        <v>2576</v>
      </c>
      <c r="D2974" s="163">
        <v>468.39</v>
      </c>
    </row>
    <row r="2975" spans="1:4" ht="9" customHeight="1" x14ac:dyDescent="0.3">
      <c r="A2975" s="161" t="s">
        <v>11089</v>
      </c>
      <c r="B2975" s="162" t="s">
        <v>11090</v>
      </c>
      <c r="C2975" s="161" t="s">
        <v>2576</v>
      </c>
      <c r="D2975" s="163">
        <v>650.62</v>
      </c>
    </row>
    <row r="2976" spans="1:4" ht="9" customHeight="1" x14ac:dyDescent="0.3">
      <c r="A2976" s="161" t="s">
        <v>11091</v>
      </c>
      <c r="B2976" s="162" t="s">
        <v>11092</v>
      </c>
      <c r="C2976" s="161" t="s">
        <v>2576</v>
      </c>
      <c r="D2976" s="163">
        <v>603.48</v>
      </c>
    </row>
    <row r="2977" spans="1:4" ht="9" customHeight="1" x14ac:dyDescent="0.3">
      <c r="A2977" s="161" t="s">
        <v>11093</v>
      </c>
      <c r="B2977" s="162" t="s">
        <v>11094</v>
      </c>
      <c r="C2977" s="161" t="s">
        <v>2576</v>
      </c>
      <c r="D2977" s="163">
        <v>582.72</v>
      </c>
    </row>
    <row r="2978" spans="1:4" ht="9" customHeight="1" x14ac:dyDescent="0.3">
      <c r="A2978" s="161" t="s">
        <v>11095</v>
      </c>
      <c r="B2978" s="162" t="s">
        <v>11096</v>
      </c>
      <c r="C2978" s="161" t="s">
        <v>2576</v>
      </c>
      <c r="D2978" s="163">
        <v>526.15</v>
      </c>
    </row>
    <row r="2979" spans="1:4" ht="9" customHeight="1" x14ac:dyDescent="0.3">
      <c r="A2979" s="161" t="s">
        <v>11097</v>
      </c>
      <c r="B2979" s="162" t="s">
        <v>11098</v>
      </c>
      <c r="C2979" s="161" t="s">
        <v>2576</v>
      </c>
      <c r="D2979" s="163">
        <v>725.09</v>
      </c>
    </row>
    <row r="2980" spans="1:4" ht="9" customHeight="1" x14ac:dyDescent="0.3">
      <c r="A2980" s="161" t="s">
        <v>11099</v>
      </c>
      <c r="B2980" s="162" t="s">
        <v>11100</v>
      </c>
      <c r="C2980" s="161" t="s">
        <v>2576</v>
      </c>
      <c r="D2980" s="163">
        <v>668.52</v>
      </c>
    </row>
    <row r="2981" spans="1:4" ht="9" customHeight="1" x14ac:dyDescent="0.3">
      <c r="A2981" s="161" t="s">
        <v>11101</v>
      </c>
      <c r="B2981" s="162" t="s">
        <v>11102</v>
      </c>
      <c r="C2981" s="161" t="s">
        <v>172</v>
      </c>
      <c r="D2981" s="163">
        <v>377.38</v>
      </c>
    </row>
    <row r="2982" spans="1:4" ht="9" customHeight="1" x14ac:dyDescent="0.3">
      <c r="A2982" s="161" t="s">
        <v>11103</v>
      </c>
      <c r="B2982" s="162" t="s">
        <v>11104</v>
      </c>
      <c r="C2982" s="161" t="s">
        <v>172</v>
      </c>
      <c r="D2982" s="163">
        <v>451.79</v>
      </c>
    </row>
    <row r="2983" spans="1:4" ht="9" customHeight="1" x14ac:dyDescent="0.3">
      <c r="A2983" s="161" t="s">
        <v>11105</v>
      </c>
      <c r="B2983" s="162" t="s">
        <v>11106</v>
      </c>
      <c r="C2983" s="161" t="s">
        <v>172</v>
      </c>
      <c r="D2983" s="163">
        <v>387.18</v>
      </c>
    </row>
    <row r="2984" spans="1:4" ht="9" customHeight="1" x14ac:dyDescent="0.3">
      <c r="A2984" s="161" t="s">
        <v>11107</v>
      </c>
      <c r="B2984" s="162" t="s">
        <v>11108</v>
      </c>
      <c r="C2984" s="161" t="s">
        <v>172</v>
      </c>
      <c r="D2984" s="163">
        <v>465.14</v>
      </c>
    </row>
    <row r="2985" spans="1:4" ht="9" customHeight="1" x14ac:dyDescent="0.3">
      <c r="A2985" s="161" t="s">
        <v>11109</v>
      </c>
      <c r="B2985" s="162" t="s">
        <v>11110</v>
      </c>
      <c r="C2985" s="161" t="s">
        <v>172</v>
      </c>
      <c r="D2985" s="163">
        <v>1193.49</v>
      </c>
    </row>
    <row r="2986" spans="1:4" ht="9" customHeight="1" x14ac:dyDescent="0.3">
      <c r="A2986" s="161" t="s">
        <v>11111</v>
      </c>
      <c r="B2986" s="162" t="s">
        <v>11112</v>
      </c>
      <c r="C2986" s="161" t="s">
        <v>172</v>
      </c>
      <c r="D2986" s="163">
        <v>1429.04</v>
      </c>
    </row>
    <row r="2987" spans="1:4" ht="9" customHeight="1" x14ac:dyDescent="0.3">
      <c r="A2987" s="161" t="s">
        <v>11113</v>
      </c>
      <c r="B2987" s="162" t="s">
        <v>11114</v>
      </c>
      <c r="C2987" s="161" t="s">
        <v>172</v>
      </c>
      <c r="D2987" s="163">
        <v>1674.92</v>
      </c>
    </row>
    <row r="2988" spans="1:4" ht="9" customHeight="1" x14ac:dyDescent="0.3">
      <c r="A2988" s="161" t="s">
        <v>11115</v>
      </c>
      <c r="B2988" s="162" t="s">
        <v>11116</v>
      </c>
      <c r="C2988" s="161" t="s">
        <v>172</v>
      </c>
      <c r="D2988" s="163">
        <v>2041.2</v>
      </c>
    </row>
    <row r="2989" spans="1:4" ht="9" customHeight="1" x14ac:dyDescent="0.3">
      <c r="A2989" s="161" t="s">
        <v>11117</v>
      </c>
      <c r="B2989" s="162" t="s">
        <v>11118</v>
      </c>
      <c r="C2989" s="161" t="s">
        <v>172</v>
      </c>
      <c r="D2989" s="163">
        <v>2227.8200000000002</v>
      </c>
    </row>
    <row r="2990" spans="1:4" ht="9" customHeight="1" x14ac:dyDescent="0.3">
      <c r="A2990" s="161" t="s">
        <v>11119</v>
      </c>
      <c r="B2990" s="162" t="s">
        <v>11120</v>
      </c>
      <c r="C2990" s="161" t="s">
        <v>172</v>
      </c>
      <c r="D2990" s="163">
        <v>2752.55</v>
      </c>
    </row>
    <row r="2991" spans="1:4" ht="9" customHeight="1" x14ac:dyDescent="0.3">
      <c r="A2991" s="161" t="s">
        <v>11121</v>
      </c>
      <c r="B2991" s="162" t="s">
        <v>11122</v>
      </c>
      <c r="C2991" s="161" t="s">
        <v>172</v>
      </c>
      <c r="D2991" s="163">
        <v>2817.99</v>
      </c>
    </row>
    <row r="2992" spans="1:4" ht="9" customHeight="1" x14ac:dyDescent="0.3">
      <c r="A2992" s="161" t="s">
        <v>11123</v>
      </c>
      <c r="B2992" s="162" t="s">
        <v>11124</v>
      </c>
      <c r="C2992" s="161" t="s">
        <v>172</v>
      </c>
      <c r="D2992" s="163">
        <v>3518.24</v>
      </c>
    </row>
    <row r="2993" spans="1:4" ht="9" customHeight="1" x14ac:dyDescent="0.3">
      <c r="A2993" s="161" t="s">
        <v>11125</v>
      </c>
      <c r="B2993" s="162" t="s">
        <v>11126</v>
      </c>
      <c r="C2993" s="161" t="s">
        <v>172</v>
      </c>
      <c r="D2993" s="163">
        <v>3952.84</v>
      </c>
    </row>
    <row r="2994" spans="1:4" ht="9" customHeight="1" x14ac:dyDescent="0.3">
      <c r="A2994" s="161" t="s">
        <v>11127</v>
      </c>
      <c r="B2994" s="162" t="s">
        <v>11128</v>
      </c>
      <c r="C2994" s="161" t="s">
        <v>172</v>
      </c>
      <c r="D2994" s="163">
        <v>5014.6099999999997</v>
      </c>
    </row>
    <row r="2995" spans="1:4" ht="9" customHeight="1" x14ac:dyDescent="0.3">
      <c r="A2995" s="161" t="s">
        <v>11129</v>
      </c>
      <c r="B2995" s="162" t="s">
        <v>11130</v>
      </c>
      <c r="C2995" s="161" t="s">
        <v>172</v>
      </c>
      <c r="D2995" s="163">
        <v>2851.91</v>
      </c>
    </row>
    <row r="2996" spans="1:4" ht="9" customHeight="1" x14ac:dyDescent="0.3">
      <c r="A2996" s="161" t="s">
        <v>11131</v>
      </c>
      <c r="B2996" s="162" t="s">
        <v>11132</v>
      </c>
      <c r="C2996" s="161" t="s">
        <v>172</v>
      </c>
      <c r="D2996" s="163">
        <v>3573.62</v>
      </c>
    </row>
    <row r="2997" spans="1:4" ht="9" customHeight="1" x14ac:dyDescent="0.3">
      <c r="A2997" s="161" t="s">
        <v>11133</v>
      </c>
      <c r="B2997" s="162" t="s">
        <v>11134</v>
      </c>
      <c r="C2997" s="161" t="s">
        <v>172</v>
      </c>
      <c r="D2997" s="163">
        <v>3650.52</v>
      </c>
    </row>
    <row r="2998" spans="1:4" ht="9" customHeight="1" x14ac:dyDescent="0.3">
      <c r="A2998" s="161" t="s">
        <v>11135</v>
      </c>
      <c r="B2998" s="162" t="s">
        <v>11136</v>
      </c>
      <c r="C2998" s="161" t="s">
        <v>172</v>
      </c>
      <c r="D2998" s="163">
        <v>4622.93</v>
      </c>
    </row>
    <row r="2999" spans="1:4" ht="9" customHeight="1" x14ac:dyDescent="0.3">
      <c r="A2999" s="161" t="s">
        <v>11137</v>
      </c>
      <c r="B2999" s="162" t="s">
        <v>11138</v>
      </c>
      <c r="C2999" s="161" t="s">
        <v>172</v>
      </c>
      <c r="D2999" s="163">
        <v>5080.01</v>
      </c>
    </row>
    <row r="3000" spans="1:4" ht="9" customHeight="1" x14ac:dyDescent="0.3">
      <c r="A3000" s="161" t="s">
        <v>11139</v>
      </c>
      <c r="B3000" s="162" t="s">
        <v>11140</v>
      </c>
      <c r="C3000" s="161" t="s">
        <v>172</v>
      </c>
      <c r="D3000" s="163">
        <v>6520.72</v>
      </c>
    </row>
    <row r="3001" spans="1:4" ht="9" customHeight="1" x14ac:dyDescent="0.3">
      <c r="A3001" s="161" t="s">
        <v>11141</v>
      </c>
      <c r="B3001" s="162" t="s">
        <v>11142</v>
      </c>
      <c r="C3001" s="161" t="s">
        <v>172</v>
      </c>
      <c r="D3001" s="163">
        <v>3479.74</v>
      </c>
    </row>
    <row r="3002" spans="1:4" ht="9" customHeight="1" x14ac:dyDescent="0.3">
      <c r="A3002" s="161" t="s">
        <v>11143</v>
      </c>
      <c r="B3002" s="162" t="s">
        <v>11144</v>
      </c>
      <c r="C3002" s="161" t="s">
        <v>172</v>
      </c>
      <c r="D3002" s="163">
        <v>4400.6400000000003</v>
      </c>
    </row>
    <row r="3003" spans="1:4" ht="9" customHeight="1" x14ac:dyDescent="0.3">
      <c r="A3003" s="161" t="s">
        <v>11145</v>
      </c>
      <c r="B3003" s="162" t="s">
        <v>11146</v>
      </c>
      <c r="C3003" s="161" t="s">
        <v>172</v>
      </c>
      <c r="D3003" s="163">
        <v>4483</v>
      </c>
    </row>
    <row r="3004" spans="1:4" ht="9" customHeight="1" x14ac:dyDescent="0.3">
      <c r="A3004" s="161" t="s">
        <v>11147</v>
      </c>
      <c r="B3004" s="162" t="s">
        <v>11148</v>
      </c>
      <c r="C3004" s="161" t="s">
        <v>172</v>
      </c>
      <c r="D3004" s="163">
        <v>5728.43</v>
      </c>
    </row>
    <row r="3005" spans="1:4" ht="9" customHeight="1" x14ac:dyDescent="0.3">
      <c r="A3005" s="161" t="s">
        <v>11149</v>
      </c>
      <c r="B3005" s="162" t="s">
        <v>11150</v>
      </c>
      <c r="C3005" s="161" t="s">
        <v>172</v>
      </c>
      <c r="D3005" s="163">
        <v>6575.05</v>
      </c>
    </row>
    <row r="3006" spans="1:4" ht="9" customHeight="1" x14ac:dyDescent="0.3">
      <c r="A3006" s="161" t="s">
        <v>11151</v>
      </c>
      <c r="B3006" s="162" t="s">
        <v>11152</v>
      </c>
      <c r="C3006" s="161" t="s">
        <v>172</v>
      </c>
      <c r="D3006" s="163">
        <v>8518.7199999999993</v>
      </c>
    </row>
    <row r="3007" spans="1:4" ht="9" customHeight="1" x14ac:dyDescent="0.3">
      <c r="A3007" s="161" t="s">
        <v>11153</v>
      </c>
      <c r="B3007" s="162" t="s">
        <v>11154</v>
      </c>
      <c r="C3007" s="161" t="s">
        <v>172</v>
      </c>
      <c r="D3007" s="163">
        <v>532.52</v>
      </c>
    </row>
    <row r="3008" spans="1:4" ht="9" customHeight="1" x14ac:dyDescent="0.3">
      <c r="A3008" s="161" t="s">
        <v>11155</v>
      </c>
      <c r="B3008" s="162" t="s">
        <v>11156</v>
      </c>
      <c r="C3008" s="161" t="s">
        <v>172</v>
      </c>
      <c r="D3008" s="163">
        <v>482.69</v>
      </c>
    </row>
    <row r="3009" spans="1:4" ht="9" customHeight="1" x14ac:dyDescent="0.3">
      <c r="A3009" s="161" t="s">
        <v>11157</v>
      </c>
      <c r="B3009" s="162" t="s">
        <v>11158</v>
      </c>
      <c r="C3009" s="161" t="s">
        <v>172</v>
      </c>
      <c r="D3009" s="163">
        <v>219.84</v>
      </c>
    </row>
    <row r="3010" spans="1:4" ht="9" customHeight="1" x14ac:dyDescent="0.3">
      <c r="A3010" s="161" t="s">
        <v>11159</v>
      </c>
      <c r="B3010" s="162" t="s">
        <v>11160</v>
      </c>
      <c r="C3010" s="161" t="s">
        <v>172</v>
      </c>
      <c r="D3010" s="163">
        <v>152.06</v>
      </c>
    </row>
    <row r="3011" spans="1:4" ht="9" customHeight="1" x14ac:dyDescent="0.3">
      <c r="A3011" s="161" t="s">
        <v>11161</v>
      </c>
      <c r="B3011" s="162" t="s">
        <v>11162</v>
      </c>
      <c r="C3011" s="161" t="s">
        <v>172</v>
      </c>
      <c r="D3011" s="163">
        <v>260.97000000000003</v>
      </c>
    </row>
    <row r="3012" spans="1:4" ht="9" customHeight="1" x14ac:dyDescent="0.3">
      <c r="A3012" s="161" t="s">
        <v>11163</v>
      </c>
      <c r="B3012" s="162" t="s">
        <v>11164</v>
      </c>
      <c r="C3012" s="161" t="s">
        <v>172</v>
      </c>
      <c r="D3012" s="163">
        <v>180.49</v>
      </c>
    </row>
    <row r="3013" spans="1:4" ht="9" customHeight="1" x14ac:dyDescent="0.3">
      <c r="A3013" s="161" t="s">
        <v>11165</v>
      </c>
      <c r="B3013" s="162" t="s">
        <v>11166</v>
      </c>
      <c r="C3013" s="161" t="s">
        <v>172</v>
      </c>
      <c r="D3013" s="163">
        <v>311.55</v>
      </c>
    </row>
    <row r="3014" spans="1:4" ht="9" customHeight="1" x14ac:dyDescent="0.3">
      <c r="A3014" s="161" t="s">
        <v>11167</v>
      </c>
      <c r="B3014" s="162" t="s">
        <v>11168</v>
      </c>
      <c r="C3014" s="161" t="s">
        <v>172</v>
      </c>
      <c r="D3014" s="163">
        <v>215.54</v>
      </c>
    </row>
    <row r="3015" spans="1:4" ht="9" customHeight="1" x14ac:dyDescent="0.3">
      <c r="A3015" s="161" t="s">
        <v>11169</v>
      </c>
      <c r="B3015" s="162" t="s">
        <v>11170</v>
      </c>
      <c r="C3015" s="161" t="s">
        <v>172</v>
      </c>
      <c r="D3015" s="163">
        <v>384.36</v>
      </c>
    </row>
    <row r="3016" spans="1:4" ht="9" customHeight="1" x14ac:dyDescent="0.3">
      <c r="A3016" s="161" t="s">
        <v>11171</v>
      </c>
      <c r="B3016" s="162" t="s">
        <v>11172</v>
      </c>
      <c r="C3016" s="161" t="s">
        <v>172</v>
      </c>
      <c r="D3016" s="163">
        <v>265.76</v>
      </c>
    </row>
    <row r="3017" spans="1:4" ht="9" customHeight="1" x14ac:dyDescent="0.3">
      <c r="A3017" s="161" t="s">
        <v>11173</v>
      </c>
      <c r="B3017" s="162" t="s">
        <v>11174</v>
      </c>
      <c r="C3017" s="161" t="s">
        <v>2576</v>
      </c>
      <c r="D3017" s="163">
        <v>29.61</v>
      </c>
    </row>
    <row r="3018" spans="1:4" ht="9" customHeight="1" x14ac:dyDescent="0.3">
      <c r="A3018" s="161" t="s">
        <v>11175</v>
      </c>
      <c r="B3018" s="162" t="s">
        <v>11176</v>
      </c>
      <c r="C3018" s="161" t="s">
        <v>2576</v>
      </c>
      <c r="D3018" s="163">
        <v>61.72</v>
      </c>
    </row>
    <row r="3019" spans="1:4" ht="9" customHeight="1" x14ac:dyDescent="0.3">
      <c r="A3019" s="161" t="s">
        <v>11177</v>
      </c>
      <c r="B3019" s="162" t="s">
        <v>11178</v>
      </c>
      <c r="C3019" s="161" t="s">
        <v>2576</v>
      </c>
      <c r="D3019" s="163">
        <v>92.82</v>
      </c>
    </row>
    <row r="3020" spans="1:4" ht="9" customHeight="1" x14ac:dyDescent="0.3">
      <c r="A3020" s="161" t="s">
        <v>11179</v>
      </c>
      <c r="B3020" s="162" t="s">
        <v>11180</v>
      </c>
      <c r="C3020" s="161" t="s">
        <v>2576</v>
      </c>
      <c r="D3020" s="163">
        <v>93.77</v>
      </c>
    </row>
    <row r="3021" spans="1:4" ht="9" customHeight="1" x14ac:dyDescent="0.3">
      <c r="A3021" s="161" t="s">
        <v>11181</v>
      </c>
      <c r="B3021" s="162" t="s">
        <v>11182</v>
      </c>
      <c r="C3021" s="161" t="s">
        <v>2576</v>
      </c>
      <c r="D3021" s="163">
        <v>80.66</v>
      </c>
    </row>
    <row r="3022" spans="1:4" ht="9" customHeight="1" x14ac:dyDescent="0.3">
      <c r="A3022" s="161" t="s">
        <v>11183</v>
      </c>
      <c r="B3022" s="162" t="s">
        <v>11184</v>
      </c>
      <c r="C3022" s="161" t="s">
        <v>2576</v>
      </c>
      <c r="D3022" s="163">
        <v>147.38</v>
      </c>
    </row>
    <row r="3023" spans="1:4" ht="9" customHeight="1" x14ac:dyDescent="0.3">
      <c r="A3023" s="161" t="s">
        <v>11185</v>
      </c>
      <c r="B3023" s="162" t="s">
        <v>11186</v>
      </c>
      <c r="C3023" s="161" t="s">
        <v>2576</v>
      </c>
      <c r="D3023" s="163">
        <v>116.53</v>
      </c>
    </row>
    <row r="3024" spans="1:4" ht="9" customHeight="1" x14ac:dyDescent="0.3">
      <c r="A3024" s="161" t="s">
        <v>11187</v>
      </c>
      <c r="B3024" s="162" t="s">
        <v>11188</v>
      </c>
      <c r="C3024" s="161" t="s">
        <v>2576</v>
      </c>
      <c r="D3024" s="163">
        <v>30.31</v>
      </c>
    </row>
    <row r="3025" spans="1:4" ht="9" customHeight="1" x14ac:dyDescent="0.3">
      <c r="A3025" s="161" t="s">
        <v>11189</v>
      </c>
      <c r="B3025" s="162" t="s">
        <v>11190</v>
      </c>
      <c r="C3025" s="161" t="s">
        <v>2576</v>
      </c>
      <c r="D3025" s="163">
        <v>35.700000000000003</v>
      </c>
    </row>
    <row r="3026" spans="1:4" ht="9" customHeight="1" x14ac:dyDescent="0.3">
      <c r="A3026" s="161" t="s">
        <v>11191</v>
      </c>
      <c r="B3026" s="162" t="s">
        <v>11192</v>
      </c>
      <c r="C3026" s="161" t="s">
        <v>2576</v>
      </c>
      <c r="D3026" s="163">
        <v>46.47</v>
      </c>
    </row>
    <row r="3027" spans="1:4" ht="9" customHeight="1" x14ac:dyDescent="0.3">
      <c r="A3027" s="161" t="s">
        <v>11193</v>
      </c>
      <c r="B3027" s="162" t="s">
        <v>11194</v>
      </c>
      <c r="C3027" s="161" t="s">
        <v>2576</v>
      </c>
      <c r="D3027" s="163">
        <v>59.92</v>
      </c>
    </row>
    <row r="3028" spans="1:4" ht="9" customHeight="1" x14ac:dyDescent="0.3">
      <c r="A3028" s="161" t="s">
        <v>11195</v>
      </c>
      <c r="B3028" s="162" t="s">
        <v>11196</v>
      </c>
      <c r="C3028" s="161" t="s">
        <v>2576</v>
      </c>
      <c r="D3028" s="163">
        <v>325.82</v>
      </c>
    </row>
    <row r="3029" spans="1:4" ht="9" customHeight="1" x14ac:dyDescent="0.3">
      <c r="A3029" s="161" t="s">
        <v>11197</v>
      </c>
      <c r="B3029" s="162" t="s">
        <v>11198</v>
      </c>
      <c r="C3029" s="161" t="s">
        <v>2576</v>
      </c>
      <c r="D3029" s="163">
        <v>110.21</v>
      </c>
    </row>
    <row r="3030" spans="1:4" ht="9" customHeight="1" x14ac:dyDescent="0.3">
      <c r="A3030" s="161" t="s">
        <v>11199</v>
      </c>
      <c r="B3030" s="162" t="s">
        <v>11200</v>
      </c>
      <c r="C3030" s="161" t="s">
        <v>2576</v>
      </c>
      <c r="D3030" s="163">
        <v>96.42</v>
      </c>
    </row>
    <row r="3031" spans="1:4" ht="9" customHeight="1" x14ac:dyDescent="0.3">
      <c r="A3031" s="161" t="s">
        <v>11201</v>
      </c>
      <c r="B3031" s="162" t="s">
        <v>11202</v>
      </c>
      <c r="C3031" s="161" t="s">
        <v>2576</v>
      </c>
      <c r="D3031" s="163">
        <v>114.1</v>
      </c>
    </row>
    <row r="3032" spans="1:4" ht="9" customHeight="1" x14ac:dyDescent="0.3">
      <c r="A3032" s="161" t="s">
        <v>11203</v>
      </c>
      <c r="B3032" s="162" t="s">
        <v>11204</v>
      </c>
      <c r="C3032" s="161" t="s">
        <v>2576</v>
      </c>
      <c r="D3032" s="163">
        <v>103.38</v>
      </c>
    </row>
    <row r="3033" spans="1:4" ht="9" customHeight="1" x14ac:dyDescent="0.3">
      <c r="A3033" s="161" t="s">
        <v>11205</v>
      </c>
      <c r="B3033" s="162" t="s">
        <v>11206</v>
      </c>
      <c r="C3033" s="161" t="s">
        <v>2576</v>
      </c>
      <c r="D3033" s="163">
        <v>124.86</v>
      </c>
    </row>
    <row r="3034" spans="1:4" ht="9" customHeight="1" x14ac:dyDescent="0.3">
      <c r="A3034" s="161" t="s">
        <v>11207</v>
      </c>
      <c r="B3034" s="162" t="s">
        <v>11208</v>
      </c>
      <c r="C3034" s="161" t="s">
        <v>2576</v>
      </c>
      <c r="D3034" s="163">
        <v>111.07</v>
      </c>
    </row>
    <row r="3035" spans="1:4" ht="9" customHeight="1" x14ac:dyDescent="0.3">
      <c r="A3035" s="161" t="s">
        <v>11209</v>
      </c>
      <c r="B3035" s="162" t="s">
        <v>11210</v>
      </c>
      <c r="C3035" s="161" t="s">
        <v>2576</v>
      </c>
      <c r="D3035" s="163">
        <v>128.75</v>
      </c>
    </row>
    <row r="3036" spans="1:4" ht="9" customHeight="1" x14ac:dyDescent="0.3">
      <c r="A3036" s="161" t="s">
        <v>11211</v>
      </c>
      <c r="B3036" s="162" t="s">
        <v>11212</v>
      </c>
      <c r="C3036" s="161" t="s">
        <v>2576</v>
      </c>
      <c r="D3036" s="163">
        <v>118.03</v>
      </c>
    </row>
    <row r="3037" spans="1:4" ht="9" customHeight="1" x14ac:dyDescent="0.3">
      <c r="A3037" s="161" t="s">
        <v>11213</v>
      </c>
      <c r="B3037" s="162" t="s">
        <v>11214</v>
      </c>
      <c r="C3037" s="161" t="s">
        <v>2576</v>
      </c>
      <c r="D3037" s="163">
        <v>81.93</v>
      </c>
    </row>
    <row r="3038" spans="1:4" ht="9" customHeight="1" x14ac:dyDescent="0.3">
      <c r="A3038" s="161" t="s">
        <v>11215</v>
      </c>
      <c r="B3038" s="162" t="s">
        <v>11216</v>
      </c>
      <c r="C3038" s="161" t="s">
        <v>2576</v>
      </c>
      <c r="D3038" s="163">
        <v>66.61</v>
      </c>
    </row>
    <row r="3039" spans="1:4" ht="9" customHeight="1" x14ac:dyDescent="0.3">
      <c r="A3039" s="161" t="s">
        <v>11217</v>
      </c>
      <c r="B3039" s="162" t="s">
        <v>11218</v>
      </c>
      <c r="C3039" s="161" t="s">
        <v>2576</v>
      </c>
      <c r="D3039" s="163">
        <v>67.28</v>
      </c>
    </row>
    <row r="3040" spans="1:4" ht="9" customHeight="1" x14ac:dyDescent="0.3">
      <c r="A3040" s="161" t="s">
        <v>11219</v>
      </c>
      <c r="B3040" s="162" t="s">
        <v>11220</v>
      </c>
      <c r="C3040" s="161" t="s">
        <v>2576</v>
      </c>
      <c r="D3040" s="163">
        <v>51.96</v>
      </c>
    </row>
    <row r="3041" spans="1:4" ht="9" customHeight="1" x14ac:dyDescent="0.3">
      <c r="A3041" s="161" t="s">
        <v>11221</v>
      </c>
      <c r="B3041" s="162" t="s">
        <v>11222</v>
      </c>
      <c r="C3041" s="161" t="s">
        <v>2576</v>
      </c>
      <c r="D3041" s="163">
        <v>108.96</v>
      </c>
    </row>
    <row r="3042" spans="1:4" ht="9" customHeight="1" x14ac:dyDescent="0.3">
      <c r="A3042" s="161" t="s">
        <v>11223</v>
      </c>
      <c r="B3042" s="162" t="s">
        <v>11224</v>
      </c>
      <c r="C3042" s="161" t="s">
        <v>2576</v>
      </c>
      <c r="D3042" s="163">
        <v>90.25</v>
      </c>
    </row>
    <row r="3043" spans="1:4" ht="9" customHeight="1" x14ac:dyDescent="0.3">
      <c r="A3043" s="161" t="s">
        <v>11225</v>
      </c>
      <c r="B3043" s="162" t="s">
        <v>11226</v>
      </c>
      <c r="C3043" s="161" t="s">
        <v>2576</v>
      </c>
      <c r="D3043" s="163">
        <v>126</v>
      </c>
    </row>
    <row r="3044" spans="1:4" ht="9" customHeight="1" x14ac:dyDescent="0.3">
      <c r="A3044" s="161" t="s">
        <v>11227</v>
      </c>
      <c r="B3044" s="162" t="s">
        <v>11228</v>
      </c>
      <c r="C3044" s="161" t="s">
        <v>2576</v>
      </c>
      <c r="D3044" s="163">
        <v>64.97</v>
      </c>
    </row>
    <row r="3045" spans="1:4" ht="9" customHeight="1" x14ac:dyDescent="0.3">
      <c r="A3045" s="161" t="s">
        <v>11229</v>
      </c>
      <c r="B3045" s="162" t="s">
        <v>11230</v>
      </c>
      <c r="C3045" s="161" t="s">
        <v>2576</v>
      </c>
      <c r="D3045" s="163">
        <v>133.44</v>
      </c>
    </row>
    <row r="3046" spans="1:4" ht="9" customHeight="1" x14ac:dyDescent="0.3">
      <c r="A3046" s="161" t="s">
        <v>11231</v>
      </c>
      <c r="B3046" s="162" t="s">
        <v>11232</v>
      </c>
      <c r="C3046" s="161" t="s">
        <v>2576</v>
      </c>
      <c r="D3046" s="163">
        <v>62.87</v>
      </c>
    </row>
    <row r="3047" spans="1:4" ht="9" customHeight="1" x14ac:dyDescent="0.3">
      <c r="A3047" s="161" t="s">
        <v>11233</v>
      </c>
      <c r="B3047" s="162" t="s">
        <v>11234</v>
      </c>
      <c r="C3047" s="161" t="s">
        <v>2576</v>
      </c>
      <c r="D3047" s="163">
        <v>201.75</v>
      </c>
    </row>
    <row r="3048" spans="1:4" ht="9" customHeight="1" x14ac:dyDescent="0.3">
      <c r="A3048" s="161" t="s">
        <v>11235</v>
      </c>
      <c r="B3048" s="162" t="s">
        <v>11236</v>
      </c>
      <c r="C3048" s="161" t="s">
        <v>2576</v>
      </c>
      <c r="D3048" s="163">
        <v>118.35</v>
      </c>
    </row>
    <row r="3049" spans="1:4" ht="9" customHeight="1" x14ac:dyDescent="0.3">
      <c r="A3049" s="161" t="s">
        <v>11237</v>
      </c>
      <c r="B3049" s="162" t="s">
        <v>11238</v>
      </c>
      <c r="C3049" s="161" t="s">
        <v>2576</v>
      </c>
      <c r="D3049" s="163">
        <v>178.28</v>
      </c>
    </row>
    <row r="3050" spans="1:4" ht="9" customHeight="1" x14ac:dyDescent="0.3">
      <c r="A3050" s="161" t="s">
        <v>11239</v>
      </c>
      <c r="B3050" s="162" t="s">
        <v>11240</v>
      </c>
      <c r="C3050" s="161" t="s">
        <v>2576</v>
      </c>
      <c r="D3050" s="163">
        <v>116.67</v>
      </c>
    </row>
    <row r="3051" spans="1:4" ht="9" customHeight="1" x14ac:dyDescent="0.3">
      <c r="A3051" s="161" t="s">
        <v>11241</v>
      </c>
      <c r="B3051" s="162" t="s">
        <v>11242</v>
      </c>
      <c r="C3051" s="161" t="s">
        <v>2576</v>
      </c>
      <c r="D3051" s="163">
        <v>212.72</v>
      </c>
    </row>
    <row r="3052" spans="1:4" ht="9" customHeight="1" x14ac:dyDescent="0.3">
      <c r="A3052" s="161" t="s">
        <v>11243</v>
      </c>
      <c r="B3052" s="162" t="s">
        <v>11244</v>
      </c>
      <c r="C3052" s="161" t="s">
        <v>2576</v>
      </c>
      <c r="D3052" s="163">
        <v>115.03</v>
      </c>
    </row>
    <row r="3053" spans="1:4" ht="9" customHeight="1" x14ac:dyDescent="0.3">
      <c r="A3053" s="161" t="s">
        <v>11245</v>
      </c>
      <c r="B3053" s="162" t="s">
        <v>11246</v>
      </c>
      <c r="C3053" s="161" t="s">
        <v>2576</v>
      </c>
      <c r="D3053" s="163">
        <v>185.96</v>
      </c>
    </row>
    <row r="3054" spans="1:4" ht="9" customHeight="1" x14ac:dyDescent="0.3">
      <c r="A3054" s="161" t="s">
        <v>11247</v>
      </c>
      <c r="B3054" s="162" t="s">
        <v>11248</v>
      </c>
      <c r="C3054" s="161" t="s">
        <v>2576</v>
      </c>
      <c r="D3054" s="163">
        <v>114.34</v>
      </c>
    </row>
    <row r="3055" spans="1:4" ht="9" customHeight="1" x14ac:dyDescent="0.3">
      <c r="A3055" s="161" t="s">
        <v>11249</v>
      </c>
      <c r="B3055" s="162" t="s">
        <v>11250</v>
      </c>
      <c r="C3055" s="161" t="s">
        <v>2576</v>
      </c>
      <c r="D3055" s="163">
        <v>132.72</v>
      </c>
    </row>
    <row r="3056" spans="1:4" ht="9" customHeight="1" x14ac:dyDescent="0.3">
      <c r="A3056" s="161" t="s">
        <v>11251</v>
      </c>
      <c r="B3056" s="162" t="s">
        <v>11252</v>
      </c>
      <c r="C3056" s="161" t="s">
        <v>2576</v>
      </c>
      <c r="D3056" s="163">
        <v>85.23</v>
      </c>
    </row>
    <row r="3057" spans="1:4" ht="9" customHeight="1" x14ac:dyDescent="0.3">
      <c r="A3057" s="161" t="s">
        <v>11253</v>
      </c>
      <c r="B3057" s="162" t="s">
        <v>11254</v>
      </c>
      <c r="C3057" s="161" t="s">
        <v>2576</v>
      </c>
      <c r="D3057" s="163">
        <v>149.57</v>
      </c>
    </row>
    <row r="3058" spans="1:4" ht="9" customHeight="1" x14ac:dyDescent="0.3">
      <c r="A3058" s="161" t="s">
        <v>11255</v>
      </c>
      <c r="B3058" s="162" t="s">
        <v>11256</v>
      </c>
      <c r="C3058" s="161" t="s">
        <v>2576</v>
      </c>
      <c r="D3058" s="163">
        <v>92.12</v>
      </c>
    </row>
    <row r="3059" spans="1:4" ht="9" customHeight="1" x14ac:dyDescent="0.3">
      <c r="A3059" s="161" t="s">
        <v>11257</v>
      </c>
      <c r="B3059" s="162" t="s">
        <v>11258</v>
      </c>
      <c r="C3059" s="161" t="s">
        <v>2576</v>
      </c>
      <c r="D3059" s="163">
        <v>175.42</v>
      </c>
    </row>
    <row r="3060" spans="1:4" ht="9" customHeight="1" x14ac:dyDescent="0.3">
      <c r="A3060" s="161" t="s">
        <v>11259</v>
      </c>
      <c r="B3060" s="162" t="s">
        <v>11260</v>
      </c>
      <c r="C3060" s="161" t="s">
        <v>2576</v>
      </c>
      <c r="D3060" s="163">
        <v>129.46</v>
      </c>
    </row>
    <row r="3061" spans="1:4" ht="9" customHeight="1" x14ac:dyDescent="0.3">
      <c r="A3061" s="161" t="s">
        <v>11261</v>
      </c>
      <c r="B3061" s="162" t="s">
        <v>11262</v>
      </c>
      <c r="C3061" s="161" t="s">
        <v>2576</v>
      </c>
      <c r="D3061" s="163">
        <v>166.52</v>
      </c>
    </row>
    <row r="3062" spans="1:4" ht="9" customHeight="1" x14ac:dyDescent="0.3">
      <c r="A3062" s="161" t="s">
        <v>11263</v>
      </c>
      <c r="B3062" s="162" t="s">
        <v>11264</v>
      </c>
      <c r="C3062" s="161" t="s">
        <v>2576</v>
      </c>
      <c r="D3062" s="163">
        <v>128.82</v>
      </c>
    </row>
    <row r="3063" spans="1:4" ht="9" customHeight="1" x14ac:dyDescent="0.3">
      <c r="A3063" s="161" t="s">
        <v>11265</v>
      </c>
      <c r="B3063" s="162" t="s">
        <v>11266</v>
      </c>
      <c r="C3063" s="161" t="s">
        <v>2576</v>
      </c>
      <c r="D3063" s="163">
        <v>192.27</v>
      </c>
    </row>
    <row r="3064" spans="1:4" ht="9" customHeight="1" x14ac:dyDescent="0.3">
      <c r="A3064" s="161" t="s">
        <v>11267</v>
      </c>
      <c r="B3064" s="162" t="s">
        <v>11268</v>
      </c>
      <c r="C3064" s="161" t="s">
        <v>2576</v>
      </c>
      <c r="D3064" s="163">
        <v>136.35</v>
      </c>
    </row>
    <row r="3065" spans="1:4" ht="9" customHeight="1" x14ac:dyDescent="0.3">
      <c r="A3065" s="161" t="s">
        <v>11269</v>
      </c>
      <c r="B3065" s="162" t="s">
        <v>11270</v>
      </c>
      <c r="C3065" s="161" t="s">
        <v>2576</v>
      </c>
      <c r="D3065" s="163">
        <v>180.52</v>
      </c>
    </row>
    <row r="3066" spans="1:4" ht="9" customHeight="1" x14ac:dyDescent="0.3">
      <c r="A3066" s="161" t="s">
        <v>11271</v>
      </c>
      <c r="B3066" s="162" t="s">
        <v>11272</v>
      </c>
      <c r="C3066" s="161" t="s">
        <v>2576</v>
      </c>
      <c r="D3066" s="163">
        <v>135.16</v>
      </c>
    </row>
    <row r="3067" spans="1:4" ht="9" customHeight="1" x14ac:dyDescent="0.3">
      <c r="A3067" s="161" t="s">
        <v>11273</v>
      </c>
      <c r="B3067" s="162" t="s">
        <v>11274</v>
      </c>
      <c r="C3067" s="161" t="s">
        <v>2576</v>
      </c>
      <c r="D3067" s="163">
        <v>53.16</v>
      </c>
    </row>
    <row r="3068" spans="1:4" ht="9" customHeight="1" x14ac:dyDescent="0.3">
      <c r="A3068" s="161" t="s">
        <v>11275</v>
      </c>
      <c r="B3068" s="162" t="s">
        <v>11276</v>
      </c>
      <c r="C3068" s="161" t="s">
        <v>2576</v>
      </c>
      <c r="D3068" s="163">
        <v>70.040000000000006</v>
      </c>
    </row>
    <row r="3069" spans="1:4" ht="9" customHeight="1" x14ac:dyDescent="0.3">
      <c r="A3069" s="161" t="s">
        <v>11277</v>
      </c>
      <c r="B3069" s="162" t="s">
        <v>11278</v>
      </c>
      <c r="C3069" s="161" t="s">
        <v>2576</v>
      </c>
      <c r="D3069" s="163">
        <v>134.18</v>
      </c>
    </row>
    <row r="3070" spans="1:4" ht="9" customHeight="1" x14ac:dyDescent="0.3">
      <c r="A3070" s="161" t="s">
        <v>11279</v>
      </c>
      <c r="B3070" s="162" t="s">
        <v>11280</v>
      </c>
      <c r="C3070" s="161" t="s">
        <v>2576</v>
      </c>
      <c r="D3070" s="163">
        <v>148.41999999999999</v>
      </c>
    </row>
    <row r="3071" spans="1:4" ht="9" customHeight="1" x14ac:dyDescent="0.3">
      <c r="A3071" s="161" t="s">
        <v>11281</v>
      </c>
      <c r="B3071" s="162" t="s">
        <v>11282</v>
      </c>
      <c r="C3071" s="161" t="s">
        <v>2576</v>
      </c>
      <c r="D3071" s="163">
        <v>58.06</v>
      </c>
    </row>
    <row r="3072" spans="1:4" ht="9" customHeight="1" x14ac:dyDescent="0.3">
      <c r="A3072" s="161" t="s">
        <v>11283</v>
      </c>
      <c r="B3072" s="162" t="s">
        <v>11284</v>
      </c>
      <c r="C3072" s="161" t="s">
        <v>2576</v>
      </c>
      <c r="D3072" s="163">
        <v>35.92</v>
      </c>
    </row>
    <row r="3073" spans="1:4" ht="9" customHeight="1" x14ac:dyDescent="0.3">
      <c r="A3073" s="161" t="s">
        <v>11285</v>
      </c>
      <c r="B3073" s="162" t="s">
        <v>11286</v>
      </c>
      <c r="C3073" s="161" t="s">
        <v>2576</v>
      </c>
      <c r="D3073" s="163">
        <v>43.81</v>
      </c>
    </row>
    <row r="3074" spans="1:4" ht="9" customHeight="1" x14ac:dyDescent="0.3">
      <c r="A3074" s="161" t="s">
        <v>11287</v>
      </c>
      <c r="B3074" s="162" t="s">
        <v>11288</v>
      </c>
      <c r="C3074" s="161" t="s">
        <v>2576</v>
      </c>
      <c r="D3074" s="163">
        <v>24.74</v>
      </c>
    </row>
    <row r="3075" spans="1:4" ht="9" customHeight="1" x14ac:dyDescent="0.3">
      <c r="A3075" s="161" t="s">
        <v>11289</v>
      </c>
      <c r="B3075" s="162" t="s">
        <v>11290</v>
      </c>
      <c r="C3075" s="161" t="s">
        <v>2576</v>
      </c>
      <c r="D3075" s="163">
        <v>40.89</v>
      </c>
    </row>
    <row r="3076" spans="1:4" ht="9" customHeight="1" x14ac:dyDescent="0.3">
      <c r="A3076" s="161" t="s">
        <v>11291</v>
      </c>
      <c r="B3076" s="162" t="s">
        <v>11292</v>
      </c>
      <c r="C3076" s="161" t="s">
        <v>2576</v>
      </c>
      <c r="D3076" s="163">
        <v>28.64</v>
      </c>
    </row>
    <row r="3077" spans="1:4" ht="9" customHeight="1" x14ac:dyDescent="0.3">
      <c r="A3077" s="161" t="s">
        <v>11293</v>
      </c>
      <c r="B3077" s="162" t="s">
        <v>11294</v>
      </c>
      <c r="C3077" s="161" t="s">
        <v>2576</v>
      </c>
      <c r="D3077" s="163">
        <v>25.14</v>
      </c>
    </row>
    <row r="3078" spans="1:4" ht="9" customHeight="1" x14ac:dyDescent="0.3">
      <c r="A3078" s="161" t="s">
        <v>11295</v>
      </c>
      <c r="B3078" s="162" t="s">
        <v>11296</v>
      </c>
      <c r="C3078" s="161" t="s">
        <v>2576</v>
      </c>
      <c r="D3078" s="163">
        <v>12.89</v>
      </c>
    </row>
    <row r="3079" spans="1:4" ht="9" customHeight="1" x14ac:dyDescent="0.3">
      <c r="A3079" s="161" t="s">
        <v>11297</v>
      </c>
      <c r="B3079" s="162" t="s">
        <v>11298</v>
      </c>
      <c r="C3079" s="161" t="s">
        <v>2576</v>
      </c>
      <c r="D3079" s="163">
        <v>76.66</v>
      </c>
    </row>
    <row r="3080" spans="1:4" ht="9" customHeight="1" x14ac:dyDescent="0.3">
      <c r="A3080" s="161" t="s">
        <v>11299</v>
      </c>
      <c r="B3080" s="162" t="s">
        <v>11300</v>
      </c>
      <c r="C3080" s="161" t="s">
        <v>2576</v>
      </c>
      <c r="D3080" s="163">
        <v>61.34</v>
      </c>
    </row>
    <row r="3081" spans="1:4" ht="9" customHeight="1" x14ac:dyDescent="0.3">
      <c r="A3081" s="161" t="s">
        <v>11301</v>
      </c>
      <c r="B3081" s="162" t="s">
        <v>11302</v>
      </c>
      <c r="C3081" s="161" t="s">
        <v>2576</v>
      </c>
      <c r="D3081" s="163">
        <v>62.41</v>
      </c>
    </row>
    <row r="3082" spans="1:4" ht="9" customHeight="1" x14ac:dyDescent="0.3">
      <c r="A3082" s="161" t="s">
        <v>11303</v>
      </c>
      <c r="B3082" s="162" t="s">
        <v>11304</v>
      </c>
      <c r="C3082" s="161" t="s">
        <v>2576</v>
      </c>
      <c r="D3082" s="163">
        <v>50.16</v>
      </c>
    </row>
    <row r="3083" spans="1:4" ht="9" customHeight="1" x14ac:dyDescent="0.3">
      <c r="A3083" s="161" t="s">
        <v>11305</v>
      </c>
      <c r="B3083" s="162" t="s">
        <v>11306</v>
      </c>
      <c r="C3083" s="161" t="s">
        <v>172</v>
      </c>
      <c r="D3083" s="163">
        <v>19.78</v>
      </c>
    </row>
    <row r="3084" spans="1:4" ht="18" customHeight="1" x14ac:dyDescent="0.3">
      <c r="A3084" s="161" t="s">
        <v>11307</v>
      </c>
      <c r="B3084" s="162" t="s">
        <v>11308</v>
      </c>
      <c r="C3084" s="161" t="s">
        <v>172</v>
      </c>
      <c r="D3084" s="163">
        <v>17.100000000000001</v>
      </c>
    </row>
    <row r="3085" spans="1:4" ht="18" customHeight="1" x14ac:dyDescent="0.3">
      <c r="A3085" s="161" t="s">
        <v>11309</v>
      </c>
      <c r="B3085" s="162" t="s">
        <v>11310</v>
      </c>
      <c r="C3085" s="161" t="s">
        <v>2629</v>
      </c>
      <c r="D3085" s="163">
        <v>69.66</v>
      </c>
    </row>
    <row r="3086" spans="1:4" ht="18" customHeight="1" x14ac:dyDescent="0.3">
      <c r="A3086" s="161" t="s">
        <v>11311</v>
      </c>
      <c r="B3086" s="162" t="s">
        <v>11312</v>
      </c>
      <c r="C3086" s="161" t="s">
        <v>172</v>
      </c>
      <c r="D3086" s="163">
        <v>55.72</v>
      </c>
    </row>
    <row r="3087" spans="1:4" ht="18" customHeight="1" x14ac:dyDescent="0.3">
      <c r="A3087" s="161" t="s">
        <v>11313</v>
      </c>
      <c r="B3087" s="162" t="s">
        <v>11314</v>
      </c>
      <c r="C3087" s="161" t="s">
        <v>172</v>
      </c>
      <c r="D3087" s="163">
        <v>40.9</v>
      </c>
    </row>
    <row r="3088" spans="1:4" ht="18" customHeight="1" x14ac:dyDescent="0.3">
      <c r="A3088" s="161" t="s">
        <v>11315</v>
      </c>
      <c r="B3088" s="162" t="s">
        <v>11316</v>
      </c>
      <c r="C3088" s="161" t="s">
        <v>172</v>
      </c>
      <c r="D3088" s="163">
        <v>68.88</v>
      </c>
    </row>
    <row r="3089" spans="1:4" ht="18" customHeight="1" x14ac:dyDescent="0.3">
      <c r="A3089" s="161" t="s">
        <v>11317</v>
      </c>
      <c r="B3089" s="162" t="s">
        <v>11318</v>
      </c>
      <c r="C3089" s="161" t="s">
        <v>172</v>
      </c>
      <c r="D3089" s="163">
        <v>50.02</v>
      </c>
    </row>
    <row r="3090" spans="1:4" ht="18" customHeight="1" x14ac:dyDescent="0.3">
      <c r="A3090" s="161" t="s">
        <v>11319</v>
      </c>
      <c r="B3090" s="162" t="s">
        <v>11320</v>
      </c>
      <c r="C3090" s="161" t="s">
        <v>172</v>
      </c>
      <c r="D3090" s="163">
        <v>1853.18</v>
      </c>
    </row>
    <row r="3091" spans="1:4" ht="18" customHeight="1" x14ac:dyDescent="0.3">
      <c r="A3091" s="161" t="s">
        <v>11321</v>
      </c>
      <c r="B3091" s="162" t="s">
        <v>11322</v>
      </c>
      <c r="C3091" s="161" t="s">
        <v>172</v>
      </c>
      <c r="D3091" s="163">
        <v>1582.32</v>
      </c>
    </row>
    <row r="3092" spans="1:4" ht="9" customHeight="1" x14ac:dyDescent="0.3">
      <c r="A3092" s="161" t="s">
        <v>11323</v>
      </c>
      <c r="B3092" s="162" t="s">
        <v>11324</v>
      </c>
      <c r="C3092" s="161" t="s">
        <v>172</v>
      </c>
      <c r="D3092" s="163">
        <v>1552.41</v>
      </c>
    </row>
    <row r="3093" spans="1:4" ht="9" customHeight="1" x14ac:dyDescent="0.3">
      <c r="A3093" s="161" t="s">
        <v>11325</v>
      </c>
      <c r="B3093" s="162" t="s">
        <v>11326</v>
      </c>
      <c r="C3093" s="161" t="s">
        <v>172</v>
      </c>
      <c r="D3093" s="163">
        <v>1283.03</v>
      </c>
    </row>
    <row r="3094" spans="1:4" ht="9" customHeight="1" x14ac:dyDescent="0.3">
      <c r="A3094" s="161" t="s">
        <v>11327</v>
      </c>
      <c r="B3094" s="162" t="s">
        <v>26440</v>
      </c>
      <c r="C3094" s="161" t="s">
        <v>2576</v>
      </c>
      <c r="D3094" s="163">
        <v>7.18</v>
      </c>
    </row>
    <row r="3095" spans="1:4" ht="9" customHeight="1" x14ac:dyDescent="0.3">
      <c r="A3095" s="161" t="s">
        <v>11328</v>
      </c>
      <c r="B3095" s="162" t="s">
        <v>11329</v>
      </c>
      <c r="C3095" s="161" t="s">
        <v>5571</v>
      </c>
      <c r="D3095" s="163">
        <v>15.33</v>
      </c>
    </row>
    <row r="3096" spans="1:4" ht="9" customHeight="1" x14ac:dyDescent="0.3">
      <c r="A3096" s="161" t="s">
        <v>11330</v>
      </c>
      <c r="B3096" s="162" t="s">
        <v>11331</v>
      </c>
      <c r="C3096" s="161" t="s">
        <v>5571</v>
      </c>
      <c r="D3096" s="163">
        <v>27.46</v>
      </c>
    </row>
    <row r="3097" spans="1:4" ht="9" customHeight="1" x14ac:dyDescent="0.3">
      <c r="A3097" s="161" t="s">
        <v>11332</v>
      </c>
      <c r="B3097" s="162" t="s">
        <v>11333</v>
      </c>
      <c r="C3097" s="161" t="s">
        <v>5571</v>
      </c>
      <c r="D3097" s="163">
        <v>22.65</v>
      </c>
    </row>
    <row r="3098" spans="1:4" ht="9" customHeight="1" x14ac:dyDescent="0.3">
      <c r="A3098" s="161" t="s">
        <v>11334</v>
      </c>
      <c r="B3098" s="162" t="s">
        <v>11335</v>
      </c>
      <c r="C3098" s="161" t="s">
        <v>5571</v>
      </c>
      <c r="D3098" s="163">
        <v>15.49</v>
      </c>
    </row>
    <row r="3099" spans="1:4" ht="9" customHeight="1" x14ac:dyDescent="0.3">
      <c r="A3099" s="161" t="s">
        <v>11336</v>
      </c>
      <c r="B3099" s="162" t="s">
        <v>11337</v>
      </c>
      <c r="C3099" s="161" t="s">
        <v>5571</v>
      </c>
      <c r="D3099" s="163">
        <v>11.32</v>
      </c>
    </row>
    <row r="3100" spans="1:4" ht="9" customHeight="1" x14ac:dyDescent="0.3">
      <c r="A3100" s="161" t="s">
        <v>11338</v>
      </c>
      <c r="B3100" s="162" t="s">
        <v>11339</v>
      </c>
      <c r="C3100" s="161" t="s">
        <v>5571</v>
      </c>
      <c r="D3100" s="163">
        <v>47.69</v>
      </c>
    </row>
    <row r="3101" spans="1:4" ht="9" customHeight="1" x14ac:dyDescent="0.3">
      <c r="A3101" s="161" t="s">
        <v>11340</v>
      </c>
      <c r="B3101" s="162" t="s">
        <v>11341</v>
      </c>
      <c r="C3101" s="161" t="s">
        <v>11342</v>
      </c>
      <c r="D3101" s="163">
        <v>11.7</v>
      </c>
    </row>
    <row r="3102" spans="1:4" ht="9" customHeight="1" x14ac:dyDescent="0.3">
      <c r="A3102" s="161" t="s">
        <v>11343</v>
      </c>
      <c r="B3102" s="162" t="s">
        <v>11344</v>
      </c>
      <c r="C3102" s="161" t="s">
        <v>11342</v>
      </c>
      <c r="D3102" s="163">
        <v>22.2</v>
      </c>
    </row>
    <row r="3103" spans="1:4" ht="9" customHeight="1" x14ac:dyDescent="0.3">
      <c r="A3103" s="161" t="s">
        <v>11345</v>
      </c>
      <c r="B3103" s="162" t="s">
        <v>11346</v>
      </c>
      <c r="C3103" s="161" t="s">
        <v>2576</v>
      </c>
      <c r="D3103" s="163">
        <v>13.55</v>
      </c>
    </row>
    <row r="3104" spans="1:4" ht="9" customHeight="1" x14ac:dyDescent="0.3">
      <c r="A3104" s="161" t="s">
        <v>11347</v>
      </c>
      <c r="B3104" s="162" t="s">
        <v>11348</v>
      </c>
      <c r="C3104" s="161" t="s">
        <v>172</v>
      </c>
      <c r="D3104" s="163">
        <v>102</v>
      </c>
    </row>
    <row r="3105" spans="1:4" ht="9" customHeight="1" x14ac:dyDescent="0.3">
      <c r="A3105" s="161" t="s">
        <v>11349</v>
      </c>
      <c r="B3105" s="162" t="s">
        <v>11350</v>
      </c>
      <c r="C3105" s="161" t="s">
        <v>172</v>
      </c>
      <c r="D3105" s="163">
        <v>97.07</v>
      </c>
    </row>
    <row r="3106" spans="1:4" ht="9" customHeight="1" x14ac:dyDescent="0.3">
      <c r="A3106" s="161" t="s">
        <v>11351</v>
      </c>
      <c r="B3106" s="162" t="s">
        <v>11352</v>
      </c>
      <c r="C3106" s="161" t="s">
        <v>5571</v>
      </c>
      <c r="D3106" s="163">
        <v>132.52000000000001</v>
      </c>
    </row>
    <row r="3107" spans="1:4" ht="9" customHeight="1" x14ac:dyDescent="0.3">
      <c r="A3107" s="161" t="s">
        <v>11353</v>
      </c>
      <c r="B3107" s="162" t="s">
        <v>11354</v>
      </c>
      <c r="C3107" s="161" t="s">
        <v>5571</v>
      </c>
      <c r="D3107" s="163">
        <v>129.36000000000001</v>
      </c>
    </row>
    <row r="3108" spans="1:4" ht="9" customHeight="1" x14ac:dyDescent="0.3">
      <c r="A3108" s="161" t="s">
        <v>11355</v>
      </c>
      <c r="B3108" s="162" t="s">
        <v>11356</v>
      </c>
      <c r="C3108" s="161" t="s">
        <v>5571</v>
      </c>
      <c r="D3108" s="163">
        <v>15.43</v>
      </c>
    </row>
    <row r="3109" spans="1:4" ht="9" customHeight="1" x14ac:dyDescent="0.3">
      <c r="A3109" s="161" t="s">
        <v>11357</v>
      </c>
      <c r="B3109" s="162" t="s">
        <v>11358</v>
      </c>
      <c r="C3109" s="161" t="s">
        <v>5571</v>
      </c>
      <c r="D3109" s="163">
        <v>12.28</v>
      </c>
    </row>
    <row r="3110" spans="1:4" ht="9" customHeight="1" x14ac:dyDescent="0.3">
      <c r="A3110" s="161" t="s">
        <v>11359</v>
      </c>
      <c r="B3110" s="162" t="s">
        <v>11360</v>
      </c>
      <c r="C3110" s="161" t="s">
        <v>5571</v>
      </c>
      <c r="D3110" s="163">
        <v>152.72</v>
      </c>
    </row>
    <row r="3111" spans="1:4" ht="9" customHeight="1" x14ac:dyDescent="0.3">
      <c r="A3111" s="161" t="s">
        <v>11361</v>
      </c>
      <c r="B3111" s="162" t="s">
        <v>11362</v>
      </c>
      <c r="C3111" s="161" t="s">
        <v>5571</v>
      </c>
      <c r="D3111" s="163">
        <v>72.7</v>
      </c>
    </row>
    <row r="3112" spans="1:4" ht="9" customHeight="1" x14ac:dyDescent="0.3">
      <c r="A3112" s="161" t="s">
        <v>11363</v>
      </c>
      <c r="B3112" s="162" t="s">
        <v>11364</v>
      </c>
      <c r="C3112" s="161" t="s">
        <v>5571</v>
      </c>
      <c r="D3112" s="163">
        <v>141.97</v>
      </c>
    </row>
    <row r="3113" spans="1:4" ht="9" customHeight="1" x14ac:dyDescent="0.3">
      <c r="A3113" s="161" t="s">
        <v>11365</v>
      </c>
      <c r="B3113" s="162" t="s">
        <v>11366</v>
      </c>
      <c r="C3113" s="161" t="s">
        <v>2576</v>
      </c>
      <c r="D3113" s="163">
        <v>112.09</v>
      </c>
    </row>
    <row r="3114" spans="1:4" ht="9" customHeight="1" x14ac:dyDescent="0.3">
      <c r="A3114" s="161" t="s">
        <v>11367</v>
      </c>
      <c r="B3114" s="162" t="s">
        <v>11368</v>
      </c>
      <c r="C3114" s="161" t="s">
        <v>2576</v>
      </c>
      <c r="D3114" s="163">
        <v>98.29</v>
      </c>
    </row>
    <row r="3115" spans="1:4" ht="9" customHeight="1" x14ac:dyDescent="0.3">
      <c r="A3115" s="161" t="s">
        <v>11369</v>
      </c>
      <c r="B3115" s="162" t="s">
        <v>11370</v>
      </c>
      <c r="C3115" s="161" t="s">
        <v>2576</v>
      </c>
      <c r="D3115" s="163">
        <v>72.95</v>
      </c>
    </row>
    <row r="3116" spans="1:4" ht="9" customHeight="1" x14ac:dyDescent="0.3">
      <c r="A3116" s="161" t="s">
        <v>11371</v>
      </c>
      <c r="B3116" s="162" t="s">
        <v>11372</v>
      </c>
      <c r="C3116" s="161" t="s">
        <v>2576</v>
      </c>
      <c r="D3116" s="163">
        <v>59.09</v>
      </c>
    </row>
    <row r="3117" spans="1:4" ht="9" customHeight="1" x14ac:dyDescent="0.3">
      <c r="A3117" s="161" t="s">
        <v>11373</v>
      </c>
      <c r="B3117" s="162" t="s">
        <v>11374</v>
      </c>
      <c r="C3117" s="161" t="s">
        <v>2576</v>
      </c>
      <c r="D3117" s="163">
        <v>82.72</v>
      </c>
    </row>
    <row r="3118" spans="1:4" ht="9" customHeight="1" x14ac:dyDescent="0.3">
      <c r="A3118" s="161" t="s">
        <v>11375</v>
      </c>
      <c r="B3118" s="162" t="s">
        <v>11376</v>
      </c>
      <c r="C3118" s="161" t="s">
        <v>2576</v>
      </c>
      <c r="D3118" s="163">
        <v>71.05</v>
      </c>
    </row>
    <row r="3119" spans="1:4" ht="9" customHeight="1" x14ac:dyDescent="0.3">
      <c r="A3119" s="161" t="s">
        <v>11377</v>
      </c>
      <c r="B3119" s="162" t="s">
        <v>11378</v>
      </c>
      <c r="C3119" s="161" t="s">
        <v>2576</v>
      </c>
      <c r="D3119" s="163">
        <v>62.35</v>
      </c>
    </row>
    <row r="3120" spans="1:4" ht="9" customHeight="1" x14ac:dyDescent="0.3">
      <c r="A3120" s="161" t="s">
        <v>11379</v>
      </c>
      <c r="B3120" s="162" t="s">
        <v>11380</v>
      </c>
      <c r="C3120" s="161" t="s">
        <v>2576</v>
      </c>
      <c r="D3120" s="163">
        <v>50.64</v>
      </c>
    </row>
    <row r="3121" spans="1:4" ht="9" customHeight="1" x14ac:dyDescent="0.3">
      <c r="A3121" s="161" t="s">
        <v>11381</v>
      </c>
      <c r="B3121" s="162" t="s">
        <v>11382</v>
      </c>
      <c r="C3121" s="161" t="s">
        <v>2576</v>
      </c>
      <c r="D3121" s="163">
        <v>64.87</v>
      </c>
    </row>
    <row r="3122" spans="1:4" ht="9" customHeight="1" x14ac:dyDescent="0.3">
      <c r="A3122" s="161" t="s">
        <v>11383</v>
      </c>
      <c r="B3122" s="162" t="s">
        <v>11384</v>
      </c>
      <c r="C3122" s="161" t="s">
        <v>2576</v>
      </c>
      <c r="D3122" s="163">
        <v>59.21</v>
      </c>
    </row>
    <row r="3123" spans="1:4" ht="9" customHeight="1" x14ac:dyDescent="0.3">
      <c r="A3123" s="161" t="s">
        <v>11385</v>
      </c>
      <c r="B3123" s="162" t="s">
        <v>11386</v>
      </c>
      <c r="C3123" s="161" t="s">
        <v>2576</v>
      </c>
      <c r="D3123" s="163">
        <v>29.42</v>
      </c>
    </row>
    <row r="3124" spans="1:4" ht="9" customHeight="1" x14ac:dyDescent="0.3">
      <c r="A3124" s="161" t="s">
        <v>11387</v>
      </c>
      <c r="B3124" s="162" t="s">
        <v>11388</v>
      </c>
      <c r="C3124" s="161" t="s">
        <v>2576</v>
      </c>
      <c r="D3124" s="163">
        <v>23.74</v>
      </c>
    </row>
    <row r="3125" spans="1:4" ht="9" customHeight="1" x14ac:dyDescent="0.3">
      <c r="A3125" s="161" t="s">
        <v>11389</v>
      </c>
      <c r="B3125" s="162" t="s">
        <v>11390</v>
      </c>
      <c r="C3125" s="161" t="s">
        <v>2576</v>
      </c>
      <c r="D3125" s="163">
        <v>41.84</v>
      </c>
    </row>
    <row r="3126" spans="1:4" ht="9" customHeight="1" x14ac:dyDescent="0.3">
      <c r="A3126" s="161" t="s">
        <v>11391</v>
      </c>
      <c r="B3126" s="162" t="s">
        <v>11392</v>
      </c>
      <c r="C3126" s="161" t="s">
        <v>2576</v>
      </c>
      <c r="D3126" s="163">
        <v>37.68</v>
      </c>
    </row>
    <row r="3127" spans="1:4" ht="9" customHeight="1" x14ac:dyDescent="0.3">
      <c r="A3127" s="161" t="s">
        <v>11393</v>
      </c>
      <c r="B3127" s="162" t="s">
        <v>11394</v>
      </c>
      <c r="C3127" s="161" t="s">
        <v>2576</v>
      </c>
      <c r="D3127" s="163">
        <v>22.02</v>
      </c>
    </row>
    <row r="3128" spans="1:4" ht="9" customHeight="1" x14ac:dyDescent="0.3">
      <c r="A3128" s="161" t="s">
        <v>11395</v>
      </c>
      <c r="B3128" s="162" t="s">
        <v>11396</v>
      </c>
      <c r="C3128" s="161" t="s">
        <v>2576</v>
      </c>
      <c r="D3128" s="163">
        <v>17.84</v>
      </c>
    </row>
    <row r="3129" spans="1:4" ht="9" customHeight="1" x14ac:dyDescent="0.3">
      <c r="A3129" s="161" t="s">
        <v>11397</v>
      </c>
      <c r="B3129" s="162" t="s">
        <v>11398</v>
      </c>
      <c r="C3129" s="161" t="s">
        <v>2576</v>
      </c>
      <c r="D3129" s="163">
        <v>56.34</v>
      </c>
    </row>
    <row r="3130" spans="1:4" ht="9" customHeight="1" x14ac:dyDescent="0.3">
      <c r="A3130" s="161" t="s">
        <v>11399</v>
      </c>
      <c r="B3130" s="162" t="s">
        <v>11400</v>
      </c>
      <c r="C3130" s="161" t="s">
        <v>2576</v>
      </c>
      <c r="D3130" s="163">
        <v>51.85</v>
      </c>
    </row>
    <row r="3131" spans="1:4" ht="9" customHeight="1" x14ac:dyDescent="0.3">
      <c r="A3131" s="161" t="s">
        <v>11401</v>
      </c>
      <c r="B3131" s="162" t="s">
        <v>11402</v>
      </c>
      <c r="C3131" s="161" t="s">
        <v>2576</v>
      </c>
      <c r="D3131" s="163">
        <v>23.11</v>
      </c>
    </row>
    <row r="3132" spans="1:4" ht="9" customHeight="1" x14ac:dyDescent="0.3">
      <c r="A3132" s="161" t="s">
        <v>11403</v>
      </c>
      <c r="B3132" s="162" t="s">
        <v>11404</v>
      </c>
      <c r="C3132" s="161" t="s">
        <v>2576</v>
      </c>
      <c r="D3132" s="163">
        <v>18.600000000000001</v>
      </c>
    </row>
    <row r="3133" spans="1:4" ht="18" customHeight="1" x14ac:dyDescent="0.3">
      <c r="A3133" s="161" t="s">
        <v>11405</v>
      </c>
      <c r="B3133" s="162" t="s">
        <v>11406</v>
      </c>
      <c r="C3133" s="161" t="s">
        <v>2576</v>
      </c>
      <c r="D3133" s="163">
        <v>32.549999999999997</v>
      </c>
    </row>
    <row r="3134" spans="1:4" ht="18" customHeight="1" x14ac:dyDescent="0.3">
      <c r="A3134" s="161" t="s">
        <v>11407</v>
      </c>
      <c r="B3134" s="162" t="s">
        <v>11408</v>
      </c>
      <c r="C3134" s="161" t="s">
        <v>2576</v>
      </c>
      <c r="D3134" s="163">
        <v>29.52</v>
      </c>
    </row>
    <row r="3135" spans="1:4" ht="18" customHeight="1" x14ac:dyDescent="0.3">
      <c r="A3135" s="161" t="s">
        <v>11409</v>
      </c>
      <c r="B3135" s="162" t="s">
        <v>11410</v>
      </c>
      <c r="C3135" s="161" t="s">
        <v>2576</v>
      </c>
      <c r="D3135" s="163">
        <v>15.85</v>
      </c>
    </row>
    <row r="3136" spans="1:4" ht="18" customHeight="1" x14ac:dyDescent="0.3">
      <c r="A3136" s="161" t="s">
        <v>11411</v>
      </c>
      <c r="B3136" s="162" t="s">
        <v>11412</v>
      </c>
      <c r="C3136" s="161" t="s">
        <v>2576</v>
      </c>
      <c r="D3136" s="163">
        <v>12.81</v>
      </c>
    </row>
    <row r="3137" spans="1:4" ht="18" customHeight="1" x14ac:dyDescent="0.3">
      <c r="A3137" s="161" t="s">
        <v>11413</v>
      </c>
      <c r="B3137" s="162" t="s">
        <v>11414</v>
      </c>
      <c r="C3137" s="161" t="s">
        <v>2576</v>
      </c>
      <c r="D3137" s="163">
        <v>54.62</v>
      </c>
    </row>
    <row r="3138" spans="1:4" ht="9" customHeight="1" x14ac:dyDescent="0.3">
      <c r="A3138" s="161" t="s">
        <v>11415</v>
      </c>
      <c r="B3138" s="162" t="s">
        <v>11416</v>
      </c>
      <c r="C3138" s="161" t="s">
        <v>2576</v>
      </c>
      <c r="D3138" s="163">
        <v>49.43</v>
      </c>
    </row>
    <row r="3139" spans="1:4" ht="9" customHeight="1" x14ac:dyDescent="0.3">
      <c r="A3139" s="161" t="s">
        <v>11417</v>
      </c>
      <c r="B3139" s="162" t="s">
        <v>11418</v>
      </c>
      <c r="C3139" s="161" t="s">
        <v>2576</v>
      </c>
      <c r="D3139" s="163">
        <v>26.98</v>
      </c>
    </row>
    <row r="3140" spans="1:4" ht="9" customHeight="1" x14ac:dyDescent="0.3">
      <c r="A3140" s="161" t="s">
        <v>11419</v>
      </c>
      <c r="B3140" s="162" t="s">
        <v>11420</v>
      </c>
      <c r="C3140" s="161" t="s">
        <v>2576</v>
      </c>
      <c r="D3140" s="163">
        <v>21.76</v>
      </c>
    </row>
    <row r="3141" spans="1:4" ht="9" customHeight="1" x14ac:dyDescent="0.3">
      <c r="A3141" s="161" t="s">
        <v>11421</v>
      </c>
      <c r="B3141" s="162" t="s">
        <v>11422</v>
      </c>
      <c r="C3141" s="161" t="s">
        <v>2576</v>
      </c>
      <c r="D3141" s="163">
        <v>92.06</v>
      </c>
    </row>
    <row r="3142" spans="1:4" ht="9" customHeight="1" x14ac:dyDescent="0.3">
      <c r="A3142" s="161" t="s">
        <v>11423</v>
      </c>
      <c r="B3142" s="162" t="s">
        <v>11424</v>
      </c>
      <c r="C3142" s="161" t="s">
        <v>2576</v>
      </c>
      <c r="D3142" s="163">
        <v>82.35</v>
      </c>
    </row>
    <row r="3143" spans="1:4" ht="9" customHeight="1" x14ac:dyDescent="0.3">
      <c r="A3143" s="161" t="s">
        <v>11425</v>
      </c>
      <c r="B3143" s="162" t="s">
        <v>11426</v>
      </c>
      <c r="C3143" s="161" t="s">
        <v>2576</v>
      </c>
      <c r="D3143" s="163">
        <v>49.05</v>
      </c>
    </row>
    <row r="3144" spans="1:4" ht="9" customHeight="1" x14ac:dyDescent="0.3">
      <c r="A3144" s="161" t="s">
        <v>11427</v>
      </c>
      <c r="B3144" s="162" t="s">
        <v>11428</v>
      </c>
      <c r="C3144" s="161" t="s">
        <v>2576</v>
      </c>
      <c r="D3144" s="163">
        <v>39.299999999999997</v>
      </c>
    </row>
    <row r="3145" spans="1:4" ht="9" customHeight="1" x14ac:dyDescent="0.3">
      <c r="A3145" s="161" t="s">
        <v>11429</v>
      </c>
      <c r="B3145" s="162" t="s">
        <v>11430</v>
      </c>
      <c r="C3145" s="161" t="s">
        <v>2576</v>
      </c>
      <c r="D3145" s="163">
        <v>15.18</v>
      </c>
    </row>
    <row r="3146" spans="1:4" ht="9" customHeight="1" x14ac:dyDescent="0.3">
      <c r="A3146" s="161" t="s">
        <v>11431</v>
      </c>
      <c r="B3146" s="162" t="s">
        <v>11432</v>
      </c>
      <c r="C3146" s="161" t="s">
        <v>2576</v>
      </c>
      <c r="D3146" s="163">
        <v>39.72</v>
      </c>
    </row>
    <row r="3147" spans="1:4" ht="9" customHeight="1" x14ac:dyDescent="0.3">
      <c r="A3147" s="161" t="s">
        <v>11433</v>
      </c>
      <c r="B3147" s="162" t="s">
        <v>11434</v>
      </c>
      <c r="C3147" s="161" t="s">
        <v>2576</v>
      </c>
      <c r="D3147" s="163">
        <v>50</v>
      </c>
    </row>
    <row r="3148" spans="1:4" ht="9" customHeight="1" x14ac:dyDescent="0.3">
      <c r="A3148" s="161" t="s">
        <v>11435</v>
      </c>
      <c r="B3148" s="162" t="s">
        <v>11436</v>
      </c>
      <c r="C3148" s="161" t="s">
        <v>2576</v>
      </c>
      <c r="D3148" s="163">
        <v>64.239999999999995</v>
      </c>
    </row>
    <row r="3149" spans="1:4" ht="9" customHeight="1" x14ac:dyDescent="0.3">
      <c r="A3149" s="161" t="s">
        <v>11437</v>
      </c>
      <c r="B3149" s="162" t="s">
        <v>11438</v>
      </c>
      <c r="C3149" s="161" t="s">
        <v>172</v>
      </c>
      <c r="D3149" s="163">
        <v>2104.0100000000002</v>
      </c>
    </row>
    <row r="3150" spans="1:4" ht="9" customHeight="1" x14ac:dyDescent="0.3">
      <c r="A3150" s="161" t="s">
        <v>11439</v>
      </c>
      <c r="B3150" s="162" t="s">
        <v>11440</v>
      </c>
      <c r="C3150" s="161" t="s">
        <v>172</v>
      </c>
      <c r="D3150" s="163">
        <v>1869.65</v>
      </c>
    </row>
    <row r="3151" spans="1:4" ht="9" customHeight="1" x14ac:dyDescent="0.3">
      <c r="A3151" s="161" t="s">
        <v>11441</v>
      </c>
      <c r="B3151" s="162" t="s">
        <v>11442</v>
      </c>
      <c r="C3151" s="161" t="s">
        <v>172</v>
      </c>
      <c r="D3151" s="163">
        <v>2073.3000000000002</v>
      </c>
    </row>
    <row r="3152" spans="1:4" ht="9" customHeight="1" x14ac:dyDescent="0.3">
      <c r="A3152" s="161" t="s">
        <v>11443</v>
      </c>
      <c r="B3152" s="162" t="s">
        <v>11444</v>
      </c>
      <c r="C3152" s="161" t="s">
        <v>172</v>
      </c>
      <c r="D3152" s="163">
        <v>1848.37</v>
      </c>
    </row>
    <row r="3153" spans="1:4" ht="9" customHeight="1" x14ac:dyDescent="0.3">
      <c r="A3153" s="161" t="s">
        <v>11445</v>
      </c>
      <c r="B3153" s="162" t="s">
        <v>11446</v>
      </c>
      <c r="C3153" s="161" t="s">
        <v>172</v>
      </c>
      <c r="D3153" s="163">
        <v>2377.4899999999998</v>
      </c>
    </row>
    <row r="3154" spans="1:4" ht="9" customHeight="1" x14ac:dyDescent="0.3">
      <c r="A3154" s="161" t="s">
        <v>11447</v>
      </c>
      <c r="B3154" s="162" t="s">
        <v>11448</v>
      </c>
      <c r="C3154" s="161" t="s">
        <v>172</v>
      </c>
      <c r="D3154" s="163">
        <v>2097.34</v>
      </c>
    </row>
    <row r="3155" spans="1:4" ht="9" customHeight="1" x14ac:dyDescent="0.3">
      <c r="A3155" s="161" t="s">
        <v>11449</v>
      </c>
      <c r="B3155" s="162" t="s">
        <v>11450</v>
      </c>
      <c r="C3155" s="161" t="s">
        <v>172</v>
      </c>
      <c r="D3155" s="163">
        <v>2846.66</v>
      </c>
    </row>
    <row r="3156" spans="1:4" ht="9" customHeight="1" x14ac:dyDescent="0.3">
      <c r="A3156" s="161" t="s">
        <v>11451</v>
      </c>
      <c r="B3156" s="162" t="s">
        <v>11452</v>
      </c>
      <c r="C3156" s="161" t="s">
        <v>172</v>
      </c>
      <c r="D3156" s="163">
        <v>2512.63</v>
      </c>
    </row>
    <row r="3157" spans="1:4" ht="9" customHeight="1" x14ac:dyDescent="0.3">
      <c r="A3157" s="161" t="s">
        <v>11453</v>
      </c>
      <c r="B3157" s="162" t="s">
        <v>11454</v>
      </c>
      <c r="C3157" s="161" t="s">
        <v>172</v>
      </c>
      <c r="D3157" s="163">
        <v>3359.41</v>
      </c>
    </row>
    <row r="3158" spans="1:4" ht="9" customHeight="1" x14ac:dyDescent="0.3">
      <c r="A3158" s="161" t="s">
        <v>11455</v>
      </c>
      <c r="B3158" s="162" t="s">
        <v>11456</v>
      </c>
      <c r="C3158" s="161" t="s">
        <v>172</v>
      </c>
      <c r="D3158" s="163">
        <v>2970.15</v>
      </c>
    </row>
    <row r="3159" spans="1:4" ht="9" customHeight="1" x14ac:dyDescent="0.3">
      <c r="A3159" s="161" t="s">
        <v>11457</v>
      </c>
      <c r="B3159" s="162" t="s">
        <v>11458</v>
      </c>
      <c r="C3159" s="161" t="s">
        <v>172</v>
      </c>
      <c r="D3159" s="163">
        <v>4192.84</v>
      </c>
    </row>
    <row r="3160" spans="1:4" ht="9" customHeight="1" x14ac:dyDescent="0.3">
      <c r="A3160" s="161" t="s">
        <v>11459</v>
      </c>
      <c r="B3160" s="162" t="s">
        <v>11460</v>
      </c>
      <c r="C3160" s="161" t="s">
        <v>172</v>
      </c>
      <c r="D3160" s="163">
        <v>3721.43</v>
      </c>
    </row>
    <row r="3161" spans="1:4" ht="9" customHeight="1" x14ac:dyDescent="0.3">
      <c r="A3161" s="161" t="s">
        <v>11461</v>
      </c>
      <c r="B3161" s="162" t="s">
        <v>11462</v>
      </c>
      <c r="C3161" s="161" t="s">
        <v>172</v>
      </c>
      <c r="D3161" s="163">
        <v>2440.2399999999998</v>
      </c>
    </row>
    <row r="3162" spans="1:4" ht="9" customHeight="1" x14ac:dyDescent="0.3">
      <c r="A3162" s="161" t="s">
        <v>11463</v>
      </c>
      <c r="B3162" s="162" t="s">
        <v>11464</v>
      </c>
      <c r="C3162" s="161" t="s">
        <v>172</v>
      </c>
      <c r="D3162" s="163">
        <v>2166.8200000000002</v>
      </c>
    </row>
    <row r="3163" spans="1:4" ht="9" customHeight="1" x14ac:dyDescent="0.3">
      <c r="A3163" s="161" t="s">
        <v>11465</v>
      </c>
      <c r="B3163" s="162" t="s">
        <v>11466</v>
      </c>
      <c r="C3163" s="161" t="s">
        <v>172</v>
      </c>
      <c r="D3163" s="163">
        <v>2413.92</v>
      </c>
    </row>
    <row r="3164" spans="1:4" ht="9" customHeight="1" x14ac:dyDescent="0.3">
      <c r="A3164" s="161" t="s">
        <v>11467</v>
      </c>
      <c r="B3164" s="162" t="s">
        <v>11468</v>
      </c>
      <c r="C3164" s="161" t="s">
        <v>172</v>
      </c>
      <c r="D3164" s="163">
        <v>2148.58</v>
      </c>
    </row>
    <row r="3165" spans="1:4" ht="9" customHeight="1" x14ac:dyDescent="0.3">
      <c r="A3165" s="161" t="s">
        <v>11469</v>
      </c>
      <c r="B3165" s="162" t="s">
        <v>11470</v>
      </c>
      <c r="C3165" s="161" t="s">
        <v>172</v>
      </c>
      <c r="D3165" s="163">
        <v>2739.39</v>
      </c>
    </row>
    <row r="3166" spans="1:4" ht="9" customHeight="1" x14ac:dyDescent="0.3">
      <c r="A3166" s="161" t="s">
        <v>11471</v>
      </c>
      <c r="B3166" s="162" t="s">
        <v>11472</v>
      </c>
      <c r="C3166" s="161" t="s">
        <v>172</v>
      </c>
      <c r="D3166" s="163">
        <v>2413.44</v>
      </c>
    </row>
    <row r="3167" spans="1:4" ht="9" customHeight="1" x14ac:dyDescent="0.3">
      <c r="A3167" s="161" t="s">
        <v>11473</v>
      </c>
      <c r="B3167" s="162" t="s">
        <v>11474</v>
      </c>
      <c r="C3167" s="161" t="s">
        <v>172</v>
      </c>
      <c r="D3167" s="163">
        <v>3074.01</v>
      </c>
    </row>
    <row r="3168" spans="1:4" ht="9" customHeight="1" x14ac:dyDescent="0.3">
      <c r="A3168" s="161" t="s">
        <v>11475</v>
      </c>
      <c r="B3168" s="162" t="s">
        <v>11476</v>
      </c>
      <c r="C3168" s="161" t="s">
        <v>172</v>
      </c>
      <c r="D3168" s="163">
        <v>2691.49</v>
      </c>
    </row>
    <row r="3169" spans="1:4" ht="9" customHeight="1" x14ac:dyDescent="0.3">
      <c r="A3169" s="161" t="s">
        <v>11477</v>
      </c>
      <c r="B3169" s="162" t="s">
        <v>11478</v>
      </c>
      <c r="C3169" s="161" t="s">
        <v>172</v>
      </c>
      <c r="D3169" s="163">
        <v>3761.24</v>
      </c>
    </row>
    <row r="3170" spans="1:4" ht="9" customHeight="1" x14ac:dyDescent="0.3">
      <c r="A3170" s="161" t="s">
        <v>11479</v>
      </c>
      <c r="B3170" s="162" t="s">
        <v>11480</v>
      </c>
      <c r="C3170" s="161" t="s">
        <v>172</v>
      </c>
      <c r="D3170" s="163">
        <v>3320.81</v>
      </c>
    </row>
    <row r="3171" spans="1:4" ht="9" customHeight="1" x14ac:dyDescent="0.3">
      <c r="A3171" s="161" t="s">
        <v>11481</v>
      </c>
      <c r="B3171" s="162" t="s">
        <v>11482</v>
      </c>
      <c r="C3171" s="161" t="s">
        <v>172</v>
      </c>
      <c r="D3171" s="163">
        <v>4634.62</v>
      </c>
    </row>
    <row r="3172" spans="1:4" ht="9" customHeight="1" x14ac:dyDescent="0.3">
      <c r="A3172" s="161" t="s">
        <v>11483</v>
      </c>
      <c r="B3172" s="162" t="s">
        <v>11484</v>
      </c>
      <c r="C3172" s="161" t="s">
        <v>172</v>
      </c>
      <c r="D3172" s="163">
        <v>4106.6400000000003</v>
      </c>
    </row>
    <row r="3173" spans="1:4" ht="9" customHeight="1" x14ac:dyDescent="0.3">
      <c r="A3173" s="161" t="s">
        <v>11485</v>
      </c>
      <c r="B3173" s="162" t="s">
        <v>11486</v>
      </c>
      <c r="C3173" s="161" t="s">
        <v>172</v>
      </c>
      <c r="D3173" s="163">
        <v>2794.02</v>
      </c>
    </row>
    <row r="3174" spans="1:4" ht="9" customHeight="1" x14ac:dyDescent="0.3">
      <c r="A3174" s="161" t="s">
        <v>11487</v>
      </c>
      <c r="B3174" s="162" t="s">
        <v>11488</v>
      </c>
      <c r="C3174" s="161" t="s">
        <v>172</v>
      </c>
      <c r="D3174" s="163">
        <v>2476.15</v>
      </c>
    </row>
    <row r="3175" spans="1:4" ht="9" customHeight="1" x14ac:dyDescent="0.3">
      <c r="A3175" s="161" t="s">
        <v>11489</v>
      </c>
      <c r="B3175" s="162" t="s">
        <v>11490</v>
      </c>
      <c r="C3175" s="161" t="s">
        <v>172</v>
      </c>
      <c r="D3175" s="163">
        <v>2767.7</v>
      </c>
    </row>
    <row r="3176" spans="1:4" ht="9" customHeight="1" x14ac:dyDescent="0.3">
      <c r="A3176" s="161" t="s">
        <v>11491</v>
      </c>
      <c r="B3176" s="162" t="s">
        <v>11492</v>
      </c>
      <c r="C3176" s="161" t="s">
        <v>172</v>
      </c>
      <c r="D3176" s="163">
        <v>2457.91</v>
      </c>
    </row>
    <row r="3177" spans="1:4" ht="9" customHeight="1" x14ac:dyDescent="0.3">
      <c r="A3177" s="161" t="s">
        <v>11493</v>
      </c>
      <c r="B3177" s="162" t="s">
        <v>11494</v>
      </c>
      <c r="C3177" s="161" t="s">
        <v>172</v>
      </c>
      <c r="D3177" s="163">
        <v>3118.83</v>
      </c>
    </row>
    <row r="3178" spans="1:4" ht="9" customHeight="1" x14ac:dyDescent="0.3">
      <c r="A3178" s="161" t="s">
        <v>11495</v>
      </c>
      <c r="B3178" s="162" t="s">
        <v>11496</v>
      </c>
      <c r="C3178" s="161" t="s">
        <v>172</v>
      </c>
      <c r="D3178" s="163">
        <v>2741.7</v>
      </c>
    </row>
    <row r="3179" spans="1:4" ht="9" customHeight="1" x14ac:dyDescent="0.3">
      <c r="A3179" s="161" t="s">
        <v>11497</v>
      </c>
      <c r="B3179" s="162" t="s">
        <v>11498</v>
      </c>
      <c r="C3179" s="161" t="s">
        <v>172</v>
      </c>
      <c r="D3179" s="163">
        <v>3620.48</v>
      </c>
    </row>
    <row r="3180" spans="1:4" ht="9" customHeight="1" x14ac:dyDescent="0.3">
      <c r="A3180" s="161" t="s">
        <v>11499</v>
      </c>
      <c r="B3180" s="162" t="s">
        <v>11500</v>
      </c>
      <c r="C3180" s="161" t="s">
        <v>172</v>
      </c>
      <c r="D3180" s="163">
        <v>3184.09</v>
      </c>
    </row>
    <row r="3181" spans="1:4" ht="9" customHeight="1" x14ac:dyDescent="0.3">
      <c r="A3181" s="161" t="s">
        <v>11501</v>
      </c>
      <c r="B3181" s="162" t="s">
        <v>11502</v>
      </c>
      <c r="C3181" s="161" t="s">
        <v>172</v>
      </c>
      <c r="D3181" s="163">
        <v>4180.63</v>
      </c>
    </row>
    <row r="3182" spans="1:4" ht="9" customHeight="1" x14ac:dyDescent="0.3">
      <c r="A3182" s="161" t="s">
        <v>11503</v>
      </c>
      <c r="B3182" s="162" t="s">
        <v>11504</v>
      </c>
      <c r="C3182" s="161" t="s">
        <v>172</v>
      </c>
      <c r="D3182" s="163">
        <v>3683.62</v>
      </c>
    </row>
    <row r="3183" spans="1:4" ht="9" customHeight="1" x14ac:dyDescent="0.3">
      <c r="A3183" s="161" t="s">
        <v>11505</v>
      </c>
      <c r="B3183" s="162" t="s">
        <v>11506</v>
      </c>
      <c r="C3183" s="161" t="s">
        <v>172</v>
      </c>
      <c r="D3183" s="163">
        <v>5093.95</v>
      </c>
    </row>
    <row r="3184" spans="1:4" ht="9" customHeight="1" x14ac:dyDescent="0.3">
      <c r="A3184" s="161" t="s">
        <v>11507</v>
      </c>
      <c r="B3184" s="162" t="s">
        <v>11508</v>
      </c>
      <c r="C3184" s="161" t="s">
        <v>172</v>
      </c>
      <c r="D3184" s="163">
        <v>4504.01</v>
      </c>
    </row>
    <row r="3185" spans="1:4" ht="9" customHeight="1" x14ac:dyDescent="0.3">
      <c r="A3185" s="161" t="s">
        <v>11509</v>
      </c>
      <c r="B3185" s="162" t="s">
        <v>11510</v>
      </c>
      <c r="C3185" s="161" t="s">
        <v>5571</v>
      </c>
      <c r="D3185" s="163">
        <v>20.02</v>
      </c>
    </row>
    <row r="3186" spans="1:4" ht="9" customHeight="1" x14ac:dyDescent="0.3">
      <c r="A3186" s="161" t="s">
        <v>11519</v>
      </c>
      <c r="B3186" s="162" t="s">
        <v>24094</v>
      </c>
      <c r="C3186" s="161" t="s">
        <v>2576</v>
      </c>
      <c r="D3186" s="163">
        <v>78.150000000000006</v>
      </c>
    </row>
    <row r="3187" spans="1:4" ht="9" customHeight="1" x14ac:dyDescent="0.3">
      <c r="A3187" s="161" t="s">
        <v>11520</v>
      </c>
      <c r="B3187" s="162" t="s">
        <v>24095</v>
      </c>
      <c r="C3187" s="161" t="s">
        <v>2576</v>
      </c>
      <c r="D3187" s="163">
        <v>59.43</v>
      </c>
    </row>
    <row r="3188" spans="1:4" ht="9" customHeight="1" x14ac:dyDescent="0.3">
      <c r="A3188" s="161" t="s">
        <v>11521</v>
      </c>
      <c r="B3188" s="162" t="s">
        <v>24096</v>
      </c>
      <c r="C3188" s="161" t="s">
        <v>2576</v>
      </c>
      <c r="D3188" s="163">
        <v>90.35</v>
      </c>
    </row>
    <row r="3189" spans="1:4" ht="9" customHeight="1" x14ac:dyDescent="0.3">
      <c r="A3189" s="161" t="s">
        <v>11522</v>
      </c>
      <c r="B3189" s="162" t="s">
        <v>24097</v>
      </c>
      <c r="C3189" s="161" t="s">
        <v>2576</v>
      </c>
      <c r="D3189" s="163">
        <v>71.55</v>
      </c>
    </row>
    <row r="3190" spans="1:4" ht="9" customHeight="1" x14ac:dyDescent="0.3">
      <c r="A3190" s="161" t="s">
        <v>11523</v>
      </c>
      <c r="B3190" s="162" t="s">
        <v>24098</v>
      </c>
      <c r="C3190" s="161" t="s">
        <v>2576</v>
      </c>
      <c r="D3190" s="163">
        <v>105.16</v>
      </c>
    </row>
    <row r="3191" spans="1:4" ht="9" customHeight="1" x14ac:dyDescent="0.3">
      <c r="A3191" s="161" t="s">
        <v>11524</v>
      </c>
      <c r="B3191" s="162" t="s">
        <v>24099</v>
      </c>
      <c r="C3191" s="161" t="s">
        <v>2576</v>
      </c>
      <c r="D3191" s="163">
        <v>79.94</v>
      </c>
    </row>
    <row r="3192" spans="1:4" ht="9" customHeight="1" x14ac:dyDescent="0.3">
      <c r="A3192" s="161" t="s">
        <v>11525</v>
      </c>
      <c r="B3192" s="162" t="s">
        <v>24100</v>
      </c>
      <c r="C3192" s="161" t="s">
        <v>2576</v>
      </c>
      <c r="D3192" s="163">
        <v>121.74</v>
      </c>
    </row>
    <row r="3193" spans="1:4" ht="9" customHeight="1" x14ac:dyDescent="0.3">
      <c r="A3193" s="161" t="s">
        <v>11526</v>
      </c>
      <c r="B3193" s="162" t="s">
        <v>24101</v>
      </c>
      <c r="C3193" s="161" t="s">
        <v>2576</v>
      </c>
      <c r="D3193" s="163">
        <v>96.41</v>
      </c>
    </row>
    <row r="3194" spans="1:4" ht="9" customHeight="1" x14ac:dyDescent="0.3">
      <c r="A3194" s="161" t="s">
        <v>11531</v>
      </c>
      <c r="B3194" s="162" t="s">
        <v>24102</v>
      </c>
      <c r="C3194" s="161" t="s">
        <v>2576</v>
      </c>
      <c r="D3194" s="163">
        <v>63.06</v>
      </c>
    </row>
    <row r="3195" spans="1:4" ht="9" customHeight="1" x14ac:dyDescent="0.3">
      <c r="A3195" s="161" t="s">
        <v>11532</v>
      </c>
      <c r="B3195" s="162" t="s">
        <v>24103</v>
      </c>
      <c r="C3195" s="161" t="s">
        <v>2576</v>
      </c>
      <c r="D3195" s="163">
        <v>50.28</v>
      </c>
    </row>
    <row r="3196" spans="1:4" ht="9" customHeight="1" x14ac:dyDescent="0.3">
      <c r="A3196" s="161" t="s">
        <v>11533</v>
      </c>
      <c r="B3196" s="162" t="s">
        <v>24104</v>
      </c>
      <c r="C3196" s="161" t="s">
        <v>2576</v>
      </c>
      <c r="D3196" s="163">
        <v>71.540000000000006</v>
      </c>
    </row>
    <row r="3197" spans="1:4" ht="9" customHeight="1" x14ac:dyDescent="0.3">
      <c r="A3197" s="161" t="s">
        <v>11534</v>
      </c>
      <c r="B3197" s="162" t="s">
        <v>24105</v>
      </c>
      <c r="C3197" s="161" t="s">
        <v>2576</v>
      </c>
      <c r="D3197" s="163">
        <v>58.7</v>
      </c>
    </row>
    <row r="3198" spans="1:4" ht="9" customHeight="1" x14ac:dyDescent="0.3">
      <c r="A3198" s="161" t="s">
        <v>11527</v>
      </c>
      <c r="B3198" s="162" t="s">
        <v>24106</v>
      </c>
      <c r="C3198" s="161" t="s">
        <v>2576</v>
      </c>
      <c r="D3198" s="163">
        <v>85.92</v>
      </c>
    </row>
    <row r="3199" spans="1:4" ht="9" customHeight="1" x14ac:dyDescent="0.3">
      <c r="A3199" s="161" t="s">
        <v>11528</v>
      </c>
      <c r="B3199" s="162" t="s">
        <v>24107</v>
      </c>
      <c r="C3199" s="161" t="s">
        <v>2576</v>
      </c>
      <c r="D3199" s="163">
        <v>67.989999999999995</v>
      </c>
    </row>
    <row r="3200" spans="1:4" ht="9" customHeight="1" x14ac:dyDescent="0.3">
      <c r="A3200" s="161" t="s">
        <v>11529</v>
      </c>
      <c r="B3200" s="162" t="s">
        <v>24108</v>
      </c>
      <c r="C3200" s="161" t="s">
        <v>2576</v>
      </c>
      <c r="D3200" s="163">
        <v>97.95</v>
      </c>
    </row>
    <row r="3201" spans="1:4" ht="9" customHeight="1" x14ac:dyDescent="0.3">
      <c r="A3201" s="161" t="s">
        <v>11530</v>
      </c>
      <c r="B3201" s="162" t="s">
        <v>24109</v>
      </c>
      <c r="C3201" s="161" t="s">
        <v>2576</v>
      </c>
      <c r="D3201" s="163">
        <v>79.95</v>
      </c>
    </row>
    <row r="3202" spans="1:4" ht="9" customHeight="1" x14ac:dyDescent="0.3">
      <c r="A3202" s="161" t="s">
        <v>11536</v>
      </c>
      <c r="B3202" s="162" t="s">
        <v>24110</v>
      </c>
      <c r="C3202" s="161" t="s">
        <v>2576</v>
      </c>
      <c r="D3202" s="163">
        <v>15.49</v>
      </c>
    </row>
    <row r="3203" spans="1:4" ht="9" customHeight="1" x14ac:dyDescent="0.3">
      <c r="A3203" s="161" t="s">
        <v>11535</v>
      </c>
      <c r="B3203" s="162" t="s">
        <v>24111</v>
      </c>
      <c r="C3203" s="161" t="s">
        <v>2576</v>
      </c>
      <c r="D3203" s="163">
        <v>21.59</v>
      </c>
    </row>
    <row r="3204" spans="1:4" ht="9" customHeight="1" x14ac:dyDescent="0.3">
      <c r="A3204" s="161" t="s">
        <v>11538</v>
      </c>
      <c r="B3204" s="162" t="s">
        <v>24112</v>
      </c>
      <c r="C3204" s="161" t="s">
        <v>2576</v>
      </c>
      <c r="D3204" s="163">
        <v>7.8</v>
      </c>
    </row>
    <row r="3205" spans="1:4" ht="9" customHeight="1" x14ac:dyDescent="0.3">
      <c r="A3205" s="161" t="s">
        <v>11537</v>
      </c>
      <c r="B3205" s="162" t="s">
        <v>24113</v>
      </c>
      <c r="C3205" s="161" t="s">
        <v>2576</v>
      </c>
      <c r="D3205" s="163">
        <v>10.06</v>
      </c>
    </row>
    <row r="3206" spans="1:4" ht="9" customHeight="1" x14ac:dyDescent="0.3">
      <c r="A3206" s="161" t="s">
        <v>11511</v>
      </c>
      <c r="B3206" s="162" t="s">
        <v>24114</v>
      </c>
      <c r="C3206" s="161" t="s">
        <v>2576</v>
      </c>
      <c r="D3206" s="163">
        <v>59.97</v>
      </c>
    </row>
    <row r="3207" spans="1:4" ht="9" customHeight="1" x14ac:dyDescent="0.3">
      <c r="A3207" s="161" t="s">
        <v>11512</v>
      </c>
      <c r="B3207" s="162" t="s">
        <v>24115</v>
      </c>
      <c r="C3207" s="161" t="s">
        <v>2576</v>
      </c>
      <c r="D3207" s="163">
        <v>45.78</v>
      </c>
    </row>
    <row r="3208" spans="1:4" ht="9" customHeight="1" x14ac:dyDescent="0.3">
      <c r="A3208" s="161" t="s">
        <v>11513</v>
      </c>
      <c r="B3208" s="162" t="s">
        <v>24116</v>
      </c>
      <c r="C3208" s="161" t="s">
        <v>2576</v>
      </c>
      <c r="D3208" s="163">
        <v>68.510000000000005</v>
      </c>
    </row>
    <row r="3209" spans="1:4" ht="9" customHeight="1" x14ac:dyDescent="0.3">
      <c r="A3209" s="161" t="s">
        <v>11514</v>
      </c>
      <c r="B3209" s="162" t="s">
        <v>24117</v>
      </c>
      <c r="C3209" s="161" t="s">
        <v>2576</v>
      </c>
      <c r="D3209" s="163">
        <v>54.26</v>
      </c>
    </row>
    <row r="3210" spans="1:4" ht="9" customHeight="1" x14ac:dyDescent="0.3">
      <c r="A3210" s="161" t="s">
        <v>11515</v>
      </c>
      <c r="B3210" s="162" t="s">
        <v>24118</v>
      </c>
      <c r="C3210" s="161" t="s">
        <v>2576</v>
      </c>
      <c r="D3210" s="163">
        <v>80.19</v>
      </c>
    </row>
    <row r="3211" spans="1:4" ht="9" customHeight="1" x14ac:dyDescent="0.3">
      <c r="A3211" s="161" t="s">
        <v>11516</v>
      </c>
      <c r="B3211" s="162" t="s">
        <v>24119</v>
      </c>
      <c r="C3211" s="161" t="s">
        <v>2576</v>
      </c>
      <c r="D3211" s="163">
        <v>61.18</v>
      </c>
    </row>
    <row r="3212" spans="1:4" ht="9" customHeight="1" x14ac:dyDescent="0.3">
      <c r="A3212" s="161" t="s">
        <v>11517</v>
      </c>
      <c r="B3212" s="162" t="s">
        <v>24120</v>
      </c>
      <c r="C3212" s="161" t="s">
        <v>2576</v>
      </c>
      <c r="D3212" s="163">
        <v>91.78</v>
      </c>
    </row>
    <row r="3213" spans="1:4" ht="9" customHeight="1" x14ac:dyDescent="0.3">
      <c r="A3213" s="161" t="s">
        <v>11518</v>
      </c>
      <c r="B3213" s="162" t="s">
        <v>24121</v>
      </c>
      <c r="C3213" s="161" t="s">
        <v>2576</v>
      </c>
      <c r="D3213" s="163">
        <v>72.680000000000007</v>
      </c>
    </row>
    <row r="3214" spans="1:4" ht="9" customHeight="1" x14ac:dyDescent="0.3">
      <c r="A3214" s="161" t="s">
        <v>24122</v>
      </c>
      <c r="B3214" s="162" t="s">
        <v>24123</v>
      </c>
      <c r="C3214" s="161" t="s">
        <v>2576</v>
      </c>
      <c r="D3214" s="163">
        <v>11.22</v>
      </c>
    </row>
    <row r="3215" spans="1:4" ht="9" customHeight="1" x14ac:dyDescent="0.3">
      <c r="A3215" s="161" t="s">
        <v>24124</v>
      </c>
      <c r="B3215" s="162" t="s">
        <v>24125</v>
      </c>
      <c r="C3215" s="161" t="s">
        <v>2576</v>
      </c>
      <c r="D3215" s="163">
        <v>15.71</v>
      </c>
    </row>
    <row r="3216" spans="1:4" ht="9" customHeight="1" x14ac:dyDescent="0.3">
      <c r="A3216" s="161" t="s">
        <v>24126</v>
      </c>
      <c r="B3216" s="162" t="s">
        <v>24127</v>
      </c>
      <c r="C3216" s="161" t="s">
        <v>2576</v>
      </c>
      <c r="D3216" s="163">
        <v>20.7</v>
      </c>
    </row>
    <row r="3217" spans="1:4" ht="9" customHeight="1" x14ac:dyDescent="0.3">
      <c r="A3217" s="161" t="s">
        <v>24128</v>
      </c>
      <c r="B3217" s="162" t="s">
        <v>24129</v>
      </c>
      <c r="C3217" s="161" t="s">
        <v>2576</v>
      </c>
      <c r="D3217" s="163">
        <v>31.05</v>
      </c>
    </row>
    <row r="3218" spans="1:4" ht="9" customHeight="1" x14ac:dyDescent="0.3">
      <c r="A3218" s="161" t="s">
        <v>24130</v>
      </c>
      <c r="B3218" s="162" t="s">
        <v>24131</v>
      </c>
      <c r="C3218" s="161" t="s">
        <v>2576</v>
      </c>
      <c r="D3218" s="163">
        <v>64.56</v>
      </c>
    </row>
    <row r="3219" spans="1:4" ht="9" customHeight="1" x14ac:dyDescent="0.3">
      <c r="A3219" s="161" t="s">
        <v>24132</v>
      </c>
      <c r="B3219" s="162" t="s">
        <v>24133</v>
      </c>
      <c r="C3219" s="161" t="s">
        <v>2576</v>
      </c>
      <c r="D3219" s="163">
        <v>51.82</v>
      </c>
    </row>
    <row r="3220" spans="1:4" ht="9" customHeight="1" x14ac:dyDescent="0.3">
      <c r="A3220" s="161" t="s">
        <v>24134</v>
      </c>
      <c r="B3220" s="162" t="s">
        <v>24135</v>
      </c>
      <c r="C3220" s="161" t="s">
        <v>2576</v>
      </c>
      <c r="D3220" s="163">
        <v>72.45</v>
      </c>
    </row>
    <row r="3221" spans="1:4" ht="9" customHeight="1" x14ac:dyDescent="0.3">
      <c r="A3221" s="161" t="s">
        <v>24136</v>
      </c>
      <c r="B3221" s="162" t="s">
        <v>24137</v>
      </c>
      <c r="C3221" s="161" t="s">
        <v>2576</v>
      </c>
      <c r="D3221" s="163">
        <v>59.66</v>
      </c>
    </row>
    <row r="3222" spans="1:4" ht="9" customHeight="1" x14ac:dyDescent="0.3">
      <c r="A3222" s="161" t="s">
        <v>24138</v>
      </c>
      <c r="B3222" s="162" t="s">
        <v>24139</v>
      </c>
      <c r="C3222" s="161" t="s">
        <v>2576</v>
      </c>
      <c r="D3222" s="163">
        <v>64.650000000000006</v>
      </c>
    </row>
    <row r="3223" spans="1:4" ht="9" customHeight="1" x14ac:dyDescent="0.3">
      <c r="A3223" s="161" t="s">
        <v>24140</v>
      </c>
      <c r="B3223" s="162" t="s">
        <v>24141</v>
      </c>
      <c r="C3223" s="161" t="s">
        <v>2576</v>
      </c>
      <c r="D3223" s="163">
        <v>51.61</v>
      </c>
    </row>
    <row r="3224" spans="1:4" ht="9" customHeight="1" x14ac:dyDescent="0.3">
      <c r="A3224" s="161" t="s">
        <v>24142</v>
      </c>
      <c r="B3224" s="162" t="s">
        <v>24143</v>
      </c>
      <c r="C3224" s="161" t="s">
        <v>2576</v>
      </c>
      <c r="D3224" s="163">
        <v>72.73</v>
      </c>
    </row>
    <row r="3225" spans="1:4" ht="18" customHeight="1" x14ac:dyDescent="0.3">
      <c r="A3225" s="161" t="s">
        <v>24144</v>
      </c>
      <c r="B3225" s="162" t="s">
        <v>24145</v>
      </c>
      <c r="C3225" s="161" t="s">
        <v>2576</v>
      </c>
      <c r="D3225" s="163">
        <v>59.64</v>
      </c>
    </row>
    <row r="3226" spans="1:4" ht="18" customHeight="1" x14ac:dyDescent="0.3">
      <c r="A3226" s="161" t="s">
        <v>11543</v>
      </c>
      <c r="B3226" s="162" t="s">
        <v>24146</v>
      </c>
      <c r="C3226" s="161" t="s">
        <v>2576</v>
      </c>
      <c r="D3226" s="163">
        <v>93.07</v>
      </c>
    </row>
    <row r="3227" spans="1:4" ht="9" customHeight="1" x14ac:dyDescent="0.3">
      <c r="A3227" s="161" t="s">
        <v>11544</v>
      </c>
      <c r="B3227" s="162" t="s">
        <v>24147</v>
      </c>
      <c r="C3227" s="161" t="s">
        <v>2576</v>
      </c>
      <c r="D3227" s="163">
        <v>78.290000000000006</v>
      </c>
    </row>
    <row r="3228" spans="1:4" ht="9" customHeight="1" x14ac:dyDescent="0.3">
      <c r="A3228" s="161" t="s">
        <v>11545</v>
      </c>
      <c r="B3228" s="162" t="s">
        <v>24148</v>
      </c>
      <c r="C3228" s="161" t="s">
        <v>2576</v>
      </c>
      <c r="D3228" s="163">
        <v>82.64</v>
      </c>
    </row>
    <row r="3229" spans="1:4" ht="18" customHeight="1" x14ac:dyDescent="0.3">
      <c r="A3229" s="161" t="s">
        <v>11546</v>
      </c>
      <c r="B3229" s="162" t="s">
        <v>24149</v>
      </c>
      <c r="C3229" s="161" t="s">
        <v>2576</v>
      </c>
      <c r="D3229" s="163">
        <v>67.81</v>
      </c>
    </row>
    <row r="3230" spans="1:4" ht="18" customHeight="1" x14ac:dyDescent="0.3">
      <c r="A3230" s="161" t="s">
        <v>11539</v>
      </c>
      <c r="B3230" s="162" t="s">
        <v>24150</v>
      </c>
      <c r="C3230" s="161" t="s">
        <v>2576</v>
      </c>
      <c r="D3230" s="163">
        <v>78.37</v>
      </c>
    </row>
    <row r="3231" spans="1:4" ht="9" customHeight="1" x14ac:dyDescent="0.3">
      <c r="A3231" s="161" t="s">
        <v>11540</v>
      </c>
      <c r="B3231" s="162" t="s">
        <v>24151</v>
      </c>
      <c r="C3231" s="161" t="s">
        <v>2576</v>
      </c>
      <c r="D3231" s="163">
        <v>62.64</v>
      </c>
    </row>
    <row r="3232" spans="1:4" ht="9" customHeight="1" x14ac:dyDescent="0.3">
      <c r="A3232" s="161" t="s">
        <v>11541</v>
      </c>
      <c r="B3232" s="162" t="s">
        <v>24152</v>
      </c>
      <c r="C3232" s="161" t="s">
        <v>2576</v>
      </c>
      <c r="D3232" s="163">
        <v>88.15</v>
      </c>
    </row>
    <row r="3233" spans="1:4" ht="18" customHeight="1" x14ac:dyDescent="0.3">
      <c r="A3233" s="161" t="s">
        <v>11542</v>
      </c>
      <c r="B3233" s="162" t="s">
        <v>24153</v>
      </c>
      <c r="C3233" s="161" t="s">
        <v>2576</v>
      </c>
      <c r="D3233" s="163">
        <v>72.349999999999994</v>
      </c>
    </row>
    <row r="3234" spans="1:4" ht="18" customHeight="1" x14ac:dyDescent="0.3">
      <c r="A3234" s="161" t="s">
        <v>24154</v>
      </c>
      <c r="B3234" s="162" t="s">
        <v>24155</v>
      </c>
      <c r="C3234" s="161" t="s">
        <v>2576</v>
      </c>
      <c r="D3234" s="163">
        <v>80.67</v>
      </c>
    </row>
    <row r="3235" spans="1:4" ht="9" customHeight="1" x14ac:dyDescent="0.3">
      <c r="A3235" s="161" t="s">
        <v>24156</v>
      </c>
      <c r="B3235" s="162" t="s">
        <v>24157</v>
      </c>
      <c r="C3235" s="161" t="s">
        <v>2576</v>
      </c>
      <c r="D3235" s="163">
        <v>64.489999999999995</v>
      </c>
    </row>
    <row r="3236" spans="1:4" ht="9" customHeight="1" x14ac:dyDescent="0.3">
      <c r="A3236" s="161" t="s">
        <v>24158</v>
      </c>
      <c r="B3236" s="162" t="s">
        <v>24159</v>
      </c>
      <c r="C3236" s="161" t="s">
        <v>2576</v>
      </c>
      <c r="D3236" s="163">
        <v>90.74</v>
      </c>
    </row>
    <row r="3237" spans="1:4" ht="18" customHeight="1" x14ac:dyDescent="0.3">
      <c r="A3237" s="161" t="s">
        <v>24160</v>
      </c>
      <c r="B3237" s="162" t="s">
        <v>24161</v>
      </c>
      <c r="C3237" s="161" t="s">
        <v>2576</v>
      </c>
      <c r="D3237" s="163">
        <v>74.5</v>
      </c>
    </row>
    <row r="3238" spans="1:4" ht="18" customHeight="1" x14ac:dyDescent="0.3">
      <c r="A3238" s="161" t="s">
        <v>24162</v>
      </c>
      <c r="B3238" s="162" t="s">
        <v>24163</v>
      </c>
      <c r="C3238" s="161" t="s">
        <v>2576</v>
      </c>
      <c r="D3238" s="163">
        <v>92.18</v>
      </c>
    </row>
    <row r="3239" spans="1:4" ht="9" customHeight="1" x14ac:dyDescent="0.3">
      <c r="A3239" s="161" t="s">
        <v>24164</v>
      </c>
      <c r="B3239" s="162" t="s">
        <v>24165</v>
      </c>
      <c r="C3239" s="161" t="s">
        <v>2576</v>
      </c>
      <c r="D3239" s="163">
        <v>73.48</v>
      </c>
    </row>
    <row r="3240" spans="1:4" ht="9" customHeight="1" x14ac:dyDescent="0.3">
      <c r="A3240" s="161" t="s">
        <v>24166</v>
      </c>
      <c r="B3240" s="162" t="s">
        <v>24167</v>
      </c>
      <c r="C3240" s="161" t="s">
        <v>2576</v>
      </c>
      <c r="D3240" s="163">
        <v>103.84</v>
      </c>
    </row>
    <row r="3241" spans="1:4" ht="18" customHeight="1" x14ac:dyDescent="0.3">
      <c r="A3241" s="161" t="s">
        <v>24168</v>
      </c>
      <c r="B3241" s="162" t="s">
        <v>24169</v>
      </c>
      <c r="C3241" s="161" t="s">
        <v>2576</v>
      </c>
      <c r="D3241" s="163">
        <v>85.06</v>
      </c>
    </row>
    <row r="3242" spans="1:4" ht="18" customHeight="1" x14ac:dyDescent="0.3">
      <c r="A3242" s="161" t="s">
        <v>24170</v>
      </c>
      <c r="B3242" s="162" t="s">
        <v>24171</v>
      </c>
      <c r="C3242" s="161" t="s">
        <v>2576</v>
      </c>
      <c r="D3242" s="163">
        <v>94.64</v>
      </c>
    </row>
    <row r="3243" spans="1:4" ht="9" customHeight="1" x14ac:dyDescent="0.3">
      <c r="A3243" s="161" t="s">
        <v>24172</v>
      </c>
      <c r="B3243" s="162" t="s">
        <v>24173</v>
      </c>
      <c r="C3243" s="161" t="s">
        <v>2576</v>
      </c>
      <c r="D3243" s="163">
        <v>75.45</v>
      </c>
    </row>
    <row r="3244" spans="1:4" ht="9" customHeight="1" x14ac:dyDescent="0.3">
      <c r="A3244" s="161" t="s">
        <v>24174</v>
      </c>
      <c r="B3244" s="162" t="s">
        <v>24175</v>
      </c>
      <c r="C3244" s="161" t="s">
        <v>2576</v>
      </c>
      <c r="D3244" s="163">
        <v>106.61</v>
      </c>
    </row>
    <row r="3245" spans="1:4" ht="18" customHeight="1" x14ac:dyDescent="0.3">
      <c r="A3245" s="161" t="s">
        <v>24176</v>
      </c>
      <c r="B3245" s="162" t="s">
        <v>24177</v>
      </c>
      <c r="C3245" s="161" t="s">
        <v>2576</v>
      </c>
      <c r="D3245" s="163">
        <v>87.34</v>
      </c>
    </row>
    <row r="3246" spans="1:4" ht="18" customHeight="1" x14ac:dyDescent="0.3">
      <c r="A3246" s="161" t="s">
        <v>24178</v>
      </c>
      <c r="B3246" s="162" t="s">
        <v>24179</v>
      </c>
      <c r="C3246" s="161" t="s">
        <v>2576</v>
      </c>
      <c r="D3246" s="163">
        <v>62.6</v>
      </c>
    </row>
    <row r="3247" spans="1:4" ht="9" customHeight="1" x14ac:dyDescent="0.3">
      <c r="A3247" s="161" t="s">
        <v>24180</v>
      </c>
      <c r="B3247" s="162" t="s">
        <v>24181</v>
      </c>
      <c r="C3247" s="161" t="s">
        <v>2576</v>
      </c>
      <c r="D3247" s="163">
        <v>52.8</v>
      </c>
    </row>
    <row r="3248" spans="1:4" ht="9" customHeight="1" x14ac:dyDescent="0.3">
      <c r="A3248" s="161" t="s">
        <v>24182</v>
      </c>
      <c r="B3248" s="162" t="s">
        <v>24183</v>
      </c>
      <c r="C3248" s="161" t="s">
        <v>2576</v>
      </c>
      <c r="D3248" s="163">
        <v>55.95</v>
      </c>
    </row>
    <row r="3249" spans="1:4" ht="9" customHeight="1" x14ac:dyDescent="0.3">
      <c r="A3249" s="161" t="s">
        <v>24184</v>
      </c>
      <c r="B3249" s="162" t="s">
        <v>24185</v>
      </c>
      <c r="C3249" s="161" t="s">
        <v>2576</v>
      </c>
      <c r="D3249" s="163">
        <v>46.1</v>
      </c>
    </row>
    <row r="3250" spans="1:4" ht="9" customHeight="1" x14ac:dyDescent="0.3">
      <c r="A3250" s="161" t="s">
        <v>24186</v>
      </c>
      <c r="B3250" s="162" t="s">
        <v>24187</v>
      </c>
      <c r="C3250" s="161" t="s">
        <v>2576</v>
      </c>
      <c r="D3250" s="163">
        <v>52.37</v>
      </c>
    </row>
    <row r="3251" spans="1:4" ht="9" customHeight="1" x14ac:dyDescent="0.3">
      <c r="A3251" s="161" t="s">
        <v>24188</v>
      </c>
      <c r="B3251" s="162" t="s">
        <v>24189</v>
      </c>
      <c r="C3251" s="161" t="s">
        <v>2576</v>
      </c>
      <c r="D3251" s="163">
        <v>42.1</v>
      </c>
    </row>
    <row r="3252" spans="1:4" ht="9" customHeight="1" x14ac:dyDescent="0.3">
      <c r="A3252" s="161" t="s">
        <v>24190</v>
      </c>
      <c r="B3252" s="162" t="s">
        <v>24191</v>
      </c>
      <c r="C3252" s="161" t="s">
        <v>2576</v>
      </c>
      <c r="D3252" s="163">
        <v>58.7</v>
      </c>
    </row>
    <row r="3253" spans="1:4" ht="18" customHeight="1" x14ac:dyDescent="0.3">
      <c r="A3253" s="161" t="s">
        <v>24192</v>
      </c>
      <c r="B3253" s="162" t="s">
        <v>24193</v>
      </c>
      <c r="C3253" s="161" t="s">
        <v>2576</v>
      </c>
      <c r="D3253" s="163">
        <v>48.39</v>
      </c>
    </row>
    <row r="3254" spans="1:4" ht="18" customHeight="1" x14ac:dyDescent="0.3">
      <c r="A3254" s="161" t="s">
        <v>24194</v>
      </c>
      <c r="B3254" s="162" t="s">
        <v>24195</v>
      </c>
      <c r="C3254" s="161" t="s">
        <v>2576</v>
      </c>
      <c r="D3254" s="163">
        <v>54.08</v>
      </c>
    </row>
    <row r="3255" spans="1:4" ht="9" customHeight="1" x14ac:dyDescent="0.3">
      <c r="A3255" s="161" t="s">
        <v>24196</v>
      </c>
      <c r="B3255" s="162" t="s">
        <v>24197</v>
      </c>
      <c r="C3255" s="161" t="s">
        <v>2576</v>
      </c>
      <c r="D3255" s="163">
        <v>43.5</v>
      </c>
    </row>
    <row r="3256" spans="1:4" ht="9" customHeight="1" x14ac:dyDescent="0.3">
      <c r="A3256" s="161" t="s">
        <v>24198</v>
      </c>
      <c r="B3256" s="162" t="s">
        <v>24199</v>
      </c>
      <c r="C3256" s="161" t="s">
        <v>2576</v>
      </c>
      <c r="D3256" s="163">
        <v>60.62</v>
      </c>
    </row>
    <row r="3257" spans="1:4" ht="18" customHeight="1" x14ac:dyDescent="0.3">
      <c r="A3257" s="161" t="s">
        <v>24200</v>
      </c>
      <c r="B3257" s="162" t="s">
        <v>24201</v>
      </c>
      <c r="C3257" s="161" t="s">
        <v>2576</v>
      </c>
      <c r="D3257" s="163">
        <v>49.99</v>
      </c>
    </row>
    <row r="3258" spans="1:4" ht="18" customHeight="1" x14ac:dyDescent="0.3">
      <c r="A3258" s="161" t="s">
        <v>24202</v>
      </c>
      <c r="B3258" s="162" t="s">
        <v>24203</v>
      </c>
      <c r="C3258" s="161" t="s">
        <v>2576</v>
      </c>
      <c r="D3258" s="163">
        <v>76.91</v>
      </c>
    </row>
    <row r="3259" spans="1:4" ht="9" customHeight="1" x14ac:dyDescent="0.3">
      <c r="A3259" s="161" t="s">
        <v>24204</v>
      </c>
      <c r="B3259" s="162" t="s">
        <v>24205</v>
      </c>
      <c r="C3259" s="161" t="s">
        <v>2576</v>
      </c>
      <c r="D3259" s="163">
        <v>64.88</v>
      </c>
    </row>
    <row r="3260" spans="1:4" ht="9" customHeight="1" x14ac:dyDescent="0.3">
      <c r="A3260" s="161" t="s">
        <v>24206</v>
      </c>
      <c r="B3260" s="162" t="s">
        <v>24207</v>
      </c>
      <c r="C3260" s="161" t="s">
        <v>2576</v>
      </c>
      <c r="D3260" s="163">
        <v>68.27</v>
      </c>
    </row>
    <row r="3261" spans="1:4" ht="18" customHeight="1" x14ac:dyDescent="0.3">
      <c r="A3261" s="161" t="s">
        <v>24208</v>
      </c>
      <c r="B3261" s="162" t="s">
        <v>24209</v>
      </c>
      <c r="C3261" s="161" t="s">
        <v>2576</v>
      </c>
      <c r="D3261" s="163">
        <v>56.19</v>
      </c>
    </row>
    <row r="3262" spans="1:4" ht="18" customHeight="1" x14ac:dyDescent="0.3">
      <c r="A3262" s="161" t="s">
        <v>24210</v>
      </c>
      <c r="B3262" s="162" t="s">
        <v>24211</v>
      </c>
      <c r="C3262" s="161" t="s">
        <v>2576</v>
      </c>
      <c r="D3262" s="163">
        <v>19.64</v>
      </c>
    </row>
    <row r="3263" spans="1:4" ht="9" customHeight="1" x14ac:dyDescent="0.3">
      <c r="A3263" s="161" t="s">
        <v>11547</v>
      </c>
      <c r="B3263" s="162" t="s">
        <v>24212</v>
      </c>
      <c r="C3263" s="161" t="s">
        <v>2576</v>
      </c>
      <c r="D3263" s="163">
        <v>24.65</v>
      </c>
    </row>
    <row r="3264" spans="1:4" ht="9" customHeight="1" x14ac:dyDescent="0.3">
      <c r="A3264" s="161" t="s">
        <v>24213</v>
      </c>
      <c r="B3264" s="162" t="s">
        <v>24214</v>
      </c>
      <c r="C3264" s="161" t="s">
        <v>2576</v>
      </c>
      <c r="D3264" s="163">
        <v>16.27</v>
      </c>
    </row>
    <row r="3265" spans="1:4" ht="18" customHeight="1" x14ac:dyDescent="0.3">
      <c r="A3265" s="161" t="s">
        <v>24215</v>
      </c>
      <c r="B3265" s="162" t="s">
        <v>24216</v>
      </c>
      <c r="C3265" s="161" t="s">
        <v>2576</v>
      </c>
      <c r="D3265" s="163">
        <v>8.52</v>
      </c>
    </row>
    <row r="3266" spans="1:4" ht="18" customHeight="1" x14ac:dyDescent="0.3">
      <c r="A3266" s="161" t="s">
        <v>24217</v>
      </c>
      <c r="B3266" s="162" t="s">
        <v>24218</v>
      </c>
      <c r="C3266" s="161" t="s">
        <v>2576</v>
      </c>
      <c r="D3266" s="163">
        <v>10.75</v>
      </c>
    </row>
    <row r="3267" spans="1:4" ht="9" customHeight="1" x14ac:dyDescent="0.3">
      <c r="A3267" s="161" t="s">
        <v>24219</v>
      </c>
      <c r="B3267" s="162" t="s">
        <v>24220</v>
      </c>
      <c r="C3267" s="161" t="s">
        <v>2576</v>
      </c>
      <c r="D3267" s="163">
        <v>7.44</v>
      </c>
    </row>
    <row r="3268" spans="1:4" ht="9" customHeight="1" x14ac:dyDescent="0.3">
      <c r="A3268" s="161" t="s">
        <v>11548</v>
      </c>
      <c r="B3268" s="162" t="s">
        <v>11549</v>
      </c>
      <c r="C3268" s="161" t="s">
        <v>2576</v>
      </c>
      <c r="D3268" s="163">
        <v>0.12</v>
      </c>
    </row>
    <row r="3269" spans="1:4" ht="18" customHeight="1" x14ac:dyDescent="0.3">
      <c r="A3269" s="161" t="s">
        <v>11550</v>
      </c>
      <c r="B3269" s="162" t="s">
        <v>11551</v>
      </c>
      <c r="C3269" s="161" t="s">
        <v>2576</v>
      </c>
      <c r="D3269" s="163">
        <v>203.43</v>
      </c>
    </row>
    <row r="3270" spans="1:4" ht="18" customHeight="1" x14ac:dyDescent="0.3">
      <c r="A3270" s="161" t="s">
        <v>11552</v>
      </c>
      <c r="B3270" s="162" t="s">
        <v>11553</v>
      </c>
      <c r="C3270" s="161" t="s">
        <v>2576</v>
      </c>
      <c r="D3270" s="163">
        <v>158.57</v>
      </c>
    </row>
    <row r="3271" spans="1:4" ht="9" customHeight="1" x14ac:dyDescent="0.3">
      <c r="A3271" s="161" t="s">
        <v>11554</v>
      </c>
      <c r="B3271" s="162" t="s">
        <v>11555</v>
      </c>
      <c r="C3271" s="161" t="s">
        <v>2576</v>
      </c>
      <c r="D3271" s="163">
        <v>248.87</v>
      </c>
    </row>
    <row r="3272" spans="1:4" ht="9" customHeight="1" x14ac:dyDescent="0.3">
      <c r="A3272" s="161" t="s">
        <v>11556</v>
      </c>
      <c r="B3272" s="162" t="s">
        <v>11557</v>
      </c>
      <c r="C3272" s="161" t="s">
        <v>2576</v>
      </c>
      <c r="D3272" s="163">
        <v>193.7</v>
      </c>
    </row>
    <row r="3273" spans="1:4" ht="18" customHeight="1" x14ac:dyDescent="0.3">
      <c r="A3273" s="161" t="s">
        <v>11558</v>
      </c>
      <c r="B3273" s="162" t="s">
        <v>11559</v>
      </c>
      <c r="C3273" s="161" t="s">
        <v>2576</v>
      </c>
      <c r="D3273" s="163">
        <v>514.47</v>
      </c>
    </row>
    <row r="3274" spans="1:4" ht="18" customHeight="1" x14ac:dyDescent="0.3">
      <c r="A3274" s="161" t="s">
        <v>11560</v>
      </c>
      <c r="B3274" s="162" t="s">
        <v>11561</v>
      </c>
      <c r="C3274" s="161" t="s">
        <v>2576</v>
      </c>
      <c r="D3274" s="163">
        <v>470.42</v>
      </c>
    </row>
    <row r="3275" spans="1:4" ht="9" customHeight="1" x14ac:dyDescent="0.3">
      <c r="A3275" s="161" t="s">
        <v>11562</v>
      </c>
      <c r="B3275" s="162" t="s">
        <v>11563</v>
      </c>
      <c r="C3275" s="161" t="s">
        <v>2576</v>
      </c>
      <c r="D3275" s="163">
        <v>442.25</v>
      </c>
    </row>
    <row r="3276" spans="1:4" ht="9" customHeight="1" x14ac:dyDescent="0.3">
      <c r="A3276" s="161" t="s">
        <v>11564</v>
      </c>
      <c r="B3276" s="162" t="s">
        <v>11565</v>
      </c>
      <c r="C3276" s="161" t="s">
        <v>2576</v>
      </c>
      <c r="D3276" s="163">
        <v>402.16</v>
      </c>
    </row>
    <row r="3277" spans="1:4" ht="18" customHeight="1" x14ac:dyDescent="0.3">
      <c r="A3277" s="161" t="s">
        <v>11566</v>
      </c>
      <c r="B3277" s="162" t="s">
        <v>11567</v>
      </c>
      <c r="C3277" s="161" t="s">
        <v>2576</v>
      </c>
      <c r="D3277" s="163">
        <v>394.05</v>
      </c>
    </row>
    <row r="3278" spans="1:4" ht="18" customHeight="1" x14ac:dyDescent="0.3">
      <c r="A3278" s="161" t="s">
        <v>11568</v>
      </c>
      <c r="B3278" s="162" t="s">
        <v>11569</v>
      </c>
      <c r="C3278" s="161" t="s">
        <v>2576</v>
      </c>
      <c r="D3278" s="163">
        <v>356.62</v>
      </c>
    </row>
    <row r="3279" spans="1:4" ht="9" customHeight="1" x14ac:dyDescent="0.3">
      <c r="A3279" s="161" t="s">
        <v>11570</v>
      </c>
      <c r="B3279" s="162" t="s">
        <v>11571</v>
      </c>
      <c r="C3279" s="161" t="s">
        <v>2576</v>
      </c>
      <c r="D3279" s="163">
        <v>369.9</v>
      </c>
    </row>
    <row r="3280" spans="1:4" ht="9" customHeight="1" x14ac:dyDescent="0.3">
      <c r="A3280" s="161" t="s">
        <v>11572</v>
      </c>
      <c r="B3280" s="162" t="s">
        <v>11573</v>
      </c>
      <c r="C3280" s="161" t="s">
        <v>2576</v>
      </c>
      <c r="D3280" s="163">
        <v>333.78</v>
      </c>
    </row>
    <row r="3281" spans="1:4" ht="18" customHeight="1" x14ac:dyDescent="0.3">
      <c r="A3281" s="161" t="s">
        <v>11574</v>
      </c>
      <c r="B3281" s="162" t="s">
        <v>11575</v>
      </c>
      <c r="C3281" s="161" t="s">
        <v>2576</v>
      </c>
      <c r="D3281" s="163">
        <v>197.52</v>
      </c>
    </row>
    <row r="3282" spans="1:4" ht="18" customHeight="1" x14ac:dyDescent="0.3">
      <c r="A3282" s="161" t="s">
        <v>11576</v>
      </c>
      <c r="B3282" s="162" t="s">
        <v>11577</v>
      </c>
      <c r="C3282" s="161" t="s">
        <v>2576</v>
      </c>
      <c r="D3282" s="163">
        <v>231.66</v>
      </c>
    </row>
    <row r="3283" spans="1:4" ht="9" customHeight="1" x14ac:dyDescent="0.3">
      <c r="A3283" s="161" t="s">
        <v>11578</v>
      </c>
      <c r="B3283" s="162" t="s">
        <v>11579</v>
      </c>
      <c r="C3283" s="161" t="s">
        <v>2576</v>
      </c>
      <c r="D3283" s="163">
        <v>368.98</v>
      </c>
    </row>
    <row r="3284" spans="1:4" ht="9" customHeight="1" x14ac:dyDescent="0.3">
      <c r="A3284" s="161" t="s">
        <v>11580</v>
      </c>
      <c r="B3284" s="162" t="s">
        <v>11581</v>
      </c>
      <c r="C3284" s="161" t="s">
        <v>2576</v>
      </c>
      <c r="D3284" s="163">
        <v>537.36</v>
      </c>
    </row>
    <row r="3285" spans="1:4" ht="9" customHeight="1" x14ac:dyDescent="0.3">
      <c r="A3285" s="161" t="s">
        <v>11582</v>
      </c>
      <c r="B3285" s="162" t="s">
        <v>11583</v>
      </c>
      <c r="C3285" s="161" t="s">
        <v>2576</v>
      </c>
      <c r="D3285" s="163">
        <v>777.52</v>
      </c>
    </row>
    <row r="3286" spans="1:4" ht="9" customHeight="1" x14ac:dyDescent="0.3">
      <c r="A3286" s="161" t="s">
        <v>11584</v>
      </c>
      <c r="B3286" s="162" t="s">
        <v>11585</v>
      </c>
      <c r="C3286" s="161" t="s">
        <v>2576</v>
      </c>
      <c r="D3286" s="163">
        <v>1102.01</v>
      </c>
    </row>
    <row r="3287" spans="1:4" ht="9" customHeight="1" x14ac:dyDescent="0.3">
      <c r="A3287" s="161" t="s">
        <v>11586</v>
      </c>
      <c r="B3287" s="162" t="s">
        <v>11587</v>
      </c>
      <c r="C3287" s="161" t="s">
        <v>2576</v>
      </c>
      <c r="D3287" s="163">
        <v>174.58</v>
      </c>
    </row>
    <row r="3288" spans="1:4" ht="9" customHeight="1" x14ac:dyDescent="0.3">
      <c r="A3288" s="161" t="s">
        <v>11588</v>
      </c>
      <c r="B3288" s="162" t="s">
        <v>11589</v>
      </c>
      <c r="C3288" s="161" t="s">
        <v>2576</v>
      </c>
      <c r="D3288" s="163">
        <v>155.88</v>
      </c>
    </row>
    <row r="3289" spans="1:4" ht="9" customHeight="1" x14ac:dyDescent="0.3">
      <c r="A3289" s="161" t="s">
        <v>11590</v>
      </c>
      <c r="B3289" s="162" t="s">
        <v>11591</v>
      </c>
      <c r="C3289" s="161" t="s">
        <v>2576</v>
      </c>
      <c r="D3289" s="163">
        <v>254.97</v>
      </c>
    </row>
    <row r="3290" spans="1:4" ht="9" customHeight="1" x14ac:dyDescent="0.3">
      <c r="A3290" s="161" t="s">
        <v>11592</v>
      </c>
      <c r="B3290" s="162" t="s">
        <v>11593</v>
      </c>
      <c r="C3290" s="161" t="s">
        <v>2576</v>
      </c>
      <c r="D3290" s="163">
        <v>225.34</v>
      </c>
    </row>
    <row r="3291" spans="1:4" ht="9" customHeight="1" x14ac:dyDescent="0.3">
      <c r="A3291" s="161" t="s">
        <v>11594</v>
      </c>
      <c r="B3291" s="162" t="s">
        <v>11595</v>
      </c>
      <c r="C3291" s="161" t="s">
        <v>2576</v>
      </c>
      <c r="D3291" s="163">
        <v>413.83</v>
      </c>
    </row>
    <row r="3292" spans="1:4" ht="9" customHeight="1" x14ac:dyDescent="0.3">
      <c r="A3292" s="161" t="s">
        <v>11596</v>
      </c>
      <c r="B3292" s="162" t="s">
        <v>11597</v>
      </c>
      <c r="C3292" s="161" t="s">
        <v>2576</v>
      </c>
      <c r="D3292" s="163">
        <v>373.25</v>
      </c>
    </row>
    <row r="3293" spans="1:4" ht="9" customHeight="1" x14ac:dyDescent="0.3">
      <c r="A3293" s="161" t="s">
        <v>11598</v>
      </c>
      <c r="B3293" s="162" t="s">
        <v>11599</v>
      </c>
      <c r="C3293" s="161" t="s">
        <v>2576</v>
      </c>
      <c r="D3293" s="163">
        <v>549.65</v>
      </c>
    </row>
    <row r="3294" spans="1:4" ht="9" customHeight="1" x14ac:dyDescent="0.3">
      <c r="A3294" s="161" t="s">
        <v>11600</v>
      </c>
      <c r="B3294" s="162" t="s">
        <v>11601</v>
      </c>
      <c r="C3294" s="161" t="s">
        <v>2576</v>
      </c>
      <c r="D3294" s="163">
        <v>490.31</v>
      </c>
    </row>
    <row r="3295" spans="1:4" ht="9" customHeight="1" x14ac:dyDescent="0.3">
      <c r="A3295" s="161" t="s">
        <v>11602</v>
      </c>
      <c r="B3295" s="162" t="s">
        <v>11603</v>
      </c>
      <c r="C3295" s="161" t="s">
        <v>2576</v>
      </c>
      <c r="D3295" s="163">
        <v>851.45</v>
      </c>
    </row>
    <row r="3296" spans="1:4" ht="9" customHeight="1" x14ac:dyDescent="0.3">
      <c r="A3296" s="161" t="s">
        <v>11604</v>
      </c>
      <c r="B3296" s="162" t="s">
        <v>11605</v>
      </c>
      <c r="C3296" s="161" t="s">
        <v>2576</v>
      </c>
      <c r="D3296" s="163">
        <v>758.58</v>
      </c>
    </row>
    <row r="3297" spans="1:4" ht="9" customHeight="1" x14ac:dyDescent="0.3">
      <c r="A3297" s="161" t="s">
        <v>11606</v>
      </c>
      <c r="B3297" s="162" t="s">
        <v>11607</v>
      </c>
      <c r="C3297" s="161" t="s">
        <v>2576</v>
      </c>
      <c r="D3297" s="163">
        <v>208.31</v>
      </c>
    </row>
    <row r="3298" spans="1:4" ht="9" customHeight="1" x14ac:dyDescent="0.3">
      <c r="A3298" s="161" t="s">
        <v>11608</v>
      </c>
      <c r="B3298" s="162" t="s">
        <v>11609</v>
      </c>
      <c r="C3298" s="161" t="s">
        <v>2576</v>
      </c>
      <c r="D3298" s="163">
        <v>277.82</v>
      </c>
    </row>
    <row r="3299" spans="1:4" ht="9" customHeight="1" x14ac:dyDescent="0.3">
      <c r="A3299" s="161" t="s">
        <v>11610</v>
      </c>
      <c r="B3299" s="162" t="s">
        <v>11611</v>
      </c>
      <c r="C3299" s="161" t="s">
        <v>2576</v>
      </c>
      <c r="D3299" s="163">
        <v>396.98</v>
      </c>
    </row>
    <row r="3300" spans="1:4" ht="9" customHeight="1" x14ac:dyDescent="0.3">
      <c r="A3300" s="161" t="s">
        <v>11612</v>
      </c>
      <c r="B3300" s="162" t="s">
        <v>11613</v>
      </c>
      <c r="C3300" s="161" t="s">
        <v>2576</v>
      </c>
      <c r="D3300" s="163">
        <v>560.77</v>
      </c>
    </row>
    <row r="3301" spans="1:4" ht="9" customHeight="1" x14ac:dyDescent="0.3">
      <c r="A3301" s="161" t="s">
        <v>11614</v>
      </c>
      <c r="B3301" s="162" t="s">
        <v>11615</v>
      </c>
      <c r="C3301" s="161" t="s">
        <v>2576</v>
      </c>
      <c r="D3301" s="163">
        <v>782.22</v>
      </c>
    </row>
    <row r="3302" spans="1:4" ht="9" customHeight="1" x14ac:dyDescent="0.3">
      <c r="A3302" s="161" t="s">
        <v>11616</v>
      </c>
      <c r="B3302" s="162" t="s">
        <v>11617</v>
      </c>
      <c r="C3302" s="161" t="s">
        <v>2576</v>
      </c>
      <c r="D3302" s="163">
        <v>1143.02</v>
      </c>
    </row>
    <row r="3303" spans="1:4" ht="9" customHeight="1" x14ac:dyDescent="0.3">
      <c r="A3303" s="161" t="s">
        <v>11618</v>
      </c>
      <c r="B3303" s="162" t="s">
        <v>11619</v>
      </c>
      <c r="C3303" s="161" t="s">
        <v>2576</v>
      </c>
      <c r="D3303" s="163">
        <v>187.31</v>
      </c>
    </row>
    <row r="3304" spans="1:4" ht="9" customHeight="1" x14ac:dyDescent="0.3">
      <c r="A3304" s="161" t="s">
        <v>11620</v>
      </c>
      <c r="B3304" s="162" t="s">
        <v>11621</v>
      </c>
      <c r="C3304" s="161" t="s">
        <v>2576</v>
      </c>
      <c r="D3304" s="163">
        <v>168.62</v>
      </c>
    </row>
    <row r="3305" spans="1:4" ht="9" customHeight="1" x14ac:dyDescent="0.3">
      <c r="A3305" s="161" t="s">
        <v>11622</v>
      </c>
      <c r="B3305" s="162" t="s">
        <v>11623</v>
      </c>
      <c r="C3305" s="161" t="s">
        <v>2576</v>
      </c>
      <c r="D3305" s="163">
        <v>305.87</v>
      </c>
    </row>
    <row r="3306" spans="1:4" ht="9" customHeight="1" x14ac:dyDescent="0.3">
      <c r="A3306" s="161" t="s">
        <v>11624</v>
      </c>
      <c r="B3306" s="162" t="s">
        <v>11625</v>
      </c>
      <c r="C3306" s="161" t="s">
        <v>2576</v>
      </c>
      <c r="D3306" s="163">
        <v>276.31</v>
      </c>
    </row>
    <row r="3307" spans="1:4" ht="18" customHeight="1" x14ac:dyDescent="0.3">
      <c r="A3307" s="161" t="s">
        <v>11626</v>
      </c>
      <c r="B3307" s="162" t="s">
        <v>11627</v>
      </c>
      <c r="C3307" s="161" t="s">
        <v>2576</v>
      </c>
      <c r="D3307" s="163">
        <v>464.73</v>
      </c>
    </row>
    <row r="3308" spans="1:4" ht="9" customHeight="1" x14ac:dyDescent="0.3">
      <c r="A3308" s="161" t="s">
        <v>11628</v>
      </c>
      <c r="B3308" s="162" t="s">
        <v>11629</v>
      </c>
      <c r="C3308" s="161" t="s">
        <v>2576</v>
      </c>
      <c r="D3308" s="163">
        <v>424.21</v>
      </c>
    </row>
    <row r="3309" spans="1:4" ht="18" customHeight="1" x14ac:dyDescent="0.3">
      <c r="A3309" s="161" t="s">
        <v>11630</v>
      </c>
      <c r="B3309" s="162" t="s">
        <v>11631</v>
      </c>
      <c r="C3309" s="161" t="s">
        <v>2576</v>
      </c>
      <c r="D3309" s="163">
        <v>664.17</v>
      </c>
    </row>
    <row r="3310" spans="1:4" ht="9" customHeight="1" x14ac:dyDescent="0.3">
      <c r="A3310" s="161" t="s">
        <v>11632</v>
      </c>
      <c r="B3310" s="162" t="s">
        <v>11633</v>
      </c>
      <c r="C3310" s="161" t="s">
        <v>2576</v>
      </c>
      <c r="D3310" s="163">
        <v>604.98</v>
      </c>
    </row>
    <row r="3311" spans="1:4" ht="18" customHeight="1" x14ac:dyDescent="0.3">
      <c r="A3311" s="161" t="s">
        <v>11634</v>
      </c>
      <c r="B3311" s="162" t="s">
        <v>11635</v>
      </c>
      <c r="C3311" s="161" t="s">
        <v>2576</v>
      </c>
      <c r="D3311" s="163">
        <v>1029.5899999999999</v>
      </c>
    </row>
    <row r="3312" spans="1:4" ht="9" customHeight="1" x14ac:dyDescent="0.3">
      <c r="A3312" s="161" t="s">
        <v>11636</v>
      </c>
      <c r="B3312" s="162" t="s">
        <v>11637</v>
      </c>
      <c r="C3312" s="161" t="s">
        <v>2576</v>
      </c>
      <c r="D3312" s="163">
        <v>936.96</v>
      </c>
    </row>
    <row r="3313" spans="1:4" ht="18" customHeight="1" x14ac:dyDescent="0.3">
      <c r="A3313" s="161" t="s">
        <v>11638</v>
      </c>
      <c r="B3313" s="162" t="s">
        <v>11639</v>
      </c>
      <c r="C3313" s="161" t="s">
        <v>2576</v>
      </c>
      <c r="D3313" s="163">
        <v>224.23</v>
      </c>
    </row>
    <row r="3314" spans="1:4" ht="9" customHeight="1" x14ac:dyDescent="0.3">
      <c r="A3314" s="161" t="s">
        <v>11640</v>
      </c>
      <c r="B3314" s="162" t="s">
        <v>11641</v>
      </c>
      <c r="C3314" s="161" t="s">
        <v>2576</v>
      </c>
      <c r="D3314" s="163">
        <v>289.98</v>
      </c>
    </row>
    <row r="3315" spans="1:4" ht="18" customHeight="1" x14ac:dyDescent="0.3">
      <c r="A3315" s="161" t="s">
        <v>11642</v>
      </c>
      <c r="B3315" s="162" t="s">
        <v>11643</v>
      </c>
      <c r="C3315" s="161" t="s">
        <v>2576</v>
      </c>
      <c r="D3315" s="163">
        <v>484.34</v>
      </c>
    </row>
    <row r="3316" spans="1:4" ht="9" customHeight="1" x14ac:dyDescent="0.3">
      <c r="A3316" s="161" t="s">
        <v>11644</v>
      </c>
      <c r="B3316" s="162" t="s">
        <v>11645</v>
      </c>
      <c r="C3316" s="161" t="s">
        <v>2576</v>
      </c>
      <c r="D3316" s="163">
        <v>646.46</v>
      </c>
    </row>
    <row r="3317" spans="1:4" ht="9" customHeight="1" x14ac:dyDescent="0.3">
      <c r="A3317" s="161" t="s">
        <v>11646</v>
      </c>
      <c r="B3317" s="162" t="s">
        <v>11647</v>
      </c>
      <c r="C3317" s="161" t="s">
        <v>2576</v>
      </c>
      <c r="D3317" s="163">
        <v>883.49</v>
      </c>
    </row>
    <row r="3318" spans="1:4" ht="9" customHeight="1" x14ac:dyDescent="0.3">
      <c r="A3318" s="161" t="s">
        <v>11648</v>
      </c>
      <c r="B3318" s="162" t="s">
        <v>11649</v>
      </c>
      <c r="C3318" s="161" t="s">
        <v>2576</v>
      </c>
      <c r="D3318" s="163">
        <v>1343.31</v>
      </c>
    </row>
    <row r="3319" spans="1:4" ht="9" customHeight="1" x14ac:dyDescent="0.3">
      <c r="A3319" s="161" t="s">
        <v>11650</v>
      </c>
      <c r="B3319" s="162" t="s">
        <v>11651</v>
      </c>
      <c r="C3319" s="161" t="s">
        <v>2576</v>
      </c>
      <c r="D3319" s="163">
        <v>250.92</v>
      </c>
    </row>
    <row r="3320" spans="1:4" ht="9" customHeight="1" x14ac:dyDescent="0.3">
      <c r="A3320" s="161" t="s">
        <v>11652</v>
      </c>
      <c r="B3320" s="162" t="s">
        <v>11653</v>
      </c>
      <c r="C3320" s="161" t="s">
        <v>2576</v>
      </c>
      <c r="D3320" s="163">
        <v>232.32</v>
      </c>
    </row>
    <row r="3321" spans="1:4" ht="9" customHeight="1" x14ac:dyDescent="0.3">
      <c r="A3321" s="161" t="s">
        <v>11654</v>
      </c>
      <c r="B3321" s="162" t="s">
        <v>11655</v>
      </c>
      <c r="C3321" s="161" t="s">
        <v>2576</v>
      </c>
      <c r="D3321" s="163">
        <v>406.82</v>
      </c>
    </row>
    <row r="3322" spans="1:4" ht="9" customHeight="1" x14ac:dyDescent="0.3">
      <c r="A3322" s="161" t="s">
        <v>11656</v>
      </c>
      <c r="B3322" s="162" t="s">
        <v>11657</v>
      </c>
      <c r="C3322" s="161" t="s">
        <v>2576</v>
      </c>
      <c r="D3322" s="163">
        <v>373.75</v>
      </c>
    </row>
    <row r="3323" spans="1:4" ht="18" customHeight="1" x14ac:dyDescent="0.3">
      <c r="A3323" s="161" t="s">
        <v>11658</v>
      </c>
      <c r="B3323" s="162" t="s">
        <v>11659</v>
      </c>
      <c r="C3323" s="161" t="s">
        <v>2576</v>
      </c>
      <c r="D3323" s="163">
        <v>565.27</v>
      </c>
    </row>
    <row r="3324" spans="1:4" ht="9" customHeight="1" x14ac:dyDescent="0.3">
      <c r="A3324" s="161" t="s">
        <v>11660</v>
      </c>
      <c r="B3324" s="162" t="s">
        <v>11661</v>
      </c>
      <c r="C3324" s="161" t="s">
        <v>2576</v>
      </c>
      <c r="D3324" s="163">
        <v>513.54999999999995</v>
      </c>
    </row>
    <row r="3325" spans="1:4" ht="18" customHeight="1" x14ac:dyDescent="0.3">
      <c r="A3325" s="161" t="s">
        <v>11662</v>
      </c>
      <c r="B3325" s="162" t="s">
        <v>11663</v>
      </c>
      <c r="C3325" s="161" t="s">
        <v>2576</v>
      </c>
      <c r="D3325" s="163">
        <v>844.32</v>
      </c>
    </row>
    <row r="3326" spans="1:4" ht="9" customHeight="1" x14ac:dyDescent="0.3">
      <c r="A3326" s="161" t="s">
        <v>11664</v>
      </c>
      <c r="B3326" s="162" t="s">
        <v>11665</v>
      </c>
      <c r="C3326" s="161" t="s">
        <v>2576</v>
      </c>
      <c r="D3326" s="163">
        <v>765.24</v>
      </c>
    </row>
    <row r="3327" spans="1:4" ht="18" customHeight="1" x14ac:dyDescent="0.3">
      <c r="A3327" s="161" t="s">
        <v>11666</v>
      </c>
      <c r="B3327" s="162" t="s">
        <v>11667</v>
      </c>
      <c r="C3327" s="161" t="s">
        <v>2576</v>
      </c>
      <c r="D3327" s="163">
        <v>1320.13</v>
      </c>
    </row>
    <row r="3328" spans="1:4" ht="9" customHeight="1" x14ac:dyDescent="0.3">
      <c r="A3328" s="161" t="s">
        <v>11668</v>
      </c>
      <c r="B3328" s="162" t="s">
        <v>11669</v>
      </c>
      <c r="C3328" s="161" t="s">
        <v>2576</v>
      </c>
      <c r="D3328" s="163">
        <v>1197.3499999999999</v>
      </c>
    </row>
    <row r="3329" spans="1:4" ht="18" customHeight="1" x14ac:dyDescent="0.3">
      <c r="A3329" s="161" t="s">
        <v>11670</v>
      </c>
      <c r="B3329" s="162" t="s">
        <v>11671</v>
      </c>
      <c r="C3329" s="161" t="s">
        <v>2576</v>
      </c>
      <c r="D3329" s="163">
        <v>314.49</v>
      </c>
    </row>
    <row r="3330" spans="1:4" ht="9" customHeight="1" x14ac:dyDescent="0.3">
      <c r="A3330" s="161" t="s">
        <v>11672</v>
      </c>
      <c r="B3330" s="162" t="s">
        <v>11673</v>
      </c>
      <c r="C3330" s="161" t="s">
        <v>2576</v>
      </c>
      <c r="D3330" s="163">
        <v>350.82</v>
      </c>
    </row>
    <row r="3331" spans="1:4" ht="18" customHeight="1" x14ac:dyDescent="0.3">
      <c r="A3331" s="161" t="s">
        <v>11674</v>
      </c>
      <c r="B3331" s="162" t="s">
        <v>11675</v>
      </c>
      <c r="C3331" s="161" t="s">
        <v>2576</v>
      </c>
      <c r="D3331" s="163">
        <v>505.09</v>
      </c>
    </row>
    <row r="3332" spans="1:4" ht="9" customHeight="1" x14ac:dyDescent="0.3">
      <c r="A3332" s="161" t="s">
        <v>11676</v>
      </c>
      <c r="B3332" s="162" t="s">
        <v>11677</v>
      </c>
      <c r="C3332" s="161" t="s">
        <v>2576</v>
      </c>
      <c r="D3332" s="163">
        <v>695.24</v>
      </c>
    </row>
    <row r="3333" spans="1:4" ht="9" customHeight="1" x14ac:dyDescent="0.3">
      <c r="A3333" s="161" t="s">
        <v>11678</v>
      </c>
      <c r="B3333" s="162" t="s">
        <v>11679</v>
      </c>
      <c r="C3333" s="161" t="s">
        <v>2576</v>
      </c>
      <c r="D3333" s="163">
        <v>1048.8699999999999</v>
      </c>
    </row>
    <row r="3334" spans="1:4" ht="9" customHeight="1" x14ac:dyDescent="0.3">
      <c r="A3334" s="161" t="s">
        <v>11680</v>
      </c>
      <c r="B3334" s="162" t="s">
        <v>11681</v>
      </c>
      <c r="C3334" s="161" t="s">
        <v>2576</v>
      </c>
      <c r="D3334" s="163">
        <v>1475.77</v>
      </c>
    </row>
    <row r="3335" spans="1:4" ht="9" customHeight="1" x14ac:dyDescent="0.3">
      <c r="A3335" s="161" t="s">
        <v>11682</v>
      </c>
      <c r="B3335" s="162" t="s">
        <v>11683</v>
      </c>
      <c r="C3335" s="161" t="s">
        <v>2576</v>
      </c>
      <c r="D3335" s="163">
        <v>301.02999999999997</v>
      </c>
    </row>
    <row r="3336" spans="1:4" ht="9" customHeight="1" x14ac:dyDescent="0.3">
      <c r="A3336" s="161" t="s">
        <v>11684</v>
      </c>
      <c r="B3336" s="162" t="s">
        <v>11685</v>
      </c>
      <c r="C3336" s="161" t="s">
        <v>2576</v>
      </c>
      <c r="D3336" s="163">
        <v>278.85000000000002</v>
      </c>
    </row>
    <row r="3337" spans="1:4" ht="9" customHeight="1" x14ac:dyDescent="0.3">
      <c r="A3337" s="161" t="s">
        <v>11686</v>
      </c>
      <c r="B3337" s="162" t="s">
        <v>11687</v>
      </c>
      <c r="C3337" s="161" t="s">
        <v>2576</v>
      </c>
      <c r="D3337" s="163">
        <v>467.97</v>
      </c>
    </row>
    <row r="3338" spans="1:4" ht="9" customHeight="1" x14ac:dyDescent="0.3">
      <c r="A3338" s="161" t="s">
        <v>11688</v>
      </c>
      <c r="B3338" s="162" t="s">
        <v>11689</v>
      </c>
      <c r="C3338" s="161" t="s">
        <v>2576</v>
      </c>
      <c r="D3338" s="163">
        <v>427.93</v>
      </c>
    </row>
    <row r="3339" spans="1:4" ht="18" customHeight="1" x14ac:dyDescent="0.3">
      <c r="A3339" s="161" t="s">
        <v>11690</v>
      </c>
      <c r="B3339" s="162" t="s">
        <v>11691</v>
      </c>
      <c r="C3339" s="161" t="s">
        <v>2576</v>
      </c>
      <c r="D3339" s="163">
        <v>695.84</v>
      </c>
    </row>
    <row r="3340" spans="1:4" ht="9" customHeight="1" x14ac:dyDescent="0.3">
      <c r="A3340" s="161" t="s">
        <v>11692</v>
      </c>
      <c r="B3340" s="162" t="s">
        <v>11693</v>
      </c>
      <c r="C3340" s="161" t="s">
        <v>2576</v>
      </c>
      <c r="D3340" s="163">
        <v>635.47</v>
      </c>
    </row>
    <row r="3341" spans="1:4" ht="18" customHeight="1" x14ac:dyDescent="0.3">
      <c r="A3341" s="161" t="s">
        <v>11694</v>
      </c>
      <c r="B3341" s="162" t="s">
        <v>11695</v>
      </c>
      <c r="C3341" s="161" t="s">
        <v>2576</v>
      </c>
      <c r="D3341" s="163">
        <v>994.21</v>
      </c>
    </row>
    <row r="3342" spans="1:4" ht="9" customHeight="1" x14ac:dyDescent="0.3">
      <c r="A3342" s="161" t="s">
        <v>11696</v>
      </c>
      <c r="B3342" s="162" t="s">
        <v>11697</v>
      </c>
      <c r="C3342" s="161" t="s">
        <v>2576</v>
      </c>
      <c r="D3342" s="163">
        <v>904.5</v>
      </c>
    </row>
    <row r="3343" spans="1:4" ht="18" customHeight="1" x14ac:dyDescent="0.3">
      <c r="A3343" s="161" t="s">
        <v>11698</v>
      </c>
      <c r="B3343" s="162" t="s">
        <v>11699</v>
      </c>
      <c r="C3343" s="161" t="s">
        <v>2576</v>
      </c>
      <c r="D3343" s="163">
        <v>1551.13</v>
      </c>
    </row>
    <row r="3344" spans="1:4" ht="9" customHeight="1" x14ac:dyDescent="0.3">
      <c r="A3344" s="161" t="s">
        <v>11700</v>
      </c>
      <c r="B3344" s="162" t="s">
        <v>11701</v>
      </c>
      <c r="C3344" s="161" t="s">
        <v>2576</v>
      </c>
      <c r="D3344" s="163">
        <v>1424.16</v>
      </c>
    </row>
    <row r="3345" spans="1:4" ht="18" customHeight="1" x14ac:dyDescent="0.3">
      <c r="A3345" s="161" t="s">
        <v>11702</v>
      </c>
      <c r="B3345" s="162" t="s">
        <v>11703</v>
      </c>
      <c r="C3345" s="161" t="s">
        <v>2576</v>
      </c>
      <c r="D3345" s="163">
        <v>90.34</v>
      </c>
    </row>
    <row r="3346" spans="1:4" ht="9" customHeight="1" x14ac:dyDescent="0.3">
      <c r="A3346" s="161" t="s">
        <v>11704</v>
      </c>
      <c r="B3346" s="162" t="s">
        <v>11705</v>
      </c>
      <c r="C3346" s="161" t="s">
        <v>2576</v>
      </c>
      <c r="D3346" s="163">
        <v>10.91</v>
      </c>
    </row>
    <row r="3347" spans="1:4" ht="18" customHeight="1" x14ac:dyDescent="0.3">
      <c r="A3347" s="161" t="s">
        <v>11706</v>
      </c>
      <c r="B3347" s="162" t="s">
        <v>11707</v>
      </c>
      <c r="C3347" s="161" t="s">
        <v>2576</v>
      </c>
      <c r="D3347" s="163">
        <v>16.45</v>
      </c>
    </row>
    <row r="3348" spans="1:4" ht="9" customHeight="1" x14ac:dyDescent="0.3">
      <c r="A3348" s="161" t="s">
        <v>11708</v>
      </c>
      <c r="B3348" s="162" t="s">
        <v>11709</v>
      </c>
      <c r="C3348" s="161" t="s">
        <v>2576</v>
      </c>
      <c r="D3348" s="163">
        <v>1304.53</v>
      </c>
    </row>
    <row r="3349" spans="1:4" ht="9" customHeight="1" x14ac:dyDescent="0.3">
      <c r="A3349" s="161" t="s">
        <v>11710</v>
      </c>
      <c r="B3349" s="162" t="s">
        <v>11711</v>
      </c>
      <c r="C3349" s="161" t="s">
        <v>2576</v>
      </c>
      <c r="D3349" s="163">
        <v>1368</v>
      </c>
    </row>
    <row r="3350" spans="1:4" ht="9" customHeight="1" x14ac:dyDescent="0.3">
      <c r="A3350" s="161" t="s">
        <v>11712</v>
      </c>
      <c r="B3350" s="162" t="s">
        <v>11713</v>
      </c>
      <c r="C3350" s="161" t="s">
        <v>2576</v>
      </c>
      <c r="D3350" s="163">
        <v>1740.06</v>
      </c>
    </row>
    <row r="3351" spans="1:4" ht="9" customHeight="1" x14ac:dyDescent="0.3">
      <c r="A3351" s="161" t="s">
        <v>11714</v>
      </c>
      <c r="B3351" s="162" t="s">
        <v>11715</v>
      </c>
      <c r="C3351" s="161" t="s">
        <v>2576</v>
      </c>
      <c r="D3351" s="163">
        <v>2127.91</v>
      </c>
    </row>
    <row r="3352" spans="1:4" ht="9" customHeight="1" x14ac:dyDescent="0.3">
      <c r="A3352" s="161" t="s">
        <v>11716</v>
      </c>
      <c r="B3352" s="162" t="s">
        <v>11717</v>
      </c>
      <c r="C3352" s="161" t="s">
        <v>2576</v>
      </c>
      <c r="D3352" s="163">
        <v>7143.84</v>
      </c>
    </row>
    <row r="3353" spans="1:4" ht="9" customHeight="1" x14ac:dyDescent="0.3">
      <c r="A3353" s="161" t="s">
        <v>11718</v>
      </c>
      <c r="B3353" s="162" t="s">
        <v>11719</v>
      </c>
      <c r="C3353" s="161" t="s">
        <v>2576</v>
      </c>
      <c r="D3353" s="163">
        <v>8650.5400000000009</v>
      </c>
    </row>
    <row r="3354" spans="1:4" ht="9" customHeight="1" x14ac:dyDescent="0.3">
      <c r="A3354" s="161" t="s">
        <v>11720</v>
      </c>
      <c r="B3354" s="162" t="s">
        <v>11721</v>
      </c>
      <c r="C3354" s="161" t="s">
        <v>2576</v>
      </c>
      <c r="D3354" s="163">
        <v>14504</v>
      </c>
    </row>
    <row r="3355" spans="1:4" ht="18" customHeight="1" x14ac:dyDescent="0.3">
      <c r="A3355" s="161" t="s">
        <v>11722</v>
      </c>
      <c r="B3355" s="162" t="s">
        <v>11723</v>
      </c>
      <c r="C3355" s="161" t="s">
        <v>2576</v>
      </c>
      <c r="D3355" s="163">
        <v>20433.37</v>
      </c>
    </row>
    <row r="3356" spans="1:4" ht="9" customHeight="1" x14ac:dyDescent="0.3">
      <c r="A3356" s="161" t="s">
        <v>11724</v>
      </c>
      <c r="B3356" s="162" t="s">
        <v>11725</v>
      </c>
      <c r="C3356" s="161" t="s">
        <v>2576</v>
      </c>
      <c r="D3356" s="163">
        <v>210.59</v>
      </c>
    </row>
    <row r="3357" spans="1:4" ht="18" customHeight="1" x14ac:dyDescent="0.3">
      <c r="A3357" s="161" t="s">
        <v>11726</v>
      </c>
      <c r="B3357" s="162" t="s">
        <v>11727</v>
      </c>
      <c r="C3357" s="161" t="s">
        <v>2576</v>
      </c>
      <c r="D3357" s="163">
        <v>250.58</v>
      </c>
    </row>
    <row r="3358" spans="1:4" ht="9" customHeight="1" x14ac:dyDescent="0.3">
      <c r="A3358" s="161" t="s">
        <v>11728</v>
      </c>
      <c r="B3358" s="162" t="s">
        <v>11729</v>
      </c>
      <c r="C3358" s="161" t="s">
        <v>2576</v>
      </c>
      <c r="D3358" s="163">
        <v>344.73</v>
      </c>
    </row>
    <row r="3359" spans="1:4" ht="18" customHeight="1" x14ac:dyDescent="0.3">
      <c r="A3359" s="161" t="s">
        <v>11730</v>
      </c>
      <c r="B3359" s="162" t="s">
        <v>11731</v>
      </c>
      <c r="C3359" s="161" t="s">
        <v>2576</v>
      </c>
      <c r="D3359" s="163">
        <v>502.52</v>
      </c>
    </row>
    <row r="3360" spans="1:4" ht="9" customHeight="1" x14ac:dyDescent="0.3">
      <c r="A3360" s="161" t="s">
        <v>11732</v>
      </c>
      <c r="B3360" s="162" t="s">
        <v>11733</v>
      </c>
      <c r="C3360" s="161" t="s">
        <v>2576</v>
      </c>
      <c r="D3360" s="163">
        <v>664.73</v>
      </c>
    </row>
    <row r="3361" spans="1:4" ht="18" customHeight="1" x14ac:dyDescent="0.3">
      <c r="A3361" s="161" t="s">
        <v>11734</v>
      </c>
      <c r="B3361" s="162" t="s">
        <v>11735</v>
      </c>
      <c r="C3361" s="161" t="s">
        <v>2576</v>
      </c>
      <c r="D3361" s="163">
        <v>734.16</v>
      </c>
    </row>
    <row r="3362" spans="1:4" ht="9" customHeight="1" x14ac:dyDescent="0.3">
      <c r="A3362" s="161" t="s">
        <v>11736</v>
      </c>
      <c r="B3362" s="162" t="s">
        <v>11737</v>
      </c>
      <c r="C3362" s="161" t="s">
        <v>2576</v>
      </c>
      <c r="D3362" s="163">
        <v>894.77</v>
      </c>
    </row>
    <row r="3363" spans="1:4" ht="18" customHeight="1" x14ac:dyDescent="0.3">
      <c r="A3363" s="161" t="s">
        <v>24221</v>
      </c>
      <c r="B3363" s="162" t="s">
        <v>24222</v>
      </c>
      <c r="C3363" s="161" t="s">
        <v>2576</v>
      </c>
      <c r="D3363" s="163">
        <v>13.6</v>
      </c>
    </row>
    <row r="3364" spans="1:4" ht="9" customHeight="1" x14ac:dyDescent="0.3">
      <c r="A3364" s="161" t="s">
        <v>24223</v>
      </c>
      <c r="B3364" s="162" t="s">
        <v>24224</v>
      </c>
      <c r="C3364" s="161" t="s">
        <v>2576</v>
      </c>
      <c r="D3364" s="163">
        <v>16.75</v>
      </c>
    </row>
    <row r="3365" spans="1:4" ht="9" customHeight="1" x14ac:dyDescent="0.3">
      <c r="A3365" s="161" t="s">
        <v>11740</v>
      </c>
      <c r="B3365" s="162" t="s">
        <v>24225</v>
      </c>
      <c r="C3365" s="161" t="s">
        <v>2576</v>
      </c>
      <c r="D3365" s="163">
        <v>106.2</v>
      </c>
    </row>
    <row r="3366" spans="1:4" ht="9" customHeight="1" x14ac:dyDescent="0.3">
      <c r="A3366" s="161" t="s">
        <v>11741</v>
      </c>
      <c r="B3366" s="162" t="s">
        <v>24226</v>
      </c>
      <c r="C3366" s="161" t="s">
        <v>2576</v>
      </c>
      <c r="D3366" s="163">
        <v>89.02</v>
      </c>
    </row>
    <row r="3367" spans="1:4" ht="9" customHeight="1" x14ac:dyDescent="0.3">
      <c r="A3367" s="161" t="s">
        <v>11738</v>
      </c>
      <c r="B3367" s="162" t="s">
        <v>24227</v>
      </c>
      <c r="C3367" s="161" t="s">
        <v>2576</v>
      </c>
      <c r="D3367" s="163">
        <v>131.77000000000001</v>
      </c>
    </row>
    <row r="3368" spans="1:4" ht="9" customHeight="1" x14ac:dyDescent="0.3">
      <c r="A3368" s="161" t="s">
        <v>11739</v>
      </c>
      <c r="B3368" s="162" t="s">
        <v>24228</v>
      </c>
      <c r="C3368" s="161" t="s">
        <v>2576</v>
      </c>
      <c r="D3368" s="163">
        <v>110.27</v>
      </c>
    </row>
    <row r="3369" spans="1:4" ht="9" customHeight="1" x14ac:dyDescent="0.3">
      <c r="A3369" s="161" t="s">
        <v>11743</v>
      </c>
      <c r="B3369" s="162" t="s">
        <v>24229</v>
      </c>
      <c r="C3369" s="161" t="s">
        <v>2576</v>
      </c>
      <c r="D3369" s="163">
        <v>42.69</v>
      </c>
    </row>
    <row r="3370" spans="1:4" ht="9" customHeight="1" x14ac:dyDescent="0.3">
      <c r="A3370" s="161" t="s">
        <v>11742</v>
      </c>
      <c r="B3370" s="162" t="s">
        <v>24230</v>
      </c>
      <c r="C3370" s="161" t="s">
        <v>2576</v>
      </c>
      <c r="D3370" s="163">
        <v>53.87</v>
      </c>
    </row>
    <row r="3371" spans="1:4" ht="9" customHeight="1" x14ac:dyDescent="0.3">
      <c r="A3371" s="161" t="s">
        <v>24231</v>
      </c>
      <c r="B3371" s="162" t="s">
        <v>24232</v>
      </c>
      <c r="C3371" s="161" t="s">
        <v>2576</v>
      </c>
      <c r="D3371" s="163">
        <v>13.6</v>
      </c>
    </row>
    <row r="3372" spans="1:4" ht="9" customHeight="1" x14ac:dyDescent="0.3">
      <c r="A3372" s="161" t="s">
        <v>24233</v>
      </c>
      <c r="B3372" s="162" t="s">
        <v>24234</v>
      </c>
      <c r="C3372" s="161" t="s">
        <v>2576</v>
      </c>
      <c r="D3372" s="163">
        <v>16.75</v>
      </c>
    </row>
    <row r="3373" spans="1:4" ht="9" customHeight="1" x14ac:dyDescent="0.3">
      <c r="A3373" s="161" t="s">
        <v>11746</v>
      </c>
      <c r="B3373" s="162" t="s">
        <v>24235</v>
      </c>
      <c r="C3373" s="161" t="s">
        <v>2576</v>
      </c>
      <c r="D3373" s="163">
        <v>106.2</v>
      </c>
    </row>
    <row r="3374" spans="1:4" ht="9" customHeight="1" x14ac:dyDescent="0.3">
      <c r="A3374" s="161" t="s">
        <v>11747</v>
      </c>
      <c r="B3374" s="162" t="s">
        <v>24236</v>
      </c>
      <c r="C3374" s="161" t="s">
        <v>2576</v>
      </c>
      <c r="D3374" s="163">
        <v>89.02</v>
      </c>
    </row>
    <row r="3375" spans="1:4" ht="9" customHeight="1" x14ac:dyDescent="0.3">
      <c r="A3375" s="161" t="s">
        <v>11744</v>
      </c>
      <c r="B3375" s="162" t="s">
        <v>24237</v>
      </c>
      <c r="C3375" s="161" t="s">
        <v>2576</v>
      </c>
      <c r="D3375" s="163">
        <v>131.77000000000001</v>
      </c>
    </row>
    <row r="3376" spans="1:4" ht="9" customHeight="1" x14ac:dyDescent="0.3">
      <c r="A3376" s="161" t="s">
        <v>11745</v>
      </c>
      <c r="B3376" s="162" t="s">
        <v>24238</v>
      </c>
      <c r="C3376" s="161" t="s">
        <v>2576</v>
      </c>
      <c r="D3376" s="163">
        <v>110.27</v>
      </c>
    </row>
    <row r="3377" spans="1:4" ht="9" customHeight="1" x14ac:dyDescent="0.3">
      <c r="A3377" s="161" t="s">
        <v>11749</v>
      </c>
      <c r="B3377" s="162" t="s">
        <v>24239</v>
      </c>
      <c r="C3377" s="161" t="s">
        <v>2576</v>
      </c>
      <c r="D3377" s="163">
        <v>42.69</v>
      </c>
    </row>
    <row r="3378" spans="1:4" ht="9" customHeight="1" x14ac:dyDescent="0.3">
      <c r="A3378" s="161" t="s">
        <v>11748</v>
      </c>
      <c r="B3378" s="162" t="s">
        <v>24240</v>
      </c>
      <c r="C3378" s="161" t="s">
        <v>2576</v>
      </c>
      <c r="D3378" s="163">
        <v>53.87</v>
      </c>
    </row>
    <row r="3379" spans="1:4" ht="9" customHeight="1" x14ac:dyDescent="0.3">
      <c r="A3379" s="161" t="s">
        <v>11750</v>
      </c>
      <c r="B3379" s="162" t="s">
        <v>11751</v>
      </c>
      <c r="C3379" s="161" t="s">
        <v>8047</v>
      </c>
      <c r="D3379" s="163">
        <v>502.03</v>
      </c>
    </row>
    <row r="3380" spans="1:4" ht="9" customHeight="1" x14ac:dyDescent="0.3">
      <c r="A3380" s="161" t="s">
        <v>11752</v>
      </c>
      <c r="B3380" s="162" t="s">
        <v>11753</v>
      </c>
      <c r="C3380" s="161" t="s">
        <v>8047</v>
      </c>
      <c r="D3380" s="163">
        <v>570.07000000000005</v>
      </c>
    </row>
    <row r="3381" spans="1:4" ht="9" customHeight="1" x14ac:dyDescent="0.3">
      <c r="A3381" s="161" t="s">
        <v>11754</v>
      </c>
      <c r="B3381" s="162" t="s">
        <v>11755</v>
      </c>
      <c r="C3381" s="161" t="s">
        <v>8047</v>
      </c>
      <c r="D3381" s="163">
        <v>638.1</v>
      </c>
    </row>
    <row r="3382" spans="1:4" ht="9" customHeight="1" x14ac:dyDescent="0.3">
      <c r="A3382" s="161" t="s">
        <v>11756</v>
      </c>
      <c r="B3382" s="162" t="s">
        <v>11757</v>
      </c>
      <c r="C3382" s="161" t="s">
        <v>8047</v>
      </c>
      <c r="D3382" s="163">
        <v>220.88</v>
      </c>
    </row>
    <row r="3383" spans="1:4" ht="9" customHeight="1" x14ac:dyDescent="0.3">
      <c r="A3383" s="161" t="s">
        <v>11758</v>
      </c>
      <c r="B3383" s="162" t="s">
        <v>11759</v>
      </c>
      <c r="C3383" s="161" t="s">
        <v>5571</v>
      </c>
      <c r="D3383" s="163">
        <v>34.83</v>
      </c>
    </row>
    <row r="3384" spans="1:4" ht="9" customHeight="1" x14ac:dyDescent="0.3">
      <c r="A3384" s="161" t="s">
        <v>11760</v>
      </c>
      <c r="B3384" s="162" t="s">
        <v>11761</v>
      </c>
      <c r="C3384" s="161" t="s">
        <v>5571</v>
      </c>
      <c r="D3384" s="163">
        <v>24.62</v>
      </c>
    </row>
    <row r="3385" spans="1:4" ht="9" customHeight="1" x14ac:dyDescent="0.3">
      <c r="A3385" s="161" t="s">
        <v>11762</v>
      </c>
      <c r="B3385" s="162" t="s">
        <v>11763</v>
      </c>
      <c r="C3385" s="161" t="s">
        <v>5571</v>
      </c>
      <c r="D3385" s="163">
        <v>22.09</v>
      </c>
    </row>
    <row r="3386" spans="1:4" ht="9" customHeight="1" x14ac:dyDescent="0.3">
      <c r="A3386" s="161" t="s">
        <v>11764</v>
      </c>
      <c r="B3386" s="162" t="s">
        <v>11765</v>
      </c>
      <c r="C3386" s="161" t="s">
        <v>5571</v>
      </c>
      <c r="D3386" s="163">
        <v>21.62</v>
      </c>
    </row>
    <row r="3387" spans="1:4" ht="9" customHeight="1" x14ac:dyDescent="0.3">
      <c r="A3387" s="161" t="s">
        <v>11766</v>
      </c>
      <c r="B3387" s="162" t="s">
        <v>11767</v>
      </c>
      <c r="C3387" s="161" t="s">
        <v>5571</v>
      </c>
      <c r="D3387" s="163">
        <v>52.33</v>
      </c>
    </row>
    <row r="3388" spans="1:4" ht="9" customHeight="1" x14ac:dyDescent="0.3">
      <c r="A3388" s="161" t="s">
        <v>11768</v>
      </c>
      <c r="B3388" s="162" t="s">
        <v>11769</v>
      </c>
      <c r="C3388" s="161" t="s">
        <v>5571</v>
      </c>
      <c r="D3388" s="163">
        <v>37.82</v>
      </c>
    </row>
    <row r="3389" spans="1:4" ht="9" customHeight="1" x14ac:dyDescent="0.3">
      <c r="A3389" s="161" t="s">
        <v>11770</v>
      </c>
      <c r="B3389" s="162" t="s">
        <v>11771</v>
      </c>
      <c r="C3389" s="161" t="s">
        <v>5571</v>
      </c>
      <c r="D3389" s="163">
        <v>34.770000000000003</v>
      </c>
    </row>
    <row r="3390" spans="1:4" ht="9" customHeight="1" x14ac:dyDescent="0.3">
      <c r="A3390" s="161" t="s">
        <v>11772</v>
      </c>
      <c r="B3390" s="162" t="s">
        <v>11773</v>
      </c>
      <c r="C3390" s="161" t="s">
        <v>5571</v>
      </c>
      <c r="D3390" s="163">
        <v>35.380000000000003</v>
      </c>
    </row>
    <row r="3391" spans="1:4" ht="9" customHeight="1" x14ac:dyDescent="0.3">
      <c r="A3391" s="161" t="s">
        <v>11774</v>
      </c>
      <c r="B3391" s="162" t="s">
        <v>11775</v>
      </c>
      <c r="C3391" s="161" t="s">
        <v>8047</v>
      </c>
      <c r="D3391" s="163">
        <v>153.83000000000001</v>
      </c>
    </row>
    <row r="3392" spans="1:4" ht="9" customHeight="1" x14ac:dyDescent="0.3">
      <c r="A3392" s="161" t="s">
        <v>11776</v>
      </c>
      <c r="B3392" s="162" t="s">
        <v>11777</v>
      </c>
      <c r="C3392" s="161" t="s">
        <v>8047</v>
      </c>
      <c r="D3392" s="163">
        <v>221.25</v>
      </c>
    </row>
    <row r="3393" spans="1:4" ht="9" customHeight="1" x14ac:dyDescent="0.3">
      <c r="A3393" s="161" t="s">
        <v>11778</v>
      </c>
      <c r="B3393" s="162" t="s">
        <v>23862</v>
      </c>
      <c r="C3393" s="161" t="s">
        <v>5571</v>
      </c>
      <c r="D3393" s="163">
        <v>3.09</v>
      </c>
    </row>
    <row r="3394" spans="1:4" ht="18" customHeight="1" x14ac:dyDescent="0.3">
      <c r="A3394" s="161" t="s">
        <v>11779</v>
      </c>
      <c r="B3394" s="162" t="s">
        <v>11780</v>
      </c>
      <c r="C3394" s="161" t="s">
        <v>172</v>
      </c>
      <c r="D3394" s="163">
        <v>15.63</v>
      </c>
    </row>
    <row r="3395" spans="1:4" ht="18" customHeight="1" x14ac:dyDescent="0.3">
      <c r="A3395" s="161" t="s">
        <v>11781</v>
      </c>
      <c r="B3395" s="162" t="s">
        <v>11782</v>
      </c>
      <c r="C3395" s="161" t="s">
        <v>172</v>
      </c>
      <c r="D3395" s="163">
        <v>11.91</v>
      </c>
    </row>
    <row r="3396" spans="1:4" ht="18" customHeight="1" x14ac:dyDescent="0.3">
      <c r="A3396" s="161" t="s">
        <v>11783</v>
      </c>
      <c r="B3396" s="162" t="s">
        <v>11784</v>
      </c>
      <c r="C3396" s="161" t="s">
        <v>5571</v>
      </c>
      <c r="D3396" s="163">
        <v>56.32</v>
      </c>
    </row>
    <row r="3397" spans="1:4" ht="18" customHeight="1" x14ac:dyDescent="0.3">
      <c r="A3397" s="161" t="s">
        <v>11785</v>
      </c>
      <c r="B3397" s="162" t="s">
        <v>11786</v>
      </c>
      <c r="C3397" s="161" t="s">
        <v>2576</v>
      </c>
      <c r="D3397" s="163">
        <v>37.33</v>
      </c>
    </row>
    <row r="3398" spans="1:4" ht="9" customHeight="1" x14ac:dyDescent="0.3">
      <c r="A3398" s="161" t="s">
        <v>11787</v>
      </c>
      <c r="B3398" s="162" t="s">
        <v>11788</v>
      </c>
      <c r="C3398" s="161" t="s">
        <v>2576</v>
      </c>
      <c r="D3398" s="163">
        <v>19.260000000000002</v>
      </c>
    </row>
    <row r="3399" spans="1:4" ht="9" customHeight="1" x14ac:dyDescent="0.3">
      <c r="A3399" s="161" t="s">
        <v>11789</v>
      </c>
      <c r="B3399" s="162" t="s">
        <v>11790</v>
      </c>
      <c r="C3399" s="161" t="s">
        <v>2576</v>
      </c>
      <c r="D3399" s="163">
        <v>25.65</v>
      </c>
    </row>
    <row r="3400" spans="1:4" ht="9" customHeight="1" x14ac:dyDescent="0.3">
      <c r="A3400" s="161" t="s">
        <v>11791</v>
      </c>
      <c r="B3400" s="162" t="s">
        <v>11792</v>
      </c>
      <c r="C3400" s="161" t="s">
        <v>2576</v>
      </c>
      <c r="D3400" s="163">
        <v>29.98</v>
      </c>
    </row>
    <row r="3401" spans="1:4" ht="9" customHeight="1" x14ac:dyDescent="0.3">
      <c r="A3401" s="161" t="s">
        <v>11793</v>
      </c>
      <c r="B3401" s="162" t="s">
        <v>11794</v>
      </c>
      <c r="C3401" s="161" t="s">
        <v>2576</v>
      </c>
      <c r="D3401" s="163">
        <v>48.12</v>
      </c>
    </row>
    <row r="3402" spans="1:4" ht="9" customHeight="1" x14ac:dyDescent="0.3">
      <c r="A3402" s="161" t="s">
        <v>11795</v>
      </c>
      <c r="B3402" s="162" t="s">
        <v>11796</v>
      </c>
      <c r="C3402" s="161" t="s">
        <v>2629</v>
      </c>
      <c r="D3402" s="163">
        <v>0.63</v>
      </c>
    </row>
    <row r="3403" spans="1:4" ht="9" customHeight="1" x14ac:dyDescent="0.3">
      <c r="A3403" s="161" t="s">
        <v>11797</v>
      </c>
      <c r="B3403" s="162" t="s">
        <v>11798</v>
      </c>
      <c r="C3403" s="161" t="s">
        <v>2576</v>
      </c>
      <c r="D3403" s="163">
        <v>1559.34</v>
      </c>
    </row>
    <row r="3404" spans="1:4" ht="9" customHeight="1" x14ac:dyDescent="0.3">
      <c r="A3404" s="161" t="s">
        <v>11799</v>
      </c>
      <c r="B3404" s="162" t="s">
        <v>11800</v>
      </c>
      <c r="C3404" s="161" t="s">
        <v>2576</v>
      </c>
      <c r="D3404" s="163">
        <v>1899.76</v>
      </c>
    </row>
    <row r="3405" spans="1:4" ht="9" customHeight="1" x14ac:dyDescent="0.3">
      <c r="A3405" s="161" t="s">
        <v>11801</v>
      </c>
      <c r="B3405" s="162" t="s">
        <v>11802</v>
      </c>
      <c r="C3405" s="161" t="s">
        <v>2576</v>
      </c>
      <c r="D3405" s="163">
        <v>364.88</v>
      </c>
    </row>
    <row r="3406" spans="1:4" ht="18" customHeight="1" x14ac:dyDescent="0.3">
      <c r="A3406" s="161" t="s">
        <v>11803</v>
      </c>
      <c r="B3406" s="162" t="s">
        <v>11804</v>
      </c>
      <c r="C3406" s="161" t="s">
        <v>5571</v>
      </c>
      <c r="D3406" s="163">
        <v>123.34</v>
      </c>
    </row>
    <row r="3407" spans="1:4" ht="18" customHeight="1" x14ac:dyDescent="0.3">
      <c r="A3407" s="161" t="s">
        <v>11805</v>
      </c>
      <c r="B3407" s="162" t="s">
        <v>11806</v>
      </c>
      <c r="C3407" s="161" t="s">
        <v>2576</v>
      </c>
      <c r="D3407" s="163">
        <v>238.48</v>
      </c>
    </row>
    <row r="3408" spans="1:4" ht="18" customHeight="1" x14ac:dyDescent="0.3">
      <c r="A3408" s="161" t="s">
        <v>11807</v>
      </c>
      <c r="B3408" s="162" t="s">
        <v>11808</v>
      </c>
      <c r="C3408" s="161" t="s">
        <v>2629</v>
      </c>
      <c r="D3408" s="163">
        <v>11.76</v>
      </c>
    </row>
    <row r="3409" spans="1:4" ht="18" customHeight="1" x14ac:dyDescent="0.3">
      <c r="A3409" s="161" t="s">
        <v>11809</v>
      </c>
      <c r="B3409" s="162" t="s">
        <v>11810</v>
      </c>
      <c r="C3409" s="161" t="s">
        <v>5571</v>
      </c>
      <c r="D3409" s="163">
        <v>224.81</v>
      </c>
    </row>
    <row r="3410" spans="1:4" ht="18" customHeight="1" x14ac:dyDescent="0.3">
      <c r="A3410" s="161" t="s">
        <v>11811</v>
      </c>
      <c r="B3410" s="162" t="s">
        <v>11812</v>
      </c>
      <c r="C3410" s="161" t="s">
        <v>5571</v>
      </c>
      <c r="D3410" s="163">
        <v>514.55999999999995</v>
      </c>
    </row>
    <row r="3411" spans="1:4" ht="9" customHeight="1" x14ac:dyDescent="0.3">
      <c r="A3411" s="161" t="s">
        <v>11813</v>
      </c>
      <c r="B3411" s="162" t="s">
        <v>11814</v>
      </c>
      <c r="C3411" s="161" t="s">
        <v>5571</v>
      </c>
      <c r="D3411" s="163">
        <v>82.17</v>
      </c>
    </row>
    <row r="3412" spans="1:4" ht="9" customHeight="1" x14ac:dyDescent="0.3">
      <c r="A3412" s="161" t="s">
        <v>11815</v>
      </c>
      <c r="B3412" s="162" t="s">
        <v>11816</v>
      </c>
      <c r="C3412" s="161" t="s">
        <v>2576</v>
      </c>
      <c r="D3412" s="163">
        <v>7507.34</v>
      </c>
    </row>
    <row r="3413" spans="1:4" ht="9" customHeight="1" x14ac:dyDescent="0.3">
      <c r="A3413" s="161" t="s">
        <v>11817</v>
      </c>
      <c r="B3413" s="162" t="s">
        <v>11818</v>
      </c>
      <c r="C3413" s="161" t="s">
        <v>2576</v>
      </c>
      <c r="D3413" s="163">
        <v>7293.03</v>
      </c>
    </row>
    <row r="3414" spans="1:4" ht="9" customHeight="1" x14ac:dyDescent="0.3">
      <c r="A3414" s="161" t="s">
        <v>11819</v>
      </c>
      <c r="B3414" s="162" t="s">
        <v>11820</v>
      </c>
      <c r="C3414" s="161" t="s">
        <v>2576</v>
      </c>
      <c r="D3414" s="163">
        <v>7561.47</v>
      </c>
    </row>
    <row r="3415" spans="1:4" ht="9" customHeight="1" x14ac:dyDescent="0.3">
      <c r="A3415" s="161" t="s">
        <v>11821</v>
      </c>
      <c r="B3415" s="162" t="s">
        <v>11822</v>
      </c>
      <c r="C3415" s="161" t="s">
        <v>2576</v>
      </c>
      <c r="D3415" s="163">
        <v>7339.22</v>
      </c>
    </row>
    <row r="3416" spans="1:4" ht="9" customHeight="1" x14ac:dyDescent="0.3">
      <c r="A3416" s="161" t="s">
        <v>11823</v>
      </c>
      <c r="B3416" s="162" t="s">
        <v>11824</v>
      </c>
      <c r="C3416" s="161" t="s">
        <v>2576</v>
      </c>
      <c r="D3416" s="163">
        <v>7617.76</v>
      </c>
    </row>
    <row r="3417" spans="1:4" ht="9" customHeight="1" x14ac:dyDescent="0.3">
      <c r="A3417" s="161" t="s">
        <v>11825</v>
      </c>
      <c r="B3417" s="162" t="s">
        <v>11826</v>
      </c>
      <c r="C3417" s="161" t="s">
        <v>2576</v>
      </c>
      <c r="D3417" s="163">
        <v>7386.96</v>
      </c>
    </row>
    <row r="3418" spans="1:4" ht="18" customHeight="1" x14ac:dyDescent="0.3">
      <c r="A3418" s="161" t="s">
        <v>11827</v>
      </c>
      <c r="B3418" s="162" t="s">
        <v>11828</v>
      </c>
      <c r="C3418" s="161" t="s">
        <v>2576</v>
      </c>
      <c r="D3418" s="163">
        <v>7673.33</v>
      </c>
    </row>
    <row r="3419" spans="1:4" ht="18" customHeight="1" x14ac:dyDescent="0.3">
      <c r="A3419" s="161" t="s">
        <v>11829</v>
      </c>
      <c r="B3419" s="162" t="s">
        <v>11830</v>
      </c>
      <c r="C3419" s="161" t="s">
        <v>2576</v>
      </c>
      <c r="D3419" s="163">
        <v>7433.3</v>
      </c>
    </row>
    <row r="3420" spans="1:4" ht="9" customHeight="1" x14ac:dyDescent="0.3">
      <c r="A3420" s="161" t="s">
        <v>11831</v>
      </c>
      <c r="B3420" s="162" t="s">
        <v>11832</v>
      </c>
      <c r="C3420" s="161" t="s">
        <v>2576</v>
      </c>
      <c r="D3420" s="163">
        <v>7729.81</v>
      </c>
    </row>
    <row r="3421" spans="1:4" ht="9" customHeight="1" x14ac:dyDescent="0.3">
      <c r="A3421" s="161" t="s">
        <v>11833</v>
      </c>
      <c r="B3421" s="162" t="s">
        <v>11834</v>
      </c>
      <c r="C3421" s="161" t="s">
        <v>2576</v>
      </c>
      <c r="D3421" s="163">
        <v>7479.79</v>
      </c>
    </row>
    <row r="3422" spans="1:4" ht="9" customHeight="1" x14ac:dyDescent="0.3">
      <c r="A3422" s="161" t="s">
        <v>11835</v>
      </c>
      <c r="B3422" s="162" t="s">
        <v>11836</v>
      </c>
      <c r="C3422" s="161" t="s">
        <v>2576</v>
      </c>
      <c r="D3422" s="163">
        <v>10433.64</v>
      </c>
    </row>
    <row r="3423" spans="1:4" ht="9" customHeight="1" x14ac:dyDescent="0.3">
      <c r="A3423" s="161" t="s">
        <v>11837</v>
      </c>
      <c r="B3423" s="162" t="s">
        <v>11838</v>
      </c>
      <c r="C3423" s="161" t="s">
        <v>2576</v>
      </c>
      <c r="D3423" s="163">
        <v>10211.4</v>
      </c>
    </row>
    <row r="3424" spans="1:4" ht="9" customHeight="1" x14ac:dyDescent="0.3">
      <c r="A3424" s="161" t="s">
        <v>11839</v>
      </c>
      <c r="B3424" s="162" t="s">
        <v>11840</v>
      </c>
      <c r="C3424" s="161" t="s">
        <v>2576</v>
      </c>
      <c r="D3424" s="163">
        <v>10542.92</v>
      </c>
    </row>
    <row r="3425" spans="1:4" ht="9" customHeight="1" x14ac:dyDescent="0.3">
      <c r="A3425" s="161" t="s">
        <v>11841</v>
      </c>
      <c r="B3425" s="162" t="s">
        <v>11842</v>
      </c>
      <c r="C3425" s="161" t="s">
        <v>2576</v>
      </c>
      <c r="D3425" s="163">
        <v>10312.120000000001</v>
      </c>
    </row>
    <row r="3426" spans="1:4" ht="9" customHeight="1" x14ac:dyDescent="0.3">
      <c r="A3426" s="161" t="s">
        <v>11843</v>
      </c>
      <c r="B3426" s="162" t="s">
        <v>11844</v>
      </c>
      <c r="C3426" s="161" t="s">
        <v>2576</v>
      </c>
      <c r="D3426" s="163">
        <v>10649.82</v>
      </c>
    </row>
    <row r="3427" spans="1:4" ht="9" customHeight="1" x14ac:dyDescent="0.3">
      <c r="A3427" s="161" t="s">
        <v>11845</v>
      </c>
      <c r="B3427" s="162" t="s">
        <v>11846</v>
      </c>
      <c r="C3427" s="161" t="s">
        <v>2576</v>
      </c>
      <c r="D3427" s="163">
        <v>10409.790000000001</v>
      </c>
    </row>
    <row r="3428" spans="1:4" ht="9" customHeight="1" x14ac:dyDescent="0.3">
      <c r="A3428" s="161" t="s">
        <v>11847</v>
      </c>
      <c r="B3428" s="162" t="s">
        <v>11848</v>
      </c>
      <c r="C3428" s="161" t="s">
        <v>2576</v>
      </c>
      <c r="D3428" s="163">
        <v>10760.71</v>
      </c>
    </row>
    <row r="3429" spans="1:4" ht="9" customHeight="1" x14ac:dyDescent="0.3">
      <c r="A3429" s="161" t="s">
        <v>11849</v>
      </c>
      <c r="B3429" s="162" t="s">
        <v>11850</v>
      </c>
      <c r="C3429" s="161" t="s">
        <v>2576</v>
      </c>
      <c r="D3429" s="163">
        <v>10510.69</v>
      </c>
    </row>
    <row r="3430" spans="1:4" ht="9" customHeight="1" x14ac:dyDescent="0.3">
      <c r="A3430" s="161" t="s">
        <v>11851</v>
      </c>
      <c r="B3430" s="162" t="s">
        <v>11852</v>
      </c>
      <c r="C3430" s="161" t="s">
        <v>2576</v>
      </c>
      <c r="D3430" s="163">
        <v>2538.6999999999998</v>
      </c>
    </row>
    <row r="3431" spans="1:4" ht="9" customHeight="1" x14ac:dyDescent="0.3">
      <c r="A3431" s="161" t="s">
        <v>11853</v>
      </c>
      <c r="B3431" s="162" t="s">
        <v>11854</v>
      </c>
      <c r="C3431" s="161" t="s">
        <v>2576</v>
      </c>
      <c r="D3431" s="163">
        <v>2351.1799999999998</v>
      </c>
    </row>
    <row r="3432" spans="1:4" ht="9" customHeight="1" x14ac:dyDescent="0.3">
      <c r="A3432" s="161" t="s">
        <v>11855</v>
      </c>
      <c r="B3432" s="162" t="s">
        <v>11856</v>
      </c>
      <c r="C3432" s="161" t="s">
        <v>2576</v>
      </c>
      <c r="D3432" s="163">
        <v>1013.28</v>
      </c>
    </row>
    <row r="3433" spans="1:4" ht="9" customHeight="1" x14ac:dyDescent="0.3">
      <c r="A3433" s="161" t="s">
        <v>11857</v>
      </c>
      <c r="B3433" s="162" t="s">
        <v>11858</v>
      </c>
      <c r="C3433" s="161" t="s">
        <v>2576</v>
      </c>
      <c r="D3433" s="163">
        <v>855.37</v>
      </c>
    </row>
    <row r="3434" spans="1:4" ht="9" customHeight="1" x14ac:dyDescent="0.3">
      <c r="A3434" s="161" t="s">
        <v>11859</v>
      </c>
      <c r="B3434" s="162" t="s">
        <v>11860</v>
      </c>
      <c r="C3434" s="161" t="s">
        <v>2576</v>
      </c>
      <c r="D3434" s="163">
        <v>1232.83</v>
      </c>
    </row>
    <row r="3435" spans="1:4" ht="9" customHeight="1" x14ac:dyDescent="0.3">
      <c r="A3435" s="161" t="s">
        <v>11861</v>
      </c>
      <c r="B3435" s="162" t="s">
        <v>11862</v>
      </c>
      <c r="C3435" s="161" t="s">
        <v>2576</v>
      </c>
      <c r="D3435" s="163">
        <v>1070.6500000000001</v>
      </c>
    </row>
    <row r="3436" spans="1:4" ht="9" customHeight="1" x14ac:dyDescent="0.3">
      <c r="A3436" s="161" t="s">
        <v>11863</v>
      </c>
      <c r="B3436" s="162" t="s">
        <v>11864</v>
      </c>
      <c r="C3436" s="161" t="s">
        <v>2576</v>
      </c>
      <c r="D3436" s="163">
        <v>1401.85</v>
      </c>
    </row>
    <row r="3437" spans="1:4" ht="9" customHeight="1" x14ac:dyDescent="0.3">
      <c r="A3437" s="161" t="s">
        <v>11865</v>
      </c>
      <c r="B3437" s="162" t="s">
        <v>11866</v>
      </c>
      <c r="C3437" s="161" t="s">
        <v>2576</v>
      </c>
      <c r="D3437" s="163">
        <v>1235.17</v>
      </c>
    </row>
    <row r="3438" spans="1:4" ht="9" customHeight="1" x14ac:dyDescent="0.3">
      <c r="A3438" s="161" t="s">
        <v>11867</v>
      </c>
      <c r="B3438" s="162" t="s">
        <v>11868</v>
      </c>
      <c r="C3438" s="161" t="s">
        <v>2576</v>
      </c>
      <c r="D3438" s="163">
        <v>1632.47</v>
      </c>
    </row>
    <row r="3439" spans="1:4" ht="9" customHeight="1" x14ac:dyDescent="0.3">
      <c r="A3439" s="161" t="s">
        <v>11869</v>
      </c>
      <c r="B3439" s="162" t="s">
        <v>11870</v>
      </c>
      <c r="C3439" s="161" t="s">
        <v>2576</v>
      </c>
      <c r="D3439" s="163">
        <v>1461.02</v>
      </c>
    </row>
    <row r="3440" spans="1:4" ht="9" customHeight="1" x14ac:dyDescent="0.3">
      <c r="A3440" s="161" t="s">
        <v>11871</v>
      </c>
      <c r="B3440" s="162" t="s">
        <v>11872</v>
      </c>
      <c r="C3440" s="161" t="s">
        <v>2576</v>
      </c>
      <c r="D3440" s="163">
        <v>1969.6</v>
      </c>
    </row>
    <row r="3441" spans="1:4" ht="9" customHeight="1" x14ac:dyDescent="0.3">
      <c r="A3441" s="161" t="s">
        <v>11873</v>
      </c>
      <c r="B3441" s="162" t="s">
        <v>11874</v>
      </c>
      <c r="C3441" s="161" t="s">
        <v>2576</v>
      </c>
      <c r="D3441" s="163">
        <v>1793.11</v>
      </c>
    </row>
    <row r="3442" spans="1:4" ht="9" customHeight="1" x14ac:dyDescent="0.3">
      <c r="A3442" s="161" t="s">
        <v>11875</v>
      </c>
      <c r="B3442" s="162" t="s">
        <v>11876</v>
      </c>
      <c r="C3442" s="161" t="s">
        <v>2576</v>
      </c>
      <c r="D3442" s="163">
        <v>1987.68</v>
      </c>
    </row>
    <row r="3443" spans="1:4" ht="9" customHeight="1" x14ac:dyDescent="0.3">
      <c r="A3443" s="161" t="s">
        <v>11877</v>
      </c>
      <c r="B3443" s="162" t="s">
        <v>11878</v>
      </c>
      <c r="C3443" s="161" t="s">
        <v>2576</v>
      </c>
      <c r="D3443" s="163">
        <v>1805.84</v>
      </c>
    </row>
    <row r="3444" spans="1:4" ht="9" customHeight="1" x14ac:dyDescent="0.3">
      <c r="A3444" s="161" t="s">
        <v>11879</v>
      </c>
      <c r="B3444" s="162" t="s">
        <v>11880</v>
      </c>
      <c r="C3444" s="161" t="s">
        <v>2576</v>
      </c>
      <c r="D3444" s="163">
        <v>3212.65</v>
      </c>
    </row>
    <row r="3445" spans="1:4" ht="9" customHeight="1" x14ac:dyDescent="0.3">
      <c r="A3445" s="161" t="s">
        <v>11881</v>
      </c>
      <c r="B3445" s="162" t="s">
        <v>11882</v>
      </c>
      <c r="C3445" s="161" t="s">
        <v>2576</v>
      </c>
      <c r="D3445" s="163">
        <v>3025.13</v>
      </c>
    </row>
    <row r="3446" spans="1:4" ht="9" customHeight="1" x14ac:dyDescent="0.3">
      <c r="A3446" s="161" t="s">
        <v>11883</v>
      </c>
      <c r="B3446" s="162" t="s">
        <v>11884</v>
      </c>
      <c r="C3446" s="161" t="s">
        <v>2576</v>
      </c>
      <c r="D3446" s="163">
        <v>3237.76</v>
      </c>
    </row>
    <row r="3447" spans="1:4" ht="9" customHeight="1" x14ac:dyDescent="0.3">
      <c r="A3447" s="161" t="s">
        <v>11885</v>
      </c>
      <c r="B3447" s="162" t="s">
        <v>11886</v>
      </c>
      <c r="C3447" s="161" t="s">
        <v>2576</v>
      </c>
      <c r="D3447" s="163">
        <v>3044.19</v>
      </c>
    </row>
    <row r="3448" spans="1:4" ht="9" customHeight="1" x14ac:dyDescent="0.3">
      <c r="A3448" s="161" t="s">
        <v>11887</v>
      </c>
      <c r="B3448" s="162" t="s">
        <v>11888</v>
      </c>
      <c r="C3448" s="161" t="s">
        <v>2576</v>
      </c>
      <c r="D3448" s="163">
        <v>3262.97</v>
      </c>
    </row>
    <row r="3449" spans="1:4" ht="9" customHeight="1" x14ac:dyDescent="0.3">
      <c r="A3449" s="161" t="s">
        <v>11889</v>
      </c>
      <c r="B3449" s="162" t="s">
        <v>11890</v>
      </c>
      <c r="C3449" s="161" t="s">
        <v>2576</v>
      </c>
      <c r="D3449" s="163">
        <v>3062.95</v>
      </c>
    </row>
    <row r="3450" spans="1:4" ht="9" customHeight="1" x14ac:dyDescent="0.3">
      <c r="A3450" s="161" t="s">
        <v>11891</v>
      </c>
      <c r="B3450" s="162" t="s">
        <v>11892</v>
      </c>
      <c r="C3450" s="161" t="s">
        <v>2576</v>
      </c>
      <c r="D3450" s="163">
        <v>2057.6</v>
      </c>
    </row>
    <row r="3451" spans="1:4" ht="9" customHeight="1" x14ac:dyDescent="0.3">
      <c r="A3451" s="161" t="s">
        <v>11893</v>
      </c>
      <c r="B3451" s="162" t="s">
        <v>11894</v>
      </c>
      <c r="C3451" s="161" t="s">
        <v>2576</v>
      </c>
      <c r="D3451" s="163">
        <v>1886.15</v>
      </c>
    </row>
    <row r="3452" spans="1:4" ht="9" customHeight="1" x14ac:dyDescent="0.3">
      <c r="A3452" s="161" t="s">
        <v>11895</v>
      </c>
      <c r="B3452" s="162" t="s">
        <v>11896</v>
      </c>
      <c r="C3452" s="161" t="s">
        <v>2576</v>
      </c>
      <c r="D3452" s="163">
        <v>2487.2600000000002</v>
      </c>
    </row>
    <row r="3453" spans="1:4" ht="9" customHeight="1" x14ac:dyDescent="0.3">
      <c r="A3453" s="161" t="s">
        <v>11897</v>
      </c>
      <c r="B3453" s="162" t="s">
        <v>11898</v>
      </c>
      <c r="C3453" s="161" t="s">
        <v>2576</v>
      </c>
      <c r="D3453" s="163">
        <v>2310.77</v>
      </c>
    </row>
    <row r="3454" spans="1:4" ht="9" customHeight="1" x14ac:dyDescent="0.3">
      <c r="A3454" s="161" t="s">
        <v>11899</v>
      </c>
      <c r="B3454" s="162" t="s">
        <v>11900</v>
      </c>
      <c r="C3454" s="161" t="s">
        <v>2576</v>
      </c>
      <c r="D3454" s="163">
        <v>2511.6</v>
      </c>
    </row>
    <row r="3455" spans="1:4" ht="9" customHeight="1" x14ac:dyDescent="0.3">
      <c r="A3455" s="161" t="s">
        <v>11901</v>
      </c>
      <c r="B3455" s="162" t="s">
        <v>11902</v>
      </c>
      <c r="C3455" s="161" t="s">
        <v>2576</v>
      </c>
      <c r="D3455" s="163">
        <v>2329.7600000000002</v>
      </c>
    </row>
    <row r="3456" spans="1:4" ht="9" customHeight="1" x14ac:dyDescent="0.3">
      <c r="A3456" s="161" t="s">
        <v>11903</v>
      </c>
      <c r="B3456" s="162" t="s">
        <v>11904</v>
      </c>
      <c r="C3456" s="161" t="s">
        <v>2576</v>
      </c>
      <c r="D3456" s="163">
        <v>3843.23</v>
      </c>
    </row>
    <row r="3457" spans="1:4" ht="9" customHeight="1" x14ac:dyDescent="0.3">
      <c r="A3457" s="161" t="s">
        <v>11905</v>
      </c>
      <c r="B3457" s="162" t="s">
        <v>11906</v>
      </c>
      <c r="C3457" s="161" t="s">
        <v>2576</v>
      </c>
      <c r="D3457" s="163">
        <v>3655.71</v>
      </c>
    </row>
    <row r="3458" spans="1:4" ht="9" customHeight="1" x14ac:dyDescent="0.3">
      <c r="A3458" s="161" t="s">
        <v>11907</v>
      </c>
      <c r="B3458" s="162" t="s">
        <v>11908</v>
      </c>
      <c r="C3458" s="161" t="s">
        <v>2576</v>
      </c>
      <c r="D3458" s="163">
        <v>3876.29</v>
      </c>
    </row>
    <row r="3459" spans="1:4" ht="9" customHeight="1" x14ac:dyDescent="0.3">
      <c r="A3459" s="161" t="s">
        <v>11909</v>
      </c>
      <c r="B3459" s="162" t="s">
        <v>11910</v>
      </c>
      <c r="C3459" s="161" t="s">
        <v>2576</v>
      </c>
      <c r="D3459" s="163">
        <v>3682.72</v>
      </c>
    </row>
    <row r="3460" spans="1:4" ht="9" customHeight="1" x14ac:dyDescent="0.3">
      <c r="A3460" s="161" t="s">
        <v>11911</v>
      </c>
      <c r="B3460" s="162" t="s">
        <v>11912</v>
      </c>
      <c r="C3460" s="161" t="s">
        <v>2576</v>
      </c>
      <c r="D3460" s="163">
        <v>3909.05</v>
      </c>
    </row>
    <row r="3461" spans="1:4" ht="9" customHeight="1" x14ac:dyDescent="0.3">
      <c r="A3461" s="161" t="s">
        <v>11913</v>
      </c>
      <c r="B3461" s="162" t="s">
        <v>11914</v>
      </c>
      <c r="C3461" s="161" t="s">
        <v>2576</v>
      </c>
      <c r="D3461" s="163">
        <v>3709.03</v>
      </c>
    </row>
    <row r="3462" spans="1:4" ht="9" customHeight="1" x14ac:dyDescent="0.3">
      <c r="A3462" s="161" t="s">
        <v>11915</v>
      </c>
      <c r="B3462" s="162" t="s">
        <v>11916</v>
      </c>
      <c r="C3462" s="161" t="s">
        <v>2576</v>
      </c>
      <c r="D3462" s="163">
        <v>5549.52</v>
      </c>
    </row>
    <row r="3463" spans="1:4" ht="9" customHeight="1" x14ac:dyDescent="0.3">
      <c r="A3463" s="161" t="s">
        <v>11917</v>
      </c>
      <c r="B3463" s="162" t="s">
        <v>11918</v>
      </c>
      <c r="C3463" s="161" t="s">
        <v>2576</v>
      </c>
      <c r="D3463" s="163">
        <v>5342.6</v>
      </c>
    </row>
    <row r="3464" spans="1:4" ht="9" customHeight="1" x14ac:dyDescent="0.3">
      <c r="A3464" s="161" t="s">
        <v>11919</v>
      </c>
      <c r="B3464" s="162" t="s">
        <v>11920</v>
      </c>
      <c r="C3464" s="161" t="s">
        <v>2576</v>
      </c>
      <c r="D3464" s="163">
        <v>5584.11</v>
      </c>
    </row>
    <row r="3465" spans="1:4" ht="9" customHeight="1" x14ac:dyDescent="0.3">
      <c r="A3465" s="161" t="s">
        <v>11921</v>
      </c>
      <c r="B3465" s="162" t="s">
        <v>11922</v>
      </c>
      <c r="C3465" s="161" t="s">
        <v>2576</v>
      </c>
      <c r="D3465" s="163">
        <v>5369.8</v>
      </c>
    </row>
    <row r="3466" spans="1:4" ht="9" customHeight="1" x14ac:dyDescent="0.3">
      <c r="A3466" s="161" t="s">
        <v>11923</v>
      </c>
      <c r="B3466" s="162" t="s">
        <v>11924</v>
      </c>
      <c r="C3466" s="161" t="s">
        <v>2576</v>
      </c>
      <c r="D3466" s="163">
        <v>5618.48</v>
      </c>
    </row>
    <row r="3467" spans="1:4" ht="9" customHeight="1" x14ac:dyDescent="0.3">
      <c r="A3467" s="161" t="s">
        <v>11925</v>
      </c>
      <c r="B3467" s="162" t="s">
        <v>11926</v>
      </c>
      <c r="C3467" s="161" t="s">
        <v>2576</v>
      </c>
      <c r="D3467" s="163">
        <v>5396.23</v>
      </c>
    </row>
    <row r="3468" spans="1:4" ht="9" customHeight="1" x14ac:dyDescent="0.3">
      <c r="A3468" s="161" t="s">
        <v>11927</v>
      </c>
      <c r="B3468" s="162" t="s">
        <v>11928</v>
      </c>
      <c r="C3468" s="161" t="s">
        <v>2576</v>
      </c>
      <c r="D3468" s="163">
        <v>3007.69</v>
      </c>
    </row>
    <row r="3469" spans="1:4" ht="9" customHeight="1" x14ac:dyDescent="0.3">
      <c r="A3469" s="161" t="s">
        <v>11929</v>
      </c>
      <c r="B3469" s="162" t="s">
        <v>11930</v>
      </c>
      <c r="C3469" s="161" t="s">
        <v>2576</v>
      </c>
      <c r="D3469" s="163">
        <v>2825.85</v>
      </c>
    </row>
    <row r="3470" spans="1:4" ht="9" customHeight="1" x14ac:dyDescent="0.3">
      <c r="A3470" s="161" t="s">
        <v>11931</v>
      </c>
      <c r="B3470" s="162" t="s">
        <v>11932</v>
      </c>
      <c r="C3470" s="161" t="s">
        <v>2576</v>
      </c>
      <c r="D3470" s="163">
        <v>66.11</v>
      </c>
    </row>
    <row r="3471" spans="1:4" ht="9" customHeight="1" x14ac:dyDescent="0.3">
      <c r="A3471" s="161" t="s">
        <v>11933</v>
      </c>
      <c r="B3471" s="162" t="s">
        <v>11934</v>
      </c>
      <c r="C3471" s="161" t="s">
        <v>2576</v>
      </c>
      <c r="D3471" s="163">
        <v>49.66</v>
      </c>
    </row>
    <row r="3472" spans="1:4" ht="9" customHeight="1" x14ac:dyDescent="0.3">
      <c r="A3472" s="161" t="s">
        <v>11935</v>
      </c>
      <c r="B3472" s="162" t="s">
        <v>11936</v>
      </c>
      <c r="C3472" s="161" t="s">
        <v>2576</v>
      </c>
      <c r="D3472" s="163">
        <v>82.1</v>
      </c>
    </row>
    <row r="3473" spans="1:4" ht="9" customHeight="1" x14ac:dyDescent="0.3">
      <c r="A3473" s="161" t="s">
        <v>11937</v>
      </c>
      <c r="B3473" s="162" t="s">
        <v>11938</v>
      </c>
      <c r="C3473" s="161" t="s">
        <v>2576</v>
      </c>
      <c r="D3473" s="163">
        <v>58.4</v>
      </c>
    </row>
    <row r="3474" spans="1:4" ht="9" customHeight="1" x14ac:dyDescent="0.3">
      <c r="A3474" s="161" t="s">
        <v>11939</v>
      </c>
      <c r="B3474" s="162" t="s">
        <v>11940</v>
      </c>
      <c r="C3474" s="161" t="s">
        <v>2576</v>
      </c>
      <c r="D3474" s="163">
        <v>100.71</v>
      </c>
    </row>
    <row r="3475" spans="1:4" ht="9" customHeight="1" x14ac:dyDescent="0.3">
      <c r="A3475" s="161" t="s">
        <v>11941</v>
      </c>
      <c r="B3475" s="162" t="s">
        <v>11942</v>
      </c>
      <c r="C3475" s="161" t="s">
        <v>2576</v>
      </c>
      <c r="D3475" s="163">
        <v>68.45</v>
      </c>
    </row>
    <row r="3476" spans="1:4" ht="9" customHeight="1" x14ac:dyDescent="0.3">
      <c r="A3476" s="161" t="s">
        <v>11943</v>
      </c>
      <c r="B3476" s="162" t="s">
        <v>11944</v>
      </c>
      <c r="C3476" s="161" t="s">
        <v>2576</v>
      </c>
      <c r="D3476" s="163">
        <v>122.75</v>
      </c>
    </row>
    <row r="3477" spans="1:4" ht="9" customHeight="1" x14ac:dyDescent="0.3">
      <c r="A3477" s="161" t="s">
        <v>11945</v>
      </c>
      <c r="B3477" s="162" t="s">
        <v>11946</v>
      </c>
      <c r="C3477" s="161" t="s">
        <v>2576</v>
      </c>
      <c r="D3477" s="163">
        <v>80.61</v>
      </c>
    </row>
    <row r="3478" spans="1:4" ht="9" customHeight="1" x14ac:dyDescent="0.3">
      <c r="A3478" s="161" t="s">
        <v>11947</v>
      </c>
      <c r="B3478" s="162" t="s">
        <v>11948</v>
      </c>
      <c r="C3478" s="161" t="s">
        <v>2576</v>
      </c>
      <c r="D3478" s="163">
        <v>7253.1</v>
      </c>
    </row>
    <row r="3479" spans="1:4" ht="9" customHeight="1" x14ac:dyDescent="0.3">
      <c r="A3479" s="161" t="s">
        <v>11949</v>
      </c>
      <c r="B3479" s="162" t="s">
        <v>11950</v>
      </c>
      <c r="C3479" s="161" t="s">
        <v>2576</v>
      </c>
      <c r="D3479" s="163">
        <v>7297.28</v>
      </c>
    </row>
    <row r="3480" spans="1:4" ht="9" customHeight="1" x14ac:dyDescent="0.3">
      <c r="A3480" s="161" t="s">
        <v>11951</v>
      </c>
      <c r="B3480" s="162" t="s">
        <v>11952</v>
      </c>
      <c r="C3480" s="161" t="s">
        <v>2576</v>
      </c>
      <c r="D3480" s="163">
        <v>7342.91</v>
      </c>
    </row>
    <row r="3481" spans="1:4" ht="9" customHeight="1" x14ac:dyDescent="0.3">
      <c r="A3481" s="161" t="s">
        <v>11953</v>
      </c>
      <c r="B3481" s="162" t="s">
        <v>11954</v>
      </c>
      <c r="C3481" s="161" t="s">
        <v>2576</v>
      </c>
      <c r="D3481" s="163">
        <v>7387.1</v>
      </c>
    </row>
    <row r="3482" spans="1:4" ht="9" customHeight="1" x14ac:dyDescent="0.3">
      <c r="A3482" s="161" t="s">
        <v>11955</v>
      </c>
      <c r="B3482" s="162" t="s">
        <v>11956</v>
      </c>
      <c r="C3482" s="161" t="s">
        <v>2576</v>
      </c>
      <c r="D3482" s="163">
        <v>7431.35</v>
      </c>
    </row>
    <row r="3483" spans="1:4" ht="9" customHeight="1" x14ac:dyDescent="0.3">
      <c r="A3483" s="161" t="s">
        <v>11957</v>
      </c>
      <c r="B3483" s="162" t="s">
        <v>11958</v>
      </c>
      <c r="C3483" s="161" t="s">
        <v>2576</v>
      </c>
      <c r="D3483" s="163">
        <v>10161.65</v>
      </c>
    </row>
    <row r="3484" spans="1:4" ht="9" customHeight="1" x14ac:dyDescent="0.3">
      <c r="A3484" s="161" t="s">
        <v>11959</v>
      </c>
      <c r="B3484" s="162" t="s">
        <v>11960</v>
      </c>
      <c r="C3484" s="161" t="s">
        <v>2576</v>
      </c>
      <c r="D3484" s="163">
        <v>10259.75</v>
      </c>
    </row>
    <row r="3485" spans="1:4" ht="9" customHeight="1" x14ac:dyDescent="0.3">
      <c r="A3485" s="161" t="s">
        <v>11961</v>
      </c>
      <c r="B3485" s="162" t="s">
        <v>11962</v>
      </c>
      <c r="C3485" s="161" t="s">
        <v>2576</v>
      </c>
      <c r="D3485" s="163">
        <v>10354.77</v>
      </c>
    </row>
    <row r="3486" spans="1:4" ht="9" customHeight="1" x14ac:dyDescent="0.3">
      <c r="A3486" s="161" t="s">
        <v>11963</v>
      </c>
      <c r="B3486" s="162" t="s">
        <v>11964</v>
      </c>
      <c r="C3486" s="161" t="s">
        <v>2576</v>
      </c>
      <c r="D3486" s="163">
        <v>10452.879999999999</v>
      </c>
    </row>
    <row r="3487" spans="1:4" ht="9" customHeight="1" x14ac:dyDescent="0.3">
      <c r="A3487" s="161" t="s">
        <v>11965</v>
      </c>
      <c r="B3487" s="162" t="s">
        <v>11966</v>
      </c>
      <c r="C3487" s="161" t="s">
        <v>2576</v>
      </c>
      <c r="D3487" s="163">
        <v>2326.1799999999998</v>
      </c>
    </row>
    <row r="3488" spans="1:4" ht="9" customHeight="1" x14ac:dyDescent="0.3">
      <c r="A3488" s="161" t="s">
        <v>11967</v>
      </c>
      <c r="B3488" s="162" t="s">
        <v>11968</v>
      </c>
      <c r="C3488" s="161" t="s">
        <v>2576</v>
      </c>
      <c r="D3488" s="163">
        <v>836.25</v>
      </c>
    </row>
    <row r="3489" spans="1:4" ht="9" customHeight="1" x14ac:dyDescent="0.3">
      <c r="A3489" s="161" t="s">
        <v>11969</v>
      </c>
      <c r="B3489" s="162" t="s">
        <v>11970</v>
      </c>
      <c r="C3489" s="161" t="s">
        <v>2576</v>
      </c>
      <c r="D3489" s="163">
        <v>1050.6300000000001</v>
      </c>
    </row>
    <row r="3490" spans="1:4" ht="9" customHeight="1" x14ac:dyDescent="0.3">
      <c r="A3490" s="161" t="s">
        <v>11971</v>
      </c>
      <c r="B3490" s="162" t="s">
        <v>11972</v>
      </c>
      <c r="C3490" s="161" t="s">
        <v>2576</v>
      </c>
      <c r="D3490" s="163">
        <v>1214.22</v>
      </c>
    </row>
    <row r="3491" spans="1:4" ht="9" customHeight="1" x14ac:dyDescent="0.3">
      <c r="A3491" s="161" t="s">
        <v>11973</v>
      </c>
      <c r="B3491" s="162" t="s">
        <v>11974</v>
      </c>
      <c r="C3491" s="161" t="s">
        <v>2576</v>
      </c>
      <c r="D3491" s="163">
        <v>1439.1</v>
      </c>
    </row>
    <row r="3492" spans="1:4" ht="9" customHeight="1" x14ac:dyDescent="0.3">
      <c r="A3492" s="161" t="s">
        <v>11975</v>
      </c>
      <c r="B3492" s="162" t="s">
        <v>11976</v>
      </c>
      <c r="C3492" s="161" t="s">
        <v>2576</v>
      </c>
      <c r="D3492" s="163">
        <v>1770.2</v>
      </c>
    </row>
    <row r="3493" spans="1:4" ht="9" customHeight="1" x14ac:dyDescent="0.3">
      <c r="A3493" s="161" t="s">
        <v>11977</v>
      </c>
      <c r="B3493" s="162" t="s">
        <v>11978</v>
      </c>
      <c r="C3493" s="161" t="s">
        <v>2576</v>
      </c>
      <c r="D3493" s="163">
        <v>1781.9</v>
      </c>
    </row>
    <row r="3494" spans="1:4" ht="9" customHeight="1" x14ac:dyDescent="0.3">
      <c r="A3494" s="161" t="s">
        <v>11979</v>
      </c>
      <c r="B3494" s="162" t="s">
        <v>11980</v>
      </c>
      <c r="C3494" s="161" t="s">
        <v>2576</v>
      </c>
      <c r="D3494" s="163">
        <v>2998.36</v>
      </c>
    </row>
    <row r="3495" spans="1:4" ht="9" customHeight="1" x14ac:dyDescent="0.3">
      <c r="A3495" s="161" t="s">
        <v>11981</v>
      </c>
      <c r="B3495" s="162" t="s">
        <v>11982</v>
      </c>
      <c r="C3495" s="161" t="s">
        <v>2576</v>
      </c>
      <c r="D3495" s="163">
        <v>3016.13</v>
      </c>
    </row>
    <row r="3496" spans="1:4" ht="9" customHeight="1" x14ac:dyDescent="0.3">
      <c r="A3496" s="161" t="s">
        <v>11983</v>
      </c>
      <c r="B3496" s="162" t="s">
        <v>11984</v>
      </c>
      <c r="C3496" s="161" t="s">
        <v>2576</v>
      </c>
      <c r="D3496" s="163">
        <v>3033.58</v>
      </c>
    </row>
    <row r="3497" spans="1:4" ht="9" customHeight="1" x14ac:dyDescent="0.3">
      <c r="A3497" s="161" t="s">
        <v>11985</v>
      </c>
      <c r="B3497" s="162" t="s">
        <v>11986</v>
      </c>
      <c r="C3497" s="161" t="s">
        <v>2576</v>
      </c>
      <c r="D3497" s="163">
        <v>1862.98</v>
      </c>
    </row>
    <row r="3498" spans="1:4" ht="9" customHeight="1" x14ac:dyDescent="0.3">
      <c r="A3498" s="161" t="s">
        <v>11987</v>
      </c>
      <c r="B3498" s="162" t="s">
        <v>11988</v>
      </c>
      <c r="C3498" s="161" t="s">
        <v>2576</v>
      </c>
      <c r="D3498" s="163">
        <v>2286.44</v>
      </c>
    </row>
    <row r="3499" spans="1:4" ht="9" customHeight="1" x14ac:dyDescent="0.3">
      <c r="A3499" s="161" t="s">
        <v>11989</v>
      </c>
      <c r="B3499" s="162" t="s">
        <v>11990</v>
      </c>
      <c r="C3499" s="161" t="s">
        <v>2576</v>
      </c>
      <c r="D3499" s="163">
        <v>2304.2199999999998</v>
      </c>
    </row>
    <row r="3500" spans="1:4" ht="9" customHeight="1" x14ac:dyDescent="0.3">
      <c r="A3500" s="161" t="s">
        <v>11991</v>
      </c>
      <c r="B3500" s="162" t="s">
        <v>11992</v>
      </c>
      <c r="C3500" s="161" t="s">
        <v>2576</v>
      </c>
      <c r="D3500" s="163">
        <v>3627.23</v>
      </c>
    </row>
    <row r="3501" spans="1:4" ht="9" customHeight="1" x14ac:dyDescent="0.3">
      <c r="A3501" s="161" t="s">
        <v>11993</v>
      </c>
      <c r="B3501" s="162" t="s">
        <v>11994</v>
      </c>
      <c r="C3501" s="161" t="s">
        <v>2576</v>
      </c>
      <c r="D3501" s="163">
        <v>3652.78</v>
      </c>
    </row>
    <row r="3502" spans="1:4" ht="9" customHeight="1" x14ac:dyDescent="0.3">
      <c r="A3502" s="161" t="s">
        <v>11995</v>
      </c>
      <c r="B3502" s="162" t="s">
        <v>11996</v>
      </c>
      <c r="C3502" s="161" t="s">
        <v>2576</v>
      </c>
      <c r="D3502" s="163">
        <v>3677.62</v>
      </c>
    </row>
    <row r="3503" spans="1:4" ht="9" customHeight="1" x14ac:dyDescent="0.3">
      <c r="A3503" s="161" t="s">
        <v>11997</v>
      </c>
      <c r="B3503" s="162" t="s">
        <v>11998</v>
      </c>
      <c r="C3503" s="161" t="s">
        <v>2576</v>
      </c>
      <c r="D3503" s="163">
        <v>5309.66</v>
      </c>
    </row>
    <row r="3504" spans="1:4" ht="9" customHeight="1" x14ac:dyDescent="0.3">
      <c r="A3504" s="161" t="s">
        <v>11999</v>
      </c>
      <c r="B3504" s="162" t="s">
        <v>12000</v>
      </c>
      <c r="C3504" s="161" t="s">
        <v>2576</v>
      </c>
      <c r="D3504" s="163">
        <v>5335.26</v>
      </c>
    </row>
    <row r="3505" spans="1:4" ht="9" customHeight="1" x14ac:dyDescent="0.3">
      <c r="A3505" s="161" t="s">
        <v>12001</v>
      </c>
      <c r="B3505" s="162" t="s">
        <v>12002</v>
      </c>
      <c r="C3505" s="161" t="s">
        <v>2576</v>
      </c>
      <c r="D3505" s="163">
        <v>5360.05</v>
      </c>
    </row>
    <row r="3506" spans="1:4" ht="9" customHeight="1" x14ac:dyDescent="0.3">
      <c r="A3506" s="161" t="s">
        <v>12003</v>
      </c>
      <c r="B3506" s="162" t="s">
        <v>12004</v>
      </c>
      <c r="C3506" s="161" t="s">
        <v>2576</v>
      </c>
      <c r="D3506" s="163">
        <v>2798.76</v>
      </c>
    </row>
    <row r="3507" spans="1:4" ht="9" customHeight="1" x14ac:dyDescent="0.3">
      <c r="A3507" s="161" t="s">
        <v>12005</v>
      </c>
      <c r="B3507" s="162" t="s">
        <v>12006</v>
      </c>
      <c r="C3507" s="161" t="s">
        <v>2629</v>
      </c>
      <c r="D3507" s="163">
        <v>11.07</v>
      </c>
    </row>
    <row r="3508" spans="1:4" ht="9" customHeight="1" x14ac:dyDescent="0.3">
      <c r="A3508" s="161" t="s">
        <v>12007</v>
      </c>
      <c r="B3508" s="162" t="s">
        <v>12008</v>
      </c>
      <c r="C3508" s="161" t="s">
        <v>2576</v>
      </c>
      <c r="D3508" s="163">
        <v>2184.6799999999998</v>
      </c>
    </row>
    <row r="3509" spans="1:4" ht="9" customHeight="1" x14ac:dyDescent="0.3">
      <c r="A3509" s="161" t="s">
        <v>12009</v>
      </c>
      <c r="B3509" s="162" t="s">
        <v>12010</v>
      </c>
      <c r="C3509" s="161" t="s">
        <v>2576</v>
      </c>
      <c r="D3509" s="163">
        <v>2260.12</v>
      </c>
    </row>
    <row r="3510" spans="1:4" ht="9" customHeight="1" x14ac:dyDescent="0.3">
      <c r="A3510" s="161" t="s">
        <v>12011</v>
      </c>
      <c r="B3510" s="162" t="s">
        <v>12012</v>
      </c>
      <c r="C3510" s="161" t="s">
        <v>2576</v>
      </c>
      <c r="D3510" s="163">
        <v>2380.9699999999998</v>
      </c>
    </row>
    <row r="3511" spans="1:4" ht="9" customHeight="1" x14ac:dyDescent="0.3">
      <c r="A3511" s="161" t="s">
        <v>12013</v>
      </c>
      <c r="B3511" s="162" t="s">
        <v>12014</v>
      </c>
      <c r="C3511" s="161" t="s">
        <v>2576</v>
      </c>
      <c r="D3511" s="163">
        <v>2556.37</v>
      </c>
    </row>
    <row r="3512" spans="1:4" ht="9" customHeight="1" x14ac:dyDescent="0.3">
      <c r="A3512" s="161" t="s">
        <v>12015</v>
      </c>
      <c r="B3512" s="162" t="s">
        <v>12016</v>
      </c>
      <c r="C3512" s="161" t="s">
        <v>2576</v>
      </c>
      <c r="D3512" s="163">
        <v>2645.82</v>
      </c>
    </row>
    <row r="3513" spans="1:4" ht="9" customHeight="1" x14ac:dyDescent="0.3">
      <c r="A3513" s="161" t="s">
        <v>12017</v>
      </c>
      <c r="B3513" s="162" t="s">
        <v>12018</v>
      </c>
      <c r="C3513" s="161" t="s">
        <v>2576</v>
      </c>
      <c r="D3513" s="163">
        <v>2758.85</v>
      </c>
    </row>
    <row r="3514" spans="1:4" ht="9" customHeight="1" x14ac:dyDescent="0.3">
      <c r="A3514" s="161" t="s">
        <v>12019</v>
      </c>
      <c r="B3514" s="162" t="s">
        <v>12020</v>
      </c>
      <c r="C3514" s="161" t="s">
        <v>2576</v>
      </c>
      <c r="D3514" s="163">
        <v>2934.17</v>
      </c>
    </row>
    <row r="3515" spans="1:4" ht="9" customHeight="1" x14ac:dyDescent="0.3">
      <c r="A3515" s="161" t="s">
        <v>12021</v>
      </c>
      <c r="B3515" s="162" t="s">
        <v>12022</v>
      </c>
      <c r="C3515" s="161" t="s">
        <v>2576</v>
      </c>
      <c r="D3515" s="163">
        <v>3017.84</v>
      </c>
    </row>
    <row r="3516" spans="1:4" ht="9" customHeight="1" x14ac:dyDescent="0.3">
      <c r="A3516" s="161" t="s">
        <v>12023</v>
      </c>
      <c r="B3516" s="162" t="s">
        <v>12024</v>
      </c>
      <c r="C3516" s="161" t="s">
        <v>2576</v>
      </c>
      <c r="D3516" s="163">
        <v>3176.02</v>
      </c>
    </row>
    <row r="3517" spans="1:4" ht="9" customHeight="1" x14ac:dyDescent="0.3">
      <c r="A3517" s="161" t="s">
        <v>12025</v>
      </c>
      <c r="B3517" s="162" t="s">
        <v>12026</v>
      </c>
      <c r="C3517" s="161" t="s">
        <v>2576</v>
      </c>
      <c r="D3517" s="163">
        <v>1740.5</v>
      </c>
    </row>
    <row r="3518" spans="1:4" ht="9" customHeight="1" x14ac:dyDescent="0.3">
      <c r="A3518" s="161" t="s">
        <v>12027</v>
      </c>
      <c r="B3518" s="162" t="s">
        <v>12028</v>
      </c>
      <c r="C3518" s="161" t="s">
        <v>2576</v>
      </c>
      <c r="D3518" s="163">
        <v>1833.76</v>
      </c>
    </row>
    <row r="3519" spans="1:4" ht="9" customHeight="1" x14ac:dyDescent="0.3">
      <c r="A3519" s="161" t="s">
        <v>12029</v>
      </c>
      <c r="B3519" s="162" t="s">
        <v>12030</v>
      </c>
      <c r="C3519" s="161" t="s">
        <v>2576</v>
      </c>
      <c r="D3519" s="163">
        <v>1964.36</v>
      </c>
    </row>
    <row r="3520" spans="1:4" ht="9" customHeight="1" x14ac:dyDescent="0.3">
      <c r="A3520" s="161" t="s">
        <v>12031</v>
      </c>
      <c r="B3520" s="162" t="s">
        <v>12032</v>
      </c>
      <c r="C3520" s="161" t="s">
        <v>2576</v>
      </c>
      <c r="D3520" s="163">
        <v>2054.1799999999998</v>
      </c>
    </row>
    <row r="3521" spans="1:4" ht="9" customHeight="1" x14ac:dyDescent="0.3">
      <c r="A3521" s="161" t="s">
        <v>12033</v>
      </c>
      <c r="B3521" s="162" t="s">
        <v>12034</v>
      </c>
      <c r="C3521" s="161" t="s">
        <v>2576</v>
      </c>
      <c r="D3521" s="163">
        <v>4031.47</v>
      </c>
    </row>
    <row r="3522" spans="1:4" ht="9" customHeight="1" x14ac:dyDescent="0.3">
      <c r="A3522" s="161" t="s">
        <v>12035</v>
      </c>
      <c r="B3522" s="162" t="s">
        <v>12036</v>
      </c>
      <c r="C3522" s="161" t="s">
        <v>2576</v>
      </c>
      <c r="D3522" s="163">
        <v>4270.57</v>
      </c>
    </row>
    <row r="3523" spans="1:4" ht="18" customHeight="1" x14ac:dyDescent="0.3">
      <c r="A3523" s="161" t="s">
        <v>12037</v>
      </c>
      <c r="B3523" s="162" t="s">
        <v>12038</v>
      </c>
      <c r="C3523" s="161" t="s">
        <v>2576</v>
      </c>
      <c r="D3523" s="163">
        <v>4443.3</v>
      </c>
    </row>
    <row r="3524" spans="1:4" ht="18" customHeight="1" x14ac:dyDescent="0.3">
      <c r="A3524" s="161" t="s">
        <v>12039</v>
      </c>
      <c r="B3524" s="162" t="s">
        <v>12040</v>
      </c>
      <c r="C3524" s="161" t="s">
        <v>2576</v>
      </c>
      <c r="D3524" s="163">
        <v>4660.6400000000003</v>
      </c>
    </row>
    <row r="3525" spans="1:4" ht="18" customHeight="1" x14ac:dyDescent="0.3">
      <c r="A3525" s="161" t="s">
        <v>12041</v>
      </c>
      <c r="B3525" s="162" t="s">
        <v>12042</v>
      </c>
      <c r="C3525" s="161" t="s">
        <v>2576</v>
      </c>
      <c r="D3525" s="163">
        <v>4785.5</v>
      </c>
    </row>
    <row r="3526" spans="1:4" ht="18" customHeight="1" x14ac:dyDescent="0.3">
      <c r="A3526" s="161" t="s">
        <v>12043</v>
      </c>
      <c r="B3526" s="162" t="s">
        <v>12044</v>
      </c>
      <c r="C3526" s="161" t="s">
        <v>2576</v>
      </c>
      <c r="D3526" s="163">
        <v>5059</v>
      </c>
    </row>
    <row r="3527" spans="1:4" ht="18" customHeight="1" x14ac:dyDescent="0.3">
      <c r="A3527" s="161" t="s">
        <v>12045</v>
      </c>
      <c r="B3527" s="162" t="s">
        <v>12046</v>
      </c>
      <c r="C3527" s="161" t="s">
        <v>2576</v>
      </c>
      <c r="D3527" s="163">
        <v>5483.58</v>
      </c>
    </row>
    <row r="3528" spans="1:4" ht="18" customHeight="1" x14ac:dyDescent="0.3">
      <c r="A3528" s="161" t="s">
        <v>12047</v>
      </c>
      <c r="B3528" s="162" t="s">
        <v>12048</v>
      </c>
      <c r="C3528" s="161" t="s">
        <v>2576</v>
      </c>
      <c r="D3528" s="163">
        <v>5729.23</v>
      </c>
    </row>
    <row r="3529" spans="1:4" ht="18" customHeight="1" x14ac:dyDescent="0.3">
      <c r="A3529" s="161" t="s">
        <v>12049</v>
      </c>
      <c r="B3529" s="162" t="s">
        <v>12050</v>
      </c>
      <c r="C3529" s="161" t="s">
        <v>2576</v>
      </c>
      <c r="D3529" s="163">
        <v>5992.68</v>
      </c>
    </row>
    <row r="3530" spans="1:4" ht="18" customHeight="1" x14ac:dyDescent="0.3">
      <c r="A3530" s="161" t="s">
        <v>12051</v>
      </c>
      <c r="B3530" s="162" t="s">
        <v>12052</v>
      </c>
      <c r="C3530" s="161" t="s">
        <v>2576</v>
      </c>
      <c r="D3530" s="163">
        <v>3203.25</v>
      </c>
    </row>
    <row r="3531" spans="1:4" ht="18" customHeight="1" x14ac:dyDescent="0.3">
      <c r="A3531" s="161" t="s">
        <v>12053</v>
      </c>
      <c r="B3531" s="162" t="s">
        <v>12054</v>
      </c>
      <c r="C3531" s="161" t="s">
        <v>2576</v>
      </c>
      <c r="D3531" s="163">
        <v>3368.68</v>
      </c>
    </row>
    <row r="3532" spans="1:4" ht="18" customHeight="1" x14ac:dyDescent="0.3">
      <c r="A3532" s="161" t="s">
        <v>12055</v>
      </c>
      <c r="B3532" s="162" t="s">
        <v>12056</v>
      </c>
      <c r="C3532" s="161" t="s">
        <v>2576</v>
      </c>
      <c r="D3532" s="163">
        <v>3539.23</v>
      </c>
    </row>
    <row r="3533" spans="1:4" ht="18" customHeight="1" x14ac:dyDescent="0.3">
      <c r="A3533" s="161" t="s">
        <v>12057</v>
      </c>
      <c r="B3533" s="162" t="s">
        <v>12058</v>
      </c>
      <c r="C3533" s="161" t="s">
        <v>2576</v>
      </c>
      <c r="D3533" s="163">
        <v>3743.68</v>
      </c>
    </row>
    <row r="3534" spans="1:4" ht="18" customHeight="1" x14ac:dyDescent="0.3">
      <c r="A3534" s="161" t="s">
        <v>12059</v>
      </c>
      <c r="B3534" s="162" t="s">
        <v>12060</v>
      </c>
      <c r="C3534" s="161" t="s">
        <v>2576</v>
      </c>
      <c r="D3534" s="163">
        <v>343.41</v>
      </c>
    </row>
    <row r="3535" spans="1:4" ht="18" customHeight="1" x14ac:dyDescent="0.3">
      <c r="A3535" s="161" t="s">
        <v>12061</v>
      </c>
      <c r="B3535" s="162" t="s">
        <v>12062</v>
      </c>
      <c r="C3535" s="161" t="s">
        <v>2576</v>
      </c>
      <c r="D3535" s="163">
        <v>354.95</v>
      </c>
    </row>
    <row r="3536" spans="1:4" ht="18" customHeight="1" x14ac:dyDescent="0.3">
      <c r="A3536" s="161" t="s">
        <v>12063</v>
      </c>
      <c r="B3536" s="162" t="s">
        <v>12064</v>
      </c>
      <c r="C3536" s="161" t="s">
        <v>2576</v>
      </c>
      <c r="D3536" s="163">
        <v>373.8</v>
      </c>
    </row>
    <row r="3537" spans="1:4" ht="18" customHeight="1" x14ac:dyDescent="0.3">
      <c r="A3537" s="161" t="s">
        <v>12065</v>
      </c>
      <c r="B3537" s="162" t="s">
        <v>12066</v>
      </c>
      <c r="C3537" s="161" t="s">
        <v>2576</v>
      </c>
      <c r="D3537" s="163">
        <v>387.52</v>
      </c>
    </row>
    <row r="3538" spans="1:4" ht="18" customHeight="1" x14ac:dyDescent="0.3">
      <c r="A3538" s="161" t="s">
        <v>12067</v>
      </c>
      <c r="B3538" s="162" t="s">
        <v>12068</v>
      </c>
      <c r="C3538" s="161" t="s">
        <v>2576</v>
      </c>
      <c r="D3538" s="163">
        <v>402.28</v>
      </c>
    </row>
    <row r="3539" spans="1:4" ht="18" customHeight="1" x14ac:dyDescent="0.3">
      <c r="A3539" s="161" t="s">
        <v>12069</v>
      </c>
      <c r="B3539" s="162" t="s">
        <v>12070</v>
      </c>
      <c r="C3539" s="161" t="s">
        <v>2576</v>
      </c>
      <c r="D3539" s="163">
        <v>418.21</v>
      </c>
    </row>
    <row r="3540" spans="1:4" ht="18" customHeight="1" x14ac:dyDescent="0.3">
      <c r="A3540" s="161" t="s">
        <v>12071</v>
      </c>
      <c r="B3540" s="162" t="s">
        <v>12072</v>
      </c>
      <c r="C3540" s="161" t="s">
        <v>2576</v>
      </c>
      <c r="D3540" s="163">
        <v>436.58</v>
      </c>
    </row>
    <row r="3541" spans="1:4" ht="18" customHeight="1" x14ac:dyDescent="0.3">
      <c r="A3541" s="161" t="s">
        <v>12073</v>
      </c>
      <c r="B3541" s="162" t="s">
        <v>12074</v>
      </c>
      <c r="C3541" s="161" t="s">
        <v>2576</v>
      </c>
      <c r="D3541" s="163">
        <v>455.41</v>
      </c>
    </row>
    <row r="3542" spans="1:4" ht="18" customHeight="1" x14ac:dyDescent="0.3">
      <c r="A3542" s="161" t="s">
        <v>12075</v>
      </c>
      <c r="B3542" s="162" t="s">
        <v>12076</v>
      </c>
      <c r="C3542" s="161" t="s">
        <v>2576</v>
      </c>
      <c r="D3542" s="163">
        <v>465.45</v>
      </c>
    </row>
    <row r="3543" spans="1:4" ht="18" customHeight="1" x14ac:dyDescent="0.3">
      <c r="A3543" s="161" t="s">
        <v>12077</v>
      </c>
      <c r="B3543" s="162" t="s">
        <v>12078</v>
      </c>
      <c r="C3543" s="161" t="s">
        <v>2576</v>
      </c>
      <c r="D3543" s="163">
        <v>285.89</v>
      </c>
    </row>
    <row r="3544" spans="1:4" ht="18" customHeight="1" x14ac:dyDescent="0.3">
      <c r="A3544" s="161" t="s">
        <v>12079</v>
      </c>
      <c r="B3544" s="162" t="s">
        <v>12080</v>
      </c>
      <c r="C3544" s="161" t="s">
        <v>2576</v>
      </c>
      <c r="D3544" s="163">
        <v>299.04000000000002</v>
      </c>
    </row>
    <row r="3545" spans="1:4" ht="18" customHeight="1" x14ac:dyDescent="0.3">
      <c r="A3545" s="161" t="s">
        <v>12081</v>
      </c>
      <c r="B3545" s="162" t="s">
        <v>12082</v>
      </c>
      <c r="C3545" s="161" t="s">
        <v>2576</v>
      </c>
      <c r="D3545" s="163">
        <v>312.31</v>
      </c>
    </row>
    <row r="3546" spans="1:4" ht="18" customHeight="1" x14ac:dyDescent="0.3">
      <c r="A3546" s="161" t="s">
        <v>12083</v>
      </c>
      <c r="B3546" s="162" t="s">
        <v>12084</v>
      </c>
      <c r="C3546" s="161" t="s">
        <v>2576</v>
      </c>
      <c r="D3546" s="163">
        <v>326.8</v>
      </c>
    </row>
    <row r="3547" spans="1:4" ht="18" customHeight="1" x14ac:dyDescent="0.3">
      <c r="A3547" s="161" t="s">
        <v>12085</v>
      </c>
      <c r="B3547" s="162" t="s">
        <v>12086</v>
      </c>
      <c r="C3547" s="161" t="s">
        <v>5571</v>
      </c>
      <c r="D3547" s="163">
        <v>237.78</v>
      </c>
    </row>
    <row r="3548" spans="1:4" ht="18" customHeight="1" x14ac:dyDescent="0.3">
      <c r="A3548" s="161" t="s">
        <v>12087</v>
      </c>
      <c r="B3548" s="162" t="s">
        <v>12088</v>
      </c>
      <c r="C3548" s="161" t="s">
        <v>2576</v>
      </c>
      <c r="D3548" s="163">
        <v>43.98</v>
      </c>
    </row>
    <row r="3549" spans="1:4" ht="9" customHeight="1" x14ac:dyDescent="0.3">
      <c r="A3549" s="161" t="s">
        <v>12089</v>
      </c>
      <c r="B3549" s="162" t="s">
        <v>12090</v>
      </c>
      <c r="C3549" s="161" t="s">
        <v>2576</v>
      </c>
      <c r="D3549" s="163">
        <v>58.64</v>
      </c>
    </row>
    <row r="3550" spans="1:4" ht="9" customHeight="1" x14ac:dyDescent="0.3">
      <c r="A3550" s="161" t="s">
        <v>12091</v>
      </c>
      <c r="B3550" s="162" t="s">
        <v>12092</v>
      </c>
      <c r="C3550" s="161" t="s">
        <v>5571</v>
      </c>
      <c r="D3550" s="163">
        <v>732.12</v>
      </c>
    </row>
    <row r="3551" spans="1:4" ht="9" customHeight="1" x14ac:dyDescent="0.3">
      <c r="A3551" s="161" t="s">
        <v>12093</v>
      </c>
      <c r="B3551" s="162" t="s">
        <v>12094</v>
      </c>
      <c r="C3551" s="161" t="s">
        <v>2576</v>
      </c>
      <c r="D3551" s="163">
        <v>506.49</v>
      </c>
    </row>
    <row r="3552" spans="1:4" ht="9" customHeight="1" x14ac:dyDescent="0.3">
      <c r="A3552" s="161" t="s">
        <v>12095</v>
      </c>
      <c r="B3552" s="162" t="s">
        <v>12096</v>
      </c>
      <c r="C3552" s="161" t="s">
        <v>2576</v>
      </c>
      <c r="D3552" s="163">
        <v>282.64999999999998</v>
      </c>
    </row>
    <row r="3553" spans="1:4" ht="9" customHeight="1" x14ac:dyDescent="0.3">
      <c r="A3553" s="161" t="s">
        <v>12097</v>
      </c>
      <c r="B3553" s="162" t="s">
        <v>12098</v>
      </c>
      <c r="C3553" s="161" t="s">
        <v>2576</v>
      </c>
      <c r="D3553" s="163">
        <v>411.03</v>
      </c>
    </row>
    <row r="3554" spans="1:4" ht="9" customHeight="1" x14ac:dyDescent="0.3">
      <c r="A3554" s="161" t="s">
        <v>12099</v>
      </c>
      <c r="B3554" s="162" t="s">
        <v>12100</v>
      </c>
      <c r="C3554" s="161" t="s">
        <v>2576</v>
      </c>
      <c r="D3554" s="163">
        <v>489.46</v>
      </c>
    </row>
    <row r="3555" spans="1:4" ht="9" customHeight="1" x14ac:dyDescent="0.3">
      <c r="A3555" s="161" t="s">
        <v>12101</v>
      </c>
      <c r="B3555" s="162" t="s">
        <v>12102</v>
      </c>
      <c r="C3555" s="161" t="s">
        <v>2576</v>
      </c>
      <c r="D3555" s="163">
        <v>614.65</v>
      </c>
    </row>
    <row r="3556" spans="1:4" ht="9" customHeight="1" x14ac:dyDescent="0.3">
      <c r="A3556" s="161" t="s">
        <v>12103</v>
      </c>
      <c r="B3556" s="162" t="s">
        <v>12104</v>
      </c>
      <c r="C3556" s="161" t="s">
        <v>2576</v>
      </c>
      <c r="D3556" s="163">
        <v>727.91</v>
      </c>
    </row>
    <row r="3557" spans="1:4" ht="9" customHeight="1" x14ac:dyDescent="0.3">
      <c r="A3557" s="161" t="s">
        <v>12105</v>
      </c>
      <c r="B3557" s="162" t="s">
        <v>12106</v>
      </c>
      <c r="C3557" s="161" t="s">
        <v>2576</v>
      </c>
      <c r="D3557" s="163">
        <v>122.97</v>
      </c>
    </row>
    <row r="3558" spans="1:4" ht="9" customHeight="1" x14ac:dyDescent="0.3">
      <c r="A3558" s="161" t="s">
        <v>12107</v>
      </c>
      <c r="B3558" s="162" t="s">
        <v>12108</v>
      </c>
      <c r="C3558" s="161" t="s">
        <v>2576</v>
      </c>
      <c r="D3558" s="163">
        <v>134.15</v>
      </c>
    </row>
    <row r="3559" spans="1:4" ht="9" customHeight="1" x14ac:dyDescent="0.3">
      <c r="A3559" s="161" t="s">
        <v>12109</v>
      </c>
      <c r="B3559" s="162" t="s">
        <v>12110</v>
      </c>
      <c r="C3559" s="161" t="s">
        <v>2576</v>
      </c>
      <c r="D3559" s="163">
        <v>147.56</v>
      </c>
    </row>
    <row r="3560" spans="1:4" ht="9" customHeight="1" x14ac:dyDescent="0.3">
      <c r="A3560" s="161" t="s">
        <v>12111</v>
      </c>
      <c r="B3560" s="162" t="s">
        <v>12112</v>
      </c>
      <c r="C3560" s="161" t="s">
        <v>2576</v>
      </c>
      <c r="D3560" s="163">
        <v>171.58</v>
      </c>
    </row>
    <row r="3561" spans="1:4" ht="9" customHeight="1" x14ac:dyDescent="0.3">
      <c r="A3561" s="161" t="s">
        <v>12113</v>
      </c>
      <c r="B3561" s="162" t="s">
        <v>12114</v>
      </c>
      <c r="C3561" s="161" t="s">
        <v>2576</v>
      </c>
      <c r="D3561" s="163">
        <v>210.8</v>
      </c>
    </row>
    <row r="3562" spans="1:4" ht="9" customHeight="1" x14ac:dyDescent="0.3">
      <c r="A3562" s="161" t="s">
        <v>12115</v>
      </c>
      <c r="B3562" s="162" t="s">
        <v>12116</v>
      </c>
      <c r="C3562" s="161" t="s">
        <v>2576</v>
      </c>
      <c r="D3562" s="163">
        <v>295.12</v>
      </c>
    </row>
    <row r="3563" spans="1:4" ht="9" customHeight="1" x14ac:dyDescent="0.3">
      <c r="A3563" s="161" t="s">
        <v>12117</v>
      </c>
      <c r="B3563" s="162" t="s">
        <v>12118</v>
      </c>
      <c r="C3563" s="161" t="s">
        <v>5571</v>
      </c>
      <c r="D3563" s="163">
        <v>190</v>
      </c>
    </row>
    <row r="3564" spans="1:4" ht="9" customHeight="1" x14ac:dyDescent="0.3">
      <c r="A3564" s="161" t="s">
        <v>12119</v>
      </c>
      <c r="B3564" s="162" t="s">
        <v>12120</v>
      </c>
      <c r="C3564" s="161" t="s">
        <v>5571</v>
      </c>
      <c r="D3564" s="163">
        <v>227.81</v>
      </c>
    </row>
    <row r="3565" spans="1:4" ht="9" customHeight="1" x14ac:dyDescent="0.3">
      <c r="A3565" s="161" t="s">
        <v>12121</v>
      </c>
      <c r="B3565" s="162" t="s">
        <v>12122</v>
      </c>
      <c r="C3565" s="161" t="s">
        <v>2576</v>
      </c>
      <c r="D3565" s="163">
        <v>325.72000000000003</v>
      </c>
    </row>
    <row r="3566" spans="1:4" ht="9" customHeight="1" x14ac:dyDescent="0.3">
      <c r="A3566" s="161" t="s">
        <v>12123</v>
      </c>
      <c r="B3566" s="162" t="s">
        <v>12124</v>
      </c>
      <c r="C3566" s="161" t="s">
        <v>2629</v>
      </c>
      <c r="D3566" s="163">
        <v>16.25</v>
      </c>
    </row>
    <row r="3567" spans="1:4" ht="9" customHeight="1" x14ac:dyDescent="0.3">
      <c r="A3567" s="161" t="s">
        <v>12125</v>
      </c>
      <c r="B3567" s="162" t="s">
        <v>12126</v>
      </c>
      <c r="C3567" s="161" t="s">
        <v>2629</v>
      </c>
      <c r="D3567" s="163">
        <v>16.84</v>
      </c>
    </row>
    <row r="3568" spans="1:4" ht="9" customHeight="1" x14ac:dyDescent="0.3">
      <c r="A3568" s="161" t="s">
        <v>12127</v>
      </c>
      <c r="B3568" s="162" t="s">
        <v>12128</v>
      </c>
      <c r="C3568" s="161" t="s">
        <v>2629</v>
      </c>
      <c r="D3568" s="163">
        <v>2.85</v>
      </c>
    </row>
    <row r="3569" spans="1:4" ht="9" customHeight="1" x14ac:dyDescent="0.3">
      <c r="A3569" s="161" t="s">
        <v>12129</v>
      </c>
      <c r="B3569" s="162" t="s">
        <v>12130</v>
      </c>
      <c r="C3569" s="161" t="s">
        <v>2629</v>
      </c>
      <c r="D3569" s="163">
        <v>1.96</v>
      </c>
    </row>
    <row r="3570" spans="1:4" ht="9" customHeight="1" x14ac:dyDescent="0.3">
      <c r="A3570" s="161" t="s">
        <v>12131</v>
      </c>
      <c r="B3570" s="162" t="s">
        <v>12132</v>
      </c>
      <c r="C3570" s="161" t="s">
        <v>2576</v>
      </c>
      <c r="D3570" s="163">
        <v>317.62</v>
      </c>
    </row>
    <row r="3571" spans="1:4" ht="9" customHeight="1" x14ac:dyDescent="0.3">
      <c r="A3571" s="161" t="s">
        <v>12133</v>
      </c>
      <c r="B3571" s="162" t="s">
        <v>12134</v>
      </c>
      <c r="C3571" s="161" t="s">
        <v>2576</v>
      </c>
      <c r="D3571" s="163">
        <v>396.24</v>
      </c>
    </row>
    <row r="3572" spans="1:4" ht="9" customHeight="1" x14ac:dyDescent="0.3">
      <c r="A3572" s="161" t="s">
        <v>12135</v>
      </c>
      <c r="B3572" s="162" t="s">
        <v>12136</v>
      </c>
      <c r="C3572" s="161" t="s">
        <v>2576</v>
      </c>
      <c r="D3572" s="163">
        <v>600.1</v>
      </c>
    </row>
    <row r="3573" spans="1:4" ht="9" customHeight="1" x14ac:dyDescent="0.3">
      <c r="A3573" s="161" t="s">
        <v>12137</v>
      </c>
      <c r="B3573" s="162" t="s">
        <v>12138</v>
      </c>
      <c r="C3573" s="161" t="s">
        <v>2576</v>
      </c>
      <c r="D3573" s="163">
        <v>650.51</v>
      </c>
    </row>
    <row r="3574" spans="1:4" ht="9" customHeight="1" x14ac:dyDescent="0.3">
      <c r="A3574" s="161" t="s">
        <v>12139</v>
      </c>
      <c r="B3574" s="162" t="s">
        <v>12140</v>
      </c>
      <c r="C3574" s="161" t="s">
        <v>2576</v>
      </c>
      <c r="D3574" s="163">
        <v>991.65</v>
      </c>
    </row>
    <row r="3575" spans="1:4" ht="9" customHeight="1" x14ac:dyDescent="0.3">
      <c r="A3575" s="161" t="s">
        <v>12141</v>
      </c>
      <c r="B3575" s="162" t="s">
        <v>12142</v>
      </c>
      <c r="C3575" s="161" t="s">
        <v>2576</v>
      </c>
      <c r="D3575" s="163">
        <v>210.27</v>
      </c>
    </row>
    <row r="3576" spans="1:4" ht="9" customHeight="1" x14ac:dyDescent="0.3">
      <c r="A3576" s="161" t="s">
        <v>12143</v>
      </c>
      <c r="B3576" s="162" t="s">
        <v>12144</v>
      </c>
      <c r="C3576" s="161" t="s">
        <v>2576</v>
      </c>
      <c r="D3576" s="163">
        <v>298.85000000000002</v>
      </c>
    </row>
    <row r="3577" spans="1:4" ht="9" customHeight="1" x14ac:dyDescent="0.3">
      <c r="A3577" s="161" t="s">
        <v>12145</v>
      </c>
      <c r="B3577" s="162" t="s">
        <v>12146</v>
      </c>
      <c r="C3577" s="161" t="s">
        <v>2576</v>
      </c>
      <c r="D3577" s="163">
        <v>72.53</v>
      </c>
    </row>
    <row r="3578" spans="1:4" ht="9" customHeight="1" x14ac:dyDescent="0.3">
      <c r="A3578" s="161" t="s">
        <v>12147</v>
      </c>
      <c r="B3578" s="162" t="s">
        <v>12148</v>
      </c>
      <c r="C3578" s="161" t="s">
        <v>2576</v>
      </c>
      <c r="D3578" s="163">
        <v>76.91</v>
      </c>
    </row>
    <row r="3579" spans="1:4" ht="9" customHeight="1" x14ac:dyDescent="0.3">
      <c r="A3579" s="161" t="s">
        <v>12149</v>
      </c>
      <c r="B3579" s="162" t="s">
        <v>12150</v>
      </c>
      <c r="C3579" s="161" t="s">
        <v>2576</v>
      </c>
      <c r="D3579" s="163">
        <v>86.92</v>
      </c>
    </row>
    <row r="3580" spans="1:4" ht="9" customHeight="1" x14ac:dyDescent="0.3">
      <c r="A3580" s="161" t="s">
        <v>12151</v>
      </c>
      <c r="B3580" s="162" t="s">
        <v>12152</v>
      </c>
      <c r="C3580" s="161" t="s">
        <v>2576</v>
      </c>
      <c r="D3580" s="163">
        <v>92.52</v>
      </c>
    </row>
    <row r="3581" spans="1:4" ht="9" customHeight="1" x14ac:dyDescent="0.3">
      <c r="A3581" s="161" t="s">
        <v>12153</v>
      </c>
      <c r="B3581" s="162" t="s">
        <v>12154</v>
      </c>
      <c r="C3581" s="161" t="s">
        <v>2576</v>
      </c>
      <c r="D3581" s="163">
        <v>98.16</v>
      </c>
    </row>
    <row r="3582" spans="1:4" ht="9" customHeight="1" x14ac:dyDescent="0.3">
      <c r="A3582" s="161" t="s">
        <v>12155</v>
      </c>
      <c r="B3582" s="162" t="s">
        <v>12156</v>
      </c>
      <c r="C3582" s="161" t="s">
        <v>2576</v>
      </c>
      <c r="D3582" s="163">
        <v>106.63</v>
      </c>
    </row>
    <row r="3583" spans="1:4" ht="9" customHeight="1" x14ac:dyDescent="0.3">
      <c r="A3583" s="161" t="s">
        <v>12157</v>
      </c>
      <c r="B3583" s="162" t="s">
        <v>12158</v>
      </c>
      <c r="C3583" s="161" t="s">
        <v>2576</v>
      </c>
      <c r="D3583" s="163">
        <v>109.67</v>
      </c>
    </row>
    <row r="3584" spans="1:4" ht="9" customHeight="1" x14ac:dyDescent="0.3">
      <c r="A3584" s="161" t="s">
        <v>12159</v>
      </c>
      <c r="B3584" s="162" t="s">
        <v>12160</v>
      </c>
      <c r="C3584" s="161" t="s">
        <v>2576</v>
      </c>
      <c r="D3584" s="163">
        <v>123.66</v>
      </c>
    </row>
    <row r="3585" spans="1:4" ht="9" customHeight="1" x14ac:dyDescent="0.3">
      <c r="A3585" s="161" t="s">
        <v>12161</v>
      </c>
      <c r="B3585" s="162" t="s">
        <v>12162</v>
      </c>
      <c r="C3585" s="161" t="s">
        <v>2576</v>
      </c>
      <c r="D3585" s="163">
        <v>138.55000000000001</v>
      </c>
    </row>
    <row r="3586" spans="1:4" ht="9" customHeight="1" x14ac:dyDescent="0.3">
      <c r="A3586" s="161" t="s">
        <v>12163</v>
      </c>
      <c r="B3586" s="162" t="s">
        <v>12164</v>
      </c>
      <c r="C3586" s="161" t="s">
        <v>2576</v>
      </c>
      <c r="D3586" s="163">
        <v>152.36000000000001</v>
      </c>
    </row>
    <row r="3587" spans="1:4" ht="9" customHeight="1" x14ac:dyDescent="0.3">
      <c r="A3587" s="161" t="s">
        <v>12165</v>
      </c>
      <c r="B3587" s="162" t="s">
        <v>12166</v>
      </c>
      <c r="C3587" s="161" t="s">
        <v>2576</v>
      </c>
      <c r="D3587" s="163">
        <v>161.03</v>
      </c>
    </row>
    <row r="3588" spans="1:4" ht="9" customHeight="1" x14ac:dyDescent="0.3">
      <c r="A3588" s="161" t="s">
        <v>12167</v>
      </c>
      <c r="B3588" s="162" t="s">
        <v>12168</v>
      </c>
      <c r="C3588" s="161" t="s">
        <v>2576</v>
      </c>
      <c r="D3588" s="163">
        <v>180.3</v>
      </c>
    </row>
    <row r="3589" spans="1:4" ht="9" customHeight="1" x14ac:dyDescent="0.3">
      <c r="A3589" s="161" t="s">
        <v>12169</v>
      </c>
      <c r="B3589" s="162" t="s">
        <v>12170</v>
      </c>
      <c r="C3589" s="161" t="s">
        <v>2576</v>
      </c>
      <c r="D3589" s="163">
        <v>193.59</v>
      </c>
    </row>
    <row r="3590" spans="1:4" ht="9" customHeight="1" x14ac:dyDescent="0.3">
      <c r="A3590" s="161" t="s">
        <v>12171</v>
      </c>
      <c r="B3590" s="162" t="s">
        <v>12172</v>
      </c>
      <c r="C3590" s="161" t="s">
        <v>2576</v>
      </c>
      <c r="D3590" s="163">
        <v>224.01</v>
      </c>
    </row>
    <row r="3591" spans="1:4" ht="9" customHeight="1" x14ac:dyDescent="0.3">
      <c r="A3591" s="161" t="s">
        <v>12173</v>
      </c>
      <c r="B3591" s="162" t="s">
        <v>12174</v>
      </c>
      <c r="C3591" s="161" t="s">
        <v>2576</v>
      </c>
      <c r="D3591" s="163">
        <v>299.62</v>
      </c>
    </row>
    <row r="3592" spans="1:4" ht="9" customHeight="1" x14ac:dyDescent="0.3">
      <c r="A3592" s="161" t="s">
        <v>12175</v>
      </c>
      <c r="B3592" s="162" t="s">
        <v>12176</v>
      </c>
      <c r="C3592" s="161" t="s">
        <v>2576</v>
      </c>
      <c r="D3592" s="163">
        <v>127.87</v>
      </c>
    </row>
    <row r="3593" spans="1:4" ht="9" customHeight="1" x14ac:dyDescent="0.3">
      <c r="A3593" s="161" t="s">
        <v>12177</v>
      </c>
      <c r="B3593" s="162" t="s">
        <v>12178</v>
      </c>
      <c r="C3593" s="161" t="s">
        <v>2576</v>
      </c>
      <c r="D3593" s="163">
        <v>156.9</v>
      </c>
    </row>
    <row r="3594" spans="1:4" ht="9" customHeight="1" x14ac:dyDescent="0.3">
      <c r="A3594" s="161" t="s">
        <v>12179</v>
      </c>
      <c r="B3594" s="162" t="s">
        <v>12180</v>
      </c>
      <c r="C3594" s="161" t="s">
        <v>2576</v>
      </c>
      <c r="D3594" s="163">
        <v>175.01</v>
      </c>
    </row>
    <row r="3595" spans="1:4" ht="9" customHeight="1" x14ac:dyDescent="0.3">
      <c r="A3595" s="161" t="s">
        <v>12181</v>
      </c>
      <c r="B3595" s="162" t="s">
        <v>12182</v>
      </c>
      <c r="C3595" s="161" t="s">
        <v>2576</v>
      </c>
      <c r="D3595" s="163">
        <v>250.92</v>
      </c>
    </row>
    <row r="3596" spans="1:4" ht="9" customHeight="1" x14ac:dyDescent="0.3">
      <c r="A3596" s="161" t="s">
        <v>12183</v>
      </c>
      <c r="B3596" s="162" t="s">
        <v>12184</v>
      </c>
      <c r="C3596" s="161" t="s">
        <v>2576</v>
      </c>
      <c r="D3596" s="163">
        <v>464.15</v>
      </c>
    </row>
    <row r="3597" spans="1:4" ht="9" customHeight="1" x14ac:dyDescent="0.3">
      <c r="A3597" s="161" t="s">
        <v>12185</v>
      </c>
      <c r="B3597" s="162" t="s">
        <v>12186</v>
      </c>
      <c r="C3597" s="161" t="s">
        <v>2576</v>
      </c>
      <c r="D3597" s="163">
        <v>585.85</v>
      </c>
    </row>
    <row r="3598" spans="1:4" ht="9" customHeight="1" x14ac:dyDescent="0.3">
      <c r="A3598" s="161" t="s">
        <v>12187</v>
      </c>
      <c r="B3598" s="162" t="s">
        <v>12188</v>
      </c>
      <c r="C3598" s="161" t="s">
        <v>2576</v>
      </c>
      <c r="D3598" s="163">
        <v>794.33</v>
      </c>
    </row>
    <row r="3599" spans="1:4" ht="9" customHeight="1" x14ac:dyDescent="0.3">
      <c r="A3599" s="161" t="s">
        <v>12189</v>
      </c>
      <c r="B3599" s="162" t="s">
        <v>12190</v>
      </c>
      <c r="C3599" s="161" t="s">
        <v>2576</v>
      </c>
      <c r="D3599" s="163">
        <v>1258.25</v>
      </c>
    </row>
    <row r="3600" spans="1:4" ht="9" customHeight="1" x14ac:dyDescent="0.3">
      <c r="A3600" s="161" t="s">
        <v>12191</v>
      </c>
      <c r="B3600" s="162" t="s">
        <v>12192</v>
      </c>
      <c r="C3600" s="161" t="s">
        <v>2576</v>
      </c>
      <c r="D3600" s="163">
        <v>1893.06</v>
      </c>
    </row>
    <row r="3601" spans="1:4" ht="9" customHeight="1" x14ac:dyDescent="0.3">
      <c r="A3601" s="161" t="s">
        <v>12193</v>
      </c>
      <c r="B3601" s="162" t="s">
        <v>12194</v>
      </c>
      <c r="C3601" s="161" t="s">
        <v>2576</v>
      </c>
      <c r="D3601" s="163">
        <v>1900.58</v>
      </c>
    </row>
    <row r="3602" spans="1:4" ht="9" customHeight="1" x14ac:dyDescent="0.3">
      <c r="A3602" s="161" t="s">
        <v>12195</v>
      </c>
      <c r="B3602" s="162" t="s">
        <v>12196</v>
      </c>
      <c r="C3602" s="161" t="s">
        <v>2576</v>
      </c>
      <c r="D3602" s="163">
        <v>83.38</v>
      </c>
    </row>
    <row r="3603" spans="1:4" ht="9" customHeight="1" x14ac:dyDescent="0.3">
      <c r="A3603" s="161" t="s">
        <v>12197</v>
      </c>
      <c r="B3603" s="162" t="s">
        <v>12198</v>
      </c>
      <c r="C3603" s="161" t="s">
        <v>2576</v>
      </c>
      <c r="D3603" s="163">
        <v>101.04</v>
      </c>
    </row>
    <row r="3604" spans="1:4" ht="9" customHeight="1" x14ac:dyDescent="0.3">
      <c r="A3604" s="161" t="s">
        <v>12199</v>
      </c>
      <c r="B3604" s="162" t="s">
        <v>12200</v>
      </c>
      <c r="C3604" s="161" t="s">
        <v>2576</v>
      </c>
      <c r="D3604" s="163">
        <v>125</v>
      </c>
    </row>
    <row r="3605" spans="1:4" ht="9" customHeight="1" x14ac:dyDescent="0.3">
      <c r="A3605" s="161" t="s">
        <v>12201</v>
      </c>
      <c r="B3605" s="162" t="s">
        <v>12202</v>
      </c>
      <c r="C3605" s="161" t="s">
        <v>2576</v>
      </c>
      <c r="D3605" s="163">
        <v>161.68</v>
      </c>
    </row>
    <row r="3606" spans="1:4" ht="18" customHeight="1" x14ac:dyDescent="0.3">
      <c r="A3606" s="161" t="s">
        <v>12203</v>
      </c>
      <c r="B3606" s="162" t="s">
        <v>12204</v>
      </c>
      <c r="C3606" s="161" t="s">
        <v>2576</v>
      </c>
      <c r="D3606" s="163">
        <v>227.66</v>
      </c>
    </row>
    <row r="3607" spans="1:4" ht="18" customHeight="1" x14ac:dyDescent="0.3">
      <c r="A3607" s="161" t="s">
        <v>12205</v>
      </c>
      <c r="B3607" s="162" t="s">
        <v>12206</v>
      </c>
      <c r="C3607" s="161" t="s">
        <v>2576</v>
      </c>
      <c r="D3607" s="163">
        <v>255.92</v>
      </c>
    </row>
    <row r="3608" spans="1:4" ht="18" customHeight="1" x14ac:dyDescent="0.3">
      <c r="A3608" s="161" t="s">
        <v>12207</v>
      </c>
      <c r="B3608" s="162" t="s">
        <v>12208</v>
      </c>
      <c r="C3608" s="161" t="s">
        <v>2576</v>
      </c>
      <c r="D3608" s="163">
        <v>16.93</v>
      </c>
    </row>
    <row r="3609" spans="1:4" ht="18" customHeight="1" x14ac:dyDescent="0.3">
      <c r="A3609" s="161" t="s">
        <v>12209</v>
      </c>
      <c r="B3609" s="162" t="s">
        <v>12210</v>
      </c>
      <c r="C3609" s="161" t="s">
        <v>2576</v>
      </c>
      <c r="D3609" s="163">
        <v>21.09</v>
      </c>
    </row>
    <row r="3610" spans="1:4" ht="18" customHeight="1" x14ac:dyDescent="0.3">
      <c r="A3610" s="161" t="s">
        <v>12211</v>
      </c>
      <c r="B3610" s="162" t="s">
        <v>12212</v>
      </c>
      <c r="C3610" s="161" t="s">
        <v>2576</v>
      </c>
      <c r="D3610" s="163">
        <v>24.02</v>
      </c>
    </row>
    <row r="3611" spans="1:4" ht="9" customHeight="1" x14ac:dyDescent="0.3">
      <c r="A3611" s="161" t="s">
        <v>12213</v>
      </c>
      <c r="B3611" s="162" t="s">
        <v>12214</v>
      </c>
      <c r="C3611" s="161" t="s">
        <v>2576</v>
      </c>
      <c r="D3611" s="163">
        <v>28.13</v>
      </c>
    </row>
    <row r="3612" spans="1:4" ht="9" customHeight="1" x14ac:dyDescent="0.3">
      <c r="A3612" s="161" t="s">
        <v>12215</v>
      </c>
      <c r="B3612" s="162" t="s">
        <v>12216</v>
      </c>
      <c r="C3612" s="161" t="s">
        <v>2576</v>
      </c>
      <c r="D3612" s="163">
        <v>151.41</v>
      </c>
    </row>
    <row r="3613" spans="1:4" ht="9" customHeight="1" x14ac:dyDescent="0.3">
      <c r="A3613" s="161" t="s">
        <v>12217</v>
      </c>
      <c r="B3613" s="162" t="s">
        <v>12218</v>
      </c>
      <c r="C3613" s="161" t="s">
        <v>2576</v>
      </c>
      <c r="D3613" s="163">
        <v>215.81</v>
      </c>
    </row>
    <row r="3614" spans="1:4" ht="9" customHeight="1" x14ac:dyDescent="0.3">
      <c r="A3614" s="161" t="s">
        <v>12219</v>
      </c>
      <c r="B3614" s="162" t="s">
        <v>12220</v>
      </c>
      <c r="C3614" s="161" t="s">
        <v>2576</v>
      </c>
      <c r="D3614" s="163">
        <v>254.64</v>
      </c>
    </row>
    <row r="3615" spans="1:4" ht="9" customHeight="1" x14ac:dyDescent="0.3">
      <c r="A3615" s="161" t="s">
        <v>12221</v>
      </c>
      <c r="B3615" s="162" t="s">
        <v>12222</v>
      </c>
      <c r="C3615" s="161" t="s">
        <v>2576</v>
      </c>
      <c r="D3615" s="163">
        <v>317.01</v>
      </c>
    </row>
    <row r="3616" spans="1:4" ht="9" customHeight="1" x14ac:dyDescent="0.3">
      <c r="A3616" s="161" t="s">
        <v>12223</v>
      </c>
      <c r="B3616" s="162" t="s">
        <v>12224</v>
      </c>
      <c r="C3616" s="161" t="s">
        <v>2576</v>
      </c>
      <c r="D3616" s="163">
        <v>373.48</v>
      </c>
    </row>
    <row r="3617" spans="1:4" ht="9" customHeight="1" x14ac:dyDescent="0.3">
      <c r="A3617" s="161" t="s">
        <v>12225</v>
      </c>
      <c r="B3617" s="162" t="s">
        <v>12226</v>
      </c>
      <c r="C3617" s="161" t="s">
        <v>2576</v>
      </c>
      <c r="D3617" s="163">
        <v>412.51</v>
      </c>
    </row>
    <row r="3618" spans="1:4" ht="9" customHeight="1" x14ac:dyDescent="0.3">
      <c r="A3618" s="161" t="s">
        <v>12227</v>
      </c>
      <c r="B3618" s="162" t="s">
        <v>12228</v>
      </c>
      <c r="C3618" s="161" t="s">
        <v>2576</v>
      </c>
      <c r="D3618" s="163">
        <v>604.48</v>
      </c>
    </row>
    <row r="3619" spans="1:4" ht="9" customHeight="1" x14ac:dyDescent="0.3">
      <c r="A3619" s="161" t="s">
        <v>12229</v>
      </c>
      <c r="B3619" s="162" t="s">
        <v>12230</v>
      </c>
      <c r="C3619" s="161" t="s">
        <v>2576</v>
      </c>
      <c r="D3619" s="163">
        <v>721.69</v>
      </c>
    </row>
    <row r="3620" spans="1:4" ht="9" customHeight="1" x14ac:dyDescent="0.3">
      <c r="A3620" s="161" t="s">
        <v>12231</v>
      </c>
      <c r="B3620" s="162" t="s">
        <v>12232</v>
      </c>
      <c r="C3620" s="161" t="s">
        <v>2576</v>
      </c>
      <c r="D3620" s="163">
        <v>908.87</v>
      </c>
    </row>
    <row r="3621" spans="1:4" ht="9" customHeight="1" x14ac:dyDescent="0.3">
      <c r="A3621" s="161" t="s">
        <v>12233</v>
      </c>
      <c r="B3621" s="162" t="s">
        <v>12234</v>
      </c>
      <c r="C3621" s="161" t="s">
        <v>2576</v>
      </c>
      <c r="D3621" s="163">
        <v>1078.0999999999999</v>
      </c>
    </row>
    <row r="3622" spans="1:4" ht="9" customHeight="1" x14ac:dyDescent="0.3">
      <c r="A3622" s="161" t="s">
        <v>12235</v>
      </c>
      <c r="B3622" s="162" t="s">
        <v>12236</v>
      </c>
      <c r="C3622" s="161" t="s">
        <v>2576</v>
      </c>
      <c r="D3622" s="163">
        <v>34.43</v>
      </c>
    </row>
    <row r="3623" spans="1:4" ht="9" customHeight="1" x14ac:dyDescent="0.3">
      <c r="A3623" s="161" t="s">
        <v>12237</v>
      </c>
      <c r="B3623" s="162" t="s">
        <v>12238</v>
      </c>
      <c r="C3623" s="161" t="s">
        <v>2576</v>
      </c>
      <c r="D3623" s="163">
        <v>36.89</v>
      </c>
    </row>
    <row r="3624" spans="1:4" ht="9" customHeight="1" x14ac:dyDescent="0.3">
      <c r="A3624" s="161" t="s">
        <v>12239</v>
      </c>
      <c r="B3624" s="162" t="s">
        <v>12240</v>
      </c>
      <c r="C3624" s="161" t="s">
        <v>2576</v>
      </c>
      <c r="D3624" s="163">
        <v>44.55</v>
      </c>
    </row>
    <row r="3625" spans="1:4" ht="9" customHeight="1" x14ac:dyDescent="0.3">
      <c r="A3625" s="161" t="s">
        <v>12241</v>
      </c>
      <c r="B3625" s="162" t="s">
        <v>12242</v>
      </c>
      <c r="C3625" s="161" t="s">
        <v>2576</v>
      </c>
      <c r="D3625" s="163">
        <v>48.53</v>
      </c>
    </row>
    <row r="3626" spans="1:4" ht="9" customHeight="1" x14ac:dyDescent="0.3">
      <c r="A3626" s="161" t="s">
        <v>12243</v>
      </c>
      <c r="B3626" s="162" t="s">
        <v>12244</v>
      </c>
      <c r="C3626" s="161" t="s">
        <v>2576</v>
      </c>
      <c r="D3626" s="163">
        <v>51.76</v>
      </c>
    </row>
    <row r="3627" spans="1:4" ht="9" customHeight="1" x14ac:dyDescent="0.3">
      <c r="A3627" s="161" t="s">
        <v>12245</v>
      </c>
      <c r="B3627" s="162" t="s">
        <v>12246</v>
      </c>
      <c r="C3627" s="161" t="s">
        <v>2576</v>
      </c>
      <c r="D3627" s="163">
        <v>57.93</v>
      </c>
    </row>
    <row r="3628" spans="1:4" ht="9" customHeight="1" x14ac:dyDescent="0.3">
      <c r="A3628" s="161" t="s">
        <v>12247</v>
      </c>
      <c r="B3628" s="162" t="s">
        <v>12248</v>
      </c>
      <c r="C3628" s="161" t="s">
        <v>2576</v>
      </c>
      <c r="D3628" s="163">
        <v>59.34</v>
      </c>
    </row>
    <row r="3629" spans="1:4" ht="9" customHeight="1" x14ac:dyDescent="0.3">
      <c r="A3629" s="161" t="s">
        <v>12249</v>
      </c>
      <c r="B3629" s="162" t="s">
        <v>12250</v>
      </c>
      <c r="C3629" s="161" t="s">
        <v>2576</v>
      </c>
      <c r="D3629" s="163">
        <v>69.099999999999994</v>
      </c>
    </row>
    <row r="3630" spans="1:4" ht="9" customHeight="1" x14ac:dyDescent="0.3">
      <c r="A3630" s="161" t="s">
        <v>12251</v>
      </c>
      <c r="B3630" s="162" t="s">
        <v>12252</v>
      </c>
      <c r="C3630" s="161" t="s">
        <v>2576</v>
      </c>
      <c r="D3630" s="163">
        <v>78.3</v>
      </c>
    </row>
    <row r="3631" spans="1:4" ht="9" customHeight="1" x14ac:dyDescent="0.3">
      <c r="A3631" s="161" t="s">
        <v>12253</v>
      </c>
      <c r="B3631" s="162" t="s">
        <v>12254</v>
      </c>
      <c r="C3631" s="161" t="s">
        <v>2576</v>
      </c>
      <c r="D3631" s="163">
        <v>88.63</v>
      </c>
    </row>
    <row r="3632" spans="1:4" ht="9" customHeight="1" x14ac:dyDescent="0.3">
      <c r="A3632" s="161" t="s">
        <v>12255</v>
      </c>
      <c r="B3632" s="162" t="s">
        <v>12256</v>
      </c>
      <c r="C3632" s="161" t="s">
        <v>2576</v>
      </c>
      <c r="D3632" s="163">
        <v>93.73</v>
      </c>
    </row>
    <row r="3633" spans="1:4" ht="9" customHeight="1" x14ac:dyDescent="0.3">
      <c r="A3633" s="161" t="s">
        <v>12257</v>
      </c>
      <c r="B3633" s="162" t="s">
        <v>12258</v>
      </c>
      <c r="C3633" s="161" t="s">
        <v>2576</v>
      </c>
      <c r="D3633" s="163">
        <v>107.77</v>
      </c>
    </row>
    <row r="3634" spans="1:4" ht="9" customHeight="1" x14ac:dyDescent="0.3">
      <c r="A3634" s="161" t="s">
        <v>12259</v>
      </c>
      <c r="B3634" s="162" t="s">
        <v>12260</v>
      </c>
      <c r="C3634" s="161" t="s">
        <v>2576</v>
      </c>
      <c r="D3634" s="163">
        <v>117.03</v>
      </c>
    </row>
    <row r="3635" spans="1:4" ht="9" customHeight="1" x14ac:dyDescent="0.3">
      <c r="A3635" s="161" t="s">
        <v>12261</v>
      </c>
      <c r="B3635" s="162" t="s">
        <v>12262</v>
      </c>
      <c r="C3635" s="161" t="s">
        <v>2576</v>
      </c>
      <c r="D3635" s="163">
        <v>141.16999999999999</v>
      </c>
    </row>
    <row r="3636" spans="1:4" ht="9" customHeight="1" x14ac:dyDescent="0.3">
      <c r="A3636" s="161" t="s">
        <v>12263</v>
      </c>
      <c r="B3636" s="162" t="s">
        <v>12264</v>
      </c>
      <c r="C3636" s="161" t="s">
        <v>2629</v>
      </c>
      <c r="D3636" s="163">
        <v>10.97</v>
      </c>
    </row>
    <row r="3637" spans="1:4" ht="9" customHeight="1" x14ac:dyDescent="0.3">
      <c r="A3637" s="161" t="s">
        <v>12265</v>
      </c>
      <c r="B3637" s="162" t="s">
        <v>12266</v>
      </c>
      <c r="C3637" s="161" t="s">
        <v>2576</v>
      </c>
      <c r="D3637" s="163">
        <v>568.09</v>
      </c>
    </row>
    <row r="3638" spans="1:4" ht="9" customHeight="1" x14ac:dyDescent="0.3">
      <c r="A3638" s="161" t="s">
        <v>12267</v>
      </c>
      <c r="B3638" s="162" t="s">
        <v>12268</v>
      </c>
      <c r="C3638" s="161" t="s">
        <v>2629</v>
      </c>
      <c r="D3638" s="163">
        <v>14.47</v>
      </c>
    </row>
    <row r="3639" spans="1:4" ht="9" customHeight="1" x14ac:dyDescent="0.3">
      <c r="A3639" s="161" t="s">
        <v>12269</v>
      </c>
      <c r="B3639" s="162" t="s">
        <v>12270</v>
      </c>
      <c r="C3639" s="161" t="s">
        <v>2629</v>
      </c>
      <c r="D3639" s="163">
        <v>62.58</v>
      </c>
    </row>
    <row r="3640" spans="1:4" ht="9" customHeight="1" x14ac:dyDescent="0.3">
      <c r="A3640" s="161" t="s">
        <v>12271</v>
      </c>
      <c r="B3640" s="162" t="s">
        <v>12272</v>
      </c>
      <c r="C3640" s="161" t="s">
        <v>8047</v>
      </c>
      <c r="D3640" s="163">
        <v>5.44</v>
      </c>
    </row>
    <row r="3641" spans="1:4" ht="9" customHeight="1" x14ac:dyDescent="0.3">
      <c r="A3641" s="161" t="s">
        <v>12273</v>
      </c>
      <c r="B3641" s="162" t="s">
        <v>12274</v>
      </c>
      <c r="C3641" s="161" t="s">
        <v>8047</v>
      </c>
      <c r="D3641" s="163">
        <v>5.18</v>
      </c>
    </row>
    <row r="3642" spans="1:4" ht="9" customHeight="1" x14ac:dyDescent="0.3">
      <c r="A3642" s="161" t="s">
        <v>12275</v>
      </c>
      <c r="B3642" s="162" t="s">
        <v>12276</v>
      </c>
      <c r="C3642" s="161" t="s">
        <v>8047</v>
      </c>
      <c r="D3642" s="163">
        <v>9.36</v>
      </c>
    </row>
    <row r="3643" spans="1:4" ht="9" customHeight="1" x14ac:dyDescent="0.3">
      <c r="A3643" s="161" t="s">
        <v>12277</v>
      </c>
      <c r="B3643" s="162" t="s">
        <v>12278</v>
      </c>
      <c r="C3643" s="161" t="s">
        <v>8047</v>
      </c>
      <c r="D3643" s="163">
        <v>14.58</v>
      </c>
    </row>
    <row r="3644" spans="1:4" ht="9" customHeight="1" x14ac:dyDescent="0.3">
      <c r="A3644" s="161" t="s">
        <v>12279</v>
      </c>
      <c r="B3644" s="162" t="s">
        <v>12280</v>
      </c>
      <c r="C3644" s="161" t="s">
        <v>8047</v>
      </c>
      <c r="D3644" s="163">
        <v>10.45</v>
      </c>
    </row>
    <row r="3645" spans="1:4" ht="9" customHeight="1" x14ac:dyDescent="0.3">
      <c r="A3645" s="161" t="s">
        <v>12281</v>
      </c>
      <c r="B3645" s="162" t="s">
        <v>12282</v>
      </c>
      <c r="C3645" s="161" t="s">
        <v>8047</v>
      </c>
      <c r="D3645" s="163">
        <v>12.71</v>
      </c>
    </row>
    <row r="3646" spans="1:4" ht="9" customHeight="1" x14ac:dyDescent="0.3">
      <c r="A3646" s="161" t="s">
        <v>12283</v>
      </c>
      <c r="B3646" s="162" t="s">
        <v>12284</v>
      </c>
      <c r="C3646" s="161" t="s">
        <v>8047</v>
      </c>
      <c r="D3646" s="163">
        <v>15</v>
      </c>
    </row>
    <row r="3647" spans="1:4" ht="9" customHeight="1" x14ac:dyDescent="0.3">
      <c r="A3647" s="161" t="s">
        <v>12285</v>
      </c>
      <c r="B3647" s="162" t="s">
        <v>12286</v>
      </c>
      <c r="C3647" s="161" t="s">
        <v>8047</v>
      </c>
      <c r="D3647" s="163">
        <v>7.53</v>
      </c>
    </row>
    <row r="3648" spans="1:4" ht="9" customHeight="1" x14ac:dyDescent="0.3">
      <c r="A3648" s="161" t="s">
        <v>12287</v>
      </c>
      <c r="B3648" s="162" t="s">
        <v>12288</v>
      </c>
      <c r="C3648" s="161" t="s">
        <v>8047</v>
      </c>
      <c r="D3648" s="163">
        <v>3.01</v>
      </c>
    </row>
    <row r="3649" spans="1:4" ht="9" customHeight="1" x14ac:dyDescent="0.3">
      <c r="A3649" s="161" t="s">
        <v>12289</v>
      </c>
      <c r="B3649" s="162" t="s">
        <v>12290</v>
      </c>
      <c r="C3649" s="161" t="s">
        <v>8047</v>
      </c>
      <c r="D3649" s="163">
        <v>5.6</v>
      </c>
    </row>
    <row r="3650" spans="1:4" ht="9" customHeight="1" x14ac:dyDescent="0.3">
      <c r="A3650" s="161" t="s">
        <v>12291</v>
      </c>
      <c r="B3650" s="162" t="s">
        <v>12292</v>
      </c>
      <c r="C3650" s="161" t="s">
        <v>8047</v>
      </c>
      <c r="D3650" s="163">
        <v>38.92</v>
      </c>
    </row>
    <row r="3651" spans="1:4" ht="9" customHeight="1" x14ac:dyDescent="0.3">
      <c r="A3651" s="161" t="s">
        <v>12293</v>
      </c>
      <c r="B3651" s="162" t="s">
        <v>12294</v>
      </c>
      <c r="C3651" s="161" t="s">
        <v>8047</v>
      </c>
      <c r="D3651" s="163">
        <v>9.7200000000000006</v>
      </c>
    </row>
    <row r="3652" spans="1:4" ht="9" customHeight="1" x14ac:dyDescent="0.3">
      <c r="A3652" s="161" t="s">
        <v>12295</v>
      </c>
      <c r="B3652" s="162" t="s">
        <v>12296</v>
      </c>
      <c r="C3652" s="161" t="s">
        <v>2629</v>
      </c>
      <c r="D3652" s="163">
        <v>103.69</v>
      </c>
    </row>
    <row r="3653" spans="1:4" ht="9" customHeight="1" x14ac:dyDescent="0.3">
      <c r="A3653" s="161" t="s">
        <v>12297</v>
      </c>
      <c r="B3653" s="162" t="s">
        <v>12298</v>
      </c>
      <c r="C3653" s="161" t="s">
        <v>2629</v>
      </c>
      <c r="D3653" s="163">
        <v>64.739999999999995</v>
      </c>
    </row>
    <row r="3654" spans="1:4" ht="9" customHeight="1" x14ac:dyDescent="0.3">
      <c r="A3654" s="161" t="s">
        <v>12299</v>
      </c>
      <c r="B3654" s="162" t="s">
        <v>12300</v>
      </c>
      <c r="C3654" s="161" t="s">
        <v>8047</v>
      </c>
      <c r="D3654" s="163">
        <v>7.91</v>
      </c>
    </row>
    <row r="3655" spans="1:4" ht="9" customHeight="1" x14ac:dyDescent="0.3">
      <c r="A3655" s="161" t="s">
        <v>12301</v>
      </c>
      <c r="B3655" s="162" t="s">
        <v>12302</v>
      </c>
      <c r="C3655" s="161" t="s">
        <v>172</v>
      </c>
      <c r="D3655" s="163">
        <v>348.99</v>
      </c>
    </row>
    <row r="3656" spans="1:4" ht="9" customHeight="1" x14ac:dyDescent="0.3">
      <c r="A3656" s="161" t="s">
        <v>12303</v>
      </c>
      <c r="B3656" s="162" t="s">
        <v>12304</v>
      </c>
      <c r="C3656" s="161" t="s">
        <v>172</v>
      </c>
      <c r="D3656" s="163">
        <v>278980.95</v>
      </c>
    </row>
    <row r="3657" spans="1:4" ht="9" customHeight="1" x14ac:dyDescent="0.3">
      <c r="A3657" s="161" t="s">
        <v>12305</v>
      </c>
      <c r="B3657" s="162" t="s">
        <v>12306</v>
      </c>
      <c r="C3657" s="161" t="s">
        <v>172</v>
      </c>
      <c r="D3657" s="163">
        <v>242526.76</v>
      </c>
    </row>
    <row r="3658" spans="1:4" ht="9" customHeight="1" x14ac:dyDescent="0.3">
      <c r="A3658" s="161" t="s">
        <v>12307</v>
      </c>
      <c r="B3658" s="162" t="s">
        <v>12308</v>
      </c>
      <c r="C3658" s="161" t="s">
        <v>172</v>
      </c>
      <c r="D3658" s="163">
        <v>335213.59999999998</v>
      </c>
    </row>
    <row r="3659" spans="1:4" ht="9" customHeight="1" x14ac:dyDescent="0.3">
      <c r="A3659" s="161" t="s">
        <v>12309</v>
      </c>
      <c r="B3659" s="162" t="s">
        <v>12310</v>
      </c>
      <c r="C3659" s="161" t="s">
        <v>172</v>
      </c>
      <c r="D3659" s="163">
        <v>353365.31</v>
      </c>
    </row>
    <row r="3660" spans="1:4" ht="9" customHeight="1" x14ac:dyDescent="0.3">
      <c r="A3660" s="161" t="s">
        <v>12311</v>
      </c>
      <c r="B3660" s="162" t="s">
        <v>12312</v>
      </c>
      <c r="C3660" s="161" t="s">
        <v>172</v>
      </c>
      <c r="D3660" s="163">
        <v>307137.99</v>
      </c>
    </row>
    <row r="3661" spans="1:4" ht="18" customHeight="1" x14ac:dyDescent="0.3">
      <c r="A3661" s="161" t="s">
        <v>12313</v>
      </c>
      <c r="B3661" s="162" t="s">
        <v>12314</v>
      </c>
      <c r="C3661" s="161" t="s">
        <v>172</v>
      </c>
      <c r="D3661" s="163">
        <v>424760.18</v>
      </c>
    </row>
    <row r="3662" spans="1:4" ht="9" customHeight="1" x14ac:dyDescent="0.3">
      <c r="A3662" s="161" t="s">
        <v>12315</v>
      </c>
      <c r="B3662" s="162" t="s">
        <v>12316</v>
      </c>
      <c r="C3662" s="161" t="s">
        <v>172</v>
      </c>
      <c r="D3662" s="163">
        <v>420903.72</v>
      </c>
    </row>
    <row r="3663" spans="1:4" ht="9" customHeight="1" x14ac:dyDescent="0.3">
      <c r="A3663" s="161" t="s">
        <v>12317</v>
      </c>
      <c r="B3663" s="162" t="s">
        <v>12318</v>
      </c>
      <c r="C3663" s="161" t="s">
        <v>172</v>
      </c>
      <c r="D3663" s="163">
        <v>366313.11</v>
      </c>
    </row>
    <row r="3664" spans="1:4" ht="9" customHeight="1" x14ac:dyDescent="0.3">
      <c r="A3664" s="161" t="s">
        <v>12319</v>
      </c>
      <c r="B3664" s="162" t="s">
        <v>12320</v>
      </c>
      <c r="C3664" s="161" t="s">
        <v>172</v>
      </c>
      <c r="D3664" s="163">
        <v>506491.51</v>
      </c>
    </row>
    <row r="3665" spans="1:4" ht="9" customHeight="1" x14ac:dyDescent="0.3">
      <c r="A3665" s="161" t="s">
        <v>12321</v>
      </c>
      <c r="B3665" s="162" t="s">
        <v>12322</v>
      </c>
      <c r="C3665" s="161" t="s">
        <v>172</v>
      </c>
      <c r="D3665" s="163">
        <v>372080.45</v>
      </c>
    </row>
    <row r="3666" spans="1:4" ht="9" customHeight="1" x14ac:dyDescent="0.3">
      <c r="A3666" s="161" t="s">
        <v>12323</v>
      </c>
      <c r="B3666" s="162" t="s">
        <v>12324</v>
      </c>
      <c r="C3666" s="161" t="s">
        <v>172</v>
      </c>
      <c r="D3666" s="163">
        <v>323329.64</v>
      </c>
    </row>
    <row r="3667" spans="1:4" ht="9" customHeight="1" x14ac:dyDescent="0.3">
      <c r="A3667" s="161" t="s">
        <v>12325</v>
      </c>
      <c r="B3667" s="162" t="s">
        <v>12326</v>
      </c>
      <c r="C3667" s="161" t="s">
        <v>172</v>
      </c>
      <c r="D3667" s="163">
        <v>447130.36</v>
      </c>
    </row>
    <row r="3668" spans="1:4" ht="9" customHeight="1" x14ac:dyDescent="0.3">
      <c r="A3668" s="161" t="s">
        <v>12327</v>
      </c>
      <c r="B3668" s="162" t="s">
        <v>12328</v>
      </c>
      <c r="C3668" s="161" t="s">
        <v>172</v>
      </c>
      <c r="D3668" s="163">
        <v>307028.14</v>
      </c>
    </row>
    <row r="3669" spans="1:4" ht="9" customHeight="1" x14ac:dyDescent="0.3">
      <c r="A3669" s="161" t="s">
        <v>12329</v>
      </c>
      <c r="B3669" s="162" t="s">
        <v>12330</v>
      </c>
      <c r="C3669" s="161" t="s">
        <v>172</v>
      </c>
      <c r="D3669" s="163">
        <v>266890.98</v>
      </c>
    </row>
    <row r="3670" spans="1:4" ht="9" customHeight="1" x14ac:dyDescent="0.3">
      <c r="A3670" s="161" t="s">
        <v>12331</v>
      </c>
      <c r="B3670" s="162" t="s">
        <v>12332</v>
      </c>
      <c r="C3670" s="161" t="s">
        <v>172</v>
      </c>
      <c r="D3670" s="163">
        <v>368976.34</v>
      </c>
    </row>
    <row r="3671" spans="1:4" ht="9" customHeight="1" x14ac:dyDescent="0.3">
      <c r="A3671" s="161" t="s">
        <v>12333</v>
      </c>
      <c r="B3671" s="162" t="s">
        <v>12334</v>
      </c>
      <c r="C3671" s="161" t="s">
        <v>172</v>
      </c>
      <c r="D3671" s="163">
        <v>388890.45</v>
      </c>
    </row>
    <row r="3672" spans="1:4" ht="9" customHeight="1" x14ac:dyDescent="0.3">
      <c r="A3672" s="161" t="s">
        <v>12335</v>
      </c>
      <c r="B3672" s="162" t="s">
        <v>12336</v>
      </c>
      <c r="C3672" s="161" t="s">
        <v>172</v>
      </c>
      <c r="D3672" s="163">
        <v>337992.86</v>
      </c>
    </row>
    <row r="3673" spans="1:4" ht="9" customHeight="1" x14ac:dyDescent="0.3">
      <c r="A3673" s="161" t="s">
        <v>12337</v>
      </c>
      <c r="B3673" s="162" t="s">
        <v>12338</v>
      </c>
      <c r="C3673" s="161" t="s">
        <v>172</v>
      </c>
      <c r="D3673" s="163">
        <v>467541.98</v>
      </c>
    </row>
    <row r="3674" spans="1:4" ht="9" customHeight="1" x14ac:dyDescent="0.3">
      <c r="A3674" s="161" t="s">
        <v>12339</v>
      </c>
      <c r="B3674" s="162" t="s">
        <v>12340</v>
      </c>
      <c r="C3674" s="161" t="s">
        <v>172</v>
      </c>
      <c r="D3674" s="163">
        <v>463151.43</v>
      </c>
    </row>
    <row r="3675" spans="1:4" ht="9" customHeight="1" x14ac:dyDescent="0.3">
      <c r="A3675" s="161" t="s">
        <v>12341</v>
      </c>
      <c r="B3675" s="162" t="s">
        <v>12342</v>
      </c>
      <c r="C3675" s="161" t="s">
        <v>172</v>
      </c>
      <c r="D3675" s="163">
        <v>403101.93</v>
      </c>
    </row>
    <row r="3676" spans="1:4" ht="9" customHeight="1" x14ac:dyDescent="0.3">
      <c r="A3676" s="161" t="s">
        <v>12343</v>
      </c>
      <c r="B3676" s="162" t="s">
        <v>12344</v>
      </c>
      <c r="C3676" s="161" t="s">
        <v>172</v>
      </c>
      <c r="D3676" s="163">
        <v>557480.39</v>
      </c>
    </row>
    <row r="3677" spans="1:4" ht="9" customHeight="1" x14ac:dyDescent="0.3">
      <c r="A3677" s="161" t="s">
        <v>12345</v>
      </c>
      <c r="B3677" s="162" t="s">
        <v>12346</v>
      </c>
      <c r="C3677" s="161" t="s">
        <v>172</v>
      </c>
      <c r="D3677" s="163">
        <v>409497.61</v>
      </c>
    </row>
    <row r="3678" spans="1:4" ht="9" customHeight="1" x14ac:dyDescent="0.3">
      <c r="A3678" s="161" t="s">
        <v>12347</v>
      </c>
      <c r="B3678" s="162" t="s">
        <v>12348</v>
      </c>
      <c r="C3678" s="161" t="s">
        <v>172</v>
      </c>
      <c r="D3678" s="163">
        <v>355811.4</v>
      </c>
    </row>
    <row r="3679" spans="1:4" ht="9" customHeight="1" x14ac:dyDescent="0.3">
      <c r="A3679" s="161" t="s">
        <v>12349</v>
      </c>
      <c r="B3679" s="162" t="s">
        <v>12350</v>
      </c>
      <c r="C3679" s="161" t="s">
        <v>172</v>
      </c>
      <c r="D3679" s="163">
        <v>492164.92</v>
      </c>
    </row>
    <row r="3680" spans="1:4" ht="9" customHeight="1" x14ac:dyDescent="0.3">
      <c r="A3680" s="161" t="s">
        <v>12351</v>
      </c>
      <c r="B3680" s="162" t="s">
        <v>12352</v>
      </c>
      <c r="C3680" s="161" t="s">
        <v>172</v>
      </c>
      <c r="D3680" s="163">
        <v>337850.02</v>
      </c>
    </row>
    <row r="3681" spans="1:4" ht="9" customHeight="1" x14ac:dyDescent="0.3">
      <c r="A3681" s="161" t="s">
        <v>12353</v>
      </c>
      <c r="B3681" s="162" t="s">
        <v>12354</v>
      </c>
      <c r="C3681" s="161" t="s">
        <v>172</v>
      </c>
      <c r="D3681" s="163">
        <v>293669.01</v>
      </c>
    </row>
    <row r="3682" spans="1:4" ht="9" customHeight="1" x14ac:dyDescent="0.3">
      <c r="A3682" s="161" t="s">
        <v>12355</v>
      </c>
      <c r="B3682" s="162" t="s">
        <v>12356</v>
      </c>
      <c r="C3682" s="161" t="s">
        <v>172</v>
      </c>
      <c r="D3682" s="163">
        <v>406066.79</v>
      </c>
    </row>
    <row r="3683" spans="1:4" ht="9" customHeight="1" x14ac:dyDescent="0.3">
      <c r="A3683" s="161" t="s">
        <v>12357</v>
      </c>
      <c r="B3683" s="162" t="s">
        <v>12358</v>
      </c>
      <c r="C3683" s="161" t="s">
        <v>172</v>
      </c>
      <c r="D3683" s="163">
        <v>428002.99</v>
      </c>
    </row>
    <row r="3684" spans="1:4" ht="9" customHeight="1" x14ac:dyDescent="0.3">
      <c r="A3684" s="161" t="s">
        <v>12359</v>
      </c>
      <c r="B3684" s="162" t="s">
        <v>12360</v>
      </c>
      <c r="C3684" s="161" t="s">
        <v>172</v>
      </c>
      <c r="D3684" s="163">
        <v>371904.95</v>
      </c>
    </row>
    <row r="3685" spans="1:4" ht="9" customHeight="1" x14ac:dyDescent="0.3">
      <c r="A3685" s="161" t="s">
        <v>12361</v>
      </c>
      <c r="B3685" s="162" t="s">
        <v>12362</v>
      </c>
      <c r="C3685" s="161" t="s">
        <v>172</v>
      </c>
      <c r="D3685" s="163">
        <v>514540.59</v>
      </c>
    </row>
    <row r="3686" spans="1:4" ht="9" customHeight="1" x14ac:dyDescent="0.3">
      <c r="A3686" s="161" t="s">
        <v>12363</v>
      </c>
      <c r="B3686" s="162" t="s">
        <v>12364</v>
      </c>
      <c r="C3686" s="161" t="s">
        <v>172</v>
      </c>
      <c r="D3686" s="163">
        <v>509592.44</v>
      </c>
    </row>
    <row r="3687" spans="1:4" ht="9" customHeight="1" x14ac:dyDescent="0.3">
      <c r="A3687" s="161" t="s">
        <v>12365</v>
      </c>
      <c r="B3687" s="162" t="s">
        <v>12366</v>
      </c>
      <c r="C3687" s="161" t="s">
        <v>172</v>
      </c>
      <c r="D3687" s="163">
        <v>443537.97</v>
      </c>
    </row>
    <row r="3688" spans="1:4" ht="9" customHeight="1" x14ac:dyDescent="0.3">
      <c r="A3688" s="161" t="s">
        <v>12367</v>
      </c>
      <c r="B3688" s="162" t="s">
        <v>12368</v>
      </c>
      <c r="C3688" s="161" t="s">
        <v>172</v>
      </c>
      <c r="D3688" s="163">
        <v>613500.14</v>
      </c>
    </row>
    <row r="3689" spans="1:4" ht="9" customHeight="1" x14ac:dyDescent="0.3">
      <c r="A3689" s="161" t="s">
        <v>12369</v>
      </c>
      <c r="B3689" s="162" t="s">
        <v>12370</v>
      </c>
      <c r="C3689" s="161" t="s">
        <v>172</v>
      </c>
      <c r="D3689" s="163">
        <v>450614.85</v>
      </c>
    </row>
    <row r="3690" spans="1:4" ht="9" customHeight="1" x14ac:dyDescent="0.3">
      <c r="A3690" s="161" t="s">
        <v>12371</v>
      </c>
      <c r="B3690" s="162" t="s">
        <v>12372</v>
      </c>
      <c r="C3690" s="161" t="s">
        <v>172</v>
      </c>
      <c r="D3690" s="163">
        <v>391511.63</v>
      </c>
    </row>
    <row r="3691" spans="1:4" ht="9" customHeight="1" x14ac:dyDescent="0.3">
      <c r="A3691" s="161" t="s">
        <v>12373</v>
      </c>
      <c r="B3691" s="162" t="s">
        <v>12374</v>
      </c>
      <c r="C3691" s="161" t="s">
        <v>172</v>
      </c>
      <c r="D3691" s="163">
        <v>541639.02</v>
      </c>
    </row>
    <row r="3692" spans="1:4" ht="9" customHeight="1" x14ac:dyDescent="0.3">
      <c r="A3692" s="161" t="s">
        <v>12375</v>
      </c>
      <c r="B3692" s="162" t="s">
        <v>12376</v>
      </c>
      <c r="C3692" s="161" t="s">
        <v>172</v>
      </c>
      <c r="D3692" s="163">
        <v>514120.11</v>
      </c>
    </row>
    <row r="3693" spans="1:4" ht="9" customHeight="1" x14ac:dyDescent="0.3">
      <c r="A3693" s="161" t="s">
        <v>12377</v>
      </c>
      <c r="B3693" s="162" t="s">
        <v>12378</v>
      </c>
      <c r="C3693" s="161" t="s">
        <v>172</v>
      </c>
      <c r="D3693" s="163">
        <v>446737.14</v>
      </c>
    </row>
    <row r="3694" spans="1:4" ht="9" customHeight="1" x14ac:dyDescent="0.3">
      <c r="A3694" s="161" t="s">
        <v>12379</v>
      </c>
      <c r="B3694" s="162" t="s">
        <v>12380</v>
      </c>
      <c r="C3694" s="161" t="s">
        <v>172</v>
      </c>
      <c r="D3694" s="163">
        <v>618426.69999999995</v>
      </c>
    </row>
    <row r="3695" spans="1:4" ht="9" customHeight="1" x14ac:dyDescent="0.3">
      <c r="A3695" s="161" t="s">
        <v>12381</v>
      </c>
      <c r="B3695" s="162" t="s">
        <v>12382</v>
      </c>
      <c r="C3695" s="161" t="s">
        <v>172</v>
      </c>
      <c r="D3695" s="163">
        <v>612014.16</v>
      </c>
    </row>
    <row r="3696" spans="1:4" ht="9" customHeight="1" x14ac:dyDescent="0.3">
      <c r="A3696" s="161" t="s">
        <v>12383</v>
      </c>
      <c r="B3696" s="162" t="s">
        <v>12384</v>
      </c>
      <c r="C3696" s="161" t="s">
        <v>172</v>
      </c>
      <c r="D3696" s="163">
        <v>532749.19999999995</v>
      </c>
    </row>
    <row r="3697" spans="1:4" ht="9" customHeight="1" x14ac:dyDescent="0.3">
      <c r="A3697" s="161" t="s">
        <v>12385</v>
      </c>
      <c r="B3697" s="162" t="s">
        <v>12386</v>
      </c>
      <c r="C3697" s="161" t="s">
        <v>172</v>
      </c>
      <c r="D3697" s="163">
        <v>737287.75</v>
      </c>
    </row>
    <row r="3698" spans="1:4" ht="9" customHeight="1" x14ac:dyDescent="0.3">
      <c r="A3698" s="161" t="s">
        <v>12387</v>
      </c>
      <c r="B3698" s="162" t="s">
        <v>12388</v>
      </c>
      <c r="C3698" s="161" t="s">
        <v>172</v>
      </c>
      <c r="D3698" s="163">
        <v>541407</v>
      </c>
    </row>
    <row r="3699" spans="1:4" ht="9" customHeight="1" x14ac:dyDescent="0.3">
      <c r="A3699" s="161" t="s">
        <v>12389</v>
      </c>
      <c r="B3699" s="162" t="s">
        <v>12390</v>
      </c>
      <c r="C3699" s="161" t="s">
        <v>172</v>
      </c>
      <c r="D3699" s="163">
        <v>470290.41</v>
      </c>
    </row>
    <row r="3700" spans="1:4" ht="9" customHeight="1" x14ac:dyDescent="0.3">
      <c r="A3700" s="161" t="s">
        <v>12391</v>
      </c>
      <c r="B3700" s="162" t="s">
        <v>12392</v>
      </c>
      <c r="C3700" s="161" t="s">
        <v>172</v>
      </c>
      <c r="D3700" s="163">
        <v>650995.93000000005</v>
      </c>
    </row>
    <row r="3701" spans="1:4" ht="9" customHeight="1" x14ac:dyDescent="0.3">
      <c r="A3701" s="161" t="s">
        <v>12393</v>
      </c>
      <c r="B3701" s="162" t="s">
        <v>12394</v>
      </c>
      <c r="C3701" s="161" t="s">
        <v>172</v>
      </c>
      <c r="D3701" s="163">
        <v>253456.63</v>
      </c>
    </row>
    <row r="3702" spans="1:4" ht="9" customHeight="1" x14ac:dyDescent="0.3">
      <c r="A3702" s="161" t="s">
        <v>12395</v>
      </c>
      <c r="B3702" s="162" t="s">
        <v>12396</v>
      </c>
      <c r="C3702" s="161" t="s">
        <v>172</v>
      </c>
      <c r="D3702" s="163">
        <v>220357.59</v>
      </c>
    </row>
    <row r="3703" spans="1:4" ht="9" customHeight="1" x14ac:dyDescent="0.3">
      <c r="A3703" s="161" t="s">
        <v>12397</v>
      </c>
      <c r="B3703" s="162" t="s">
        <v>12398</v>
      </c>
      <c r="C3703" s="161" t="s">
        <v>172</v>
      </c>
      <c r="D3703" s="163">
        <v>304476.40000000002</v>
      </c>
    </row>
    <row r="3704" spans="1:4" ht="9" customHeight="1" x14ac:dyDescent="0.3">
      <c r="A3704" s="161" t="s">
        <v>12399</v>
      </c>
      <c r="B3704" s="162" t="s">
        <v>12400</v>
      </c>
      <c r="C3704" s="161" t="s">
        <v>172</v>
      </c>
      <c r="D3704" s="163">
        <v>321012.61</v>
      </c>
    </row>
    <row r="3705" spans="1:4" ht="9" customHeight="1" x14ac:dyDescent="0.3">
      <c r="A3705" s="161" t="s">
        <v>12401</v>
      </c>
      <c r="B3705" s="162" t="s">
        <v>12402</v>
      </c>
      <c r="C3705" s="161" t="s">
        <v>172</v>
      </c>
      <c r="D3705" s="163">
        <v>279062.67</v>
      </c>
    </row>
    <row r="3706" spans="1:4" ht="9" customHeight="1" x14ac:dyDescent="0.3">
      <c r="A3706" s="161" t="s">
        <v>12403</v>
      </c>
      <c r="B3706" s="162" t="s">
        <v>12404</v>
      </c>
      <c r="C3706" s="161" t="s">
        <v>172</v>
      </c>
      <c r="D3706" s="163">
        <v>385812.39</v>
      </c>
    </row>
    <row r="3707" spans="1:4" ht="9" customHeight="1" x14ac:dyDescent="0.3">
      <c r="A3707" s="161" t="s">
        <v>12405</v>
      </c>
      <c r="B3707" s="162" t="s">
        <v>12406</v>
      </c>
      <c r="C3707" s="161" t="s">
        <v>5571</v>
      </c>
      <c r="D3707" s="163">
        <v>161.15</v>
      </c>
    </row>
    <row r="3708" spans="1:4" ht="9" customHeight="1" x14ac:dyDescent="0.3">
      <c r="A3708" s="161" t="s">
        <v>12407</v>
      </c>
      <c r="B3708" s="162" t="s">
        <v>12408</v>
      </c>
      <c r="C3708" s="161" t="s">
        <v>5571</v>
      </c>
      <c r="D3708" s="163">
        <v>155.57</v>
      </c>
    </row>
    <row r="3709" spans="1:4" ht="9" customHeight="1" x14ac:dyDescent="0.3">
      <c r="A3709" s="161" t="s">
        <v>12409</v>
      </c>
      <c r="B3709" s="162" t="s">
        <v>12410</v>
      </c>
      <c r="C3709" s="161" t="s">
        <v>172</v>
      </c>
      <c r="D3709" s="163">
        <v>246.76</v>
      </c>
    </row>
    <row r="3710" spans="1:4" ht="9" customHeight="1" x14ac:dyDescent="0.3">
      <c r="A3710" s="161" t="s">
        <v>12411</v>
      </c>
      <c r="B3710" s="162" t="s">
        <v>12412</v>
      </c>
      <c r="C3710" s="161" t="s">
        <v>172</v>
      </c>
      <c r="D3710" s="163">
        <v>169.53</v>
      </c>
    </row>
    <row r="3711" spans="1:4" ht="9" customHeight="1" x14ac:dyDescent="0.3">
      <c r="A3711" s="161" t="s">
        <v>12413</v>
      </c>
      <c r="B3711" s="162" t="s">
        <v>12414</v>
      </c>
      <c r="C3711" s="161" t="s">
        <v>172</v>
      </c>
      <c r="D3711" s="163">
        <v>376.86</v>
      </c>
    </row>
    <row r="3712" spans="1:4" ht="9" customHeight="1" x14ac:dyDescent="0.3">
      <c r="A3712" s="161" t="s">
        <v>12415</v>
      </c>
      <c r="B3712" s="162" t="s">
        <v>12416</v>
      </c>
      <c r="C3712" s="161" t="s">
        <v>172</v>
      </c>
      <c r="D3712" s="163">
        <v>281.57</v>
      </c>
    </row>
    <row r="3713" spans="1:4" ht="9" customHeight="1" x14ac:dyDescent="0.3">
      <c r="A3713" s="161" t="s">
        <v>12417</v>
      </c>
      <c r="B3713" s="162" t="s">
        <v>12418</v>
      </c>
      <c r="C3713" s="161" t="s">
        <v>172</v>
      </c>
      <c r="D3713" s="163">
        <v>193.58</v>
      </c>
    </row>
    <row r="3714" spans="1:4" ht="9" customHeight="1" x14ac:dyDescent="0.3">
      <c r="A3714" s="161" t="s">
        <v>12419</v>
      </c>
      <c r="B3714" s="162" t="s">
        <v>12420</v>
      </c>
      <c r="C3714" s="161" t="s">
        <v>172</v>
      </c>
      <c r="D3714" s="163">
        <v>430.48</v>
      </c>
    </row>
    <row r="3715" spans="1:4" ht="9" customHeight="1" x14ac:dyDescent="0.3">
      <c r="A3715" s="161" t="s">
        <v>12421</v>
      </c>
      <c r="B3715" s="162" t="s">
        <v>12422</v>
      </c>
      <c r="C3715" s="161" t="s">
        <v>172</v>
      </c>
      <c r="D3715" s="163">
        <v>327.04000000000002</v>
      </c>
    </row>
    <row r="3716" spans="1:4" ht="9" customHeight="1" x14ac:dyDescent="0.3">
      <c r="A3716" s="161" t="s">
        <v>12423</v>
      </c>
      <c r="B3716" s="162" t="s">
        <v>12424</v>
      </c>
      <c r="C3716" s="161" t="s">
        <v>172</v>
      </c>
      <c r="D3716" s="163">
        <v>228.37</v>
      </c>
    </row>
    <row r="3717" spans="1:4" ht="9" customHeight="1" x14ac:dyDescent="0.3">
      <c r="A3717" s="161" t="s">
        <v>12425</v>
      </c>
      <c r="B3717" s="162" t="s">
        <v>12426</v>
      </c>
      <c r="C3717" s="161" t="s">
        <v>172</v>
      </c>
      <c r="D3717" s="163">
        <v>500.05</v>
      </c>
    </row>
    <row r="3718" spans="1:4" ht="9" customHeight="1" x14ac:dyDescent="0.3">
      <c r="A3718" s="161" t="s">
        <v>12427</v>
      </c>
      <c r="B3718" s="162" t="s">
        <v>12428</v>
      </c>
      <c r="C3718" s="161" t="s">
        <v>172</v>
      </c>
      <c r="D3718" s="163">
        <v>431.5</v>
      </c>
    </row>
    <row r="3719" spans="1:4" ht="9" customHeight="1" x14ac:dyDescent="0.3">
      <c r="A3719" s="161" t="s">
        <v>12429</v>
      </c>
      <c r="B3719" s="162" t="s">
        <v>12430</v>
      </c>
      <c r="C3719" s="161" t="s">
        <v>172</v>
      </c>
      <c r="D3719" s="163">
        <v>281.57</v>
      </c>
    </row>
    <row r="3720" spans="1:4" ht="9" customHeight="1" x14ac:dyDescent="0.3">
      <c r="A3720" s="161" t="s">
        <v>12431</v>
      </c>
      <c r="B3720" s="162" t="s">
        <v>12432</v>
      </c>
      <c r="C3720" s="161" t="s">
        <v>172</v>
      </c>
      <c r="D3720" s="163">
        <v>657.93</v>
      </c>
    </row>
    <row r="3721" spans="1:4" ht="9" customHeight="1" x14ac:dyDescent="0.3">
      <c r="A3721" s="161" t="s">
        <v>12433</v>
      </c>
      <c r="B3721" s="162" t="s">
        <v>12434</v>
      </c>
      <c r="C3721" s="161" t="s">
        <v>172</v>
      </c>
      <c r="D3721" s="163">
        <v>198.14</v>
      </c>
    </row>
    <row r="3722" spans="1:4" ht="9" customHeight="1" x14ac:dyDescent="0.3">
      <c r="A3722" s="161" t="s">
        <v>12435</v>
      </c>
      <c r="B3722" s="162" t="s">
        <v>12436</v>
      </c>
      <c r="C3722" s="161" t="s">
        <v>172</v>
      </c>
      <c r="D3722" s="163">
        <v>145</v>
      </c>
    </row>
    <row r="3723" spans="1:4" ht="9" customHeight="1" x14ac:dyDescent="0.3">
      <c r="A3723" s="161" t="s">
        <v>12437</v>
      </c>
      <c r="B3723" s="162" t="s">
        <v>12438</v>
      </c>
      <c r="C3723" s="161" t="s">
        <v>172</v>
      </c>
      <c r="D3723" s="163">
        <v>302.77</v>
      </c>
    </row>
    <row r="3724" spans="1:4" ht="18" customHeight="1" x14ac:dyDescent="0.3">
      <c r="A3724" s="161" t="s">
        <v>12439</v>
      </c>
      <c r="B3724" s="162" t="s">
        <v>12440</v>
      </c>
      <c r="C3724" s="161" t="s">
        <v>172</v>
      </c>
      <c r="D3724" s="163">
        <v>580.26</v>
      </c>
    </row>
    <row r="3725" spans="1:4" ht="18" customHeight="1" x14ac:dyDescent="0.3">
      <c r="A3725" s="161" t="s">
        <v>12441</v>
      </c>
      <c r="B3725" s="162" t="s">
        <v>12442</v>
      </c>
      <c r="C3725" s="161" t="s">
        <v>172</v>
      </c>
      <c r="D3725" s="163">
        <v>396.16</v>
      </c>
    </row>
    <row r="3726" spans="1:4" ht="18" customHeight="1" x14ac:dyDescent="0.3">
      <c r="A3726" s="161" t="s">
        <v>12443</v>
      </c>
      <c r="B3726" s="162" t="s">
        <v>12444</v>
      </c>
      <c r="C3726" s="161" t="s">
        <v>172</v>
      </c>
      <c r="D3726" s="163">
        <v>841.3</v>
      </c>
    </row>
    <row r="3727" spans="1:4" ht="18" customHeight="1" x14ac:dyDescent="0.3">
      <c r="A3727" s="161" t="s">
        <v>12445</v>
      </c>
      <c r="B3727" s="162" t="s">
        <v>12446</v>
      </c>
      <c r="C3727" s="161" t="s">
        <v>172</v>
      </c>
      <c r="D3727" s="163">
        <v>663.51</v>
      </c>
    </row>
    <row r="3728" spans="1:4" ht="18" customHeight="1" x14ac:dyDescent="0.3">
      <c r="A3728" s="161" t="s">
        <v>12447</v>
      </c>
      <c r="B3728" s="162" t="s">
        <v>12448</v>
      </c>
      <c r="C3728" s="161" t="s">
        <v>172</v>
      </c>
      <c r="D3728" s="163">
        <v>454.95</v>
      </c>
    </row>
    <row r="3729" spans="1:4" ht="18" customHeight="1" x14ac:dyDescent="0.3">
      <c r="A3729" s="161" t="s">
        <v>12449</v>
      </c>
      <c r="B3729" s="162" t="s">
        <v>12450</v>
      </c>
      <c r="C3729" s="161" t="s">
        <v>172</v>
      </c>
      <c r="D3729" s="163">
        <v>961.34</v>
      </c>
    </row>
    <row r="3730" spans="1:4" ht="18" customHeight="1" x14ac:dyDescent="0.3">
      <c r="A3730" s="161" t="s">
        <v>12451</v>
      </c>
      <c r="B3730" s="162" t="s">
        <v>12452</v>
      </c>
      <c r="C3730" s="161" t="s">
        <v>172</v>
      </c>
      <c r="D3730" s="163">
        <v>771.36</v>
      </c>
    </row>
    <row r="3731" spans="1:4" ht="18" customHeight="1" x14ac:dyDescent="0.3">
      <c r="A3731" s="161" t="s">
        <v>12453</v>
      </c>
      <c r="B3731" s="162" t="s">
        <v>12454</v>
      </c>
      <c r="C3731" s="161" t="s">
        <v>172</v>
      </c>
      <c r="D3731" s="163">
        <v>538.21</v>
      </c>
    </row>
    <row r="3732" spans="1:4" ht="18" customHeight="1" x14ac:dyDescent="0.3">
      <c r="A3732" s="161" t="s">
        <v>12455</v>
      </c>
      <c r="B3732" s="162" t="s">
        <v>12456</v>
      </c>
      <c r="C3732" s="161" t="s">
        <v>172</v>
      </c>
      <c r="D3732" s="163">
        <v>1118.25</v>
      </c>
    </row>
    <row r="3733" spans="1:4" ht="18" customHeight="1" x14ac:dyDescent="0.3">
      <c r="A3733" s="161" t="s">
        <v>12457</v>
      </c>
      <c r="B3733" s="162" t="s">
        <v>12458</v>
      </c>
      <c r="C3733" s="161" t="s">
        <v>172</v>
      </c>
      <c r="D3733" s="163">
        <v>1021.2</v>
      </c>
    </row>
    <row r="3734" spans="1:4" ht="18" customHeight="1" x14ac:dyDescent="0.3">
      <c r="A3734" s="161" t="s">
        <v>12459</v>
      </c>
      <c r="B3734" s="162" t="s">
        <v>12460</v>
      </c>
      <c r="C3734" s="161" t="s">
        <v>172</v>
      </c>
      <c r="D3734" s="163">
        <v>663.51</v>
      </c>
    </row>
    <row r="3735" spans="1:4" ht="18" customHeight="1" x14ac:dyDescent="0.3">
      <c r="A3735" s="161" t="s">
        <v>12461</v>
      </c>
      <c r="B3735" s="162" t="s">
        <v>12462</v>
      </c>
      <c r="C3735" s="161" t="s">
        <v>172</v>
      </c>
      <c r="D3735" s="163">
        <v>1478.48</v>
      </c>
    </row>
    <row r="3736" spans="1:4" ht="9" customHeight="1" x14ac:dyDescent="0.3">
      <c r="A3736" s="161" t="s">
        <v>12463</v>
      </c>
      <c r="B3736" s="162" t="s">
        <v>12464</v>
      </c>
      <c r="C3736" s="161" t="s">
        <v>172</v>
      </c>
      <c r="D3736" s="163">
        <v>465.47</v>
      </c>
    </row>
    <row r="3737" spans="1:4" ht="9" customHeight="1" x14ac:dyDescent="0.3">
      <c r="A3737" s="161" t="s">
        <v>12465</v>
      </c>
      <c r="B3737" s="162" t="s">
        <v>12466</v>
      </c>
      <c r="C3737" s="161" t="s">
        <v>172</v>
      </c>
      <c r="D3737" s="163">
        <v>340.09</v>
      </c>
    </row>
    <row r="3738" spans="1:4" ht="9" customHeight="1" x14ac:dyDescent="0.3">
      <c r="A3738" s="161" t="s">
        <v>12467</v>
      </c>
      <c r="B3738" s="162" t="s">
        <v>12468</v>
      </c>
      <c r="C3738" s="161" t="s">
        <v>172</v>
      </c>
      <c r="D3738" s="163">
        <v>673.96</v>
      </c>
    </row>
    <row r="3739" spans="1:4" ht="9" customHeight="1" x14ac:dyDescent="0.3">
      <c r="A3739" s="161" t="s">
        <v>12469</v>
      </c>
      <c r="B3739" s="162" t="s">
        <v>12470</v>
      </c>
      <c r="C3739" s="161" t="s">
        <v>12471</v>
      </c>
      <c r="D3739" s="163">
        <v>92787.99</v>
      </c>
    </row>
    <row r="3740" spans="1:4" ht="9" customHeight="1" x14ac:dyDescent="0.3">
      <c r="A3740" s="161" t="s">
        <v>12472</v>
      </c>
      <c r="B3740" s="162" t="s">
        <v>12473</v>
      </c>
      <c r="C3740" s="161" t="s">
        <v>12471</v>
      </c>
      <c r="D3740" s="163">
        <v>45644.27</v>
      </c>
    </row>
    <row r="3741" spans="1:4" ht="9" customHeight="1" x14ac:dyDescent="0.3">
      <c r="A3741" s="161" t="s">
        <v>12474</v>
      </c>
      <c r="B3741" s="162" t="s">
        <v>12475</v>
      </c>
      <c r="C3741" s="161" t="s">
        <v>12471</v>
      </c>
      <c r="D3741" s="163">
        <v>92787.99</v>
      </c>
    </row>
    <row r="3742" spans="1:4" ht="9" customHeight="1" x14ac:dyDescent="0.3">
      <c r="A3742" s="161" t="s">
        <v>12476</v>
      </c>
      <c r="B3742" s="162" t="s">
        <v>12477</v>
      </c>
      <c r="C3742" s="161" t="s">
        <v>12471</v>
      </c>
      <c r="D3742" s="163">
        <v>105902.44</v>
      </c>
    </row>
    <row r="3743" spans="1:4" ht="9" customHeight="1" x14ac:dyDescent="0.3">
      <c r="A3743" s="161" t="s">
        <v>12478</v>
      </c>
      <c r="B3743" s="162" t="s">
        <v>12479</v>
      </c>
      <c r="C3743" s="161" t="s">
        <v>12471</v>
      </c>
      <c r="D3743" s="163">
        <v>51948.67</v>
      </c>
    </row>
    <row r="3744" spans="1:4" ht="9" customHeight="1" x14ac:dyDescent="0.3">
      <c r="A3744" s="161" t="s">
        <v>12480</v>
      </c>
      <c r="B3744" s="162" t="s">
        <v>12481</v>
      </c>
      <c r="C3744" s="161" t="s">
        <v>12471</v>
      </c>
      <c r="D3744" s="163">
        <v>105902.44</v>
      </c>
    </row>
    <row r="3745" spans="1:4" ht="9" customHeight="1" x14ac:dyDescent="0.3">
      <c r="A3745" s="161" t="s">
        <v>12482</v>
      </c>
      <c r="B3745" s="162" t="s">
        <v>12483</v>
      </c>
      <c r="C3745" s="161" t="s">
        <v>12471</v>
      </c>
      <c r="D3745" s="163">
        <v>123363.42</v>
      </c>
    </row>
    <row r="3746" spans="1:4" ht="9" customHeight="1" x14ac:dyDescent="0.3">
      <c r="A3746" s="161" t="s">
        <v>12484</v>
      </c>
      <c r="B3746" s="162" t="s">
        <v>12485</v>
      </c>
      <c r="C3746" s="161" t="s">
        <v>12471</v>
      </c>
      <c r="D3746" s="163">
        <v>61380.18</v>
      </c>
    </row>
    <row r="3747" spans="1:4" ht="9" customHeight="1" x14ac:dyDescent="0.3">
      <c r="A3747" s="161" t="s">
        <v>12486</v>
      </c>
      <c r="B3747" s="162" t="s">
        <v>12487</v>
      </c>
      <c r="C3747" s="161" t="s">
        <v>12471</v>
      </c>
      <c r="D3747" s="163">
        <v>123363.42</v>
      </c>
    </row>
    <row r="3748" spans="1:4" ht="9" customHeight="1" x14ac:dyDescent="0.3">
      <c r="A3748" s="161" t="s">
        <v>12488</v>
      </c>
      <c r="B3748" s="162" t="s">
        <v>12489</v>
      </c>
      <c r="C3748" s="161" t="s">
        <v>12471</v>
      </c>
      <c r="D3748" s="163">
        <v>162656.82999999999</v>
      </c>
    </row>
    <row r="3749" spans="1:4" ht="9" customHeight="1" x14ac:dyDescent="0.3">
      <c r="A3749" s="161" t="s">
        <v>12490</v>
      </c>
      <c r="B3749" s="162" t="s">
        <v>12491</v>
      </c>
      <c r="C3749" s="161" t="s">
        <v>12471</v>
      </c>
      <c r="D3749" s="163">
        <v>76334.31</v>
      </c>
    </row>
    <row r="3750" spans="1:4" ht="9" customHeight="1" x14ac:dyDescent="0.3">
      <c r="A3750" s="161" t="s">
        <v>12492</v>
      </c>
      <c r="B3750" s="162" t="s">
        <v>12493</v>
      </c>
      <c r="C3750" s="161" t="s">
        <v>12471</v>
      </c>
      <c r="D3750" s="163">
        <v>162656.82999999999</v>
      </c>
    </row>
    <row r="3751" spans="1:4" ht="9" customHeight="1" x14ac:dyDescent="0.3">
      <c r="A3751" s="161" t="s">
        <v>12494</v>
      </c>
      <c r="B3751" s="162" t="s">
        <v>12495</v>
      </c>
      <c r="C3751" s="161" t="s">
        <v>12471</v>
      </c>
      <c r="D3751" s="163">
        <v>55925.81</v>
      </c>
    </row>
    <row r="3752" spans="1:4" ht="9" customHeight="1" x14ac:dyDescent="0.3">
      <c r="A3752" s="161" t="s">
        <v>12496</v>
      </c>
      <c r="B3752" s="162" t="s">
        <v>12497</v>
      </c>
      <c r="C3752" s="161" t="s">
        <v>12471</v>
      </c>
      <c r="D3752" s="163">
        <v>23033.91</v>
      </c>
    </row>
    <row r="3753" spans="1:4" ht="9" customHeight="1" x14ac:dyDescent="0.3">
      <c r="A3753" s="161" t="s">
        <v>12498</v>
      </c>
      <c r="B3753" s="162" t="s">
        <v>12499</v>
      </c>
      <c r="C3753" s="161" t="s">
        <v>12471</v>
      </c>
      <c r="D3753" s="163">
        <v>56285.91</v>
      </c>
    </row>
    <row r="3754" spans="1:4" ht="9" customHeight="1" x14ac:dyDescent="0.3">
      <c r="A3754" s="161" t="s">
        <v>12500</v>
      </c>
      <c r="B3754" s="162" t="s">
        <v>12501</v>
      </c>
      <c r="C3754" s="161" t="s">
        <v>12471</v>
      </c>
      <c r="D3754" s="163">
        <v>63035.89</v>
      </c>
    </row>
    <row r="3755" spans="1:4" ht="9" customHeight="1" x14ac:dyDescent="0.3">
      <c r="A3755" s="161" t="s">
        <v>12502</v>
      </c>
      <c r="B3755" s="162" t="s">
        <v>12503</v>
      </c>
      <c r="C3755" s="161" t="s">
        <v>12471</v>
      </c>
      <c r="D3755" s="163">
        <v>26371.48</v>
      </c>
    </row>
    <row r="3756" spans="1:4" ht="9" customHeight="1" x14ac:dyDescent="0.3">
      <c r="A3756" s="161" t="s">
        <v>12504</v>
      </c>
      <c r="B3756" s="162" t="s">
        <v>12505</v>
      </c>
      <c r="C3756" s="161" t="s">
        <v>12471</v>
      </c>
      <c r="D3756" s="163">
        <v>63446.13</v>
      </c>
    </row>
    <row r="3757" spans="1:4" ht="9" customHeight="1" x14ac:dyDescent="0.3">
      <c r="A3757" s="161" t="s">
        <v>12506</v>
      </c>
      <c r="B3757" s="162" t="s">
        <v>12507</v>
      </c>
      <c r="C3757" s="161" t="s">
        <v>12471</v>
      </c>
      <c r="D3757" s="163">
        <v>74049.31</v>
      </c>
    </row>
    <row r="3758" spans="1:4" ht="9" customHeight="1" x14ac:dyDescent="0.3">
      <c r="A3758" s="161" t="s">
        <v>12508</v>
      </c>
      <c r="B3758" s="162" t="s">
        <v>12509</v>
      </c>
      <c r="C3758" s="161" t="s">
        <v>12471</v>
      </c>
      <c r="D3758" s="163">
        <v>32114.77</v>
      </c>
    </row>
    <row r="3759" spans="1:4" ht="9" customHeight="1" x14ac:dyDescent="0.3">
      <c r="A3759" s="161" t="s">
        <v>12510</v>
      </c>
      <c r="B3759" s="162" t="s">
        <v>12511</v>
      </c>
      <c r="C3759" s="161" t="s">
        <v>12471</v>
      </c>
      <c r="D3759" s="163">
        <v>74525.77</v>
      </c>
    </row>
    <row r="3760" spans="1:4" ht="9" customHeight="1" x14ac:dyDescent="0.3">
      <c r="A3760" s="161" t="s">
        <v>12512</v>
      </c>
      <c r="B3760" s="162" t="s">
        <v>12513</v>
      </c>
      <c r="C3760" s="161" t="s">
        <v>12471</v>
      </c>
      <c r="D3760" s="163">
        <v>97616.57</v>
      </c>
    </row>
    <row r="3761" spans="1:4" ht="9" customHeight="1" x14ac:dyDescent="0.3">
      <c r="A3761" s="161" t="s">
        <v>12514</v>
      </c>
      <c r="B3761" s="162" t="s">
        <v>12515</v>
      </c>
      <c r="C3761" s="161" t="s">
        <v>12471</v>
      </c>
      <c r="D3761" s="163">
        <v>40348.31</v>
      </c>
    </row>
    <row r="3762" spans="1:4" ht="9" customHeight="1" x14ac:dyDescent="0.3">
      <c r="A3762" s="161" t="s">
        <v>12516</v>
      </c>
      <c r="B3762" s="162" t="s">
        <v>12517</v>
      </c>
      <c r="C3762" s="161" t="s">
        <v>12471</v>
      </c>
      <c r="D3762" s="163">
        <v>98244.54</v>
      </c>
    </row>
    <row r="3763" spans="1:4" ht="9" customHeight="1" x14ac:dyDescent="0.3">
      <c r="A3763" s="161" t="s">
        <v>12518</v>
      </c>
      <c r="B3763" s="162" t="s">
        <v>12519</v>
      </c>
      <c r="C3763" s="161" t="s">
        <v>12471</v>
      </c>
      <c r="D3763" s="163">
        <v>44501.33</v>
      </c>
    </row>
    <row r="3764" spans="1:4" ht="9" customHeight="1" x14ac:dyDescent="0.3">
      <c r="A3764" s="161" t="s">
        <v>12520</v>
      </c>
      <c r="B3764" s="162" t="s">
        <v>12521</v>
      </c>
      <c r="C3764" s="161" t="s">
        <v>12471</v>
      </c>
      <c r="D3764" s="163">
        <v>19225.38</v>
      </c>
    </row>
    <row r="3765" spans="1:4" ht="9" customHeight="1" x14ac:dyDescent="0.3">
      <c r="A3765" s="161" t="s">
        <v>12522</v>
      </c>
      <c r="B3765" s="162" t="s">
        <v>12523</v>
      </c>
      <c r="C3765" s="161" t="s">
        <v>12471</v>
      </c>
      <c r="D3765" s="163">
        <v>44789.63</v>
      </c>
    </row>
    <row r="3766" spans="1:4" ht="9" customHeight="1" x14ac:dyDescent="0.3">
      <c r="A3766" s="161" t="s">
        <v>12524</v>
      </c>
      <c r="B3766" s="162" t="s">
        <v>12525</v>
      </c>
      <c r="C3766" s="161" t="s">
        <v>172</v>
      </c>
      <c r="D3766" s="163">
        <v>352.16</v>
      </c>
    </row>
    <row r="3767" spans="1:4" ht="9" customHeight="1" x14ac:dyDescent="0.3">
      <c r="A3767" s="161" t="s">
        <v>12526</v>
      </c>
      <c r="B3767" s="162" t="s">
        <v>12527</v>
      </c>
      <c r="C3767" s="161" t="s">
        <v>172</v>
      </c>
      <c r="D3767" s="163">
        <v>2019.45</v>
      </c>
    </row>
    <row r="3768" spans="1:4" ht="9" customHeight="1" x14ac:dyDescent="0.3">
      <c r="A3768" s="161" t="s">
        <v>12528</v>
      </c>
      <c r="B3768" s="162" t="s">
        <v>12529</v>
      </c>
      <c r="C3768" s="161" t="s">
        <v>172</v>
      </c>
      <c r="D3768" s="163">
        <v>2924.89</v>
      </c>
    </row>
    <row r="3769" spans="1:4" ht="9" customHeight="1" x14ac:dyDescent="0.3">
      <c r="A3769" s="161" t="s">
        <v>12530</v>
      </c>
      <c r="B3769" s="162" t="s">
        <v>12531</v>
      </c>
      <c r="C3769" s="161" t="s">
        <v>172</v>
      </c>
      <c r="D3769" s="163">
        <v>2116.16</v>
      </c>
    </row>
    <row r="3770" spans="1:4" ht="9" customHeight="1" x14ac:dyDescent="0.3">
      <c r="A3770" s="161" t="s">
        <v>12532</v>
      </c>
      <c r="B3770" s="162" t="s">
        <v>12533</v>
      </c>
      <c r="C3770" s="161" t="s">
        <v>172</v>
      </c>
      <c r="D3770" s="163">
        <v>3066.73</v>
      </c>
    </row>
    <row r="3771" spans="1:4" ht="9" customHeight="1" x14ac:dyDescent="0.3">
      <c r="A3771" s="161" t="s">
        <v>12534</v>
      </c>
      <c r="B3771" s="162" t="s">
        <v>12535</v>
      </c>
      <c r="C3771" s="161" t="s">
        <v>172</v>
      </c>
      <c r="D3771" s="163">
        <v>3070.11</v>
      </c>
    </row>
    <row r="3772" spans="1:4" ht="9" customHeight="1" x14ac:dyDescent="0.3">
      <c r="A3772" s="161" t="s">
        <v>12536</v>
      </c>
      <c r="B3772" s="162" t="s">
        <v>12537</v>
      </c>
      <c r="C3772" s="161" t="s">
        <v>172</v>
      </c>
      <c r="D3772" s="163">
        <v>2261.09</v>
      </c>
    </row>
    <row r="3773" spans="1:4" ht="9" customHeight="1" x14ac:dyDescent="0.3">
      <c r="A3773" s="161" t="s">
        <v>12538</v>
      </c>
      <c r="B3773" s="162" t="s">
        <v>12539</v>
      </c>
      <c r="C3773" s="161" t="s">
        <v>172</v>
      </c>
      <c r="D3773" s="163">
        <v>3218.01</v>
      </c>
    </row>
    <row r="3774" spans="1:4" ht="9" customHeight="1" x14ac:dyDescent="0.3">
      <c r="A3774" s="161" t="s">
        <v>12540</v>
      </c>
      <c r="B3774" s="162" t="s">
        <v>12541</v>
      </c>
      <c r="C3774" s="161" t="s">
        <v>172</v>
      </c>
      <c r="D3774" s="163">
        <v>3203.3</v>
      </c>
    </row>
    <row r="3775" spans="1:4" ht="9" customHeight="1" x14ac:dyDescent="0.3">
      <c r="A3775" s="161" t="s">
        <v>12542</v>
      </c>
      <c r="B3775" s="162" t="s">
        <v>12543</v>
      </c>
      <c r="C3775" s="161" t="s">
        <v>172</v>
      </c>
      <c r="D3775" s="163">
        <v>3356.51</v>
      </c>
    </row>
    <row r="3776" spans="1:4" ht="9" customHeight="1" x14ac:dyDescent="0.3">
      <c r="A3776" s="161" t="s">
        <v>12544</v>
      </c>
      <c r="B3776" s="162" t="s">
        <v>12545</v>
      </c>
      <c r="C3776" s="161" t="s">
        <v>172</v>
      </c>
      <c r="D3776" s="163">
        <v>2279.91</v>
      </c>
    </row>
    <row r="3777" spans="1:4" ht="9" customHeight="1" x14ac:dyDescent="0.3">
      <c r="A3777" s="161" t="s">
        <v>12546</v>
      </c>
      <c r="B3777" s="162" t="s">
        <v>12547</v>
      </c>
      <c r="C3777" s="161" t="s">
        <v>172</v>
      </c>
      <c r="D3777" s="163">
        <v>3300.46</v>
      </c>
    </row>
    <row r="3778" spans="1:4" ht="9" customHeight="1" x14ac:dyDescent="0.3">
      <c r="A3778" s="161" t="s">
        <v>12548</v>
      </c>
      <c r="B3778" s="162" t="s">
        <v>12549</v>
      </c>
      <c r="C3778" s="161" t="s">
        <v>172</v>
      </c>
      <c r="D3778" s="163">
        <v>2386.3000000000002</v>
      </c>
    </row>
    <row r="3779" spans="1:4" ht="9" customHeight="1" x14ac:dyDescent="0.3">
      <c r="A3779" s="161" t="s">
        <v>12550</v>
      </c>
      <c r="B3779" s="162" t="s">
        <v>12551</v>
      </c>
      <c r="C3779" s="161" t="s">
        <v>172</v>
      </c>
      <c r="D3779" s="163">
        <v>3456.76</v>
      </c>
    </row>
    <row r="3780" spans="1:4" ht="9" customHeight="1" x14ac:dyDescent="0.3">
      <c r="A3780" s="161" t="s">
        <v>12552</v>
      </c>
      <c r="B3780" s="162" t="s">
        <v>12553</v>
      </c>
      <c r="C3780" s="161" t="s">
        <v>172</v>
      </c>
      <c r="D3780" s="163">
        <v>3460.21</v>
      </c>
    </row>
    <row r="3781" spans="1:4" ht="9" customHeight="1" x14ac:dyDescent="0.3">
      <c r="A3781" s="161" t="s">
        <v>12554</v>
      </c>
      <c r="B3781" s="162" t="s">
        <v>12555</v>
      </c>
      <c r="C3781" s="161" t="s">
        <v>172</v>
      </c>
      <c r="D3781" s="163">
        <v>2545.7199999999998</v>
      </c>
    </row>
    <row r="3782" spans="1:4" ht="9" customHeight="1" x14ac:dyDescent="0.3">
      <c r="A3782" s="161" t="s">
        <v>12556</v>
      </c>
      <c r="B3782" s="162" t="s">
        <v>12557</v>
      </c>
      <c r="C3782" s="161" t="s">
        <v>172</v>
      </c>
      <c r="D3782" s="163">
        <v>3623.17</v>
      </c>
    </row>
    <row r="3783" spans="1:4" ht="9" customHeight="1" x14ac:dyDescent="0.3">
      <c r="A3783" s="161" t="s">
        <v>12558</v>
      </c>
      <c r="B3783" s="162" t="s">
        <v>12559</v>
      </c>
      <c r="C3783" s="161" t="s">
        <v>172</v>
      </c>
      <c r="D3783" s="163">
        <v>3606.72</v>
      </c>
    </row>
    <row r="3784" spans="1:4" ht="9" customHeight="1" x14ac:dyDescent="0.3">
      <c r="A3784" s="161" t="s">
        <v>12560</v>
      </c>
      <c r="B3784" s="162" t="s">
        <v>12561</v>
      </c>
      <c r="C3784" s="161" t="s">
        <v>172</v>
      </c>
      <c r="D3784" s="163">
        <v>3775.51</v>
      </c>
    </row>
    <row r="3785" spans="1:4" ht="9" customHeight="1" x14ac:dyDescent="0.3">
      <c r="A3785" s="161" t="s">
        <v>12562</v>
      </c>
      <c r="B3785" s="162" t="s">
        <v>12563</v>
      </c>
      <c r="C3785" s="161" t="s">
        <v>172</v>
      </c>
      <c r="D3785" s="163">
        <v>2665.99</v>
      </c>
    </row>
    <row r="3786" spans="1:4" ht="9" customHeight="1" x14ac:dyDescent="0.3">
      <c r="A3786" s="161" t="s">
        <v>12564</v>
      </c>
      <c r="B3786" s="162" t="s">
        <v>12565</v>
      </c>
      <c r="C3786" s="161" t="s">
        <v>172</v>
      </c>
      <c r="D3786" s="163">
        <v>3800.77</v>
      </c>
    </row>
    <row r="3787" spans="1:4" ht="9" customHeight="1" x14ac:dyDescent="0.3">
      <c r="A3787" s="161" t="s">
        <v>12566</v>
      </c>
      <c r="B3787" s="162" t="s">
        <v>12567</v>
      </c>
      <c r="C3787" s="161" t="s">
        <v>172</v>
      </c>
      <c r="D3787" s="163">
        <v>2783.01</v>
      </c>
    </row>
    <row r="3788" spans="1:4" ht="9" customHeight="1" x14ac:dyDescent="0.3">
      <c r="A3788" s="161" t="s">
        <v>12568</v>
      </c>
      <c r="B3788" s="162" t="s">
        <v>12569</v>
      </c>
      <c r="C3788" s="161" t="s">
        <v>172</v>
      </c>
      <c r="D3788" s="163">
        <v>3975.41</v>
      </c>
    </row>
    <row r="3789" spans="1:4" ht="9" customHeight="1" x14ac:dyDescent="0.3">
      <c r="A3789" s="161" t="s">
        <v>12570</v>
      </c>
      <c r="B3789" s="162" t="s">
        <v>12571</v>
      </c>
      <c r="C3789" s="161" t="s">
        <v>172</v>
      </c>
      <c r="D3789" s="163">
        <v>3976.49</v>
      </c>
    </row>
    <row r="3790" spans="1:4" ht="9" customHeight="1" x14ac:dyDescent="0.3">
      <c r="A3790" s="161" t="s">
        <v>12572</v>
      </c>
      <c r="B3790" s="162" t="s">
        <v>12573</v>
      </c>
      <c r="C3790" s="161" t="s">
        <v>172</v>
      </c>
      <c r="D3790" s="163">
        <v>2958.38</v>
      </c>
    </row>
    <row r="3791" spans="1:4" ht="9" customHeight="1" x14ac:dyDescent="0.3">
      <c r="A3791" s="161" t="s">
        <v>12574</v>
      </c>
      <c r="B3791" s="162" t="s">
        <v>12575</v>
      </c>
      <c r="C3791" s="161" t="s">
        <v>172</v>
      </c>
      <c r="D3791" s="163">
        <v>4158.46</v>
      </c>
    </row>
    <row r="3792" spans="1:4" ht="9" customHeight="1" x14ac:dyDescent="0.3">
      <c r="A3792" s="161" t="s">
        <v>12576</v>
      </c>
      <c r="B3792" s="162" t="s">
        <v>12577</v>
      </c>
      <c r="C3792" s="161" t="s">
        <v>172</v>
      </c>
      <c r="D3792" s="163">
        <v>4137.6499999999996</v>
      </c>
    </row>
    <row r="3793" spans="1:4" ht="9" customHeight="1" x14ac:dyDescent="0.3">
      <c r="A3793" s="161" t="s">
        <v>12578</v>
      </c>
      <c r="B3793" s="162" t="s">
        <v>12579</v>
      </c>
      <c r="C3793" s="161" t="s">
        <v>172</v>
      </c>
      <c r="D3793" s="163">
        <v>4326.04</v>
      </c>
    </row>
    <row r="3794" spans="1:4" ht="9" customHeight="1" x14ac:dyDescent="0.3">
      <c r="A3794" s="161" t="s">
        <v>12580</v>
      </c>
      <c r="B3794" s="162" t="s">
        <v>12581</v>
      </c>
      <c r="C3794" s="161" t="s">
        <v>172</v>
      </c>
      <c r="D3794" s="163">
        <v>5152.6400000000003</v>
      </c>
    </row>
    <row r="3795" spans="1:4" ht="9" customHeight="1" x14ac:dyDescent="0.3">
      <c r="A3795" s="161" t="s">
        <v>12582</v>
      </c>
      <c r="B3795" s="162" t="s">
        <v>12583</v>
      </c>
      <c r="C3795" s="161" t="s">
        <v>172</v>
      </c>
      <c r="D3795" s="163">
        <v>3637.24</v>
      </c>
    </row>
    <row r="3796" spans="1:4" ht="9" customHeight="1" x14ac:dyDescent="0.3">
      <c r="A3796" s="161" t="s">
        <v>12584</v>
      </c>
      <c r="B3796" s="162" t="s">
        <v>12585</v>
      </c>
      <c r="C3796" s="161" t="s">
        <v>172</v>
      </c>
      <c r="D3796" s="163">
        <v>5372.09</v>
      </c>
    </row>
    <row r="3797" spans="1:4" ht="9" customHeight="1" x14ac:dyDescent="0.3">
      <c r="A3797" s="161" t="s">
        <v>12586</v>
      </c>
      <c r="B3797" s="162" t="s">
        <v>12587</v>
      </c>
      <c r="C3797" s="161" t="s">
        <v>172</v>
      </c>
      <c r="D3797" s="163">
        <v>5346.02</v>
      </c>
    </row>
    <row r="3798" spans="1:4" ht="9" customHeight="1" x14ac:dyDescent="0.3">
      <c r="A3798" s="161" t="s">
        <v>12588</v>
      </c>
      <c r="B3798" s="162" t="s">
        <v>12589</v>
      </c>
      <c r="C3798" s="161" t="s">
        <v>172</v>
      </c>
      <c r="D3798" s="163">
        <v>5573.18</v>
      </c>
    </row>
    <row r="3799" spans="1:4" ht="9" customHeight="1" x14ac:dyDescent="0.3">
      <c r="A3799" s="161" t="s">
        <v>12590</v>
      </c>
      <c r="B3799" s="162" t="s">
        <v>12591</v>
      </c>
      <c r="C3799" s="161" t="s">
        <v>172</v>
      </c>
      <c r="D3799" s="163">
        <v>1735.84</v>
      </c>
    </row>
    <row r="3800" spans="1:4" ht="9" customHeight="1" x14ac:dyDescent="0.3">
      <c r="A3800" s="161" t="s">
        <v>12592</v>
      </c>
      <c r="B3800" s="162" t="s">
        <v>12593</v>
      </c>
      <c r="C3800" s="161" t="s">
        <v>172</v>
      </c>
      <c r="D3800" s="163">
        <v>2407.19</v>
      </c>
    </row>
    <row r="3801" spans="1:4" ht="9" customHeight="1" x14ac:dyDescent="0.3">
      <c r="A3801" s="161" t="s">
        <v>12594</v>
      </c>
      <c r="B3801" s="162" t="s">
        <v>12595</v>
      </c>
      <c r="C3801" s="161" t="s">
        <v>172</v>
      </c>
      <c r="D3801" s="163">
        <v>1823.76</v>
      </c>
    </row>
    <row r="3802" spans="1:4" ht="9" customHeight="1" x14ac:dyDescent="0.3">
      <c r="A3802" s="161" t="s">
        <v>12596</v>
      </c>
      <c r="B3802" s="162" t="s">
        <v>12597</v>
      </c>
      <c r="C3802" s="161" t="s">
        <v>172</v>
      </c>
      <c r="D3802" s="163">
        <v>2513.11</v>
      </c>
    </row>
    <row r="3803" spans="1:4" ht="9" customHeight="1" x14ac:dyDescent="0.3">
      <c r="A3803" s="161" t="s">
        <v>12598</v>
      </c>
      <c r="B3803" s="162" t="s">
        <v>12599</v>
      </c>
      <c r="C3803" s="161" t="s">
        <v>172</v>
      </c>
      <c r="D3803" s="163">
        <v>2539.2199999999998</v>
      </c>
    </row>
    <row r="3804" spans="1:4" ht="9" customHeight="1" x14ac:dyDescent="0.3">
      <c r="A3804" s="161" t="s">
        <v>12600</v>
      </c>
      <c r="B3804" s="162" t="s">
        <v>12601</v>
      </c>
      <c r="C3804" s="161" t="s">
        <v>172</v>
      </c>
      <c r="D3804" s="163">
        <v>1955.52</v>
      </c>
    </row>
    <row r="3805" spans="1:4" ht="9" customHeight="1" x14ac:dyDescent="0.3">
      <c r="A3805" s="161" t="s">
        <v>12602</v>
      </c>
      <c r="B3805" s="162" t="s">
        <v>12603</v>
      </c>
      <c r="C3805" s="161" t="s">
        <v>172</v>
      </c>
      <c r="D3805" s="163">
        <v>2650.64</v>
      </c>
    </row>
    <row r="3806" spans="1:4" ht="9" customHeight="1" x14ac:dyDescent="0.3">
      <c r="A3806" s="161" t="s">
        <v>12604</v>
      </c>
      <c r="B3806" s="162" t="s">
        <v>12605</v>
      </c>
      <c r="C3806" s="161" t="s">
        <v>959</v>
      </c>
      <c r="D3806" s="163">
        <v>24577.3</v>
      </c>
    </row>
    <row r="3807" spans="1:4" ht="9" customHeight="1" x14ac:dyDescent="0.3">
      <c r="A3807" s="161" t="s">
        <v>12606</v>
      </c>
      <c r="B3807" s="162" t="s">
        <v>12607</v>
      </c>
      <c r="C3807" s="161" t="s">
        <v>959</v>
      </c>
      <c r="D3807" s="163">
        <v>26046.400000000001</v>
      </c>
    </row>
    <row r="3808" spans="1:4" ht="9" customHeight="1" x14ac:dyDescent="0.3">
      <c r="A3808" s="161" t="s">
        <v>12608</v>
      </c>
      <c r="B3808" s="162" t="s">
        <v>12609</v>
      </c>
      <c r="C3808" s="161" t="s">
        <v>959</v>
      </c>
      <c r="D3808" s="163">
        <v>26782.05</v>
      </c>
    </row>
    <row r="3809" spans="1:4" ht="9" customHeight="1" x14ac:dyDescent="0.3">
      <c r="A3809" s="161" t="s">
        <v>12610</v>
      </c>
      <c r="B3809" s="162" t="s">
        <v>12611</v>
      </c>
      <c r="C3809" s="161" t="s">
        <v>959</v>
      </c>
      <c r="D3809" s="163">
        <v>25668.13</v>
      </c>
    </row>
    <row r="3810" spans="1:4" ht="9" customHeight="1" x14ac:dyDescent="0.3">
      <c r="A3810" s="161" t="s">
        <v>12612</v>
      </c>
      <c r="B3810" s="162" t="s">
        <v>12613</v>
      </c>
      <c r="C3810" s="161" t="s">
        <v>959</v>
      </c>
      <c r="D3810" s="163">
        <v>27190.81</v>
      </c>
    </row>
    <row r="3811" spans="1:4" ht="9" customHeight="1" x14ac:dyDescent="0.3">
      <c r="A3811" s="161" t="s">
        <v>12614</v>
      </c>
      <c r="B3811" s="162" t="s">
        <v>12615</v>
      </c>
      <c r="C3811" s="161" t="s">
        <v>959</v>
      </c>
      <c r="D3811" s="163">
        <v>27947.23</v>
      </c>
    </row>
    <row r="3812" spans="1:4" ht="9" customHeight="1" x14ac:dyDescent="0.3">
      <c r="A3812" s="161" t="s">
        <v>12616</v>
      </c>
      <c r="B3812" s="162" t="s">
        <v>12617</v>
      </c>
      <c r="C3812" s="161" t="s">
        <v>959</v>
      </c>
      <c r="D3812" s="163">
        <v>22973.02</v>
      </c>
    </row>
    <row r="3813" spans="1:4" ht="9" customHeight="1" x14ac:dyDescent="0.3">
      <c r="A3813" s="161" t="s">
        <v>12618</v>
      </c>
      <c r="B3813" s="162" t="s">
        <v>12619</v>
      </c>
      <c r="C3813" s="161" t="s">
        <v>959</v>
      </c>
      <c r="D3813" s="163">
        <v>23362.240000000002</v>
      </c>
    </row>
    <row r="3814" spans="1:4" ht="9" customHeight="1" x14ac:dyDescent="0.3">
      <c r="A3814" s="161" t="s">
        <v>12620</v>
      </c>
      <c r="B3814" s="162" t="s">
        <v>12621</v>
      </c>
      <c r="C3814" s="161" t="s">
        <v>959</v>
      </c>
      <c r="D3814" s="163">
        <v>24824.57</v>
      </c>
    </row>
    <row r="3815" spans="1:4" ht="9" customHeight="1" x14ac:dyDescent="0.3">
      <c r="A3815" s="161" t="s">
        <v>12622</v>
      </c>
      <c r="B3815" s="162" t="s">
        <v>12623</v>
      </c>
      <c r="C3815" s="161" t="s">
        <v>959</v>
      </c>
      <c r="D3815" s="163">
        <v>24001.27</v>
      </c>
    </row>
    <row r="3816" spans="1:4" ht="9" customHeight="1" x14ac:dyDescent="0.3">
      <c r="A3816" s="161" t="s">
        <v>12624</v>
      </c>
      <c r="B3816" s="162" t="s">
        <v>12625</v>
      </c>
      <c r="C3816" s="161" t="s">
        <v>959</v>
      </c>
      <c r="D3816" s="163">
        <v>24393.31</v>
      </c>
    </row>
    <row r="3817" spans="1:4" ht="9" customHeight="1" x14ac:dyDescent="0.3">
      <c r="A3817" s="161" t="s">
        <v>12626</v>
      </c>
      <c r="B3817" s="162" t="s">
        <v>12627</v>
      </c>
      <c r="C3817" s="161" t="s">
        <v>959</v>
      </c>
      <c r="D3817" s="163">
        <v>25909.06</v>
      </c>
    </row>
    <row r="3818" spans="1:4" ht="9" customHeight="1" x14ac:dyDescent="0.3">
      <c r="A3818" s="161" t="s">
        <v>12628</v>
      </c>
      <c r="B3818" s="162" t="s">
        <v>12629</v>
      </c>
      <c r="C3818" s="161" t="s">
        <v>959</v>
      </c>
      <c r="D3818" s="163">
        <v>22188.06</v>
      </c>
    </row>
    <row r="3819" spans="1:4" ht="9" customHeight="1" x14ac:dyDescent="0.3">
      <c r="A3819" s="161" t="s">
        <v>12630</v>
      </c>
      <c r="B3819" s="162" t="s">
        <v>12631</v>
      </c>
      <c r="C3819" s="161" t="s">
        <v>959</v>
      </c>
      <c r="D3819" s="163">
        <v>28432.76</v>
      </c>
    </row>
    <row r="3820" spans="1:4" ht="9" customHeight="1" x14ac:dyDescent="0.3">
      <c r="A3820" s="161" t="s">
        <v>12632</v>
      </c>
      <c r="B3820" s="162" t="s">
        <v>12633</v>
      </c>
      <c r="C3820" s="161" t="s">
        <v>959</v>
      </c>
      <c r="D3820" s="163">
        <v>29536.23</v>
      </c>
    </row>
    <row r="3821" spans="1:4" ht="18" customHeight="1" x14ac:dyDescent="0.3">
      <c r="A3821" s="161" t="s">
        <v>12634</v>
      </c>
      <c r="B3821" s="162" t="s">
        <v>12635</v>
      </c>
      <c r="C3821" s="161" t="s">
        <v>959</v>
      </c>
      <c r="D3821" s="163">
        <v>23096.19</v>
      </c>
    </row>
    <row r="3822" spans="1:4" ht="18" customHeight="1" x14ac:dyDescent="0.3">
      <c r="A3822" s="161" t="s">
        <v>12636</v>
      </c>
      <c r="B3822" s="162" t="s">
        <v>12637</v>
      </c>
      <c r="C3822" s="161" t="s">
        <v>959</v>
      </c>
      <c r="D3822" s="163">
        <v>29647.59</v>
      </c>
    </row>
    <row r="3823" spans="1:4" ht="18" customHeight="1" x14ac:dyDescent="0.3">
      <c r="A3823" s="161" t="s">
        <v>12638</v>
      </c>
      <c r="B3823" s="162" t="s">
        <v>12639</v>
      </c>
      <c r="C3823" s="161" t="s">
        <v>959</v>
      </c>
      <c r="D3823" s="163">
        <v>30782.22</v>
      </c>
    </row>
    <row r="3824" spans="1:4" ht="18" customHeight="1" x14ac:dyDescent="0.3">
      <c r="A3824" s="161" t="s">
        <v>12640</v>
      </c>
      <c r="B3824" s="162" t="s">
        <v>12641</v>
      </c>
      <c r="C3824" s="161" t="s">
        <v>959</v>
      </c>
      <c r="D3824" s="163">
        <v>120.13</v>
      </c>
    </row>
    <row r="3825" spans="1:4" ht="18" customHeight="1" x14ac:dyDescent="0.3">
      <c r="A3825" s="161" t="s">
        <v>12642</v>
      </c>
      <c r="B3825" s="162" t="s">
        <v>12643</v>
      </c>
      <c r="C3825" s="161" t="s">
        <v>959</v>
      </c>
      <c r="D3825" s="163">
        <v>151.75</v>
      </c>
    </row>
    <row r="3826" spans="1:4" ht="18" customHeight="1" x14ac:dyDescent="0.3">
      <c r="A3826" s="161" t="s">
        <v>12644</v>
      </c>
      <c r="B3826" s="162" t="s">
        <v>12645</v>
      </c>
      <c r="C3826" s="161" t="s">
        <v>959</v>
      </c>
      <c r="D3826" s="163">
        <v>64.400000000000006</v>
      </c>
    </row>
    <row r="3827" spans="1:4" ht="18" customHeight="1" x14ac:dyDescent="0.3">
      <c r="A3827" s="161" t="s">
        <v>12646</v>
      </c>
      <c r="B3827" s="162" t="s">
        <v>12647</v>
      </c>
      <c r="C3827" s="161" t="s">
        <v>172</v>
      </c>
      <c r="D3827" s="163">
        <v>11.63</v>
      </c>
    </row>
    <row r="3828" spans="1:4" ht="18" customHeight="1" x14ac:dyDescent="0.3">
      <c r="A3828" s="161" t="s">
        <v>12648</v>
      </c>
      <c r="B3828" s="162" t="s">
        <v>12649</v>
      </c>
      <c r="C3828" s="161" t="s">
        <v>959</v>
      </c>
      <c r="D3828" s="163">
        <v>6414.11</v>
      </c>
    </row>
    <row r="3829" spans="1:4" ht="18" customHeight="1" x14ac:dyDescent="0.3">
      <c r="A3829" s="161" t="s">
        <v>12650</v>
      </c>
      <c r="B3829" s="162" t="s">
        <v>12651</v>
      </c>
      <c r="C3829" s="161" t="s">
        <v>959</v>
      </c>
      <c r="D3829" s="163">
        <v>6711.78</v>
      </c>
    </row>
    <row r="3830" spans="1:4" ht="18" customHeight="1" x14ac:dyDescent="0.3">
      <c r="A3830" s="161" t="s">
        <v>12652</v>
      </c>
      <c r="B3830" s="162" t="s">
        <v>12653</v>
      </c>
      <c r="C3830" s="161" t="s">
        <v>959</v>
      </c>
      <c r="D3830" s="163">
        <v>9400.08</v>
      </c>
    </row>
    <row r="3831" spans="1:4" ht="18" customHeight="1" x14ac:dyDescent="0.3">
      <c r="A3831" s="161" t="s">
        <v>12654</v>
      </c>
      <c r="B3831" s="162" t="s">
        <v>12655</v>
      </c>
      <c r="C3831" s="161" t="s">
        <v>959</v>
      </c>
      <c r="D3831" s="163">
        <v>9845.52</v>
      </c>
    </row>
    <row r="3832" spans="1:4" ht="18" customHeight="1" x14ac:dyDescent="0.3">
      <c r="A3832" s="161" t="s">
        <v>12656</v>
      </c>
      <c r="B3832" s="162" t="s">
        <v>12657</v>
      </c>
      <c r="C3832" s="161" t="s">
        <v>959</v>
      </c>
      <c r="D3832" s="163">
        <v>10380.56</v>
      </c>
    </row>
    <row r="3833" spans="1:4" ht="18" customHeight="1" x14ac:dyDescent="0.3">
      <c r="A3833" s="161" t="s">
        <v>12658</v>
      </c>
      <c r="B3833" s="162" t="s">
        <v>12659</v>
      </c>
      <c r="C3833" s="161" t="s">
        <v>959</v>
      </c>
      <c r="D3833" s="163">
        <v>10865.33</v>
      </c>
    </row>
    <row r="3834" spans="1:4" ht="18" customHeight="1" x14ac:dyDescent="0.3">
      <c r="A3834" s="161" t="s">
        <v>12660</v>
      </c>
      <c r="B3834" s="162" t="s">
        <v>12661</v>
      </c>
      <c r="C3834" s="161" t="s">
        <v>959</v>
      </c>
      <c r="D3834" s="163">
        <v>15246.59</v>
      </c>
    </row>
    <row r="3835" spans="1:4" ht="18" customHeight="1" x14ac:dyDescent="0.3">
      <c r="A3835" s="161" t="s">
        <v>12662</v>
      </c>
      <c r="B3835" s="162" t="s">
        <v>12663</v>
      </c>
      <c r="C3835" s="161" t="s">
        <v>959</v>
      </c>
      <c r="D3835" s="163">
        <v>15979.6</v>
      </c>
    </row>
    <row r="3836" spans="1:4" ht="18" customHeight="1" x14ac:dyDescent="0.3">
      <c r="A3836" s="161" t="s">
        <v>12664</v>
      </c>
      <c r="B3836" s="162" t="s">
        <v>12665</v>
      </c>
      <c r="C3836" s="161" t="s">
        <v>959</v>
      </c>
      <c r="D3836" s="163">
        <v>5657.98</v>
      </c>
    </row>
    <row r="3837" spans="1:4" ht="18" customHeight="1" x14ac:dyDescent="0.3">
      <c r="A3837" s="161" t="s">
        <v>12666</v>
      </c>
      <c r="B3837" s="162" t="s">
        <v>12667</v>
      </c>
      <c r="C3837" s="161" t="s">
        <v>959</v>
      </c>
      <c r="D3837" s="163">
        <v>5939.72</v>
      </c>
    </row>
    <row r="3838" spans="1:4" ht="18" customHeight="1" x14ac:dyDescent="0.3">
      <c r="A3838" s="161" t="s">
        <v>12668</v>
      </c>
      <c r="B3838" s="162" t="s">
        <v>12669</v>
      </c>
      <c r="C3838" s="161" t="s">
        <v>959</v>
      </c>
      <c r="D3838" s="163">
        <v>449.98</v>
      </c>
    </row>
    <row r="3839" spans="1:4" ht="9" customHeight="1" x14ac:dyDescent="0.3">
      <c r="A3839" s="161" t="s">
        <v>12670</v>
      </c>
      <c r="B3839" s="162" t="s">
        <v>12671</v>
      </c>
      <c r="C3839" s="161" t="s">
        <v>172</v>
      </c>
      <c r="D3839" s="163">
        <v>104.39</v>
      </c>
    </row>
    <row r="3840" spans="1:4" ht="9" customHeight="1" x14ac:dyDescent="0.3">
      <c r="A3840" s="161" t="s">
        <v>12672</v>
      </c>
      <c r="B3840" s="162" t="s">
        <v>12673</v>
      </c>
      <c r="C3840" s="161" t="s">
        <v>172</v>
      </c>
      <c r="D3840" s="163">
        <v>107.18</v>
      </c>
    </row>
    <row r="3841" spans="1:4" ht="9" customHeight="1" x14ac:dyDescent="0.3">
      <c r="A3841" s="161" t="s">
        <v>12674</v>
      </c>
      <c r="B3841" s="162" t="s">
        <v>12675</v>
      </c>
      <c r="C3841" s="161" t="s">
        <v>172</v>
      </c>
      <c r="D3841" s="163">
        <v>200.43</v>
      </c>
    </row>
    <row r="3842" spans="1:4" ht="9" customHeight="1" x14ac:dyDescent="0.3">
      <c r="A3842" s="161" t="s">
        <v>12676</v>
      </c>
      <c r="B3842" s="162" t="s">
        <v>12677</v>
      </c>
      <c r="C3842" s="161" t="s">
        <v>172</v>
      </c>
      <c r="D3842" s="163">
        <v>206.01</v>
      </c>
    </row>
    <row r="3843" spans="1:4" ht="18" customHeight="1" x14ac:dyDescent="0.3">
      <c r="A3843" s="161" t="s">
        <v>12678</v>
      </c>
      <c r="B3843" s="162" t="s">
        <v>12679</v>
      </c>
      <c r="C3843" s="161" t="s">
        <v>172</v>
      </c>
      <c r="D3843" s="163">
        <v>104.83</v>
      </c>
    </row>
    <row r="3844" spans="1:4" ht="18" customHeight="1" x14ac:dyDescent="0.3">
      <c r="A3844" s="161" t="s">
        <v>12680</v>
      </c>
      <c r="B3844" s="162" t="s">
        <v>12681</v>
      </c>
      <c r="C3844" s="161" t="s">
        <v>172</v>
      </c>
      <c r="D3844" s="163">
        <v>107.62</v>
      </c>
    </row>
    <row r="3845" spans="1:4" ht="18" customHeight="1" x14ac:dyDescent="0.3">
      <c r="A3845" s="161" t="s">
        <v>12682</v>
      </c>
      <c r="B3845" s="162" t="s">
        <v>12683</v>
      </c>
      <c r="C3845" s="161" t="s">
        <v>172</v>
      </c>
      <c r="D3845" s="163">
        <v>200.49</v>
      </c>
    </row>
    <row r="3846" spans="1:4" ht="18" customHeight="1" x14ac:dyDescent="0.3">
      <c r="A3846" s="161" t="s">
        <v>12684</v>
      </c>
      <c r="B3846" s="162" t="s">
        <v>12685</v>
      </c>
      <c r="C3846" s="161" t="s">
        <v>172</v>
      </c>
      <c r="D3846" s="163">
        <v>206.07</v>
      </c>
    </row>
    <row r="3847" spans="1:4" ht="18" customHeight="1" x14ac:dyDescent="0.3">
      <c r="A3847" s="161" t="s">
        <v>12686</v>
      </c>
      <c r="B3847" s="162" t="s">
        <v>12687</v>
      </c>
      <c r="C3847" s="161" t="s">
        <v>172</v>
      </c>
      <c r="D3847" s="163">
        <v>104.39</v>
      </c>
    </row>
    <row r="3848" spans="1:4" ht="18" customHeight="1" x14ac:dyDescent="0.3">
      <c r="A3848" s="161" t="s">
        <v>12688</v>
      </c>
      <c r="B3848" s="162" t="s">
        <v>12689</v>
      </c>
      <c r="C3848" s="161" t="s">
        <v>172</v>
      </c>
      <c r="D3848" s="163">
        <v>107.18</v>
      </c>
    </row>
    <row r="3849" spans="1:4" ht="18" customHeight="1" x14ac:dyDescent="0.3">
      <c r="A3849" s="161" t="s">
        <v>12690</v>
      </c>
      <c r="B3849" s="162" t="s">
        <v>12691</v>
      </c>
      <c r="C3849" s="161" t="s">
        <v>172</v>
      </c>
      <c r="D3849" s="163">
        <v>200.43</v>
      </c>
    </row>
    <row r="3850" spans="1:4" ht="18" customHeight="1" x14ac:dyDescent="0.3">
      <c r="A3850" s="161" t="s">
        <v>12692</v>
      </c>
      <c r="B3850" s="162" t="s">
        <v>12693</v>
      </c>
      <c r="C3850" s="161" t="s">
        <v>172</v>
      </c>
      <c r="D3850" s="163">
        <v>206.01</v>
      </c>
    </row>
    <row r="3851" spans="1:4" ht="18" customHeight="1" x14ac:dyDescent="0.3">
      <c r="A3851" s="161" t="s">
        <v>12694</v>
      </c>
      <c r="B3851" s="162" t="s">
        <v>12695</v>
      </c>
      <c r="C3851" s="161" t="s">
        <v>172</v>
      </c>
      <c r="D3851" s="163">
        <v>104.83</v>
      </c>
    </row>
    <row r="3852" spans="1:4" ht="18" customHeight="1" x14ac:dyDescent="0.3">
      <c r="A3852" s="161" t="s">
        <v>12696</v>
      </c>
      <c r="B3852" s="162" t="s">
        <v>12697</v>
      </c>
      <c r="C3852" s="161" t="s">
        <v>172</v>
      </c>
      <c r="D3852" s="163">
        <v>107.62</v>
      </c>
    </row>
    <row r="3853" spans="1:4" ht="9" customHeight="1" x14ac:dyDescent="0.3">
      <c r="A3853" s="161" t="s">
        <v>12698</v>
      </c>
      <c r="B3853" s="162" t="s">
        <v>12699</v>
      </c>
      <c r="C3853" s="161" t="s">
        <v>172</v>
      </c>
      <c r="D3853" s="163">
        <v>200.49</v>
      </c>
    </row>
    <row r="3854" spans="1:4" ht="18" customHeight="1" x14ac:dyDescent="0.3">
      <c r="A3854" s="161" t="s">
        <v>12700</v>
      </c>
      <c r="B3854" s="162" t="s">
        <v>12701</v>
      </c>
      <c r="C3854" s="161" t="s">
        <v>172</v>
      </c>
      <c r="D3854" s="163">
        <v>206.07</v>
      </c>
    </row>
    <row r="3855" spans="1:4" ht="18" customHeight="1" x14ac:dyDescent="0.3">
      <c r="A3855" s="161" t="s">
        <v>12702</v>
      </c>
      <c r="B3855" s="162" t="s">
        <v>12703</v>
      </c>
      <c r="C3855" s="161" t="s">
        <v>172</v>
      </c>
      <c r="D3855" s="163">
        <v>0.16</v>
      </c>
    </row>
    <row r="3856" spans="1:4" ht="18" customHeight="1" x14ac:dyDescent="0.3">
      <c r="A3856" s="161" t="s">
        <v>12704</v>
      </c>
      <c r="B3856" s="162" t="s">
        <v>12705</v>
      </c>
      <c r="C3856" s="161" t="s">
        <v>172</v>
      </c>
      <c r="D3856" s="163">
        <v>40.299999999999997</v>
      </c>
    </row>
    <row r="3857" spans="1:4" ht="18" customHeight="1" x14ac:dyDescent="0.3">
      <c r="A3857" s="161" t="s">
        <v>12706</v>
      </c>
      <c r="B3857" s="162" t="s">
        <v>12707</v>
      </c>
      <c r="C3857" s="161" t="s">
        <v>172</v>
      </c>
      <c r="D3857" s="163">
        <v>41.92</v>
      </c>
    </row>
    <row r="3858" spans="1:4" ht="18" customHeight="1" x14ac:dyDescent="0.3">
      <c r="A3858" s="161" t="s">
        <v>12708</v>
      </c>
      <c r="B3858" s="162" t="s">
        <v>12709</v>
      </c>
      <c r="C3858" s="161" t="s">
        <v>172</v>
      </c>
      <c r="D3858" s="163">
        <v>42.99</v>
      </c>
    </row>
    <row r="3859" spans="1:4" ht="18" customHeight="1" x14ac:dyDescent="0.3">
      <c r="A3859" s="161" t="s">
        <v>12710</v>
      </c>
      <c r="B3859" s="162" t="s">
        <v>12711</v>
      </c>
      <c r="C3859" s="161" t="s">
        <v>172</v>
      </c>
      <c r="D3859" s="163">
        <v>43.9</v>
      </c>
    </row>
    <row r="3860" spans="1:4" ht="18" customHeight="1" x14ac:dyDescent="0.3">
      <c r="A3860" s="161" t="s">
        <v>12712</v>
      </c>
      <c r="B3860" s="162" t="s">
        <v>12713</v>
      </c>
      <c r="C3860" s="161" t="s">
        <v>172</v>
      </c>
      <c r="D3860" s="163">
        <v>0.1</v>
      </c>
    </row>
    <row r="3861" spans="1:4" ht="18" customHeight="1" x14ac:dyDescent="0.3">
      <c r="A3861" s="161" t="s">
        <v>12714</v>
      </c>
      <c r="B3861" s="162" t="s">
        <v>12715</v>
      </c>
      <c r="C3861" s="161" t="s">
        <v>2576</v>
      </c>
      <c r="D3861" s="163">
        <v>1664.32</v>
      </c>
    </row>
    <row r="3862" spans="1:4" ht="18" customHeight="1" x14ac:dyDescent="0.3">
      <c r="A3862" s="161" t="s">
        <v>12716</v>
      </c>
      <c r="B3862" s="162" t="s">
        <v>12717</v>
      </c>
      <c r="C3862" s="161" t="s">
        <v>2576</v>
      </c>
      <c r="D3862" s="163">
        <v>2077.7399999999998</v>
      </c>
    </row>
    <row r="3863" spans="1:4" ht="18" customHeight="1" x14ac:dyDescent="0.3">
      <c r="A3863" s="161" t="s">
        <v>12718</v>
      </c>
      <c r="B3863" s="162" t="s">
        <v>12719</v>
      </c>
      <c r="C3863" s="161" t="s">
        <v>2576</v>
      </c>
      <c r="D3863" s="163">
        <v>2451.69</v>
      </c>
    </row>
    <row r="3864" spans="1:4" ht="18" customHeight="1" x14ac:dyDescent="0.3">
      <c r="A3864" s="161" t="s">
        <v>12720</v>
      </c>
      <c r="B3864" s="162" t="s">
        <v>12721</v>
      </c>
      <c r="C3864" s="161" t="s">
        <v>2576</v>
      </c>
      <c r="D3864" s="163">
        <v>2321.7800000000002</v>
      </c>
    </row>
    <row r="3865" spans="1:4" ht="18" customHeight="1" x14ac:dyDescent="0.3">
      <c r="A3865" s="161" t="s">
        <v>12722</v>
      </c>
      <c r="B3865" s="162" t="s">
        <v>12723</v>
      </c>
      <c r="C3865" s="161" t="s">
        <v>172</v>
      </c>
      <c r="D3865" s="163">
        <v>407.6</v>
      </c>
    </row>
    <row r="3866" spans="1:4" ht="18" customHeight="1" x14ac:dyDescent="0.3">
      <c r="A3866" s="161" t="s">
        <v>12724</v>
      </c>
      <c r="B3866" s="162" t="s">
        <v>12725</v>
      </c>
      <c r="C3866" s="161" t="s">
        <v>172</v>
      </c>
      <c r="D3866" s="163">
        <v>307.99</v>
      </c>
    </row>
    <row r="3867" spans="1:4" ht="18" customHeight="1" x14ac:dyDescent="0.3">
      <c r="A3867" s="161" t="s">
        <v>12726</v>
      </c>
      <c r="B3867" s="162" t="s">
        <v>12727</v>
      </c>
      <c r="C3867" s="161" t="s">
        <v>172</v>
      </c>
      <c r="D3867" s="163">
        <v>567.53</v>
      </c>
    </row>
    <row r="3868" spans="1:4" ht="18" customHeight="1" x14ac:dyDescent="0.3">
      <c r="A3868" s="161" t="s">
        <v>12728</v>
      </c>
      <c r="B3868" s="162" t="s">
        <v>12729</v>
      </c>
      <c r="C3868" s="161" t="s">
        <v>172</v>
      </c>
      <c r="D3868" s="163">
        <v>1066.82</v>
      </c>
    </row>
    <row r="3869" spans="1:4" ht="18" customHeight="1" x14ac:dyDescent="0.3">
      <c r="A3869" s="161" t="s">
        <v>12730</v>
      </c>
      <c r="B3869" s="162" t="s">
        <v>12731</v>
      </c>
      <c r="C3869" s="161" t="s">
        <v>172</v>
      </c>
      <c r="D3869" s="163">
        <v>760.31</v>
      </c>
    </row>
    <row r="3870" spans="1:4" ht="9" customHeight="1" x14ac:dyDescent="0.3">
      <c r="A3870" s="161" t="s">
        <v>12732</v>
      </c>
      <c r="B3870" s="162" t="s">
        <v>12733</v>
      </c>
      <c r="C3870" s="161" t="s">
        <v>959</v>
      </c>
      <c r="D3870" s="163">
        <v>701746.57</v>
      </c>
    </row>
    <row r="3871" spans="1:4" ht="9" customHeight="1" x14ac:dyDescent="0.3">
      <c r="A3871" s="161" t="s">
        <v>12734</v>
      </c>
      <c r="B3871" s="162" t="s">
        <v>12735</v>
      </c>
      <c r="C3871" s="161" t="s">
        <v>959</v>
      </c>
      <c r="D3871" s="163">
        <v>694113.86</v>
      </c>
    </row>
    <row r="3872" spans="1:4" ht="9" customHeight="1" x14ac:dyDescent="0.3">
      <c r="A3872" s="161" t="s">
        <v>12736</v>
      </c>
      <c r="B3872" s="162" t="s">
        <v>12737</v>
      </c>
      <c r="C3872" s="161" t="s">
        <v>959</v>
      </c>
      <c r="D3872" s="163">
        <v>736687.5</v>
      </c>
    </row>
    <row r="3873" spans="1:4" ht="9" customHeight="1" x14ac:dyDescent="0.3">
      <c r="A3873" s="161" t="s">
        <v>12738</v>
      </c>
      <c r="B3873" s="162" t="s">
        <v>12739</v>
      </c>
      <c r="C3873" s="161" t="s">
        <v>959</v>
      </c>
      <c r="D3873" s="163">
        <v>728673.77</v>
      </c>
    </row>
    <row r="3874" spans="1:4" ht="9" customHeight="1" x14ac:dyDescent="0.3">
      <c r="A3874" s="161" t="s">
        <v>12740</v>
      </c>
      <c r="B3874" s="162" t="s">
        <v>12741</v>
      </c>
      <c r="C3874" s="161" t="s">
        <v>959</v>
      </c>
      <c r="D3874" s="163">
        <v>530958.57999999996</v>
      </c>
    </row>
    <row r="3875" spans="1:4" ht="9" customHeight="1" x14ac:dyDescent="0.3">
      <c r="A3875" s="161" t="s">
        <v>12742</v>
      </c>
      <c r="B3875" s="162" t="s">
        <v>12743</v>
      </c>
      <c r="C3875" s="161" t="s">
        <v>959</v>
      </c>
      <c r="D3875" s="163">
        <v>525517.25</v>
      </c>
    </row>
    <row r="3876" spans="1:4" ht="18" customHeight="1" x14ac:dyDescent="0.3">
      <c r="A3876" s="161" t="s">
        <v>12744</v>
      </c>
      <c r="B3876" s="162" t="s">
        <v>12745</v>
      </c>
      <c r="C3876" s="161" t="s">
        <v>959</v>
      </c>
      <c r="D3876" s="163">
        <v>557395.98</v>
      </c>
    </row>
    <row r="3877" spans="1:4" ht="18" customHeight="1" x14ac:dyDescent="0.3">
      <c r="A3877" s="161" t="s">
        <v>12746</v>
      </c>
      <c r="B3877" s="162" t="s">
        <v>12747</v>
      </c>
      <c r="C3877" s="161" t="s">
        <v>959</v>
      </c>
      <c r="D3877" s="163">
        <v>551682.72</v>
      </c>
    </row>
    <row r="3878" spans="1:4" ht="18" customHeight="1" x14ac:dyDescent="0.3">
      <c r="A3878" s="161" t="s">
        <v>12748</v>
      </c>
      <c r="B3878" s="162" t="s">
        <v>12749</v>
      </c>
      <c r="C3878" s="161" t="s">
        <v>959</v>
      </c>
      <c r="D3878" s="163">
        <v>968351.04</v>
      </c>
    </row>
    <row r="3879" spans="1:4" ht="18" customHeight="1" x14ac:dyDescent="0.3">
      <c r="A3879" s="161" t="s">
        <v>12750</v>
      </c>
      <c r="B3879" s="162" t="s">
        <v>12751</v>
      </c>
      <c r="C3879" s="161" t="s">
        <v>959</v>
      </c>
      <c r="D3879" s="163">
        <v>960714.51</v>
      </c>
    </row>
    <row r="3880" spans="1:4" ht="9" customHeight="1" x14ac:dyDescent="0.3">
      <c r="A3880" s="161" t="s">
        <v>12752</v>
      </c>
      <c r="B3880" s="162" t="s">
        <v>12753</v>
      </c>
      <c r="C3880" s="161" t="s">
        <v>959</v>
      </c>
      <c r="D3880" s="163">
        <v>1016566.23</v>
      </c>
    </row>
    <row r="3881" spans="1:4" ht="9" customHeight="1" x14ac:dyDescent="0.3">
      <c r="A3881" s="161" t="s">
        <v>12754</v>
      </c>
      <c r="B3881" s="162" t="s">
        <v>12755</v>
      </c>
      <c r="C3881" s="161" t="s">
        <v>959</v>
      </c>
      <c r="D3881" s="163">
        <v>1008548.47</v>
      </c>
    </row>
    <row r="3882" spans="1:4" ht="9" customHeight="1" x14ac:dyDescent="0.3">
      <c r="A3882" s="161" t="s">
        <v>12756</v>
      </c>
      <c r="B3882" s="162" t="s">
        <v>12757</v>
      </c>
      <c r="C3882" s="161" t="s">
        <v>172</v>
      </c>
      <c r="D3882" s="163">
        <v>843.33</v>
      </c>
    </row>
    <row r="3883" spans="1:4" ht="9" customHeight="1" x14ac:dyDescent="0.3">
      <c r="A3883" s="161" t="s">
        <v>12758</v>
      </c>
      <c r="B3883" s="162" t="s">
        <v>12759</v>
      </c>
      <c r="C3883" s="161" t="s">
        <v>172</v>
      </c>
      <c r="D3883" s="163">
        <v>988.57</v>
      </c>
    </row>
    <row r="3884" spans="1:4" ht="9" customHeight="1" x14ac:dyDescent="0.3">
      <c r="A3884" s="161" t="s">
        <v>12760</v>
      </c>
      <c r="B3884" s="162" t="s">
        <v>12761</v>
      </c>
      <c r="C3884" s="161" t="s">
        <v>172</v>
      </c>
      <c r="D3884" s="163">
        <v>1004.5</v>
      </c>
    </row>
    <row r="3885" spans="1:4" ht="18" customHeight="1" x14ac:dyDescent="0.3">
      <c r="A3885" s="161" t="s">
        <v>12762</v>
      </c>
      <c r="B3885" s="162" t="s">
        <v>12763</v>
      </c>
      <c r="C3885" s="161" t="s">
        <v>172</v>
      </c>
      <c r="D3885" s="163">
        <v>1009.62</v>
      </c>
    </row>
    <row r="3886" spans="1:4" ht="18" customHeight="1" x14ac:dyDescent="0.3">
      <c r="A3886" s="161" t="s">
        <v>12764</v>
      </c>
      <c r="B3886" s="162" t="s">
        <v>12765</v>
      </c>
      <c r="C3886" s="161" t="s">
        <v>172</v>
      </c>
      <c r="D3886" s="163">
        <v>483.39</v>
      </c>
    </row>
    <row r="3887" spans="1:4" ht="18" customHeight="1" x14ac:dyDescent="0.3">
      <c r="A3887" s="161" t="s">
        <v>12766</v>
      </c>
      <c r="B3887" s="162" t="s">
        <v>12767</v>
      </c>
      <c r="C3887" s="161" t="s">
        <v>959</v>
      </c>
      <c r="D3887" s="163">
        <v>783137.55</v>
      </c>
    </row>
    <row r="3888" spans="1:4" ht="18" customHeight="1" x14ac:dyDescent="0.3">
      <c r="A3888" s="161" t="s">
        <v>12768</v>
      </c>
      <c r="B3888" s="162" t="s">
        <v>12769</v>
      </c>
      <c r="C3888" s="161" t="s">
        <v>959</v>
      </c>
      <c r="D3888" s="163">
        <v>822130.95</v>
      </c>
    </row>
    <row r="3889" spans="1:4" ht="18" customHeight="1" x14ac:dyDescent="0.3">
      <c r="A3889" s="161" t="s">
        <v>12770</v>
      </c>
      <c r="B3889" s="162" t="s">
        <v>12771</v>
      </c>
      <c r="C3889" s="161" t="s">
        <v>172</v>
      </c>
      <c r="D3889" s="163">
        <v>296.24</v>
      </c>
    </row>
    <row r="3890" spans="1:4" ht="18" customHeight="1" x14ac:dyDescent="0.3">
      <c r="A3890" s="161" t="s">
        <v>12772</v>
      </c>
      <c r="B3890" s="162" t="s">
        <v>12773</v>
      </c>
      <c r="C3890" s="161" t="s">
        <v>959</v>
      </c>
      <c r="D3890" s="163">
        <v>476330.22</v>
      </c>
    </row>
    <row r="3891" spans="1:4" ht="18" customHeight="1" x14ac:dyDescent="0.3">
      <c r="A3891" s="161" t="s">
        <v>12774</v>
      </c>
      <c r="B3891" s="162" t="s">
        <v>12775</v>
      </c>
      <c r="C3891" s="161" t="s">
        <v>959</v>
      </c>
      <c r="D3891" s="163">
        <v>500047.67</v>
      </c>
    </row>
    <row r="3892" spans="1:4" ht="18" customHeight="1" x14ac:dyDescent="0.3">
      <c r="A3892" s="161" t="s">
        <v>12776</v>
      </c>
      <c r="B3892" s="162" t="s">
        <v>12777</v>
      </c>
      <c r="C3892" s="161" t="s">
        <v>5571</v>
      </c>
      <c r="D3892" s="163">
        <v>170.29</v>
      </c>
    </row>
    <row r="3893" spans="1:4" ht="18" customHeight="1" x14ac:dyDescent="0.3">
      <c r="A3893" s="161" t="s">
        <v>12778</v>
      </c>
      <c r="B3893" s="162" t="s">
        <v>12779</v>
      </c>
      <c r="C3893" s="161" t="s">
        <v>172</v>
      </c>
      <c r="D3893" s="163">
        <v>91489.48</v>
      </c>
    </row>
    <row r="3894" spans="1:4" ht="18" customHeight="1" x14ac:dyDescent="0.3">
      <c r="A3894" s="161" t="s">
        <v>12780</v>
      </c>
      <c r="B3894" s="162" t="s">
        <v>12781</v>
      </c>
      <c r="C3894" s="161" t="s">
        <v>959</v>
      </c>
      <c r="D3894" s="163">
        <v>180.6</v>
      </c>
    </row>
    <row r="3895" spans="1:4" ht="18" customHeight="1" x14ac:dyDescent="0.3">
      <c r="A3895" s="161" t="s">
        <v>12782</v>
      </c>
      <c r="B3895" s="162" t="s">
        <v>12783</v>
      </c>
      <c r="C3895" s="161" t="s">
        <v>959</v>
      </c>
      <c r="D3895" s="163">
        <v>1395.98</v>
      </c>
    </row>
    <row r="3896" spans="1:4" ht="18" customHeight="1" x14ac:dyDescent="0.3">
      <c r="A3896" s="161" t="s">
        <v>12784</v>
      </c>
      <c r="B3896" s="162" t="s">
        <v>12785</v>
      </c>
      <c r="C3896" s="161" t="s">
        <v>959</v>
      </c>
      <c r="D3896" s="163">
        <v>1543.69</v>
      </c>
    </row>
    <row r="3897" spans="1:4" ht="18" customHeight="1" x14ac:dyDescent="0.3">
      <c r="A3897" s="161" t="s">
        <v>12786</v>
      </c>
      <c r="B3897" s="162" t="s">
        <v>12787</v>
      </c>
      <c r="C3897" s="161" t="s">
        <v>172</v>
      </c>
      <c r="D3897" s="163">
        <v>1442.02</v>
      </c>
    </row>
    <row r="3898" spans="1:4" ht="18" customHeight="1" x14ac:dyDescent="0.3">
      <c r="A3898" s="161" t="s">
        <v>12788</v>
      </c>
      <c r="B3898" s="162" t="s">
        <v>12789</v>
      </c>
      <c r="C3898" s="161" t="s">
        <v>172</v>
      </c>
      <c r="D3898" s="163">
        <v>1451.93</v>
      </c>
    </row>
    <row r="3899" spans="1:4" ht="18" customHeight="1" x14ac:dyDescent="0.3">
      <c r="A3899" s="161" t="s">
        <v>12790</v>
      </c>
      <c r="B3899" s="162" t="s">
        <v>12791</v>
      </c>
      <c r="C3899" s="161" t="s">
        <v>172</v>
      </c>
      <c r="D3899" s="163">
        <v>1533.65</v>
      </c>
    </row>
    <row r="3900" spans="1:4" ht="18" customHeight="1" x14ac:dyDescent="0.3">
      <c r="A3900" s="161" t="s">
        <v>12792</v>
      </c>
      <c r="B3900" s="162" t="s">
        <v>12793</v>
      </c>
      <c r="C3900" s="161" t="s">
        <v>172</v>
      </c>
      <c r="D3900" s="163">
        <v>1467.66</v>
      </c>
    </row>
    <row r="3901" spans="1:4" ht="9" customHeight="1" x14ac:dyDescent="0.3">
      <c r="A3901" s="161" t="s">
        <v>12794</v>
      </c>
      <c r="B3901" s="162" t="s">
        <v>12795</v>
      </c>
      <c r="C3901" s="161" t="s">
        <v>172</v>
      </c>
      <c r="D3901" s="163">
        <v>254.97</v>
      </c>
    </row>
    <row r="3902" spans="1:4" ht="9" customHeight="1" x14ac:dyDescent="0.3">
      <c r="A3902" s="161" t="s">
        <v>12796</v>
      </c>
      <c r="B3902" s="162" t="s">
        <v>12797</v>
      </c>
      <c r="C3902" s="161" t="s">
        <v>172</v>
      </c>
      <c r="D3902" s="163">
        <v>208.49</v>
      </c>
    </row>
    <row r="3903" spans="1:4" ht="9" customHeight="1" x14ac:dyDescent="0.3">
      <c r="A3903" s="161" t="s">
        <v>12798</v>
      </c>
      <c r="B3903" s="162" t="s">
        <v>12799</v>
      </c>
      <c r="C3903" s="161" t="s">
        <v>172</v>
      </c>
      <c r="D3903" s="163">
        <v>213.96</v>
      </c>
    </row>
    <row r="3904" spans="1:4" ht="9" customHeight="1" x14ac:dyDescent="0.3">
      <c r="A3904" s="161" t="s">
        <v>12800</v>
      </c>
      <c r="B3904" s="162" t="s">
        <v>12801</v>
      </c>
      <c r="C3904" s="161" t="s">
        <v>959</v>
      </c>
      <c r="D3904" s="163">
        <v>1734563.23</v>
      </c>
    </row>
    <row r="3905" spans="1:4" ht="9" customHeight="1" x14ac:dyDescent="0.3">
      <c r="A3905" s="161" t="s">
        <v>12802</v>
      </c>
      <c r="B3905" s="162" t="s">
        <v>12803</v>
      </c>
      <c r="C3905" s="161" t="s">
        <v>959</v>
      </c>
      <c r="D3905" s="163">
        <v>1741648.59</v>
      </c>
    </row>
    <row r="3906" spans="1:4" ht="9" customHeight="1" x14ac:dyDescent="0.3">
      <c r="A3906" s="161" t="s">
        <v>12804</v>
      </c>
      <c r="B3906" s="162" t="s">
        <v>12805</v>
      </c>
      <c r="C3906" s="161" t="s">
        <v>959</v>
      </c>
      <c r="D3906" s="163">
        <v>2602019.48</v>
      </c>
    </row>
    <row r="3907" spans="1:4" ht="9" customHeight="1" x14ac:dyDescent="0.3">
      <c r="A3907" s="161" t="s">
        <v>12806</v>
      </c>
      <c r="B3907" s="162" t="s">
        <v>12807</v>
      </c>
      <c r="C3907" s="161" t="s">
        <v>959</v>
      </c>
      <c r="D3907" s="163">
        <v>2612647.52</v>
      </c>
    </row>
    <row r="3908" spans="1:4" ht="9" customHeight="1" x14ac:dyDescent="0.3">
      <c r="A3908" s="161" t="s">
        <v>12808</v>
      </c>
      <c r="B3908" s="162" t="s">
        <v>12809</v>
      </c>
      <c r="C3908" s="161" t="s">
        <v>959</v>
      </c>
      <c r="D3908" s="163">
        <v>2050374.9</v>
      </c>
    </row>
    <row r="3909" spans="1:4" ht="9" customHeight="1" x14ac:dyDescent="0.3">
      <c r="A3909" s="161" t="s">
        <v>12810</v>
      </c>
      <c r="B3909" s="162" t="s">
        <v>12811</v>
      </c>
      <c r="C3909" s="161" t="s">
        <v>959</v>
      </c>
      <c r="D3909" s="163">
        <v>2072953.22</v>
      </c>
    </row>
    <row r="3910" spans="1:4" ht="9" customHeight="1" x14ac:dyDescent="0.3">
      <c r="A3910" s="161" t="s">
        <v>12812</v>
      </c>
      <c r="B3910" s="162" t="s">
        <v>12813</v>
      </c>
      <c r="C3910" s="161" t="s">
        <v>959</v>
      </c>
      <c r="D3910" s="163">
        <v>3075565.11</v>
      </c>
    </row>
    <row r="3911" spans="1:4" ht="9" customHeight="1" x14ac:dyDescent="0.3">
      <c r="A3911" s="161" t="s">
        <v>12814</v>
      </c>
      <c r="B3911" s="162" t="s">
        <v>12815</v>
      </c>
      <c r="C3911" s="161" t="s">
        <v>959</v>
      </c>
      <c r="D3911" s="163">
        <v>3109432.76</v>
      </c>
    </row>
    <row r="3912" spans="1:4" ht="9" customHeight="1" x14ac:dyDescent="0.3">
      <c r="A3912" s="161" t="s">
        <v>12816</v>
      </c>
      <c r="B3912" s="162" t="s">
        <v>12817</v>
      </c>
      <c r="C3912" s="161" t="s">
        <v>172</v>
      </c>
      <c r="D3912" s="163">
        <v>88339.88</v>
      </c>
    </row>
    <row r="3913" spans="1:4" ht="9" customHeight="1" x14ac:dyDescent="0.3">
      <c r="A3913" s="161" t="s">
        <v>12818</v>
      </c>
      <c r="B3913" s="162" t="s">
        <v>12819</v>
      </c>
      <c r="C3913" s="161" t="s">
        <v>959</v>
      </c>
      <c r="D3913" s="163">
        <v>1633468.62</v>
      </c>
    </row>
    <row r="3914" spans="1:4" ht="9" customHeight="1" x14ac:dyDescent="0.3">
      <c r="A3914" s="161" t="s">
        <v>12820</v>
      </c>
      <c r="B3914" s="162" t="s">
        <v>12821</v>
      </c>
      <c r="C3914" s="161" t="s">
        <v>959</v>
      </c>
      <c r="D3914" s="163">
        <v>2450112.2799999998</v>
      </c>
    </row>
    <row r="3915" spans="1:4" ht="9" customHeight="1" x14ac:dyDescent="0.3">
      <c r="A3915" s="161" t="s">
        <v>12822</v>
      </c>
      <c r="B3915" s="162" t="s">
        <v>12823</v>
      </c>
      <c r="C3915" s="161" t="s">
        <v>959</v>
      </c>
      <c r="D3915" s="163">
        <v>2460731.7799999998</v>
      </c>
    </row>
    <row r="3916" spans="1:4" ht="18" customHeight="1" x14ac:dyDescent="0.3">
      <c r="A3916" s="161" t="s">
        <v>12824</v>
      </c>
      <c r="B3916" s="162" t="s">
        <v>12825</v>
      </c>
      <c r="C3916" s="161" t="s">
        <v>959</v>
      </c>
      <c r="D3916" s="163">
        <v>2089863.16</v>
      </c>
    </row>
    <row r="3917" spans="1:4" ht="18" customHeight="1" x14ac:dyDescent="0.3">
      <c r="A3917" s="161" t="s">
        <v>12826</v>
      </c>
      <c r="B3917" s="162" t="s">
        <v>12827</v>
      </c>
      <c r="C3917" s="161" t="s">
        <v>959</v>
      </c>
      <c r="D3917" s="163">
        <v>1947678.88</v>
      </c>
    </row>
    <row r="3918" spans="1:4" ht="18" customHeight="1" x14ac:dyDescent="0.3">
      <c r="A3918" s="161" t="s">
        <v>12828</v>
      </c>
      <c r="B3918" s="162" t="s">
        <v>12829</v>
      </c>
      <c r="C3918" s="161" t="s">
        <v>959</v>
      </c>
      <c r="D3918" s="163">
        <v>2119969.29</v>
      </c>
    </row>
    <row r="3919" spans="1:4" ht="18" customHeight="1" x14ac:dyDescent="0.3">
      <c r="A3919" s="161" t="s">
        <v>12830</v>
      </c>
      <c r="B3919" s="162" t="s">
        <v>12831</v>
      </c>
      <c r="C3919" s="161" t="s">
        <v>959</v>
      </c>
      <c r="D3919" s="163">
        <v>1970705.47</v>
      </c>
    </row>
    <row r="3920" spans="1:4" ht="18" customHeight="1" x14ac:dyDescent="0.3">
      <c r="A3920" s="161" t="s">
        <v>12832</v>
      </c>
      <c r="B3920" s="162" t="s">
        <v>12833</v>
      </c>
      <c r="C3920" s="161" t="s">
        <v>959</v>
      </c>
      <c r="D3920" s="163">
        <v>3135547.1</v>
      </c>
    </row>
    <row r="3921" spans="1:4" ht="18" customHeight="1" x14ac:dyDescent="0.3">
      <c r="A3921" s="161" t="s">
        <v>12834</v>
      </c>
      <c r="B3921" s="162" t="s">
        <v>12835</v>
      </c>
      <c r="C3921" s="161" t="s">
        <v>959</v>
      </c>
      <c r="D3921" s="163">
        <v>3180748.76</v>
      </c>
    </row>
    <row r="3922" spans="1:4" ht="18" customHeight="1" x14ac:dyDescent="0.3">
      <c r="A3922" s="161" t="s">
        <v>12836</v>
      </c>
      <c r="B3922" s="162" t="s">
        <v>12837</v>
      </c>
      <c r="C3922" s="161" t="s">
        <v>172</v>
      </c>
      <c r="D3922" s="163">
        <v>176934.74</v>
      </c>
    </row>
    <row r="3923" spans="1:4" ht="18" customHeight="1" x14ac:dyDescent="0.3">
      <c r="A3923" s="161" t="s">
        <v>12838</v>
      </c>
      <c r="B3923" s="162" t="s">
        <v>12839</v>
      </c>
      <c r="C3923" s="161" t="s">
        <v>959</v>
      </c>
      <c r="D3923" s="163">
        <v>1628212.69</v>
      </c>
    </row>
    <row r="3924" spans="1:4" ht="18" customHeight="1" x14ac:dyDescent="0.3">
      <c r="A3924" s="161" t="s">
        <v>12840</v>
      </c>
      <c r="B3924" s="162" t="s">
        <v>12841</v>
      </c>
      <c r="C3924" s="161" t="s">
        <v>959</v>
      </c>
      <c r="D3924" s="163">
        <v>1635292.58</v>
      </c>
    </row>
    <row r="3925" spans="1:4" ht="18" customHeight="1" x14ac:dyDescent="0.3">
      <c r="A3925" s="161" t="s">
        <v>12842</v>
      </c>
      <c r="B3925" s="162" t="s">
        <v>12843</v>
      </c>
      <c r="C3925" s="161" t="s">
        <v>959</v>
      </c>
      <c r="D3925" s="163">
        <v>2442229.63</v>
      </c>
    </row>
    <row r="3926" spans="1:4" ht="18" customHeight="1" x14ac:dyDescent="0.3">
      <c r="A3926" s="161" t="s">
        <v>12844</v>
      </c>
      <c r="B3926" s="162" t="s">
        <v>12845</v>
      </c>
      <c r="C3926" s="161" t="s">
        <v>959</v>
      </c>
      <c r="D3926" s="163">
        <v>2452849.46</v>
      </c>
    </row>
    <row r="3927" spans="1:4" ht="18" customHeight="1" x14ac:dyDescent="0.3">
      <c r="A3927" s="161" t="s">
        <v>12846</v>
      </c>
      <c r="B3927" s="162" t="s">
        <v>12847</v>
      </c>
      <c r="C3927" s="161" t="s">
        <v>959</v>
      </c>
      <c r="D3927" s="163">
        <v>2084671.24</v>
      </c>
    </row>
    <row r="3928" spans="1:4" ht="18" customHeight="1" x14ac:dyDescent="0.3">
      <c r="A3928" s="161" t="s">
        <v>12848</v>
      </c>
      <c r="B3928" s="162" t="s">
        <v>12849</v>
      </c>
      <c r="C3928" s="161" t="s">
        <v>959</v>
      </c>
      <c r="D3928" s="163">
        <v>1942486.96</v>
      </c>
    </row>
    <row r="3929" spans="1:4" ht="18" customHeight="1" x14ac:dyDescent="0.3">
      <c r="A3929" s="161" t="s">
        <v>12850</v>
      </c>
      <c r="B3929" s="162" t="s">
        <v>12851</v>
      </c>
      <c r="C3929" s="161" t="s">
        <v>959</v>
      </c>
      <c r="D3929" s="163">
        <v>2114777.37</v>
      </c>
    </row>
    <row r="3930" spans="1:4" ht="18" customHeight="1" x14ac:dyDescent="0.3">
      <c r="A3930" s="161" t="s">
        <v>12852</v>
      </c>
      <c r="B3930" s="162" t="s">
        <v>12853</v>
      </c>
      <c r="C3930" s="161" t="s">
        <v>959</v>
      </c>
      <c r="D3930" s="163">
        <v>1965513.56</v>
      </c>
    </row>
    <row r="3931" spans="1:4" ht="18" customHeight="1" x14ac:dyDescent="0.3">
      <c r="A3931" s="161" t="s">
        <v>12854</v>
      </c>
      <c r="B3931" s="162" t="s">
        <v>12855</v>
      </c>
      <c r="C3931" s="161" t="s">
        <v>959</v>
      </c>
      <c r="D3931" s="163">
        <v>3127760.56</v>
      </c>
    </row>
    <row r="3932" spans="1:4" ht="18" customHeight="1" x14ac:dyDescent="0.3">
      <c r="A3932" s="161" t="s">
        <v>12856</v>
      </c>
      <c r="B3932" s="162" t="s">
        <v>12857</v>
      </c>
      <c r="C3932" s="161" t="s">
        <v>959</v>
      </c>
      <c r="D3932" s="163">
        <v>3172962.22</v>
      </c>
    </row>
    <row r="3933" spans="1:4" ht="18" customHeight="1" x14ac:dyDescent="0.3">
      <c r="A3933" s="161" t="s">
        <v>12858</v>
      </c>
      <c r="B3933" s="162" t="s">
        <v>12859</v>
      </c>
      <c r="C3933" s="161" t="s">
        <v>959</v>
      </c>
      <c r="D3933" s="163">
        <v>2148482.4900000002</v>
      </c>
    </row>
    <row r="3934" spans="1:4" ht="18" customHeight="1" x14ac:dyDescent="0.3">
      <c r="A3934" s="161" t="s">
        <v>12860</v>
      </c>
      <c r="B3934" s="162" t="s">
        <v>12861</v>
      </c>
      <c r="C3934" s="161" t="s">
        <v>959</v>
      </c>
      <c r="D3934" s="163">
        <v>2155335.1800000002</v>
      </c>
    </row>
    <row r="3935" spans="1:4" ht="18" customHeight="1" x14ac:dyDescent="0.3">
      <c r="A3935" s="161" t="s">
        <v>12862</v>
      </c>
      <c r="B3935" s="162" t="s">
        <v>12863</v>
      </c>
      <c r="C3935" s="161" t="s">
        <v>959</v>
      </c>
      <c r="D3935" s="163">
        <v>3220771.81</v>
      </c>
    </row>
    <row r="3936" spans="1:4" ht="18" customHeight="1" x14ac:dyDescent="0.3">
      <c r="A3936" s="161" t="s">
        <v>12864</v>
      </c>
      <c r="B3936" s="162" t="s">
        <v>12865</v>
      </c>
      <c r="C3936" s="161" t="s">
        <v>959</v>
      </c>
      <c r="D3936" s="163">
        <v>3233700.93</v>
      </c>
    </row>
    <row r="3937" spans="1:4" ht="18" customHeight="1" x14ac:dyDescent="0.3">
      <c r="A3937" s="161" t="s">
        <v>12866</v>
      </c>
      <c r="B3937" s="162" t="s">
        <v>12867</v>
      </c>
      <c r="C3937" s="161" t="s">
        <v>959</v>
      </c>
      <c r="D3937" s="163">
        <v>2706103.34</v>
      </c>
    </row>
    <row r="3938" spans="1:4" ht="18" customHeight="1" x14ac:dyDescent="0.3">
      <c r="A3938" s="161" t="s">
        <v>12868</v>
      </c>
      <c r="B3938" s="162" t="s">
        <v>12869</v>
      </c>
      <c r="C3938" s="161" t="s">
        <v>959</v>
      </c>
      <c r="D3938" s="163">
        <v>2741044.75</v>
      </c>
    </row>
    <row r="3939" spans="1:4" ht="18" customHeight="1" x14ac:dyDescent="0.3">
      <c r="A3939" s="161" t="s">
        <v>12870</v>
      </c>
      <c r="B3939" s="162" t="s">
        <v>12871</v>
      </c>
      <c r="C3939" s="161" t="s">
        <v>959</v>
      </c>
      <c r="D3939" s="163">
        <v>4059157.87</v>
      </c>
    </row>
    <row r="3940" spans="1:4" ht="18" customHeight="1" x14ac:dyDescent="0.3">
      <c r="A3940" s="161" t="s">
        <v>12872</v>
      </c>
      <c r="B3940" s="162" t="s">
        <v>12873</v>
      </c>
      <c r="C3940" s="161" t="s">
        <v>959</v>
      </c>
      <c r="D3940" s="163">
        <v>4111570.28</v>
      </c>
    </row>
    <row r="3941" spans="1:4" ht="18" customHeight="1" x14ac:dyDescent="0.3">
      <c r="A3941" s="161" t="s">
        <v>12874</v>
      </c>
      <c r="B3941" s="162" t="s">
        <v>12875</v>
      </c>
      <c r="C3941" s="161" t="s">
        <v>172</v>
      </c>
      <c r="D3941" s="163">
        <v>111971.46</v>
      </c>
    </row>
    <row r="3942" spans="1:4" ht="18" customHeight="1" x14ac:dyDescent="0.3">
      <c r="A3942" s="161" t="s">
        <v>12876</v>
      </c>
      <c r="B3942" s="162" t="s">
        <v>12877</v>
      </c>
      <c r="C3942" s="161" t="s">
        <v>959</v>
      </c>
      <c r="D3942" s="163">
        <v>2029206.16</v>
      </c>
    </row>
    <row r="3943" spans="1:4" ht="18" customHeight="1" x14ac:dyDescent="0.3">
      <c r="A3943" s="161" t="s">
        <v>12878</v>
      </c>
      <c r="B3943" s="162" t="s">
        <v>12879</v>
      </c>
      <c r="C3943" s="161" t="s">
        <v>959</v>
      </c>
      <c r="D3943" s="163">
        <v>2036285.95</v>
      </c>
    </row>
    <row r="3944" spans="1:4" ht="18" customHeight="1" x14ac:dyDescent="0.3">
      <c r="A3944" s="161" t="s">
        <v>12880</v>
      </c>
      <c r="B3944" s="162" t="s">
        <v>12881</v>
      </c>
      <c r="C3944" s="161" t="s">
        <v>959</v>
      </c>
      <c r="D3944" s="163">
        <v>3043718.47</v>
      </c>
    </row>
    <row r="3945" spans="1:4" ht="18" customHeight="1" x14ac:dyDescent="0.3">
      <c r="A3945" s="161" t="s">
        <v>12882</v>
      </c>
      <c r="B3945" s="162" t="s">
        <v>12883</v>
      </c>
      <c r="C3945" s="161" t="s">
        <v>959</v>
      </c>
      <c r="D3945" s="163">
        <v>3054337.97</v>
      </c>
    </row>
    <row r="3946" spans="1:4" ht="18" customHeight="1" x14ac:dyDescent="0.3">
      <c r="A3946" s="161" t="s">
        <v>12884</v>
      </c>
      <c r="B3946" s="162" t="s">
        <v>12885</v>
      </c>
      <c r="C3946" s="161" t="s">
        <v>959</v>
      </c>
      <c r="D3946" s="163">
        <v>2583572.62</v>
      </c>
    </row>
    <row r="3947" spans="1:4" ht="18" customHeight="1" x14ac:dyDescent="0.3">
      <c r="A3947" s="161" t="s">
        <v>12886</v>
      </c>
      <c r="B3947" s="162" t="s">
        <v>12887</v>
      </c>
      <c r="C3947" s="161" t="s">
        <v>959</v>
      </c>
      <c r="D3947" s="163">
        <v>2585526.94</v>
      </c>
    </row>
    <row r="3948" spans="1:4" ht="18" customHeight="1" x14ac:dyDescent="0.3">
      <c r="A3948" s="161" t="s">
        <v>12888</v>
      </c>
      <c r="B3948" s="162" t="s">
        <v>12889</v>
      </c>
      <c r="C3948" s="161" t="s">
        <v>959</v>
      </c>
      <c r="D3948" s="163">
        <v>2618556.77</v>
      </c>
    </row>
    <row r="3949" spans="1:4" ht="18" customHeight="1" x14ac:dyDescent="0.3">
      <c r="A3949" s="161" t="s">
        <v>12890</v>
      </c>
      <c r="B3949" s="162" t="s">
        <v>12891</v>
      </c>
      <c r="C3949" s="161" t="s">
        <v>959</v>
      </c>
      <c r="D3949" s="163">
        <v>2620608.2200000002</v>
      </c>
    </row>
    <row r="3950" spans="1:4" ht="18" customHeight="1" x14ac:dyDescent="0.3">
      <c r="A3950" s="161" t="s">
        <v>12892</v>
      </c>
      <c r="B3950" s="162" t="s">
        <v>12893</v>
      </c>
      <c r="C3950" s="161" t="s">
        <v>959</v>
      </c>
      <c r="D3950" s="163">
        <v>3876111.17</v>
      </c>
    </row>
    <row r="3951" spans="1:4" ht="18" customHeight="1" x14ac:dyDescent="0.3">
      <c r="A3951" s="161" t="s">
        <v>12894</v>
      </c>
      <c r="B3951" s="162" t="s">
        <v>12895</v>
      </c>
      <c r="C3951" s="161" t="s">
        <v>959</v>
      </c>
      <c r="D3951" s="163">
        <v>3928629.87</v>
      </c>
    </row>
    <row r="3952" spans="1:4" ht="18" customHeight="1" x14ac:dyDescent="0.3">
      <c r="A3952" s="161" t="s">
        <v>12896</v>
      </c>
      <c r="B3952" s="162" t="s">
        <v>12897</v>
      </c>
      <c r="C3952" s="161" t="s">
        <v>172</v>
      </c>
      <c r="D3952" s="163">
        <v>224197.89</v>
      </c>
    </row>
    <row r="3953" spans="1:4" ht="18" customHeight="1" x14ac:dyDescent="0.3">
      <c r="A3953" s="161" t="s">
        <v>12898</v>
      </c>
      <c r="B3953" s="162" t="s">
        <v>12899</v>
      </c>
      <c r="C3953" s="161" t="s">
        <v>959</v>
      </c>
      <c r="D3953" s="163">
        <v>2023011.1</v>
      </c>
    </row>
    <row r="3954" spans="1:4" ht="18" customHeight="1" x14ac:dyDescent="0.3">
      <c r="A3954" s="161" t="s">
        <v>12900</v>
      </c>
      <c r="B3954" s="162" t="s">
        <v>12901</v>
      </c>
      <c r="C3954" s="161" t="s">
        <v>959</v>
      </c>
      <c r="D3954" s="163">
        <v>2030090.99</v>
      </c>
    </row>
    <row r="3955" spans="1:4" ht="18" customHeight="1" x14ac:dyDescent="0.3">
      <c r="A3955" s="161" t="s">
        <v>12902</v>
      </c>
      <c r="B3955" s="162" t="s">
        <v>12903</v>
      </c>
      <c r="C3955" s="161" t="s">
        <v>959</v>
      </c>
      <c r="D3955" s="163">
        <v>3034427.48</v>
      </c>
    </row>
    <row r="3956" spans="1:4" ht="18" customHeight="1" x14ac:dyDescent="0.3">
      <c r="A3956" s="161" t="s">
        <v>12904</v>
      </c>
      <c r="B3956" s="162" t="s">
        <v>12905</v>
      </c>
      <c r="C3956" s="161" t="s">
        <v>959</v>
      </c>
      <c r="D3956" s="163">
        <v>3045047.3</v>
      </c>
    </row>
    <row r="3957" spans="1:4" ht="18" customHeight="1" x14ac:dyDescent="0.3">
      <c r="A3957" s="161" t="s">
        <v>12906</v>
      </c>
      <c r="B3957" s="162" t="s">
        <v>12907</v>
      </c>
      <c r="C3957" s="161" t="s">
        <v>959</v>
      </c>
      <c r="D3957" s="163">
        <v>2577441.5699999998</v>
      </c>
    </row>
    <row r="3958" spans="1:4" ht="18" customHeight="1" x14ac:dyDescent="0.3">
      <c r="A3958" s="161" t="s">
        <v>12908</v>
      </c>
      <c r="B3958" s="162" t="s">
        <v>12909</v>
      </c>
      <c r="C3958" s="161" t="s">
        <v>959</v>
      </c>
      <c r="D3958" s="163">
        <v>2579395.89</v>
      </c>
    </row>
    <row r="3959" spans="1:4" ht="18" customHeight="1" x14ac:dyDescent="0.3">
      <c r="A3959" s="161" t="s">
        <v>12910</v>
      </c>
      <c r="B3959" s="162" t="s">
        <v>12911</v>
      </c>
      <c r="C3959" s="161" t="s">
        <v>959</v>
      </c>
      <c r="D3959" s="163">
        <v>2612425.73</v>
      </c>
    </row>
    <row r="3960" spans="1:4" ht="18" customHeight="1" x14ac:dyDescent="0.3">
      <c r="A3960" s="161" t="s">
        <v>12912</v>
      </c>
      <c r="B3960" s="162" t="s">
        <v>12913</v>
      </c>
      <c r="C3960" s="161" t="s">
        <v>959</v>
      </c>
      <c r="D3960" s="163">
        <v>2614477.1800000002</v>
      </c>
    </row>
    <row r="3961" spans="1:4" ht="18" customHeight="1" x14ac:dyDescent="0.3">
      <c r="A3961" s="161" t="s">
        <v>12914</v>
      </c>
      <c r="B3961" s="162" t="s">
        <v>12915</v>
      </c>
      <c r="C3961" s="161" t="s">
        <v>959</v>
      </c>
      <c r="D3961" s="163">
        <v>3866916.28</v>
      </c>
    </row>
    <row r="3962" spans="1:4" ht="18" customHeight="1" x14ac:dyDescent="0.3">
      <c r="A3962" s="161" t="s">
        <v>12916</v>
      </c>
      <c r="B3962" s="162" t="s">
        <v>12917</v>
      </c>
      <c r="C3962" s="161" t="s">
        <v>959</v>
      </c>
      <c r="D3962" s="163">
        <v>3919434.98</v>
      </c>
    </row>
    <row r="3963" spans="1:4" ht="18" customHeight="1" x14ac:dyDescent="0.3">
      <c r="A3963" s="161" t="s">
        <v>12918</v>
      </c>
      <c r="B3963" s="162" t="s">
        <v>12919</v>
      </c>
      <c r="C3963" s="161" t="s">
        <v>959</v>
      </c>
      <c r="D3963" s="163">
        <v>2524025.08</v>
      </c>
    </row>
    <row r="3964" spans="1:4" ht="18" customHeight="1" x14ac:dyDescent="0.3">
      <c r="A3964" s="161" t="s">
        <v>12920</v>
      </c>
      <c r="B3964" s="162" t="s">
        <v>12921</v>
      </c>
      <c r="C3964" s="161" t="s">
        <v>959</v>
      </c>
      <c r="D3964" s="163">
        <v>2529158.37</v>
      </c>
    </row>
    <row r="3965" spans="1:4" ht="18" customHeight="1" x14ac:dyDescent="0.3">
      <c r="A3965" s="161" t="s">
        <v>12922</v>
      </c>
      <c r="B3965" s="162" t="s">
        <v>12923</v>
      </c>
      <c r="C3965" s="161" t="s">
        <v>959</v>
      </c>
      <c r="D3965" s="163">
        <v>3781739.25</v>
      </c>
    </row>
    <row r="3966" spans="1:4" ht="18" customHeight="1" x14ac:dyDescent="0.3">
      <c r="A3966" s="161" t="s">
        <v>12924</v>
      </c>
      <c r="B3966" s="162" t="s">
        <v>12925</v>
      </c>
      <c r="C3966" s="161" t="s">
        <v>959</v>
      </c>
      <c r="D3966" s="163">
        <v>3791960.12</v>
      </c>
    </row>
    <row r="3967" spans="1:4" ht="18" customHeight="1" x14ac:dyDescent="0.3">
      <c r="A3967" s="161" t="s">
        <v>12926</v>
      </c>
      <c r="B3967" s="162" t="s">
        <v>12927</v>
      </c>
      <c r="C3967" s="161" t="s">
        <v>959</v>
      </c>
      <c r="D3967" s="163">
        <v>3106484</v>
      </c>
    </row>
    <row r="3968" spans="1:4" ht="18" customHeight="1" x14ac:dyDescent="0.3">
      <c r="A3968" s="161" t="s">
        <v>12928</v>
      </c>
      <c r="B3968" s="162" t="s">
        <v>12929</v>
      </c>
      <c r="C3968" s="161" t="s">
        <v>959</v>
      </c>
      <c r="D3968" s="163">
        <v>3142747.71</v>
      </c>
    </row>
    <row r="3969" spans="1:4" ht="18" customHeight="1" x14ac:dyDescent="0.3">
      <c r="A3969" s="161" t="s">
        <v>12930</v>
      </c>
      <c r="B3969" s="162" t="s">
        <v>12931</v>
      </c>
      <c r="C3969" s="161" t="s">
        <v>959</v>
      </c>
      <c r="D3969" s="163">
        <v>4659728.8600000003</v>
      </c>
    </row>
    <row r="3970" spans="1:4" ht="18" customHeight="1" x14ac:dyDescent="0.3">
      <c r="A3970" s="161" t="s">
        <v>12932</v>
      </c>
      <c r="B3970" s="162" t="s">
        <v>12933</v>
      </c>
      <c r="C3970" s="161" t="s">
        <v>959</v>
      </c>
      <c r="D3970" s="163">
        <v>4714124.72</v>
      </c>
    </row>
    <row r="3971" spans="1:4" ht="18" customHeight="1" x14ac:dyDescent="0.3">
      <c r="A3971" s="161" t="s">
        <v>12934</v>
      </c>
      <c r="B3971" s="162" t="s">
        <v>12935</v>
      </c>
      <c r="C3971" s="161" t="s">
        <v>172</v>
      </c>
      <c r="D3971" s="163">
        <v>132518.98000000001</v>
      </c>
    </row>
    <row r="3972" spans="1:4" ht="18" customHeight="1" x14ac:dyDescent="0.3">
      <c r="A3972" s="161" t="s">
        <v>12936</v>
      </c>
      <c r="B3972" s="162" t="s">
        <v>12937</v>
      </c>
      <c r="C3972" s="161" t="s">
        <v>959</v>
      </c>
      <c r="D3972" s="163">
        <v>2374696.4900000002</v>
      </c>
    </row>
    <row r="3973" spans="1:4" ht="18" customHeight="1" x14ac:dyDescent="0.3">
      <c r="A3973" s="161" t="s">
        <v>12938</v>
      </c>
      <c r="B3973" s="162" t="s">
        <v>12939</v>
      </c>
      <c r="C3973" s="161" t="s">
        <v>959</v>
      </c>
      <c r="D3973" s="163">
        <v>2381776.2799999998</v>
      </c>
    </row>
    <row r="3974" spans="1:4" ht="18" customHeight="1" x14ac:dyDescent="0.3">
      <c r="A3974" s="161" t="s">
        <v>12940</v>
      </c>
      <c r="B3974" s="162" t="s">
        <v>12941</v>
      </c>
      <c r="C3974" s="161" t="s">
        <v>959</v>
      </c>
      <c r="D3974" s="163">
        <v>3561953.86</v>
      </c>
    </row>
    <row r="3975" spans="1:4" ht="18" customHeight="1" x14ac:dyDescent="0.3">
      <c r="A3975" s="161" t="s">
        <v>12942</v>
      </c>
      <c r="B3975" s="162" t="s">
        <v>12943</v>
      </c>
      <c r="C3975" s="161" t="s">
        <v>959</v>
      </c>
      <c r="D3975" s="163">
        <v>3572573.35</v>
      </c>
    </row>
    <row r="3976" spans="1:4" ht="18" customHeight="1" x14ac:dyDescent="0.3">
      <c r="A3976" s="161" t="s">
        <v>12944</v>
      </c>
      <c r="B3976" s="162" t="s">
        <v>12945</v>
      </c>
      <c r="C3976" s="161" t="s">
        <v>959</v>
      </c>
      <c r="D3976" s="163">
        <v>3009067.72</v>
      </c>
    </row>
    <row r="3977" spans="1:4" ht="18" customHeight="1" x14ac:dyDescent="0.3">
      <c r="A3977" s="161" t="s">
        <v>12946</v>
      </c>
      <c r="B3977" s="162" t="s">
        <v>12947</v>
      </c>
      <c r="C3977" s="161" t="s">
        <v>959</v>
      </c>
      <c r="D3977" s="163">
        <v>2957574.74</v>
      </c>
    </row>
    <row r="3978" spans="1:4" ht="18" customHeight="1" x14ac:dyDescent="0.3">
      <c r="A3978" s="161" t="s">
        <v>12948</v>
      </c>
      <c r="B3978" s="162" t="s">
        <v>12949</v>
      </c>
      <c r="C3978" s="161" t="s">
        <v>959</v>
      </c>
      <c r="D3978" s="163">
        <v>3048035.32</v>
      </c>
    </row>
    <row r="3979" spans="1:4" ht="18" customHeight="1" x14ac:dyDescent="0.3">
      <c r="A3979" s="161" t="s">
        <v>12950</v>
      </c>
      <c r="B3979" s="162" t="s">
        <v>12951</v>
      </c>
      <c r="C3979" s="161" t="s">
        <v>959</v>
      </c>
      <c r="D3979" s="163">
        <v>2993978.33</v>
      </c>
    </row>
    <row r="3980" spans="1:4" ht="18" customHeight="1" x14ac:dyDescent="0.3">
      <c r="A3980" s="161" t="s">
        <v>12952</v>
      </c>
      <c r="B3980" s="162" t="s">
        <v>12953</v>
      </c>
      <c r="C3980" s="161" t="s">
        <v>959</v>
      </c>
      <c r="D3980" s="163">
        <v>4514353.72</v>
      </c>
    </row>
    <row r="3981" spans="1:4" ht="18" customHeight="1" x14ac:dyDescent="0.3">
      <c r="A3981" s="161" t="s">
        <v>12954</v>
      </c>
      <c r="B3981" s="162" t="s">
        <v>12955</v>
      </c>
      <c r="C3981" s="161" t="s">
        <v>959</v>
      </c>
      <c r="D3981" s="163">
        <v>4572847.58</v>
      </c>
    </row>
    <row r="3982" spans="1:4" ht="18" customHeight="1" x14ac:dyDescent="0.3">
      <c r="A3982" s="161" t="s">
        <v>12956</v>
      </c>
      <c r="B3982" s="162" t="s">
        <v>12957</v>
      </c>
      <c r="C3982" s="161" t="s">
        <v>172</v>
      </c>
      <c r="D3982" s="163">
        <v>265292.93</v>
      </c>
    </row>
    <row r="3983" spans="1:4" ht="18" customHeight="1" x14ac:dyDescent="0.3">
      <c r="A3983" s="161" t="s">
        <v>12958</v>
      </c>
      <c r="B3983" s="162" t="s">
        <v>12959</v>
      </c>
      <c r="C3983" s="161" t="s">
        <v>959</v>
      </c>
      <c r="D3983" s="163">
        <v>2366990.2200000002</v>
      </c>
    </row>
    <row r="3984" spans="1:4" ht="18" customHeight="1" x14ac:dyDescent="0.3">
      <c r="A3984" s="161" t="s">
        <v>12960</v>
      </c>
      <c r="B3984" s="162" t="s">
        <v>12961</v>
      </c>
      <c r="C3984" s="161" t="s">
        <v>959</v>
      </c>
      <c r="D3984" s="163">
        <v>2374070.1</v>
      </c>
    </row>
    <row r="3985" spans="1:4" ht="18" customHeight="1" x14ac:dyDescent="0.3">
      <c r="A3985" s="161" t="s">
        <v>12962</v>
      </c>
      <c r="B3985" s="162" t="s">
        <v>12963</v>
      </c>
      <c r="C3985" s="161" t="s">
        <v>959</v>
      </c>
      <c r="D3985" s="163">
        <v>3550396.35</v>
      </c>
    </row>
    <row r="3986" spans="1:4" ht="18" customHeight="1" x14ac:dyDescent="0.3">
      <c r="A3986" s="161" t="s">
        <v>12964</v>
      </c>
      <c r="B3986" s="162" t="s">
        <v>12965</v>
      </c>
      <c r="C3986" s="161" t="s">
        <v>959</v>
      </c>
      <c r="D3986" s="163">
        <v>3561016.18</v>
      </c>
    </row>
    <row r="3987" spans="1:4" ht="18" customHeight="1" x14ac:dyDescent="0.3">
      <c r="A3987" s="161" t="s">
        <v>12966</v>
      </c>
      <c r="B3987" s="162" t="s">
        <v>12967</v>
      </c>
      <c r="C3987" s="161" t="s">
        <v>959</v>
      </c>
      <c r="D3987" s="163">
        <v>3001425.46</v>
      </c>
    </row>
    <row r="3988" spans="1:4" ht="18" customHeight="1" x14ac:dyDescent="0.3">
      <c r="A3988" s="161" t="s">
        <v>12968</v>
      </c>
      <c r="B3988" s="162" t="s">
        <v>12969</v>
      </c>
      <c r="C3988" s="161" t="s">
        <v>959</v>
      </c>
      <c r="D3988" s="163">
        <v>2949932.48</v>
      </c>
    </row>
    <row r="3989" spans="1:4" ht="18" customHeight="1" x14ac:dyDescent="0.3">
      <c r="A3989" s="161" t="s">
        <v>12970</v>
      </c>
      <c r="B3989" s="162" t="s">
        <v>12971</v>
      </c>
      <c r="C3989" s="161" t="s">
        <v>959</v>
      </c>
      <c r="D3989" s="163">
        <v>3040393.06</v>
      </c>
    </row>
    <row r="3990" spans="1:4" ht="18" customHeight="1" x14ac:dyDescent="0.3">
      <c r="A3990" s="161" t="s">
        <v>12972</v>
      </c>
      <c r="B3990" s="162" t="s">
        <v>12973</v>
      </c>
      <c r="C3990" s="161" t="s">
        <v>959</v>
      </c>
      <c r="D3990" s="163">
        <v>2986336.07</v>
      </c>
    </row>
    <row r="3991" spans="1:4" ht="18" customHeight="1" x14ac:dyDescent="0.3">
      <c r="A3991" s="161" t="s">
        <v>12974</v>
      </c>
      <c r="B3991" s="162" t="s">
        <v>12975</v>
      </c>
      <c r="C3991" s="161" t="s">
        <v>959</v>
      </c>
      <c r="D3991" s="163">
        <v>4502892.32</v>
      </c>
    </row>
    <row r="3992" spans="1:4" ht="18" customHeight="1" x14ac:dyDescent="0.3">
      <c r="A3992" s="161" t="s">
        <v>12976</v>
      </c>
      <c r="B3992" s="162" t="s">
        <v>12977</v>
      </c>
      <c r="C3992" s="161" t="s">
        <v>959</v>
      </c>
      <c r="D3992" s="163">
        <v>4561386.1900000004</v>
      </c>
    </row>
    <row r="3993" spans="1:4" ht="18" customHeight="1" x14ac:dyDescent="0.3">
      <c r="A3993" s="161" t="s">
        <v>12978</v>
      </c>
      <c r="B3993" s="162" t="s">
        <v>12979</v>
      </c>
      <c r="C3993" s="161" t="s">
        <v>959</v>
      </c>
      <c r="D3993" s="163">
        <v>2394191.88</v>
      </c>
    </row>
    <row r="3994" spans="1:4" ht="18" customHeight="1" x14ac:dyDescent="0.3">
      <c r="A3994" s="161" t="s">
        <v>12980</v>
      </c>
      <c r="B3994" s="162" t="s">
        <v>12981</v>
      </c>
      <c r="C3994" s="161" t="s">
        <v>959</v>
      </c>
      <c r="D3994" s="163">
        <v>2399441.4900000002</v>
      </c>
    </row>
    <row r="3995" spans="1:4" ht="18" customHeight="1" x14ac:dyDescent="0.3">
      <c r="A3995" s="161" t="s">
        <v>12982</v>
      </c>
      <c r="B3995" s="162" t="s">
        <v>12983</v>
      </c>
      <c r="C3995" s="161" t="s">
        <v>959</v>
      </c>
      <c r="D3995" s="163">
        <v>3589232.36</v>
      </c>
    </row>
    <row r="3996" spans="1:4" ht="18" customHeight="1" x14ac:dyDescent="0.3">
      <c r="A3996" s="161" t="s">
        <v>12984</v>
      </c>
      <c r="B3996" s="162" t="s">
        <v>12985</v>
      </c>
      <c r="C3996" s="161" t="s">
        <v>959</v>
      </c>
      <c r="D3996" s="163">
        <v>3597442.98</v>
      </c>
    </row>
    <row r="3997" spans="1:4" ht="18" customHeight="1" x14ac:dyDescent="0.3">
      <c r="A3997" s="161" t="s">
        <v>12986</v>
      </c>
      <c r="B3997" s="162" t="s">
        <v>12987</v>
      </c>
      <c r="C3997" s="161" t="s">
        <v>959</v>
      </c>
      <c r="D3997" s="163">
        <v>2985190.35</v>
      </c>
    </row>
    <row r="3998" spans="1:4" ht="18" customHeight="1" x14ac:dyDescent="0.3">
      <c r="A3998" s="161" t="s">
        <v>12988</v>
      </c>
      <c r="B3998" s="162" t="s">
        <v>12989</v>
      </c>
      <c r="C3998" s="161" t="s">
        <v>959</v>
      </c>
      <c r="D3998" s="163">
        <v>3021879.24</v>
      </c>
    </row>
    <row r="3999" spans="1:4" ht="18" customHeight="1" x14ac:dyDescent="0.3">
      <c r="A3999" s="161" t="s">
        <v>12990</v>
      </c>
      <c r="B3999" s="162" t="s">
        <v>12991</v>
      </c>
      <c r="C3999" s="161" t="s">
        <v>959</v>
      </c>
      <c r="D3999" s="163">
        <v>4477788.38</v>
      </c>
    </row>
    <row r="4000" spans="1:4" ht="18" customHeight="1" x14ac:dyDescent="0.3">
      <c r="A4000" s="161" t="s">
        <v>12992</v>
      </c>
      <c r="B4000" s="162" t="s">
        <v>12993</v>
      </c>
      <c r="C4000" s="161" t="s">
        <v>959</v>
      </c>
      <c r="D4000" s="163">
        <v>4532822.0199999996</v>
      </c>
    </row>
    <row r="4001" spans="1:4" ht="18" customHeight="1" x14ac:dyDescent="0.3">
      <c r="A4001" s="161" t="s">
        <v>12994</v>
      </c>
      <c r="B4001" s="162" t="s">
        <v>12995</v>
      </c>
      <c r="C4001" s="161" t="s">
        <v>172</v>
      </c>
      <c r="D4001" s="163">
        <v>125859.95</v>
      </c>
    </row>
    <row r="4002" spans="1:4" ht="18" customHeight="1" x14ac:dyDescent="0.3">
      <c r="A4002" s="161" t="s">
        <v>12996</v>
      </c>
      <c r="B4002" s="162" t="s">
        <v>12997</v>
      </c>
      <c r="C4002" s="161" t="s">
        <v>959</v>
      </c>
      <c r="D4002" s="163">
        <v>2261895.41</v>
      </c>
    </row>
    <row r="4003" spans="1:4" ht="18" customHeight="1" x14ac:dyDescent="0.3">
      <c r="A4003" s="161" t="s">
        <v>12998</v>
      </c>
      <c r="B4003" s="162" t="s">
        <v>12999</v>
      </c>
      <c r="C4003" s="161" t="s">
        <v>959</v>
      </c>
      <c r="D4003" s="163">
        <v>2268975.2000000002</v>
      </c>
    </row>
    <row r="4004" spans="1:4" ht="18" customHeight="1" x14ac:dyDescent="0.3">
      <c r="A4004" s="161" t="s">
        <v>13000</v>
      </c>
      <c r="B4004" s="162" t="s">
        <v>13001</v>
      </c>
      <c r="C4004" s="161" t="s">
        <v>959</v>
      </c>
      <c r="D4004" s="163">
        <v>3392752.28</v>
      </c>
    </row>
    <row r="4005" spans="1:4" ht="18" customHeight="1" x14ac:dyDescent="0.3">
      <c r="A4005" s="161" t="s">
        <v>13002</v>
      </c>
      <c r="B4005" s="162" t="s">
        <v>13003</v>
      </c>
      <c r="C4005" s="161" t="s">
        <v>959</v>
      </c>
      <c r="D4005" s="163">
        <v>3403371.78</v>
      </c>
    </row>
    <row r="4006" spans="1:4" ht="18" customHeight="1" x14ac:dyDescent="0.3">
      <c r="A4006" s="161" t="s">
        <v>13004</v>
      </c>
      <c r="B4006" s="162" t="s">
        <v>13005</v>
      </c>
      <c r="C4006" s="161" t="s">
        <v>959</v>
      </c>
      <c r="D4006" s="163">
        <v>2869169.98</v>
      </c>
    </row>
    <row r="4007" spans="1:4" ht="18" customHeight="1" x14ac:dyDescent="0.3">
      <c r="A4007" s="161" t="s">
        <v>13006</v>
      </c>
      <c r="B4007" s="162" t="s">
        <v>13007</v>
      </c>
      <c r="C4007" s="161" t="s">
        <v>959</v>
      </c>
      <c r="D4007" s="163">
        <v>2853313.22</v>
      </c>
    </row>
    <row r="4008" spans="1:4" ht="18" customHeight="1" x14ac:dyDescent="0.3">
      <c r="A4008" s="161" t="s">
        <v>13008</v>
      </c>
      <c r="B4008" s="162" t="s">
        <v>13009</v>
      </c>
      <c r="C4008" s="161" t="s">
        <v>959</v>
      </c>
      <c r="D4008" s="163">
        <v>2906788.43</v>
      </c>
    </row>
    <row r="4009" spans="1:4" ht="18" customHeight="1" x14ac:dyDescent="0.3">
      <c r="A4009" s="161" t="s">
        <v>13010</v>
      </c>
      <c r="B4009" s="162" t="s">
        <v>13011</v>
      </c>
      <c r="C4009" s="161" t="s">
        <v>959</v>
      </c>
      <c r="D4009" s="163">
        <v>2890141.99</v>
      </c>
    </row>
    <row r="4010" spans="1:4" ht="18" customHeight="1" x14ac:dyDescent="0.3">
      <c r="A4010" s="161" t="s">
        <v>13012</v>
      </c>
      <c r="B4010" s="162" t="s">
        <v>13013</v>
      </c>
      <c r="C4010" s="161" t="s">
        <v>959</v>
      </c>
      <c r="D4010" s="163">
        <v>4304507.1399999997</v>
      </c>
    </row>
    <row r="4011" spans="1:4" ht="18" customHeight="1" x14ac:dyDescent="0.3">
      <c r="A4011" s="161" t="s">
        <v>13014</v>
      </c>
      <c r="B4011" s="162" t="s">
        <v>13015</v>
      </c>
      <c r="C4011" s="161" t="s">
        <v>959</v>
      </c>
      <c r="D4011" s="163">
        <v>4360977.28</v>
      </c>
    </row>
    <row r="4012" spans="1:4" ht="18" customHeight="1" x14ac:dyDescent="0.3">
      <c r="A4012" s="161" t="s">
        <v>13016</v>
      </c>
      <c r="B4012" s="162" t="s">
        <v>13017</v>
      </c>
      <c r="C4012" s="161" t="s">
        <v>172</v>
      </c>
      <c r="D4012" s="163">
        <v>251974.87</v>
      </c>
    </row>
    <row r="4013" spans="1:4" ht="18" customHeight="1" x14ac:dyDescent="0.3">
      <c r="A4013" s="161" t="s">
        <v>13018</v>
      </c>
      <c r="B4013" s="162" t="s">
        <v>13019</v>
      </c>
      <c r="C4013" s="161" t="s">
        <v>959</v>
      </c>
      <c r="D4013" s="163">
        <v>2255097.59</v>
      </c>
    </row>
    <row r="4014" spans="1:4" ht="18" customHeight="1" x14ac:dyDescent="0.3">
      <c r="A4014" s="161" t="s">
        <v>13020</v>
      </c>
      <c r="B4014" s="162" t="s">
        <v>13021</v>
      </c>
      <c r="C4014" s="161" t="s">
        <v>959</v>
      </c>
      <c r="D4014" s="163">
        <v>2262177.48</v>
      </c>
    </row>
    <row r="4015" spans="1:4" ht="18" customHeight="1" x14ac:dyDescent="0.3">
      <c r="A4015" s="161" t="s">
        <v>13022</v>
      </c>
      <c r="B4015" s="162" t="s">
        <v>13023</v>
      </c>
      <c r="C4015" s="161" t="s">
        <v>959</v>
      </c>
      <c r="D4015" s="163">
        <v>3382557.35</v>
      </c>
    </row>
    <row r="4016" spans="1:4" ht="18" customHeight="1" x14ac:dyDescent="0.3">
      <c r="A4016" s="161" t="s">
        <v>13024</v>
      </c>
      <c r="B4016" s="162" t="s">
        <v>13025</v>
      </c>
      <c r="C4016" s="161" t="s">
        <v>959</v>
      </c>
      <c r="D4016" s="163">
        <v>3393177.18</v>
      </c>
    </row>
    <row r="4017" spans="1:4" ht="18" customHeight="1" x14ac:dyDescent="0.3">
      <c r="A4017" s="161" t="s">
        <v>13026</v>
      </c>
      <c r="B4017" s="162" t="s">
        <v>13027</v>
      </c>
      <c r="C4017" s="161" t="s">
        <v>959</v>
      </c>
      <c r="D4017" s="163">
        <v>2862436.17</v>
      </c>
    </row>
    <row r="4018" spans="1:4" ht="18" customHeight="1" x14ac:dyDescent="0.3">
      <c r="A4018" s="161" t="s">
        <v>13028</v>
      </c>
      <c r="B4018" s="162" t="s">
        <v>13029</v>
      </c>
      <c r="C4018" s="161" t="s">
        <v>959</v>
      </c>
      <c r="D4018" s="163">
        <v>2846579.41</v>
      </c>
    </row>
    <row r="4019" spans="1:4" ht="18" customHeight="1" x14ac:dyDescent="0.3">
      <c r="A4019" s="161" t="s">
        <v>13030</v>
      </c>
      <c r="B4019" s="162" t="s">
        <v>13031</v>
      </c>
      <c r="C4019" s="161" t="s">
        <v>959</v>
      </c>
      <c r="D4019" s="163">
        <v>2900054.62</v>
      </c>
    </row>
    <row r="4020" spans="1:4" ht="18" customHeight="1" x14ac:dyDescent="0.3">
      <c r="A4020" s="161" t="s">
        <v>13032</v>
      </c>
      <c r="B4020" s="162" t="s">
        <v>13033</v>
      </c>
      <c r="C4020" s="161" t="s">
        <v>959</v>
      </c>
      <c r="D4020" s="163">
        <v>2883408.18</v>
      </c>
    </row>
    <row r="4021" spans="1:4" ht="18" customHeight="1" x14ac:dyDescent="0.3">
      <c r="A4021" s="161" t="s">
        <v>13034</v>
      </c>
      <c r="B4021" s="162" t="s">
        <v>13035</v>
      </c>
      <c r="C4021" s="161" t="s">
        <v>959</v>
      </c>
      <c r="D4021" s="163">
        <v>4294408.32</v>
      </c>
    </row>
    <row r="4022" spans="1:4" ht="18" customHeight="1" x14ac:dyDescent="0.3">
      <c r="A4022" s="161" t="s">
        <v>13036</v>
      </c>
      <c r="B4022" s="162" t="s">
        <v>13037</v>
      </c>
      <c r="C4022" s="161" t="s">
        <v>959</v>
      </c>
      <c r="D4022" s="163">
        <v>4350878.46</v>
      </c>
    </row>
    <row r="4023" spans="1:4" ht="18" customHeight="1" x14ac:dyDescent="0.3">
      <c r="A4023" s="161" t="s">
        <v>13038</v>
      </c>
      <c r="B4023" s="162" t="s">
        <v>13039</v>
      </c>
      <c r="C4023" s="161" t="s">
        <v>8047</v>
      </c>
      <c r="D4023" s="163">
        <v>374.85</v>
      </c>
    </row>
    <row r="4024" spans="1:4" ht="18" customHeight="1" x14ac:dyDescent="0.3">
      <c r="A4024" s="161" t="s">
        <v>13040</v>
      </c>
      <c r="B4024" s="162" t="s">
        <v>13041</v>
      </c>
      <c r="C4024" s="161" t="s">
        <v>8047</v>
      </c>
      <c r="D4024" s="163">
        <v>605.84</v>
      </c>
    </row>
    <row r="4025" spans="1:4" ht="18" customHeight="1" x14ac:dyDescent="0.3">
      <c r="A4025" s="161" t="s">
        <v>13042</v>
      </c>
      <c r="B4025" s="162" t="s">
        <v>13043</v>
      </c>
      <c r="C4025" s="161" t="s">
        <v>8047</v>
      </c>
      <c r="D4025" s="163">
        <v>29.68</v>
      </c>
    </row>
    <row r="4026" spans="1:4" ht="18" customHeight="1" x14ac:dyDescent="0.3">
      <c r="A4026" s="161" t="s">
        <v>13044</v>
      </c>
      <c r="B4026" s="162" t="s">
        <v>13045</v>
      </c>
      <c r="C4026" s="161" t="s">
        <v>8047</v>
      </c>
      <c r="D4026" s="163">
        <v>19.739999999999998</v>
      </c>
    </row>
    <row r="4027" spans="1:4" ht="18" customHeight="1" x14ac:dyDescent="0.3">
      <c r="A4027" s="161" t="s">
        <v>13046</v>
      </c>
      <c r="B4027" s="162" t="s">
        <v>26441</v>
      </c>
      <c r="C4027" s="161" t="s">
        <v>8047</v>
      </c>
      <c r="D4027" s="163">
        <v>14.85</v>
      </c>
    </row>
    <row r="4028" spans="1:4" ht="18" customHeight="1" x14ac:dyDescent="0.3">
      <c r="A4028" s="161" t="s">
        <v>13047</v>
      </c>
      <c r="B4028" s="162" t="s">
        <v>13048</v>
      </c>
      <c r="C4028" s="161" t="s">
        <v>8047</v>
      </c>
      <c r="D4028" s="163">
        <v>10.86</v>
      </c>
    </row>
    <row r="4029" spans="1:4" ht="18" customHeight="1" x14ac:dyDescent="0.3">
      <c r="A4029" s="161" t="s">
        <v>13049</v>
      </c>
      <c r="B4029" s="162" t="s">
        <v>26442</v>
      </c>
      <c r="C4029" s="161" t="s">
        <v>8047</v>
      </c>
      <c r="D4029" s="163">
        <v>28.84</v>
      </c>
    </row>
    <row r="4030" spans="1:4" ht="18" customHeight="1" x14ac:dyDescent="0.3">
      <c r="A4030" s="161" t="s">
        <v>13050</v>
      </c>
      <c r="B4030" s="162" t="s">
        <v>13051</v>
      </c>
      <c r="C4030" s="161" t="s">
        <v>8047</v>
      </c>
      <c r="D4030" s="163">
        <v>16.16</v>
      </c>
    </row>
    <row r="4031" spans="1:4" ht="18" customHeight="1" x14ac:dyDescent="0.3">
      <c r="A4031" s="161" t="s">
        <v>13052</v>
      </c>
      <c r="B4031" s="162" t="s">
        <v>13053</v>
      </c>
      <c r="C4031" s="161" t="s">
        <v>8047</v>
      </c>
      <c r="D4031" s="163">
        <v>19.690000000000001</v>
      </c>
    </row>
    <row r="4032" spans="1:4" ht="18" customHeight="1" x14ac:dyDescent="0.3">
      <c r="A4032" s="161" t="s">
        <v>13054</v>
      </c>
      <c r="B4032" s="162" t="s">
        <v>13055</v>
      </c>
      <c r="C4032" s="161" t="s">
        <v>8047</v>
      </c>
      <c r="D4032" s="163">
        <v>14.33</v>
      </c>
    </row>
    <row r="4033" spans="1:4" ht="18" customHeight="1" x14ac:dyDescent="0.3">
      <c r="A4033" s="161" t="s">
        <v>13056</v>
      </c>
      <c r="B4033" s="162" t="s">
        <v>13057</v>
      </c>
      <c r="C4033" s="161" t="s">
        <v>8047</v>
      </c>
      <c r="D4033" s="163">
        <v>12.09</v>
      </c>
    </row>
    <row r="4034" spans="1:4" ht="18" customHeight="1" x14ac:dyDescent="0.3">
      <c r="A4034" s="161" t="s">
        <v>13058</v>
      </c>
      <c r="B4034" s="162" t="s">
        <v>13059</v>
      </c>
      <c r="C4034" s="161" t="s">
        <v>8047</v>
      </c>
      <c r="D4034" s="163">
        <v>42.72</v>
      </c>
    </row>
    <row r="4035" spans="1:4" ht="18" customHeight="1" x14ac:dyDescent="0.3">
      <c r="A4035" s="161" t="s">
        <v>13060</v>
      </c>
      <c r="B4035" s="162" t="s">
        <v>13061</v>
      </c>
      <c r="C4035" s="161" t="s">
        <v>8047</v>
      </c>
      <c r="D4035" s="163">
        <v>11.28</v>
      </c>
    </row>
    <row r="4036" spans="1:4" ht="18" customHeight="1" x14ac:dyDescent="0.3">
      <c r="A4036" s="161" t="s">
        <v>13062</v>
      </c>
      <c r="B4036" s="162" t="s">
        <v>13063</v>
      </c>
      <c r="C4036" s="161" t="s">
        <v>8047</v>
      </c>
      <c r="D4036" s="163">
        <v>121.28</v>
      </c>
    </row>
    <row r="4037" spans="1:4" ht="18" customHeight="1" x14ac:dyDescent="0.3">
      <c r="A4037" s="161" t="s">
        <v>13064</v>
      </c>
      <c r="B4037" s="162" t="s">
        <v>13065</v>
      </c>
      <c r="C4037" s="161" t="s">
        <v>8047</v>
      </c>
      <c r="D4037" s="163">
        <v>113.25</v>
      </c>
    </row>
    <row r="4038" spans="1:4" ht="9" customHeight="1" x14ac:dyDescent="0.3">
      <c r="A4038" s="161" t="s">
        <v>13066</v>
      </c>
      <c r="B4038" s="162" t="s">
        <v>13067</v>
      </c>
      <c r="C4038" s="161" t="s">
        <v>8047</v>
      </c>
      <c r="D4038" s="163">
        <v>139.41999999999999</v>
      </c>
    </row>
    <row r="4039" spans="1:4" ht="9" customHeight="1" x14ac:dyDescent="0.3">
      <c r="A4039" s="161" t="s">
        <v>13068</v>
      </c>
      <c r="B4039" s="162" t="s">
        <v>13069</v>
      </c>
      <c r="C4039" s="161" t="s">
        <v>8047</v>
      </c>
      <c r="D4039" s="163">
        <v>92.15</v>
      </c>
    </row>
    <row r="4040" spans="1:4" ht="9" customHeight="1" x14ac:dyDescent="0.3">
      <c r="A4040" s="161" t="s">
        <v>13070</v>
      </c>
      <c r="B4040" s="162" t="s">
        <v>13071</v>
      </c>
      <c r="C4040" s="161" t="s">
        <v>8047</v>
      </c>
      <c r="D4040" s="163">
        <v>77.91</v>
      </c>
    </row>
    <row r="4041" spans="1:4" ht="9" customHeight="1" x14ac:dyDescent="0.3">
      <c r="A4041" s="161" t="s">
        <v>13072</v>
      </c>
      <c r="B4041" s="162" t="s">
        <v>13073</v>
      </c>
      <c r="C4041" s="161" t="s">
        <v>8047</v>
      </c>
      <c r="D4041" s="163">
        <v>150.84</v>
      </c>
    </row>
    <row r="4042" spans="1:4" ht="18" customHeight="1" x14ac:dyDescent="0.3">
      <c r="A4042" s="161" t="s">
        <v>13074</v>
      </c>
      <c r="B4042" s="162" t="s">
        <v>13075</v>
      </c>
      <c r="C4042" s="161" t="s">
        <v>8047</v>
      </c>
      <c r="D4042" s="163">
        <v>98.15</v>
      </c>
    </row>
    <row r="4043" spans="1:4" ht="9" customHeight="1" x14ac:dyDescent="0.3">
      <c r="A4043" s="161" t="s">
        <v>13076</v>
      </c>
      <c r="B4043" s="162" t="s">
        <v>13077</v>
      </c>
      <c r="C4043" s="161" t="s">
        <v>8047</v>
      </c>
      <c r="D4043" s="163">
        <v>82.11</v>
      </c>
    </row>
    <row r="4044" spans="1:4" ht="18" customHeight="1" x14ac:dyDescent="0.3">
      <c r="A4044" s="161" t="s">
        <v>13078</v>
      </c>
      <c r="B4044" s="162" t="s">
        <v>13079</v>
      </c>
      <c r="C4044" s="161" t="s">
        <v>8047</v>
      </c>
      <c r="D4044" s="163">
        <v>161</v>
      </c>
    </row>
    <row r="4045" spans="1:4" ht="9" customHeight="1" x14ac:dyDescent="0.3">
      <c r="A4045" s="161" t="s">
        <v>13080</v>
      </c>
      <c r="B4045" s="162" t="s">
        <v>13081</v>
      </c>
      <c r="C4045" s="161" t="s">
        <v>8047</v>
      </c>
      <c r="D4045" s="163">
        <v>103.49</v>
      </c>
    </row>
    <row r="4046" spans="1:4" ht="9" customHeight="1" x14ac:dyDescent="0.3">
      <c r="A4046" s="161" t="s">
        <v>13082</v>
      </c>
      <c r="B4046" s="162" t="s">
        <v>13083</v>
      </c>
      <c r="C4046" s="161" t="s">
        <v>8047</v>
      </c>
      <c r="D4046" s="163">
        <v>85.84</v>
      </c>
    </row>
    <row r="4047" spans="1:4" ht="18" customHeight="1" x14ac:dyDescent="0.3">
      <c r="A4047" s="161" t="s">
        <v>13084</v>
      </c>
      <c r="B4047" s="162" t="s">
        <v>13085</v>
      </c>
      <c r="C4047" s="161" t="s">
        <v>8047</v>
      </c>
      <c r="D4047" s="163">
        <v>125.32</v>
      </c>
    </row>
    <row r="4048" spans="1:4" ht="18" customHeight="1" x14ac:dyDescent="0.3">
      <c r="A4048" s="161" t="s">
        <v>13086</v>
      </c>
      <c r="B4048" s="162" t="s">
        <v>13087</v>
      </c>
      <c r="C4048" s="161" t="s">
        <v>8047</v>
      </c>
      <c r="D4048" s="163">
        <v>84.8</v>
      </c>
    </row>
    <row r="4049" spans="1:4" ht="9" customHeight="1" x14ac:dyDescent="0.3">
      <c r="A4049" s="161" t="s">
        <v>13088</v>
      </c>
      <c r="B4049" s="162" t="s">
        <v>13089</v>
      </c>
      <c r="C4049" s="161" t="s">
        <v>8047</v>
      </c>
      <c r="D4049" s="163">
        <v>72.790000000000006</v>
      </c>
    </row>
    <row r="4050" spans="1:4" ht="9" customHeight="1" x14ac:dyDescent="0.3">
      <c r="A4050" s="161" t="s">
        <v>13090</v>
      </c>
      <c r="B4050" s="162" t="s">
        <v>13091</v>
      </c>
      <c r="C4050" s="161" t="s">
        <v>8047</v>
      </c>
      <c r="D4050" s="163">
        <v>133.88999999999999</v>
      </c>
    </row>
    <row r="4051" spans="1:4" ht="18" customHeight="1" x14ac:dyDescent="0.3">
      <c r="A4051" s="161" t="s">
        <v>13092</v>
      </c>
      <c r="B4051" s="162" t="s">
        <v>13093</v>
      </c>
      <c r="C4051" s="161" t="s">
        <v>8047</v>
      </c>
      <c r="D4051" s="163">
        <v>89.3</v>
      </c>
    </row>
    <row r="4052" spans="1:4" ht="9" customHeight="1" x14ac:dyDescent="0.3">
      <c r="A4052" s="161" t="s">
        <v>13094</v>
      </c>
      <c r="B4052" s="162" t="s">
        <v>13095</v>
      </c>
      <c r="C4052" s="161" t="s">
        <v>8047</v>
      </c>
      <c r="D4052" s="163">
        <v>75.94</v>
      </c>
    </row>
    <row r="4053" spans="1:4" ht="9" customHeight="1" x14ac:dyDescent="0.3">
      <c r="A4053" s="161" t="s">
        <v>13096</v>
      </c>
      <c r="B4053" s="162" t="s">
        <v>13097</v>
      </c>
      <c r="C4053" s="161" t="s">
        <v>8047</v>
      </c>
      <c r="D4053" s="163">
        <v>139.37</v>
      </c>
    </row>
    <row r="4054" spans="1:4" ht="9" customHeight="1" x14ac:dyDescent="0.3">
      <c r="A4054" s="161" t="s">
        <v>13098</v>
      </c>
      <c r="B4054" s="162" t="s">
        <v>13099</v>
      </c>
      <c r="C4054" s="161" t="s">
        <v>8047</v>
      </c>
      <c r="D4054" s="163">
        <v>92.17</v>
      </c>
    </row>
    <row r="4055" spans="1:4" ht="9" customHeight="1" x14ac:dyDescent="0.3">
      <c r="A4055" s="161" t="s">
        <v>13100</v>
      </c>
      <c r="B4055" s="162" t="s">
        <v>13101</v>
      </c>
      <c r="C4055" s="161" t="s">
        <v>8047</v>
      </c>
      <c r="D4055" s="163">
        <v>77.95</v>
      </c>
    </row>
    <row r="4056" spans="1:4" ht="9" customHeight="1" x14ac:dyDescent="0.3">
      <c r="A4056" s="161" t="s">
        <v>13102</v>
      </c>
      <c r="B4056" s="162" t="s">
        <v>13103</v>
      </c>
      <c r="C4056" s="161" t="s">
        <v>8047</v>
      </c>
      <c r="D4056" s="163">
        <v>152.99</v>
      </c>
    </row>
    <row r="4057" spans="1:4" ht="9" customHeight="1" x14ac:dyDescent="0.3">
      <c r="A4057" s="161" t="s">
        <v>13104</v>
      </c>
      <c r="B4057" s="162" t="s">
        <v>13105</v>
      </c>
      <c r="C4057" s="161" t="s">
        <v>8047</v>
      </c>
      <c r="D4057" s="163">
        <v>106.79</v>
      </c>
    </row>
    <row r="4058" spans="1:4" ht="9" customHeight="1" x14ac:dyDescent="0.3">
      <c r="A4058" s="161" t="s">
        <v>13106</v>
      </c>
      <c r="B4058" s="162" t="s">
        <v>13107</v>
      </c>
      <c r="C4058" s="161" t="s">
        <v>8047</v>
      </c>
      <c r="D4058" s="163">
        <v>93.18</v>
      </c>
    </row>
    <row r="4059" spans="1:4" ht="9" customHeight="1" x14ac:dyDescent="0.3">
      <c r="A4059" s="161" t="s">
        <v>13108</v>
      </c>
      <c r="B4059" s="162" t="s">
        <v>13109</v>
      </c>
      <c r="C4059" s="161" t="s">
        <v>8047</v>
      </c>
      <c r="D4059" s="163">
        <v>74.650000000000006</v>
      </c>
    </row>
    <row r="4060" spans="1:4" ht="9" customHeight="1" x14ac:dyDescent="0.3">
      <c r="A4060" s="161" t="s">
        <v>13110</v>
      </c>
      <c r="B4060" s="162" t="s">
        <v>13111</v>
      </c>
      <c r="C4060" s="161" t="s">
        <v>8047</v>
      </c>
      <c r="D4060" s="163">
        <v>39.22</v>
      </c>
    </row>
    <row r="4061" spans="1:4" ht="9" customHeight="1" x14ac:dyDescent="0.3">
      <c r="A4061" s="161" t="s">
        <v>13112</v>
      </c>
      <c r="B4061" s="162" t="s">
        <v>13113</v>
      </c>
      <c r="C4061" s="161" t="s">
        <v>8047</v>
      </c>
      <c r="D4061" s="163">
        <v>110.29</v>
      </c>
    </row>
    <row r="4062" spans="1:4" ht="9" customHeight="1" x14ac:dyDescent="0.3">
      <c r="A4062" s="161" t="s">
        <v>13114</v>
      </c>
      <c r="B4062" s="162" t="s">
        <v>13115</v>
      </c>
      <c r="C4062" s="161" t="s">
        <v>2576</v>
      </c>
      <c r="D4062" s="163">
        <v>5.37</v>
      </c>
    </row>
    <row r="4063" spans="1:4" ht="9" customHeight="1" x14ac:dyDescent="0.3">
      <c r="A4063" s="161" t="s">
        <v>13116</v>
      </c>
      <c r="B4063" s="162" t="s">
        <v>13117</v>
      </c>
      <c r="C4063" s="161" t="s">
        <v>2576</v>
      </c>
      <c r="D4063" s="163">
        <v>3.91</v>
      </c>
    </row>
    <row r="4064" spans="1:4" ht="9" customHeight="1" x14ac:dyDescent="0.3">
      <c r="A4064" s="161" t="s">
        <v>13118</v>
      </c>
      <c r="B4064" s="162" t="s">
        <v>13119</v>
      </c>
      <c r="C4064" s="161" t="s">
        <v>2576</v>
      </c>
      <c r="D4064" s="163">
        <v>4.4000000000000004</v>
      </c>
    </row>
    <row r="4065" spans="1:4" ht="9" customHeight="1" x14ac:dyDescent="0.3">
      <c r="A4065" s="161" t="s">
        <v>13120</v>
      </c>
      <c r="B4065" s="162" t="s">
        <v>13121</v>
      </c>
      <c r="C4065" s="161" t="s">
        <v>5571</v>
      </c>
      <c r="D4065" s="163">
        <v>1002.28</v>
      </c>
    </row>
    <row r="4066" spans="1:4" ht="9" customHeight="1" x14ac:dyDescent="0.3">
      <c r="A4066" s="161" t="s">
        <v>13122</v>
      </c>
      <c r="B4066" s="162" t="s">
        <v>13123</v>
      </c>
      <c r="C4066" s="161" t="s">
        <v>5571</v>
      </c>
      <c r="D4066" s="163">
        <v>904.56</v>
      </c>
    </row>
    <row r="4067" spans="1:4" ht="9" customHeight="1" x14ac:dyDescent="0.3">
      <c r="A4067" s="161" t="s">
        <v>13124</v>
      </c>
      <c r="B4067" s="162" t="s">
        <v>13125</v>
      </c>
      <c r="C4067" s="161" t="s">
        <v>5571</v>
      </c>
      <c r="D4067" s="163">
        <v>848.94</v>
      </c>
    </row>
    <row r="4068" spans="1:4" ht="9" customHeight="1" x14ac:dyDescent="0.3">
      <c r="A4068" s="161" t="s">
        <v>13126</v>
      </c>
      <c r="B4068" s="162" t="s">
        <v>13127</v>
      </c>
      <c r="C4068" s="161" t="s">
        <v>5571</v>
      </c>
      <c r="D4068" s="163">
        <v>751.23</v>
      </c>
    </row>
    <row r="4069" spans="1:4" ht="9" customHeight="1" x14ac:dyDescent="0.3">
      <c r="A4069" s="161" t="s">
        <v>13128</v>
      </c>
      <c r="B4069" s="162" t="s">
        <v>13129</v>
      </c>
      <c r="C4069" s="161" t="s">
        <v>5571</v>
      </c>
      <c r="D4069" s="163">
        <v>769.65</v>
      </c>
    </row>
    <row r="4070" spans="1:4" ht="9" customHeight="1" x14ac:dyDescent="0.3">
      <c r="A4070" s="161" t="s">
        <v>13130</v>
      </c>
      <c r="B4070" s="162" t="s">
        <v>13131</v>
      </c>
      <c r="C4070" s="161" t="s">
        <v>5571</v>
      </c>
      <c r="D4070" s="163">
        <v>671.94</v>
      </c>
    </row>
    <row r="4071" spans="1:4" ht="9" customHeight="1" x14ac:dyDescent="0.3">
      <c r="A4071" s="161" t="s">
        <v>13132</v>
      </c>
      <c r="B4071" s="162" t="s">
        <v>13133</v>
      </c>
      <c r="C4071" s="161" t="s">
        <v>5571</v>
      </c>
      <c r="D4071" s="163">
        <v>754.41</v>
      </c>
    </row>
    <row r="4072" spans="1:4" ht="9" customHeight="1" x14ac:dyDescent="0.3">
      <c r="A4072" s="161" t="s">
        <v>13134</v>
      </c>
      <c r="B4072" s="162" t="s">
        <v>13135</v>
      </c>
      <c r="C4072" s="161" t="s">
        <v>5571</v>
      </c>
      <c r="D4072" s="163">
        <v>656.7</v>
      </c>
    </row>
    <row r="4073" spans="1:4" ht="9" customHeight="1" x14ac:dyDescent="0.3">
      <c r="A4073" s="161" t="s">
        <v>13136</v>
      </c>
      <c r="B4073" s="162" t="s">
        <v>13137</v>
      </c>
      <c r="C4073" s="161" t="s">
        <v>8047</v>
      </c>
      <c r="D4073" s="163">
        <v>259.05</v>
      </c>
    </row>
    <row r="4074" spans="1:4" ht="9" customHeight="1" x14ac:dyDescent="0.3">
      <c r="A4074" s="161" t="s">
        <v>13138</v>
      </c>
      <c r="B4074" s="162" t="s">
        <v>13139</v>
      </c>
      <c r="C4074" s="161" t="s">
        <v>8047</v>
      </c>
      <c r="D4074" s="163">
        <v>242.44</v>
      </c>
    </row>
    <row r="4075" spans="1:4" ht="9" customHeight="1" x14ac:dyDescent="0.3">
      <c r="A4075" s="161" t="s">
        <v>13140</v>
      </c>
      <c r="B4075" s="162" t="s">
        <v>13141</v>
      </c>
      <c r="C4075" s="161" t="s">
        <v>8047</v>
      </c>
      <c r="D4075" s="163">
        <v>288.74</v>
      </c>
    </row>
    <row r="4076" spans="1:4" ht="9" customHeight="1" x14ac:dyDescent="0.3">
      <c r="A4076" s="161" t="s">
        <v>13142</v>
      </c>
      <c r="B4076" s="162" t="s">
        <v>13143</v>
      </c>
      <c r="C4076" s="161" t="s">
        <v>8047</v>
      </c>
      <c r="D4076" s="163">
        <v>266.27</v>
      </c>
    </row>
    <row r="4077" spans="1:4" ht="9" customHeight="1" x14ac:dyDescent="0.3">
      <c r="A4077" s="161" t="s">
        <v>13144</v>
      </c>
      <c r="B4077" s="162" t="s">
        <v>13145</v>
      </c>
      <c r="C4077" s="161" t="s">
        <v>8047</v>
      </c>
      <c r="D4077" s="163">
        <v>326.70999999999998</v>
      </c>
    </row>
    <row r="4078" spans="1:4" ht="18" customHeight="1" x14ac:dyDescent="0.3">
      <c r="A4078" s="161" t="s">
        <v>13146</v>
      </c>
      <c r="B4078" s="162" t="s">
        <v>13147</v>
      </c>
      <c r="C4078" s="161" t="s">
        <v>8047</v>
      </c>
      <c r="D4078" s="163">
        <v>297.39999999999998</v>
      </c>
    </row>
    <row r="4079" spans="1:4" ht="9" customHeight="1" x14ac:dyDescent="0.3">
      <c r="A4079" s="161" t="s">
        <v>13148</v>
      </c>
      <c r="B4079" s="162" t="s">
        <v>13149</v>
      </c>
      <c r="C4079" s="161" t="s">
        <v>5571</v>
      </c>
      <c r="D4079" s="163">
        <v>798.56</v>
      </c>
    </row>
    <row r="4080" spans="1:4" ht="9" customHeight="1" x14ac:dyDescent="0.3">
      <c r="A4080" s="161" t="s">
        <v>13150</v>
      </c>
      <c r="B4080" s="162" t="s">
        <v>13151</v>
      </c>
      <c r="C4080" s="161" t="s">
        <v>5571</v>
      </c>
      <c r="D4080" s="163">
        <v>700.84</v>
      </c>
    </row>
    <row r="4081" spans="1:4" ht="9" customHeight="1" x14ac:dyDescent="0.3">
      <c r="A4081" s="161" t="s">
        <v>13152</v>
      </c>
      <c r="B4081" s="162" t="s">
        <v>13153</v>
      </c>
      <c r="C4081" s="161" t="s">
        <v>5571</v>
      </c>
      <c r="D4081" s="163">
        <v>22.29</v>
      </c>
    </row>
    <row r="4082" spans="1:4" ht="9" customHeight="1" x14ac:dyDescent="0.3">
      <c r="A4082" s="161" t="s">
        <v>13154</v>
      </c>
      <c r="B4082" s="162" t="s">
        <v>13155</v>
      </c>
      <c r="C4082" s="161" t="s">
        <v>5571</v>
      </c>
      <c r="D4082" s="163">
        <v>23.1</v>
      </c>
    </row>
    <row r="4083" spans="1:4" ht="9" customHeight="1" x14ac:dyDescent="0.3">
      <c r="A4083" s="161" t="s">
        <v>13156</v>
      </c>
      <c r="B4083" s="162" t="s">
        <v>13157</v>
      </c>
      <c r="C4083" s="161" t="s">
        <v>5571</v>
      </c>
      <c r="D4083" s="163">
        <v>23.22</v>
      </c>
    </row>
    <row r="4084" spans="1:4" ht="9" customHeight="1" x14ac:dyDescent="0.3">
      <c r="A4084" s="161" t="s">
        <v>13158</v>
      </c>
      <c r="B4084" s="162" t="s">
        <v>13159</v>
      </c>
      <c r="C4084" s="161" t="s">
        <v>5571</v>
      </c>
      <c r="D4084" s="163">
        <v>23.34</v>
      </c>
    </row>
    <row r="4085" spans="1:4" ht="9" customHeight="1" x14ac:dyDescent="0.3">
      <c r="A4085" s="161" t="s">
        <v>13160</v>
      </c>
      <c r="B4085" s="162" t="s">
        <v>13161</v>
      </c>
      <c r="C4085" s="161" t="s">
        <v>5571</v>
      </c>
      <c r="D4085" s="163">
        <v>23.57</v>
      </c>
    </row>
    <row r="4086" spans="1:4" ht="9" customHeight="1" x14ac:dyDescent="0.3">
      <c r="A4086" s="161" t="s">
        <v>13162</v>
      </c>
      <c r="B4086" s="162" t="s">
        <v>13163</v>
      </c>
      <c r="C4086" s="161" t="s">
        <v>5571</v>
      </c>
      <c r="D4086" s="163">
        <v>23.8</v>
      </c>
    </row>
    <row r="4087" spans="1:4" ht="9" customHeight="1" x14ac:dyDescent="0.3">
      <c r="A4087" s="161" t="s">
        <v>13164</v>
      </c>
      <c r="B4087" s="162" t="s">
        <v>13165</v>
      </c>
      <c r="C4087" s="161" t="s">
        <v>5571</v>
      </c>
      <c r="D4087" s="163">
        <v>23.92</v>
      </c>
    </row>
    <row r="4088" spans="1:4" ht="9" customHeight="1" x14ac:dyDescent="0.3">
      <c r="A4088" s="161" t="s">
        <v>13166</v>
      </c>
      <c r="B4088" s="162" t="s">
        <v>13167</v>
      </c>
      <c r="C4088" s="161" t="s">
        <v>5571</v>
      </c>
      <c r="D4088" s="163">
        <v>24.04</v>
      </c>
    </row>
    <row r="4089" spans="1:4" ht="9" customHeight="1" x14ac:dyDescent="0.3">
      <c r="A4089" s="161" t="s">
        <v>13168</v>
      </c>
      <c r="B4089" s="162" t="s">
        <v>13169</v>
      </c>
      <c r="C4089" s="161" t="s">
        <v>5571</v>
      </c>
      <c r="D4089" s="163">
        <v>22.52</v>
      </c>
    </row>
    <row r="4090" spans="1:4" ht="9" customHeight="1" x14ac:dyDescent="0.3">
      <c r="A4090" s="161" t="s">
        <v>13170</v>
      </c>
      <c r="B4090" s="162" t="s">
        <v>13171</v>
      </c>
      <c r="C4090" s="161" t="s">
        <v>5571</v>
      </c>
      <c r="D4090" s="163">
        <v>22.75</v>
      </c>
    </row>
    <row r="4091" spans="1:4" ht="9" customHeight="1" x14ac:dyDescent="0.3">
      <c r="A4091" s="161" t="s">
        <v>13172</v>
      </c>
      <c r="B4091" s="162" t="s">
        <v>13173</v>
      </c>
      <c r="C4091" s="161" t="s">
        <v>5571</v>
      </c>
      <c r="D4091" s="163">
        <v>22.87</v>
      </c>
    </row>
    <row r="4092" spans="1:4" ht="9" customHeight="1" x14ac:dyDescent="0.3">
      <c r="A4092" s="161" t="s">
        <v>13174</v>
      </c>
      <c r="B4092" s="162" t="s">
        <v>13175</v>
      </c>
      <c r="C4092" s="161" t="s">
        <v>5571</v>
      </c>
      <c r="D4092" s="163">
        <v>50.69</v>
      </c>
    </row>
    <row r="4093" spans="1:4" ht="9" customHeight="1" x14ac:dyDescent="0.3">
      <c r="A4093" s="161" t="s">
        <v>13176</v>
      </c>
      <c r="B4093" s="162" t="s">
        <v>13177</v>
      </c>
      <c r="C4093" s="161" t="s">
        <v>5571</v>
      </c>
      <c r="D4093" s="163">
        <v>51.48</v>
      </c>
    </row>
    <row r="4094" spans="1:4" ht="9" customHeight="1" x14ac:dyDescent="0.3">
      <c r="A4094" s="161" t="s">
        <v>13178</v>
      </c>
      <c r="B4094" s="162" t="s">
        <v>13179</v>
      </c>
      <c r="C4094" s="161" t="s">
        <v>5571</v>
      </c>
      <c r="D4094" s="163">
        <v>52.1</v>
      </c>
    </row>
    <row r="4095" spans="1:4" ht="9" customHeight="1" x14ac:dyDescent="0.3">
      <c r="A4095" s="161" t="s">
        <v>13180</v>
      </c>
      <c r="B4095" s="162" t="s">
        <v>13181</v>
      </c>
      <c r="C4095" s="161" t="s">
        <v>5571</v>
      </c>
      <c r="D4095" s="163">
        <v>52.88</v>
      </c>
    </row>
    <row r="4096" spans="1:4" ht="9" customHeight="1" x14ac:dyDescent="0.3">
      <c r="A4096" s="161" t="s">
        <v>13182</v>
      </c>
      <c r="B4096" s="162" t="s">
        <v>13183</v>
      </c>
      <c r="C4096" s="161" t="s">
        <v>5571</v>
      </c>
      <c r="D4096" s="163">
        <v>53.66</v>
      </c>
    </row>
    <row r="4097" spans="1:4" ht="9" customHeight="1" x14ac:dyDescent="0.3">
      <c r="A4097" s="161" t="s">
        <v>13184</v>
      </c>
      <c r="B4097" s="162" t="s">
        <v>13185</v>
      </c>
      <c r="C4097" s="161" t="s">
        <v>5571</v>
      </c>
      <c r="D4097" s="163">
        <v>54.91</v>
      </c>
    </row>
    <row r="4098" spans="1:4" ht="18" customHeight="1" x14ac:dyDescent="0.3">
      <c r="A4098" s="161" t="s">
        <v>13186</v>
      </c>
      <c r="B4098" s="162" t="s">
        <v>13187</v>
      </c>
      <c r="C4098" s="161" t="s">
        <v>5571</v>
      </c>
      <c r="D4098" s="163">
        <v>59.13</v>
      </c>
    </row>
    <row r="4099" spans="1:4" ht="18" customHeight="1" x14ac:dyDescent="0.3">
      <c r="A4099" s="161" t="s">
        <v>13188</v>
      </c>
      <c r="B4099" s="162" t="s">
        <v>13189</v>
      </c>
      <c r="C4099" s="161" t="s">
        <v>5571</v>
      </c>
      <c r="D4099" s="163">
        <v>60.17</v>
      </c>
    </row>
    <row r="4100" spans="1:4" ht="18" customHeight="1" x14ac:dyDescent="0.3">
      <c r="A4100" s="161" t="s">
        <v>13190</v>
      </c>
      <c r="B4100" s="162" t="s">
        <v>13191</v>
      </c>
      <c r="C4100" s="161" t="s">
        <v>5571</v>
      </c>
      <c r="D4100" s="163">
        <v>46.21</v>
      </c>
    </row>
    <row r="4101" spans="1:4" ht="18" customHeight="1" x14ac:dyDescent="0.3">
      <c r="A4101" s="161" t="s">
        <v>13192</v>
      </c>
      <c r="B4101" s="162" t="s">
        <v>13193</v>
      </c>
      <c r="C4101" s="161" t="s">
        <v>5571</v>
      </c>
      <c r="D4101" s="163">
        <v>46.63</v>
      </c>
    </row>
    <row r="4102" spans="1:4" ht="18" customHeight="1" x14ac:dyDescent="0.3">
      <c r="A4102" s="161" t="s">
        <v>13194</v>
      </c>
      <c r="B4102" s="162" t="s">
        <v>13195</v>
      </c>
      <c r="C4102" s="161" t="s">
        <v>5571</v>
      </c>
      <c r="D4102" s="163">
        <v>47.15</v>
      </c>
    </row>
    <row r="4103" spans="1:4" ht="18" customHeight="1" x14ac:dyDescent="0.3">
      <c r="A4103" s="161" t="s">
        <v>13196</v>
      </c>
      <c r="B4103" s="162" t="s">
        <v>13197</v>
      </c>
      <c r="C4103" s="161" t="s">
        <v>5571</v>
      </c>
      <c r="D4103" s="163">
        <v>47.57</v>
      </c>
    </row>
    <row r="4104" spans="1:4" ht="18" customHeight="1" x14ac:dyDescent="0.3">
      <c r="A4104" s="161" t="s">
        <v>13198</v>
      </c>
      <c r="B4104" s="162" t="s">
        <v>13199</v>
      </c>
      <c r="C4104" s="161" t="s">
        <v>5571</v>
      </c>
      <c r="D4104" s="163">
        <v>48.09</v>
      </c>
    </row>
    <row r="4105" spans="1:4" ht="9" customHeight="1" x14ac:dyDescent="0.3">
      <c r="A4105" s="161" t="s">
        <v>13200</v>
      </c>
      <c r="B4105" s="162" t="s">
        <v>13201</v>
      </c>
      <c r="C4105" s="161" t="s">
        <v>5571</v>
      </c>
      <c r="D4105" s="163">
        <v>51.01</v>
      </c>
    </row>
    <row r="4106" spans="1:4" ht="18" customHeight="1" x14ac:dyDescent="0.3">
      <c r="A4106" s="161" t="s">
        <v>13202</v>
      </c>
      <c r="B4106" s="162" t="s">
        <v>13203</v>
      </c>
      <c r="C4106" s="161" t="s">
        <v>5571</v>
      </c>
      <c r="D4106" s="163">
        <v>52.41</v>
      </c>
    </row>
    <row r="4107" spans="1:4" ht="18" customHeight="1" x14ac:dyDescent="0.3">
      <c r="A4107" s="161" t="s">
        <v>13204</v>
      </c>
      <c r="B4107" s="162" t="s">
        <v>13205</v>
      </c>
      <c r="C4107" s="161" t="s">
        <v>5571</v>
      </c>
      <c r="D4107" s="163">
        <v>53.04</v>
      </c>
    </row>
    <row r="4108" spans="1:4" ht="18" customHeight="1" x14ac:dyDescent="0.3">
      <c r="A4108" s="161" t="s">
        <v>13206</v>
      </c>
      <c r="B4108" s="162" t="s">
        <v>13207</v>
      </c>
      <c r="C4108" s="161" t="s">
        <v>5571</v>
      </c>
      <c r="D4108" s="163">
        <v>45.49</v>
      </c>
    </row>
    <row r="4109" spans="1:4" ht="18" customHeight="1" x14ac:dyDescent="0.3">
      <c r="A4109" s="161" t="s">
        <v>13208</v>
      </c>
      <c r="B4109" s="162" t="s">
        <v>13209</v>
      </c>
      <c r="C4109" s="161" t="s">
        <v>5571</v>
      </c>
      <c r="D4109" s="163">
        <v>45.8</v>
      </c>
    </row>
    <row r="4110" spans="1:4" ht="18" customHeight="1" x14ac:dyDescent="0.3">
      <c r="A4110" s="161" t="s">
        <v>13210</v>
      </c>
      <c r="B4110" s="162" t="s">
        <v>13211</v>
      </c>
      <c r="C4110" s="161" t="s">
        <v>5571</v>
      </c>
      <c r="D4110" s="163">
        <v>46.21</v>
      </c>
    </row>
    <row r="4111" spans="1:4" ht="18" customHeight="1" x14ac:dyDescent="0.3">
      <c r="A4111" s="161" t="s">
        <v>13212</v>
      </c>
      <c r="B4111" s="162" t="s">
        <v>13213</v>
      </c>
      <c r="C4111" s="161" t="s">
        <v>5571</v>
      </c>
      <c r="D4111" s="163">
        <v>46.63</v>
      </c>
    </row>
    <row r="4112" spans="1:4" ht="18" customHeight="1" x14ac:dyDescent="0.3">
      <c r="A4112" s="161" t="s">
        <v>13214</v>
      </c>
      <c r="B4112" s="162" t="s">
        <v>13215</v>
      </c>
      <c r="C4112" s="161" t="s">
        <v>5571</v>
      </c>
      <c r="D4112" s="163">
        <v>46.94</v>
      </c>
    </row>
    <row r="4113" spans="1:4" ht="18" customHeight="1" x14ac:dyDescent="0.3">
      <c r="A4113" s="161" t="s">
        <v>13216</v>
      </c>
      <c r="B4113" s="162" t="s">
        <v>13217</v>
      </c>
      <c r="C4113" s="161" t="s">
        <v>5571</v>
      </c>
      <c r="D4113" s="163">
        <v>47.67</v>
      </c>
    </row>
    <row r="4114" spans="1:4" ht="18" customHeight="1" x14ac:dyDescent="0.3">
      <c r="A4114" s="161" t="s">
        <v>13218</v>
      </c>
      <c r="B4114" s="162" t="s">
        <v>13219</v>
      </c>
      <c r="C4114" s="161" t="s">
        <v>5571</v>
      </c>
      <c r="D4114" s="163">
        <v>50.85</v>
      </c>
    </row>
    <row r="4115" spans="1:4" ht="18" customHeight="1" x14ac:dyDescent="0.3">
      <c r="A4115" s="161" t="s">
        <v>13220</v>
      </c>
      <c r="B4115" s="162" t="s">
        <v>13221</v>
      </c>
      <c r="C4115" s="161" t="s">
        <v>5571</v>
      </c>
      <c r="D4115" s="163">
        <v>51.48</v>
      </c>
    </row>
    <row r="4116" spans="1:4" ht="18" customHeight="1" x14ac:dyDescent="0.3">
      <c r="A4116" s="161" t="s">
        <v>13222</v>
      </c>
      <c r="B4116" s="162" t="s">
        <v>13223</v>
      </c>
      <c r="C4116" s="161" t="s">
        <v>5571</v>
      </c>
      <c r="D4116" s="163">
        <v>47.75</v>
      </c>
    </row>
    <row r="4117" spans="1:4" ht="18" customHeight="1" x14ac:dyDescent="0.3">
      <c r="A4117" s="161" t="s">
        <v>13224</v>
      </c>
      <c r="B4117" s="162" t="s">
        <v>13225</v>
      </c>
      <c r="C4117" s="161" t="s">
        <v>5571</v>
      </c>
      <c r="D4117" s="163">
        <v>48.53</v>
      </c>
    </row>
    <row r="4118" spans="1:4" ht="18" customHeight="1" x14ac:dyDescent="0.3">
      <c r="A4118" s="161" t="s">
        <v>13226</v>
      </c>
      <c r="B4118" s="162" t="s">
        <v>13227</v>
      </c>
      <c r="C4118" s="161" t="s">
        <v>5571</v>
      </c>
      <c r="D4118" s="163">
        <v>49.15</v>
      </c>
    </row>
    <row r="4119" spans="1:4" ht="18" customHeight="1" x14ac:dyDescent="0.3">
      <c r="A4119" s="161" t="s">
        <v>13228</v>
      </c>
      <c r="B4119" s="162" t="s">
        <v>13229</v>
      </c>
      <c r="C4119" s="161" t="s">
        <v>5571</v>
      </c>
      <c r="D4119" s="163">
        <v>49.94</v>
      </c>
    </row>
    <row r="4120" spans="1:4" ht="18" customHeight="1" x14ac:dyDescent="0.3">
      <c r="A4120" s="161" t="s">
        <v>13230</v>
      </c>
      <c r="B4120" s="162" t="s">
        <v>13231</v>
      </c>
      <c r="C4120" s="161" t="s">
        <v>5571</v>
      </c>
      <c r="D4120" s="163">
        <v>50.72</v>
      </c>
    </row>
    <row r="4121" spans="1:4" ht="18" customHeight="1" x14ac:dyDescent="0.3">
      <c r="A4121" s="161" t="s">
        <v>13232</v>
      </c>
      <c r="B4121" s="162" t="s">
        <v>13233</v>
      </c>
      <c r="C4121" s="161" t="s">
        <v>5571</v>
      </c>
      <c r="D4121" s="163">
        <v>51.97</v>
      </c>
    </row>
    <row r="4122" spans="1:4" ht="18" customHeight="1" x14ac:dyDescent="0.3">
      <c r="A4122" s="161" t="s">
        <v>13234</v>
      </c>
      <c r="B4122" s="162" t="s">
        <v>13235</v>
      </c>
      <c r="C4122" s="161" t="s">
        <v>5571</v>
      </c>
      <c r="D4122" s="163">
        <v>56.08</v>
      </c>
    </row>
    <row r="4123" spans="1:4" ht="18" customHeight="1" x14ac:dyDescent="0.3">
      <c r="A4123" s="161" t="s">
        <v>13236</v>
      </c>
      <c r="B4123" s="162" t="s">
        <v>13237</v>
      </c>
      <c r="C4123" s="161" t="s">
        <v>5571</v>
      </c>
      <c r="D4123" s="163">
        <v>57.33</v>
      </c>
    </row>
    <row r="4124" spans="1:4" ht="18" customHeight="1" x14ac:dyDescent="0.3">
      <c r="A4124" s="161" t="s">
        <v>13238</v>
      </c>
      <c r="B4124" s="162" t="s">
        <v>13239</v>
      </c>
      <c r="C4124" s="161" t="s">
        <v>5571</v>
      </c>
      <c r="D4124" s="163">
        <v>43.27</v>
      </c>
    </row>
    <row r="4125" spans="1:4" ht="18" customHeight="1" x14ac:dyDescent="0.3">
      <c r="A4125" s="161" t="s">
        <v>13240</v>
      </c>
      <c r="B4125" s="162" t="s">
        <v>13241</v>
      </c>
      <c r="C4125" s="161" t="s">
        <v>5571</v>
      </c>
      <c r="D4125" s="163">
        <v>43.79</v>
      </c>
    </row>
    <row r="4126" spans="1:4" ht="18" customHeight="1" x14ac:dyDescent="0.3">
      <c r="A4126" s="161" t="s">
        <v>13242</v>
      </c>
      <c r="B4126" s="162" t="s">
        <v>13243</v>
      </c>
      <c r="C4126" s="161" t="s">
        <v>5571</v>
      </c>
      <c r="D4126" s="163">
        <v>44.21</v>
      </c>
    </row>
    <row r="4127" spans="1:4" ht="18" customHeight="1" x14ac:dyDescent="0.3">
      <c r="A4127" s="161" t="s">
        <v>13244</v>
      </c>
      <c r="B4127" s="162" t="s">
        <v>13245</v>
      </c>
      <c r="C4127" s="161" t="s">
        <v>5571</v>
      </c>
      <c r="D4127" s="163">
        <v>44.62</v>
      </c>
    </row>
    <row r="4128" spans="1:4" ht="18" customHeight="1" x14ac:dyDescent="0.3">
      <c r="A4128" s="161" t="s">
        <v>13246</v>
      </c>
      <c r="B4128" s="162" t="s">
        <v>13247</v>
      </c>
      <c r="C4128" s="161" t="s">
        <v>5571</v>
      </c>
      <c r="D4128" s="163">
        <v>47.28</v>
      </c>
    </row>
    <row r="4129" spans="1:4" ht="18" customHeight="1" x14ac:dyDescent="0.3">
      <c r="A4129" s="161" t="s">
        <v>13248</v>
      </c>
      <c r="B4129" s="162" t="s">
        <v>13249</v>
      </c>
      <c r="C4129" s="161" t="s">
        <v>5571</v>
      </c>
      <c r="D4129" s="163">
        <v>48.22</v>
      </c>
    </row>
    <row r="4130" spans="1:4" ht="18" customHeight="1" x14ac:dyDescent="0.3">
      <c r="A4130" s="161" t="s">
        <v>13250</v>
      </c>
      <c r="B4130" s="162" t="s">
        <v>13251</v>
      </c>
      <c r="C4130" s="161" t="s">
        <v>5571</v>
      </c>
      <c r="D4130" s="163">
        <v>49.47</v>
      </c>
    </row>
    <row r="4131" spans="1:4" ht="18" customHeight="1" x14ac:dyDescent="0.3">
      <c r="A4131" s="161" t="s">
        <v>13252</v>
      </c>
      <c r="B4131" s="162" t="s">
        <v>13253</v>
      </c>
      <c r="C4131" s="161" t="s">
        <v>5571</v>
      </c>
      <c r="D4131" s="163">
        <v>50.09</v>
      </c>
    </row>
    <row r="4132" spans="1:4" ht="18" customHeight="1" x14ac:dyDescent="0.3">
      <c r="A4132" s="161" t="s">
        <v>13254</v>
      </c>
      <c r="B4132" s="162" t="s">
        <v>13255</v>
      </c>
      <c r="C4132" s="161" t="s">
        <v>5571</v>
      </c>
      <c r="D4132" s="163">
        <v>42.54</v>
      </c>
    </row>
    <row r="4133" spans="1:4" ht="18" customHeight="1" x14ac:dyDescent="0.3">
      <c r="A4133" s="161" t="s">
        <v>13256</v>
      </c>
      <c r="B4133" s="162" t="s">
        <v>13257</v>
      </c>
      <c r="C4133" s="161" t="s">
        <v>5571</v>
      </c>
      <c r="D4133" s="163">
        <v>42.96</v>
      </c>
    </row>
    <row r="4134" spans="1:4" ht="18" customHeight="1" x14ac:dyDescent="0.3">
      <c r="A4134" s="161" t="s">
        <v>13258</v>
      </c>
      <c r="B4134" s="162" t="s">
        <v>13259</v>
      </c>
      <c r="C4134" s="161" t="s">
        <v>5571</v>
      </c>
      <c r="D4134" s="163">
        <v>43.27</v>
      </c>
    </row>
    <row r="4135" spans="1:4" ht="18" customHeight="1" x14ac:dyDescent="0.3">
      <c r="A4135" s="161" t="s">
        <v>13260</v>
      </c>
      <c r="B4135" s="162" t="s">
        <v>13261</v>
      </c>
      <c r="C4135" s="161" t="s">
        <v>5571</v>
      </c>
      <c r="D4135" s="163">
        <v>43.68</v>
      </c>
    </row>
    <row r="4136" spans="1:4" ht="18" customHeight="1" x14ac:dyDescent="0.3">
      <c r="A4136" s="161" t="s">
        <v>13262</v>
      </c>
      <c r="B4136" s="162" t="s">
        <v>13263</v>
      </c>
      <c r="C4136" s="161" t="s">
        <v>5571</v>
      </c>
      <c r="D4136" s="163">
        <v>44</v>
      </c>
    </row>
    <row r="4137" spans="1:4" ht="18" customHeight="1" x14ac:dyDescent="0.3">
      <c r="A4137" s="161" t="s">
        <v>13264</v>
      </c>
      <c r="B4137" s="162" t="s">
        <v>13265</v>
      </c>
      <c r="C4137" s="161" t="s">
        <v>5571</v>
      </c>
      <c r="D4137" s="163">
        <v>44.73</v>
      </c>
    </row>
    <row r="4138" spans="1:4" ht="18" customHeight="1" x14ac:dyDescent="0.3">
      <c r="A4138" s="161" t="s">
        <v>13266</v>
      </c>
      <c r="B4138" s="162" t="s">
        <v>13267</v>
      </c>
      <c r="C4138" s="161" t="s">
        <v>5571</v>
      </c>
      <c r="D4138" s="163">
        <v>48.06</v>
      </c>
    </row>
    <row r="4139" spans="1:4" ht="18" customHeight="1" x14ac:dyDescent="0.3">
      <c r="A4139" s="161" t="s">
        <v>13268</v>
      </c>
      <c r="B4139" s="162" t="s">
        <v>13269</v>
      </c>
      <c r="C4139" s="161" t="s">
        <v>5571</v>
      </c>
      <c r="D4139" s="163">
        <v>48.53</v>
      </c>
    </row>
    <row r="4140" spans="1:4" ht="18" customHeight="1" x14ac:dyDescent="0.3">
      <c r="A4140" s="161" t="s">
        <v>13312</v>
      </c>
      <c r="B4140" s="162" t="s">
        <v>26443</v>
      </c>
      <c r="C4140" s="161" t="s">
        <v>5571</v>
      </c>
      <c r="D4140" s="163">
        <v>11.21</v>
      </c>
    </row>
    <row r="4141" spans="1:4" ht="18" customHeight="1" x14ac:dyDescent="0.3">
      <c r="A4141" s="161" t="s">
        <v>13313</v>
      </c>
      <c r="B4141" s="162" t="s">
        <v>26444</v>
      </c>
      <c r="C4141" s="161" t="s">
        <v>5571</v>
      </c>
      <c r="D4141" s="163">
        <v>4.79</v>
      </c>
    </row>
    <row r="4142" spans="1:4" ht="18" customHeight="1" x14ac:dyDescent="0.3">
      <c r="A4142" s="161" t="s">
        <v>13270</v>
      </c>
      <c r="B4142" s="162" t="s">
        <v>13271</v>
      </c>
      <c r="C4142" s="161" t="s">
        <v>172</v>
      </c>
      <c r="D4142" s="163">
        <v>2083</v>
      </c>
    </row>
    <row r="4143" spans="1:4" ht="18" customHeight="1" x14ac:dyDescent="0.3">
      <c r="A4143" s="161" t="s">
        <v>13272</v>
      </c>
      <c r="B4143" s="162" t="s">
        <v>13273</v>
      </c>
      <c r="C4143" s="161" t="s">
        <v>172</v>
      </c>
      <c r="D4143" s="163">
        <v>1519.58</v>
      </c>
    </row>
    <row r="4144" spans="1:4" ht="18" customHeight="1" x14ac:dyDescent="0.3">
      <c r="A4144" s="161" t="s">
        <v>13274</v>
      </c>
      <c r="B4144" s="162" t="s">
        <v>13275</v>
      </c>
      <c r="C4144" s="161" t="s">
        <v>172</v>
      </c>
      <c r="D4144" s="163">
        <v>2277.46</v>
      </c>
    </row>
    <row r="4145" spans="1:4" ht="18" customHeight="1" x14ac:dyDescent="0.3">
      <c r="A4145" s="161" t="s">
        <v>13276</v>
      </c>
      <c r="B4145" s="162" t="s">
        <v>13277</v>
      </c>
      <c r="C4145" s="161" t="s">
        <v>172</v>
      </c>
      <c r="D4145" s="163">
        <v>1657.7</v>
      </c>
    </row>
    <row r="4146" spans="1:4" ht="18" customHeight="1" x14ac:dyDescent="0.3">
      <c r="A4146" s="161" t="s">
        <v>13278</v>
      </c>
      <c r="B4146" s="162" t="s">
        <v>13279</v>
      </c>
      <c r="C4146" s="161" t="s">
        <v>172</v>
      </c>
      <c r="D4146" s="163">
        <v>2480.19</v>
      </c>
    </row>
    <row r="4147" spans="1:4" ht="18" customHeight="1" x14ac:dyDescent="0.3">
      <c r="A4147" s="161" t="s">
        <v>13280</v>
      </c>
      <c r="B4147" s="162" t="s">
        <v>13281</v>
      </c>
      <c r="C4147" s="161" t="s">
        <v>172</v>
      </c>
      <c r="D4147" s="163">
        <v>1804.09</v>
      </c>
    </row>
    <row r="4148" spans="1:4" ht="18" customHeight="1" x14ac:dyDescent="0.3">
      <c r="A4148" s="161" t="s">
        <v>13282</v>
      </c>
      <c r="B4148" s="162" t="s">
        <v>13283</v>
      </c>
      <c r="C4148" s="161" t="s">
        <v>172</v>
      </c>
      <c r="D4148" s="163">
        <v>1668.51</v>
      </c>
    </row>
    <row r="4149" spans="1:4" ht="18" customHeight="1" x14ac:dyDescent="0.3">
      <c r="A4149" s="161" t="s">
        <v>13284</v>
      </c>
      <c r="B4149" s="162" t="s">
        <v>13285</v>
      </c>
      <c r="C4149" s="161" t="s">
        <v>172</v>
      </c>
      <c r="D4149" s="163">
        <v>1217.77</v>
      </c>
    </row>
    <row r="4150" spans="1:4" ht="18" customHeight="1" x14ac:dyDescent="0.3">
      <c r="A4150" s="161" t="s">
        <v>13286</v>
      </c>
      <c r="B4150" s="162" t="s">
        <v>13287</v>
      </c>
      <c r="C4150" s="161" t="s">
        <v>172</v>
      </c>
      <c r="D4150" s="163">
        <v>1863.9</v>
      </c>
    </row>
    <row r="4151" spans="1:4" ht="18" customHeight="1" x14ac:dyDescent="0.3">
      <c r="A4151" s="161" t="s">
        <v>13288</v>
      </c>
      <c r="B4151" s="162" t="s">
        <v>13289</v>
      </c>
      <c r="C4151" s="161" t="s">
        <v>172</v>
      </c>
      <c r="D4151" s="163">
        <v>1356.82</v>
      </c>
    </row>
    <row r="4152" spans="1:4" ht="18" customHeight="1" x14ac:dyDescent="0.3">
      <c r="A4152" s="161" t="s">
        <v>13290</v>
      </c>
      <c r="B4152" s="162" t="s">
        <v>13291</v>
      </c>
      <c r="C4152" s="161" t="s">
        <v>172</v>
      </c>
      <c r="D4152" s="163">
        <v>2057.3200000000002</v>
      </c>
    </row>
    <row r="4153" spans="1:4" ht="18" customHeight="1" x14ac:dyDescent="0.3">
      <c r="A4153" s="161" t="s">
        <v>13292</v>
      </c>
      <c r="B4153" s="162" t="s">
        <v>13293</v>
      </c>
      <c r="C4153" s="161" t="s">
        <v>172</v>
      </c>
      <c r="D4153" s="163">
        <v>1493.9</v>
      </c>
    </row>
    <row r="4154" spans="1:4" ht="18" customHeight="1" x14ac:dyDescent="0.3">
      <c r="A4154" s="161" t="s">
        <v>13294</v>
      </c>
      <c r="B4154" s="162" t="s">
        <v>13295</v>
      </c>
      <c r="C4154" s="161" t="s">
        <v>172</v>
      </c>
      <c r="D4154" s="163">
        <v>2254.8200000000002</v>
      </c>
    </row>
    <row r="4155" spans="1:4" ht="18" customHeight="1" x14ac:dyDescent="0.3">
      <c r="A4155" s="161" t="s">
        <v>13296</v>
      </c>
      <c r="B4155" s="162" t="s">
        <v>13297</v>
      </c>
      <c r="C4155" s="161" t="s">
        <v>172</v>
      </c>
      <c r="D4155" s="163">
        <v>1635.06</v>
      </c>
    </row>
    <row r="4156" spans="1:4" ht="18" customHeight="1" x14ac:dyDescent="0.3">
      <c r="A4156" s="161" t="s">
        <v>13298</v>
      </c>
      <c r="B4156" s="162" t="s">
        <v>13299</v>
      </c>
      <c r="C4156" s="161" t="s">
        <v>172</v>
      </c>
      <c r="D4156" s="163">
        <v>2451.86</v>
      </c>
    </row>
    <row r="4157" spans="1:4" ht="9" customHeight="1" x14ac:dyDescent="0.3">
      <c r="A4157" s="161" t="s">
        <v>13300</v>
      </c>
      <c r="B4157" s="162" t="s">
        <v>13301</v>
      </c>
      <c r="C4157" s="161" t="s">
        <v>172</v>
      </c>
      <c r="D4157" s="163">
        <v>1775.76</v>
      </c>
    </row>
    <row r="4158" spans="1:4" ht="9" customHeight="1" x14ac:dyDescent="0.3">
      <c r="A4158" s="161" t="s">
        <v>13302</v>
      </c>
      <c r="B4158" s="162" t="s">
        <v>13303</v>
      </c>
      <c r="C4158" s="161" t="s">
        <v>172</v>
      </c>
      <c r="D4158" s="163">
        <v>1660.62</v>
      </c>
    </row>
    <row r="4159" spans="1:4" ht="9" customHeight="1" x14ac:dyDescent="0.3">
      <c r="A4159" s="161" t="s">
        <v>13304</v>
      </c>
      <c r="B4159" s="162" t="s">
        <v>13305</v>
      </c>
      <c r="C4159" s="161" t="s">
        <v>172</v>
      </c>
      <c r="D4159" s="163">
        <v>1209.8900000000001</v>
      </c>
    </row>
    <row r="4160" spans="1:4" ht="9" customHeight="1" x14ac:dyDescent="0.3">
      <c r="A4160" s="161" t="s">
        <v>13306</v>
      </c>
      <c r="B4160" s="162" t="s">
        <v>13307</v>
      </c>
      <c r="C4160" s="161" t="s">
        <v>172</v>
      </c>
      <c r="D4160" s="163">
        <v>1859.28</v>
      </c>
    </row>
    <row r="4161" spans="1:4" ht="9" customHeight="1" x14ac:dyDescent="0.3">
      <c r="A4161" s="161" t="s">
        <v>13308</v>
      </c>
      <c r="B4161" s="162" t="s">
        <v>13309</v>
      </c>
      <c r="C4161" s="161" t="s">
        <v>172</v>
      </c>
      <c r="D4161" s="163">
        <v>1352.2</v>
      </c>
    </row>
    <row r="4162" spans="1:4" ht="9" customHeight="1" x14ac:dyDescent="0.3">
      <c r="A4162" s="161" t="s">
        <v>13310</v>
      </c>
      <c r="B4162" s="162" t="s">
        <v>13311</v>
      </c>
      <c r="C4162" s="161" t="s">
        <v>172</v>
      </c>
      <c r="D4162" s="163">
        <v>113.09</v>
      </c>
    </row>
    <row r="4163" spans="1:4" ht="9" customHeight="1" x14ac:dyDescent="0.3">
      <c r="A4163" s="161" t="s">
        <v>13314</v>
      </c>
      <c r="B4163" s="162" t="s">
        <v>13315</v>
      </c>
      <c r="C4163" s="161" t="s">
        <v>5571</v>
      </c>
      <c r="D4163" s="163">
        <v>1.91</v>
      </c>
    </row>
    <row r="4164" spans="1:4" ht="9" customHeight="1" x14ac:dyDescent="0.3">
      <c r="A4164" s="161" t="s">
        <v>13316</v>
      </c>
      <c r="B4164" s="162" t="s">
        <v>13317</v>
      </c>
      <c r="C4164" s="161" t="s">
        <v>5571</v>
      </c>
      <c r="D4164" s="163">
        <v>0.96</v>
      </c>
    </row>
    <row r="4165" spans="1:4" ht="9" customHeight="1" x14ac:dyDescent="0.3">
      <c r="A4165" s="161" t="s">
        <v>13318</v>
      </c>
      <c r="B4165" s="162" t="s">
        <v>13319</v>
      </c>
      <c r="C4165" s="161" t="s">
        <v>2576</v>
      </c>
      <c r="D4165" s="163">
        <v>1018.14</v>
      </c>
    </row>
    <row r="4166" spans="1:4" ht="9" customHeight="1" x14ac:dyDescent="0.3">
      <c r="A4166" s="161" t="s">
        <v>13320</v>
      </c>
      <c r="B4166" s="162" t="s">
        <v>13321</v>
      </c>
      <c r="C4166" s="161" t="s">
        <v>2576</v>
      </c>
      <c r="D4166" s="163">
        <v>821.81</v>
      </c>
    </row>
    <row r="4167" spans="1:4" ht="9" customHeight="1" x14ac:dyDescent="0.3">
      <c r="A4167" s="161" t="s">
        <v>13322</v>
      </c>
      <c r="B4167" s="162" t="s">
        <v>13323</v>
      </c>
      <c r="C4167" s="161" t="s">
        <v>2576</v>
      </c>
      <c r="D4167" s="163">
        <v>768.87</v>
      </c>
    </row>
    <row r="4168" spans="1:4" ht="9" customHeight="1" x14ac:dyDescent="0.3">
      <c r="A4168" s="161" t="s">
        <v>13324</v>
      </c>
      <c r="B4168" s="162" t="s">
        <v>13325</v>
      </c>
      <c r="C4168" s="161" t="s">
        <v>2576</v>
      </c>
      <c r="D4168" s="163">
        <v>549.21</v>
      </c>
    </row>
    <row r="4169" spans="1:4" ht="9" customHeight="1" x14ac:dyDescent="0.3">
      <c r="A4169" s="161" t="s">
        <v>13326</v>
      </c>
      <c r="B4169" s="162" t="s">
        <v>13327</v>
      </c>
      <c r="C4169" s="161" t="s">
        <v>2576</v>
      </c>
      <c r="D4169" s="163">
        <v>307.45</v>
      </c>
    </row>
    <row r="4170" spans="1:4" ht="9" customHeight="1" x14ac:dyDescent="0.3">
      <c r="A4170" s="161" t="s">
        <v>13328</v>
      </c>
      <c r="B4170" s="162" t="s">
        <v>13329</v>
      </c>
      <c r="C4170" s="161" t="s">
        <v>2576</v>
      </c>
      <c r="D4170" s="163">
        <v>229.82</v>
      </c>
    </row>
    <row r="4171" spans="1:4" ht="9" customHeight="1" x14ac:dyDescent="0.3">
      <c r="A4171" s="161" t="s">
        <v>13330</v>
      </c>
      <c r="B4171" s="162" t="s">
        <v>13331</v>
      </c>
      <c r="C4171" s="161" t="s">
        <v>2576</v>
      </c>
      <c r="D4171" s="163">
        <v>67.099999999999994</v>
      </c>
    </row>
    <row r="4172" spans="1:4" ht="9" customHeight="1" x14ac:dyDescent="0.3">
      <c r="A4172" s="161" t="s">
        <v>13332</v>
      </c>
      <c r="B4172" s="162" t="s">
        <v>13333</v>
      </c>
      <c r="C4172" s="161" t="s">
        <v>2576</v>
      </c>
      <c r="D4172" s="163">
        <v>67.56</v>
      </c>
    </row>
    <row r="4173" spans="1:4" ht="9" customHeight="1" x14ac:dyDescent="0.3">
      <c r="A4173" s="161" t="s">
        <v>13334</v>
      </c>
      <c r="B4173" s="162" t="s">
        <v>13335</v>
      </c>
      <c r="C4173" s="161" t="s">
        <v>2576</v>
      </c>
      <c r="D4173" s="163">
        <v>87.05</v>
      </c>
    </row>
    <row r="4174" spans="1:4" ht="9" customHeight="1" x14ac:dyDescent="0.3">
      <c r="A4174" s="161" t="s">
        <v>13336</v>
      </c>
      <c r="B4174" s="162" t="s">
        <v>13337</v>
      </c>
      <c r="C4174" s="161" t="s">
        <v>2576</v>
      </c>
      <c r="D4174" s="163">
        <v>85.58</v>
      </c>
    </row>
    <row r="4175" spans="1:4" ht="9" customHeight="1" x14ac:dyDescent="0.3">
      <c r="A4175" s="161" t="s">
        <v>13338</v>
      </c>
      <c r="B4175" s="162" t="s">
        <v>13339</v>
      </c>
      <c r="C4175" s="161" t="s">
        <v>2576</v>
      </c>
      <c r="D4175" s="163">
        <v>266.23</v>
      </c>
    </row>
    <row r="4176" spans="1:4" ht="9" customHeight="1" x14ac:dyDescent="0.3">
      <c r="A4176" s="161" t="s">
        <v>13340</v>
      </c>
      <c r="B4176" s="162" t="s">
        <v>13341</v>
      </c>
      <c r="C4176" s="161" t="s">
        <v>2576</v>
      </c>
      <c r="D4176" s="163">
        <v>194.62</v>
      </c>
    </row>
    <row r="4177" spans="1:4" ht="9" customHeight="1" x14ac:dyDescent="0.3">
      <c r="A4177" s="161" t="s">
        <v>13342</v>
      </c>
      <c r="B4177" s="162" t="s">
        <v>13343</v>
      </c>
      <c r="C4177" s="161" t="s">
        <v>2576</v>
      </c>
      <c r="D4177" s="163">
        <v>66.69</v>
      </c>
    </row>
    <row r="4178" spans="1:4" ht="9" customHeight="1" x14ac:dyDescent="0.3">
      <c r="A4178" s="161" t="s">
        <v>13344</v>
      </c>
      <c r="B4178" s="162" t="s">
        <v>13345</v>
      </c>
      <c r="C4178" s="161" t="s">
        <v>2576</v>
      </c>
      <c r="D4178" s="163">
        <v>66.92</v>
      </c>
    </row>
    <row r="4179" spans="1:4" ht="9" customHeight="1" x14ac:dyDescent="0.3">
      <c r="A4179" s="161" t="s">
        <v>13346</v>
      </c>
      <c r="B4179" s="162" t="s">
        <v>13347</v>
      </c>
      <c r="C4179" s="161" t="s">
        <v>2576</v>
      </c>
      <c r="D4179" s="163">
        <v>78.16</v>
      </c>
    </row>
    <row r="4180" spans="1:4" ht="9" customHeight="1" x14ac:dyDescent="0.3">
      <c r="A4180" s="161" t="s">
        <v>13348</v>
      </c>
      <c r="B4180" s="162" t="s">
        <v>13349</v>
      </c>
      <c r="C4180" s="161" t="s">
        <v>2576</v>
      </c>
      <c r="D4180" s="163">
        <v>74.58</v>
      </c>
    </row>
    <row r="4181" spans="1:4" ht="9" customHeight="1" x14ac:dyDescent="0.3">
      <c r="A4181" s="161" t="s">
        <v>13350</v>
      </c>
      <c r="B4181" s="162" t="s">
        <v>13351</v>
      </c>
      <c r="C4181" s="161" t="s">
        <v>2576</v>
      </c>
      <c r="D4181" s="163">
        <v>34.08</v>
      </c>
    </row>
    <row r="4182" spans="1:4" ht="9" customHeight="1" x14ac:dyDescent="0.3">
      <c r="A4182" s="161" t="s">
        <v>13352</v>
      </c>
      <c r="B4182" s="162" t="s">
        <v>13353</v>
      </c>
      <c r="C4182" s="161" t="s">
        <v>2576</v>
      </c>
      <c r="D4182" s="163">
        <v>32.619999999999997</v>
      </c>
    </row>
    <row r="4183" spans="1:4" ht="9" customHeight="1" x14ac:dyDescent="0.3">
      <c r="A4183" s="161" t="s">
        <v>13354</v>
      </c>
      <c r="B4183" s="162" t="s">
        <v>13355</v>
      </c>
      <c r="C4183" s="161" t="s">
        <v>2576</v>
      </c>
      <c r="D4183" s="163">
        <v>28.14</v>
      </c>
    </row>
    <row r="4184" spans="1:4" ht="9" customHeight="1" x14ac:dyDescent="0.3">
      <c r="A4184" s="161" t="s">
        <v>13356</v>
      </c>
      <c r="B4184" s="162" t="s">
        <v>13357</v>
      </c>
      <c r="C4184" s="161" t="s">
        <v>2576</v>
      </c>
      <c r="D4184" s="163">
        <v>27.52</v>
      </c>
    </row>
    <row r="4185" spans="1:4" ht="9" customHeight="1" x14ac:dyDescent="0.3">
      <c r="A4185" s="161" t="s">
        <v>13358</v>
      </c>
      <c r="B4185" s="162" t="s">
        <v>13359</v>
      </c>
      <c r="C4185" s="161" t="s">
        <v>2576</v>
      </c>
      <c r="D4185" s="163">
        <v>23.37</v>
      </c>
    </row>
    <row r="4186" spans="1:4" ht="9" customHeight="1" x14ac:dyDescent="0.3">
      <c r="A4186" s="161" t="s">
        <v>13360</v>
      </c>
      <c r="B4186" s="162" t="s">
        <v>13361</v>
      </c>
      <c r="C4186" s="161" t="s">
        <v>2576</v>
      </c>
      <c r="D4186" s="163">
        <v>21.66</v>
      </c>
    </row>
    <row r="4187" spans="1:4" ht="9" customHeight="1" x14ac:dyDescent="0.3">
      <c r="A4187" s="161" t="s">
        <v>13362</v>
      </c>
      <c r="B4187" s="162" t="s">
        <v>13363</v>
      </c>
      <c r="C4187" s="161" t="s">
        <v>2576</v>
      </c>
      <c r="D4187" s="163">
        <v>300.39</v>
      </c>
    </row>
    <row r="4188" spans="1:4" ht="9" customHeight="1" x14ac:dyDescent="0.3">
      <c r="A4188" s="161" t="s">
        <v>13364</v>
      </c>
      <c r="B4188" s="162" t="s">
        <v>13365</v>
      </c>
      <c r="C4188" s="161" t="s">
        <v>2576</v>
      </c>
      <c r="D4188" s="163">
        <v>222.76</v>
      </c>
    </row>
    <row r="4189" spans="1:4" ht="9" customHeight="1" x14ac:dyDescent="0.3">
      <c r="A4189" s="161" t="s">
        <v>13366</v>
      </c>
      <c r="B4189" s="162" t="s">
        <v>13367</v>
      </c>
      <c r="C4189" s="161" t="s">
        <v>2576</v>
      </c>
      <c r="D4189" s="163">
        <v>259.17</v>
      </c>
    </row>
    <row r="4190" spans="1:4" ht="9" customHeight="1" x14ac:dyDescent="0.3">
      <c r="A4190" s="161" t="s">
        <v>13368</v>
      </c>
      <c r="B4190" s="162" t="s">
        <v>13369</v>
      </c>
      <c r="C4190" s="161" t="s">
        <v>2576</v>
      </c>
      <c r="D4190" s="163">
        <v>187.56</v>
      </c>
    </row>
    <row r="4191" spans="1:4" ht="9" customHeight="1" x14ac:dyDescent="0.3">
      <c r="A4191" s="161" t="s">
        <v>13370</v>
      </c>
      <c r="B4191" s="162" t="s">
        <v>13371</v>
      </c>
      <c r="C4191" s="161" t="s">
        <v>2576</v>
      </c>
      <c r="D4191" s="163">
        <v>938.22</v>
      </c>
    </row>
    <row r="4192" spans="1:4" ht="9" customHeight="1" x14ac:dyDescent="0.3">
      <c r="A4192" s="161" t="s">
        <v>13372</v>
      </c>
      <c r="B4192" s="162" t="s">
        <v>13373</v>
      </c>
      <c r="C4192" s="161" t="s">
        <v>2576</v>
      </c>
      <c r="D4192" s="163">
        <v>755.66</v>
      </c>
    </row>
    <row r="4193" spans="1:4" ht="9" customHeight="1" x14ac:dyDescent="0.3">
      <c r="A4193" s="161" t="s">
        <v>13374</v>
      </c>
      <c r="B4193" s="162" t="s">
        <v>13375</v>
      </c>
      <c r="C4193" s="161" t="s">
        <v>2576</v>
      </c>
      <c r="D4193" s="163">
        <v>688.95</v>
      </c>
    </row>
    <row r="4194" spans="1:4" ht="9" customHeight="1" x14ac:dyDescent="0.3">
      <c r="A4194" s="161" t="s">
        <v>13376</v>
      </c>
      <c r="B4194" s="162" t="s">
        <v>13377</v>
      </c>
      <c r="C4194" s="161" t="s">
        <v>2576</v>
      </c>
      <c r="D4194" s="163">
        <v>494.47</v>
      </c>
    </row>
    <row r="4195" spans="1:4" ht="9" customHeight="1" x14ac:dyDescent="0.3">
      <c r="A4195" s="161" t="s">
        <v>13378</v>
      </c>
      <c r="B4195" s="162" t="s">
        <v>13379</v>
      </c>
      <c r="C4195" s="161" t="s">
        <v>172</v>
      </c>
      <c r="D4195" s="163">
        <v>48.79</v>
      </c>
    </row>
    <row r="4196" spans="1:4" ht="9" customHeight="1" x14ac:dyDescent="0.3">
      <c r="A4196" s="161" t="s">
        <v>13380</v>
      </c>
      <c r="B4196" s="162" t="s">
        <v>13381</v>
      </c>
      <c r="C4196" s="161" t="s">
        <v>172</v>
      </c>
      <c r="D4196" s="163">
        <v>42.61</v>
      </c>
    </row>
    <row r="4197" spans="1:4" ht="9" customHeight="1" x14ac:dyDescent="0.3">
      <c r="A4197" s="161" t="s">
        <v>13382</v>
      </c>
      <c r="B4197" s="162" t="s">
        <v>13383</v>
      </c>
      <c r="C4197" s="161" t="s">
        <v>172</v>
      </c>
      <c r="D4197" s="163">
        <v>28.7</v>
      </c>
    </row>
    <row r="4198" spans="1:4" ht="18" customHeight="1" x14ac:dyDescent="0.3">
      <c r="A4198" s="161" t="s">
        <v>13384</v>
      </c>
      <c r="B4198" s="162" t="s">
        <v>13385</v>
      </c>
      <c r="C4198" s="161" t="s">
        <v>172</v>
      </c>
      <c r="D4198" s="163">
        <v>26.02</v>
      </c>
    </row>
    <row r="4199" spans="1:4" ht="18" customHeight="1" x14ac:dyDescent="0.3">
      <c r="A4199" s="161" t="s">
        <v>13386</v>
      </c>
      <c r="B4199" s="162" t="s">
        <v>13387</v>
      </c>
      <c r="C4199" s="161" t="s">
        <v>172</v>
      </c>
      <c r="D4199" s="163">
        <v>31.64</v>
      </c>
    </row>
    <row r="4200" spans="1:4" ht="18" customHeight="1" x14ac:dyDescent="0.3">
      <c r="A4200" s="161" t="s">
        <v>13388</v>
      </c>
      <c r="B4200" s="162" t="s">
        <v>13389</v>
      </c>
      <c r="C4200" s="161" t="s">
        <v>172</v>
      </c>
      <c r="D4200" s="163">
        <v>28.47</v>
      </c>
    </row>
    <row r="4201" spans="1:4" ht="18" customHeight="1" x14ac:dyDescent="0.3">
      <c r="A4201" s="161" t="s">
        <v>13390</v>
      </c>
      <c r="B4201" s="162" t="s">
        <v>13391</v>
      </c>
      <c r="C4201" s="161" t="s">
        <v>172</v>
      </c>
      <c r="D4201" s="163">
        <v>19.78</v>
      </c>
    </row>
    <row r="4202" spans="1:4" ht="9" customHeight="1" x14ac:dyDescent="0.3">
      <c r="A4202" s="161" t="s">
        <v>13392</v>
      </c>
      <c r="B4202" s="162" t="s">
        <v>13393</v>
      </c>
      <c r="C4202" s="161" t="s">
        <v>172</v>
      </c>
      <c r="D4202" s="163">
        <v>18.41</v>
      </c>
    </row>
    <row r="4203" spans="1:4" ht="9" customHeight="1" x14ac:dyDescent="0.3">
      <c r="A4203" s="161" t="s">
        <v>13394</v>
      </c>
      <c r="B4203" s="162" t="s">
        <v>13395</v>
      </c>
      <c r="C4203" s="161" t="s">
        <v>172</v>
      </c>
      <c r="D4203" s="163">
        <v>335074.02</v>
      </c>
    </row>
    <row r="4204" spans="1:4" ht="9" customHeight="1" x14ac:dyDescent="0.3">
      <c r="A4204" s="161" t="s">
        <v>13396</v>
      </c>
      <c r="B4204" s="162" t="s">
        <v>13397</v>
      </c>
      <c r="C4204" s="161" t="s">
        <v>172</v>
      </c>
      <c r="D4204" s="163">
        <v>341797.26</v>
      </c>
    </row>
    <row r="4205" spans="1:4" ht="9" customHeight="1" x14ac:dyDescent="0.3">
      <c r="A4205" s="161" t="s">
        <v>13398</v>
      </c>
      <c r="B4205" s="162" t="s">
        <v>13399</v>
      </c>
      <c r="C4205" s="161" t="s">
        <v>172</v>
      </c>
      <c r="D4205" s="163">
        <v>345928.76</v>
      </c>
    </row>
    <row r="4206" spans="1:4" ht="9" customHeight="1" x14ac:dyDescent="0.3">
      <c r="A4206" s="161" t="s">
        <v>13400</v>
      </c>
      <c r="B4206" s="162" t="s">
        <v>13401</v>
      </c>
      <c r="C4206" s="161" t="s">
        <v>172</v>
      </c>
      <c r="D4206" s="163">
        <v>357435.04</v>
      </c>
    </row>
    <row r="4207" spans="1:4" ht="9" customHeight="1" x14ac:dyDescent="0.3">
      <c r="A4207" s="161" t="s">
        <v>13402</v>
      </c>
      <c r="B4207" s="162" t="s">
        <v>13403</v>
      </c>
      <c r="C4207" s="161" t="s">
        <v>172</v>
      </c>
      <c r="D4207" s="163">
        <v>368973.83</v>
      </c>
    </row>
    <row r="4208" spans="1:4" ht="9" customHeight="1" x14ac:dyDescent="0.3">
      <c r="A4208" s="161" t="s">
        <v>13404</v>
      </c>
      <c r="B4208" s="162" t="s">
        <v>13405</v>
      </c>
      <c r="C4208" s="161" t="s">
        <v>172</v>
      </c>
      <c r="D4208" s="163">
        <v>285415.31</v>
      </c>
    </row>
    <row r="4209" spans="1:4" ht="9" customHeight="1" x14ac:dyDescent="0.3">
      <c r="A4209" s="161" t="s">
        <v>13406</v>
      </c>
      <c r="B4209" s="162" t="s">
        <v>13407</v>
      </c>
      <c r="C4209" s="161" t="s">
        <v>172</v>
      </c>
      <c r="D4209" s="163">
        <v>297863.28000000003</v>
      </c>
    </row>
    <row r="4210" spans="1:4" ht="9" customHeight="1" x14ac:dyDescent="0.3">
      <c r="A4210" s="161" t="s">
        <v>13408</v>
      </c>
      <c r="B4210" s="162" t="s">
        <v>13409</v>
      </c>
      <c r="C4210" s="161" t="s">
        <v>172</v>
      </c>
      <c r="D4210" s="163">
        <v>311724.23</v>
      </c>
    </row>
    <row r="4211" spans="1:4" ht="9" customHeight="1" x14ac:dyDescent="0.3">
      <c r="A4211" s="161" t="s">
        <v>13410</v>
      </c>
      <c r="B4211" s="162" t="s">
        <v>13411</v>
      </c>
      <c r="C4211" s="161" t="s">
        <v>172</v>
      </c>
      <c r="D4211" s="163">
        <v>325891.65000000002</v>
      </c>
    </row>
    <row r="4212" spans="1:4" ht="9" customHeight="1" x14ac:dyDescent="0.3">
      <c r="A4212" s="161" t="s">
        <v>13412</v>
      </c>
      <c r="B4212" s="162" t="s">
        <v>13413</v>
      </c>
      <c r="C4212" s="161" t="s">
        <v>172</v>
      </c>
      <c r="D4212" s="163">
        <v>311423.40999999997</v>
      </c>
    </row>
    <row r="4213" spans="1:4" ht="9" customHeight="1" x14ac:dyDescent="0.3">
      <c r="A4213" s="161" t="s">
        <v>13414</v>
      </c>
      <c r="B4213" s="162" t="s">
        <v>13415</v>
      </c>
      <c r="C4213" s="161" t="s">
        <v>172</v>
      </c>
      <c r="D4213" s="163">
        <v>279190.65999999997</v>
      </c>
    </row>
    <row r="4214" spans="1:4" ht="9" customHeight="1" x14ac:dyDescent="0.3">
      <c r="A4214" s="161" t="s">
        <v>13416</v>
      </c>
      <c r="B4214" s="162" t="s">
        <v>13417</v>
      </c>
      <c r="C4214" s="161" t="s">
        <v>172</v>
      </c>
      <c r="D4214" s="163">
        <v>233910.44</v>
      </c>
    </row>
    <row r="4215" spans="1:4" ht="9" customHeight="1" x14ac:dyDescent="0.3">
      <c r="A4215" s="161" t="s">
        <v>13418</v>
      </c>
      <c r="B4215" s="162" t="s">
        <v>13419</v>
      </c>
      <c r="C4215" s="161" t="s">
        <v>172</v>
      </c>
      <c r="D4215" s="163">
        <v>6812.6</v>
      </c>
    </row>
    <row r="4216" spans="1:4" ht="9" customHeight="1" x14ac:dyDescent="0.3">
      <c r="A4216" s="161" t="s">
        <v>13420</v>
      </c>
      <c r="B4216" s="162" t="s">
        <v>13421</v>
      </c>
      <c r="C4216" s="161" t="s">
        <v>2576</v>
      </c>
      <c r="D4216" s="163">
        <v>23.48</v>
      </c>
    </row>
    <row r="4217" spans="1:4" ht="9" customHeight="1" x14ac:dyDescent="0.3">
      <c r="A4217" s="161" t="s">
        <v>13422</v>
      </c>
      <c r="B4217" s="162" t="s">
        <v>13423</v>
      </c>
      <c r="C4217" s="161" t="s">
        <v>172</v>
      </c>
      <c r="D4217" s="163">
        <v>38394.74</v>
      </c>
    </row>
    <row r="4218" spans="1:4" ht="9" customHeight="1" x14ac:dyDescent="0.3">
      <c r="A4218" s="161" t="s">
        <v>13424</v>
      </c>
      <c r="B4218" s="162" t="s">
        <v>13425</v>
      </c>
      <c r="C4218" s="161" t="s">
        <v>172</v>
      </c>
      <c r="D4218" s="163">
        <v>61752.85</v>
      </c>
    </row>
    <row r="4219" spans="1:4" ht="9" customHeight="1" x14ac:dyDescent="0.3">
      <c r="A4219" s="161" t="s">
        <v>13426</v>
      </c>
      <c r="B4219" s="162" t="s">
        <v>13427</v>
      </c>
      <c r="C4219" s="161" t="s">
        <v>172</v>
      </c>
      <c r="D4219" s="163">
        <v>427.35</v>
      </c>
    </row>
    <row r="4220" spans="1:4" ht="18" customHeight="1" x14ac:dyDescent="0.3">
      <c r="A4220" s="161" t="s">
        <v>13428</v>
      </c>
      <c r="B4220" s="162" t="s">
        <v>13429</v>
      </c>
      <c r="C4220" s="161" t="s">
        <v>172</v>
      </c>
      <c r="D4220" s="163">
        <v>543.4</v>
      </c>
    </row>
    <row r="4221" spans="1:4" ht="18" customHeight="1" x14ac:dyDescent="0.3">
      <c r="A4221" s="161" t="s">
        <v>13430</v>
      </c>
      <c r="B4221" s="162" t="s">
        <v>13431</v>
      </c>
      <c r="C4221" s="161" t="s">
        <v>2576</v>
      </c>
      <c r="D4221" s="163">
        <v>284.10000000000002</v>
      </c>
    </row>
    <row r="4222" spans="1:4" ht="18" customHeight="1" x14ac:dyDescent="0.3">
      <c r="A4222" s="161" t="s">
        <v>13432</v>
      </c>
      <c r="B4222" s="162" t="s">
        <v>13433</v>
      </c>
      <c r="C4222" s="161" t="s">
        <v>2576</v>
      </c>
      <c r="D4222" s="163">
        <v>287.97000000000003</v>
      </c>
    </row>
    <row r="4223" spans="1:4" ht="18" customHeight="1" x14ac:dyDescent="0.3">
      <c r="A4223" s="161" t="s">
        <v>13434</v>
      </c>
      <c r="B4223" s="162" t="s">
        <v>13435</v>
      </c>
      <c r="C4223" s="161" t="s">
        <v>2576</v>
      </c>
      <c r="D4223" s="163">
        <v>299.10000000000002</v>
      </c>
    </row>
    <row r="4224" spans="1:4" ht="18" customHeight="1" x14ac:dyDescent="0.3">
      <c r="A4224" s="161" t="s">
        <v>13436</v>
      </c>
      <c r="B4224" s="162" t="s">
        <v>13437</v>
      </c>
      <c r="C4224" s="161" t="s">
        <v>2576</v>
      </c>
      <c r="D4224" s="163">
        <v>300.54000000000002</v>
      </c>
    </row>
    <row r="4225" spans="1:4" ht="18" customHeight="1" x14ac:dyDescent="0.3">
      <c r="A4225" s="161" t="s">
        <v>13438</v>
      </c>
      <c r="B4225" s="162" t="s">
        <v>13439</v>
      </c>
      <c r="C4225" s="161" t="s">
        <v>2576</v>
      </c>
      <c r="D4225" s="163">
        <v>264.27999999999997</v>
      </c>
    </row>
    <row r="4226" spans="1:4" ht="18" customHeight="1" x14ac:dyDescent="0.3">
      <c r="A4226" s="161" t="s">
        <v>13440</v>
      </c>
      <c r="B4226" s="162" t="s">
        <v>13441</v>
      </c>
      <c r="C4226" s="161" t="s">
        <v>2576</v>
      </c>
      <c r="D4226" s="163">
        <v>263.12</v>
      </c>
    </row>
    <row r="4227" spans="1:4" ht="18" customHeight="1" x14ac:dyDescent="0.3">
      <c r="A4227" s="161" t="s">
        <v>13442</v>
      </c>
      <c r="B4227" s="162" t="s">
        <v>13443</v>
      </c>
      <c r="C4227" s="161" t="s">
        <v>2576</v>
      </c>
      <c r="D4227" s="163">
        <v>273.11</v>
      </c>
    </row>
    <row r="4228" spans="1:4" ht="18" customHeight="1" x14ac:dyDescent="0.3">
      <c r="A4228" s="161" t="s">
        <v>13444</v>
      </c>
      <c r="B4228" s="162" t="s">
        <v>13445</v>
      </c>
      <c r="C4228" s="161" t="s">
        <v>2576</v>
      </c>
      <c r="D4228" s="163">
        <v>268.20999999999998</v>
      </c>
    </row>
    <row r="4229" spans="1:4" ht="18" customHeight="1" x14ac:dyDescent="0.3">
      <c r="A4229" s="161" t="s">
        <v>13446</v>
      </c>
      <c r="B4229" s="162" t="s">
        <v>13447</v>
      </c>
      <c r="C4229" s="161" t="s">
        <v>172</v>
      </c>
      <c r="D4229" s="163">
        <v>60.6</v>
      </c>
    </row>
    <row r="4230" spans="1:4" ht="18" customHeight="1" x14ac:dyDescent="0.3">
      <c r="A4230" s="161" t="s">
        <v>13448</v>
      </c>
      <c r="B4230" s="162" t="s">
        <v>13449</v>
      </c>
      <c r="C4230" s="161" t="s">
        <v>8047</v>
      </c>
      <c r="D4230" s="163">
        <v>22.11</v>
      </c>
    </row>
    <row r="4231" spans="1:4" ht="18" customHeight="1" x14ac:dyDescent="0.3">
      <c r="A4231" s="161" t="s">
        <v>13450</v>
      </c>
      <c r="B4231" s="162" t="s">
        <v>13451</v>
      </c>
      <c r="C4231" s="161" t="s">
        <v>172</v>
      </c>
      <c r="D4231" s="163">
        <v>11.27</v>
      </c>
    </row>
    <row r="4232" spans="1:4" ht="9" customHeight="1" x14ac:dyDescent="0.3">
      <c r="A4232" s="161" t="s">
        <v>13452</v>
      </c>
      <c r="B4232" s="162" t="s">
        <v>13453</v>
      </c>
      <c r="C4232" s="161" t="s">
        <v>172</v>
      </c>
      <c r="D4232" s="163">
        <v>17.350000000000001</v>
      </c>
    </row>
    <row r="4233" spans="1:4" ht="9" customHeight="1" x14ac:dyDescent="0.3">
      <c r="A4233" s="161" t="s">
        <v>13454</v>
      </c>
      <c r="B4233" s="162" t="s">
        <v>13455</v>
      </c>
      <c r="C4233" s="161" t="s">
        <v>172</v>
      </c>
      <c r="D4233" s="163">
        <v>23.21</v>
      </c>
    </row>
    <row r="4234" spans="1:4" ht="9" customHeight="1" x14ac:dyDescent="0.3">
      <c r="A4234" s="161" t="s">
        <v>13456</v>
      </c>
      <c r="B4234" s="162" t="s">
        <v>13457</v>
      </c>
      <c r="C4234" s="161" t="s">
        <v>172</v>
      </c>
      <c r="D4234" s="163">
        <v>3.49</v>
      </c>
    </row>
    <row r="4235" spans="1:4" ht="9" customHeight="1" x14ac:dyDescent="0.3">
      <c r="A4235" s="161" t="s">
        <v>13458</v>
      </c>
      <c r="B4235" s="162" t="s">
        <v>13459</v>
      </c>
      <c r="C4235" s="161" t="s">
        <v>172</v>
      </c>
      <c r="D4235" s="163">
        <v>4.49</v>
      </c>
    </row>
    <row r="4236" spans="1:4" ht="9" customHeight="1" x14ac:dyDescent="0.3">
      <c r="A4236" s="161" t="s">
        <v>26445</v>
      </c>
      <c r="B4236" s="162" t="s">
        <v>26446</v>
      </c>
      <c r="C4236" s="161" t="s">
        <v>2576</v>
      </c>
      <c r="D4236" s="163">
        <v>9.18</v>
      </c>
    </row>
    <row r="4237" spans="1:4" ht="9" customHeight="1" x14ac:dyDescent="0.3">
      <c r="A4237" s="161" t="s">
        <v>26447</v>
      </c>
      <c r="B4237" s="162" t="s">
        <v>26448</v>
      </c>
      <c r="C4237" s="161" t="s">
        <v>2576</v>
      </c>
      <c r="D4237" s="163">
        <v>13.22</v>
      </c>
    </row>
    <row r="4238" spans="1:4" ht="9" customHeight="1" x14ac:dyDescent="0.3">
      <c r="A4238" s="161" t="s">
        <v>26449</v>
      </c>
      <c r="B4238" s="162" t="s">
        <v>26450</v>
      </c>
      <c r="C4238" s="161" t="s">
        <v>2576</v>
      </c>
      <c r="D4238" s="163">
        <v>5.38</v>
      </c>
    </row>
    <row r="4239" spans="1:4" ht="9" customHeight="1" x14ac:dyDescent="0.3">
      <c r="A4239" s="161" t="s">
        <v>26451</v>
      </c>
      <c r="B4239" s="162" t="s">
        <v>26452</v>
      </c>
      <c r="C4239" s="161" t="s">
        <v>2576</v>
      </c>
      <c r="D4239" s="163">
        <v>7.05</v>
      </c>
    </row>
    <row r="4240" spans="1:4" ht="9" customHeight="1" x14ac:dyDescent="0.3">
      <c r="A4240" s="161" t="s">
        <v>13460</v>
      </c>
      <c r="B4240" s="162" t="s">
        <v>13461</v>
      </c>
      <c r="C4240" s="161" t="s">
        <v>5571</v>
      </c>
      <c r="D4240" s="163">
        <v>620.45000000000005</v>
      </c>
    </row>
    <row r="4241" spans="1:4" ht="18" customHeight="1" x14ac:dyDescent="0.3">
      <c r="A4241" s="161" t="s">
        <v>13462</v>
      </c>
      <c r="B4241" s="162" t="s">
        <v>13463</v>
      </c>
      <c r="C4241" s="161" t="s">
        <v>172</v>
      </c>
      <c r="D4241" s="163">
        <v>80.209999999999994</v>
      </c>
    </row>
    <row r="4242" spans="1:4" ht="9" customHeight="1" x14ac:dyDescent="0.3">
      <c r="A4242" s="161" t="s">
        <v>13464</v>
      </c>
      <c r="B4242" s="162" t="s">
        <v>13465</v>
      </c>
      <c r="C4242" s="161" t="s">
        <v>172</v>
      </c>
      <c r="D4242" s="163">
        <v>107.98</v>
      </c>
    </row>
    <row r="4243" spans="1:4" ht="9" customHeight="1" x14ac:dyDescent="0.3">
      <c r="A4243" s="161" t="s">
        <v>13466</v>
      </c>
      <c r="B4243" s="162" t="s">
        <v>13467</v>
      </c>
      <c r="C4243" s="161" t="s">
        <v>172</v>
      </c>
      <c r="D4243" s="163">
        <v>89.92</v>
      </c>
    </row>
    <row r="4244" spans="1:4" ht="9" customHeight="1" x14ac:dyDescent="0.3">
      <c r="A4244" s="161" t="s">
        <v>13468</v>
      </c>
      <c r="B4244" s="162" t="s">
        <v>13469</v>
      </c>
      <c r="C4244" s="161" t="s">
        <v>172</v>
      </c>
      <c r="D4244" s="163">
        <v>106.75</v>
      </c>
    </row>
    <row r="4245" spans="1:4" ht="18" customHeight="1" x14ac:dyDescent="0.3">
      <c r="A4245" s="161" t="s">
        <v>13470</v>
      </c>
      <c r="B4245" s="162" t="s">
        <v>13471</v>
      </c>
      <c r="C4245" s="161" t="s">
        <v>2576</v>
      </c>
      <c r="D4245" s="163">
        <v>179.92</v>
      </c>
    </row>
    <row r="4246" spans="1:4" ht="9" customHeight="1" x14ac:dyDescent="0.3">
      <c r="A4246" s="161" t="s">
        <v>13472</v>
      </c>
      <c r="B4246" s="162" t="s">
        <v>13473</v>
      </c>
      <c r="C4246" s="161" t="s">
        <v>172</v>
      </c>
      <c r="D4246" s="163">
        <v>163938.57999999999</v>
      </c>
    </row>
    <row r="4247" spans="1:4" ht="9" customHeight="1" x14ac:dyDescent="0.3">
      <c r="A4247" s="161" t="s">
        <v>13474</v>
      </c>
      <c r="B4247" s="162" t="s">
        <v>13475</v>
      </c>
      <c r="C4247" s="161" t="s">
        <v>172</v>
      </c>
      <c r="D4247" s="163">
        <v>232676.16</v>
      </c>
    </row>
    <row r="4248" spans="1:4" ht="9" customHeight="1" x14ac:dyDescent="0.3">
      <c r="A4248" s="161" t="s">
        <v>13476</v>
      </c>
      <c r="B4248" s="162" t="s">
        <v>13477</v>
      </c>
      <c r="C4248" s="161" t="s">
        <v>172</v>
      </c>
      <c r="D4248" s="163">
        <v>291632.89</v>
      </c>
    </row>
    <row r="4249" spans="1:4" ht="9" customHeight="1" x14ac:dyDescent="0.3">
      <c r="A4249" s="161" t="s">
        <v>13478</v>
      </c>
      <c r="B4249" s="162" t="s">
        <v>13479</v>
      </c>
      <c r="C4249" s="161" t="s">
        <v>172</v>
      </c>
      <c r="D4249" s="163">
        <v>390318.52</v>
      </c>
    </row>
    <row r="4250" spans="1:4" ht="9" customHeight="1" x14ac:dyDescent="0.3">
      <c r="A4250" s="161" t="s">
        <v>13480</v>
      </c>
      <c r="B4250" s="162" t="s">
        <v>13481</v>
      </c>
      <c r="C4250" s="161" t="s">
        <v>172</v>
      </c>
      <c r="D4250" s="163">
        <v>449385.65</v>
      </c>
    </row>
    <row r="4251" spans="1:4" ht="9" customHeight="1" x14ac:dyDescent="0.3">
      <c r="A4251" s="161" t="s">
        <v>13482</v>
      </c>
      <c r="B4251" s="162" t="s">
        <v>13483</v>
      </c>
      <c r="C4251" s="161" t="s">
        <v>2576</v>
      </c>
      <c r="D4251" s="163">
        <v>95.68</v>
      </c>
    </row>
    <row r="4252" spans="1:4" ht="9" customHeight="1" x14ac:dyDescent="0.3">
      <c r="A4252" s="161" t="s">
        <v>13484</v>
      </c>
      <c r="B4252" s="162" t="s">
        <v>13485</v>
      </c>
      <c r="C4252" s="161" t="s">
        <v>2576</v>
      </c>
      <c r="D4252" s="163">
        <v>88.36</v>
      </c>
    </row>
    <row r="4253" spans="1:4" ht="9" customHeight="1" x14ac:dyDescent="0.3">
      <c r="A4253" s="161" t="s">
        <v>13486</v>
      </c>
      <c r="B4253" s="162" t="s">
        <v>13487</v>
      </c>
      <c r="C4253" s="161" t="s">
        <v>2576</v>
      </c>
      <c r="D4253" s="163">
        <v>728.65</v>
      </c>
    </row>
    <row r="4254" spans="1:4" ht="9" customHeight="1" x14ac:dyDescent="0.3">
      <c r="A4254" s="161" t="s">
        <v>13488</v>
      </c>
      <c r="B4254" s="162" t="s">
        <v>13489</v>
      </c>
      <c r="C4254" s="161" t="s">
        <v>5571</v>
      </c>
      <c r="D4254" s="163">
        <v>955</v>
      </c>
    </row>
    <row r="4255" spans="1:4" ht="9" customHeight="1" x14ac:dyDescent="0.3">
      <c r="A4255" s="161" t="s">
        <v>13490</v>
      </c>
      <c r="B4255" s="162" t="s">
        <v>13491</v>
      </c>
      <c r="C4255" s="161" t="s">
        <v>13492</v>
      </c>
      <c r="D4255" s="163">
        <v>63.7</v>
      </c>
    </row>
    <row r="4256" spans="1:4" ht="9" customHeight="1" x14ac:dyDescent="0.3">
      <c r="A4256" s="161" t="s">
        <v>13493</v>
      </c>
      <c r="B4256" s="162" t="s">
        <v>13494</v>
      </c>
      <c r="C4256" s="161" t="s">
        <v>172</v>
      </c>
      <c r="D4256" s="163">
        <v>14847.95</v>
      </c>
    </row>
    <row r="4257" spans="1:4" ht="9" customHeight="1" x14ac:dyDescent="0.3">
      <c r="A4257" s="161" t="s">
        <v>13495</v>
      </c>
      <c r="B4257" s="162" t="s">
        <v>13496</v>
      </c>
      <c r="C4257" s="161" t="s">
        <v>172</v>
      </c>
      <c r="D4257" s="163">
        <v>10473.33</v>
      </c>
    </row>
    <row r="4258" spans="1:4" ht="9" customHeight="1" x14ac:dyDescent="0.3">
      <c r="A4258" s="161" t="s">
        <v>13497</v>
      </c>
      <c r="B4258" s="162" t="s">
        <v>13498</v>
      </c>
      <c r="C4258" s="161" t="s">
        <v>172</v>
      </c>
      <c r="D4258" s="163">
        <v>4925.66</v>
      </c>
    </row>
    <row r="4259" spans="1:4" ht="9" customHeight="1" x14ac:dyDescent="0.3">
      <c r="A4259" s="161" t="s">
        <v>13499</v>
      </c>
      <c r="B4259" s="162" t="s">
        <v>13500</v>
      </c>
      <c r="C4259" s="161" t="s">
        <v>172</v>
      </c>
      <c r="D4259" s="163">
        <v>9426.02</v>
      </c>
    </row>
    <row r="4260" spans="1:4" ht="9" customHeight="1" x14ac:dyDescent="0.3">
      <c r="A4260" s="161" t="s">
        <v>13501</v>
      </c>
      <c r="B4260" s="162" t="s">
        <v>13502</v>
      </c>
      <c r="C4260" s="161" t="s">
        <v>172</v>
      </c>
      <c r="D4260" s="163">
        <v>3529.13</v>
      </c>
    </row>
    <row r="4261" spans="1:4" ht="9" customHeight="1" x14ac:dyDescent="0.3">
      <c r="A4261" s="161" t="s">
        <v>13503</v>
      </c>
      <c r="B4261" s="162" t="s">
        <v>13504</v>
      </c>
      <c r="C4261" s="161" t="s">
        <v>172</v>
      </c>
      <c r="D4261" s="163">
        <v>5568.48</v>
      </c>
    </row>
    <row r="4262" spans="1:4" ht="9" customHeight="1" x14ac:dyDescent="0.3">
      <c r="A4262" s="161" t="s">
        <v>13505</v>
      </c>
      <c r="B4262" s="162" t="s">
        <v>13506</v>
      </c>
      <c r="C4262" s="161" t="s">
        <v>172</v>
      </c>
      <c r="D4262" s="163">
        <v>4309.97</v>
      </c>
    </row>
    <row r="4263" spans="1:4" ht="9" customHeight="1" x14ac:dyDescent="0.3">
      <c r="A4263" s="161" t="s">
        <v>13507</v>
      </c>
      <c r="B4263" s="162" t="s">
        <v>23863</v>
      </c>
      <c r="C4263" s="161" t="s">
        <v>172</v>
      </c>
      <c r="D4263" s="163">
        <v>139.86000000000001</v>
      </c>
    </row>
    <row r="4264" spans="1:4" ht="9" customHeight="1" x14ac:dyDescent="0.3">
      <c r="A4264" s="161" t="s">
        <v>13508</v>
      </c>
      <c r="B4264" s="162" t="s">
        <v>13509</v>
      </c>
      <c r="C4264" s="161" t="s">
        <v>5571</v>
      </c>
      <c r="D4264" s="163">
        <v>115.94</v>
      </c>
    </row>
    <row r="4265" spans="1:4" ht="9" customHeight="1" x14ac:dyDescent="0.3">
      <c r="A4265" s="161" t="s">
        <v>13510</v>
      </c>
      <c r="B4265" s="162" t="s">
        <v>13511</v>
      </c>
      <c r="C4265" s="161" t="s">
        <v>2576</v>
      </c>
      <c r="D4265" s="163">
        <v>5.96</v>
      </c>
    </row>
    <row r="4266" spans="1:4" ht="9" customHeight="1" x14ac:dyDescent="0.3">
      <c r="A4266" s="161" t="s">
        <v>13512</v>
      </c>
      <c r="B4266" s="162" t="s">
        <v>13513</v>
      </c>
      <c r="C4266" s="161" t="s">
        <v>8047</v>
      </c>
      <c r="D4266" s="163">
        <v>8.09</v>
      </c>
    </row>
    <row r="4267" spans="1:4" ht="9" customHeight="1" x14ac:dyDescent="0.3">
      <c r="A4267" s="161" t="s">
        <v>13514</v>
      </c>
      <c r="B4267" s="162" t="s">
        <v>13515</v>
      </c>
      <c r="C4267" s="161" t="s">
        <v>8047</v>
      </c>
      <c r="D4267" s="163">
        <v>2.39</v>
      </c>
    </row>
    <row r="4268" spans="1:4" ht="9" customHeight="1" x14ac:dyDescent="0.3">
      <c r="A4268" s="161" t="s">
        <v>13516</v>
      </c>
      <c r="B4268" s="162" t="s">
        <v>23864</v>
      </c>
      <c r="C4268" s="161" t="s">
        <v>2576</v>
      </c>
      <c r="D4268" s="163">
        <v>180.82</v>
      </c>
    </row>
    <row r="4269" spans="1:4" ht="9" customHeight="1" x14ac:dyDescent="0.3">
      <c r="A4269" s="161" t="s">
        <v>13517</v>
      </c>
      <c r="B4269" s="162" t="s">
        <v>13518</v>
      </c>
      <c r="C4269" s="161" t="s">
        <v>8047</v>
      </c>
      <c r="D4269" s="163">
        <v>4.6500000000000004</v>
      </c>
    </row>
    <row r="4270" spans="1:4" ht="9" customHeight="1" x14ac:dyDescent="0.3">
      <c r="A4270" s="161" t="s">
        <v>13519</v>
      </c>
      <c r="B4270" s="162" t="s">
        <v>13520</v>
      </c>
      <c r="C4270" s="161" t="s">
        <v>172</v>
      </c>
      <c r="D4270" s="163">
        <v>6077.35</v>
      </c>
    </row>
    <row r="4271" spans="1:4" ht="9" customHeight="1" x14ac:dyDescent="0.3">
      <c r="A4271" s="161" t="s">
        <v>13521</v>
      </c>
      <c r="B4271" s="162" t="s">
        <v>13522</v>
      </c>
      <c r="C4271" s="161" t="s">
        <v>172</v>
      </c>
      <c r="D4271" s="163">
        <v>3191.75</v>
      </c>
    </row>
    <row r="4272" spans="1:4" ht="9" customHeight="1" x14ac:dyDescent="0.3">
      <c r="A4272" s="161" t="s">
        <v>13523</v>
      </c>
      <c r="B4272" s="162" t="s">
        <v>13524</v>
      </c>
      <c r="C4272" s="161" t="s">
        <v>5571</v>
      </c>
      <c r="D4272" s="163">
        <v>18.559999999999999</v>
      </c>
    </row>
    <row r="4273" spans="1:4" ht="9" customHeight="1" x14ac:dyDescent="0.3">
      <c r="A4273" s="161" t="s">
        <v>13525</v>
      </c>
      <c r="B4273" s="162" t="s">
        <v>13526</v>
      </c>
      <c r="C4273" s="161" t="s">
        <v>5571</v>
      </c>
      <c r="D4273" s="163">
        <v>11.56</v>
      </c>
    </row>
    <row r="4274" spans="1:4" ht="9" customHeight="1" x14ac:dyDescent="0.3">
      <c r="A4274" s="161" t="s">
        <v>13527</v>
      </c>
      <c r="B4274" s="162" t="s">
        <v>13528</v>
      </c>
      <c r="C4274" s="161" t="s">
        <v>5571</v>
      </c>
      <c r="D4274" s="163">
        <v>41.74</v>
      </c>
    </row>
    <row r="4275" spans="1:4" ht="9" customHeight="1" x14ac:dyDescent="0.3">
      <c r="A4275" s="161" t="s">
        <v>13529</v>
      </c>
      <c r="B4275" s="162" t="s">
        <v>13530</v>
      </c>
      <c r="C4275" s="161" t="s">
        <v>5571</v>
      </c>
      <c r="D4275" s="163">
        <v>64.099999999999994</v>
      </c>
    </row>
    <row r="4276" spans="1:4" ht="9" customHeight="1" x14ac:dyDescent="0.3">
      <c r="A4276" s="161" t="s">
        <v>13531</v>
      </c>
      <c r="B4276" s="162" t="s">
        <v>13532</v>
      </c>
      <c r="C4276" s="161" t="s">
        <v>5571</v>
      </c>
      <c r="D4276" s="163">
        <v>58.53</v>
      </c>
    </row>
    <row r="4277" spans="1:4" ht="9" customHeight="1" x14ac:dyDescent="0.3">
      <c r="A4277" s="161" t="s">
        <v>13533</v>
      </c>
      <c r="B4277" s="162" t="s">
        <v>13534</v>
      </c>
      <c r="C4277" s="161" t="s">
        <v>8047</v>
      </c>
      <c r="D4277" s="163">
        <v>63.38</v>
      </c>
    </row>
    <row r="4278" spans="1:4" ht="9" customHeight="1" x14ac:dyDescent="0.3">
      <c r="A4278" s="161" t="s">
        <v>13535</v>
      </c>
      <c r="B4278" s="162" t="s">
        <v>13536</v>
      </c>
      <c r="C4278" s="161" t="s">
        <v>11342</v>
      </c>
      <c r="D4278" s="163">
        <v>655.17999999999995</v>
      </c>
    </row>
    <row r="4279" spans="1:4" ht="9" customHeight="1" x14ac:dyDescent="0.3">
      <c r="A4279" s="161" t="s">
        <v>13537</v>
      </c>
      <c r="B4279" s="162" t="s">
        <v>13538</v>
      </c>
      <c r="C4279" s="161" t="s">
        <v>172</v>
      </c>
      <c r="D4279" s="163">
        <v>99.11</v>
      </c>
    </row>
    <row r="4280" spans="1:4" ht="9" customHeight="1" x14ac:dyDescent="0.3">
      <c r="A4280" s="161" t="s">
        <v>13539</v>
      </c>
      <c r="B4280" s="162" t="s">
        <v>13540</v>
      </c>
      <c r="C4280" s="161" t="s">
        <v>172</v>
      </c>
      <c r="D4280" s="163">
        <v>83.41</v>
      </c>
    </row>
    <row r="4281" spans="1:4" ht="18" customHeight="1" x14ac:dyDescent="0.3">
      <c r="A4281" s="161" t="s">
        <v>13541</v>
      </c>
      <c r="B4281" s="162" t="s">
        <v>13542</v>
      </c>
      <c r="C4281" s="161" t="s">
        <v>2576</v>
      </c>
      <c r="D4281" s="163">
        <v>129.62</v>
      </c>
    </row>
    <row r="4282" spans="1:4" ht="9" customHeight="1" x14ac:dyDescent="0.3">
      <c r="A4282" s="161" t="s">
        <v>13543</v>
      </c>
      <c r="B4282" s="162" t="s">
        <v>13544</v>
      </c>
      <c r="C4282" s="161" t="s">
        <v>2576</v>
      </c>
      <c r="D4282" s="163">
        <v>122.3</v>
      </c>
    </row>
    <row r="4283" spans="1:4" ht="9" customHeight="1" x14ac:dyDescent="0.3">
      <c r="A4283" s="161" t="s">
        <v>13545</v>
      </c>
      <c r="B4283" s="162" t="s">
        <v>13546</v>
      </c>
      <c r="C4283" s="161" t="s">
        <v>8047</v>
      </c>
      <c r="D4283" s="163">
        <v>63.34</v>
      </c>
    </row>
    <row r="4284" spans="1:4" ht="9" customHeight="1" x14ac:dyDescent="0.3">
      <c r="A4284" s="161" t="s">
        <v>13547</v>
      </c>
      <c r="B4284" s="162" t="s">
        <v>13548</v>
      </c>
      <c r="C4284" s="161" t="s">
        <v>8047</v>
      </c>
      <c r="D4284" s="163">
        <v>58.73</v>
      </c>
    </row>
    <row r="4285" spans="1:4" ht="18" customHeight="1" x14ac:dyDescent="0.3">
      <c r="A4285" s="161" t="s">
        <v>13549</v>
      </c>
      <c r="B4285" s="162" t="s">
        <v>13550</v>
      </c>
      <c r="C4285" s="161" t="s">
        <v>8047</v>
      </c>
      <c r="D4285" s="163">
        <v>25.47</v>
      </c>
    </row>
    <row r="4286" spans="1:4" ht="18" customHeight="1" x14ac:dyDescent="0.3">
      <c r="A4286" s="161" t="s">
        <v>13551</v>
      </c>
      <c r="B4286" s="162" t="s">
        <v>13552</v>
      </c>
      <c r="C4286" s="161" t="s">
        <v>5571</v>
      </c>
      <c r="D4286" s="163">
        <v>544.12</v>
      </c>
    </row>
    <row r="4287" spans="1:4" ht="18" customHeight="1" x14ac:dyDescent="0.3">
      <c r="A4287" s="161" t="s">
        <v>13553</v>
      </c>
      <c r="B4287" s="162" t="s">
        <v>13554</v>
      </c>
      <c r="C4287" s="161" t="s">
        <v>2576</v>
      </c>
      <c r="D4287" s="163">
        <v>60.93</v>
      </c>
    </row>
    <row r="4288" spans="1:4" ht="18" customHeight="1" x14ac:dyDescent="0.3">
      <c r="A4288" s="161" t="s">
        <v>13555</v>
      </c>
      <c r="B4288" s="162" t="s">
        <v>13556</v>
      </c>
      <c r="C4288" s="161" t="s">
        <v>2576</v>
      </c>
      <c r="D4288" s="163">
        <v>31.26</v>
      </c>
    </row>
    <row r="4289" spans="1:4" ht="18" customHeight="1" x14ac:dyDescent="0.3">
      <c r="A4289" s="161" t="s">
        <v>13557</v>
      </c>
      <c r="B4289" s="162" t="s">
        <v>13558</v>
      </c>
      <c r="C4289" s="161" t="s">
        <v>13492</v>
      </c>
      <c r="D4289" s="163">
        <v>189.29</v>
      </c>
    </row>
    <row r="4290" spans="1:4" ht="18" customHeight="1" x14ac:dyDescent="0.3">
      <c r="A4290" s="161" t="s">
        <v>13559</v>
      </c>
      <c r="B4290" s="162" t="s">
        <v>13560</v>
      </c>
      <c r="C4290" s="161" t="s">
        <v>13492</v>
      </c>
      <c r="D4290" s="163">
        <v>118.49</v>
      </c>
    </row>
    <row r="4291" spans="1:4" ht="9" customHeight="1" x14ac:dyDescent="0.3">
      <c r="A4291" s="161" t="s">
        <v>13561</v>
      </c>
      <c r="B4291" s="162" t="s">
        <v>13562</v>
      </c>
      <c r="C4291" s="161" t="s">
        <v>13492</v>
      </c>
      <c r="D4291" s="163">
        <v>179.66</v>
      </c>
    </row>
    <row r="4292" spans="1:4" ht="9" customHeight="1" x14ac:dyDescent="0.3">
      <c r="A4292" s="161" t="s">
        <v>13563</v>
      </c>
      <c r="B4292" s="162" t="s">
        <v>13564</v>
      </c>
      <c r="C4292" s="161" t="s">
        <v>13492</v>
      </c>
      <c r="D4292" s="163">
        <v>107.31</v>
      </c>
    </row>
    <row r="4293" spans="1:4" ht="9" customHeight="1" x14ac:dyDescent="0.3">
      <c r="A4293" s="161" t="s">
        <v>13565</v>
      </c>
      <c r="B4293" s="162" t="s">
        <v>13566</v>
      </c>
      <c r="C4293" s="161" t="s">
        <v>13492</v>
      </c>
      <c r="D4293" s="163">
        <v>182.42</v>
      </c>
    </row>
    <row r="4294" spans="1:4" ht="9" customHeight="1" x14ac:dyDescent="0.3">
      <c r="A4294" s="161" t="s">
        <v>13567</v>
      </c>
      <c r="B4294" s="162" t="s">
        <v>13568</v>
      </c>
      <c r="C4294" s="161" t="s">
        <v>13492</v>
      </c>
      <c r="D4294" s="163">
        <v>108.04</v>
      </c>
    </row>
    <row r="4295" spans="1:4" ht="9" customHeight="1" x14ac:dyDescent="0.3">
      <c r="A4295" s="161" t="s">
        <v>13569</v>
      </c>
      <c r="B4295" s="162" t="s">
        <v>13570</v>
      </c>
      <c r="C4295" s="161" t="s">
        <v>13492</v>
      </c>
      <c r="D4295" s="163">
        <v>187.81</v>
      </c>
    </row>
    <row r="4296" spans="1:4" ht="9" customHeight="1" x14ac:dyDescent="0.3">
      <c r="A4296" s="161" t="s">
        <v>13571</v>
      </c>
      <c r="B4296" s="162" t="s">
        <v>13572</v>
      </c>
      <c r="C4296" s="161" t="s">
        <v>13492</v>
      </c>
      <c r="D4296" s="163">
        <v>114.74</v>
      </c>
    </row>
    <row r="4297" spans="1:4" ht="9" customHeight="1" x14ac:dyDescent="0.3">
      <c r="A4297" s="161" t="s">
        <v>13573</v>
      </c>
      <c r="B4297" s="162" t="s">
        <v>13574</v>
      </c>
      <c r="C4297" s="161" t="s">
        <v>13492</v>
      </c>
      <c r="D4297" s="163">
        <v>191.3</v>
      </c>
    </row>
    <row r="4298" spans="1:4" ht="9" customHeight="1" x14ac:dyDescent="0.3">
      <c r="A4298" s="161" t="s">
        <v>13575</v>
      </c>
      <c r="B4298" s="162" t="s">
        <v>13576</v>
      </c>
      <c r="C4298" s="161" t="s">
        <v>13492</v>
      </c>
      <c r="D4298" s="163">
        <v>119.18</v>
      </c>
    </row>
    <row r="4299" spans="1:4" ht="9" customHeight="1" x14ac:dyDescent="0.3">
      <c r="A4299" s="161" t="s">
        <v>13577</v>
      </c>
      <c r="B4299" s="162" t="s">
        <v>13578</v>
      </c>
      <c r="C4299" s="161" t="s">
        <v>5571</v>
      </c>
      <c r="D4299" s="163">
        <v>12.09</v>
      </c>
    </row>
    <row r="4300" spans="1:4" ht="9" customHeight="1" x14ac:dyDescent="0.3">
      <c r="A4300" s="161" t="s">
        <v>13579</v>
      </c>
      <c r="B4300" s="162" t="s">
        <v>13580</v>
      </c>
      <c r="C4300" s="161" t="s">
        <v>5571</v>
      </c>
      <c r="D4300" s="163">
        <v>61.66</v>
      </c>
    </row>
    <row r="4301" spans="1:4" ht="9" customHeight="1" x14ac:dyDescent="0.3">
      <c r="A4301" s="161" t="s">
        <v>13581</v>
      </c>
      <c r="B4301" s="162" t="s">
        <v>13582</v>
      </c>
      <c r="C4301" s="161" t="s">
        <v>5571</v>
      </c>
      <c r="D4301" s="163">
        <v>51.43</v>
      </c>
    </row>
    <row r="4302" spans="1:4" ht="9" customHeight="1" x14ac:dyDescent="0.3">
      <c r="A4302" s="161" t="s">
        <v>13583</v>
      </c>
      <c r="B4302" s="162" t="s">
        <v>13584</v>
      </c>
      <c r="C4302" s="161" t="s">
        <v>5571</v>
      </c>
      <c r="D4302" s="163">
        <v>85.29</v>
      </c>
    </row>
    <row r="4303" spans="1:4" ht="9" customHeight="1" x14ac:dyDescent="0.3">
      <c r="A4303" s="161" t="s">
        <v>13585</v>
      </c>
      <c r="B4303" s="162" t="s">
        <v>13586</v>
      </c>
      <c r="C4303" s="161" t="s">
        <v>5571</v>
      </c>
      <c r="D4303" s="163">
        <v>109.53</v>
      </c>
    </row>
    <row r="4304" spans="1:4" ht="9" customHeight="1" x14ac:dyDescent="0.3">
      <c r="A4304" s="161" t="s">
        <v>13587</v>
      </c>
      <c r="B4304" s="162" t="s">
        <v>13588</v>
      </c>
      <c r="C4304" s="161" t="s">
        <v>5571</v>
      </c>
      <c r="D4304" s="163">
        <v>101.79</v>
      </c>
    </row>
    <row r="4305" spans="1:4" ht="9" customHeight="1" x14ac:dyDescent="0.3">
      <c r="A4305" s="161" t="s">
        <v>13589</v>
      </c>
      <c r="B4305" s="162" t="s">
        <v>13590</v>
      </c>
      <c r="C4305" s="161" t="s">
        <v>5571</v>
      </c>
      <c r="D4305" s="163">
        <v>12.88</v>
      </c>
    </row>
    <row r="4306" spans="1:4" ht="9" customHeight="1" x14ac:dyDescent="0.3">
      <c r="A4306" s="161" t="s">
        <v>13591</v>
      </c>
      <c r="B4306" s="162" t="s">
        <v>13592</v>
      </c>
      <c r="C4306" s="161" t="s">
        <v>5571</v>
      </c>
      <c r="D4306" s="163">
        <v>30.74</v>
      </c>
    </row>
    <row r="4307" spans="1:4" ht="9" customHeight="1" x14ac:dyDescent="0.3">
      <c r="A4307" s="161" t="s">
        <v>13593</v>
      </c>
      <c r="B4307" s="162" t="s">
        <v>13594</v>
      </c>
      <c r="C4307" s="161" t="s">
        <v>5571</v>
      </c>
      <c r="D4307" s="163">
        <v>115.9</v>
      </c>
    </row>
    <row r="4308" spans="1:4" ht="9" customHeight="1" x14ac:dyDescent="0.3">
      <c r="A4308" s="161" t="s">
        <v>13595</v>
      </c>
      <c r="B4308" s="162" t="s">
        <v>13596</v>
      </c>
      <c r="C4308" s="161" t="s">
        <v>5571</v>
      </c>
      <c r="D4308" s="163">
        <v>85.09</v>
      </c>
    </row>
    <row r="4309" spans="1:4" ht="9" customHeight="1" x14ac:dyDescent="0.3">
      <c r="A4309" s="161" t="s">
        <v>13597</v>
      </c>
      <c r="B4309" s="162" t="s">
        <v>13598</v>
      </c>
      <c r="C4309" s="161" t="s">
        <v>5571</v>
      </c>
      <c r="D4309" s="163">
        <v>79.81</v>
      </c>
    </row>
    <row r="4310" spans="1:4" ht="9" customHeight="1" x14ac:dyDescent="0.3">
      <c r="A4310" s="161" t="s">
        <v>13599</v>
      </c>
      <c r="B4310" s="162" t="s">
        <v>13600</v>
      </c>
      <c r="C4310" s="161" t="s">
        <v>5571</v>
      </c>
      <c r="D4310" s="163">
        <v>48.04</v>
      </c>
    </row>
    <row r="4311" spans="1:4" ht="9" customHeight="1" x14ac:dyDescent="0.3">
      <c r="A4311" s="161" t="s">
        <v>13601</v>
      </c>
      <c r="B4311" s="162" t="s">
        <v>13602</v>
      </c>
      <c r="C4311" s="161" t="s">
        <v>5571</v>
      </c>
      <c r="D4311" s="163">
        <v>66.81</v>
      </c>
    </row>
    <row r="4312" spans="1:4" ht="9" customHeight="1" x14ac:dyDescent="0.3">
      <c r="A4312" s="161" t="s">
        <v>13603</v>
      </c>
      <c r="B4312" s="162" t="s">
        <v>13604</v>
      </c>
      <c r="C4312" s="161" t="s">
        <v>5571</v>
      </c>
      <c r="D4312" s="163">
        <v>35.049999999999997</v>
      </c>
    </row>
    <row r="4313" spans="1:4" ht="9" customHeight="1" x14ac:dyDescent="0.3">
      <c r="A4313" s="161" t="s">
        <v>13605</v>
      </c>
      <c r="B4313" s="162" t="s">
        <v>13606</v>
      </c>
      <c r="C4313" s="161" t="s">
        <v>5571</v>
      </c>
      <c r="D4313" s="163">
        <v>227.75</v>
      </c>
    </row>
    <row r="4314" spans="1:4" ht="9" customHeight="1" x14ac:dyDescent="0.3">
      <c r="A4314" s="161" t="s">
        <v>13607</v>
      </c>
      <c r="B4314" s="162" t="s">
        <v>13608</v>
      </c>
      <c r="C4314" s="161" t="s">
        <v>5571</v>
      </c>
      <c r="D4314" s="163">
        <v>108.12</v>
      </c>
    </row>
    <row r="4315" spans="1:4" ht="9" customHeight="1" x14ac:dyDescent="0.3">
      <c r="A4315" s="161" t="s">
        <v>13609</v>
      </c>
      <c r="B4315" s="162" t="s">
        <v>13610</v>
      </c>
      <c r="C4315" s="161" t="s">
        <v>5571</v>
      </c>
      <c r="D4315" s="163">
        <v>228.73</v>
      </c>
    </row>
    <row r="4316" spans="1:4" ht="9" customHeight="1" x14ac:dyDescent="0.3">
      <c r="A4316" s="161" t="s">
        <v>13611</v>
      </c>
      <c r="B4316" s="162" t="s">
        <v>13612</v>
      </c>
      <c r="C4316" s="161" t="s">
        <v>5571</v>
      </c>
      <c r="D4316" s="163">
        <v>109.1</v>
      </c>
    </row>
    <row r="4317" spans="1:4" ht="9" customHeight="1" x14ac:dyDescent="0.3">
      <c r="A4317" s="161" t="s">
        <v>13613</v>
      </c>
      <c r="B4317" s="162" t="s">
        <v>13614</v>
      </c>
      <c r="C4317" s="161" t="s">
        <v>5571</v>
      </c>
      <c r="D4317" s="163">
        <v>274.89999999999998</v>
      </c>
    </row>
    <row r="4318" spans="1:4" ht="9" customHeight="1" x14ac:dyDescent="0.3">
      <c r="A4318" s="161" t="s">
        <v>13615</v>
      </c>
      <c r="B4318" s="162" t="s">
        <v>13616</v>
      </c>
      <c r="C4318" s="161" t="s">
        <v>5571</v>
      </c>
      <c r="D4318" s="163">
        <v>156.01</v>
      </c>
    </row>
    <row r="4319" spans="1:4" ht="9" customHeight="1" x14ac:dyDescent="0.3">
      <c r="A4319" s="161" t="s">
        <v>13617</v>
      </c>
      <c r="B4319" s="162" t="s">
        <v>13618</v>
      </c>
      <c r="C4319" s="161" t="s">
        <v>5571</v>
      </c>
      <c r="D4319" s="163">
        <v>275.88</v>
      </c>
    </row>
    <row r="4320" spans="1:4" ht="18" customHeight="1" x14ac:dyDescent="0.3">
      <c r="A4320" s="161" t="s">
        <v>13619</v>
      </c>
      <c r="B4320" s="162" t="s">
        <v>13620</v>
      </c>
      <c r="C4320" s="161" t="s">
        <v>5571</v>
      </c>
      <c r="D4320" s="163">
        <v>156.99</v>
      </c>
    </row>
    <row r="4321" spans="1:4" ht="18" customHeight="1" x14ac:dyDescent="0.3">
      <c r="A4321" s="161" t="s">
        <v>13621</v>
      </c>
      <c r="B4321" s="162" t="s">
        <v>13622</v>
      </c>
      <c r="C4321" s="161" t="s">
        <v>5571</v>
      </c>
      <c r="D4321" s="163">
        <v>193.31</v>
      </c>
    </row>
    <row r="4322" spans="1:4" ht="9" customHeight="1" x14ac:dyDescent="0.3">
      <c r="A4322" s="161" t="s">
        <v>13623</v>
      </c>
      <c r="B4322" s="162" t="s">
        <v>13624</v>
      </c>
      <c r="C4322" s="161" t="s">
        <v>5571</v>
      </c>
      <c r="D4322" s="163">
        <v>93.89</v>
      </c>
    </row>
    <row r="4323" spans="1:4" ht="9" customHeight="1" x14ac:dyDescent="0.3">
      <c r="A4323" s="161" t="s">
        <v>13625</v>
      </c>
      <c r="B4323" s="162" t="s">
        <v>13626</v>
      </c>
      <c r="C4323" s="161" t="s">
        <v>5571</v>
      </c>
      <c r="D4323" s="163">
        <v>187.67</v>
      </c>
    </row>
    <row r="4324" spans="1:4" ht="9" customHeight="1" x14ac:dyDescent="0.3">
      <c r="A4324" s="161" t="s">
        <v>13627</v>
      </c>
      <c r="B4324" s="162" t="s">
        <v>13628</v>
      </c>
      <c r="C4324" s="161" t="s">
        <v>5571</v>
      </c>
      <c r="D4324" s="163">
        <v>88.24</v>
      </c>
    </row>
    <row r="4325" spans="1:4" ht="9" customHeight="1" x14ac:dyDescent="0.3">
      <c r="A4325" s="161" t="s">
        <v>13629</v>
      </c>
      <c r="B4325" s="162" t="s">
        <v>13630</v>
      </c>
      <c r="C4325" s="161" t="s">
        <v>5571</v>
      </c>
      <c r="D4325" s="163">
        <v>35.700000000000003</v>
      </c>
    </row>
    <row r="4326" spans="1:4" ht="9" customHeight="1" x14ac:dyDescent="0.3">
      <c r="A4326" s="161" t="s">
        <v>13631</v>
      </c>
      <c r="B4326" s="162" t="s">
        <v>13632</v>
      </c>
      <c r="C4326" s="161" t="s">
        <v>5571</v>
      </c>
      <c r="D4326" s="163">
        <v>21.02</v>
      </c>
    </row>
    <row r="4327" spans="1:4" ht="9" customHeight="1" x14ac:dyDescent="0.3">
      <c r="A4327" s="161" t="s">
        <v>13633</v>
      </c>
      <c r="B4327" s="162" t="s">
        <v>13634</v>
      </c>
      <c r="C4327" s="161" t="s">
        <v>13492</v>
      </c>
      <c r="D4327" s="163">
        <v>188.19</v>
      </c>
    </row>
    <row r="4328" spans="1:4" ht="9" customHeight="1" x14ac:dyDescent="0.3">
      <c r="A4328" s="161" t="s">
        <v>13635</v>
      </c>
      <c r="B4328" s="162" t="s">
        <v>23865</v>
      </c>
      <c r="C4328" s="161" t="s">
        <v>13492</v>
      </c>
      <c r="D4328" s="163">
        <v>129.28</v>
      </c>
    </row>
    <row r="4329" spans="1:4" ht="9" customHeight="1" x14ac:dyDescent="0.3">
      <c r="A4329" s="161" t="s">
        <v>13636</v>
      </c>
      <c r="B4329" s="162" t="s">
        <v>13637</v>
      </c>
      <c r="C4329" s="161" t="s">
        <v>13492</v>
      </c>
      <c r="D4329" s="163">
        <v>17.77</v>
      </c>
    </row>
    <row r="4330" spans="1:4" ht="9" customHeight="1" x14ac:dyDescent="0.3">
      <c r="A4330" s="161" t="s">
        <v>13638</v>
      </c>
      <c r="B4330" s="162" t="s">
        <v>13639</v>
      </c>
      <c r="C4330" s="161" t="s">
        <v>13492</v>
      </c>
      <c r="D4330" s="163">
        <v>192.28</v>
      </c>
    </row>
    <row r="4331" spans="1:4" ht="9" customHeight="1" x14ac:dyDescent="0.3">
      <c r="A4331" s="161" t="s">
        <v>13640</v>
      </c>
      <c r="B4331" s="162" t="s">
        <v>23866</v>
      </c>
      <c r="C4331" s="161" t="s">
        <v>13492</v>
      </c>
      <c r="D4331" s="163">
        <v>131.85</v>
      </c>
    </row>
    <row r="4332" spans="1:4" ht="9" customHeight="1" x14ac:dyDescent="0.3">
      <c r="A4332" s="161" t="s">
        <v>13641</v>
      </c>
      <c r="B4332" s="162" t="s">
        <v>13642</v>
      </c>
      <c r="C4332" s="161" t="s">
        <v>13492</v>
      </c>
      <c r="D4332" s="163">
        <v>193.98</v>
      </c>
    </row>
    <row r="4333" spans="1:4" ht="9" customHeight="1" x14ac:dyDescent="0.3">
      <c r="A4333" s="161" t="s">
        <v>13643</v>
      </c>
      <c r="B4333" s="162" t="s">
        <v>23867</v>
      </c>
      <c r="C4333" s="161" t="s">
        <v>13492</v>
      </c>
      <c r="D4333" s="163">
        <v>130.01</v>
      </c>
    </row>
    <row r="4334" spans="1:4" ht="9" customHeight="1" x14ac:dyDescent="0.3">
      <c r="A4334" s="161" t="s">
        <v>13644</v>
      </c>
      <c r="B4334" s="162" t="s">
        <v>13645</v>
      </c>
      <c r="C4334" s="161" t="s">
        <v>13492</v>
      </c>
      <c r="D4334" s="163">
        <v>17.77</v>
      </c>
    </row>
    <row r="4335" spans="1:4" ht="9" customHeight="1" x14ac:dyDescent="0.3">
      <c r="A4335" s="161" t="s">
        <v>13646</v>
      </c>
      <c r="B4335" s="162" t="s">
        <v>13647</v>
      </c>
      <c r="C4335" s="161" t="s">
        <v>13492</v>
      </c>
      <c r="D4335" s="163">
        <v>190.9</v>
      </c>
    </row>
    <row r="4336" spans="1:4" ht="9" customHeight="1" x14ac:dyDescent="0.3">
      <c r="A4336" s="161" t="s">
        <v>13648</v>
      </c>
      <c r="B4336" s="162" t="s">
        <v>23868</v>
      </c>
      <c r="C4336" s="161" t="s">
        <v>13492</v>
      </c>
      <c r="D4336" s="163">
        <v>129.5</v>
      </c>
    </row>
    <row r="4337" spans="1:4" ht="9" customHeight="1" x14ac:dyDescent="0.3">
      <c r="A4337" s="161" t="s">
        <v>13649</v>
      </c>
      <c r="B4337" s="162" t="s">
        <v>13650</v>
      </c>
      <c r="C4337" s="161" t="s">
        <v>13492</v>
      </c>
      <c r="D4337" s="163">
        <v>192.81</v>
      </c>
    </row>
    <row r="4338" spans="1:4" ht="18" customHeight="1" x14ac:dyDescent="0.3">
      <c r="A4338" s="161" t="s">
        <v>13651</v>
      </c>
      <c r="B4338" s="162" t="s">
        <v>23869</v>
      </c>
      <c r="C4338" s="161" t="s">
        <v>13492</v>
      </c>
      <c r="D4338" s="163">
        <v>132.09</v>
      </c>
    </row>
    <row r="4339" spans="1:4" ht="18" customHeight="1" x14ac:dyDescent="0.3">
      <c r="A4339" s="161" t="s">
        <v>13652</v>
      </c>
      <c r="B4339" s="162" t="s">
        <v>13653</v>
      </c>
      <c r="C4339" s="161" t="s">
        <v>13492</v>
      </c>
      <c r="D4339" s="163">
        <v>199.42</v>
      </c>
    </row>
    <row r="4340" spans="1:4" ht="9" customHeight="1" x14ac:dyDescent="0.3">
      <c r="A4340" s="161" t="s">
        <v>13654</v>
      </c>
      <c r="B4340" s="162" t="s">
        <v>23870</v>
      </c>
      <c r="C4340" s="161" t="s">
        <v>13492</v>
      </c>
      <c r="D4340" s="163">
        <v>134.5</v>
      </c>
    </row>
    <row r="4341" spans="1:4" ht="9" customHeight="1" x14ac:dyDescent="0.3">
      <c r="A4341" s="161" t="s">
        <v>13655</v>
      </c>
      <c r="B4341" s="162" t="s">
        <v>13656</v>
      </c>
      <c r="C4341" s="161" t="s">
        <v>13492</v>
      </c>
      <c r="D4341" s="163">
        <v>225.04</v>
      </c>
    </row>
    <row r="4342" spans="1:4" ht="9" customHeight="1" x14ac:dyDescent="0.3">
      <c r="A4342" s="161" t="s">
        <v>13657</v>
      </c>
      <c r="B4342" s="162" t="s">
        <v>13658</v>
      </c>
      <c r="C4342" s="161" t="s">
        <v>13492</v>
      </c>
      <c r="D4342" s="163">
        <v>176.97</v>
      </c>
    </row>
    <row r="4343" spans="1:4" ht="9" customHeight="1" x14ac:dyDescent="0.3">
      <c r="A4343" s="161" t="s">
        <v>13659</v>
      </c>
      <c r="B4343" s="162" t="s">
        <v>13660</v>
      </c>
      <c r="C4343" s="161" t="s">
        <v>13492</v>
      </c>
      <c r="D4343" s="163">
        <v>228.82</v>
      </c>
    </row>
    <row r="4344" spans="1:4" ht="9" customHeight="1" x14ac:dyDescent="0.3">
      <c r="A4344" s="161" t="s">
        <v>13661</v>
      </c>
      <c r="B4344" s="162" t="s">
        <v>13662</v>
      </c>
      <c r="C4344" s="161" t="s">
        <v>13492</v>
      </c>
      <c r="D4344" s="163">
        <v>180.98</v>
      </c>
    </row>
    <row r="4345" spans="1:4" ht="9" customHeight="1" x14ac:dyDescent="0.3">
      <c r="A4345" s="161" t="s">
        <v>13663</v>
      </c>
      <c r="B4345" s="162" t="s">
        <v>13664</v>
      </c>
      <c r="C4345" s="161" t="s">
        <v>13492</v>
      </c>
      <c r="D4345" s="163">
        <v>230.26</v>
      </c>
    </row>
    <row r="4346" spans="1:4" ht="9" customHeight="1" x14ac:dyDescent="0.3">
      <c r="A4346" s="161" t="s">
        <v>13665</v>
      </c>
      <c r="B4346" s="162" t="s">
        <v>13666</v>
      </c>
      <c r="C4346" s="161" t="s">
        <v>13492</v>
      </c>
      <c r="D4346" s="163">
        <v>182.97</v>
      </c>
    </row>
    <row r="4347" spans="1:4" ht="9" customHeight="1" x14ac:dyDescent="0.3">
      <c r="A4347" s="161" t="s">
        <v>13667</v>
      </c>
      <c r="B4347" s="162" t="s">
        <v>13668</v>
      </c>
      <c r="C4347" s="161" t="s">
        <v>13492</v>
      </c>
      <c r="D4347" s="163">
        <v>228.25</v>
      </c>
    </row>
    <row r="4348" spans="1:4" ht="9" customHeight="1" x14ac:dyDescent="0.3">
      <c r="A4348" s="161" t="s">
        <v>13669</v>
      </c>
      <c r="B4348" s="162" t="s">
        <v>13670</v>
      </c>
      <c r="C4348" s="161" t="s">
        <v>13492</v>
      </c>
      <c r="D4348" s="163">
        <v>176.67</v>
      </c>
    </row>
    <row r="4349" spans="1:4" ht="9" customHeight="1" x14ac:dyDescent="0.3">
      <c r="A4349" s="161" t="s">
        <v>13671</v>
      </c>
      <c r="B4349" s="162" t="s">
        <v>13672</v>
      </c>
      <c r="C4349" s="161" t="s">
        <v>13492</v>
      </c>
      <c r="D4349" s="163">
        <v>165.93</v>
      </c>
    </row>
    <row r="4350" spans="1:4" ht="9" customHeight="1" x14ac:dyDescent="0.3">
      <c r="A4350" s="161" t="s">
        <v>13673</v>
      </c>
      <c r="B4350" s="162" t="s">
        <v>13674</v>
      </c>
      <c r="C4350" s="161" t="s">
        <v>13492</v>
      </c>
      <c r="D4350" s="163">
        <v>135.16999999999999</v>
      </c>
    </row>
    <row r="4351" spans="1:4" ht="9" customHeight="1" x14ac:dyDescent="0.3">
      <c r="A4351" s="161" t="s">
        <v>13675</v>
      </c>
      <c r="B4351" s="162" t="s">
        <v>13676</v>
      </c>
      <c r="C4351" s="161" t="s">
        <v>8047</v>
      </c>
      <c r="D4351" s="163">
        <v>0.16</v>
      </c>
    </row>
    <row r="4352" spans="1:4" ht="9" customHeight="1" x14ac:dyDescent="0.3">
      <c r="A4352" s="161" t="s">
        <v>13677</v>
      </c>
      <c r="B4352" s="162" t="s">
        <v>13678</v>
      </c>
      <c r="C4352" s="161" t="s">
        <v>5571</v>
      </c>
      <c r="D4352" s="163">
        <v>1.55</v>
      </c>
    </row>
    <row r="4353" spans="1:4" ht="9" customHeight="1" x14ac:dyDescent="0.3">
      <c r="A4353" s="161" t="s">
        <v>13679</v>
      </c>
      <c r="B4353" s="162" t="s">
        <v>13680</v>
      </c>
      <c r="C4353" s="161" t="s">
        <v>5571</v>
      </c>
      <c r="D4353" s="163">
        <v>3.66</v>
      </c>
    </row>
    <row r="4354" spans="1:4" ht="9" customHeight="1" x14ac:dyDescent="0.3">
      <c r="A4354" s="161" t="s">
        <v>13681</v>
      </c>
      <c r="B4354" s="162" t="s">
        <v>13682</v>
      </c>
      <c r="C4354" s="161" t="s">
        <v>5571</v>
      </c>
      <c r="D4354" s="163">
        <v>4.53</v>
      </c>
    </row>
    <row r="4355" spans="1:4" ht="9" customHeight="1" x14ac:dyDescent="0.3">
      <c r="A4355" s="161" t="s">
        <v>13683</v>
      </c>
      <c r="B4355" s="162" t="s">
        <v>13684</v>
      </c>
      <c r="C4355" s="161" t="s">
        <v>5571</v>
      </c>
      <c r="D4355" s="163">
        <v>11.91</v>
      </c>
    </row>
    <row r="4356" spans="1:4" ht="9" customHeight="1" x14ac:dyDescent="0.3">
      <c r="A4356" s="161" t="s">
        <v>13685</v>
      </c>
      <c r="B4356" s="162" t="s">
        <v>13686</v>
      </c>
      <c r="C4356" s="161" t="s">
        <v>5571</v>
      </c>
      <c r="D4356" s="163">
        <v>54.54</v>
      </c>
    </row>
    <row r="4357" spans="1:4" ht="9" customHeight="1" x14ac:dyDescent="0.3">
      <c r="A4357" s="161" t="s">
        <v>13687</v>
      </c>
      <c r="B4357" s="162" t="s">
        <v>13688</v>
      </c>
      <c r="C4357" s="161" t="s">
        <v>5571</v>
      </c>
      <c r="D4357" s="163">
        <v>72.959999999999994</v>
      </c>
    </row>
    <row r="4358" spans="1:4" ht="9" customHeight="1" x14ac:dyDescent="0.3">
      <c r="A4358" s="161" t="s">
        <v>13689</v>
      </c>
      <c r="B4358" s="162" t="s">
        <v>13690</v>
      </c>
      <c r="C4358" s="161" t="s">
        <v>8047</v>
      </c>
      <c r="D4358" s="163">
        <v>32.4</v>
      </c>
    </row>
    <row r="4359" spans="1:4" ht="9" customHeight="1" x14ac:dyDescent="0.3">
      <c r="A4359" s="161" t="s">
        <v>13691</v>
      </c>
      <c r="B4359" s="162" t="s">
        <v>13692</v>
      </c>
      <c r="C4359" s="161" t="s">
        <v>8047</v>
      </c>
      <c r="D4359" s="163">
        <v>0.37</v>
      </c>
    </row>
    <row r="4360" spans="1:4" ht="9" customHeight="1" x14ac:dyDescent="0.3">
      <c r="A4360" s="161" t="s">
        <v>13693</v>
      </c>
      <c r="B4360" s="162" t="s">
        <v>13694</v>
      </c>
      <c r="C4360" s="161" t="s">
        <v>8047</v>
      </c>
      <c r="D4360" s="163">
        <v>0.4</v>
      </c>
    </row>
    <row r="4361" spans="1:4" ht="9" customHeight="1" x14ac:dyDescent="0.3">
      <c r="A4361" s="161" t="s">
        <v>13695</v>
      </c>
      <c r="B4361" s="162" t="s">
        <v>13696</v>
      </c>
      <c r="C4361" s="161" t="s">
        <v>8047</v>
      </c>
      <c r="D4361" s="163">
        <v>0.89</v>
      </c>
    </row>
    <row r="4362" spans="1:4" ht="9" customHeight="1" x14ac:dyDescent="0.3">
      <c r="A4362" s="161" t="s">
        <v>13697</v>
      </c>
      <c r="B4362" s="162" t="s">
        <v>13698</v>
      </c>
      <c r="C4362" s="161" t="s">
        <v>8047</v>
      </c>
      <c r="D4362" s="163">
        <v>0.57999999999999996</v>
      </c>
    </row>
    <row r="4363" spans="1:4" ht="9" customHeight="1" x14ac:dyDescent="0.3">
      <c r="A4363" s="161" t="s">
        <v>13699</v>
      </c>
      <c r="B4363" s="162" t="s">
        <v>13700</v>
      </c>
      <c r="C4363" s="161" t="s">
        <v>8047</v>
      </c>
      <c r="D4363" s="163">
        <v>0.62</v>
      </c>
    </row>
    <row r="4364" spans="1:4" ht="9" customHeight="1" x14ac:dyDescent="0.3">
      <c r="A4364" s="161" t="s">
        <v>13701</v>
      </c>
      <c r="B4364" s="162" t="s">
        <v>13702</v>
      </c>
      <c r="C4364" s="161" t="s">
        <v>8047</v>
      </c>
      <c r="D4364" s="163">
        <v>0.4</v>
      </c>
    </row>
    <row r="4365" spans="1:4" ht="9" customHeight="1" x14ac:dyDescent="0.3">
      <c r="A4365" s="161" t="s">
        <v>13703</v>
      </c>
      <c r="B4365" s="162" t="s">
        <v>13704</v>
      </c>
      <c r="C4365" s="161" t="s">
        <v>8047</v>
      </c>
      <c r="D4365" s="163">
        <v>1.1499999999999999</v>
      </c>
    </row>
    <row r="4366" spans="1:4" ht="9" customHeight="1" x14ac:dyDescent="0.3">
      <c r="A4366" s="161" t="s">
        <v>13705</v>
      </c>
      <c r="B4366" s="162" t="s">
        <v>13706</v>
      </c>
      <c r="C4366" s="161" t="s">
        <v>8047</v>
      </c>
      <c r="D4366" s="163">
        <v>0.77</v>
      </c>
    </row>
    <row r="4367" spans="1:4" ht="9" customHeight="1" x14ac:dyDescent="0.3">
      <c r="A4367" s="161" t="s">
        <v>13707</v>
      </c>
      <c r="B4367" s="162" t="s">
        <v>13708</v>
      </c>
      <c r="C4367" s="161" t="s">
        <v>5571</v>
      </c>
      <c r="D4367" s="163">
        <v>221.21</v>
      </c>
    </row>
    <row r="4368" spans="1:4" ht="9" customHeight="1" x14ac:dyDescent="0.3">
      <c r="A4368" s="161" t="s">
        <v>13709</v>
      </c>
      <c r="B4368" s="162" t="s">
        <v>13710</v>
      </c>
      <c r="C4368" s="161" t="s">
        <v>5571</v>
      </c>
      <c r="D4368" s="163">
        <v>124.58</v>
      </c>
    </row>
    <row r="4369" spans="1:4" ht="9" customHeight="1" x14ac:dyDescent="0.3">
      <c r="A4369" s="161" t="s">
        <v>13711</v>
      </c>
      <c r="B4369" s="162" t="s">
        <v>13712</v>
      </c>
      <c r="C4369" s="161" t="s">
        <v>5571</v>
      </c>
      <c r="D4369" s="163">
        <v>221.79</v>
      </c>
    </row>
    <row r="4370" spans="1:4" ht="9" customHeight="1" x14ac:dyDescent="0.3">
      <c r="A4370" s="161" t="s">
        <v>13713</v>
      </c>
      <c r="B4370" s="162" t="s">
        <v>13714</v>
      </c>
      <c r="C4370" s="161" t="s">
        <v>5571</v>
      </c>
      <c r="D4370" s="163">
        <v>125.18</v>
      </c>
    </row>
    <row r="4371" spans="1:4" ht="18" customHeight="1" x14ac:dyDescent="0.3">
      <c r="A4371" s="161" t="s">
        <v>13715</v>
      </c>
      <c r="B4371" s="162" t="s">
        <v>13716</v>
      </c>
      <c r="C4371" s="161" t="s">
        <v>5571</v>
      </c>
      <c r="D4371" s="163">
        <v>225.15</v>
      </c>
    </row>
    <row r="4372" spans="1:4" ht="9" customHeight="1" x14ac:dyDescent="0.3">
      <c r="A4372" s="161" t="s">
        <v>13717</v>
      </c>
      <c r="B4372" s="162" t="s">
        <v>13718</v>
      </c>
      <c r="C4372" s="161" t="s">
        <v>5571</v>
      </c>
      <c r="D4372" s="163">
        <v>125.87</v>
      </c>
    </row>
    <row r="4373" spans="1:4" ht="9" customHeight="1" x14ac:dyDescent="0.3">
      <c r="A4373" s="161" t="s">
        <v>13719</v>
      </c>
      <c r="B4373" s="162" t="s">
        <v>13720</v>
      </c>
      <c r="C4373" s="161" t="s">
        <v>5571</v>
      </c>
      <c r="D4373" s="163">
        <v>228.19</v>
      </c>
    </row>
    <row r="4374" spans="1:4" ht="9" customHeight="1" x14ac:dyDescent="0.3">
      <c r="A4374" s="161" t="s">
        <v>13721</v>
      </c>
      <c r="B4374" s="162" t="s">
        <v>13722</v>
      </c>
      <c r="C4374" s="161" t="s">
        <v>5571</v>
      </c>
      <c r="D4374" s="163">
        <v>126.14</v>
      </c>
    </row>
    <row r="4375" spans="1:4" ht="9" customHeight="1" x14ac:dyDescent="0.3">
      <c r="A4375" s="161" t="s">
        <v>13723</v>
      </c>
      <c r="B4375" s="162" t="s">
        <v>13724</v>
      </c>
      <c r="C4375" s="161" t="s">
        <v>5571</v>
      </c>
      <c r="D4375" s="163">
        <v>238.33</v>
      </c>
    </row>
    <row r="4376" spans="1:4" ht="9" customHeight="1" x14ac:dyDescent="0.3">
      <c r="A4376" s="161" t="s">
        <v>13725</v>
      </c>
      <c r="B4376" s="162" t="s">
        <v>13726</v>
      </c>
      <c r="C4376" s="161" t="s">
        <v>5571</v>
      </c>
      <c r="D4376" s="163">
        <v>143.63</v>
      </c>
    </row>
    <row r="4377" spans="1:4" ht="9" customHeight="1" x14ac:dyDescent="0.3">
      <c r="A4377" s="161" t="s">
        <v>13727</v>
      </c>
      <c r="B4377" s="162" t="s">
        <v>13728</v>
      </c>
      <c r="C4377" s="161" t="s">
        <v>8047</v>
      </c>
      <c r="D4377" s="163">
        <v>5.48</v>
      </c>
    </row>
    <row r="4378" spans="1:4" ht="9" customHeight="1" x14ac:dyDescent="0.3">
      <c r="A4378" s="161" t="s">
        <v>13729</v>
      </c>
      <c r="B4378" s="162" t="s">
        <v>13730</v>
      </c>
      <c r="C4378" s="161" t="s">
        <v>8047</v>
      </c>
      <c r="D4378" s="163">
        <v>2.21</v>
      </c>
    </row>
    <row r="4379" spans="1:4" ht="9" customHeight="1" x14ac:dyDescent="0.3">
      <c r="A4379" s="161" t="s">
        <v>13731</v>
      </c>
      <c r="B4379" s="162" t="s">
        <v>13732</v>
      </c>
      <c r="C4379" s="161" t="s">
        <v>13492</v>
      </c>
      <c r="D4379" s="163">
        <v>179.54</v>
      </c>
    </row>
    <row r="4380" spans="1:4" ht="9" customHeight="1" x14ac:dyDescent="0.3">
      <c r="A4380" s="161" t="s">
        <v>13733</v>
      </c>
      <c r="B4380" s="162" t="s">
        <v>13734</v>
      </c>
      <c r="C4380" s="161" t="s">
        <v>13492</v>
      </c>
      <c r="D4380" s="163">
        <v>132.29</v>
      </c>
    </row>
    <row r="4381" spans="1:4" ht="9" customHeight="1" x14ac:dyDescent="0.3">
      <c r="A4381" s="161" t="s">
        <v>13735</v>
      </c>
      <c r="B4381" s="162" t="s">
        <v>26453</v>
      </c>
      <c r="C4381" s="161" t="s">
        <v>8047</v>
      </c>
      <c r="D4381" s="163">
        <v>2.33</v>
      </c>
    </row>
    <row r="4382" spans="1:4" ht="9" customHeight="1" x14ac:dyDescent="0.3">
      <c r="A4382" s="161" t="s">
        <v>13736</v>
      </c>
      <c r="B4382" s="162" t="s">
        <v>26454</v>
      </c>
      <c r="C4382" s="161" t="s">
        <v>8047</v>
      </c>
      <c r="D4382" s="163">
        <v>1.73</v>
      </c>
    </row>
    <row r="4383" spans="1:4" ht="9" customHeight="1" x14ac:dyDescent="0.3">
      <c r="A4383" s="161" t="s">
        <v>13737</v>
      </c>
      <c r="B4383" s="162" t="s">
        <v>26455</v>
      </c>
      <c r="C4383" s="161" t="s">
        <v>8047</v>
      </c>
      <c r="D4383" s="163">
        <v>4.5</v>
      </c>
    </row>
    <row r="4384" spans="1:4" ht="9" customHeight="1" x14ac:dyDescent="0.3">
      <c r="A4384" s="161" t="s">
        <v>13738</v>
      </c>
      <c r="B4384" s="162" t="s">
        <v>26456</v>
      </c>
      <c r="C4384" s="161" t="s">
        <v>8047</v>
      </c>
      <c r="D4384" s="163">
        <v>3.37</v>
      </c>
    </row>
    <row r="4385" spans="1:4" ht="9" customHeight="1" x14ac:dyDescent="0.3">
      <c r="A4385" s="161" t="s">
        <v>13739</v>
      </c>
      <c r="B4385" s="162" t="s">
        <v>26457</v>
      </c>
      <c r="C4385" s="161" t="s">
        <v>8047</v>
      </c>
      <c r="D4385" s="163">
        <v>6</v>
      </c>
    </row>
    <row r="4386" spans="1:4" ht="9" customHeight="1" x14ac:dyDescent="0.3">
      <c r="A4386" s="161" t="s">
        <v>13740</v>
      </c>
      <c r="B4386" s="162" t="s">
        <v>26458</v>
      </c>
      <c r="C4386" s="161" t="s">
        <v>8047</v>
      </c>
      <c r="D4386" s="163">
        <v>4.49</v>
      </c>
    </row>
    <row r="4387" spans="1:4" ht="9" customHeight="1" x14ac:dyDescent="0.3">
      <c r="A4387" s="161" t="s">
        <v>13741</v>
      </c>
      <c r="B4387" s="162" t="s">
        <v>13742</v>
      </c>
      <c r="C4387" s="161" t="s">
        <v>5571</v>
      </c>
      <c r="D4387" s="163">
        <v>526.75</v>
      </c>
    </row>
    <row r="4388" spans="1:4" ht="9" customHeight="1" x14ac:dyDescent="0.3">
      <c r="A4388" s="161" t="s">
        <v>13743</v>
      </c>
      <c r="B4388" s="162" t="s">
        <v>13744</v>
      </c>
      <c r="C4388" s="161" t="s">
        <v>5571</v>
      </c>
      <c r="D4388" s="163">
        <v>398.48</v>
      </c>
    </row>
    <row r="4389" spans="1:4" ht="9" customHeight="1" x14ac:dyDescent="0.3">
      <c r="A4389" s="161" t="s">
        <v>13745</v>
      </c>
      <c r="B4389" s="162" t="s">
        <v>13746</v>
      </c>
      <c r="C4389" s="161" t="s">
        <v>5571</v>
      </c>
      <c r="D4389" s="163">
        <v>417.19</v>
      </c>
    </row>
    <row r="4390" spans="1:4" ht="9" customHeight="1" x14ac:dyDescent="0.3">
      <c r="A4390" s="161" t="s">
        <v>13747</v>
      </c>
      <c r="B4390" s="162" t="s">
        <v>13748</v>
      </c>
      <c r="C4390" s="161" t="s">
        <v>5571</v>
      </c>
      <c r="D4390" s="163">
        <v>299.33</v>
      </c>
    </row>
    <row r="4391" spans="1:4" ht="9" customHeight="1" x14ac:dyDescent="0.3">
      <c r="A4391" s="161" t="s">
        <v>13749</v>
      </c>
      <c r="B4391" s="162" t="s">
        <v>13750</v>
      </c>
      <c r="C4391" s="161" t="s">
        <v>5571</v>
      </c>
      <c r="D4391" s="163">
        <v>422.3</v>
      </c>
    </row>
    <row r="4392" spans="1:4" ht="9" customHeight="1" x14ac:dyDescent="0.3">
      <c r="A4392" s="161" t="s">
        <v>13751</v>
      </c>
      <c r="B4392" s="162" t="s">
        <v>13752</v>
      </c>
      <c r="C4392" s="161" t="s">
        <v>5571</v>
      </c>
      <c r="D4392" s="163">
        <v>304.44</v>
      </c>
    </row>
    <row r="4393" spans="1:4" ht="9" customHeight="1" x14ac:dyDescent="0.3">
      <c r="A4393" s="161" t="s">
        <v>13753</v>
      </c>
      <c r="B4393" s="162" t="s">
        <v>13754</v>
      </c>
      <c r="C4393" s="161" t="s">
        <v>5571</v>
      </c>
      <c r="D4393" s="163">
        <v>341.97</v>
      </c>
    </row>
    <row r="4394" spans="1:4" ht="9" customHeight="1" x14ac:dyDescent="0.3">
      <c r="A4394" s="161" t="s">
        <v>13755</v>
      </c>
      <c r="B4394" s="162" t="s">
        <v>13756</v>
      </c>
      <c r="C4394" s="161" t="s">
        <v>5571</v>
      </c>
      <c r="D4394" s="163">
        <v>227.27</v>
      </c>
    </row>
    <row r="4395" spans="1:4" ht="9" customHeight="1" x14ac:dyDescent="0.3">
      <c r="A4395" s="161" t="s">
        <v>13757</v>
      </c>
      <c r="B4395" s="162" t="s">
        <v>13758</v>
      </c>
      <c r="C4395" s="161" t="s">
        <v>8047</v>
      </c>
      <c r="D4395" s="163">
        <v>0.28000000000000003</v>
      </c>
    </row>
    <row r="4396" spans="1:4" ht="9" customHeight="1" x14ac:dyDescent="0.3">
      <c r="A4396" s="161" t="s">
        <v>13759</v>
      </c>
      <c r="B4396" s="162" t="s">
        <v>13760</v>
      </c>
      <c r="C4396" s="161" t="s">
        <v>8047</v>
      </c>
      <c r="D4396" s="163">
        <v>0.28000000000000003</v>
      </c>
    </row>
    <row r="4397" spans="1:4" ht="9" customHeight="1" x14ac:dyDescent="0.3">
      <c r="A4397" s="161" t="s">
        <v>13761</v>
      </c>
      <c r="B4397" s="162" t="s">
        <v>13762</v>
      </c>
      <c r="C4397" s="161" t="s">
        <v>5571</v>
      </c>
      <c r="D4397" s="163">
        <v>320.45999999999998</v>
      </c>
    </row>
    <row r="4398" spans="1:4" ht="9" customHeight="1" x14ac:dyDescent="0.3">
      <c r="A4398" s="161" t="s">
        <v>13763</v>
      </c>
      <c r="B4398" s="162" t="s">
        <v>23871</v>
      </c>
      <c r="C4398" s="161" t="s">
        <v>5571</v>
      </c>
      <c r="D4398" s="163">
        <v>186.35</v>
      </c>
    </row>
    <row r="4399" spans="1:4" ht="9" customHeight="1" x14ac:dyDescent="0.3">
      <c r="A4399" s="161" t="s">
        <v>13764</v>
      </c>
      <c r="B4399" s="162" t="s">
        <v>13765</v>
      </c>
      <c r="C4399" s="161" t="s">
        <v>5571</v>
      </c>
      <c r="D4399" s="163">
        <v>327.44</v>
      </c>
    </row>
    <row r="4400" spans="1:4" ht="9" customHeight="1" x14ac:dyDescent="0.3">
      <c r="A4400" s="161" t="s">
        <v>13766</v>
      </c>
      <c r="B4400" s="162" t="s">
        <v>23872</v>
      </c>
      <c r="C4400" s="161" t="s">
        <v>5571</v>
      </c>
      <c r="D4400" s="163">
        <v>183.23</v>
      </c>
    </row>
    <row r="4401" spans="1:4" ht="9" customHeight="1" x14ac:dyDescent="0.3">
      <c r="A4401" s="161" t="s">
        <v>13767</v>
      </c>
      <c r="B4401" s="162" t="s">
        <v>13768</v>
      </c>
      <c r="C4401" s="161" t="s">
        <v>5571</v>
      </c>
      <c r="D4401" s="163">
        <v>334.35</v>
      </c>
    </row>
    <row r="4402" spans="1:4" ht="9" customHeight="1" x14ac:dyDescent="0.3">
      <c r="A4402" s="161" t="s">
        <v>13769</v>
      </c>
      <c r="B4402" s="162" t="s">
        <v>23873</v>
      </c>
      <c r="C4402" s="161" t="s">
        <v>5571</v>
      </c>
      <c r="D4402" s="163">
        <v>197.5</v>
      </c>
    </row>
    <row r="4403" spans="1:4" ht="9" customHeight="1" x14ac:dyDescent="0.3">
      <c r="A4403" s="161" t="s">
        <v>13770</v>
      </c>
      <c r="B4403" s="162" t="s">
        <v>13771</v>
      </c>
      <c r="C4403" s="161" t="s">
        <v>5571</v>
      </c>
      <c r="D4403" s="163">
        <v>342.09</v>
      </c>
    </row>
    <row r="4404" spans="1:4" ht="9" customHeight="1" x14ac:dyDescent="0.3">
      <c r="A4404" s="161" t="s">
        <v>13772</v>
      </c>
      <c r="B4404" s="162" t="s">
        <v>23874</v>
      </c>
      <c r="C4404" s="161" t="s">
        <v>5571</v>
      </c>
      <c r="D4404" s="163">
        <v>194.37</v>
      </c>
    </row>
    <row r="4405" spans="1:4" ht="9" customHeight="1" x14ac:dyDescent="0.3">
      <c r="A4405" s="161" t="s">
        <v>13773</v>
      </c>
      <c r="B4405" s="162" t="s">
        <v>13774</v>
      </c>
      <c r="C4405" s="161" t="s">
        <v>5571</v>
      </c>
      <c r="D4405" s="163">
        <v>320.45999999999998</v>
      </c>
    </row>
    <row r="4406" spans="1:4" ht="9" customHeight="1" x14ac:dyDescent="0.3">
      <c r="A4406" s="161" t="s">
        <v>13775</v>
      </c>
      <c r="B4406" s="162" t="s">
        <v>23875</v>
      </c>
      <c r="C4406" s="161" t="s">
        <v>5571</v>
      </c>
      <c r="D4406" s="163">
        <v>186.35</v>
      </c>
    </row>
    <row r="4407" spans="1:4" ht="9" customHeight="1" x14ac:dyDescent="0.3">
      <c r="A4407" s="161" t="s">
        <v>13776</v>
      </c>
      <c r="B4407" s="162" t="s">
        <v>13777</v>
      </c>
      <c r="C4407" s="161" t="s">
        <v>5571</v>
      </c>
      <c r="D4407" s="163">
        <v>327.44</v>
      </c>
    </row>
    <row r="4408" spans="1:4" ht="9" customHeight="1" x14ac:dyDescent="0.3">
      <c r="A4408" s="161" t="s">
        <v>13778</v>
      </c>
      <c r="B4408" s="162" t="s">
        <v>23876</v>
      </c>
      <c r="C4408" s="161" t="s">
        <v>5571</v>
      </c>
      <c r="D4408" s="163">
        <v>183.23</v>
      </c>
    </row>
    <row r="4409" spans="1:4" ht="9" customHeight="1" x14ac:dyDescent="0.3">
      <c r="A4409" s="161" t="s">
        <v>13779</v>
      </c>
      <c r="B4409" s="162" t="s">
        <v>13780</v>
      </c>
      <c r="C4409" s="161" t="s">
        <v>5571</v>
      </c>
      <c r="D4409" s="163">
        <v>333.17</v>
      </c>
    </row>
    <row r="4410" spans="1:4" ht="9" customHeight="1" x14ac:dyDescent="0.3">
      <c r="A4410" s="161" t="s">
        <v>13781</v>
      </c>
      <c r="B4410" s="162" t="s">
        <v>23877</v>
      </c>
      <c r="C4410" s="161" t="s">
        <v>5571</v>
      </c>
      <c r="D4410" s="163">
        <v>196.97</v>
      </c>
    </row>
    <row r="4411" spans="1:4" ht="9" customHeight="1" x14ac:dyDescent="0.3">
      <c r="A4411" s="161" t="s">
        <v>13782</v>
      </c>
      <c r="B4411" s="162" t="s">
        <v>13783</v>
      </c>
      <c r="C4411" s="161" t="s">
        <v>5571</v>
      </c>
      <c r="D4411" s="163">
        <v>340.88</v>
      </c>
    </row>
    <row r="4412" spans="1:4" ht="9" customHeight="1" x14ac:dyDescent="0.3">
      <c r="A4412" s="161" t="s">
        <v>13784</v>
      </c>
      <c r="B4412" s="162" t="s">
        <v>23878</v>
      </c>
      <c r="C4412" s="161" t="s">
        <v>5571</v>
      </c>
      <c r="D4412" s="163">
        <v>193.85</v>
      </c>
    </row>
    <row r="4413" spans="1:4" ht="9" customHeight="1" x14ac:dyDescent="0.3">
      <c r="A4413" s="161" t="s">
        <v>13785</v>
      </c>
      <c r="B4413" s="162" t="s">
        <v>13786</v>
      </c>
      <c r="C4413" s="161" t="s">
        <v>13492</v>
      </c>
      <c r="D4413" s="163">
        <v>191.06</v>
      </c>
    </row>
    <row r="4414" spans="1:4" ht="9" customHeight="1" x14ac:dyDescent="0.3">
      <c r="A4414" s="161" t="s">
        <v>13787</v>
      </c>
      <c r="B4414" s="162" t="s">
        <v>23879</v>
      </c>
      <c r="C4414" s="161" t="s">
        <v>13492</v>
      </c>
      <c r="D4414" s="163">
        <v>128.72999999999999</v>
      </c>
    </row>
    <row r="4415" spans="1:4" ht="9" customHeight="1" x14ac:dyDescent="0.3">
      <c r="A4415" s="161" t="s">
        <v>13788</v>
      </c>
      <c r="B4415" s="162" t="s">
        <v>13789</v>
      </c>
      <c r="C4415" s="161" t="s">
        <v>13492</v>
      </c>
      <c r="D4415" s="163">
        <v>183.6</v>
      </c>
    </row>
    <row r="4416" spans="1:4" ht="9" customHeight="1" x14ac:dyDescent="0.3">
      <c r="A4416" s="161" t="s">
        <v>13790</v>
      </c>
      <c r="B4416" s="162" t="s">
        <v>23880</v>
      </c>
      <c r="C4416" s="161" t="s">
        <v>13492</v>
      </c>
      <c r="D4416" s="163">
        <v>119.54</v>
      </c>
    </row>
    <row r="4417" spans="1:4" ht="9" customHeight="1" x14ac:dyDescent="0.3">
      <c r="A4417" s="161" t="s">
        <v>13791</v>
      </c>
      <c r="B4417" s="162" t="s">
        <v>13792</v>
      </c>
      <c r="C4417" s="161" t="s">
        <v>13492</v>
      </c>
      <c r="D4417" s="163">
        <v>191.87</v>
      </c>
    </row>
    <row r="4418" spans="1:4" ht="9" customHeight="1" x14ac:dyDescent="0.3">
      <c r="A4418" s="161" t="s">
        <v>13793</v>
      </c>
      <c r="B4418" s="162" t="s">
        <v>23881</v>
      </c>
      <c r="C4418" s="161" t="s">
        <v>13492</v>
      </c>
      <c r="D4418" s="163">
        <v>126.94</v>
      </c>
    </row>
    <row r="4419" spans="1:4" ht="9" customHeight="1" x14ac:dyDescent="0.3">
      <c r="A4419" s="161" t="s">
        <v>13794</v>
      </c>
      <c r="B4419" s="162" t="s">
        <v>13795</v>
      </c>
      <c r="C4419" s="161" t="s">
        <v>13492</v>
      </c>
      <c r="D4419" s="163">
        <v>193.95</v>
      </c>
    </row>
    <row r="4420" spans="1:4" ht="9" customHeight="1" x14ac:dyDescent="0.3">
      <c r="A4420" s="161" t="s">
        <v>13796</v>
      </c>
      <c r="B4420" s="162" t="s">
        <v>23882</v>
      </c>
      <c r="C4420" s="161" t="s">
        <v>13492</v>
      </c>
      <c r="D4420" s="163">
        <v>133.05000000000001</v>
      </c>
    </row>
    <row r="4421" spans="1:4" ht="9" customHeight="1" x14ac:dyDescent="0.3">
      <c r="A4421" s="161" t="s">
        <v>13797</v>
      </c>
      <c r="B4421" s="162" t="s">
        <v>13798</v>
      </c>
      <c r="C4421" s="161" t="s">
        <v>13492</v>
      </c>
      <c r="D4421" s="163">
        <v>192.37</v>
      </c>
    </row>
    <row r="4422" spans="1:4" ht="9" customHeight="1" x14ac:dyDescent="0.3">
      <c r="A4422" s="161" t="s">
        <v>13799</v>
      </c>
      <c r="B4422" s="162" t="s">
        <v>23883</v>
      </c>
      <c r="C4422" s="161" t="s">
        <v>13492</v>
      </c>
      <c r="D4422" s="163">
        <v>132.65</v>
      </c>
    </row>
    <row r="4423" spans="1:4" ht="9" customHeight="1" x14ac:dyDescent="0.3">
      <c r="A4423" s="161" t="s">
        <v>13800</v>
      </c>
      <c r="B4423" s="162" t="s">
        <v>13801</v>
      </c>
      <c r="C4423" s="161" t="s">
        <v>5571</v>
      </c>
      <c r="D4423" s="163">
        <v>71.8</v>
      </c>
    </row>
    <row r="4424" spans="1:4" ht="9" customHeight="1" x14ac:dyDescent="0.3">
      <c r="A4424" s="161" t="s">
        <v>13802</v>
      </c>
      <c r="B4424" s="162" t="s">
        <v>13803</v>
      </c>
      <c r="C4424" s="161" t="s">
        <v>5571</v>
      </c>
      <c r="D4424" s="163">
        <v>67.94</v>
      </c>
    </row>
    <row r="4425" spans="1:4" ht="9" customHeight="1" x14ac:dyDescent="0.3">
      <c r="A4425" s="161" t="s">
        <v>13804</v>
      </c>
      <c r="B4425" s="162" t="s">
        <v>13805</v>
      </c>
      <c r="C4425" s="161" t="s">
        <v>5571</v>
      </c>
      <c r="D4425" s="163">
        <v>48.7</v>
      </c>
    </row>
    <row r="4426" spans="1:4" ht="9" customHeight="1" x14ac:dyDescent="0.3">
      <c r="A4426" s="161" t="s">
        <v>13806</v>
      </c>
      <c r="B4426" s="162" t="s">
        <v>13807</v>
      </c>
      <c r="C4426" s="161" t="s">
        <v>5571</v>
      </c>
      <c r="D4426" s="163">
        <v>52.68</v>
      </c>
    </row>
    <row r="4427" spans="1:4" ht="9" customHeight="1" x14ac:dyDescent="0.3">
      <c r="A4427" s="161" t="s">
        <v>13808</v>
      </c>
      <c r="B4427" s="162" t="s">
        <v>13809</v>
      </c>
      <c r="C4427" s="161" t="s">
        <v>5571</v>
      </c>
      <c r="D4427" s="163">
        <v>81.430000000000007</v>
      </c>
    </row>
    <row r="4428" spans="1:4" ht="9" customHeight="1" x14ac:dyDescent="0.3">
      <c r="A4428" s="161" t="s">
        <v>13810</v>
      </c>
      <c r="B4428" s="162" t="s">
        <v>13811</v>
      </c>
      <c r="C4428" s="161" t="s">
        <v>5571</v>
      </c>
      <c r="D4428" s="163">
        <v>108.8</v>
      </c>
    </row>
    <row r="4429" spans="1:4" ht="9" customHeight="1" x14ac:dyDescent="0.3">
      <c r="A4429" s="161" t="s">
        <v>13812</v>
      </c>
      <c r="B4429" s="162" t="s">
        <v>13813</v>
      </c>
      <c r="C4429" s="161" t="s">
        <v>5571</v>
      </c>
      <c r="D4429" s="163">
        <v>89.56</v>
      </c>
    </row>
    <row r="4430" spans="1:4" ht="9" customHeight="1" x14ac:dyDescent="0.3">
      <c r="A4430" s="161" t="s">
        <v>13814</v>
      </c>
      <c r="B4430" s="162" t="s">
        <v>26459</v>
      </c>
      <c r="C4430" s="161" t="s">
        <v>5571</v>
      </c>
      <c r="D4430" s="163">
        <v>142.86000000000001</v>
      </c>
    </row>
    <row r="4431" spans="1:4" ht="9" customHeight="1" x14ac:dyDescent="0.3">
      <c r="A4431" s="161" t="s">
        <v>13815</v>
      </c>
      <c r="B4431" s="162" t="s">
        <v>13816</v>
      </c>
      <c r="C4431" s="161" t="s">
        <v>5571</v>
      </c>
      <c r="D4431" s="163">
        <v>30.95</v>
      </c>
    </row>
    <row r="4432" spans="1:4" ht="9" customHeight="1" x14ac:dyDescent="0.3">
      <c r="A4432" s="161" t="s">
        <v>13817</v>
      </c>
      <c r="B4432" s="162" t="s">
        <v>13818</v>
      </c>
      <c r="C4432" s="161" t="s">
        <v>5571</v>
      </c>
      <c r="D4432" s="163">
        <v>60.16</v>
      </c>
    </row>
    <row r="4433" spans="1:4" ht="9" customHeight="1" x14ac:dyDescent="0.3">
      <c r="A4433" s="161" t="s">
        <v>13819</v>
      </c>
      <c r="B4433" s="162" t="s">
        <v>13820</v>
      </c>
      <c r="C4433" s="161" t="s">
        <v>5571</v>
      </c>
      <c r="D4433" s="163">
        <v>80.45</v>
      </c>
    </row>
    <row r="4434" spans="1:4" ht="9" customHeight="1" x14ac:dyDescent="0.3">
      <c r="A4434" s="161" t="s">
        <v>13821</v>
      </c>
      <c r="B4434" s="162" t="s">
        <v>13822</v>
      </c>
      <c r="C4434" s="161" t="s">
        <v>5571</v>
      </c>
      <c r="D4434" s="163">
        <v>48.69</v>
      </c>
    </row>
    <row r="4435" spans="1:4" ht="9" customHeight="1" x14ac:dyDescent="0.3">
      <c r="A4435" s="161" t="s">
        <v>13823</v>
      </c>
      <c r="B4435" s="162" t="s">
        <v>13824</v>
      </c>
      <c r="C4435" s="161" t="s">
        <v>5571</v>
      </c>
      <c r="D4435" s="163">
        <v>12.01</v>
      </c>
    </row>
    <row r="4436" spans="1:4" ht="9" customHeight="1" x14ac:dyDescent="0.3">
      <c r="A4436" s="161" t="s">
        <v>13825</v>
      </c>
      <c r="B4436" s="162" t="s">
        <v>13826</v>
      </c>
      <c r="C4436" s="161" t="s">
        <v>5571</v>
      </c>
      <c r="D4436" s="163">
        <v>8.4</v>
      </c>
    </row>
    <row r="4437" spans="1:4" ht="9" customHeight="1" x14ac:dyDescent="0.3">
      <c r="A4437" s="161" t="s">
        <v>13827</v>
      </c>
      <c r="B4437" s="162" t="s">
        <v>13828</v>
      </c>
      <c r="C4437" s="161" t="s">
        <v>5571</v>
      </c>
      <c r="D4437" s="163">
        <v>11.4</v>
      </c>
    </row>
    <row r="4438" spans="1:4" ht="9" customHeight="1" x14ac:dyDescent="0.3">
      <c r="A4438" s="161" t="s">
        <v>13829</v>
      </c>
      <c r="B4438" s="162" t="s">
        <v>13830</v>
      </c>
      <c r="C4438" s="161" t="s">
        <v>5571</v>
      </c>
      <c r="D4438" s="163">
        <v>54.29</v>
      </c>
    </row>
    <row r="4439" spans="1:4" ht="9" customHeight="1" x14ac:dyDescent="0.3">
      <c r="A4439" s="161" t="s">
        <v>13831</v>
      </c>
      <c r="B4439" s="162" t="s">
        <v>13832</v>
      </c>
      <c r="C4439" s="161" t="s">
        <v>8047</v>
      </c>
      <c r="D4439" s="163">
        <v>1.1100000000000001</v>
      </c>
    </row>
    <row r="4440" spans="1:4" ht="18" customHeight="1" x14ac:dyDescent="0.3">
      <c r="A4440" s="161" t="s">
        <v>13833</v>
      </c>
      <c r="B4440" s="162" t="s">
        <v>13834</v>
      </c>
      <c r="C4440" s="161" t="s">
        <v>8047</v>
      </c>
      <c r="D4440" s="163">
        <v>1.17</v>
      </c>
    </row>
    <row r="4441" spans="1:4" ht="9" customHeight="1" x14ac:dyDescent="0.3">
      <c r="A4441" s="161" t="s">
        <v>13835</v>
      </c>
      <c r="B4441" s="162" t="s">
        <v>13836</v>
      </c>
      <c r="C4441" s="161" t="s">
        <v>2576</v>
      </c>
      <c r="D4441" s="163">
        <v>18.440000000000001</v>
      </c>
    </row>
    <row r="4442" spans="1:4" ht="9" customHeight="1" x14ac:dyDescent="0.3">
      <c r="A4442" s="161" t="s">
        <v>13837</v>
      </c>
      <c r="B4442" s="162" t="s">
        <v>13838</v>
      </c>
      <c r="C4442" s="161" t="s">
        <v>5571</v>
      </c>
      <c r="D4442" s="163">
        <v>412.11</v>
      </c>
    </row>
    <row r="4443" spans="1:4" ht="9" customHeight="1" x14ac:dyDescent="0.3">
      <c r="A4443" s="161" t="s">
        <v>13839</v>
      </c>
      <c r="B4443" s="162" t="s">
        <v>13840</v>
      </c>
      <c r="C4443" s="161" t="s">
        <v>5571</v>
      </c>
      <c r="D4443" s="163">
        <v>271.56</v>
      </c>
    </row>
    <row r="4444" spans="1:4" ht="9" customHeight="1" x14ac:dyDescent="0.3">
      <c r="A4444" s="161" t="s">
        <v>13841</v>
      </c>
      <c r="B4444" s="162" t="s">
        <v>13842</v>
      </c>
      <c r="C4444" s="161" t="s">
        <v>5571</v>
      </c>
      <c r="D4444" s="163">
        <v>292.75</v>
      </c>
    </row>
    <row r="4445" spans="1:4" ht="9" customHeight="1" x14ac:dyDescent="0.3">
      <c r="A4445" s="161" t="s">
        <v>13843</v>
      </c>
      <c r="B4445" s="162" t="s">
        <v>13844</v>
      </c>
      <c r="C4445" s="161" t="s">
        <v>5571</v>
      </c>
      <c r="D4445" s="163">
        <v>172.83</v>
      </c>
    </row>
    <row r="4446" spans="1:4" ht="9" customHeight="1" x14ac:dyDescent="0.3">
      <c r="A4446" s="161" t="s">
        <v>13845</v>
      </c>
      <c r="B4446" s="162" t="s">
        <v>13846</v>
      </c>
      <c r="C4446" s="161" t="s">
        <v>5571</v>
      </c>
      <c r="D4446" s="163">
        <v>11.4</v>
      </c>
    </row>
    <row r="4447" spans="1:4" ht="9" customHeight="1" x14ac:dyDescent="0.3">
      <c r="A4447" s="161" t="s">
        <v>13847</v>
      </c>
      <c r="B4447" s="162" t="s">
        <v>13848</v>
      </c>
      <c r="C4447" s="161" t="s">
        <v>5571</v>
      </c>
      <c r="D4447" s="163">
        <v>61.3</v>
      </c>
    </row>
    <row r="4448" spans="1:4" ht="9" customHeight="1" x14ac:dyDescent="0.3">
      <c r="A4448" s="161" t="s">
        <v>13849</v>
      </c>
      <c r="B4448" s="162" t="s">
        <v>13850</v>
      </c>
      <c r="C4448" s="161" t="s">
        <v>5571</v>
      </c>
      <c r="D4448" s="163">
        <v>51.08</v>
      </c>
    </row>
    <row r="4449" spans="1:4" ht="9" customHeight="1" x14ac:dyDescent="0.3">
      <c r="A4449" s="161" t="s">
        <v>13851</v>
      </c>
      <c r="B4449" s="162" t="s">
        <v>13852</v>
      </c>
      <c r="C4449" s="161" t="s">
        <v>5571</v>
      </c>
      <c r="D4449" s="163">
        <v>84.94</v>
      </c>
    </row>
    <row r="4450" spans="1:4" ht="9" customHeight="1" x14ac:dyDescent="0.3">
      <c r="A4450" s="161" t="s">
        <v>13853</v>
      </c>
      <c r="B4450" s="162" t="s">
        <v>13854</v>
      </c>
      <c r="C4450" s="161" t="s">
        <v>5571</v>
      </c>
      <c r="D4450" s="163">
        <v>109.17</v>
      </c>
    </row>
    <row r="4451" spans="1:4" ht="9" customHeight="1" x14ac:dyDescent="0.3">
      <c r="A4451" s="161" t="s">
        <v>13855</v>
      </c>
      <c r="B4451" s="162" t="s">
        <v>13856</v>
      </c>
      <c r="C4451" s="161" t="s">
        <v>5571</v>
      </c>
      <c r="D4451" s="163">
        <v>101.44</v>
      </c>
    </row>
    <row r="4452" spans="1:4" ht="9" customHeight="1" x14ac:dyDescent="0.3">
      <c r="A4452" s="161" t="s">
        <v>13857</v>
      </c>
      <c r="B4452" s="162" t="s">
        <v>13858</v>
      </c>
      <c r="C4452" s="161" t="s">
        <v>5571</v>
      </c>
      <c r="D4452" s="163">
        <v>12.52</v>
      </c>
    </row>
    <row r="4453" spans="1:4" ht="9" customHeight="1" x14ac:dyDescent="0.3">
      <c r="A4453" s="161" t="s">
        <v>13859</v>
      </c>
      <c r="B4453" s="162" t="s">
        <v>13860</v>
      </c>
      <c r="C4453" s="161" t="s">
        <v>5571</v>
      </c>
      <c r="D4453" s="163">
        <v>30.38</v>
      </c>
    </row>
    <row r="4454" spans="1:4" ht="9" customHeight="1" x14ac:dyDescent="0.3">
      <c r="A4454" s="161" t="s">
        <v>13861</v>
      </c>
      <c r="B4454" s="162" t="s">
        <v>13862</v>
      </c>
      <c r="C4454" s="161" t="s">
        <v>5571</v>
      </c>
      <c r="D4454" s="163">
        <v>115.54</v>
      </c>
    </row>
    <row r="4455" spans="1:4" ht="9" customHeight="1" x14ac:dyDescent="0.3">
      <c r="A4455" s="161" t="s">
        <v>13863</v>
      </c>
      <c r="B4455" s="162" t="s">
        <v>13864</v>
      </c>
      <c r="C4455" s="161" t="s">
        <v>5571</v>
      </c>
      <c r="D4455" s="163">
        <v>84.73</v>
      </c>
    </row>
    <row r="4456" spans="1:4" ht="9" customHeight="1" x14ac:dyDescent="0.3">
      <c r="A4456" s="161" t="s">
        <v>13865</v>
      </c>
      <c r="B4456" s="162" t="s">
        <v>13866</v>
      </c>
      <c r="C4456" s="161" t="s">
        <v>5571</v>
      </c>
      <c r="D4456" s="163">
        <v>79.45</v>
      </c>
    </row>
    <row r="4457" spans="1:4" ht="9" customHeight="1" x14ac:dyDescent="0.3">
      <c r="A4457" s="161" t="s">
        <v>13867</v>
      </c>
      <c r="B4457" s="162" t="s">
        <v>13868</v>
      </c>
      <c r="C4457" s="161" t="s">
        <v>5571</v>
      </c>
      <c r="D4457" s="163">
        <v>47.68</v>
      </c>
    </row>
    <row r="4458" spans="1:4" ht="9" customHeight="1" x14ac:dyDescent="0.3">
      <c r="A4458" s="161" t="s">
        <v>13869</v>
      </c>
      <c r="B4458" s="162" t="s">
        <v>13870</v>
      </c>
      <c r="C4458" s="161" t="s">
        <v>5571</v>
      </c>
      <c r="D4458" s="163">
        <v>66.459999999999994</v>
      </c>
    </row>
    <row r="4459" spans="1:4" ht="9" customHeight="1" x14ac:dyDescent="0.3">
      <c r="A4459" s="161" t="s">
        <v>13871</v>
      </c>
      <c r="B4459" s="162" t="s">
        <v>13872</v>
      </c>
      <c r="C4459" s="161" t="s">
        <v>5571</v>
      </c>
      <c r="D4459" s="163">
        <v>34.700000000000003</v>
      </c>
    </row>
    <row r="4460" spans="1:4" ht="9" customHeight="1" x14ac:dyDescent="0.3">
      <c r="A4460" s="161" t="s">
        <v>13873</v>
      </c>
      <c r="B4460" s="162" t="s">
        <v>13874</v>
      </c>
      <c r="C4460" s="161" t="s">
        <v>8047</v>
      </c>
      <c r="D4460" s="163">
        <v>5.88</v>
      </c>
    </row>
    <row r="4461" spans="1:4" ht="9" customHeight="1" x14ac:dyDescent="0.3">
      <c r="A4461" s="161" t="s">
        <v>13875</v>
      </c>
      <c r="B4461" s="162" t="s">
        <v>13876</v>
      </c>
      <c r="C4461" s="161" t="s">
        <v>8047</v>
      </c>
      <c r="D4461" s="163">
        <v>4.01</v>
      </c>
    </row>
    <row r="4462" spans="1:4" ht="9" customHeight="1" x14ac:dyDescent="0.3">
      <c r="A4462" s="161" t="s">
        <v>13877</v>
      </c>
      <c r="B4462" s="162" t="s">
        <v>13878</v>
      </c>
      <c r="C4462" s="161" t="s">
        <v>8047</v>
      </c>
      <c r="D4462" s="163">
        <v>5.88</v>
      </c>
    </row>
    <row r="4463" spans="1:4" ht="9" customHeight="1" x14ac:dyDescent="0.3">
      <c r="A4463" s="161" t="s">
        <v>13879</v>
      </c>
      <c r="B4463" s="162" t="s">
        <v>13880</v>
      </c>
      <c r="C4463" s="161" t="s">
        <v>8047</v>
      </c>
      <c r="D4463" s="163">
        <v>4.01</v>
      </c>
    </row>
    <row r="4464" spans="1:4" ht="9" customHeight="1" x14ac:dyDescent="0.3">
      <c r="A4464" s="161" t="s">
        <v>13881</v>
      </c>
      <c r="B4464" s="162" t="s">
        <v>13882</v>
      </c>
      <c r="C4464" s="161" t="s">
        <v>8047</v>
      </c>
      <c r="D4464" s="163">
        <v>4.7300000000000004</v>
      </c>
    </row>
    <row r="4465" spans="1:4" ht="9" customHeight="1" x14ac:dyDescent="0.3">
      <c r="A4465" s="161" t="s">
        <v>13883</v>
      </c>
      <c r="B4465" s="162" t="s">
        <v>13884</v>
      </c>
      <c r="C4465" s="161" t="s">
        <v>8047</v>
      </c>
      <c r="D4465" s="163">
        <v>2.86</v>
      </c>
    </row>
    <row r="4466" spans="1:4" ht="18" customHeight="1" x14ac:dyDescent="0.3">
      <c r="A4466" s="161" t="s">
        <v>13885</v>
      </c>
      <c r="B4466" s="162" t="s">
        <v>13886</v>
      </c>
      <c r="C4466" s="161" t="s">
        <v>8047</v>
      </c>
      <c r="D4466" s="163">
        <v>4.7300000000000004</v>
      </c>
    </row>
    <row r="4467" spans="1:4" ht="18" customHeight="1" x14ac:dyDescent="0.3">
      <c r="A4467" s="161" t="s">
        <v>13887</v>
      </c>
      <c r="B4467" s="162" t="s">
        <v>13888</v>
      </c>
      <c r="C4467" s="161" t="s">
        <v>8047</v>
      </c>
      <c r="D4467" s="163">
        <v>2.86</v>
      </c>
    </row>
    <row r="4468" spans="1:4" ht="18" customHeight="1" x14ac:dyDescent="0.3">
      <c r="A4468" s="161" t="s">
        <v>13889</v>
      </c>
      <c r="B4468" s="162" t="s">
        <v>13890</v>
      </c>
      <c r="C4468" s="161" t="s">
        <v>8047</v>
      </c>
      <c r="D4468" s="163">
        <v>5.35</v>
      </c>
    </row>
    <row r="4469" spans="1:4" ht="18" customHeight="1" x14ac:dyDescent="0.3">
      <c r="A4469" s="161" t="s">
        <v>13891</v>
      </c>
      <c r="B4469" s="162" t="s">
        <v>13892</v>
      </c>
      <c r="C4469" s="161" t="s">
        <v>8047</v>
      </c>
      <c r="D4469" s="163">
        <v>3.49</v>
      </c>
    </row>
    <row r="4470" spans="1:4" ht="18" customHeight="1" x14ac:dyDescent="0.3">
      <c r="A4470" s="161" t="s">
        <v>13893</v>
      </c>
      <c r="B4470" s="162" t="s">
        <v>13894</v>
      </c>
      <c r="C4470" s="161" t="s">
        <v>8047</v>
      </c>
      <c r="D4470" s="163">
        <v>5.35</v>
      </c>
    </row>
    <row r="4471" spans="1:4" ht="18" customHeight="1" x14ac:dyDescent="0.3">
      <c r="A4471" s="161" t="s">
        <v>13895</v>
      </c>
      <c r="B4471" s="162" t="s">
        <v>13896</v>
      </c>
      <c r="C4471" s="161" t="s">
        <v>8047</v>
      </c>
      <c r="D4471" s="163">
        <v>3.49</v>
      </c>
    </row>
    <row r="4472" spans="1:4" ht="18" customHeight="1" x14ac:dyDescent="0.3">
      <c r="A4472" s="161" t="s">
        <v>13897</v>
      </c>
      <c r="B4472" s="162" t="s">
        <v>13898</v>
      </c>
      <c r="C4472" s="161" t="s">
        <v>8047</v>
      </c>
      <c r="D4472" s="163">
        <v>2.11</v>
      </c>
    </row>
    <row r="4473" spans="1:4" ht="9" customHeight="1" x14ac:dyDescent="0.3">
      <c r="A4473" s="161" t="s">
        <v>13899</v>
      </c>
      <c r="B4473" s="162" t="s">
        <v>13900</v>
      </c>
      <c r="C4473" s="161" t="s">
        <v>8047</v>
      </c>
      <c r="D4473" s="163">
        <v>1.46</v>
      </c>
    </row>
    <row r="4474" spans="1:4" ht="9" customHeight="1" x14ac:dyDescent="0.3">
      <c r="A4474" s="161" t="s">
        <v>13901</v>
      </c>
      <c r="B4474" s="162" t="s">
        <v>13902</v>
      </c>
      <c r="C4474" s="161" t="s">
        <v>8047</v>
      </c>
      <c r="D4474" s="163">
        <v>2.11</v>
      </c>
    </row>
    <row r="4475" spans="1:4" ht="9" customHeight="1" x14ac:dyDescent="0.3">
      <c r="A4475" s="161" t="s">
        <v>13903</v>
      </c>
      <c r="B4475" s="162" t="s">
        <v>13904</v>
      </c>
      <c r="C4475" s="161" t="s">
        <v>8047</v>
      </c>
      <c r="D4475" s="163">
        <v>1.46</v>
      </c>
    </row>
    <row r="4476" spans="1:4" ht="9" customHeight="1" x14ac:dyDescent="0.3">
      <c r="A4476" s="161" t="s">
        <v>13905</v>
      </c>
      <c r="B4476" s="162" t="s">
        <v>13906</v>
      </c>
      <c r="C4476" s="161" t="s">
        <v>8047</v>
      </c>
      <c r="D4476" s="163">
        <v>1.64</v>
      </c>
    </row>
    <row r="4477" spans="1:4" ht="9" customHeight="1" x14ac:dyDescent="0.3">
      <c r="A4477" s="161" t="s">
        <v>13907</v>
      </c>
      <c r="B4477" s="162" t="s">
        <v>13908</v>
      </c>
      <c r="C4477" s="161" t="s">
        <v>8047</v>
      </c>
      <c r="D4477" s="163">
        <v>0.99</v>
      </c>
    </row>
    <row r="4478" spans="1:4" ht="9" customHeight="1" x14ac:dyDescent="0.3">
      <c r="A4478" s="161" t="s">
        <v>13909</v>
      </c>
      <c r="B4478" s="162" t="s">
        <v>13910</v>
      </c>
      <c r="C4478" s="161" t="s">
        <v>8047</v>
      </c>
      <c r="D4478" s="163">
        <v>1.64</v>
      </c>
    </row>
    <row r="4479" spans="1:4" ht="9" customHeight="1" x14ac:dyDescent="0.3">
      <c r="A4479" s="161" t="s">
        <v>13911</v>
      </c>
      <c r="B4479" s="162" t="s">
        <v>13912</v>
      </c>
      <c r="C4479" s="161" t="s">
        <v>8047</v>
      </c>
      <c r="D4479" s="163">
        <v>0.99</v>
      </c>
    </row>
    <row r="4480" spans="1:4" ht="9" customHeight="1" x14ac:dyDescent="0.3">
      <c r="A4480" s="161" t="s">
        <v>13913</v>
      </c>
      <c r="B4480" s="162" t="s">
        <v>13914</v>
      </c>
      <c r="C4480" s="161" t="s">
        <v>8047</v>
      </c>
      <c r="D4480" s="163">
        <v>1.89</v>
      </c>
    </row>
    <row r="4481" spans="1:4" ht="9" customHeight="1" x14ac:dyDescent="0.3">
      <c r="A4481" s="161" t="s">
        <v>13915</v>
      </c>
      <c r="B4481" s="162" t="s">
        <v>13916</v>
      </c>
      <c r="C4481" s="161" t="s">
        <v>8047</v>
      </c>
      <c r="D4481" s="163">
        <v>1.24</v>
      </c>
    </row>
    <row r="4482" spans="1:4" ht="9" customHeight="1" x14ac:dyDescent="0.3">
      <c r="A4482" s="161" t="s">
        <v>13917</v>
      </c>
      <c r="B4482" s="162" t="s">
        <v>13918</v>
      </c>
      <c r="C4482" s="161" t="s">
        <v>8047</v>
      </c>
      <c r="D4482" s="163">
        <v>1.89</v>
      </c>
    </row>
    <row r="4483" spans="1:4" ht="9" customHeight="1" x14ac:dyDescent="0.3">
      <c r="A4483" s="161" t="s">
        <v>13919</v>
      </c>
      <c r="B4483" s="162" t="s">
        <v>13920</v>
      </c>
      <c r="C4483" s="161" t="s">
        <v>8047</v>
      </c>
      <c r="D4483" s="163">
        <v>1.24</v>
      </c>
    </row>
    <row r="4484" spans="1:4" ht="9" customHeight="1" x14ac:dyDescent="0.3">
      <c r="A4484" s="161" t="s">
        <v>13921</v>
      </c>
      <c r="B4484" s="162" t="s">
        <v>13922</v>
      </c>
      <c r="C4484" s="161" t="s">
        <v>8047</v>
      </c>
      <c r="D4484" s="163">
        <v>6.52</v>
      </c>
    </row>
    <row r="4485" spans="1:4" ht="9" customHeight="1" x14ac:dyDescent="0.3">
      <c r="A4485" s="161" t="s">
        <v>13923</v>
      </c>
      <c r="B4485" s="162" t="s">
        <v>13924</v>
      </c>
      <c r="C4485" s="161" t="s">
        <v>8047</v>
      </c>
      <c r="D4485" s="163">
        <v>4.3899999999999997</v>
      </c>
    </row>
    <row r="4486" spans="1:4" ht="9" customHeight="1" x14ac:dyDescent="0.3">
      <c r="A4486" s="161" t="s">
        <v>13925</v>
      </c>
      <c r="B4486" s="162" t="s">
        <v>13926</v>
      </c>
      <c r="C4486" s="161" t="s">
        <v>8047</v>
      </c>
      <c r="D4486" s="163">
        <v>6.52</v>
      </c>
    </row>
    <row r="4487" spans="1:4" ht="9" customHeight="1" x14ac:dyDescent="0.3">
      <c r="A4487" s="161" t="s">
        <v>13927</v>
      </c>
      <c r="B4487" s="162" t="s">
        <v>13928</v>
      </c>
      <c r="C4487" s="161" t="s">
        <v>8047</v>
      </c>
      <c r="D4487" s="163">
        <v>4.3899999999999997</v>
      </c>
    </row>
    <row r="4488" spans="1:4" ht="9" customHeight="1" x14ac:dyDescent="0.3">
      <c r="A4488" s="161" t="s">
        <v>13929</v>
      </c>
      <c r="B4488" s="162" t="s">
        <v>13930</v>
      </c>
      <c r="C4488" s="161" t="s">
        <v>8047</v>
      </c>
      <c r="D4488" s="163">
        <v>5.37</v>
      </c>
    </row>
    <row r="4489" spans="1:4" ht="9" customHeight="1" x14ac:dyDescent="0.3">
      <c r="A4489" s="161" t="s">
        <v>13931</v>
      </c>
      <c r="B4489" s="162" t="s">
        <v>13932</v>
      </c>
      <c r="C4489" s="161" t="s">
        <v>8047</v>
      </c>
      <c r="D4489" s="163">
        <v>3.23</v>
      </c>
    </row>
    <row r="4490" spans="1:4" ht="9" customHeight="1" x14ac:dyDescent="0.3">
      <c r="A4490" s="161" t="s">
        <v>13933</v>
      </c>
      <c r="B4490" s="162" t="s">
        <v>13934</v>
      </c>
      <c r="C4490" s="161" t="s">
        <v>8047</v>
      </c>
      <c r="D4490" s="163">
        <v>5.37</v>
      </c>
    </row>
    <row r="4491" spans="1:4" ht="9" customHeight="1" x14ac:dyDescent="0.3">
      <c r="A4491" s="161" t="s">
        <v>13935</v>
      </c>
      <c r="B4491" s="162" t="s">
        <v>13936</v>
      </c>
      <c r="C4491" s="161" t="s">
        <v>8047</v>
      </c>
      <c r="D4491" s="163">
        <v>3.23</v>
      </c>
    </row>
    <row r="4492" spans="1:4" ht="9" customHeight="1" x14ac:dyDescent="0.3">
      <c r="A4492" s="161" t="s">
        <v>13937</v>
      </c>
      <c r="B4492" s="162" t="s">
        <v>13938</v>
      </c>
      <c r="C4492" s="161" t="s">
        <v>8047</v>
      </c>
      <c r="D4492" s="163">
        <v>6</v>
      </c>
    </row>
    <row r="4493" spans="1:4" ht="9" customHeight="1" x14ac:dyDescent="0.3">
      <c r="A4493" s="161" t="s">
        <v>13939</v>
      </c>
      <c r="B4493" s="162" t="s">
        <v>13940</v>
      </c>
      <c r="C4493" s="161" t="s">
        <v>8047</v>
      </c>
      <c r="D4493" s="163">
        <v>3.86</v>
      </c>
    </row>
    <row r="4494" spans="1:4" ht="9" customHeight="1" x14ac:dyDescent="0.3">
      <c r="A4494" s="161" t="s">
        <v>13941</v>
      </c>
      <c r="B4494" s="162" t="s">
        <v>13942</v>
      </c>
      <c r="C4494" s="161" t="s">
        <v>8047</v>
      </c>
      <c r="D4494" s="163">
        <v>6</v>
      </c>
    </row>
    <row r="4495" spans="1:4" ht="9" customHeight="1" x14ac:dyDescent="0.3">
      <c r="A4495" s="161" t="s">
        <v>13943</v>
      </c>
      <c r="B4495" s="162" t="s">
        <v>13944</v>
      </c>
      <c r="C4495" s="161" t="s">
        <v>8047</v>
      </c>
      <c r="D4495" s="163">
        <v>3.86</v>
      </c>
    </row>
    <row r="4496" spans="1:4" ht="9" customHeight="1" x14ac:dyDescent="0.3">
      <c r="A4496" s="161" t="s">
        <v>13945</v>
      </c>
      <c r="B4496" s="162" t="s">
        <v>13946</v>
      </c>
      <c r="C4496" s="161" t="s">
        <v>8047</v>
      </c>
      <c r="D4496" s="163">
        <v>0.06</v>
      </c>
    </row>
    <row r="4497" spans="1:4" ht="9" customHeight="1" x14ac:dyDescent="0.3">
      <c r="A4497" s="161" t="s">
        <v>13947</v>
      </c>
      <c r="B4497" s="162" t="s">
        <v>13948</v>
      </c>
      <c r="C4497" s="161" t="s">
        <v>172</v>
      </c>
      <c r="D4497" s="163">
        <v>15230.02</v>
      </c>
    </row>
    <row r="4498" spans="1:4" ht="9" customHeight="1" x14ac:dyDescent="0.3">
      <c r="A4498" s="161" t="s">
        <v>13949</v>
      </c>
      <c r="B4498" s="162" t="s">
        <v>13950</v>
      </c>
      <c r="C4498" s="161" t="s">
        <v>172</v>
      </c>
      <c r="D4498" s="163">
        <v>21169.3</v>
      </c>
    </row>
    <row r="4499" spans="1:4" ht="9" customHeight="1" x14ac:dyDescent="0.3">
      <c r="A4499" s="161" t="s">
        <v>13951</v>
      </c>
      <c r="B4499" s="162" t="s">
        <v>13952</v>
      </c>
      <c r="C4499" s="161" t="s">
        <v>172</v>
      </c>
      <c r="D4499" s="163">
        <v>22793.5</v>
      </c>
    </row>
    <row r="4500" spans="1:4" ht="9" customHeight="1" x14ac:dyDescent="0.3">
      <c r="A4500" s="161" t="s">
        <v>13953</v>
      </c>
      <c r="B4500" s="162" t="s">
        <v>13954</v>
      </c>
      <c r="C4500" s="161" t="s">
        <v>172</v>
      </c>
      <c r="D4500" s="163">
        <v>34219.24</v>
      </c>
    </row>
    <row r="4501" spans="1:4" ht="9" customHeight="1" x14ac:dyDescent="0.3">
      <c r="A4501" s="161" t="s">
        <v>13955</v>
      </c>
      <c r="B4501" s="162" t="s">
        <v>13956</v>
      </c>
      <c r="C4501" s="161" t="s">
        <v>172</v>
      </c>
      <c r="D4501" s="163">
        <v>40779.019999999997</v>
      </c>
    </row>
    <row r="4502" spans="1:4" ht="9" customHeight="1" x14ac:dyDescent="0.3">
      <c r="A4502" s="161" t="s">
        <v>13957</v>
      </c>
      <c r="B4502" s="162" t="s">
        <v>13958</v>
      </c>
      <c r="C4502" s="161" t="s">
        <v>172</v>
      </c>
      <c r="D4502" s="163">
        <v>47361.91</v>
      </c>
    </row>
    <row r="4503" spans="1:4" ht="9" customHeight="1" x14ac:dyDescent="0.3">
      <c r="A4503" s="161" t="s">
        <v>13959</v>
      </c>
      <c r="B4503" s="162" t="s">
        <v>13960</v>
      </c>
      <c r="C4503" s="161" t="s">
        <v>172</v>
      </c>
      <c r="D4503" s="163">
        <v>60404.52</v>
      </c>
    </row>
    <row r="4504" spans="1:4" ht="9" customHeight="1" x14ac:dyDescent="0.3">
      <c r="A4504" s="161" t="s">
        <v>13961</v>
      </c>
      <c r="B4504" s="162" t="s">
        <v>13962</v>
      </c>
      <c r="C4504" s="161" t="s">
        <v>172</v>
      </c>
      <c r="D4504" s="163">
        <v>67572.52</v>
      </c>
    </row>
    <row r="4505" spans="1:4" ht="9" customHeight="1" x14ac:dyDescent="0.3">
      <c r="A4505" s="161" t="s">
        <v>13963</v>
      </c>
      <c r="B4505" s="162" t="s">
        <v>13964</v>
      </c>
      <c r="C4505" s="161" t="s">
        <v>172</v>
      </c>
      <c r="D4505" s="163">
        <v>87930.53</v>
      </c>
    </row>
    <row r="4506" spans="1:4" ht="9" customHeight="1" x14ac:dyDescent="0.3">
      <c r="A4506" s="161" t="s">
        <v>13965</v>
      </c>
      <c r="B4506" s="162" t="s">
        <v>13966</v>
      </c>
      <c r="C4506" s="161" t="s">
        <v>172</v>
      </c>
      <c r="D4506" s="163">
        <v>93088.78</v>
      </c>
    </row>
    <row r="4507" spans="1:4" ht="9" customHeight="1" x14ac:dyDescent="0.3">
      <c r="A4507" s="161" t="s">
        <v>13967</v>
      </c>
      <c r="B4507" s="162" t="s">
        <v>13968</v>
      </c>
      <c r="C4507" s="161" t="s">
        <v>172</v>
      </c>
      <c r="D4507" s="163">
        <v>118278.86</v>
      </c>
    </row>
    <row r="4508" spans="1:4" ht="9" customHeight="1" x14ac:dyDescent="0.3">
      <c r="A4508" s="161" t="s">
        <v>13969</v>
      </c>
      <c r="B4508" s="162" t="s">
        <v>13970</v>
      </c>
      <c r="C4508" s="161" t="s">
        <v>172</v>
      </c>
      <c r="D4508" s="163">
        <v>16534.93</v>
      </c>
    </row>
    <row r="4509" spans="1:4" ht="9" customHeight="1" x14ac:dyDescent="0.3">
      <c r="A4509" s="161" t="s">
        <v>13971</v>
      </c>
      <c r="B4509" s="162" t="s">
        <v>13972</v>
      </c>
      <c r="C4509" s="161" t="s">
        <v>172</v>
      </c>
      <c r="D4509" s="163">
        <v>25516.1</v>
      </c>
    </row>
    <row r="4510" spans="1:4" ht="9" customHeight="1" x14ac:dyDescent="0.3">
      <c r="A4510" s="161" t="s">
        <v>13973</v>
      </c>
      <c r="B4510" s="162" t="s">
        <v>13974</v>
      </c>
      <c r="C4510" s="161" t="s">
        <v>172</v>
      </c>
      <c r="D4510" s="163">
        <v>29411.61</v>
      </c>
    </row>
    <row r="4511" spans="1:4" ht="9" customHeight="1" x14ac:dyDescent="0.3">
      <c r="A4511" s="161" t="s">
        <v>13975</v>
      </c>
      <c r="B4511" s="162" t="s">
        <v>13976</v>
      </c>
      <c r="C4511" s="161" t="s">
        <v>172</v>
      </c>
      <c r="D4511" s="163">
        <v>40922.07</v>
      </c>
    </row>
    <row r="4512" spans="1:4" ht="9" customHeight="1" x14ac:dyDescent="0.3">
      <c r="A4512" s="161" t="s">
        <v>13977</v>
      </c>
      <c r="B4512" s="162" t="s">
        <v>13978</v>
      </c>
      <c r="C4512" s="161" t="s">
        <v>172</v>
      </c>
      <c r="D4512" s="163">
        <v>48719.38</v>
      </c>
    </row>
    <row r="4513" spans="1:4" ht="9" customHeight="1" x14ac:dyDescent="0.3">
      <c r="A4513" s="161" t="s">
        <v>13979</v>
      </c>
      <c r="B4513" s="162" t="s">
        <v>13980</v>
      </c>
      <c r="C4513" s="161" t="s">
        <v>172</v>
      </c>
      <c r="D4513" s="163">
        <v>56709.38</v>
      </c>
    </row>
    <row r="4514" spans="1:4" ht="9" customHeight="1" x14ac:dyDescent="0.3">
      <c r="A4514" s="161" t="s">
        <v>13981</v>
      </c>
      <c r="B4514" s="162" t="s">
        <v>13982</v>
      </c>
      <c r="C4514" s="161" t="s">
        <v>172</v>
      </c>
      <c r="D4514" s="163">
        <v>72159.38</v>
      </c>
    </row>
    <row r="4515" spans="1:4" ht="9" customHeight="1" x14ac:dyDescent="0.3">
      <c r="A4515" s="161" t="s">
        <v>13983</v>
      </c>
      <c r="B4515" s="162" t="s">
        <v>13984</v>
      </c>
      <c r="C4515" s="161" t="s">
        <v>172</v>
      </c>
      <c r="D4515" s="163">
        <v>83157.94</v>
      </c>
    </row>
    <row r="4516" spans="1:4" ht="9" customHeight="1" x14ac:dyDescent="0.3">
      <c r="A4516" s="161" t="s">
        <v>13985</v>
      </c>
      <c r="B4516" s="162" t="s">
        <v>13986</v>
      </c>
      <c r="C4516" s="161" t="s">
        <v>172</v>
      </c>
      <c r="D4516" s="163">
        <v>103135.45</v>
      </c>
    </row>
    <row r="4517" spans="1:4" ht="9" customHeight="1" x14ac:dyDescent="0.3">
      <c r="A4517" s="161" t="s">
        <v>13987</v>
      </c>
      <c r="B4517" s="162" t="s">
        <v>13988</v>
      </c>
      <c r="C4517" s="161" t="s">
        <v>172</v>
      </c>
      <c r="D4517" s="163">
        <v>112708.24</v>
      </c>
    </row>
    <row r="4518" spans="1:4" ht="9" customHeight="1" x14ac:dyDescent="0.3">
      <c r="A4518" s="161" t="s">
        <v>13989</v>
      </c>
      <c r="B4518" s="162" t="s">
        <v>13990</v>
      </c>
      <c r="C4518" s="161" t="s">
        <v>172</v>
      </c>
      <c r="D4518" s="163">
        <v>145537.04</v>
      </c>
    </row>
    <row r="4519" spans="1:4" ht="9" customHeight="1" x14ac:dyDescent="0.3">
      <c r="A4519" s="161" t="s">
        <v>13991</v>
      </c>
      <c r="B4519" s="162" t="s">
        <v>13992</v>
      </c>
      <c r="C4519" s="161" t="s">
        <v>2629</v>
      </c>
      <c r="D4519" s="163">
        <v>27.45</v>
      </c>
    </row>
    <row r="4520" spans="1:4" ht="9" customHeight="1" x14ac:dyDescent="0.3">
      <c r="A4520" s="161" t="s">
        <v>13993</v>
      </c>
      <c r="B4520" s="162" t="s">
        <v>13994</v>
      </c>
      <c r="C4520" s="161" t="s">
        <v>172</v>
      </c>
      <c r="D4520" s="163">
        <v>2521.66</v>
      </c>
    </row>
    <row r="4521" spans="1:4" ht="9" customHeight="1" x14ac:dyDescent="0.3">
      <c r="A4521" s="161" t="s">
        <v>13995</v>
      </c>
      <c r="B4521" s="162" t="s">
        <v>13996</v>
      </c>
      <c r="C4521" s="161" t="s">
        <v>172</v>
      </c>
      <c r="D4521" s="163">
        <v>11015.78</v>
      </c>
    </row>
    <row r="4522" spans="1:4" ht="9" customHeight="1" x14ac:dyDescent="0.3">
      <c r="A4522" s="161" t="s">
        <v>13997</v>
      </c>
      <c r="B4522" s="162" t="s">
        <v>13998</v>
      </c>
      <c r="C4522" s="161" t="s">
        <v>11342</v>
      </c>
      <c r="D4522" s="163">
        <v>110.68</v>
      </c>
    </row>
    <row r="4523" spans="1:4" ht="9" customHeight="1" x14ac:dyDescent="0.3">
      <c r="A4523" s="161" t="s">
        <v>13999</v>
      </c>
      <c r="B4523" s="162" t="s">
        <v>14000</v>
      </c>
      <c r="C4523" s="161" t="s">
        <v>172</v>
      </c>
      <c r="D4523" s="163">
        <v>25059.08</v>
      </c>
    </row>
    <row r="4524" spans="1:4" ht="9" customHeight="1" x14ac:dyDescent="0.3">
      <c r="A4524" s="161" t="s">
        <v>14001</v>
      </c>
      <c r="B4524" s="162" t="s">
        <v>14002</v>
      </c>
      <c r="C4524" s="161" t="s">
        <v>172</v>
      </c>
      <c r="D4524" s="163">
        <v>13162.82</v>
      </c>
    </row>
    <row r="4525" spans="1:4" ht="9" customHeight="1" x14ac:dyDescent="0.3">
      <c r="A4525" s="161" t="s">
        <v>14003</v>
      </c>
      <c r="B4525" s="162" t="s">
        <v>14004</v>
      </c>
      <c r="C4525" s="161" t="s">
        <v>11342</v>
      </c>
      <c r="D4525" s="163">
        <v>562.36</v>
      </c>
    </row>
    <row r="4526" spans="1:4" ht="9" customHeight="1" x14ac:dyDescent="0.3">
      <c r="A4526" s="161" t="s">
        <v>14005</v>
      </c>
      <c r="B4526" s="162" t="s">
        <v>14006</v>
      </c>
      <c r="C4526" s="161" t="s">
        <v>2576</v>
      </c>
      <c r="D4526" s="163">
        <v>11290.86</v>
      </c>
    </row>
    <row r="4527" spans="1:4" ht="9" customHeight="1" x14ac:dyDescent="0.3">
      <c r="A4527" s="161" t="s">
        <v>14007</v>
      </c>
      <c r="B4527" s="162" t="s">
        <v>14008</v>
      </c>
      <c r="C4527" s="161" t="s">
        <v>2576</v>
      </c>
      <c r="D4527" s="163">
        <v>13371.69</v>
      </c>
    </row>
    <row r="4528" spans="1:4" ht="9" customHeight="1" x14ac:dyDescent="0.3">
      <c r="A4528" s="161" t="s">
        <v>14009</v>
      </c>
      <c r="B4528" s="162" t="s">
        <v>14010</v>
      </c>
      <c r="C4528" s="161" t="s">
        <v>2576</v>
      </c>
      <c r="D4528" s="163">
        <v>15619.39</v>
      </c>
    </row>
    <row r="4529" spans="1:4" ht="9" customHeight="1" x14ac:dyDescent="0.3">
      <c r="A4529" s="161" t="s">
        <v>14011</v>
      </c>
      <c r="B4529" s="162" t="s">
        <v>14012</v>
      </c>
      <c r="C4529" s="161" t="s">
        <v>2576</v>
      </c>
      <c r="D4529" s="163">
        <v>19554.79</v>
      </c>
    </row>
    <row r="4530" spans="1:4" ht="9" customHeight="1" x14ac:dyDescent="0.3">
      <c r="A4530" s="161" t="s">
        <v>14013</v>
      </c>
      <c r="B4530" s="162" t="s">
        <v>14014</v>
      </c>
      <c r="C4530" s="161" t="s">
        <v>2576</v>
      </c>
      <c r="D4530" s="163">
        <v>22551.07</v>
      </c>
    </row>
    <row r="4531" spans="1:4" ht="9" customHeight="1" x14ac:dyDescent="0.3">
      <c r="A4531" s="161" t="s">
        <v>14015</v>
      </c>
      <c r="B4531" s="162" t="s">
        <v>14016</v>
      </c>
      <c r="C4531" s="161" t="s">
        <v>2576</v>
      </c>
      <c r="D4531" s="163">
        <v>29479.48</v>
      </c>
    </row>
    <row r="4532" spans="1:4" ht="9" customHeight="1" x14ac:dyDescent="0.3">
      <c r="A4532" s="161" t="s">
        <v>14017</v>
      </c>
      <c r="B4532" s="162" t="s">
        <v>14018</v>
      </c>
      <c r="C4532" s="161" t="s">
        <v>2576</v>
      </c>
      <c r="D4532" s="163">
        <v>33227.760000000002</v>
      </c>
    </row>
    <row r="4533" spans="1:4" ht="18" customHeight="1" x14ac:dyDescent="0.3">
      <c r="A4533" s="161" t="s">
        <v>14019</v>
      </c>
      <c r="B4533" s="162" t="s">
        <v>14020</v>
      </c>
      <c r="C4533" s="161" t="s">
        <v>2576</v>
      </c>
      <c r="D4533" s="163">
        <v>38095.69</v>
      </c>
    </row>
    <row r="4534" spans="1:4" ht="9" customHeight="1" x14ac:dyDescent="0.3">
      <c r="A4534" s="161" t="s">
        <v>14021</v>
      </c>
      <c r="B4534" s="162" t="s">
        <v>14022</v>
      </c>
      <c r="C4534" s="161" t="s">
        <v>2576</v>
      </c>
      <c r="D4534" s="163">
        <v>48319.87</v>
      </c>
    </row>
    <row r="4535" spans="1:4" ht="9" customHeight="1" x14ac:dyDescent="0.3">
      <c r="A4535" s="161" t="s">
        <v>14023</v>
      </c>
      <c r="B4535" s="162" t="s">
        <v>14024</v>
      </c>
      <c r="C4535" s="161" t="s">
        <v>2576</v>
      </c>
      <c r="D4535" s="163">
        <v>56260.49</v>
      </c>
    </row>
    <row r="4536" spans="1:4" ht="9" customHeight="1" x14ac:dyDescent="0.3">
      <c r="A4536" s="161" t="s">
        <v>14025</v>
      </c>
      <c r="B4536" s="162" t="s">
        <v>14026</v>
      </c>
      <c r="C4536" s="161" t="s">
        <v>2576</v>
      </c>
      <c r="D4536" s="163">
        <v>74566.59</v>
      </c>
    </row>
    <row r="4537" spans="1:4" ht="9" customHeight="1" x14ac:dyDescent="0.3">
      <c r="A4537" s="161" t="s">
        <v>14027</v>
      </c>
      <c r="B4537" s="162" t="s">
        <v>14028</v>
      </c>
      <c r="C4537" s="161" t="s">
        <v>2576</v>
      </c>
      <c r="D4537" s="163">
        <v>10526.38</v>
      </c>
    </row>
    <row r="4538" spans="1:4" ht="9" customHeight="1" x14ac:dyDescent="0.3">
      <c r="A4538" s="161" t="s">
        <v>14029</v>
      </c>
      <c r="B4538" s="162" t="s">
        <v>14030</v>
      </c>
      <c r="C4538" s="161" t="s">
        <v>2576</v>
      </c>
      <c r="D4538" s="163">
        <v>12400.81</v>
      </c>
    </row>
    <row r="4539" spans="1:4" ht="9" customHeight="1" x14ac:dyDescent="0.3">
      <c r="A4539" s="161" t="s">
        <v>14031</v>
      </c>
      <c r="B4539" s="162" t="s">
        <v>14032</v>
      </c>
      <c r="C4539" s="161" t="s">
        <v>2576</v>
      </c>
      <c r="D4539" s="163">
        <v>15209.36</v>
      </c>
    </row>
    <row r="4540" spans="1:4" ht="9" customHeight="1" x14ac:dyDescent="0.3">
      <c r="A4540" s="161" t="s">
        <v>14033</v>
      </c>
      <c r="B4540" s="162" t="s">
        <v>14034</v>
      </c>
      <c r="C4540" s="161" t="s">
        <v>2576</v>
      </c>
      <c r="D4540" s="163">
        <v>18768.21</v>
      </c>
    </row>
    <row r="4541" spans="1:4" ht="9" customHeight="1" x14ac:dyDescent="0.3">
      <c r="A4541" s="161" t="s">
        <v>14035</v>
      </c>
      <c r="B4541" s="162" t="s">
        <v>14036</v>
      </c>
      <c r="C4541" s="161" t="s">
        <v>2576</v>
      </c>
      <c r="D4541" s="163">
        <v>21951.81</v>
      </c>
    </row>
    <row r="4542" spans="1:4" ht="9" customHeight="1" x14ac:dyDescent="0.3">
      <c r="A4542" s="161" t="s">
        <v>14037</v>
      </c>
      <c r="B4542" s="162" t="s">
        <v>14038</v>
      </c>
      <c r="C4542" s="161" t="s">
        <v>2576</v>
      </c>
      <c r="D4542" s="163">
        <v>28879.29</v>
      </c>
    </row>
    <row r="4543" spans="1:4" ht="9" customHeight="1" x14ac:dyDescent="0.3">
      <c r="A4543" s="161" t="s">
        <v>14039</v>
      </c>
      <c r="B4543" s="162" t="s">
        <v>14040</v>
      </c>
      <c r="C4543" s="161" t="s">
        <v>2576</v>
      </c>
      <c r="D4543" s="163">
        <v>32252.44</v>
      </c>
    </row>
    <row r="4544" spans="1:4" ht="9" customHeight="1" x14ac:dyDescent="0.3">
      <c r="A4544" s="161" t="s">
        <v>14041</v>
      </c>
      <c r="B4544" s="162" t="s">
        <v>14042</v>
      </c>
      <c r="C4544" s="161" t="s">
        <v>2576</v>
      </c>
      <c r="D4544" s="163">
        <v>37308.410000000003</v>
      </c>
    </row>
    <row r="4545" spans="1:4" ht="9" customHeight="1" x14ac:dyDescent="0.3">
      <c r="A4545" s="161" t="s">
        <v>14043</v>
      </c>
      <c r="B4545" s="162" t="s">
        <v>14044</v>
      </c>
      <c r="C4545" s="161" t="s">
        <v>2576</v>
      </c>
      <c r="D4545" s="163">
        <v>47419.28</v>
      </c>
    </row>
    <row r="4546" spans="1:4" ht="9" customHeight="1" x14ac:dyDescent="0.3">
      <c r="A4546" s="161" t="s">
        <v>14045</v>
      </c>
      <c r="B4546" s="162" t="s">
        <v>14046</v>
      </c>
      <c r="C4546" s="161" t="s">
        <v>2576</v>
      </c>
      <c r="D4546" s="163">
        <v>55470.83</v>
      </c>
    </row>
    <row r="4547" spans="1:4" ht="9" customHeight="1" x14ac:dyDescent="0.3">
      <c r="A4547" s="161" t="s">
        <v>14047</v>
      </c>
      <c r="B4547" s="162" t="s">
        <v>14048</v>
      </c>
      <c r="C4547" s="161" t="s">
        <v>2576</v>
      </c>
      <c r="D4547" s="163">
        <v>73441.87</v>
      </c>
    </row>
    <row r="4548" spans="1:4" ht="9" customHeight="1" x14ac:dyDescent="0.3">
      <c r="A4548" s="161" t="s">
        <v>14049</v>
      </c>
      <c r="B4548" s="162" t="s">
        <v>14050</v>
      </c>
      <c r="C4548" s="161" t="s">
        <v>2576</v>
      </c>
      <c r="D4548" s="163">
        <v>10526.42</v>
      </c>
    </row>
    <row r="4549" spans="1:4" ht="9" customHeight="1" x14ac:dyDescent="0.3">
      <c r="A4549" s="161" t="s">
        <v>14051</v>
      </c>
      <c r="B4549" s="162" t="s">
        <v>14052</v>
      </c>
      <c r="C4549" s="161" t="s">
        <v>2576</v>
      </c>
      <c r="D4549" s="163">
        <v>12400.89</v>
      </c>
    </row>
    <row r="4550" spans="1:4" ht="9" customHeight="1" x14ac:dyDescent="0.3">
      <c r="A4550" s="161" t="s">
        <v>14053</v>
      </c>
      <c r="B4550" s="162" t="s">
        <v>14054</v>
      </c>
      <c r="C4550" s="161" t="s">
        <v>2576</v>
      </c>
      <c r="D4550" s="163">
        <v>15209.39</v>
      </c>
    </row>
    <row r="4551" spans="1:4" ht="9" customHeight="1" x14ac:dyDescent="0.3">
      <c r="A4551" s="161" t="s">
        <v>14055</v>
      </c>
      <c r="B4551" s="162" t="s">
        <v>14056</v>
      </c>
      <c r="C4551" s="161" t="s">
        <v>2576</v>
      </c>
      <c r="D4551" s="163">
        <v>18768.39</v>
      </c>
    </row>
    <row r="4552" spans="1:4" ht="9" customHeight="1" x14ac:dyDescent="0.3">
      <c r="A4552" s="161" t="s">
        <v>14057</v>
      </c>
      <c r="B4552" s="162" t="s">
        <v>14058</v>
      </c>
      <c r="C4552" s="161" t="s">
        <v>2576</v>
      </c>
      <c r="D4552" s="163">
        <v>21951.87</v>
      </c>
    </row>
    <row r="4553" spans="1:4" ht="9" customHeight="1" x14ac:dyDescent="0.3">
      <c r="A4553" s="161" t="s">
        <v>14059</v>
      </c>
      <c r="B4553" s="162" t="s">
        <v>14060</v>
      </c>
      <c r="C4553" s="161" t="s">
        <v>2576</v>
      </c>
      <c r="D4553" s="163">
        <v>28879.37</v>
      </c>
    </row>
    <row r="4554" spans="1:4" ht="9" customHeight="1" x14ac:dyDescent="0.3">
      <c r="A4554" s="161" t="s">
        <v>14061</v>
      </c>
      <c r="B4554" s="162" t="s">
        <v>14062</v>
      </c>
      <c r="C4554" s="161" t="s">
        <v>2576</v>
      </c>
      <c r="D4554" s="163">
        <v>32252.67</v>
      </c>
    </row>
    <row r="4555" spans="1:4" ht="9" customHeight="1" x14ac:dyDescent="0.3">
      <c r="A4555" s="161" t="s">
        <v>14063</v>
      </c>
      <c r="B4555" s="162" t="s">
        <v>14064</v>
      </c>
      <c r="C4555" s="161" t="s">
        <v>2576</v>
      </c>
      <c r="D4555" s="163">
        <v>37308.44</v>
      </c>
    </row>
    <row r="4556" spans="1:4" ht="9" customHeight="1" x14ac:dyDescent="0.3">
      <c r="A4556" s="161" t="s">
        <v>14065</v>
      </c>
      <c r="B4556" s="162" t="s">
        <v>14066</v>
      </c>
      <c r="C4556" s="161" t="s">
        <v>2576</v>
      </c>
      <c r="D4556" s="163">
        <v>47419.4</v>
      </c>
    </row>
    <row r="4557" spans="1:4" ht="9" customHeight="1" x14ac:dyDescent="0.3">
      <c r="A4557" s="161" t="s">
        <v>14067</v>
      </c>
      <c r="B4557" s="162" t="s">
        <v>14068</v>
      </c>
      <c r="C4557" s="161" t="s">
        <v>2576</v>
      </c>
      <c r="D4557" s="163">
        <v>55472.04</v>
      </c>
    </row>
    <row r="4558" spans="1:4" ht="9" customHeight="1" x14ac:dyDescent="0.3">
      <c r="A4558" s="161" t="s">
        <v>14069</v>
      </c>
      <c r="B4558" s="162" t="s">
        <v>14070</v>
      </c>
      <c r="C4558" s="161" t="s">
        <v>2576</v>
      </c>
      <c r="D4558" s="163">
        <v>73441.98</v>
      </c>
    </row>
    <row r="4559" spans="1:4" ht="9" customHeight="1" x14ac:dyDescent="0.3">
      <c r="A4559" s="161" t="s">
        <v>14071</v>
      </c>
      <c r="B4559" s="162" t="s">
        <v>14072</v>
      </c>
      <c r="C4559" s="161" t="s">
        <v>2576</v>
      </c>
      <c r="D4559" s="163">
        <v>396.31</v>
      </c>
    </row>
    <row r="4560" spans="1:4" ht="9" customHeight="1" x14ac:dyDescent="0.3">
      <c r="A4560" s="161" t="s">
        <v>14073</v>
      </c>
      <c r="B4560" s="162" t="s">
        <v>14074</v>
      </c>
      <c r="C4560" s="161" t="s">
        <v>2576</v>
      </c>
      <c r="D4560" s="163">
        <v>628.23</v>
      </c>
    </row>
    <row r="4561" spans="1:4" ht="9" customHeight="1" x14ac:dyDescent="0.3">
      <c r="A4561" s="161" t="s">
        <v>14075</v>
      </c>
      <c r="B4561" s="162" t="s">
        <v>14076</v>
      </c>
      <c r="C4561" s="161" t="s">
        <v>2576</v>
      </c>
      <c r="D4561" s="163">
        <v>821.04</v>
      </c>
    </row>
    <row r="4562" spans="1:4" ht="9" customHeight="1" x14ac:dyDescent="0.3">
      <c r="A4562" s="161" t="s">
        <v>14077</v>
      </c>
      <c r="B4562" s="162" t="s">
        <v>14078</v>
      </c>
      <c r="C4562" s="161" t="s">
        <v>2576</v>
      </c>
      <c r="D4562" s="163">
        <v>1052.6400000000001</v>
      </c>
    </row>
    <row r="4563" spans="1:4" ht="9" customHeight="1" x14ac:dyDescent="0.3">
      <c r="A4563" s="161" t="s">
        <v>14079</v>
      </c>
      <c r="B4563" s="162" t="s">
        <v>14080</v>
      </c>
      <c r="C4563" s="161" t="s">
        <v>2576</v>
      </c>
      <c r="D4563" s="163">
        <v>1207.6099999999999</v>
      </c>
    </row>
    <row r="4564" spans="1:4" ht="9" customHeight="1" x14ac:dyDescent="0.3">
      <c r="A4564" s="161" t="s">
        <v>14081</v>
      </c>
      <c r="B4564" s="162" t="s">
        <v>14082</v>
      </c>
      <c r="C4564" s="161" t="s">
        <v>2576</v>
      </c>
      <c r="D4564" s="163">
        <v>1515.3</v>
      </c>
    </row>
    <row r="4565" spans="1:4" ht="9" customHeight="1" x14ac:dyDescent="0.3">
      <c r="A4565" s="161" t="s">
        <v>14083</v>
      </c>
      <c r="B4565" s="162" t="s">
        <v>14084</v>
      </c>
      <c r="C4565" s="161" t="s">
        <v>2576</v>
      </c>
      <c r="D4565" s="163">
        <v>1690.28</v>
      </c>
    </row>
    <row r="4566" spans="1:4" ht="9" customHeight="1" x14ac:dyDescent="0.3">
      <c r="A4566" s="161" t="s">
        <v>14085</v>
      </c>
      <c r="B4566" s="162" t="s">
        <v>14086</v>
      </c>
      <c r="C4566" s="161" t="s">
        <v>2576</v>
      </c>
      <c r="D4566" s="163">
        <v>1960.11</v>
      </c>
    </row>
    <row r="4567" spans="1:4" ht="9" customHeight="1" x14ac:dyDescent="0.3">
      <c r="A4567" s="161" t="s">
        <v>14087</v>
      </c>
      <c r="B4567" s="162" t="s">
        <v>14088</v>
      </c>
      <c r="C4567" s="161" t="s">
        <v>2576</v>
      </c>
      <c r="D4567" s="163">
        <v>2268.79</v>
      </c>
    </row>
    <row r="4568" spans="1:4" ht="9" customHeight="1" x14ac:dyDescent="0.3">
      <c r="A4568" s="161" t="s">
        <v>14089</v>
      </c>
      <c r="B4568" s="162" t="s">
        <v>14090</v>
      </c>
      <c r="C4568" s="161" t="s">
        <v>8047</v>
      </c>
      <c r="D4568" s="163">
        <v>0.56999999999999995</v>
      </c>
    </row>
    <row r="4569" spans="1:4" ht="9" customHeight="1" x14ac:dyDescent="0.3">
      <c r="A4569" s="161" t="s">
        <v>14091</v>
      </c>
      <c r="B4569" s="162" t="s">
        <v>14092</v>
      </c>
      <c r="C4569" s="161" t="s">
        <v>8047</v>
      </c>
      <c r="D4569" s="163">
        <v>0.44</v>
      </c>
    </row>
    <row r="4570" spans="1:4" ht="9" customHeight="1" x14ac:dyDescent="0.3">
      <c r="A4570" s="161" t="s">
        <v>14093</v>
      </c>
      <c r="B4570" s="162" t="s">
        <v>14094</v>
      </c>
      <c r="C4570" s="161" t="s">
        <v>8047</v>
      </c>
      <c r="D4570" s="163">
        <v>0.67</v>
      </c>
    </row>
    <row r="4571" spans="1:4" ht="9" customHeight="1" x14ac:dyDescent="0.3">
      <c r="A4571" s="161" t="s">
        <v>14095</v>
      </c>
      <c r="B4571" s="162" t="s">
        <v>14096</v>
      </c>
      <c r="C4571" s="161" t="s">
        <v>2576</v>
      </c>
      <c r="D4571" s="163">
        <v>34.11</v>
      </c>
    </row>
    <row r="4572" spans="1:4" ht="9" customHeight="1" x14ac:dyDescent="0.3">
      <c r="A4572" s="161" t="s">
        <v>14097</v>
      </c>
      <c r="B4572" s="162" t="s">
        <v>14098</v>
      </c>
      <c r="C4572" s="161" t="s">
        <v>2576</v>
      </c>
      <c r="D4572" s="163">
        <v>87.65</v>
      </c>
    </row>
    <row r="4573" spans="1:4" ht="9" customHeight="1" x14ac:dyDescent="0.3">
      <c r="A4573" s="161" t="s">
        <v>14099</v>
      </c>
      <c r="B4573" s="162" t="s">
        <v>14100</v>
      </c>
      <c r="C4573" s="161" t="s">
        <v>2576</v>
      </c>
      <c r="D4573" s="163">
        <v>30.59</v>
      </c>
    </row>
    <row r="4574" spans="1:4" ht="9" customHeight="1" x14ac:dyDescent="0.3">
      <c r="A4574" s="161" t="s">
        <v>14101</v>
      </c>
      <c r="B4574" s="162" t="s">
        <v>14102</v>
      </c>
      <c r="C4574" s="161" t="s">
        <v>8047</v>
      </c>
      <c r="D4574" s="163">
        <v>221.03</v>
      </c>
    </row>
    <row r="4575" spans="1:4" ht="9" customHeight="1" x14ac:dyDescent="0.3">
      <c r="A4575" s="161" t="s">
        <v>14103</v>
      </c>
      <c r="B4575" s="162" t="s">
        <v>14104</v>
      </c>
      <c r="C4575" s="161" t="s">
        <v>8047</v>
      </c>
      <c r="D4575" s="163">
        <v>10.039999999999999</v>
      </c>
    </row>
    <row r="4576" spans="1:4" ht="9" customHeight="1" x14ac:dyDescent="0.3">
      <c r="A4576" s="161" t="s">
        <v>14105</v>
      </c>
      <c r="B4576" s="162" t="s">
        <v>14106</v>
      </c>
      <c r="C4576" s="161" t="s">
        <v>5571</v>
      </c>
      <c r="D4576" s="163">
        <v>1.54</v>
      </c>
    </row>
    <row r="4577" spans="1:4" ht="9" customHeight="1" x14ac:dyDescent="0.3">
      <c r="A4577" s="161" t="s">
        <v>14107</v>
      </c>
      <c r="B4577" s="162" t="s">
        <v>14108</v>
      </c>
      <c r="C4577" s="161" t="s">
        <v>2629</v>
      </c>
      <c r="D4577" s="163">
        <v>13.82</v>
      </c>
    </row>
    <row r="4578" spans="1:4" ht="9" customHeight="1" x14ac:dyDescent="0.3">
      <c r="A4578" s="161" t="s">
        <v>14109</v>
      </c>
      <c r="B4578" s="162" t="s">
        <v>14110</v>
      </c>
      <c r="C4578" s="161" t="s">
        <v>8047</v>
      </c>
      <c r="D4578" s="163">
        <v>6.56</v>
      </c>
    </row>
    <row r="4579" spans="1:4" ht="9" customHeight="1" x14ac:dyDescent="0.3">
      <c r="A4579" s="161" t="s">
        <v>14111</v>
      </c>
      <c r="B4579" s="162" t="s">
        <v>14112</v>
      </c>
      <c r="C4579" s="161" t="s">
        <v>8047</v>
      </c>
      <c r="D4579" s="163">
        <v>0.35</v>
      </c>
    </row>
    <row r="4580" spans="1:4" ht="9" customHeight="1" x14ac:dyDescent="0.3">
      <c r="A4580" s="161" t="s">
        <v>14113</v>
      </c>
      <c r="B4580" s="162" t="s">
        <v>14114</v>
      </c>
      <c r="C4580" s="161" t="s">
        <v>8047</v>
      </c>
      <c r="D4580" s="163">
        <v>2.89</v>
      </c>
    </row>
    <row r="4581" spans="1:4" ht="9" customHeight="1" x14ac:dyDescent="0.3">
      <c r="A4581" s="161" t="s">
        <v>14115</v>
      </c>
      <c r="B4581" s="162" t="s">
        <v>14116</v>
      </c>
      <c r="C4581" s="161" t="s">
        <v>2576</v>
      </c>
      <c r="D4581" s="163">
        <v>622.77</v>
      </c>
    </row>
    <row r="4582" spans="1:4" ht="9" customHeight="1" x14ac:dyDescent="0.3">
      <c r="A4582" s="161" t="s">
        <v>14117</v>
      </c>
      <c r="B4582" s="162" t="s">
        <v>14118</v>
      </c>
      <c r="C4582" s="161" t="s">
        <v>8047</v>
      </c>
      <c r="D4582" s="163">
        <v>14.14</v>
      </c>
    </row>
    <row r="4583" spans="1:4" ht="9" customHeight="1" x14ac:dyDescent="0.3">
      <c r="A4583" s="161" t="s">
        <v>14119</v>
      </c>
      <c r="B4583" s="162" t="s">
        <v>14120</v>
      </c>
      <c r="C4583" s="161" t="s">
        <v>172</v>
      </c>
      <c r="D4583" s="163">
        <v>30.59</v>
      </c>
    </row>
    <row r="4584" spans="1:4" ht="18" customHeight="1" x14ac:dyDescent="0.3">
      <c r="A4584" s="161" t="s">
        <v>14121</v>
      </c>
      <c r="B4584" s="162" t="s">
        <v>14122</v>
      </c>
      <c r="C4584" s="161" t="s">
        <v>172</v>
      </c>
      <c r="D4584" s="163">
        <v>34.11</v>
      </c>
    </row>
    <row r="4585" spans="1:4" ht="18" customHeight="1" x14ac:dyDescent="0.3">
      <c r="A4585" s="161" t="s">
        <v>14123</v>
      </c>
      <c r="B4585" s="162" t="s">
        <v>14124</v>
      </c>
      <c r="C4585" s="161" t="s">
        <v>172</v>
      </c>
      <c r="D4585" s="163">
        <v>55.82</v>
      </c>
    </row>
    <row r="4586" spans="1:4" ht="9" customHeight="1" x14ac:dyDescent="0.3">
      <c r="A4586" s="161" t="s">
        <v>14125</v>
      </c>
      <c r="B4586" s="162" t="s">
        <v>14126</v>
      </c>
      <c r="C4586" s="161" t="s">
        <v>172</v>
      </c>
      <c r="D4586" s="163">
        <v>103.1</v>
      </c>
    </row>
    <row r="4587" spans="1:4" ht="9" customHeight="1" x14ac:dyDescent="0.3">
      <c r="A4587" s="161" t="s">
        <v>14127</v>
      </c>
      <c r="B4587" s="162" t="s">
        <v>14128</v>
      </c>
      <c r="C4587" s="161" t="s">
        <v>172</v>
      </c>
      <c r="D4587" s="163">
        <v>210.07</v>
      </c>
    </row>
    <row r="4588" spans="1:4" ht="9" customHeight="1" x14ac:dyDescent="0.3">
      <c r="A4588" s="161" t="s">
        <v>14129</v>
      </c>
      <c r="B4588" s="162" t="s">
        <v>14130</v>
      </c>
      <c r="C4588" s="161" t="s">
        <v>172</v>
      </c>
      <c r="D4588" s="163">
        <v>48.87</v>
      </c>
    </row>
    <row r="4589" spans="1:4" ht="9" customHeight="1" x14ac:dyDescent="0.3">
      <c r="A4589" s="161" t="s">
        <v>14131</v>
      </c>
      <c r="B4589" s="162" t="s">
        <v>14132</v>
      </c>
      <c r="C4589" s="161" t="s">
        <v>172</v>
      </c>
      <c r="D4589" s="163">
        <v>73.12</v>
      </c>
    </row>
    <row r="4590" spans="1:4" ht="9" customHeight="1" x14ac:dyDescent="0.3">
      <c r="A4590" s="161" t="s">
        <v>14133</v>
      </c>
      <c r="B4590" s="162" t="s">
        <v>14134</v>
      </c>
      <c r="C4590" s="161" t="s">
        <v>172</v>
      </c>
      <c r="D4590" s="163">
        <v>108.59</v>
      </c>
    </row>
    <row r="4591" spans="1:4" ht="9" customHeight="1" x14ac:dyDescent="0.3">
      <c r="A4591" s="161" t="s">
        <v>14135</v>
      </c>
      <c r="B4591" s="162" t="s">
        <v>14136</v>
      </c>
      <c r="C4591" s="161" t="s">
        <v>8047</v>
      </c>
      <c r="D4591" s="163">
        <v>74.599999999999994</v>
      </c>
    </row>
    <row r="4592" spans="1:4" ht="9" customHeight="1" x14ac:dyDescent="0.3">
      <c r="A4592" s="161" t="s">
        <v>14137</v>
      </c>
      <c r="B4592" s="162" t="s">
        <v>14138</v>
      </c>
      <c r="C4592" s="161" t="s">
        <v>5571</v>
      </c>
      <c r="D4592" s="163">
        <v>396.45</v>
      </c>
    </row>
    <row r="4593" spans="1:4" ht="9" customHeight="1" x14ac:dyDescent="0.3">
      <c r="A4593" s="161" t="s">
        <v>14139</v>
      </c>
      <c r="B4593" s="162" t="s">
        <v>14140</v>
      </c>
      <c r="C4593" s="161" t="s">
        <v>8047</v>
      </c>
      <c r="D4593" s="163">
        <v>17.16</v>
      </c>
    </row>
    <row r="4594" spans="1:4" ht="18" customHeight="1" x14ac:dyDescent="0.3">
      <c r="A4594" s="161" t="s">
        <v>14141</v>
      </c>
      <c r="B4594" s="162" t="s">
        <v>14142</v>
      </c>
      <c r="C4594" s="161" t="s">
        <v>8047</v>
      </c>
      <c r="D4594" s="163">
        <v>10.130000000000001</v>
      </c>
    </row>
    <row r="4595" spans="1:4" ht="9" customHeight="1" x14ac:dyDescent="0.3">
      <c r="A4595" s="161" t="s">
        <v>14143</v>
      </c>
      <c r="B4595" s="162" t="s">
        <v>14144</v>
      </c>
      <c r="C4595" s="161" t="s">
        <v>5571</v>
      </c>
      <c r="D4595" s="163">
        <v>3.73</v>
      </c>
    </row>
    <row r="4596" spans="1:4" ht="9" customHeight="1" x14ac:dyDescent="0.3">
      <c r="A4596" s="161" t="s">
        <v>14145</v>
      </c>
      <c r="B4596" s="162" t="s">
        <v>14146</v>
      </c>
      <c r="C4596" s="161" t="s">
        <v>8047</v>
      </c>
      <c r="D4596" s="163">
        <v>7.0000000000000007E-2</v>
      </c>
    </row>
    <row r="4597" spans="1:4" ht="9" customHeight="1" x14ac:dyDescent="0.3">
      <c r="A4597" s="161" t="s">
        <v>14147</v>
      </c>
      <c r="B4597" s="162" t="s">
        <v>14148</v>
      </c>
      <c r="C4597" s="161" t="s">
        <v>8047</v>
      </c>
      <c r="D4597" s="163">
        <v>23.81</v>
      </c>
    </row>
    <row r="4598" spans="1:4" ht="9" customHeight="1" x14ac:dyDescent="0.3">
      <c r="A4598" s="161" t="s">
        <v>14149</v>
      </c>
      <c r="B4598" s="162" t="s">
        <v>14150</v>
      </c>
      <c r="C4598" s="161" t="s">
        <v>2576</v>
      </c>
      <c r="D4598" s="163">
        <v>43.97</v>
      </c>
    </row>
    <row r="4599" spans="1:4" ht="9" customHeight="1" x14ac:dyDescent="0.3">
      <c r="A4599" s="161" t="s">
        <v>14151</v>
      </c>
      <c r="B4599" s="162" t="s">
        <v>14152</v>
      </c>
      <c r="C4599" s="161" t="s">
        <v>8047</v>
      </c>
      <c r="D4599" s="163">
        <v>8.48</v>
      </c>
    </row>
    <row r="4600" spans="1:4" ht="9" customHeight="1" x14ac:dyDescent="0.3">
      <c r="A4600" s="161" t="s">
        <v>14153</v>
      </c>
      <c r="B4600" s="162" t="s">
        <v>14154</v>
      </c>
      <c r="C4600" s="161" t="s">
        <v>8047</v>
      </c>
      <c r="D4600" s="163">
        <v>4.78</v>
      </c>
    </row>
    <row r="4601" spans="1:4" ht="9" customHeight="1" x14ac:dyDescent="0.3">
      <c r="A4601" s="161" t="s">
        <v>14155</v>
      </c>
      <c r="B4601" s="162" t="s">
        <v>14156</v>
      </c>
      <c r="C4601" s="161" t="s">
        <v>8047</v>
      </c>
      <c r="D4601" s="163">
        <v>0.61</v>
      </c>
    </row>
    <row r="4602" spans="1:4" ht="9" customHeight="1" x14ac:dyDescent="0.3">
      <c r="A4602" s="161" t="s">
        <v>14157</v>
      </c>
      <c r="B4602" s="162" t="s">
        <v>14158</v>
      </c>
      <c r="C4602" s="161" t="s">
        <v>172</v>
      </c>
      <c r="D4602" s="163">
        <v>898.71</v>
      </c>
    </row>
    <row r="4603" spans="1:4" ht="9" customHeight="1" x14ac:dyDescent="0.3">
      <c r="A4603" s="161" t="s">
        <v>14159</v>
      </c>
      <c r="B4603" s="162" t="s">
        <v>14160</v>
      </c>
      <c r="C4603" s="161" t="s">
        <v>172</v>
      </c>
      <c r="D4603" s="163">
        <v>1209.18</v>
      </c>
    </row>
    <row r="4604" spans="1:4" ht="9" customHeight="1" x14ac:dyDescent="0.3">
      <c r="A4604" s="161" t="s">
        <v>14161</v>
      </c>
      <c r="B4604" s="162" t="s">
        <v>14162</v>
      </c>
      <c r="C4604" s="161" t="s">
        <v>172</v>
      </c>
      <c r="D4604" s="163">
        <v>1134.1300000000001</v>
      </c>
    </row>
    <row r="4605" spans="1:4" ht="9" customHeight="1" x14ac:dyDescent="0.3">
      <c r="A4605" s="161" t="s">
        <v>14163</v>
      </c>
      <c r="B4605" s="162" t="s">
        <v>14164</v>
      </c>
      <c r="C4605" s="161" t="s">
        <v>172</v>
      </c>
      <c r="D4605" s="163">
        <v>1479.84</v>
      </c>
    </row>
    <row r="4606" spans="1:4" ht="9" customHeight="1" x14ac:dyDescent="0.3">
      <c r="A4606" s="161" t="s">
        <v>14165</v>
      </c>
      <c r="B4606" s="162" t="s">
        <v>14166</v>
      </c>
      <c r="C4606" s="161" t="s">
        <v>172</v>
      </c>
      <c r="D4606" s="163">
        <v>1566.89</v>
      </c>
    </row>
    <row r="4607" spans="1:4" ht="18" customHeight="1" x14ac:dyDescent="0.3">
      <c r="A4607" s="161" t="s">
        <v>14167</v>
      </c>
      <c r="B4607" s="162" t="s">
        <v>14168</v>
      </c>
      <c r="C4607" s="161" t="s">
        <v>172</v>
      </c>
      <c r="D4607" s="163">
        <v>1918.06</v>
      </c>
    </row>
    <row r="4608" spans="1:4" ht="9" customHeight="1" x14ac:dyDescent="0.3">
      <c r="A4608" s="161" t="s">
        <v>14169</v>
      </c>
      <c r="B4608" s="162" t="s">
        <v>14170</v>
      </c>
      <c r="C4608" s="161" t="s">
        <v>172</v>
      </c>
      <c r="D4608" s="163">
        <v>1984.7</v>
      </c>
    </row>
    <row r="4609" spans="1:4" ht="9" customHeight="1" x14ac:dyDescent="0.3">
      <c r="A4609" s="161" t="s">
        <v>14171</v>
      </c>
      <c r="B4609" s="162" t="s">
        <v>14172</v>
      </c>
      <c r="C4609" s="161" t="s">
        <v>172</v>
      </c>
      <c r="D4609" s="163">
        <v>2493.12</v>
      </c>
    </row>
    <row r="4610" spans="1:4" ht="9" customHeight="1" x14ac:dyDescent="0.3">
      <c r="A4610" s="161" t="s">
        <v>14173</v>
      </c>
      <c r="B4610" s="162" t="s">
        <v>14174</v>
      </c>
      <c r="C4610" s="161" t="s">
        <v>172</v>
      </c>
      <c r="D4610" s="163">
        <v>2546.06</v>
      </c>
    </row>
    <row r="4611" spans="1:4" ht="9" customHeight="1" x14ac:dyDescent="0.3">
      <c r="A4611" s="161" t="s">
        <v>14175</v>
      </c>
      <c r="B4611" s="162" t="s">
        <v>14176</v>
      </c>
      <c r="C4611" s="161" t="s">
        <v>172</v>
      </c>
      <c r="D4611" s="163">
        <v>3178.35</v>
      </c>
    </row>
    <row r="4612" spans="1:4" ht="9" customHeight="1" x14ac:dyDescent="0.3">
      <c r="A4612" s="161" t="s">
        <v>14177</v>
      </c>
      <c r="B4612" s="162" t="s">
        <v>14178</v>
      </c>
      <c r="C4612" s="161" t="s">
        <v>172</v>
      </c>
      <c r="D4612" s="163">
        <v>3023.26</v>
      </c>
    </row>
    <row r="4613" spans="1:4" ht="9" customHeight="1" x14ac:dyDescent="0.3">
      <c r="A4613" s="161" t="s">
        <v>14179</v>
      </c>
      <c r="B4613" s="162" t="s">
        <v>14180</v>
      </c>
      <c r="C4613" s="161" t="s">
        <v>172</v>
      </c>
      <c r="D4613" s="163">
        <v>4162.2</v>
      </c>
    </row>
    <row r="4614" spans="1:4" ht="9" customHeight="1" x14ac:dyDescent="0.3">
      <c r="A4614" s="161" t="s">
        <v>14181</v>
      </c>
      <c r="B4614" s="162" t="s">
        <v>14182</v>
      </c>
      <c r="C4614" s="161" t="s">
        <v>172</v>
      </c>
      <c r="D4614" s="163">
        <v>3757</v>
      </c>
    </row>
    <row r="4615" spans="1:4" ht="9" customHeight="1" x14ac:dyDescent="0.3">
      <c r="A4615" s="161" t="s">
        <v>14183</v>
      </c>
      <c r="B4615" s="162" t="s">
        <v>14184</v>
      </c>
      <c r="C4615" s="161" t="s">
        <v>172</v>
      </c>
      <c r="D4615" s="163">
        <v>5843.45</v>
      </c>
    </row>
    <row r="4616" spans="1:4" ht="9" customHeight="1" x14ac:dyDescent="0.3">
      <c r="A4616" s="161" t="s">
        <v>14185</v>
      </c>
      <c r="B4616" s="162" t="s">
        <v>14186</v>
      </c>
      <c r="C4616" s="161" t="s">
        <v>172</v>
      </c>
      <c r="D4616" s="163">
        <v>402.79</v>
      </c>
    </row>
    <row r="4617" spans="1:4" ht="9" customHeight="1" x14ac:dyDescent="0.3">
      <c r="A4617" s="161" t="s">
        <v>14187</v>
      </c>
      <c r="B4617" s="162" t="s">
        <v>14188</v>
      </c>
      <c r="C4617" s="161" t="s">
        <v>172</v>
      </c>
      <c r="D4617" s="163">
        <v>480.55</v>
      </c>
    </row>
    <row r="4618" spans="1:4" ht="9" customHeight="1" x14ac:dyDescent="0.3">
      <c r="A4618" s="161" t="s">
        <v>14189</v>
      </c>
      <c r="B4618" s="162" t="s">
        <v>14190</v>
      </c>
      <c r="C4618" s="161" t="s">
        <v>172</v>
      </c>
      <c r="D4618" s="163">
        <v>549.6</v>
      </c>
    </row>
    <row r="4619" spans="1:4" ht="9" customHeight="1" x14ac:dyDescent="0.3">
      <c r="A4619" s="161" t="s">
        <v>14191</v>
      </c>
      <c r="B4619" s="162" t="s">
        <v>14192</v>
      </c>
      <c r="C4619" s="161" t="s">
        <v>172</v>
      </c>
      <c r="D4619" s="163">
        <v>680.15</v>
      </c>
    </row>
    <row r="4620" spans="1:4" ht="9" customHeight="1" x14ac:dyDescent="0.3">
      <c r="A4620" s="161" t="s">
        <v>14193</v>
      </c>
      <c r="B4620" s="162" t="s">
        <v>14194</v>
      </c>
      <c r="C4620" s="161" t="s">
        <v>172</v>
      </c>
      <c r="D4620" s="163">
        <v>631.78</v>
      </c>
    </row>
    <row r="4621" spans="1:4" ht="9" customHeight="1" x14ac:dyDescent="0.3">
      <c r="A4621" s="161" t="s">
        <v>14195</v>
      </c>
      <c r="B4621" s="162" t="s">
        <v>14196</v>
      </c>
      <c r="C4621" s="161" t="s">
        <v>172</v>
      </c>
      <c r="D4621" s="163">
        <v>798.95</v>
      </c>
    </row>
    <row r="4622" spans="1:4" ht="9" customHeight="1" x14ac:dyDescent="0.3">
      <c r="A4622" s="161" t="s">
        <v>14197</v>
      </c>
      <c r="B4622" s="162" t="s">
        <v>14198</v>
      </c>
      <c r="C4622" s="161" t="s">
        <v>172</v>
      </c>
      <c r="D4622" s="163">
        <v>740.45</v>
      </c>
    </row>
    <row r="4623" spans="1:4" ht="9" customHeight="1" x14ac:dyDescent="0.3">
      <c r="A4623" s="161" t="s">
        <v>14199</v>
      </c>
      <c r="B4623" s="162" t="s">
        <v>14200</v>
      </c>
      <c r="C4623" s="161" t="s">
        <v>172</v>
      </c>
      <c r="D4623" s="163">
        <v>925.15</v>
      </c>
    </row>
    <row r="4624" spans="1:4" ht="9" customHeight="1" x14ac:dyDescent="0.3">
      <c r="A4624" s="161" t="s">
        <v>14201</v>
      </c>
      <c r="B4624" s="162" t="s">
        <v>14202</v>
      </c>
      <c r="C4624" s="161" t="s">
        <v>172</v>
      </c>
      <c r="D4624" s="163">
        <v>832.85</v>
      </c>
    </row>
    <row r="4625" spans="1:4" ht="9" customHeight="1" x14ac:dyDescent="0.3">
      <c r="A4625" s="161" t="s">
        <v>14203</v>
      </c>
      <c r="B4625" s="162" t="s">
        <v>14204</v>
      </c>
      <c r="C4625" s="161" t="s">
        <v>172</v>
      </c>
      <c r="D4625" s="163">
        <v>1076.3</v>
      </c>
    </row>
    <row r="4626" spans="1:4" ht="9" customHeight="1" x14ac:dyDescent="0.3">
      <c r="A4626" s="161" t="s">
        <v>14205</v>
      </c>
      <c r="B4626" s="162" t="s">
        <v>14206</v>
      </c>
      <c r="C4626" s="161" t="s">
        <v>172</v>
      </c>
      <c r="D4626" s="163">
        <v>274.88</v>
      </c>
    </row>
    <row r="4627" spans="1:4" ht="9" customHeight="1" x14ac:dyDescent="0.3">
      <c r="A4627" s="161" t="s">
        <v>14207</v>
      </c>
      <c r="B4627" s="162" t="s">
        <v>14208</v>
      </c>
      <c r="C4627" s="161" t="s">
        <v>172</v>
      </c>
      <c r="D4627" s="163">
        <v>350.89</v>
      </c>
    </row>
    <row r="4628" spans="1:4" ht="9" customHeight="1" x14ac:dyDescent="0.3">
      <c r="A4628" s="161" t="s">
        <v>14209</v>
      </c>
      <c r="B4628" s="162" t="s">
        <v>14210</v>
      </c>
      <c r="C4628" s="161" t="s">
        <v>172</v>
      </c>
      <c r="D4628" s="163">
        <v>80.930000000000007</v>
      </c>
    </row>
    <row r="4629" spans="1:4" ht="9" customHeight="1" x14ac:dyDescent="0.3">
      <c r="A4629" s="161" t="s">
        <v>14211</v>
      </c>
      <c r="B4629" s="162" t="s">
        <v>14212</v>
      </c>
      <c r="C4629" s="161" t="s">
        <v>172</v>
      </c>
      <c r="D4629" s="163">
        <v>113.15</v>
      </c>
    </row>
    <row r="4630" spans="1:4" ht="9" customHeight="1" x14ac:dyDescent="0.3">
      <c r="A4630" s="161" t="s">
        <v>14213</v>
      </c>
      <c r="B4630" s="162" t="s">
        <v>14214</v>
      </c>
      <c r="C4630" s="161" t="s">
        <v>172</v>
      </c>
      <c r="D4630" s="163">
        <v>625.38</v>
      </c>
    </row>
    <row r="4631" spans="1:4" ht="9" customHeight="1" x14ac:dyDescent="0.3">
      <c r="A4631" s="161" t="s">
        <v>14215</v>
      </c>
      <c r="B4631" s="162" t="s">
        <v>14216</v>
      </c>
      <c r="C4631" s="161" t="s">
        <v>172</v>
      </c>
      <c r="D4631" s="163">
        <v>813.55</v>
      </c>
    </row>
    <row r="4632" spans="1:4" ht="9" customHeight="1" x14ac:dyDescent="0.3">
      <c r="A4632" s="161" t="s">
        <v>14217</v>
      </c>
      <c r="B4632" s="162" t="s">
        <v>14218</v>
      </c>
      <c r="C4632" s="161" t="s">
        <v>172</v>
      </c>
      <c r="D4632" s="163">
        <v>1228.2</v>
      </c>
    </row>
    <row r="4633" spans="1:4" ht="9" customHeight="1" x14ac:dyDescent="0.3">
      <c r="A4633" s="161" t="s">
        <v>14219</v>
      </c>
      <c r="B4633" s="162" t="s">
        <v>14220</v>
      </c>
      <c r="C4633" s="161" t="s">
        <v>172</v>
      </c>
      <c r="D4633" s="163">
        <v>1528.79</v>
      </c>
    </row>
    <row r="4634" spans="1:4" ht="9" customHeight="1" x14ac:dyDescent="0.3">
      <c r="A4634" s="161" t="s">
        <v>14221</v>
      </c>
      <c r="B4634" s="162" t="s">
        <v>14222</v>
      </c>
      <c r="C4634" s="161" t="s">
        <v>172</v>
      </c>
      <c r="D4634" s="163">
        <v>1342.96</v>
      </c>
    </row>
    <row r="4635" spans="1:4" ht="9" customHeight="1" x14ac:dyDescent="0.3">
      <c r="A4635" s="161" t="s">
        <v>14223</v>
      </c>
      <c r="B4635" s="162" t="s">
        <v>14224</v>
      </c>
      <c r="C4635" s="161" t="s">
        <v>172</v>
      </c>
      <c r="D4635" s="163">
        <v>1644.46</v>
      </c>
    </row>
    <row r="4636" spans="1:4" ht="9" customHeight="1" x14ac:dyDescent="0.3">
      <c r="A4636" s="161" t="s">
        <v>14225</v>
      </c>
      <c r="B4636" s="162" t="s">
        <v>14226</v>
      </c>
      <c r="C4636" s="161" t="s">
        <v>172</v>
      </c>
      <c r="D4636" s="163">
        <v>388.66</v>
      </c>
    </row>
    <row r="4637" spans="1:4" ht="9" customHeight="1" x14ac:dyDescent="0.3">
      <c r="A4637" s="161" t="s">
        <v>14227</v>
      </c>
      <c r="B4637" s="162" t="s">
        <v>14228</v>
      </c>
      <c r="C4637" s="161" t="s">
        <v>172</v>
      </c>
      <c r="D4637" s="163">
        <v>538.5</v>
      </c>
    </row>
    <row r="4638" spans="1:4" ht="9" customHeight="1" x14ac:dyDescent="0.3">
      <c r="A4638" s="161" t="s">
        <v>14229</v>
      </c>
      <c r="B4638" s="162" t="s">
        <v>14230</v>
      </c>
      <c r="C4638" s="161" t="s">
        <v>172</v>
      </c>
      <c r="D4638" s="163">
        <v>464.41</v>
      </c>
    </row>
    <row r="4639" spans="1:4" ht="9" customHeight="1" x14ac:dyDescent="0.3">
      <c r="A4639" s="161" t="s">
        <v>14231</v>
      </c>
      <c r="B4639" s="162" t="s">
        <v>14232</v>
      </c>
      <c r="C4639" s="161" t="s">
        <v>172</v>
      </c>
      <c r="D4639" s="163">
        <v>651.76</v>
      </c>
    </row>
    <row r="4640" spans="1:4" ht="9" customHeight="1" x14ac:dyDescent="0.3">
      <c r="A4640" s="161" t="s">
        <v>14233</v>
      </c>
      <c r="B4640" s="162" t="s">
        <v>14234</v>
      </c>
      <c r="C4640" s="161" t="s">
        <v>172</v>
      </c>
      <c r="D4640" s="163">
        <v>690.44</v>
      </c>
    </row>
    <row r="4641" spans="1:4" ht="9" customHeight="1" x14ac:dyDescent="0.3">
      <c r="A4641" s="161" t="s">
        <v>14235</v>
      </c>
      <c r="B4641" s="162" t="s">
        <v>14236</v>
      </c>
      <c r="C4641" s="161" t="s">
        <v>172</v>
      </c>
      <c r="D4641" s="163">
        <v>840.31</v>
      </c>
    </row>
    <row r="4642" spans="1:4" ht="9" customHeight="1" x14ac:dyDescent="0.3">
      <c r="A4642" s="161" t="s">
        <v>14237</v>
      </c>
      <c r="B4642" s="162" t="s">
        <v>14238</v>
      </c>
      <c r="C4642" s="161" t="s">
        <v>172</v>
      </c>
      <c r="D4642" s="163">
        <v>879.51</v>
      </c>
    </row>
    <row r="4643" spans="1:4" ht="9" customHeight="1" x14ac:dyDescent="0.3">
      <c r="A4643" s="161" t="s">
        <v>14239</v>
      </c>
      <c r="B4643" s="162" t="s">
        <v>14240</v>
      </c>
      <c r="C4643" s="161" t="s">
        <v>172</v>
      </c>
      <c r="D4643" s="163">
        <v>1066.82</v>
      </c>
    </row>
    <row r="4644" spans="1:4" ht="9" customHeight="1" x14ac:dyDescent="0.3">
      <c r="A4644" s="161" t="s">
        <v>14241</v>
      </c>
      <c r="B4644" s="162" t="s">
        <v>14242</v>
      </c>
      <c r="C4644" s="161" t="s">
        <v>172</v>
      </c>
      <c r="D4644" s="163">
        <v>1030.71</v>
      </c>
    </row>
    <row r="4645" spans="1:4" ht="9" customHeight="1" x14ac:dyDescent="0.3">
      <c r="A4645" s="161" t="s">
        <v>14243</v>
      </c>
      <c r="B4645" s="162" t="s">
        <v>14244</v>
      </c>
      <c r="C4645" s="161" t="s">
        <v>172</v>
      </c>
      <c r="D4645" s="163">
        <v>1236.77</v>
      </c>
    </row>
    <row r="4646" spans="1:4" ht="9" customHeight="1" x14ac:dyDescent="0.3">
      <c r="A4646" s="161" t="s">
        <v>14245</v>
      </c>
      <c r="B4646" s="162" t="s">
        <v>14246</v>
      </c>
      <c r="C4646" s="161" t="s">
        <v>172</v>
      </c>
      <c r="D4646" s="163">
        <v>1276.33</v>
      </c>
    </row>
    <row r="4647" spans="1:4" ht="9" customHeight="1" x14ac:dyDescent="0.3">
      <c r="A4647" s="161" t="s">
        <v>14247</v>
      </c>
      <c r="B4647" s="162" t="s">
        <v>14248</v>
      </c>
      <c r="C4647" s="161" t="s">
        <v>172</v>
      </c>
      <c r="D4647" s="163">
        <v>1519.97</v>
      </c>
    </row>
    <row r="4648" spans="1:4" ht="9" customHeight="1" x14ac:dyDescent="0.3">
      <c r="A4648" s="161" t="s">
        <v>14249</v>
      </c>
      <c r="B4648" s="162" t="s">
        <v>14250</v>
      </c>
      <c r="C4648" s="161" t="s">
        <v>172</v>
      </c>
      <c r="D4648" s="163">
        <v>1465.5</v>
      </c>
    </row>
    <row r="4649" spans="1:4" ht="9" customHeight="1" x14ac:dyDescent="0.3">
      <c r="A4649" s="161" t="s">
        <v>14251</v>
      </c>
      <c r="B4649" s="162" t="s">
        <v>14252</v>
      </c>
      <c r="C4649" s="161" t="s">
        <v>172</v>
      </c>
      <c r="D4649" s="163">
        <v>1746.58</v>
      </c>
    </row>
    <row r="4650" spans="1:4" ht="9" customHeight="1" x14ac:dyDescent="0.3">
      <c r="A4650" s="161" t="s">
        <v>14253</v>
      </c>
      <c r="B4650" s="162" t="s">
        <v>14254</v>
      </c>
      <c r="C4650" s="161" t="s">
        <v>172</v>
      </c>
      <c r="D4650" s="163">
        <v>198.51</v>
      </c>
    </row>
    <row r="4651" spans="1:4" ht="9" customHeight="1" x14ac:dyDescent="0.3">
      <c r="A4651" s="161" t="s">
        <v>14255</v>
      </c>
      <c r="B4651" s="162" t="s">
        <v>14256</v>
      </c>
      <c r="C4651" s="161" t="s">
        <v>172</v>
      </c>
      <c r="D4651" s="163">
        <v>273.39999999999998</v>
      </c>
    </row>
    <row r="4652" spans="1:4" ht="9" customHeight="1" x14ac:dyDescent="0.3">
      <c r="A4652" s="161" t="s">
        <v>14257</v>
      </c>
      <c r="B4652" s="162" t="s">
        <v>14258</v>
      </c>
      <c r="C4652" s="161" t="s">
        <v>172</v>
      </c>
      <c r="D4652" s="163">
        <v>294.74</v>
      </c>
    </row>
    <row r="4653" spans="1:4" ht="9" customHeight="1" x14ac:dyDescent="0.3">
      <c r="A4653" s="161" t="s">
        <v>14259</v>
      </c>
      <c r="B4653" s="162" t="s">
        <v>14260</v>
      </c>
      <c r="C4653" s="161" t="s">
        <v>172</v>
      </c>
      <c r="D4653" s="163">
        <v>405.49</v>
      </c>
    </row>
    <row r="4654" spans="1:4" ht="9" customHeight="1" x14ac:dyDescent="0.3">
      <c r="A4654" s="161" t="s">
        <v>14261</v>
      </c>
      <c r="B4654" s="162" t="s">
        <v>14262</v>
      </c>
      <c r="C4654" s="161" t="s">
        <v>172</v>
      </c>
      <c r="D4654" s="163">
        <v>312.31</v>
      </c>
    </row>
    <row r="4655" spans="1:4" ht="9" customHeight="1" x14ac:dyDescent="0.3">
      <c r="A4655" s="161" t="s">
        <v>14263</v>
      </c>
      <c r="B4655" s="162" t="s">
        <v>14264</v>
      </c>
      <c r="C4655" s="161" t="s">
        <v>172</v>
      </c>
      <c r="D4655" s="163">
        <v>424.69</v>
      </c>
    </row>
    <row r="4656" spans="1:4" ht="9" customHeight="1" x14ac:dyDescent="0.3">
      <c r="A4656" s="161" t="s">
        <v>14265</v>
      </c>
      <c r="B4656" s="162" t="s">
        <v>14266</v>
      </c>
      <c r="C4656" s="161" t="s">
        <v>172</v>
      </c>
      <c r="D4656" s="163">
        <v>350.2</v>
      </c>
    </row>
    <row r="4657" spans="1:4" ht="9" customHeight="1" x14ac:dyDescent="0.3">
      <c r="A4657" s="161" t="s">
        <v>14267</v>
      </c>
      <c r="B4657" s="162" t="s">
        <v>14268</v>
      </c>
      <c r="C4657" s="161" t="s">
        <v>172</v>
      </c>
      <c r="D4657" s="163">
        <v>481.32</v>
      </c>
    </row>
    <row r="4658" spans="1:4" ht="9" customHeight="1" x14ac:dyDescent="0.3">
      <c r="A4658" s="161" t="s">
        <v>14269</v>
      </c>
      <c r="B4658" s="162" t="s">
        <v>14270</v>
      </c>
      <c r="C4658" s="161" t="s">
        <v>172</v>
      </c>
      <c r="D4658" s="163">
        <v>388.16</v>
      </c>
    </row>
    <row r="4659" spans="1:4" ht="9" customHeight="1" x14ac:dyDescent="0.3">
      <c r="A4659" s="161" t="s">
        <v>14271</v>
      </c>
      <c r="B4659" s="162" t="s">
        <v>14272</v>
      </c>
      <c r="C4659" s="161" t="s">
        <v>172</v>
      </c>
      <c r="D4659" s="163">
        <v>537.99</v>
      </c>
    </row>
    <row r="4660" spans="1:4" ht="9" customHeight="1" x14ac:dyDescent="0.3">
      <c r="A4660" s="161" t="s">
        <v>14273</v>
      </c>
      <c r="B4660" s="162" t="s">
        <v>14274</v>
      </c>
      <c r="C4660" s="161" t="s">
        <v>172</v>
      </c>
      <c r="D4660" s="163">
        <v>27.82</v>
      </c>
    </row>
    <row r="4661" spans="1:4" ht="9" customHeight="1" x14ac:dyDescent="0.3">
      <c r="A4661" s="161" t="s">
        <v>14275</v>
      </c>
      <c r="B4661" s="162" t="s">
        <v>14276</v>
      </c>
      <c r="C4661" s="161" t="s">
        <v>172</v>
      </c>
      <c r="D4661" s="163">
        <v>33.340000000000003</v>
      </c>
    </row>
    <row r="4662" spans="1:4" ht="9" customHeight="1" x14ac:dyDescent="0.3">
      <c r="A4662" s="161" t="s">
        <v>14277</v>
      </c>
      <c r="B4662" s="162" t="s">
        <v>14278</v>
      </c>
      <c r="C4662" s="161" t="s">
        <v>172</v>
      </c>
      <c r="D4662" s="163">
        <v>75.94</v>
      </c>
    </row>
    <row r="4663" spans="1:4" ht="9" customHeight="1" x14ac:dyDescent="0.3">
      <c r="A4663" s="161" t="s">
        <v>14279</v>
      </c>
      <c r="B4663" s="162" t="s">
        <v>14280</v>
      </c>
      <c r="C4663" s="161" t="s">
        <v>172</v>
      </c>
      <c r="D4663" s="163">
        <v>108.17</v>
      </c>
    </row>
    <row r="4664" spans="1:4" ht="9" customHeight="1" x14ac:dyDescent="0.3">
      <c r="A4664" s="161" t="s">
        <v>14281</v>
      </c>
      <c r="B4664" s="162" t="s">
        <v>14282</v>
      </c>
      <c r="C4664" s="161" t="s">
        <v>172</v>
      </c>
      <c r="D4664" s="163">
        <v>32.92</v>
      </c>
    </row>
    <row r="4665" spans="1:4" ht="9" customHeight="1" x14ac:dyDescent="0.3">
      <c r="A4665" s="161" t="s">
        <v>14283</v>
      </c>
      <c r="B4665" s="162" t="s">
        <v>14284</v>
      </c>
      <c r="C4665" s="161" t="s">
        <v>172</v>
      </c>
      <c r="D4665" s="163">
        <v>40.9</v>
      </c>
    </row>
    <row r="4666" spans="1:4" ht="9" customHeight="1" x14ac:dyDescent="0.3">
      <c r="A4666" s="161" t="s">
        <v>14285</v>
      </c>
      <c r="B4666" s="162" t="s">
        <v>14286</v>
      </c>
      <c r="C4666" s="161" t="s">
        <v>172</v>
      </c>
      <c r="D4666" s="163">
        <v>50.76</v>
      </c>
    </row>
    <row r="4667" spans="1:4" ht="9" customHeight="1" x14ac:dyDescent="0.3">
      <c r="A4667" s="161" t="s">
        <v>14287</v>
      </c>
      <c r="B4667" s="162" t="s">
        <v>14288</v>
      </c>
      <c r="C4667" s="161" t="s">
        <v>172</v>
      </c>
      <c r="D4667" s="163">
        <v>50.91</v>
      </c>
    </row>
    <row r="4668" spans="1:4" ht="9" customHeight="1" x14ac:dyDescent="0.3">
      <c r="A4668" s="161" t="s">
        <v>14289</v>
      </c>
      <c r="B4668" s="162" t="s">
        <v>14290</v>
      </c>
      <c r="C4668" s="161" t="s">
        <v>172</v>
      </c>
      <c r="D4668" s="163">
        <v>61.67</v>
      </c>
    </row>
    <row r="4669" spans="1:4" ht="9" customHeight="1" x14ac:dyDescent="0.3">
      <c r="A4669" s="161" t="s">
        <v>14291</v>
      </c>
      <c r="B4669" s="162" t="s">
        <v>14292</v>
      </c>
      <c r="C4669" s="161" t="s">
        <v>172</v>
      </c>
      <c r="D4669" s="163">
        <v>79.73</v>
      </c>
    </row>
    <row r="4670" spans="1:4" ht="9" customHeight="1" x14ac:dyDescent="0.3">
      <c r="A4670" s="161" t="s">
        <v>14293</v>
      </c>
      <c r="B4670" s="162" t="s">
        <v>14294</v>
      </c>
      <c r="C4670" s="161" t="s">
        <v>2576</v>
      </c>
      <c r="D4670" s="163">
        <v>50.62</v>
      </c>
    </row>
    <row r="4671" spans="1:4" ht="9" customHeight="1" x14ac:dyDescent="0.3">
      <c r="A4671" s="161" t="s">
        <v>14295</v>
      </c>
      <c r="B4671" s="162" t="s">
        <v>14296</v>
      </c>
      <c r="C4671" s="161" t="s">
        <v>2576</v>
      </c>
      <c r="D4671" s="163">
        <v>50.49</v>
      </c>
    </row>
    <row r="4672" spans="1:4" ht="9" customHeight="1" x14ac:dyDescent="0.3">
      <c r="A4672" s="161" t="s">
        <v>14297</v>
      </c>
      <c r="B4672" s="162" t="s">
        <v>14298</v>
      </c>
      <c r="C4672" s="161" t="s">
        <v>2576</v>
      </c>
      <c r="D4672" s="163">
        <v>57.54</v>
      </c>
    </row>
    <row r="4673" spans="1:4" ht="9" customHeight="1" x14ac:dyDescent="0.3">
      <c r="A4673" s="161" t="s">
        <v>14299</v>
      </c>
      <c r="B4673" s="162" t="s">
        <v>14300</v>
      </c>
      <c r="C4673" s="161" t="s">
        <v>2576</v>
      </c>
      <c r="D4673" s="163">
        <v>64.67</v>
      </c>
    </row>
    <row r="4674" spans="1:4" ht="9" customHeight="1" x14ac:dyDescent="0.3">
      <c r="A4674" s="161" t="s">
        <v>14301</v>
      </c>
      <c r="B4674" s="162" t="s">
        <v>14302</v>
      </c>
      <c r="C4674" s="161" t="s">
        <v>2576</v>
      </c>
      <c r="D4674" s="163">
        <v>50.82</v>
      </c>
    </row>
    <row r="4675" spans="1:4" ht="9" customHeight="1" x14ac:dyDescent="0.3">
      <c r="A4675" s="161" t="s">
        <v>14303</v>
      </c>
      <c r="B4675" s="162" t="s">
        <v>14304</v>
      </c>
      <c r="C4675" s="161" t="s">
        <v>2576</v>
      </c>
      <c r="D4675" s="163">
        <v>50.64</v>
      </c>
    </row>
    <row r="4676" spans="1:4" ht="9" customHeight="1" x14ac:dyDescent="0.3">
      <c r="A4676" s="161" t="s">
        <v>14305</v>
      </c>
      <c r="B4676" s="162" t="s">
        <v>14306</v>
      </c>
      <c r="C4676" s="161" t="s">
        <v>2576</v>
      </c>
      <c r="D4676" s="163">
        <v>60.42</v>
      </c>
    </row>
    <row r="4677" spans="1:4" ht="9" customHeight="1" x14ac:dyDescent="0.3">
      <c r="A4677" s="161" t="s">
        <v>14307</v>
      </c>
      <c r="B4677" s="162" t="s">
        <v>14308</v>
      </c>
      <c r="C4677" s="161" t="s">
        <v>2576</v>
      </c>
      <c r="D4677" s="163">
        <v>69.84</v>
      </c>
    </row>
    <row r="4678" spans="1:4" ht="9" customHeight="1" x14ac:dyDescent="0.3">
      <c r="A4678" s="161" t="s">
        <v>14309</v>
      </c>
      <c r="B4678" s="162" t="s">
        <v>14310</v>
      </c>
      <c r="C4678" s="161" t="s">
        <v>2576</v>
      </c>
      <c r="D4678" s="163">
        <v>185.36</v>
      </c>
    </row>
    <row r="4679" spans="1:4" ht="9" customHeight="1" x14ac:dyDescent="0.3">
      <c r="A4679" s="161" t="s">
        <v>14311</v>
      </c>
      <c r="B4679" s="162" t="s">
        <v>14312</v>
      </c>
      <c r="C4679" s="161" t="s">
        <v>2576</v>
      </c>
      <c r="D4679" s="163">
        <v>185.17</v>
      </c>
    </row>
    <row r="4680" spans="1:4" ht="9" customHeight="1" x14ac:dyDescent="0.3">
      <c r="A4680" s="161" t="s">
        <v>14313</v>
      </c>
      <c r="B4680" s="162" t="s">
        <v>14314</v>
      </c>
      <c r="C4680" s="161" t="s">
        <v>2576</v>
      </c>
      <c r="D4680" s="163">
        <v>184.8</v>
      </c>
    </row>
    <row r="4681" spans="1:4" ht="9" customHeight="1" x14ac:dyDescent="0.3">
      <c r="A4681" s="161" t="s">
        <v>14315</v>
      </c>
      <c r="B4681" s="162" t="s">
        <v>14316</v>
      </c>
      <c r="C4681" s="161" t="s">
        <v>2576</v>
      </c>
      <c r="D4681" s="163">
        <v>184.62</v>
      </c>
    </row>
    <row r="4682" spans="1:4" ht="9" customHeight="1" x14ac:dyDescent="0.3">
      <c r="A4682" s="161" t="s">
        <v>14317</v>
      </c>
      <c r="B4682" s="162" t="s">
        <v>14318</v>
      </c>
      <c r="C4682" s="161" t="s">
        <v>2576</v>
      </c>
      <c r="D4682" s="163">
        <v>185.37</v>
      </c>
    </row>
    <row r="4683" spans="1:4" ht="18" customHeight="1" x14ac:dyDescent="0.3">
      <c r="A4683" s="161" t="s">
        <v>14319</v>
      </c>
      <c r="B4683" s="162" t="s">
        <v>14320</v>
      </c>
      <c r="C4683" s="161" t="s">
        <v>2576</v>
      </c>
      <c r="D4683" s="163">
        <v>185.24</v>
      </c>
    </row>
    <row r="4684" spans="1:4" ht="18" customHeight="1" x14ac:dyDescent="0.3">
      <c r="A4684" s="161" t="s">
        <v>14321</v>
      </c>
      <c r="B4684" s="162" t="s">
        <v>14322</v>
      </c>
      <c r="C4684" s="161" t="s">
        <v>2576</v>
      </c>
      <c r="D4684" s="163">
        <v>197.15</v>
      </c>
    </row>
    <row r="4685" spans="1:4" ht="18" customHeight="1" x14ac:dyDescent="0.3">
      <c r="A4685" s="161" t="s">
        <v>14323</v>
      </c>
      <c r="B4685" s="162" t="s">
        <v>14324</v>
      </c>
      <c r="C4685" s="161" t="s">
        <v>2576</v>
      </c>
      <c r="D4685" s="163">
        <v>197.37</v>
      </c>
    </row>
    <row r="4686" spans="1:4" ht="18" customHeight="1" x14ac:dyDescent="0.3">
      <c r="A4686" s="161" t="s">
        <v>14325</v>
      </c>
      <c r="B4686" s="162" t="s">
        <v>14326</v>
      </c>
      <c r="C4686" s="161" t="s">
        <v>2576</v>
      </c>
      <c r="D4686" s="163">
        <v>207.78</v>
      </c>
    </row>
    <row r="4687" spans="1:4" ht="18" customHeight="1" x14ac:dyDescent="0.3">
      <c r="A4687" s="161" t="s">
        <v>14327</v>
      </c>
      <c r="B4687" s="162" t="s">
        <v>14328</v>
      </c>
      <c r="C4687" s="161" t="s">
        <v>2576</v>
      </c>
      <c r="D4687" s="163">
        <v>207.59</v>
      </c>
    </row>
    <row r="4688" spans="1:4" ht="18" customHeight="1" x14ac:dyDescent="0.3">
      <c r="A4688" s="161" t="s">
        <v>14329</v>
      </c>
      <c r="B4688" s="162" t="s">
        <v>14330</v>
      </c>
      <c r="C4688" s="161" t="s">
        <v>2576</v>
      </c>
      <c r="D4688" s="163">
        <v>214.26</v>
      </c>
    </row>
    <row r="4689" spans="1:4" ht="18" customHeight="1" x14ac:dyDescent="0.3">
      <c r="A4689" s="161" t="s">
        <v>14331</v>
      </c>
      <c r="B4689" s="162" t="s">
        <v>14332</v>
      </c>
      <c r="C4689" s="161" t="s">
        <v>2576</v>
      </c>
      <c r="D4689" s="163">
        <v>45.92</v>
      </c>
    </row>
    <row r="4690" spans="1:4" ht="18" customHeight="1" x14ac:dyDescent="0.3">
      <c r="A4690" s="161" t="s">
        <v>14333</v>
      </c>
      <c r="B4690" s="162" t="s">
        <v>14334</v>
      </c>
      <c r="C4690" s="161" t="s">
        <v>2576</v>
      </c>
      <c r="D4690" s="163">
        <v>48.66</v>
      </c>
    </row>
    <row r="4691" spans="1:4" ht="9" customHeight="1" x14ac:dyDescent="0.3">
      <c r="A4691" s="161" t="s">
        <v>14335</v>
      </c>
      <c r="B4691" s="162" t="s">
        <v>14336</v>
      </c>
      <c r="C4691" s="161" t="s">
        <v>2576</v>
      </c>
      <c r="D4691" s="163">
        <v>48.65</v>
      </c>
    </row>
    <row r="4692" spans="1:4" ht="9" customHeight="1" x14ac:dyDescent="0.3">
      <c r="A4692" s="161" t="s">
        <v>14337</v>
      </c>
      <c r="B4692" s="162" t="s">
        <v>14338</v>
      </c>
      <c r="C4692" s="161" t="s">
        <v>2576</v>
      </c>
      <c r="D4692" s="163">
        <v>56.55</v>
      </c>
    </row>
    <row r="4693" spans="1:4" ht="9" customHeight="1" x14ac:dyDescent="0.3">
      <c r="A4693" s="161" t="s">
        <v>14339</v>
      </c>
      <c r="B4693" s="162" t="s">
        <v>14340</v>
      </c>
      <c r="C4693" s="161" t="s">
        <v>2576</v>
      </c>
      <c r="D4693" s="163">
        <v>56.59</v>
      </c>
    </row>
    <row r="4694" spans="1:4" ht="9" customHeight="1" x14ac:dyDescent="0.3">
      <c r="A4694" s="161" t="s">
        <v>14341</v>
      </c>
      <c r="B4694" s="162" t="s">
        <v>14342</v>
      </c>
      <c r="C4694" s="161" t="s">
        <v>2576</v>
      </c>
      <c r="D4694" s="163">
        <v>59.69</v>
      </c>
    </row>
    <row r="4695" spans="1:4" ht="9" customHeight="1" x14ac:dyDescent="0.3">
      <c r="A4695" s="161" t="s">
        <v>14343</v>
      </c>
      <c r="B4695" s="162" t="s">
        <v>14344</v>
      </c>
      <c r="C4695" s="161" t="s">
        <v>2576</v>
      </c>
      <c r="D4695" s="163">
        <v>59.79</v>
      </c>
    </row>
    <row r="4696" spans="1:4" ht="9" customHeight="1" x14ac:dyDescent="0.3">
      <c r="A4696" s="161" t="s">
        <v>14345</v>
      </c>
      <c r="B4696" s="162" t="s">
        <v>14346</v>
      </c>
      <c r="C4696" s="161" t="s">
        <v>2576</v>
      </c>
      <c r="D4696" s="163">
        <v>64.8</v>
      </c>
    </row>
    <row r="4697" spans="1:4" ht="9" customHeight="1" x14ac:dyDescent="0.3">
      <c r="A4697" s="161" t="s">
        <v>14347</v>
      </c>
      <c r="B4697" s="162" t="s">
        <v>14348</v>
      </c>
      <c r="C4697" s="161" t="s">
        <v>2576</v>
      </c>
      <c r="D4697" s="163">
        <v>64.95</v>
      </c>
    </row>
    <row r="4698" spans="1:4" ht="9" customHeight="1" x14ac:dyDescent="0.3">
      <c r="A4698" s="161" t="s">
        <v>14349</v>
      </c>
      <c r="B4698" s="162" t="s">
        <v>14350</v>
      </c>
      <c r="C4698" s="161" t="s">
        <v>2576</v>
      </c>
      <c r="D4698" s="163">
        <v>93.06</v>
      </c>
    </row>
    <row r="4699" spans="1:4" ht="9" customHeight="1" x14ac:dyDescent="0.3">
      <c r="A4699" s="161" t="s">
        <v>14351</v>
      </c>
      <c r="B4699" s="162" t="s">
        <v>14352</v>
      </c>
      <c r="C4699" s="161" t="s">
        <v>2576</v>
      </c>
      <c r="D4699" s="163">
        <v>70.489999999999995</v>
      </c>
    </row>
    <row r="4700" spans="1:4" ht="9" customHeight="1" x14ac:dyDescent="0.3">
      <c r="A4700" s="161" t="s">
        <v>14353</v>
      </c>
      <c r="B4700" s="162" t="s">
        <v>14354</v>
      </c>
      <c r="C4700" s="161" t="s">
        <v>2576</v>
      </c>
      <c r="D4700" s="163">
        <v>93.7</v>
      </c>
    </row>
    <row r="4701" spans="1:4" ht="9" customHeight="1" x14ac:dyDescent="0.3">
      <c r="A4701" s="161" t="s">
        <v>14355</v>
      </c>
      <c r="B4701" s="162" t="s">
        <v>14356</v>
      </c>
      <c r="C4701" s="161" t="s">
        <v>2576</v>
      </c>
      <c r="D4701" s="163">
        <v>93.64</v>
      </c>
    </row>
    <row r="4702" spans="1:4" ht="9" customHeight="1" x14ac:dyDescent="0.3">
      <c r="A4702" s="161" t="s">
        <v>14357</v>
      </c>
      <c r="B4702" s="162" t="s">
        <v>14358</v>
      </c>
      <c r="C4702" s="161" t="s">
        <v>2576</v>
      </c>
      <c r="D4702" s="163">
        <v>104.88</v>
      </c>
    </row>
    <row r="4703" spans="1:4" ht="9" customHeight="1" x14ac:dyDescent="0.3">
      <c r="A4703" s="161" t="s">
        <v>14359</v>
      </c>
      <c r="B4703" s="162" t="s">
        <v>14360</v>
      </c>
      <c r="C4703" s="161" t="s">
        <v>2576</v>
      </c>
      <c r="D4703" s="163">
        <v>104.75</v>
      </c>
    </row>
    <row r="4704" spans="1:4" ht="9" customHeight="1" x14ac:dyDescent="0.3">
      <c r="A4704" s="161" t="s">
        <v>14361</v>
      </c>
      <c r="B4704" s="162" t="s">
        <v>14362</v>
      </c>
      <c r="C4704" s="161" t="s">
        <v>2576</v>
      </c>
      <c r="D4704" s="163">
        <v>104.62</v>
      </c>
    </row>
    <row r="4705" spans="1:4" ht="9" customHeight="1" x14ac:dyDescent="0.3">
      <c r="A4705" s="161" t="s">
        <v>14363</v>
      </c>
      <c r="B4705" s="162" t="s">
        <v>14364</v>
      </c>
      <c r="C4705" s="161" t="s">
        <v>2576</v>
      </c>
      <c r="D4705" s="163">
        <v>104.87</v>
      </c>
    </row>
    <row r="4706" spans="1:4" ht="9" customHeight="1" x14ac:dyDescent="0.3">
      <c r="A4706" s="161" t="s">
        <v>14365</v>
      </c>
      <c r="B4706" s="162" t="s">
        <v>14366</v>
      </c>
      <c r="C4706" s="161" t="s">
        <v>2576</v>
      </c>
      <c r="D4706" s="163">
        <v>104.69</v>
      </c>
    </row>
    <row r="4707" spans="1:4" ht="9" customHeight="1" x14ac:dyDescent="0.3">
      <c r="A4707" s="161" t="s">
        <v>14367</v>
      </c>
      <c r="B4707" s="162" t="s">
        <v>14368</v>
      </c>
      <c r="C4707" s="161" t="s">
        <v>2576</v>
      </c>
      <c r="D4707" s="163">
        <v>109.98</v>
      </c>
    </row>
    <row r="4708" spans="1:4" ht="9" customHeight="1" x14ac:dyDescent="0.3">
      <c r="A4708" s="161" t="s">
        <v>14369</v>
      </c>
      <c r="B4708" s="162" t="s">
        <v>14370</v>
      </c>
      <c r="C4708" s="161" t="s">
        <v>2576</v>
      </c>
      <c r="D4708" s="163">
        <v>110.25</v>
      </c>
    </row>
    <row r="4709" spans="1:4" ht="9" customHeight="1" x14ac:dyDescent="0.3">
      <c r="A4709" s="161" t="s">
        <v>14371</v>
      </c>
      <c r="B4709" s="162" t="s">
        <v>14372</v>
      </c>
      <c r="C4709" s="161" t="s">
        <v>2576</v>
      </c>
      <c r="D4709" s="163">
        <v>117.79</v>
      </c>
    </row>
    <row r="4710" spans="1:4" ht="9" customHeight="1" x14ac:dyDescent="0.3">
      <c r="A4710" s="161" t="s">
        <v>14373</v>
      </c>
      <c r="B4710" s="162" t="s">
        <v>14374</v>
      </c>
      <c r="C4710" s="161" t="s">
        <v>2576</v>
      </c>
      <c r="D4710" s="163">
        <v>117.61</v>
      </c>
    </row>
    <row r="4711" spans="1:4" ht="9" customHeight="1" x14ac:dyDescent="0.3">
      <c r="A4711" s="161" t="s">
        <v>14375</v>
      </c>
      <c r="B4711" s="162" t="s">
        <v>14376</v>
      </c>
      <c r="C4711" s="161" t="s">
        <v>2576</v>
      </c>
      <c r="D4711" s="163">
        <v>117.58</v>
      </c>
    </row>
    <row r="4712" spans="1:4" ht="9" customHeight="1" x14ac:dyDescent="0.3">
      <c r="A4712" s="161" t="s">
        <v>14377</v>
      </c>
      <c r="B4712" s="162" t="s">
        <v>14378</v>
      </c>
      <c r="C4712" s="161" t="s">
        <v>2576</v>
      </c>
      <c r="D4712" s="163">
        <v>117.32</v>
      </c>
    </row>
    <row r="4713" spans="1:4" ht="9" customHeight="1" x14ac:dyDescent="0.3">
      <c r="A4713" s="161" t="s">
        <v>14379</v>
      </c>
      <c r="B4713" s="162" t="s">
        <v>14380</v>
      </c>
      <c r="C4713" s="161" t="s">
        <v>2576</v>
      </c>
      <c r="D4713" s="163">
        <v>119.13</v>
      </c>
    </row>
    <row r="4714" spans="1:4" ht="9" customHeight="1" x14ac:dyDescent="0.3">
      <c r="A4714" s="161" t="s">
        <v>14381</v>
      </c>
      <c r="B4714" s="162" t="s">
        <v>14382</v>
      </c>
      <c r="C4714" s="161" t="s">
        <v>2576</v>
      </c>
      <c r="D4714" s="163">
        <v>118.89</v>
      </c>
    </row>
    <row r="4715" spans="1:4" ht="9" customHeight="1" x14ac:dyDescent="0.3">
      <c r="A4715" s="161" t="s">
        <v>14383</v>
      </c>
      <c r="B4715" s="162" t="s">
        <v>14384</v>
      </c>
      <c r="C4715" s="161" t="s">
        <v>2576</v>
      </c>
      <c r="D4715" s="163">
        <v>118.76</v>
      </c>
    </row>
    <row r="4716" spans="1:4" ht="9" customHeight="1" x14ac:dyDescent="0.3">
      <c r="A4716" s="161" t="s">
        <v>14385</v>
      </c>
      <c r="B4716" s="162" t="s">
        <v>14386</v>
      </c>
      <c r="C4716" s="161" t="s">
        <v>2576</v>
      </c>
      <c r="D4716" s="163">
        <v>149.66</v>
      </c>
    </row>
    <row r="4717" spans="1:4" ht="9" customHeight="1" x14ac:dyDescent="0.3">
      <c r="A4717" s="161" t="s">
        <v>14387</v>
      </c>
      <c r="B4717" s="162" t="s">
        <v>14388</v>
      </c>
      <c r="C4717" s="161" t="s">
        <v>2576</v>
      </c>
      <c r="D4717" s="163">
        <v>149.72</v>
      </c>
    </row>
    <row r="4718" spans="1:4" ht="9" customHeight="1" x14ac:dyDescent="0.3">
      <c r="A4718" s="161" t="s">
        <v>14389</v>
      </c>
      <c r="B4718" s="162" t="s">
        <v>14390</v>
      </c>
      <c r="C4718" s="161" t="s">
        <v>2576</v>
      </c>
      <c r="D4718" s="163">
        <v>149.59</v>
      </c>
    </row>
    <row r="4719" spans="1:4" ht="9" customHeight="1" x14ac:dyDescent="0.3">
      <c r="A4719" s="161" t="s">
        <v>14391</v>
      </c>
      <c r="B4719" s="162" t="s">
        <v>14392</v>
      </c>
      <c r="C4719" s="161" t="s">
        <v>2576</v>
      </c>
      <c r="D4719" s="163">
        <v>149.33000000000001</v>
      </c>
    </row>
    <row r="4720" spans="1:4" ht="9" customHeight="1" x14ac:dyDescent="0.3">
      <c r="A4720" s="161" t="s">
        <v>14393</v>
      </c>
      <c r="B4720" s="162" t="s">
        <v>14394</v>
      </c>
      <c r="C4720" s="161" t="s">
        <v>2576</v>
      </c>
      <c r="D4720" s="163">
        <v>149.19999999999999</v>
      </c>
    </row>
    <row r="4721" spans="1:4" ht="9" customHeight="1" x14ac:dyDescent="0.3">
      <c r="A4721" s="161" t="s">
        <v>14395</v>
      </c>
      <c r="B4721" s="162" t="s">
        <v>14396</v>
      </c>
      <c r="C4721" s="161" t="s">
        <v>2576</v>
      </c>
      <c r="D4721" s="163">
        <v>159.22</v>
      </c>
    </row>
    <row r="4722" spans="1:4" ht="9" customHeight="1" x14ac:dyDescent="0.3">
      <c r="A4722" s="161" t="s">
        <v>14397</v>
      </c>
      <c r="B4722" s="162" t="s">
        <v>14398</v>
      </c>
      <c r="C4722" s="161" t="s">
        <v>2576</v>
      </c>
      <c r="D4722" s="163">
        <v>158.85</v>
      </c>
    </row>
    <row r="4723" spans="1:4" ht="9" customHeight="1" x14ac:dyDescent="0.3">
      <c r="A4723" s="161" t="s">
        <v>14399</v>
      </c>
      <c r="B4723" s="162" t="s">
        <v>14400</v>
      </c>
      <c r="C4723" s="161" t="s">
        <v>2576</v>
      </c>
      <c r="D4723" s="163">
        <v>158.69</v>
      </c>
    </row>
    <row r="4724" spans="1:4" ht="9" customHeight="1" x14ac:dyDescent="0.3">
      <c r="A4724" s="161" t="s">
        <v>14401</v>
      </c>
      <c r="B4724" s="162" t="s">
        <v>14402</v>
      </c>
      <c r="C4724" s="161" t="s">
        <v>2576</v>
      </c>
      <c r="D4724" s="163">
        <v>170.54</v>
      </c>
    </row>
    <row r="4725" spans="1:4" ht="9" customHeight="1" x14ac:dyDescent="0.3">
      <c r="A4725" s="161" t="s">
        <v>14403</v>
      </c>
      <c r="B4725" s="162" t="s">
        <v>14404</v>
      </c>
      <c r="C4725" s="161" t="s">
        <v>2576</v>
      </c>
      <c r="D4725" s="163">
        <v>170.36</v>
      </c>
    </row>
    <row r="4726" spans="1:4" ht="9" customHeight="1" x14ac:dyDescent="0.3">
      <c r="A4726" s="161" t="s">
        <v>14405</v>
      </c>
      <c r="B4726" s="162" t="s">
        <v>14406</v>
      </c>
      <c r="C4726" s="161" t="s">
        <v>2629</v>
      </c>
      <c r="D4726" s="163">
        <v>13.33</v>
      </c>
    </row>
    <row r="4727" spans="1:4" ht="9" customHeight="1" x14ac:dyDescent="0.3">
      <c r="A4727" s="161" t="s">
        <v>14407</v>
      </c>
      <c r="B4727" s="162" t="s">
        <v>14408</v>
      </c>
      <c r="C4727" s="161" t="s">
        <v>2629</v>
      </c>
      <c r="D4727" s="163">
        <v>13.32</v>
      </c>
    </row>
    <row r="4728" spans="1:4" ht="9" customHeight="1" x14ac:dyDescent="0.3">
      <c r="A4728" s="161" t="s">
        <v>14409</v>
      </c>
      <c r="B4728" s="162" t="s">
        <v>14410</v>
      </c>
      <c r="C4728" s="161" t="s">
        <v>2629</v>
      </c>
      <c r="D4728" s="163">
        <v>15.59</v>
      </c>
    </row>
    <row r="4729" spans="1:4" ht="9" customHeight="1" x14ac:dyDescent="0.3">
      <c r="A4729" s="161" t="s">
        <v>14411</v>
      </c>
      <c r="B4729" s="162" t="s">
        <v>14412</v>
      </c>
      <c r="C4729" s="161" t="s">
        <v>2629</v>
      </c>
      <c r="D4729" s="163">
        <v>15.59</v>
      </c>
    </row>
    <row r="4730" spans="1:4" ht="9" customHeight="1" x14ac:dyDescent="0.3">
      <c r="A4730" s="161" t="s">
        <v>14413</v>
      </c>
      <c r="B4730" s="162" t="s">
        <v>14414</v>
      </c>
      <c r="C4730" s="161" t="s">
        <v>2629</v>
      </c>
      <c r="D4730" s="163">
        <v>10.39</v>
      </c>
    </row>
    <row r="4731" spans="1:4" ht="9" customHeight="1" x14ac:dyDescent="0.3">
      <c r="A4731" s="161" t="s">
        <v>14415</v>
      </c>
      <c r="B4731" s="162" t="s">
        <v>14416</v>
      </c>
      <c r="C4731" s="161" t="s">
        <v>8047</v>
      </c>
      <c r="D4731" s="163">
        <v>136.5</v>
      </c>
    </row>
    <row r="4732" spans="1:4" ht="9" customHeight="1" x14ac:dyDescent="0.3">
      <c r="A4732" s="161" t="s">
        <v>14417</v>
      </c>
      <c r="B4732" s="162" t="s">
        <v>14418</v>
      </c>
      <c r="C4732" s="161" t="s">
        <v>5571</v>
      </c>
      <c r="D4732" s="163">
        <v>34.76</v>
      </c>
    </row>
    <row r="4733" spans="1:4" ht="9" customHeight="1" x14ac:dyDescent="0.3">
      <c r="A4733" s="161" t="s">
        <v>24241</v>
      </c>
      <c r="B4733" s="162" t="s">
        <v>24242</v>
      </c>
      <c r="C4733" s="161" t="s">
        <v>8047</v>
      </c>
      <c r="D4733" s="163">
        <v>5.21</v>
      </c>
    </row>
    <row r="4734" spans="1:4" ht="9" customHeight="1" x14ac:dyDescent="0.3">
      <c r="A4734" s="161" t="s">
        <v>14419</v>
      </c>
      <c r="B4734" s="162" t="s">
        <v>14420</v>
      </c>
      <c r="C4734" s="161" t="s">
        <v>5571</v>
      </c>
      <c r="D4734" s="163">
        <v>11.83</v>
      </c>
    </row>
    <row r="4735" spans="1:4" ht="9" customHeight="1" x14ac:dyDescent="0.3">
      <c r="A4735" s="161" t="s">
        <v>14421</v>
      </c>
      <c r="B4735" s="162" t="s">
        <v>14422</v>
      </c>
      <c r="C4735" s="161" t="s">
        <v>5571</v>
      </c>
      <c r="D4735" s="163">
        <v>7.79</v>
      </c>
    </row>
    <row r="4736" spans="1:4" ht="9" customHeight="1" x14ac:dyDescent="0.3">
      <c r="A4736" s="161" t="s">
        <v>14423</v>
      </c>
      <c r="B4736" s="162" t="s">
        <v>14424</v>
      </c>
      <c r="C4736" s="161" t="s">
        <v>5571</v>
      </c>
      <c r="D4736" s="163">
        <v>4.6500000000000004</v>
      </c>
    </row>
    <row r="4737" spans="1:4" ht="9" customHeight="1" x14ac:dyDescent="0.3">
      <c r="A4737" s="161" t="s">
        <v>14425</v>
      </c>
      <c r="B4737" s="162" t="s">
        <v>14426</v>
      </c>
      <c r="C4737" s="161" t="s">
        <v>5571</v>
      </c>
      <c r="D4737" s="163">
        <v>53.76</v>
      </c>
    </row>
    <row r="4738" spans="1:4" ht="9" customHeight="1" x14ac:dyDescent="0.3">
      <c r="A4738" s="161" t="s">
        <v>14427</v>
      </c>
      <c r="B4738" s="162" t="s">
        <v>14428</v>
      </c>
      <c r="C4738" s="161" t="s">
        <v>8047</v>
      </c>
      <c r="D4738" s="163">
        <v>12.35</v>
      </c>
    </row>
    <row r="4739" spans="1:4" ht="9" customHeight="1" x14ac:dyDescent="0.3">
      <c r="A4739" s="161" t="s">
        <v>14429</v>
      </c>
      <c r="B4739" s="162" t="s">
        <v>14430</v>
      </c>
      <c r="C4739" s="161" t="s">
        <v>8047</v>
      </c>
      <c r="D4739" s="163">
        <v>18.23</v>
      </c>
    </row>
    <row r="4740" spans="1:4" ht="9" customHeight="1" x14ac:dyDescent="0.3">
      <c r="A4740" s="161" t="s">
        <v>14431</v>
      </c>
      <c r="B4740" s="162" t="s">
        <v>14432</v>
      </c>
      <c r="C4740" s="161" t="s">
        <v>5571</v>
      </c>
      <c r="D4740" s="163">
        <v>6.94</v>
      </c>
    </row>
    <row r="4741" spans="1:4" ht="9" customHeight="1" x14ac:dyDescent="0.3">
      <c r="A4741" s="161" t="s">
        <v>14433</v>
      </c>
      <c r="B4741" s="162" t="s">
        <v>14434</v>
      </c>
      <c r="C4741" s="161" t="s">
        <v>2576</v>
      </c>
      <c r="D4741" s="163">
        <v>26.63</v>
      </c>
    </row>
    <row r="4742" spans="1:4" ht="9" customHeight="1" x14ac:dyDescent="0.3">
      <c r="A4742" s="161" t="s">
        <v>14435</v>
      </c>
      <c r="B4742" s="162" t="s">
        <v>14436</v>
      </c>
      <c r="C4742" s="161" t="s">
        <v>2576</v>
      </c>
      <c r="D4742" s="163">
        <v>24.44</v>
      </c>
    </row>
    <row r="4743" spans="1:4" ht="9" customHeight="1" x14ac:dyDescent="0.3">
      <c r="A4743" s="161" t="s">
        <v>14437</v>
      </c>
      <c r="B4743" s="162" t="s">
        <v>14438</v>
      </c>
      <c r="C4743" s="161" t="s">
        <v>2576</v>
      </c>
      <c r="D4743" s="163">
        <v>37.07</v>
      </c>
    </row>
    <row r="4744" spans="1:4" ht="9" customHeight="1" x14ac:dyDescent="0.3">
      <c r="A4744" s="161" t="s">
        <v>14439</v>
      </c>
      <c r="B4744" s="162" t="s">
        <v>14440</v>
      </c>
      <c r="C4744" s="161" t="s">
        <v>2576</v>
      </c>
      <c r="D4744" s="163">
        <v>33.119999999999997</v>
      </c>
    </row>
    <row r="4745" spans="1:4" ht="9" customHeight="1" x14ac:dyDescent="0.3">
      <c r="A4745" s="161" t="s">
        <v>14441</v>
      </c>
      <c r="B4745" s="162" t="s">
        <v>14442</v>
      </c>
      <c r="C4745" s="161" t="s">
        <v>2576</v>
      </c>
      <c r="D4745" s="163">
        <v>30.41</v>
      </c>
    </row>
    <row r="4746" spans="1:4" ht="9" customHeight="1" x14ac:dyDescent="0.3">
      <c r="A4746" s="161" t="s">
        <v>14443</v>
      </c>
      <c r="B4746" s="162" t="s">
        <v>14444</v>
      </c>
      <c r="C4746" s="161" t="s">
        <v>2576</v>
      </c>
      <c r="D4746" s="163">
        <v>27.34</v>
      </c>
    </row>
    <row r="4747" spans="1:4" ht="9" customHeight="1" x14ac:dyDescent="0.3">
      <c r="A4747" s="161" t="s">
        <v>14445</v>
      </c>
      <c r="B4747" s="162" t="s">
        <v>14446</v>
      </c>
      <c r="C4747" s="161" t="s">
        <v>2576</v>
      </c>
      <c r="D4747" s="163">
        <v>40.54</v>
      </c>
    </row>
    <row r="4748" spans="1:4" ht="9" customHeight="1" x14ac:dyDescent="0.3">
      <c r="A4748" s="161" t="s">
        <v>14447</v>
      </c>
      <c r="B4748" s="162" t="s">
        <v>14448</v>
      </c>
      <c r="C4748" s="161" t="s">
        <v>2576</v>
      </c>
      <c r="D4748" s="163">
        <v>36.159999999999997</v>
      </c>
    </row>
    <row r="4749" spans="1:4" ht="9" customHeight="1" x14ac:dyDescent="0.3">
      <c r="A4749" s="161" t="s">
        <v>14449</v>
      </c>
      <c r="B4749" s="162" t="s">
        <v>14450</v>
      </c>
      <c r="C4749" s="161" t="s">
        <v>2576</v>
      </c>
      <c r="D4749" s="163">
        <v>57.6</v>
      </c>
    </row>
    <row r="4750" spans="1:4" ht="9" customHeight="1" x14ac:dyDescent="0.3">
      <c r="A4750" s="161" t="s">
        <v>14451</v>
      </c>
      <c r="B4750" s="162" t="s">
        <v>14452</v>
      </c>
      <c r="C4750" s="161" t="s">
        <v>2576</v>
      </c>
      <c r="D4750" s="163">
        <v>49.72</v>
      </c>
    </row>
    <row r="4751" spans="1:4" ht="9" customHeight="1" x14ac:dyDescent="0.3">
      <c r="A4751" s="161" t="s">
        <v>14453</v>
      </c>
      <c r="B4751" s="162" t="s">
        <v>14454</v>
      </c>
      <c r="C4751" s="161" t="s">
        <v>2576</v>
      </c>
      <c r="D4751" s="163">
        <v>77.17</v>
      </c>
    </row>
    <row r="4752" spans="1:4" ht="9" customHeight="1" x14ac:dyDescent="0.3">
      <c r="A4752" s="161" t="s">
        <v>14455</v>
      </c>
      <c r="B4752" s="162" t="s">
        <v>14456</v>
      </c>
      <c r="C4752" s="161" t="s">
        <v>2576</v>
      </c>
      <c r="D4752" s="163">
        <v>64.989999999999995</v>
      </c>
    </row>
    <row r="4753" spans="1:4" ht="9" customHeight="1" x14ac:dyDescent="0.3">
      <c r="A4753" s="161" t="s">
        <v>14457</v>
      </c>
      <c r="B4753" s="162" t="s">
        <v>14458</v>
      </c>
      <c r="C4753" s="161" t="s">
        <v>2576</v>
      </c>
      <c r="D4753" s="163">
        <v>31.57</v>
      </c>
    </row>
    <row r="4754" spans="1:4" ht="9" customHeight="1" x14ac:dyDescent="0.3">
      <c r="A4754" s="161" t="s">
        <v>14459</v>
      </c>
      <c r="B4754" s="162" t="s">
        <v>14460</v>
      </c>
      <c r="C4754" s="161" t="s">
        <v>2576</v>
      </c>
      <c r="D4754" s="163">
        <v>28.5</v>
      </c>
    </row>
    <row r="4755" spans="1:4" ht="9" customHeight="1" x14ac:dyDescent="0.3">
      <c r="A4755" s="161" t="s">
        <v>14461</v>
      </c>
      <c r="B4755" s="162" t="s">
        <v>14462</v>
      </c>
      <c r="C4755" s="161" t="s">
        <v>2576</v>
      </c>
      <c r="D4755" s="163">
        <v>41.7</v>
      </c>
    </row>
    <row r="4756" spans="1:4" ht="9" customHeight="1" x14ac:dyDescent="0.3">
      <c r="A4756" s="161" t="s">
        <v>14463</v>
      </c>
      <c r="B4756" s="162" t="s">
        <v>14464</v>
      </c>
      <c r="C4756" s="161" t="s">
        <v>2576</v>
      </c>
      <c r="D4756" s="163">
        <v>37.32</v>
      </c>
    </row>
    <row r="4757" spans="1:4" ht="9" customHeight="1" x14ac:dyDescent="0.3">
      <c r="A4757" s="161" t="s">
        <v>14465</v>
      </c>
      <c r="B4757" s="162" t="s">
        <v>14466</v>
      </c>
      <c r="C4757" s="161" t="s">
        <v>2576</v>
      </c>
      <c r="D4757" s="163">
        <v>58.76</v>
      </c>
    </row>
    <row r="4758" spans="1:4" ht="9" customHeight="1" x14ac:dyDescent="0.3">
      <c r="A4758" s="161" t="s">
        <v>14467</v>
      </c>
      <c r="B4758" s="162" t="s">
        <v>14468</v>
      </c>
      <c r="C4758" s="161" t="s">
        <v>2576</v>
      </c>
      <c r="D4758" s="163">
        <v>50.87</v>
      </c>
    </row>
    <row r="4759" spans="1:4" ht="9" customHeight="1" x14ac:dyDescent="0.3">
      <c r="A4759" s="161" t="s">
        <v>14469</v>
      </c>
      <c r="B4759" s="162" t="s">
        <v>14470</v>
      </c>
      <c r="C4759" s="161" t="s">
        <v>2576</v>
      </c>
      <c r="D4759" s="163">
        <v>31.27</v>
      </c>
    </row>
    <row r="4760" spans="1:4" ht="9" customHeight="1" x14ac:dyDescent="0.3">
      <c r="A4760" s="161" t="s">
        <v>14471</v>
      </c>
      <c r="B4760" s="162" t="s">
        <v>14472</v>
      </c>
      <c r="C4760" s="161" t="s">
        <v>2576</v>
      </c>
      <c r="D4760" s="163">
        <v>29.25</v>
      </c>
    </row>
    <row r="4761" spans="1:4" ht="9" customHeight="1" x14ac:dyDescent="0.3">
      <c r="A4761" s="161" t="s">
        <v>14473</v>
      </c>
      <c r="B4761" s="162" t="s">
        <v>14474</v>
      </c>
      <c r="C4761" s="161" t="s">
        <v>2576</v>
      </c>
      <c r="D4761" s="163">
        <v>40.35</v>
      </c>
    </row>
    <row r="4762" spans="1:4" ht="9" customHeight="1" x14ac:dyDescent="0.3">
      <c r="A4762" s="161" t="s">
        <v>14475</v>
      </c>
      <c r="B4762" s="162" t="s">
        <v>14476</v>
      </c>
      <c r="C4762" s="161" t="s">
        <v>2576</v>
      </c>
      <c r="D4762" s="163">
        <v>38.380000000000003</v>
      </c>
    </row>
    <row r="4763" spans="1:4" ht="9" customHeight="1" x14ac:dyDescent="0.3">
      <c r="A4763" s="161" t="s">
        <v>14477</v>
      </c>
      <c r="B4763" s="162" t="s">
        <v>14478</v>
      </c>
      <c r="C4763" s="161" t="s">
        <v>2576</v>
      </c>
      <c r="D4763" s="163">
        <v>57.28</v>
      </c>
    </row>
    <row r="4764" spans="1:4" ht="9" customHeight="1" x14ac:dyDescent="0.3">
      <c r="A4764" s="161" t="s">
        <v>14479</v>
      </c>
      <c r="B4764" s="162" t="s">
        <v>14480</v>
      </c>
      <c r="C4764" s="161" t="s">
        <v>2576</v>
      </c>
      <c r="D4764" s="163">
        <v>52.07</v>
      </c>
    </row>
    <row r="4765" spans="1:4" ht="9" customHeight="1" x14ac:dyDescent="0.3">
      <c r="A4765" s="161" t="s">
        <v>14481</v>
      </c>
      <c r="B4765" s="162" t="s">
        <v>14482</v>
      </c>
      <c r="C4765" s="161" t="s">
        <v>172</v>
      </c>
      <c r="D4765" s="163">
        <v>0.56999999999999995</v>
      </c>
    </row>
    <row r="4766" spans="1:4" ht="9" customHeight="1" x14ac:dyDescent="0.3">
      <c r="A4766" s="161" t="s">
        <v>14483</v>
      </c>
      <c r="B4766" s="162" t="s">
        <v>14484</v>
      </c>
      <c r="C4766" s="161" t="s">
        <v>5571</v>
      </c>
      <c r="D4766" s="163">
        <v>1332.47</v>
      </c>
    </row>
    <row r="4767" spans="1:4" ht="9" customHeight="1" x14ac:dyDescent="0.3">
      <c r="A4767" s="161" t="s">
        <v>14485</v>
      </c>
      <c r="B4767" s="162" t="s">
        <v>14486</v>
      </c>
      <c r="C4767" s="161" t="s">
        <v>5571</v>
      </c>
      <c r="D4767" s="163">
        <v>182.42</v>
      </c>
    </row>
    <row r="4768" spans="1:4" ht="9" customHeight="1" x14ac:dyDescent="0.3">
      <c r="A4768" s="161" t="s">
        <v>14487</v>
      </c>
      <c r="B4768" s="162" t="s">
        <v>14488</v>
      </c>
      <c r="C4768" s="161" t="s">
        <v>5571</v>
      </c>
      <c r="D4768" s="163">
        <v>497.57</v>
      </c>
    </row>
    <row r="4769" spans="1:4" ht="9" customHeight="1" x14ac:dyDescent="0.3">
      <c r="A4769" s="161" t="s">
        <v>14489</v>
      </c>
      <c r="B4769" s="162" t="s">
        <v>14490</v>
      </c>
      <c r="C4769" s="161" t="s">
        <v>5571</v>
      </c>
      <c r="D4769" s="163">
        <v>776.44</v>
      </c>
    </row>
    <row r="4770" spans="1:4" ht="9" customHeight="1" x14ac:dyDescent="0.3">
      <c r="A4770" s="161" t="s">
        <v>14491</v>
      </c>
      <c r="B4770" s="162" t="s">
        <v>14492</v>
      </c>
      <c r="C4770" s="161" t="s">
        <v>5571</v>
      </c>
      <c r="D4770" s="163">
        <v>79.349999999999994</v>
      </c>
    </row>
    <row r="4771" spans="1:4" ht="9" customHeight="1" x14ac:dyDescent="0.3">
      <c r="A4771" s="161" t="s">
        <v>14493</v>
      </c>
      <c r="B4771" s="162" t="s">
        <v>14494</v>
      </c>
      <c r="C4771" s="161" t="s">
        <v>5571</v>
      </c>
      <c r="D4771" s="163">
        <v>59.52</v>
      </c>
    </row>
    <row r="4772" spans="1:4" ht="9" customHeight="1" x14ac:dyDescent="0.3">
      <c r="A4772" s="161" t="s">
        <v>14495</v>
      </c>
      <c r="B4772" s="162" t="s">
        <v>14496</v>
      </c>
      <c r="C4772" s="161" t="s">
        <v>5571</v>
      </c>
      <c r="D4772" s="163">
        <v>71.42</v>
      </c>
    </row>
    <row r="4773" spans="1:4" ht="9" customHeight="1" x14ac:dyDescent="0.3">
      <c r="A4773" s="161" t="s">
        <v>14497</v>
      </c>
      <c r="B4773" s="162" t="s">
        <v>14498</v>
      </c>
      <c r="C4773" s="161" t="s">
        <v>5571</v>
      </c>
      <c r="D4773" s="163">
        <v>83.32</v>
      </c>
    </row>
    <row r="4774" spans="1:4" ht="9" customHeight="1" x14ac:dyDescent="0.3">
      <c r="A4774" s="161" t="s">
        <v>14499</v>
      </c>
      <c r="B4774" s="162" t="s">
        <v>14500</v>
      </c>
      <c r="C4774" s="161" t="s">
        <v>5571</v>
      </c>
      <c r="D4774" s="163">
        <v>47.61</v>
      </c>
    </row>
    <row r="4775" spans="1:4" ht="9" customHeight="1" x14ac:dyDescent="0.3">
      <c r="A4775" s="161" t="s">
        <v>14501</v>
      </c>
      <c r="B4775" s="162" t="s">
        <v>14502</v>
      </c>
      <c r="C4775" s="161" t="s">
        <v>5571</v>
      </c>
      <c r="D4775" s="163">
        <v>81.849999999999994</v>
      </c>
    </row>
    <row r="4776" spans="1:4" ht="9" customHeight="1" x14ac:dyDescent="0.3">
      <c r="A4776" s="161" t="s">
        <v>14503</v>
      </c>
      <c r="B4776" s="162" t="s">
        <v>14504</v>
      </c>
      <c r="C4776" s="161" t="s">
        <v>5571</v>
      </c>
      <c r="D4776" s="163">
        <v>97.44</v>
      </c>
    </row>
    <row r="4777" spans="1:4" ht="9" customHeight="1" x14ac:dyDescent="0.3">
      <c r="A4777" s="161" t="s">
        <v>14505</v>
      </c>
      <c r="B4777" s="162" t="s">
        <v>14506</v>
      </c>
      <c r="C4777" s="161" t="s">
        <v>5571</v>
      </c>
      <c r="D4777" s="163">
        <v>113.03</v>
      </c>
    </row>
    <row r="4778" spans="1:4" ht="9" customHeight="1" x14ac:dyDescent="0.3">
      <c r="A4778" s="161" t="s">
        <v>14507</v>
      </c>
      <c r="B4778" s="162" t="s">
        <v>14508</v>
      </c>
      <c r="C4778" s="161" t="s">
        <v>5571</v>
      </c>
      <c r="D4778" s="163">
        <v>66.260000000000005</v>
      </c>
    </row>
    <row r="4779" spans="1:4" ht="9" customHeight="1" x14ac:dyDescent="0.3">
      <c r="A4779" s="161" t="s">
        <v>14509</v>
      </c>
      <c r="B4779" s="162" t="s">
        <v>14510</v>
      </c>
      <c r="C4779" s="161" t="s">
        <v>5571</v>
      </c>
      <c r="D4779" s="163">
        <v>6.94</v>
      </c>
    </row>
    <row r="4780" spans="1:4" ht="9" customHeight="1" x14ac:dyDescent="0.3">
      <c r="A4780" s="161" t="s">
        <v>14511</v>
      </c>
      <c r="B4780" s="162" t="s">
        <v>14512</v>
      </c>
      <c r="C4780" s="161" t="s">
        <v>5571</v>
      </c>
      <c r="D4780" s="163">
        <v>8.52</v>
      </c>
    </row>
    <row r="4781" spans="1:4" ht="9" customHeight="1" x14ac:dyDescent="0.3">
      <c r="A4781" s="161" t="s">
        <v>14513</v>
      </c>
      <c r="B4781" s="162" t="s">
        <v>14514</v>
      </c>
      <c r="C4781" s="161" t="s">
        <v>172</v>
      </c>
      <c r="D4781" s="163">
        <v>5.84</v>
      </c>
    </row>
    <row r="4782" spans="1:4" ht="9" customHeight="1" x14ac:dyDescent="0.3">
      <c r="A4782" s="161" t="s">
        <v>14515</v>
      </c>
      <c r="B4782" s="162" t="s">
        <v>14516</v>
      </c>
      <c r="C4782" s="161" t="s">
        <v>2576</v>
      </c>
      <c r="D4782" s="163">
        <v>41.4</v>
      </c>
    </row>
    <row r="4783" spans="1:4" ht="9" customHeight="1" x14ac:dyDescent="0.3">
      <c r="A4783" s="161" t="s">
        <v>14517</v>
      </c>
      <c r="B4783" s="162" t="s">
        <v>14518</v>
      </c>
      <c r="C4783" s="161" t="s">
        <v>5571</v>
      </c>
      <c r="D4783" s="163">
        <v>20.38</v>
      </c>
    </row>
    <row r="4784" spans="1:4" ht="9" customHeight="1" x14ac:dyDescent="0.3">
      <c r="A4784" s="161" t="s">
        <v>23884</v>
      </c>
      <c r="B4784" s="162" t="s">
        <v>23885</v>
      </c>
      <c r="C4784" s="161" t="s">
        <v>11342</v>
      </c>
      <c r="D4784" s="163">
        <v>227.88</v>
      </c>
    </row>
    <row r="4785" spans="1:4" ht="9" customHeight="1" x14ac:dyDescent="0.3">
      <c r="A4785" s="161" t="s">
        <v>23886</v>
      </c>
      <c r="B4785" s="162" t="s">
        <v>23887</v>
      </c>
      <c r="C4785" s="161" t="s">
        <v>11342</v>
      </c>
      <c r="D4785" s="163">
        <v>411.42</v>
      </c>
    </row>
    <row r="4786" spans="1:4" ht="9" customHeight="1" x14ac:dyDescent="0.3">
      <c r="A4786" s="161" t="s">
        <v>23888</v>
      </c>
      <c r="B4786" s="162" t="s">
        <v>23889</v>
      </c>
      <c r="C4786" s="161" t="s">
        <v>11342</v>
      </c>
      <c r="D4786" s="163">
        <v>281.08</v>
      </c>
    </row>
    <row r="4787" spans="1:4" ht="9" customHeight="1" x14ac:dyDescent="0.3">
      <c r="A4787" s="161" t="s">
        <v>14519</v>
      </c>
      <c r="B4787" s="162" t="s">
        <v>14520</v>
      </c>
      <c r="C4787" s="161" t="s">
        <v>5571</v>
      </c>
      <c r="D4787" s="163">
        <v>89.31</v>
      </c>
    </row>
    <row r="4788" spans="1:4" ht="9" customHeight="1" x14ac:dyDescent="0.3">
      <c r="A4788" s="161" t="s">
        <v>26460</v>
      </c>
      <c r="B4788" s="162" t="s">
        <v>8635</v>
      </c>
      <c r="C4788" s="161" t="s">
        <v>8047</v>
      </c>
      <c r="D4788" s="163">
        <v>5.54</v>
      </c>
    </row>
    <row r="4789" spans="1:4" ht="9" customHeight="1" x14ac:dyDescent="0.3">
      <c r="A4789" s="161" t="s">
        <v>14521</v>
      </c>
      <c r="B4789" s="162" t="s">
        <v>14522</v>
      </c>
      <c r="C4789" s="161" t="s">
        <v>5571</v>
      </c>
      <c r="D4789" s="163">
        <v>39.07</v>
      </c>
    </row>
    <row r="4790" spans="1:4" ht="9" customHeight="1" x14ac:dyDescent="0.3">
      <c r="A4790" s="161" t="s">
        <v>26461</v>
      </c>
      <c r="B4790" s="162" t="s">
        <v>8636</v>
      </c>
      <c r="C4790" s="161" t="s">
        <v>8047</v>
      </c>
      <c r="D4790" s="163">
        <v>4.76</v>
      </c>
    </row>
    <row r="4791" spans="1:4" ht="9" customHeight="1" x14ac:dyDescent="0.3">
      <c r="A4791" s="161" t="s">
        <v>14523</v>
      </c>
      <c r="B4791" s="162" t="s">
        <v>14524</v>
      </c>
      <c r="C4791" s="161" t="s">
        <v>5571</v>
      </c>
      <c r="D4791" s="163">
        <v>17.579999999999998</v>
      </c>
    </row>
    <row r="4792" spans="1:4" ht="9" customHeight="1" x14ac:dyDescent="0.3">
      <c r="A4792" s="161" t="s">
        <v>14525</v>
      </c>
      <c r="B4792" s="162" t="s">
        <v>14526</v>
      </c>
      <c r="C4792" s="161" t="s">
        <v>2576</v>
      </c>
      <c r="D4792" s="163">
        <v>8.17</v>
      </c>
    </row>
    <row r="4793" spans="1:4" ht="9" customHeight="1" x14ac:dyDescent="0.3">
      <c r="A4793" s="161" t="s">
        <v>23890</v>
      </c>
      <c r="B4793" s="162" t="s">
        <v>23891</v>
      </c>
      <c r="C4793" s="161" t="s">
        <v>5571</v>
      </c>
      <c r="D4793" s="163">
        <v>1553.48</v>
      </c>
    </row>
    <row r="4794" spans="1:4" ht="9" customHeight="1" x14ac:dyDescent="0.3">
      <c r="A4794" s="161" t="s">
        <v>14527</v>
      </c>
      <c r="B4794" s="162" t="s">
        <v>14528</v>
      </c>
      <c r="C4794" s="161" t="s">
        <v>5571</v>
      </c>
      <c r="D4794" s="163">
        <v>47.92</v>
      </c>
    </row>
    <row r="4795" spans="1:4" ht="9" customHeight="1" x14ac:dyDescent="0.3">
      <c r="A4795" s="161" t="s">
        <v>14529</v>
      </c>
      <c r="B4795" s="162" t="s">
        <v>14530</v>
      </c>
      <c r="C4795" s="161" t="s">
        <v>5571</v>
      </c>
      <c r="D4795" s="163">
        <v>34.15</v>
      </c>
    </row>
    <row r="4796" spans="1:4" ht="9" customHeight="1" x14ac:dyDescent="0.3">
      <c r="A4796" s="161" t="s">
        <v>14531</v>
      </c>
      <c r="B4796" s="162" t="s">
        <v>14532</v>
      </c>
      <c r="C4796" s="161" t="s">
        <v>5571</v>
      </c>
      <c r="D4796" s="163">
        <v>19.87</v>
      </c>
    </row>
    <row r="4797" spans="1:4" ht="9" customHeight="1" x14ac:dyDescent="0.3">
      <c r="A4797" s="161" t="s">
        <v>14533</v>
      </c>
      <c r="B4797" s="162" t="s">
        <v>14534</v>
      </c>
      <c r="C4797" s="161" t="s">
        <v>5571</v>
      </c>
      <c r="D4797" s="163">
        <v>39.4</v>
      </c>
    </row>
    <row r="4798" spans="1:4" ht="9" customHeight="1" x14ac:dyDescent="0.3">
      <c r="A4798" s="161" t="s">
        <v>14535</v>
      </c>
      <c r="B4798" s="162" t="s">
        <v>14536</v>
      </c>
      <c r="C4798" s="161" t="s">
        <v>2576</v>
      </c>
      <c r="D4798" s="163">
        <v>48.6</v>
      </c>
    </row>
    <row r="4799" spans="1:4" ht="9" customHeight="1" x14ac:dyDescent="0.3">
      <c r="A4799" s="161" t="s">
        <v>14537</v>
      </c>
      <c r="B4799" s="162" t="s">
        <v>14538</v>
      </c>
      <c r="C4799" s="161" t="s">
        <v>172</v>
      </c>
      <c r="D4799" s="163">
        <v>7.79</v>
      </c>
    </row>
    <row r="4800" spans="1:4" ht="9" customHeight="1" x14ac:dyDescent="0.3">
      <c r="A4800" s="161" t="s">
        <v>14539</v>
      </c>
      <c r="B4800" s="162" t="s">
        <v>14540</v>
      </c>
      <c r="C4800" s="161" t="s">
        <v>172</v>
      </c>
      <c r="D4800" s="163">
        <v>8.9600000000000009</v>
      </c>
    </row>
    <row r="4801" spans="1:4" ht="9" customHeight="1" x14ac:dyDescent="0.3">
      <c r="A4801" s="161" t="s">
        <v>14541</v>
      </c>
      <c r="B4801" s="162" t="s">
        <v>14542</v>
      </c>
      <c r="C4801" s="161" t="s">
        <v>8047</v>
      </c>
      <c r="D4801" s="163">
        <v>3.35</v>
      </c>
    </row>
    <row r="4802" spans="1:4" ht="9" customHeight="1" x14ac:dyDescent="0.3">
      <c r="A4802" s="161" t="s">
        <v>14543</v>
      </c>
      <c r="B4802" s="162" t="s">
        <v>14544</v>
      </c>
      <c r="C4802" s="161" t="s">
        <v>8047</v>
      </c>
      <c r="D4802" s="163">
        <v>1.74</v>
      </c>
    </row>
    <row r="4803" spans="1:4" ht="9" customHeight="1" x14ac:dyDescent="0.3">
      <c r="A4803" s="161" t="s">
        <v>14545</v>
      </c>
      <c r="B4803" s="162" t="s">
        <v>14546</v>
      </c>
      <c r="C4803" s="161" t="s">
        <v>8047</v>
      </c>
      <c r="D4803" s="163">
        <v>0.99</v>
      </c>
    </row>
    <row r="4804" spans="1:4" ht="9" customHeight="1" x14ac:dyDescent="0.3">
      <c r="A4804" s="161" t="s">
        <v>14547</v>
      </c>
      <c r="B4804" s="162" t="s">
        <v>14548</v>
      </c>
      <c r="C4804" s="161" t="s">
        <v>8047</v>
      </c>
      <c r="D4804" s="163">
        <v>0.64</v>
      </c>
    </row>
    <row r="4805" spans="1:4" ht="9" customHeight="1" x14ac:dyDescent="0.3">
      <c r="A4805" s="161" t="s">
        <v>14549</v>
      </c>
      <c r="B4805" s="162" t="s">
        <v>14550</v>
      </c>
      <c r="C4805" s="161" t="s">
        <v>8047</v>
      </c>
      <c r="D4805" s="163">
        <v>0.77</v>
      </c>
    </row>
    <row r="4806" spans="1:4" ht="9" customHeight="1" x14ac:dyDescent="0.3">
      <c r="A4806" s="161" t="s">
        <v>14551</v>
      </c>
      <c r="B4806" s="162" t="s">
        <v>14552</v>
      </c>
      <c r="C4806" s="161" t="s">
        <v>8047</v>
      </c>
      <c r="D4806" s="163">
        <v>1.03</v>
      </c>
    </row>
    <row r="4807" spans="1:4" ht="9" customHeight="1" x14ac:dyDescent="0.3">
      <c r="A4807" s="161" t="s">
        <v>14553</v>
      </c>
      <c r="B4807" s="162" t="s">
        <v>14554</v>
      </c>
      <c r="C4807" s="161" t="s">
        <v>8047</v>
      </c>
      <c r="D4807" s="163">
        <v>0.79</v>
      </c>
    </row>
    <row r="4808" spans="1:4" ht="9" customHeight="1" x14ac:dyDescent="0.3">
      <c r="A4808" s="161" t="s">
        <v>14555</v>
      </c>
      <c r="B4808" s="162" t="s">
        <v>14556</v>
      </c>
      <c r="C4808" s="161" t="s">
        <v>8047</v>
      </c>
      <c r="D4808" s="163">
        <v>1.1599999999999999</v>
      </c>
    </row>
    <row r="4809" spans="1:4" ht="9" customHeight="1" x14ac:dyDescent="0.3">
      <c r="A4809" s="161" t="s">
        <v>14557</v>
      </c>
      <c r="B4809" s="162" t="s">
        <v>14558</v>
      </c>
      <c r="C4809" s="161" t="s">
        <v>8047</v>
      </c>
      <c r="D4809" s="163">
        <v>0.78</v>
      </c>
    </row>
    <row r="4810" spans="1:4" ht="9" customHeight="1" x14ac:dyDescent="0.3">
      <c r="A4810" s="161" t="s">
        <v>14559</v>
      </c>
      <c r="B4810" s="162" t="s">
        <v>14560</v>
      </c>
      <c r="C4810" s="161" t="s">
        <v>8047</v>
      </c>
      <c r="D4810" s="163">
        <v>0.91</v>
      </c>
    </row>
    <row r="4811" spans="1:4" ht="9" customHeight="1" x14ac:dyDescent="0.3">
      <c r="A4811" s="161" t="s">
        <v>14561</v>
      </c>
      <c r="B4811" s="162" t="s">
        <v>14562</v>
      </c>
      <c r="C4811" s="161" t="s">
        <v>8047</v>
      </c>
      <c r="D4811" s="163">
        <v>1.19</v>
      </c>
    </row>
    <row r="4812" spans="1:4" ht="9" customHeight="1" x14ac:dyDescent="0.3">
      <c r="A4812" s="161" t="s">
        <v>14563</v>
      </c>
      <c r="B4812" s="162" t="s">
        <v>14564</v>
      </c>
      <c r="C4812" s="161" t="s">
        <v>5571</v>
      </c>
      <c r="D4812" s="163">
        <v>109.61</v>
      </c>
    </row>
    <row r="4813" spans="1:4" ht="9" customHeight="1" x14ac:dyDescent="0.3">
      <c r="A4813" s="161" t="s">
        <v>14565</v>
      </c>
      <c r="B4813" s="162" t="s">
        <v>14566</v>
      </c>
      <c r="C4813" s="161" t="s">
        <v>5571</v>
      </c>
      <c r="D4813" s="163">
        <v>114.77</v>
      </c>
    </row>
    <row r="4814" spans="1:4" ht="9" customHeight="1" x14ac:dyDescent="0.3">
      <c r="A4814" s="161" t="s">
        <v>14567</v>
      </c>
      <c r="B4814" s="162" t="s">
        <v>14568</v>
      </c>
      <c r="C4814" s="161" t="s">
        <v>8047</v>
      </c>
      <c r="D4814" s="163">
        <v>0.09</v>
      </c>
    </row>
    <row r="4815" spans="1:4" ht="9" customHeight="1" x14ac:dyDescent="0.3">
      <c r="A4815" s="161" t="s">
        <v>14569</v>
      </c>
      <c r="B4815" s="162" t="s">
        <v>14570</v>
      </c>
      <c r="C4815" s="161" t="s">
        <v>5571</v>
      </c>
      <c r="D4815" s="163">
        <v>13.89</v>
      </c>
    </row>
    <row r="4816" spans="1:4" ht="9" customHeight="1" x14ac:dyDescent="0.3">
      <c r="A4816" s="161" t="s">
        <v>14571</v>
      </c>
      <c r="B4816" s="162" t="s">
        <v>14572</v>
      </c>
      <c r="C4816" s="161" t="s">
        <v>5571</v>
      </c>
      <c r="D4816" s="163">
        <v>69.53</v>
      </c>
    </row>
    <row r="4817" spans="1:4" ht="9" customHeight="1" x14ac:dyDescent="0.3">
      <c r="A4817" s="161" t="s">
        <v>14573</v>
      </c>
      <c r="B4817" s="162" t="s">
        <v>14574</v>
      </c>
      <c r="C4817" s="161" t="s">
        <v>2629</v>
      </c>
      <c r="D4817" s="163">
        <v>366.56</v>
      </c>
    </row>
    <row r="4818" spans="1:4" ht="9" customHeight="1" x14ac:dyDescent="0.3">
      <c r="A4818" s="161" t="s">
        <v>14575</v>
      </c>
      <c r="B4818" s="162" t="s">
        <v>14576</v>
      </c>
      <c r="C4818" s="161" t="s">
        <v>2629</v>
      </c>
      <c r="D4818" s="163">
        <v>286.04000000000002</v>
      </c>
    </row>
    <row r="4819" spans="1:4" ht="9" customHeight="1" x14ac:dyDescent="0.3">
      <c r="A4819" s="161" t="s">
        <v>14577</v>
      </c>
      <c r="B4819" s="162" t="s">
        <v>14578</v>
      </c>
      <c r="C4819" s="161" t="s">
        <v>5571</v>
      </c>
      <c r="D4819" s="163">
        <v>23.18</v>
      </c>
    </row>
    <row r="4820" spans="1:4" ht="9" customHeight="1" x14ac:dyDescent="0.3">
      <c r="A4820" s="161" t="s">
        <v>14579</v>
      </c>
      <c r="B4820" s="162" t="s">
        <v>14580</v>
      </c>
      <c r="C4820" s="161" t="s">
        <v>5571</v>
      </c>
      <c r="D4820" s="163">
        <v>72.959999999999994</v>
      </c>
    </row>
    <row r="4821" spans="1:4" ht="9" customHeight="1" x14ac:dyDescent="0.3">
      <c r="A4821" s="161" t="s">
        <v>14581</v>
      </c>
      <c r="B4821" s="162" t="s">
        <v>14582</v>
      </c>
      <c r="C4821" s="161" t="s">
        <v>2576</v>
      </c>
      <c r="D4821" s="163">
        <v>1.55</v>
      </c>
    </row>
    <row r="4822" spans="1:4" ht="9" customHeight="1" x14ac:dyDescent="0.3">
      <c r="A4822" s="161" t="s">
        <v>14583</v>
      </c>
      <c r="B4822" s="162" t="s">
        <v>14584</v>
      </c>
      <c r="C4822" s="161" t="s">
        <v>13492</v>
      </c>
      <c r="D4822" s="163">
        <v>242.02</v>
      </c>
    </row>
    <row r="4823" spans="1:4" ht="9" customHeight="1" x14ac:dyDescent="0.3">
      <c r="A4823" s="161" t="s">
        <v>14585</v>
      </c>
      <c r="B4823" s="162" t="s">
        <v>14586</v>
      </c>
      <c r="C4823" s="161" t="s">
        <v>13492</v>
      </c>
      <c r="D4823" s="163">
        <v>188.44</v>
      </c>
    </row>
    <row r="4824" spans="1:4" ht="18" customHeight="1" x14ac:dyDescent="0.3">
      <c r="A4824" s="161" t="s">
        <v>14587</v>
      </c>
      <c r="B4824" s="162" t="s">
        <v>14588</v>
      </c>
      <c r="C4824" s="161" t="s">
        <v>13492</v>
      </c>
      <c r="D4824" s="163">
        <v>79.91</v>
      </c>
    </row>
    <row r="4825" spans="1:4" ht="18" customHeight="1" x14ac:dyDescent="0.3">
      <c r="A4825" s="161" t="s">
        <v>14589</v>
      </c>
      <c r="B4825" s="162" t="s">
        <v>14590</v>
      </c>
      <c r="C4825" s="161" t="s">
        <v>8047</v>
      </c>
      <c r="D4825" s="163">
        <v>9.26</v>
      </c>
    </row>
    <row r="4826" spans="1:4" ht="9" customHeight="1" x14ac:dyDescent="0.3">
      <c r="A4826" s="161" t="s">
        <v>14591</v>
      </c>
      <c r="B4826" s="162" t="s">
        <v>14592</v>
      </c>
      <c r="C4826" s="161" t="s">
        <v>2576</v>
      </c>
      <c r="D4826" s="163">
        <v>4.6399999999999997</v>
      </c>
    </row>
    <row r="4827" spans="1:4" ht="9" customHeight="1" x14ac:dyDescent="0.3">
      <c r="A4827" s="161" t="s">
        <v>14593</v>
      </c>
      <c r="B4827" s="162" t="s">
        <v>14594</v>
      </c>
      <c r="C4827" s="161" t="s">
        <v>2576</v>
      </c>
      <c r="D4827" s="163">
        <v>0.77</v>
      </c>
    </row>
    <row r="4828" spans="1:4" ht="9" customHeight="1" x14ac:dyDescent="0.3">
      <c r="A4828" s="161" t="s">
        <v>14595</v>
      </c>
      <c r="B4828" s="162" t="s">
        <v>14596</v>
      </c>
      <c r="C4828" s="161" t="s">
        <v>2576</v>
      </c>
      <c r="D4828" s="163">
        <v>4.6399999999999997</v>
      </c>
    </row>
    <row r="4829" spans="1:4" ht="18" customHeight="1" x14ac:dyDescent="0.3">
      <c r="A4829" s="161" t="s">
        <v>14597</v>
      </c>
      <c r="B4829" s="162" t="s">
        <v>14598</v>
      </c>
      <c r="C4829" s="161" t="s">
        <v>2576</v>
      </c>
      <c r="D4829" s="163">
        <v>1.1599999999999999</v>
      </c>
    </row>
    <row r="4830" spans="1:4" ht="9" customHeight="1" x14ac:dyDescent="0.3">
      <c r="A4830" s="161" t="s">
        <v>14599</v>
      </c>
      <c r="B4830" s="162" t="s">
        <v>14600</v>
      </c>
      <c r="C4830" s="161" t="s">
        <v>172</v>
      </c>
      <c r="D4830" s="163">
        <v>4.6399999999999997</v>
      </c>
    </row>
    <row r="4831" spans="1:4" ht="9" customHeight="1" x14ac:dyDescent="0.3">
      <c r="A4831" s="161" t="s">
        <v>14601</v>
      </c>
      <c r="B4831" s="162" t="s">
        <v>14602</v>
      </c>
      <c r="C4831" s="161" t="s">
        <v>172</v>
      </c>
      <c r="D4831" s="163">
        <v>2.9</v>
      </c>
    </row>
    <row r="4832" spans="1:4" ht="9" customHeight="1" x14ac:dyDescent="0.3">
      <c r="A4832" s="161" t="s">
        <v>14603</v>
      </c>
      <c r="B4832" s="162" t="s">
        <v>14604</v>
      </c>
      <c r="C4832" s="161" t="s">
        <v>2576</v>
      </c>
      <c r="D4832" s="163">
        <v>62.36</v>
      </c>
    </row>
    <row r="4833" spans="1:4" ht="9" customHeight="1" x14ac:dyDescent="0.3">
      <c r="A4833" s="161" t="s">
        <v>14605</v>
      </c>
      <c r="B4833" s="162" t="s">
        <v>14606</v>
      </c>
      <c r="C4833" s="161" t="s">
        <v>2576</v>
      </c>
      <c r="D4833" s="163">
        <v>20.57</v>
      </c>
    </row>
    <row r="4834" spans="1:4" ht="9" customHeight="1" x14ac:dyDescent="0.3">
      <c r="A4834" s="161" t="s">
        <v>14607</v>
      </c>
      <c r="B4834" s="162" t="s">
        <v>14608</v>
      </c>
      <c r="C4834" s="161" t="s">
        <v>2576</v>
      </c>
      <c r="D4834" s="163">
        <v>3.8</v>
      </c>
    </row>
    <row r="4835" spans="1:4" ht="9" customHeight="1" x14ac:dyDescent="0.3">
      <c r="A4835" s="161" t="s">
        <v>14609</v>
      </c>
      <c r="B4835" s="162" t="s">
        <v>14610</v>
      </c>
      <c r="C4835" s="161" t="s">
        <v>172</v>
      </c>
      <c r="D4835" s="163">
        <v>7.81</v>
      </c>
    </row>
    <row r="4836" spans="1:4" ht="9" customHeight="1" x14ac:dyDescent="0.3">
      <c r="A4836" s="161" t="s">
        <v>14611</v>
      </c>
      <c r="B4836" s="162" t="s">
        <v>14612</v>
      </c>
      <c r="C4836" s="161" t="s">
        <v>2576</v>
      </c>
      <c r="D4836" s="163">
        <v>4.66</v>
      </c>
    </row>
    <row r="4837" spans="1:4" ht="9" customHeight="1" x14ac:dyDescent="0.3">
      <c r="A4837" s="161" t="s">
        <v>14613</v>
      </c>
      <c r="B4837" s="162" t="s">
        <v>14614</v>
      </c>
      <c r="C4837" s="161" t="s">
        <v>5571</v>
      </c>
      <c r="D4837" s="163">
        <v>23.18</v>
      </c>
    </row>
    <row r="4838" spans="1:4" ht="9" customHeight="1" x14ac:dyDescent="0.3">
      <c r="A4838" s="161" t="s">
        <v>14615</v>
      </c>
      <c r="B4838" s="162" t="s">
        <v>14616</v>
      </c>
      <c r="C4838" s="161" t="s">
        <v>8047</v>
      </c>
      <c r="D4838" s="163">
        <v>4.6399999999999997</v>
      </c>
    </row>
    <row r="4839" spans="1:4" ht="9" customHeight="1" x14ac:dyDescent="0.3">
      <c r="A4839" s="161" t="s">
        <v>14617</v>
      </c>
      <c r="B4839" s="162" t="s">
        <v>14618</v>
      </c>
      <c r="C4839" s="161" t="s">
        <v>2576</v>
      </c>
      <c r="D4839" s="163">
        <v>6.44</v>
      </c>
    </row>
    <row r="4840" spans="1:4" ht="9" customHeight="1" x14ac:dyDescent="0.3">
      <c r="A4840" s="161" t="s">
        <v>14619</v>
      </c>
      <c r="B4840" s="162" t="s">
        <v>14620</v>
      </c>
      <c r="C4840" s="161" t="s">
        <v>2576</v>
      </c>
      <c r="D4840" s="163">
        <v>6.44</v>
      </c>
    </row>
    <row r="4841" spans="1:4" ht="18" customHeight="1" x14ac:dyDescent="0.3">
      <c r="A4841" s="161" t="s">
        <v>14621</v>
      </c>
      <c r="B4841" s="162" t="s">
        <v>14622</v>
      </c>
      <c r="C4841" s="161" t="s">
        <v>2576</v>
      </c>
      <c r="D4841" s="163">
        <v>27.93</v>
      </c>
    </row>
    <row r="4842" spans="1:4" ht="9" customHeight="1" x14ac:dyDescent="0.3">
      <c r="A4842" s="161" t="s">
        <v>14623</v>
      </c>
      <c r="B4842" s="162" t="s">
        <v>14624</v>
      </c>
      <c r="C4842" s="161" t="s">
        <v>8047</v>
      </c>
      <c r="D4842" s="163">
        <v>11.49</v>
      </c>
    </row>
    <row r="4843" spans="1:4" ht="9" customHeight="1" x14ac:dyDescent="0.3">
      <c r="A4843" s="161" t="s">
        <v>14625</v>
      </c>
      <c r="B4843" s="162" t="s">
        <v>14626</v>
      </c>
      <c r="C4843" s="161" t="s">
        <v>5571</v>
      </c>
      <c r="D4843" s="163">
        <v>0</v>
      </c>
    </row>
    <row r="4844" spans="1:4" ht="9" customHeight="1" x14ac:dyDescent="0.3">
      <c r="A4844" s="161" t="s">
        <v>14627</v>
      </c>
      <c r="B4844" s="162" t="s">
        <v>14628</v>
      </c>
      <c r="C4844" s="161" t="s">
        <v>5571</v>
      </c>
      <c r="D4844" s="163">
        <v>0</v>
      </c>
    </row>
    <row r="4845" spans="1:4" ht="9" customHeight="1" x14ac:dyDescent="0.3">
      <c r="A4845" s="161" t="s">
        <v>14629</v>
      </c>
      <c r="B4845" s="162" t="s">
        <v>14630</v>
      </c>
      <c r="C4845" s="161" t="s">
        <v>5571</v>
      </c>
      <c r="D4845" s="163">
        <v>358.24</v>
      </c>
    </row>
    <row r="4846" spans="1:4" ht="18" customHeight="1" x14ac:dyDescent="0.3">
      <c r="A4846" s="161" t="s">
        <v>14631</v>
      </c>
      <c r="B4846" s="162" t="s">
        <v>14632</v>
      </c>
      <c r="C4846" s="161" t="s">
        <v>5571</v>
      </c>
      <c r="D4846" s="163">
        <v>201.51</v>
      </c>
    </row>
    <row r="4847" spans="1:4" ht="18" customHeight="1" x14ac:dyDescent="0.3">
      <c r="A4847" s="161" t="s">
        <v>14633</v>
      </c>
      <c r="B4847" s="162" t="s">
        <v>14634</v>
      </c>
      <c r="C4847" s="161" t="s">
        <v>5571</v>
      </c>
      <c r="D4847" s="163">
        <v>118.28</v>
      </c>
    </row>
    <row r="4848" spans="1:4" ht="18" customHeight="1" x14ac:dyDescent="0.3">
      <c r="A4848" s="161" t="s">
        <v>14635</v>
      </c>
      <c r="B4848" s="162" t="s">
        <v>14636</v>
      </c>
      <c r="C4848" s="161" t="s">
        <v>5571</v>
      </c>
      <c r="D4848" s="163">
        <v>362.72</v>
      </c>
    </row>
    <row r="4849" spans="1:4" ht="9" customHeight="1" x14ac:dyDescent="0.3">
      <c r="A4849" s="161" t="s">
        <v>14637</v>
      </c>
      <c r="B4849" s="162" t="s">
        <v>14638</v>
      </c>
      <c r="C4849" s="161" t="s">
        <v>5571</v>
      </c>
      <c r="D4849" s="163">
        <v>77.73</v>
      </c>
    </row>
    <row r="4850" spans="1:4" ht="9" customHeight="1" x14ac:dyDescent="0.3">
      <c r="A4850" s="161" t="s">
        <v>14639</v>
      </c>
      <c r="B4850" s="162" t="s">
        <v>14640</v>
      </c>
      <c r="C4850" s="161" t="s">
        <v>2576</v>
      </c>
      <c r="D4850" s="163">
        <v>14.58</v>
      </c>
    </row>
    <row r="4851" spans="1:4" ht="9" customHeight="1" x14ac:dyDescent="0.3">
      <c r="A4851" s="161" t="s">
        <v>14641</v>
      </c>
      <c r="B4851" s="162" t="s">
        <v>14642</v>
      </c>
      <c r="C4851" s="161" t="s">
        <v>8047</v>
      </c>
      <c r="D4851" s="163">
        <v>3.11</v>
      </c>
    </row>
    <row r="4852" spans="1:4" ht="9" customHeight="1" x14ac:dyDescent="0.3">
      <c r="A4852" s="161" t="s">
        <v>14643</v>
      </c>
      <c r="B4852" s="162" t="s">
        <v>14644</v>
      </c>
      <c r="C4852" s="161" t="s">
        <v>5571</v>
      </c>
      <c r="D4852" s="163">
        <v>24.8</v>
      </c>
    </row>
    <row r="4853" spans="1:4" ht="9" customHeight="1" x14ac:dyDescent="0.3">
      <c r="A4853" s="161" t="s">
        <v>14645</v>
      </c>
      <c r="B4853" s="162" t="s">
        <v>14646</v>
      </c>
      <c r="C4853" s="161" t="s">
        <v>8047</v>
      </c>
      <c r="D4853" s="163">
        <v>35.090000000000003</v>
      </c>
    </row>
    <row r="4854" spans="1:4" ht="9" customHeight="1" x14ac:dyDescent="0.3">
      <c r="A4854" s="161" t="s">
        <v>14647</v>
      </c>
      <c r="B4854" s="162" t="s">
        <v>14648</v>
      </c>
      <c r="C4854" s="161" t="s">
        <v>5571</v>
      </c>
      <c r="D4854" s="163">
        <v>11</v>
      </c>
    </row>
    <row r="4855" spans="1:4" ht="9" customHeight="1" x14ac:dyDescent="0.3">
      <c r="A4855" s="161" t="s">
        <v>14649</v>
      </c>
      <c r="B4855" s="162" t="s">
        <v>14650</v>
      </c>
      <c r="C4855" s="161" t="s">
        <v>5571</v>
      </c>
      <c r="D4855" s="163">
        <v>41.73</v>
      </c>
    </row>
    <row r="4856" spans="1:4" ht="9" customHeight="1" x14ac:dyDescent="0.3">
      <c r="A4856" s="161" t="s">
        <v>14651</v>
      </c>
      <c r="B4856" s="162" t="s">
        <v>14652</v>
      </c>
      <c r="C4856" s="161" t="s">
        <v>5571</v>
      </c>
      <c r="D4856" s="163">
        <v>11.54</v>
      </c>
    </row>
    <row r="4857" spans="1:4" ht="9" customHeight="1" x14ac:dyDescent="0.3">
      <c r="A4857" s="161" t="s">
        <v>14653</v>
      </c>
      <c r="B4857" s="162" t="s">
        <v>14654</v>
      </c>
      <c r="C4857" s="161" t="s">
        <v>2576</v>
      </c>
      <c r="D4857" s="163">
        <v>10.98</v>
      </c>
    </row>
    <row r="4858" spans="1:4" ht="9" customHeight="1" x14ac:dyDescent="0.3">
      <c r="A4858" s="161" t="s">
        <v>14655</v>
      </c>
      <c r="B4858" s="162" t="s">
        <v>14656</v>
      </c>
      <c r="C4858" s="161" t="s">
        <v>2576</v>
      </c>
      <c r="D4858" s="163">
        <v>24.6</v>
      </c>
    </row>
    <row r="4859" spans="1:4" ht="9" customHeight="1" x14ac:dyDescent="0.3">
      <c r="A4859" s="161" t="s">
        <v>14657</v>
      </c>
      <c r="B4859" s="162" t="s">
        <v>14658</v>
      </c>
      <c r="C4859" s="161" t="s">
        <v>2576</v>
      </c>
      <c r="D4859" s="163">
        <v>23.14</v>
      </c>
    </row>
    <row r="4860" spans="1:4" ht="9" customHeight="1" x14ac:dyDescent="0.3">
      <c r="A4860" s="161" t="s">
        <v>14659</v>
      </c>
      <c r="B4860" s="162" t="s">
        <v>14660</v>
      </c>
      <c r="C4860" s="161" t="s">
        <v>2576</v>
      </c>
      <c r="D4860" s="163">
        <v>19.22</v>
      </c>
    </row>
    <row r="4861" spans="1:4" ht="9" customHeight="1" x14ac:dyDescent="0.3">
      <c r="A4861" s="161" t="s">
        <v>14661</v>
      </c>
      <c r="B4861" s="162" t="s">
        <v>14662</v>
      </c>
      <c r="C4861" s="161" t="s">
        <v>2576</v>
      </c>
      <c r="D4861" s="163">
        <v>18.59</v>
      </c>
    </row>
    <row r="4862" spans="1:4" ht="9" customHeight="1" x14ac:dyDescent="0.3">
      <c r="A4862" s="161" t="s">
        <v>14663</v>
      </c>
      <c r="B4862" s="162" t="s">
        <v>14664</v>
      </c>
      <c r="C4862" s="161" t="s">
        <v>2576</v>
      </c>
      <c r="D4862" s="163">
        <v>8.3699999999999992</v>
      </c>
    </row>
    <row r="4863" spans="1:4" ht="9" customHeight="1" x14ac:dyDescent="0.3">
      <c r="A4863" s="161" t="s">
        <v>14665</v>
      </c>
      <c r="B4863" s="162" t="s">
        <v>14666</v>
      </c>
      <c r="C4863" s="161" t="s">
        <v>2576</v>
      </c>
      <c r="D4863" s="163">
        <v>19.36</v>
      </c>
    </row>
    <row r="4864" spans="1:4" ht="9" customHeight="1" x14ac:dyDescent="0.3">
      <c r="A4864" s="161" t="s">
        <v>14667</v>
      </c>
      <c r="B4864" s="162" t="s">
        <v>14668</v>
      </c>
      <c r="C4864" s="161" t="s">
        <v>2576</v>
      </c>
      <c r="D4864" s="163">
        <v>29.69</v>
      </c>
    </row>
    <row r="4865" spans="1:4" ht="9" customHeight="1" x14ac:dyDescent="0.3">
      <c r="A4865" s="161" t="s">
        <v>14669</v>
      </c>
      <c r="B4865" s="162" t="s">
        <v>14670</v>
      </c>
      <c r="C4865" s="161" t="s">
        <v>2576</v>
      </c>
      <c r="D4865" s="163">
        <v>28.24</v>
      </c>
    </row>
    <row r="4866" spans="1:4" ht="9" customHeight="1" x14ac:dyDescent="0.3">
      <c r="A4866" s="161" t="s">
        <v>14671</v>
      </c>
      <c r="B4866" s="162" t="s">
        <v>14672</v>
      </c>
      <c r="C4866" s="161" t="s">
        <v>2576</v>
      </c>
      <c r="D4866" s="163">
        <v>29.77</v>
      </c>
    </row>
    <row r="4867" spans="1:4" ht="9" customHeight="1" x14ac:dyDescent="0.3">
      <c r="A4867" s="161" t="s">
        <v>14673</v>
      </c>
      <c r="B4867" s="162" t="s">
        <v>14674</v>
      </c>
      <c r="C4867" s="161" t="s">
        <v>2576</v>
      </c>
      <c r="D4867" s="163">
        <v>29.15</v>
      </c>
    </row>
    <row r="4868" spans="1:4" ht="9" customHeight="1" x14ac:dyDescent="0.3">
      <c r="A4868" s="161" t="s">
        <v>14675</v>
      </c>
      <c r="B4868" s="162" t="s">
        <v>14676</v>
      </c>
      <c r="C4868" s="161" t="s">
        <v>2576</v>
      </c>
      <c r="D4868" s="163">
        <v>26.87</v>
      </c>
    </row>
    <row r="4869" spans="1:4" ht="9" customHeight="1" x14ac:dyDescent="0.3">
      <c r="A4869" s="161" t="s">
        <v>14677</v>
      </c>
      <c r="B4869" s="162" t="s">
        <v>14678</v>
      </c>
      <c r="C4869" s="161" t="s">
        <v>8047</v>
      </c>
      <c r="D4869" s="163">
        <v>0.1</v>
      </c>
    </row>
    <row r="4870" spans="1:4" ht="9" customHeight="1" x14ac:dyDescent="0.3">
      <c r="A4870" s="161" t="s">
        <v>14679</v>
      </c>
      <c r="B4870" s="162" t="s">
        <v>14680</v>
      </c>
      <c r="C4870" s="161" t="s">
        <v>8047</v>
      </c>
      <c r="D4870" s="163">
        <v>204.49</v>
      </c>
    </row>
    <row r="4871" spans="1:4" ht="9" customHeight="1" x14ac:dyDescent="0.3">
      <c r="A4871" s="161" t="s">
        <v>14681</v>
      </c>
      <c r="B4871" s="162" t="s">
        <v>14682</v>
      </c>
      <c r="C4871" s="161" t="s">
        <v>8047</v>
      </c>
      <c r="D4871" s="163">
        <v>2.71</v>
      </c>
    </row>
    <row r="4872" spans="1:4" ht="9" customHeight="1" x14ac:dyDescent="0.3">
      <c r="A4872" s="161" t="s">
        <v>14683</v>
      </c>
      <c r="B4872" s="162" t="s">
        <v>14684</v>
      </c>
      <c r="C4872" s="161" t="s">
        <v>8047</v>
      </c>
      <c r="D4872" s="163">
        <v>0.15</v>
      </c>
    </row>
    <row r="4873" spans="1:4" ht="9" customHeight="1" x14ac:dyDescent="0.3">
      <c r="A4873" s="161" t="s">
        <v>14685</v>
      </c>
      <c r="B4873" s="162" t="s">
        <v>14686</v>
      </c>
      <c r="C4873" s="161" t="s">
        <v>5571</v>
      </c>
      <c r="D4873" s="163">
        <v>387.01</v>
      </c>
    </row>
    <row r="4874" spans="1:4" ht="9" customHeight="1" x14ac:dyDescent="0.3">
      <c r="A4874" s="161" t="s">
        <v>14687</v>
      </c>
      <c r="B4874" s="162" t="s">
        <v>14688</v>
      </c>
      <c r="C4874" s="161" t="s">
        <v>5571</v>
      </c>
      <c r="D4874" s="163">
        <v>287.88</v>
      </c>
    </row>
    <row r="4875" spans="1:4" ht="9" customHeight="1" x14ac:dyDescent="0.3">
      <c r="A4875" s="161" t="s">
        <v>14689</v>
      </c>
      <c r="B4875" s="162" t="s">
        <v>14690</v>
      </c>
      <c r="C4875" s="161" t="s">
        <v>5571</v>
      </c>
      <c r="D4875" s="163">
        <v>387.01</v>
      </c>
    </row>
    <row r="4876" spans="1:4" ht="9" customHeight="1" x14ac:dyDescent="0.3">
      <c r="A4876" s="161" t="s">
        <v>14691</v>
      </c>
      <c r="B4876" s="162" t="s">
        <v>14692</v>
      </c>
      <c r="C4876" s="161" t="s">
        <v>5571</v>
      </c>
      <c r="D4876" s="163">
        <v>287.88</v>
      </c>
    </row>
    <row r="4877" spans="1:4" ht="9" customHeight="1" x14ac:dyDescent="0.3">
      <c r="A4877" s="161" t="s">
        <v>14693</v>
      </c>
      <c r="B4877" s="162" t="s">
        <v>14694</v>
      </c>
      <c r="C4877" s="161" t="s">
        <v>13492</v>
      </c>
      <c r="D4877" s="163">
        <v>395.61</v>
      </c>
    </row>
    <row r="4878" spans="1:4" ht="9" customHeight="1" x14ac:dyDescent="0.3">
      <c r="A4878" s="161" t="s">
        <v>14695</v>
      </c>
      <c r="B4878" s="162" t="s">
        <v>14696</v>
      </c>
      <c r="C4878" s="161" t="s">
        <v>13492</v>
      </c>
      <c r="D4878" s="163">
        <v>177.98</v>
      </c>
    </row>
    <row r="4879" spans="1:4" ht="9" customHeight="1" x14ac:dyDescent="0.3">
      <c r="A4879" s="161" t="s">
        <v>14697</v>
      </c>
      <c r="B4879" s="162" t="s">
        <v>14698</v>
      </c>
      <c r="C4879" s="161" t="s">
        <v>13492</v>
      </c>
      <c r="D4879" s="163">
        <v>346.91</v>
      </c>
    </row>
    <row r="4880" spans="1:4" ht="9" customHeight="1" x14ac:dyDescent="0.3">
      <c r="A4880" s="161" t="s">
        <v>14699</v>
      </c>
      <c r="B4880" s="162" t="s">
        <v>14700</v>
      </c>
      <c r="C4880" s="161" t="s">
        <v>13492</v>
      </c>
      <c r="D4880" s="163">
        <v>54.8</v>
      </c>
    </row>
    <row r="4881" spans="1:4" ht="9" customHeight="1" x14ac:dyDescent="0.3">
      <c r="A4881" s="161" t="s">
        <v>14701</v>
      </c>
      <c r="B4881" s="162" t="s">
        <v>14702</v>
      </c>
      <c r="C4881" s="161" t="s">
        <v>13492</v>
      </c>
      <c r="D4881" s="163">
        <v>42.66</v>
      </c>
    </row>
    <row r="4882" spans="1:4" ht="9" customHeight="1" x14ac:dyDescent="0.3">
      <c r="A4882" s="161" t="s">
        <v>14703</v>
      </c>
      <c r="B4882" s="162" t="s">
        <v>14704</v>
      </c>
      <c r="C4882" s="161" t="s">
        <v>13492</v>
      </c>
      <c r="D4882" s="163">
        <v>18.89</v>
      </c>
    </row>
    <row r="4883" spans="1:4" ht="9" customHeight="1" x14ac:dyDescent="0.3">
      <c r="A4883" s="161" t="s">
        <v>14705</v>
      </c>
      <c r="B4883" s="162" t="s">
        <v>14706</v>
      </c>
      <c r="C4883" s="161" t="s">
        <v>13492</v>
      </c>
      <c r="D4883" s="163">
        <v>607.03</v>
      </c>
    </row>
    <row r="4884" spans="1:4" ht="9" customHeight="1" x14ac:dyDescent="0.3">
      <c r="A4884" s="161" t="s">
        <v>14707</v>
      </c>
      <c r="B4884" s="162" t="s">
        <v>14708</v>
      </c>
      <c r="C4884" s="161" t="s">
        <v>172</v>
      </c>
      <c r="D4884" s="163">
        <v>1742.77</v>
      </c>
    </row>
    <row r="4885" spans="1:4" ht="9" customHeight="1" x14ac:dyDescent="0.3">
      <c r="A4885" s="161" t="s">
        <v>14709</v>
      </c>
      <c r="B4885" s="162" t="s">
        <v>14710</v>
      </c>
      <c r="C4885" s="161" t="s">
        <v>172</v>
      </c>
      <c r="D4885" s="163">
        <v>1590.38</v>
      </c>
    </row>
    <row r="4886" spans="1:4" ht="9" customHeight="1" x14ac:dyDescent="0.3">
      <c r="A4886" s="161" t="s">
        <v>14711</v>
      </c>
      <c r="B4886" s="162" t="s">
        <v>14712</v>
      </c>
      <c r="C4886" s="161" t="s">
        <v>172</v>
      </c>
      <c r="D4886" s="163">
        <v>1580.45</v>
      </c>
    </row>
    <row r="4887" spans="1:4" ht="9" customHeight="1" x14ac:dyDescent="0.3">
      <c r="A4887" s="161" t="s">
        <v>14713</v>
      </c>
      <c r="B4887" s="162" t="s">
        <v>14714</v>
      </c>
      <c r="C4887" s="161" t="s">
        <v>172</v>
      </c>
      <c r="D4887" s="163">
        <v>777.37</v>
      </c>
    </row>
    <row r="4888" spans="1:4" ht="9" customHeight="1" x14ac:dyDescent="0.3">
      <c r="A4888" s="161" t="s">
        <v>14715</v>
      </c>
      <c r="B4888" s="162" t="s">
        <v>14716</v>
      </c>
      <c r="C4888" s="161" t="s">
        <v>172</v>
      </c>
      <c r="D4888" s="163">
        <v>901.33</v>
      </c>
    </row>
    <row r="4889" spans="1:4" ht="9" customHeight="1" x14ac:dyDescent="0.3">
      <c r="A4889" s="161" t="s">
        <v>14717</v>
      </c>
      <c r="B4889" s="162" t="s">
        <v>14718</v>
      </c>
      <c r="C4889" s="161" t="s">
        <v>172</v>
      </c>
      <c r="D4889" s="163">
        <v>319.92</v>
      </c>
    </row>
    <row r="4890" spans="1:4" ht="9" customHeight="1" x14ac:dyDescent="0.3">
      <c r="A4890" s="161" t="s">
        <v>14719</v>
      </c>
      <c r="B4890" s="162" t="s">
        <v>14720</v>
      </c>
      <c r="C4890" s="161" t="s">
        <v>8047</v>
      </c>
      <c r="D4890" s="163">
        <v>54.99</v>
      </c>
    </row>
    <row r="4891" spans="1:4" ht="18" customHeight="1" x14ac:dyDescent="0.3">
      <c r="A4891" s="161" t="s">
        <v>14721</v>
      </c>
      <c r="B4891" s="162" t="s">
        <v>14722</v>
      </c>
      <c r="C4891" s="161" t="s">
        <v>13492</v>
      </c>
      <c r="D4891" s="163">
        <v>29.28</v>
      </c>
    </row>
    <row r="4892" spans="1:4" ht="9" customHeight="1" x14ac:dyDescent="0.3">
      <c r="A4892" s="161" t="s">
        <v>14723</v>
      </c>
      <c r="B4892" s="162" t="s">
        <v>14724</v>
      </c>
      <c r="C4892" s="161" t="s">
        <v>5571</v>
      </c>
      <c r="D4892" s="163">
        <v>17.46</v>
      </c>
    </row>
    <row r="4893" spans="1:4" ht="18" customHeight="1" x14ac:dyDescent="0.3">
      <c r="A4893" s="161" t="s">
        <v>14725</v>
      </c>
      <c r="B4893" s="162" t="s">
        <v>14726</v>
      </c>
      <c r="C4893" s="161" t="s">
        <v>5571</v>
      </c>
      <c r="D4893" s="163">
        <v>14.28</v>
      </c>
    </row>
    <row r="4894" spans="1:4" ht="9" customHeight="1" x14ac:dyDescent="0.3">
      <c r="A4894" s="161" t="s">
        <v>14727</v>
      </c>
      <c r="B4894" s="162" t="s">
        <v>14728</v>
      </c>
      <c r="C4894" s="161" t="s">
        <v>5571</v>
      </c>
      <c r="D4894" s="163">
        <v>203.74</v>
      </c>
    </row>
    <row r="4895" spans="1:4" ht="18" customHeight="1" x14ac:dyDescent="0.3">
      <c r="A4895" s="161" t="s">
        <v>14729</v>
      </c>
      <c r="B4895" s="162" t="s">
        <v>14730</v>
      </c>
      <c r="C4895" s="161" t="s">
        <v>5571</v>
      </c>
      <c r="D4895" s="163">
        <v>317.42</v>
      </c>
    </row>
    <row r="4896" spans="1:4" ht="9" customHeight="1" x14ac:dyDescent="0.3">
      <c r="A4896" s="161" t="s">
        <v>14731</v>
      </c>
      <c r="B4896" s="162" t="s">
        <v>14732</v>
      </c>
      <c r="C4896" s="161" t="s">
        <v>8047</v>
      </c>
      <c r="D4896" s="163">
        <v>4.6399999999999997</v>
      </c>
    </row>
    <row r="4897" spans="1:4" ht="9" customHeight="1" x14ac:dyDescent="0.3">
      <c r="A4897" s="161" t="s">
        <v>14733</v>
      </c>
      <c r="B4897" s="162" t="s">
        <v>14734</v>
      </c>
      <c r="C4897" s="161" t="s">
        <v>2576</v>
      </c>
      <c r="D4897" s="163">
        <v>2.3199999999999998</v>
      </c>
    </row>
    <row r="4898" spans="1:4" ht="9" customHeight="1" x14ac:dyDescent="0.3">
      <c r="A4898" s="161" t="s">
        <v>14735</v>
      </c>
      <c r="B4898" s="162" t="s">
        <v>14736</v>
      </c>
      <c r="C4898" s="161" t="s">
        <v>5571</v>
      </c>
      <c r="D4898" s="163">
        <v>5.68</v>
      </c>
    </row>
    <row r="4899" spans="1:4" ht="9" customHeight="1" x14ac:dyDescent="0.3">
      <c r="A4899" s="161" t="s">
        <v>14737</v>
      </c>
      <c r="B4899" s="162" t="s">
        <v>14738</v>
      </c>
      <c r="C4899" s="161" t="s">
        <v>5571</v>
      </c>
      <c r="D4899" s="163">
        <v>4.78</v>
      </c>
    </row>
    <row r="4900" spans="1:4" ht="9" customHeight="1" x14ac:dyDescent="0.3">
      <c r="A4900" s="161" t="s">
        <v>14739</v>
      </c>
      <c r="B4900" s="162" t="s">
        <v>14740</v>
      </c>
      <c r="C4900" s="161" t="s">
        <v>5571</v>
      </c>
      <c r="D4900" s="163">
        <v>7.58</v>
      </c>
    </row>
    <row r="4901" spans="1:4" ht="9" customHeight="1" x14ac:dyDescent="0.3">
      <c r="A4901" s="161" t="s">
        <v>14741</v>
      </c>
      <c r="B4901" s="162" t="s">
        <v>14742</v>
      </c>
      <c r="C4901" s="161" t="s">
        <v>5571</v>
      </c>
      <c r="D4901" s="163">
        <v>12.16</v>
      </c>
    </row>
    <row r="4902" spans="1:4" ht="9" customHeight="1" x14ac:dyDescent="0.3">
      <c r="A4902" s="161" t="s">
        <v>14743</v>
      </c>
      <c r="B4902" s="162" t="s">
        <v>14744</v>
      </c>
      <c r="C4902" s="161" t="s">
        <v>5571</v>
      </c>
      <c r="D4902" s="163">
        <v>405.96</v>
      </c>
    </row>
    <row r="4903" spans="1:4" ht="9" customHeight="1" x14ac:dyDescent="0.3">
      <c r="A4903" s="161" t="s">
        <v>14745</v>
      </c>
      <c r="B4903" s="162" t="s">
        <v>14746</v>
      </c>
      <c r="C4903" s="161" t="s">
        <v>5571</v>
      </c>
      <c r="D4903" s="163">
        <v>1268.74</v>
      </c>
    </row>
    <row r="4904" spans="1:4" ht="9" customHeight="1" x14ac:dyDescent="0.3">
      <c r="A4904" s="161" t="s">
        <v>14747</v>
      </c>
      <c r="B4904" s="162" t="s">
        <v>14748</v>
      </c>
      <c r="C4904" s="161" t="s">
        <v>2557</v>
      </c>
      <c r="D4904" s="163">
        <v>796.62</v>
      </c>
    </row>
    <row r="4905" spans="1:4" ht="9" customHeight="1" x14ac:dyDescent="0.3">
      <c r="A4905" s="161" t="s">
        <v>14749</v>
      </c>
      <c r="B4905" s="162" t="s">
        <v>14750</v>
      </c>
      <c r="C4905" s="161" t="s">
        <v>2557</v>
      </c>
      <c r="D4905" s="163">
        <v>1983.85</v>
      </c>
    </row>
    <row r="4906" spans="1:4" ht="9" customHeight="1" x14ac:dyDescent="0.3">
      <c r="A4906" s="161" t="s">
        <v>14751</v>
      </c>
      <c r="B4906" s="162" t="s">
        <v>14752</v>
      </c>
      <c r="C4906" s="161" t="s">
        <v>2557</v>
      </c>
      <c r="D4906" s="163">
        <v>4761.25</v>
      </c>
    </row>
    <row r="4907" spans="1:4" ht="9" customHeight="1" x14ac:dyDescent="0.3">
      <c r="A4907" s="161" t="s">
        <v>23892</v>
      </c>
      <c r="B4907" s="162" t="s">
        <v>23893</v>
      </c>
      <c r="C4907" s="161" t="s">
        <v>2557</v>
      </c>
      <c r="D4907" s="163">
        <v>654.02</v>
      </c>
    </row>
    <row r="4908" spans="1:4" ht="9" customHeight="1" x14ac:dyDescent="0.3">
      <c r="A4908" s="161" t="s">
        <v>14753</v>
      </c>
      <c r="B4908" s="162" t="s">
        <v>23894</v>
      </c>
      <c r="C4908" s="161" t="s">
        <v>2557</v>
      </c>
      <c r="D4908" s="163">
        <v>407.65</v>
      </c>
    </row>
    <row r="4909" spans="1:4" ht="9" customHeight="1" x14ac:dyDescent="0.3">
      <c r="A4909" s="161" t="s">
        <v>14754</v>
      </c>
      <c r="B4909" s="162" t="s">
        <v>14755</v>
      </c>
      <c r="C4909" s="161" t="s">
        <v>2576</v>
      </c>
      <c r="D4909" s="163">
        <v>2.0499999999999998</v>
      </c>
    </row>
    <row r="4910" spans="1:4" ht="9" customHeight="1" x14ac:dyDescent="0.3">
      <c r="A4910" s="161" t="s">
        <v>14756</v>
      </c>
      <c r="B4910" s="162" t="s">
        <v>14757</v>
      </c>
      <c r="C4910" s="161" t="s">
        <v>2629</v>
      </c>
      <c r="D4910" s="163">
        <v>76.47</v>
      </c>
    </row>
    <row r="4911" spans="1:4" ht="9" customHeight="1" x14ac:dyDescent="0.3">
      <c r="A4911" s="161" t="s">
        <v>14758</v>
      </c>
      <c r="B4911" s="162" t="s">
        <v>14759</v>
      </c>
      <c r="C4911" s="161" t="s">
        <v>5571</v>
      </c>
      <c r="D4911" s="163">
        <v>59.11</v>
      </c>
    </row>
    <row r="4912" spans="1:4" ht="9" customHeight="1" x14ac:dyDescent="0.3">
      <c r="A4912" s="161" t="s">
        <v>14760</v>
      </c>
      <c r="B4912" s="162" t="s">
        <v>14761</v>
      </c>
      <c r="C4912" s="161" t="s">
        <v>5571</v>
      </c>
      <c r="D4912" s="163">
        <v>42.41</v>
      </c>
    </row>
    <row r="4913" spans="1:4" ht="9" customHeight="1" x14ac:dyDescent="0.3">
      <c r="A4913" s="161" t="s">
        <v>14762</v>
      </c>
      <c r="B4913" s="162" t="s">
        <v>14763</v>
      </c>
      <c r="C4913" s="161" t="s">
        <v>5571</v>
      </c>
      <c r="D4913" s="163">
        <v>4.82</v>
      </c>
    </row>
    <row r="4914" spans="1:4" ht="9" customHeight="1" x14ac:dyDescent="0.3">
      <c r="A4914" s="161" t="s">
        <v>14764</v>
      </c>
      <c r="B4914" s="162" t="s">
        <v>14765</v>
      </c>
      <c r="C4914" s="161" t="s">
        <v>172</v>
      </c>
      <c r="D4914" s="163">
        <v>30.97</v>
      </c>
    </row>
    <row r="4915" spans="1:4" ht="9" customHeight="1" x14ac:dyDescent="0.3">
      <c r="A4915" s="161" t="s">
        <v>14766</v>
      </c>
      <c r="B4915" s="162" t="s">
        <v>14767</v>
      </c>
      <c r="C4915" s="161" t="s">
        <v>172</v>
      </c>
      <c r="D4915" s="163">
        <v>30.26</v>
      </c>
    </row>
    <row r="4916" spans="1:4" ht="18" customHeight="1" x14ac:dyDescent="0.3">
      <c r="A4916" s="161" t="s">
        <v>14768</v>
      </c>
      <c r="B4916" s="162" t="s">
        <v>14769</v>
      </c>
      <c r="C4916" s="161" t="s">
        <v>172</v>
      </c>
      <c r="D4916" s="163">
        <v>5569.05</v>
      </c>
    </row>
    <row r="4917" spans="1:4" ht="9" customHeight="1" x14ac:dyDescent="0.3">
      <c r="A4917" s="161" t="s">
        <v>14770</v>
      </c>
      <c r="B4917" s="162" t="s">
        <v>14771</v>
      </c>
      <c r="C4917" s="161" t="s">
        <v>172</v>
      </c>
      <c r="D4917" s="163">
        <v>5449.09</v>
      </c>
    </row>
    <row r="4918" spans="1:4" ht="9" customHeight="1" x14ac:dyDescent="0.3">
      <c r="A4918" s="161" t="s">
        <v>14772</v>
      </c>
      <c r="B4918" s="162" t="s">
        <v>14773</v>
      </c>
      <c r="C4918" s="161" t="s">
        <v>5571</v>
      </c>
      <c r="D4918" s="163">
        <v>436.6</v>
      </c>
    </row>
    <row r="4919" spans="1:4" ht="9" customHeight="1" x14ac:dyDescent="0.3">
      <c r="A4919" s="161" t="s">
        <v>14774</v>
      </c>
      <c r="B4919" s="162" t="s">
        <v>14775</v>
      </c>
      <c r="C4919" s="161" t="s">
        <v>5571</v>
      </c>
      <c r="D4919" s="163">
        <v>392.31</v>
      </c>
    </row>
    <row r="4920" spans="1:4" ht="9" customHeight="1" x14ac:dyDescent="0.3">
      <c r="A4920" s="161" t="s">
        <v>14776</v>
      </c>
      <c r="B4920" s="162" t="s">
        <v>14777</v>
      </c>
      <c r="C4920" s="161" t="s">
        <v>172</v>
      </c>
      <c r="D4920" s="163">
        <v>552.09</v>
      </c>
    </row>
    <row r="4921" spans="1:4" ht="9" customHeight="1" x14ac:dyDescent="0.3">
      <c r="A4921" s="161" t="s">
        <v>14778</v>
      </c>
      <c r="B4921" s="162" t="s">
        <v>14779</v>
      </c>
      <c r="C4921" s="161" t="s">
        <v>8047</v>
      </c>
      <c r="D4921" s="163">
        <v>11.17</v>
      </c>
    </row>
    <row r="4922" spans="1:4" ht="9" customHeight="1" x14ac:dyDescent="0.3">
      <c r="A4922" s="161" t="s">
        <v>14780</v>
      </c>
      <c r="B4922" s="162" t="s">
        <v>14781</v>
      </c>
      <c r="C4922" s="161" t="s">
        <v>2576</v>
      </c>
      <c r="D4922" s="163">
        <v>189.39</v>
      </c>
    </row>
    <row r="4923" spans="1:4" ht="18" customHeight="1" x14ac:dyDescent="0.3">
      <c r="A4923" s="161" t="s">
        <v>14782</v>
      </c>
      <c r="B4923" s="162" t="s">
        <v>14783</v>
      </c>
      <c r="C4923" s="161" t="s">
        <v>5571</v>
      </c>
      <c r="D4923" s="163">
        <v>31.43</v>
      </c>
    </row>
    <row r="4924" spans="1:4" ht="9" customHeight="1" x14ac:dyDescent="0.3">
      <c r="A4924" s="161" t="s">
        <v>14784</v>
      </c>
      <c r="B4924" s="162" t="s">
        <v>14785</v>
      </c>
      <c r="C4924" s="161" t="s">
        <v>14786</v>
      </c>
      <c r="D4924" s="163">
        <v>1.1299999999999999</v>
      </c>
    </row>
    <row r="4925" spans="1:4" ht="9" customHeight="1" x14ac:dyDescent="0.3">
      <c r="A4925" s="161" t="s">
        <v>14787</v>
      </c>
      <c r="B4925" s="162" t="s">
        <v>14788</v>
      </c>
      <c r="C4925" s="161" t="s">
        <v>172</v>
      </c>
      <c r="D4925" s="163">
        <v>19.329999999999998</v>
      </c>
    </row>
    <row r="4926" spans="1:4" ht="9" customHeight="1" x14ac:dyDescent="0.3">
      <c r="A4926" s="161" t="s">
        <v>14789</v>
      </c>
      <c r="B4926" s="162" t="s">
        <v>14790</v>
      </c>
      <c r="C4926" s="161" t="s">
        <v>172</v>
      </c>
      <c r="D4926" s="163">
        <v>18.059999999999999</v>
      </c>
    </row>
    <row r="4927" spans="1:4" ht="9" customHeight="1" x14ac:dyDescent="0.3">
      <c r="A4927" s="161" t="s">
        <v>14791</v>
      </c>
      <c r="B4927" s="162" t="s">
        <v>14792</v>
      </c>
      <c r="C4927" s="161" t="s">
        <v>172</v>
      </c>
      <c r="D4927" s="163">
        <v>309.38</v>
      </c>
    </row>
    <row r="4928" spans="1:4" ht="9" customHeight="1" x14ac:dyDescent="0.3">
      <c r="A4928" s="161" t="s">
        <v>14793</v>
      </c>
      <c r="B4928" s="162" t="s">
        <v>14794</v>
      </c>
      <c r="C4928" s="161" t="s">
        <v>14786</v>
      </c>
      <c r="D4928" s="163">
        <v>3.62</v>
      </c>
    </row>
    <row r="4929" spans="1:4" ht="9" customHeight="1" x14ac:dyDescent="0.3">
      <c r="A4929" s="161" t="s">
        <v>14795</v>
      </c>
      <c r="B4929" s="162" t="s">
        <v>14796</v>
      </c>
      <c r="C4929" s="161" t="s">
        <v>2576</v>
      </c>
      <c r="D4929" s="163">
        <v>265.41000000000003</v>
      </c>
    </row>
    <row r="4930" spans="1:4" ht="9" customHeight="1" x14ac:dyDescent="0.3">
      <c r="A4930" s="161" t="s">
        <v>14797</v>
      </c>
      <c r="B4930" s="162" t="s">
        <v>14798</v>
      </c>
      <c r="C4930" s="161" t="s">
        <v>14799</v>
      </c>
      <c r="D4930" s="163">
        <v>3.17</v>
      </c>
    </row>
    <row r="4931" spans="1:4" ht="18" customHeight="1" x14ac:dyDescent="0.3">
      <c r="A4931" s="161" t="s">
        <v>14800</v>
      </c>
      <c r="B4931" s="162" t="s">
        <v>14801</v>
      </c>
      <c r="C4931" s="161" t="s">
        <v>172</v>
      </c>
      <c r="D4931" s="163">
        <v>507.43</v>
      </c>
    </row>
    <row r="4932" spans="1:4" ht="9" customHeight="1" x14ac:dyDescent="0.3">
      <c r="A4932" s="161" t="s">
        <v>14802</v>
      </c>
      <c r="B4932" s="162" t="s">
        <v>14803</v>
      </c>
      <c r="C4932" s="161" t="s">
        <v>14786</v>
      </c>
      <c r="D4932" s="163">
        <v>5.3</v>
      </c>
    </row>
    <row r="4933" spans="1:4" ht="9" customHeight="1" x14ac:dyDescent="0.3">
      <c r="A4933" s="161" t="s">
        <v>14804</v>
      </c>
      <c r="B4933" s="162" t="s">
        <v>14805</v>
      </c>
      <c r="C4933" s="161" t="s">
        <v>172</v>
      </c>
      <c r="D4933" s="163">
        <v>727.24</v>
      </c>
    </row>
    <row r="4934" spans="1:4" ht="9" customHeight="1" x14ac:dyDescent="0.3">
      <c r="A4934" s="161" t="s">
        <v>14806</v>
      </c>
      <c r="B4934" s="162" t="s">
        <v>14807</v>
      </c>
      <c r="C4934" s="161" t="s">
        <v>14786</v>
      </c>
      <c r="D4934" s="163">
        <v>7.4</v>
      </c>
    </row>
    <row r="4935" spans="1:4" ht="18" customHeight="1" x14ac:dyDescent="0.3">
      <c r="A4935" s="161" t="s">
        <v>14808</v>
      </c>
      <c r="B4935" s="162" t="s">
        <v>14809</v>
      </c>
      <c r="C4935" s="161" t="s">
        <v>14799</v>
      </c>
      <c r="D4935" s="163">
        <v>1.02</v>
      </c>
    </row>
    <row r="4936" spans="1:4" ht="9" customHeight="1" x14ac:dyDescent="0.3">
      <c r="A4936" s="161" t="s">
        <v>14810</v>
      </c>
      <c r="B4936" s="162" t="s">
        <v>14811</v>
      </c>
      <c r="C4936" s="161" t="s">
        <v>14786</v>
      </c>
      <c r="D4936" s="163">
        <v>10.44</v>
      </c>
    </row>
    <row r="4937" spans="1:4" ht="18" customHeight="1" x14ac:dyDescent="0.3">
      <c r="A4937" s="161" t="s">
        <v>14812</v>
      </c>
      <c r="B4937" s="162" t="s">
        <v>14813</v>
      </c>
      <c r="C4937" s="161" t="s">
        <v>14786</v>
      </c>
      <c r="D4937" s="163">
        <v>6.82</v>
      </c>
    </row>
    <row r="4938" spans="1:4" ht="9" customHeight="1" x14ac:dyDescent="0.3">
      <c r="A4938" s="161" t="s">
        <v>14814</v>
      </c>
      <c r="B4938" s="162" t="s">
        <v>14815</v>
      </c>
      <c r="C4938" s="161" t="s">
        <v>172</v>
      </c>
      <c r="D4938" s="163">
        <v>229.31</v>
      </c>
    </row>
    <row r="4939" spans="1:4" ht="18" customHeight="1" x14ac:dyDescent="0.3">
      <c r="A4939" s="161" t="s">
        <v>14816</v>
      </c>
      <c r="B4939" s="162" t="s">
        <v>14817</v>
      </c>
      <c r="C4939" s="161" t="s">
        <v>14786</v>
      </c>
      <c r="D4939" s="163">
        <v>0.85</v>
      </c>
    </row>
    <row r="4940" spans="1:4" ht="9" customHeight="1" x14ac:dyDescent="0.3">
      <c r="A4940" s="161" t="s">
        <v>14818</v>
      </c>
      <c r="B4940" s="162" t="s">
        <v>14819</v>
      </c>
      <c r="C4940" s="161" t="s">
        <v>14786</v>
      </c>
      <c r="D4940" s="163">
        <v>1.79</v>
      </c>
    </row>
    <row r="4941" spans="1:4" ht="18" customHeight="1" x14ac:dyDescent="0.3">
      <c r="A4941" s="161" t="s">
        <v>14820</v>
      </c>
      <c r="B4941" s="162" t="s">
        <v>14821</v>
      </c>
      <c r="C4941" s="161" t="s">
        <v>14786</v>
      </c>
      <c r="D4941" s="163">
        <v>4.5999999999999996</v>
      </c>
    </row>
    <row r="4942" spans="1:4" ht="18" customHeight="1" x14ac:dyDescent="0.3">
      <c r="A4942" s="161" t="s">
        <v>14822</v>
      </c>
      <c r="B4942" s="162" t="s">
        <v>14823</v>
      </c>
      <c r="C4942" s="161" t="s">
        <v>172</v>
      </c>
      <c r="D4942" s="163">
        <v>168.21</v>
      </c>
    </row>
    <row r="4943" spans="1:4" ht="18" customHeight="1" x14ac:dyDescent="0.3">
      <c r="A4943" s="161" t="s">
        <v>14824</v>
      </c>
      <c r="B4943" s="162" t="s">
        <v>14825</v>
      </c>
      <c r="C4943" s="161" t="s">
        <v>14786</v>
      </c>
      <c r="D4943" s="163">
        <v>0.9</v>
      </c>
    </row>
    <row r="4944" spans="1:4" ht="18" customHeight="1" x14ac:dyDescent="0.3">
      <c r="A4944" s="161" t="s">
        <v>14826</v>
      </c>
      <c r="B4944" s="162" t="s">
        <v>14827</v>
      </c>
      <c r="C4944" s="161" t="s">
        <v>8047</v>
      </c>
      <c r="D4944" s="163">
        <v>289.16000000000003</v>
      </c>
    </row>
    <row r="4945" spans="1:4" ht="9" customHeight="1" x14ac:dyDescent="0.3">
      <c r="A4945" s="161" t="s">
        <v>14828</v>
      </c>
      <c r="B4945" s="162" t="s">
        <v>14829</v>
      </c>
      <c r="C4945" s="161" t="s">
        <v>14830</v>
      </c>
      <c r="D4945" s="163">
        <v>7.43</v>
      </c>
    </row>
    <row r="4946" spans="1:4" ht="18" customHeight="1" x14ac:dyDescent="0.3">
      <c r="A4946" s="161" t="s">
        <v>14831</v>
      </c>
      <c r="B4946" s="162" t="s">
        <v>14832</v>
      </c>
      <c r="C4946" s="161" t="s">
        <v>8047</v>
      </c>
      <c r="D4946" s="163">
        <v>34</v>
      </c>
    </row>
    <row r="4947" spans="1:4" ht="18" customHeight="1" x14ac:dyDescent="0.3">
      <c r="A4947" s="161" t="s">
        <v>14833</v>
      </c>
      <c r="B4947" s="162" t="s">
        <v>14834</v>
      </c>
      <c r="C4947" s="161" t="s">
        <v>14830</v>
      </c>
      <c r="D4947" s="163">
        <v>0.68</v>
      </c>
    </row>
    <row r="4948" spans="1:4" ht="18" customHeight="1" x14ac:dyDescent="0.3">
      <c r="A4948" s="161" t="s">
        <v>14835</v>
      </c>
      <c r="B4948" s="162" t="s">
        <v>14836</v>
      </c>
      <c r="C4948" s="161" t="s">
        <v>8047</v>
      </c>
      <c r="D4948" s="163">
        <v>63.09</v>
      </c>
    </row>
    <row r="4949" spans="1:4" ht="9" customHeight="1" x14ac:dyDescent="0.3">
      <c r="A4949" s="161" t="s">
        <v>14837</v>
      </c>
      <c r="B4949" s="162" t="s">
        <v>14838</v>
      </c>
      <c r="C4949" s="161" t="s">
        <v>14830</v>
      </c>
      <c r="D4949" s="163">
        <v>0.78</v>
      </c>
    </row>
    <row r="4950" spans="1:4" ht="9" customHeight="1" x14ac:dyDescent="0.3">
      <c r="A4950" s="161" t="s">
        <v>14839</v>
      </c>
      <c r="B4950" s="162" t="s">
        <v>14840</v>
      </c>
      <c r="C4950" s="161" t="s">
        <v>172</v>
      </c>
      <c r="D4950" s="163">
        <v>16.41</v>
      </c>
    </row>
    <row r="4951" spans="1:4" ht="9" customHeight="1" x14ac:dyDescent="0.3">
      <c r="A4951" s="161" t="s">
        <v>14841</v>
      </c>
      <c r="B4951" s="162" t="s">
        <v>14842</v>
      </c>
      <c r="C4951" s="161" t="s">
        <v>172</v>
      </c>
      <c r="D4951" s="163">
        <v>15.7</v>
      </c>
    </row>
    <row r="4952" spans="1:4" ht="18" customHeight="1" x14ac:dyDescent="0.3">
      <c r="A4952" s="161" t="s">
        <v>14843</v>
      </c>
      <c r="B4952" s="162" t="s">
        <v>14844</v>
      </c>
      <c r="C4952" s="161" t="s">
        <v>2576</v>
      </c>
      <c r="D4952" s="163">
        <v>0.11</v>
      </c>
    </row>
    <row r="4953" spans="1:4" ht="9" customHeight="1" x14ac:dyDescent="0.3">
      <c r="A4953" s="161" t="s">
        <v>14845</v>
      </c>
      <c r="B4953" s="162" t="s">
        <v>14846</v>
      </c>
      <c r="C4953" s="161" t="s">
        <v>8047</v>
      </c>
      <c r="D4953" s="163">
        <v>294.22000000000003</v>
      </c>
    </row>
    <row r="4954" spans="1:4" ht="18" customHeight="1" x14ac:dyDescent="0.3">
      <c r="A4954" s="161" t="s">
        <v>14847</v>
      </c>
      <c r="B4954" s="162" t="s">
        <v>14848</v>
      </c>
      <c r="C4954" s="161" t="s">
        <v>14786</v>
      </c>
      <c r="D4954" s="163">
        <v>0.94</v>
      </c>
    </row>
    <row r="4955" spans="1:4" ht="9" customHeight="1" x14ac:dyDescent="0.3">
      <c r="A4955" s="161" t="s">
        <v>14849</v>
      </c>
      <c r="B4955" s="162" t="s">
        <v>14850</v>
      </c>
      <c r="C4955" s="161" t="s">
        <v>8047</v>
      </c>
      <c r="D4955" s="163">
        <v>29.24</v>
      </c>
    </row>
    <row r="4956" spans="1:4" ht="18" customHeight="1" x14ac:dyDescent="0.3">
      <c r="A4956" s="161" t="s">
        <v>14851</v>
      </c>
      <c r="B4956" s="162" t="s">
        <v>14852</v>
      </c>
      <c r="C4956" s="161" t="s">
        <v>8047</v>
      </c>
      <c r="D4956" s="163">
        <v>41.31</v>
      </c>
    </row>
    <row r="4957" spans="1:4" ht="9" customHeight="1" x14ac:dyDescent="0.3">
      <c r="A4957" s="161" t="s">
        <v>14853</v>
      </c>
      <c r="B4957" s="162" t="s">
        <v>14854</v>
      </c>
      <c r="C4957" s="161" t="s">
        <v>8047</v>
      </c>
      <c r="D4957" s="163">
        <v>13.24</v>
      </c>
    </row>
    <row r="4958" spans="1:4" ht="9" customHeight="1" x14ac:dyDescent="0.3">
      <c r="A4958" s="161" t="s">
        <v>14855</v>
      </c>
      <c r="B4958" s="162" t="s">
        <v>14856</v>
      </c>
      <c r="C4958" s="161" t="s">
        <v>8047</v>
      </c>
      <c r="D4958" s="163">
        <v>15.88</v>
      </c>
    </row>
    <row r="4959" spans="1:4" ht="9" customHeight="1" x14ac:dyDescent="0.3">
      <c r="A4959" s="161" t="s">
        <v>14857</v>
      </c>
      <c r="B4959" s="162" t="s">
        <v>14858</v>
      </c>
      <c r="C4959" s="161" t="s">
        <v>8047</v>
      </c>
      <c r="D4959" s="163">
        <v>18.559999999999999</v>
      </c>
    </row>
    <row r="4960" spans="1:4" ht="9" customHeight="1" x14ac:dyDescent="0.3">
      <c r="A4960" s="161" t="s">
        <v>14859</v>
      </c>
      <c r="B4960" s="162" t="s">
        <v>14860</v>
      </c>
      <c r="C4960" s="161" t="s">
        <v>11342</v>
      </c>
      <c r="D4960" s="163">
        <v>23.18</v>
      </c>
    </row>
    <row r="4961" spans="1:4" ht="18" customHeight="1" x14ac:dyDescent="0.3">
      <c r="A4961" s="161" t="s">
        <v>14861</v>
      </c>
      <c r="B4961" s="162" t="s">
        <v>14862</v>
      </c>
      <c r="C4961" s="161" t="s">
        <v>11342</v>
      </c>
      <c r="D4961" s="163">
        <v>5.3</v>
      </c>
    </row>
    <row r="4962" spans="1:4" ht="9" customHeight="1" x14ac:dyDescent="0.3">
      <c r="A4962" s="161" t="s">
        <v>14863</v>
      </c>
      <c r="B4962" s="162" t="s">
        <v>14864</v>
      </c>
      <c r="C4962" s="161" t="s">
        <v>11342</v>
      </c>
      <c r="D4962" s="163">
        <v>75</v>
      </c>
    </row>
    <row r="4963" spans="1:4" ht="9" customHeight="1" x14ac:dyDescent="0.3">
      <c r="A4963" s="161" t="s">
        <v>14865</v>
      </c>
      <c r="B4963" s="162" t="s">
        <v>14866</v>
      </c>
      <c r="C4963" s="161" t="s">
        <v>11342</v>
      </c>
      <c r="D4963" s="163">
        <v>22.26</v>
      </c>
    </row>
    <row r="4964" spans="1:4" ht="9" customHeight="1" x14ac:dyDescent="0.3">
      <c r="A4964" s="161" t="s">
        <v>14867</v>
      </c>
      <c r="B4964" s="162" t="s">
        <v>14868</v>
      </c>
      <c r="C4964" s="161" t="s">
        <v>8047</v>
      </c>
      <c r="D4964" s="163">
        <v>110.34</v>
      </c>
    </row>
    <row r="4965" spans="1:4" ht="9" customHeight="1" x14ac:dyDescent="0.3">
      <c r="A4965" s="161" t="s">
        <v>14869</v>
      </c>
      <c r="B4965" s="162" t="s">
        <v>14870</v>
      </c>
      <c r="C4965" s="161" t="s">
        <v>8047</v>
      </c>
      <c r="D4965" s="163">
        <v>194.79</v>
      </c>
    </row>
    <row r="4966" spans="1:4" ht="9" customHeight="1" x14ac:dyDescent="0.3">
      <c r="A4966" s="161" t="s">
        <v>14871</v>
      </c>
      <c r="B4966" s="162" t="s">
        <v>14872</v>
      </c>
      <c r="C4966" s="161" t="s">
        <v>8047</v>
      </c>
      <c r="D4966" s="163">
        <v>110.34</v>
      </c>
    </row>
    <row r="4967" spans="1:4" ht="9" customHeight="1" x14ac:dyDescent="0.3">
      <c r="A4967" s="161" t="s">
        <v>14873</v>
      </c>
      <c r="B4967" s="162" t="s">
        <v>14874</v>
      </c>
      <c r="C4967" s="161" t="s">
        <v>8047</v>
      </c>
      <c r="D4967" s="163">
        <v>202.13</v>
      </c>
    </row>
    <row r="4968" spans="1:4" ht="9" customHeight="1" x14ac:dyDescent="0.3">
      <c r="A4968" s="161" t="s">
        <v>14875</v>
      </c>
      <c r="B4968" s="162" t="s">
        <v>14876</v>
      </c>
      <c r="C4968" s="161" t="s">
        <v>8047</v>
      </c>
      <c r="D4968" s="163">
        <v>67.25</v>
      </c>
    </row>
    <row r="4969" spans="1:4" ht="9" customHeight="1" x14ac:dyDescent="0.3">
      <c r="A4969" s="161" t="s">
        <v>14877</v>
      </c>
      <c r="B4969" s="162" t="s">
        <v>14878</v>
      </c>
      <c r="C4969" s="161" t="s">
        <v>8047</v>
      </c>
      <c r="D4969" s="163">
        <v>132.43</v>
      </c>
    </row>
    <row r="4970" spans="1:4" ht="9" customHeight="1" x14ac:dyDescent="0.3">
      <c r="A4970" s="161" t="s">
        <v>14879</v>
      </c>
      <c r="B4970" s="162" t="s">
        <v>14880</v>
      </c>
      <c r="C4970" s="161" t="s">
        <v>8047</v>
      </c>
      <c r="D4970" s="163">
        <v>159.12</v>
      </c>
    </row>
    <row r="4971" spans="1:4" ht="9" customHeight="1" x14ac:dyDescent="0.3">
      <c r="A4971" s="161" t="s">
        <v>14881</v>
      </c>
      <c r="B4971" s="162" t="s">
        <v>14882</v>
      </c>
      <c r="C4971" s="161" t="s">
        <v>8047</v>
      </c>
      <c r="D4971" s="163">
        <v>142.66999999999999</v>
      </c>
    </row>
    <row r="4972" spans="1:4" ht="9" customHeight="1" x14ac:dyDescent="0.3">
      <c r="A4972" s="161" t="s">
        <v>14883</v>
      </c>
      <c r="B4972" s="162" t="s">
        <v>14884</v>
      </c>
      <c r="C4972" s="161" t="s">
        <v>8047</v>
      </c>
      <c r="D4972" s="163">
        <v>91.68</v>
      </c>
    </row>
    <row r="4973" spans="1:4" ht="9" customHeight="1" x14ac:dyDescent="0.3">
      <c r="A4973" s="161" t="s">
        <v>14885</v>
      </c>
      <c r="B4973" s="162" t="s">
        <v>14886</v>
      </c>
      <c r="C4973" s="161" t="s">
        <v>8047</v>
      </c>
      <c r="D4973" s="163">
        <v>78.33</v>
      </c>
    </row>
    <row r="4974" spans="1:4" ht="9" customHeight="1" x14ac:dyDescent="0.3">
      <c r="A4974" s="161" t="s">
        <v>14887</v>
      </c>
      <c r="B4974" s="162" t="s">
        <v>14888</v>
      </c>
      <c r="C4974" s="161" t="s">
        <v>8047</v>
      </c>
      <c r="D4974" s="163">
        <v>76.900000000000006</v>
      </c>
    </row>
    <row r="4975" spans="1:4" ht="9" customHeight="1" x14ac:dyDescent="0.3">
      <c r="A4975" s="161" t="s">
        <v>14889</v>
      </c>
      <c r="B4975" s="162" t="s">
        <v>14890</v>
      </c>
      <c r="C4975" s="161" t="s">
        <v>8047</v>
      </c>
      <c r="D4975" s="163">
        <v>47.77</v>
      </c>
    </row>
    <row r="4976" spans="1:4" ht="9" customHeight="1" x14ac:dyDescent="0.3">
      <c r="A4976" s="161" t="s">
        <v>14891</v>
      </c>
      <c r="B4976" s="162" t="s">
        <v>14892</v>
      </c>
      <c r="C4976" s="161" t="s">
        <v>8047</v>
      </c>
      <c r="D4976" s="163">
        <v>29.53</v>
      </c>
    </row>
    <row r="4977" spans="1:4" ht="9" customHeight="1" x14ac:dyDescent="0.3">
      <c r="A4977" s="161" t="s">
        <v>14893</v>
      </c>
      <c r="B4977" s="162" t="s">
        <v>14894</v>
      </c>
      <c r="C4977" s="161" t="s">
        <v>8047</v>
      </c>
      <c r="D4977" s="163">
        <v>41.64</v>
      </c>
    </row>
    <row r="4978" spans="1:4" ht="9" customHeight="1" x14ac:dyDescent="0.3">
      <c r="A4978" s="161" t="s">
        <v>14895</v>
      </c>
      <c r="B4978" s="162" t="s">
        <v>14896</v>
      </c>
      <c r="C4978" s="161" t="s">
        <v>8047</v>
      </c>
      <c r="D4978" s="163">
        <v>13.51</v>
      </c>
    </row>
    <row r="4979" spans="1:4" ht="9" customHeight="1" x14ac:dyDescent="0.3">
      <c r="A4979" s="161" t="s">
        <v>14897</v>
      </c>
      <c r="B4979" s="162" t="s">
        <v>14898</v>
      </c>
      <c r="C4979" s="161" t="s">
        <v>8047</v>
      </c>
      <c r="D4979" s="163">
        <v>16.170000000000002</v>
      </c>
    </row>
    <row r="4980" spans="1:4" ht="9" customHeight="1" x14ac:dyDescent="0.3">
      <c r="A4980" s="161" t="s">
        <v>14899</v>
      </c>
      <c r="B4980" s="162" t="s">
        <v>14900</v>
      </c>
      <c r="C4980" s="161" t="s">
        <v>8047</v>
      </c>
      <c r="D4980" s="163">
        <v>18.87</v>
      </c>
    </row>
    <row r="4981" spans="1:4" ht="9" customHeight="1" x14ac:dyDescent="0.3">
      <c r="A4981" s="161" t="s">
        <v>14901</v>
      </c>
      <c r="B4981" s="162" t="s">
        <v>14902</v>
      </c>
      <c r="C4981" s="161" t="s">
        <v>8047</v>
      </c>
      <c r="D4981" s="163">
        <v>57.51</v>
      </c>
    </row>
    <row r="4982" spans="1:4" ht="9" customHeight="1" x14ac:dyDescent="0.3">
      <c r="A4982" s="161" t="s">
        <v>14903</v>
      </c>
      <c r="B4982" s="162" t="s">
        <v>14904</v>
      </c>
      <c r="C4982" s="161" t="s">
        <v>8047</v>
      </c>
      <c r="D4982" s="163">
        <v>92.16</v>
      </c>
    </row>
    <row r="4983" spans="1:4" ht="9" customHeight="1" x14ac:dyDescent="0.3">
      <c r="A4983" s="161" t="s">
        <v>14905</v>
      </c>
      <c r="B4983" s="162" t="s">
        <v>14906</v>
      </c>
      <c r="C4983" s="161" t="s">
        <v>8047</v>
      </c>
      <c r="D4983" s="163">
        <v>43</v>
      </c>
    </row>
    <row r="4984" spans="1:4" ht="9" customHeight="1" x14ac:dyDescent="0.3">
      <c r="A4984" s="161" t="s">
        <v>14907</v>
      </c>
      <c r="B4984" s="162" t="s">
        <v>14908</v>
      </c>
      <c r="C4984" s="161" t="s">
        <v>8047</v>
      </c>
      <c r="D4984" s="163">
        <v>54.61</v>
      </c>
    </row>
    <row r="4985" spans="1:4" ht="9" customHeight="1" x14ac:dyDescent="0.3">
      <c r="A4985" s="161" t="s">
        <v>14909</v>
      </c>
      <c r="B4985" s="162" t="s">
        <v>14910</v>
      </c>
      <c r="C4985" s="161" t="s">
        <v>8047</v>
      </c>
      <c r="D4985" s="163">
        <v>27.19</v>
      </c>
    </row>
    <row r="4986" spans="1:4" ht="9" customHeight="1" x14ac:dyDescent="0.3">
      <c r="A4986" s="161" t="s">
        <v>14911</v>
      </c>
      <c r="B4986" s="162" t="s">
        <v>14912</v>
      </c>
      <c r="C4986" s="161" t="s">
        <v>8047</v>
      </c>
      <c r="D4986" s="163">
        <v>29.65</v>
      </c>
    </row>
    <row r="4987" spans="1:4" ht="9" customHeight="1" x14ac:dyDescent="0.3">
      <c r="A4987" s="161" t="s">
        <v>14913</v>
      </c>
      <c r="B4987" s="162" t="s">
        <v>14914</v>
      </c>
      <c r="C4987" s="161" t="s">
        <v>8047</v>
      </c>
      <c r="D4987" s="163">
        <v>32.119999999999997</v>
      </c>
    </row>
    <row r="4988" spans="1:4" ht="9" customHeight="1" x14ac:dyDescent="0.3">
      <c r="A4988" s="161" t="s">
        <v>14915</v>
      </c>
      <c r="B4988" s="162" t="s">
        <v>14916</v>
      </c>
      <c r="C4988" s="161" t="s">
        <v>8047</v>
      </c>
      <c r="D4988" s="163">
        <v>14.98</v>
      </c>
    </row>
    <row r="4989" spans="1:4" ht="9" customHeight="1" x14ac:dyDescent="0.3">
      <c r="A4989" s="161" t="s">
        <v>14917</v>
      </c>
      <c r="B4989" s="162" t="s">
        <v>14918</v>
      </c>
      <c r="C4989" s="161" t="s">
        <v>172</v>
      </c>
      <c r="D4989" s="163">
        <v>251.49</v>
      </c>
    </row>
    <row r="4990" spans="1:4" ht="9" customHeight="1" x14ac:dyDescent="0.3">
      <c r="A4990" s="161" t="s">
        <v>14919</v>
      </c>
      <c r="B4990" s="162" t="s">
        <v>14920</v>
      </c>
      <c r="C4990" s="161" t="s">
        <v>172</v>
      </c>
      <c r="D4990" s="163">
        <v>428.94</v>
      </c>
    </row>
    <row r="4991" spans="1:4" ht="9" customHeight="1" x14ac:dyDescent="0.3">
      <c r="A4991" s="161" t="s">
        <v>14921</v>
      </c>
      <c r="B4991" s="162" t="s">
        <v>14922</v>
      </c>
      <c r="C4991" s="161" t="s">
        <v>172</v>
      </c>
      <c r="D4991" s="163">
        <v>600.13</v>
      </c>
    </row>
    <row r="4992" spans="1:4" ht="9" customHeight="1" x14ac:dyDescent="0.3">
      <c r="A4992" s="161" t="s">
        <v>14923</v>
      </c>
      <c r="B4992" s="162" t="s">
        <v>14924</v>
      </c>
      <c r="C4992" s="161" t="s">
        <v>172</v>
      </c>
      <c r="D4992" s="163">
        <v>977.25</v>
      </c>
    </row>
    <row r="4993" spans="1:4" ht="9" customHeight="1" x14ac:dyDescent="0.3">
      <c r="A4993" s="161" t="s">
        <v>14925</v>
      </c>
      <c r="B4993" s="162" t="s">
        <v>14926</v>
      </c>
      <c r="C4993" s="161" t="s">
        <v>172</v>
      </c>
      <c r="D4993" s="163">
        <v>238.42</v>
      </c>
    </row>
    <row r="4994" spans="1:4" ht="9" customHeight="1" x14ac:dyDescent="0.3">
      <c r="A4994" s="161" t="s">
        <v>14927</v>
      </c>
      <c r="B4994" s="162" t="s">
        <v>14928</v>
      </c>
      <c r="C4994" s="161" t="s">
        <v>172</v>
      </c>
      <c r="D4994" s="163">
        <v>404.04</v>
      </c>
    </row>
    <row r="4995" spans="1:4" ht="9" customHeight="1" x14ac:dyDescent="0.3">
      <c r="A4995" s="161" t="s">
        <v>14929</v>
      </c>
      <c r="B4995" s="162" t="s">
        <v>14930</v>
      </c>
      <c r="C4995" s="161" t="s">
        <v>172</v>
      </c>
      <c r="D4995" s="163">
        <v>563.82000000000005</v>
      </c>
    </row>
    <row r="4996" spans="1:4" ht="9" customHeight="1" x14ac:dyDescent="0.3">
      <c r="A4996" s="161" t="s">
        <v>14931</v>
      </c>
      <c r="B4996" s="162" t="s">
        <v>14932</v>
      </c>
      <c r="C4996" s="161" t="s">
        <v>172</v>
      </c>
      <c r="D4996" s="163">
        <v>924.97</v>
      </c>
    </row>
    <row r="4997" spans="1:4" ht="9" customHeight="1" x14ac:dyDescent="0.3">
      <c r="A4997" s="161" t="s">
        <v>14933</v>
      </c>
      <c r="B4997" s="162" t="s">
        <v>14934</v>
      </c>
      <c r="C4997" s="161" t="s">
        <v>14786</v>
      </c>
      <c r="D4997" s="163">
        <v>4.04</v>
      </c>
    </row>
    <row r="4998" spans="1:4" ht="9" customHeight="1" x14ac:dyDescent="0.3">
      <c r="A4998" s="161" t="s">
        <v>14935</v>
      </c>
      <c r="B4998" s="162" t="s">
        <v>14936</v>
      </c>
      <c r="C4998" s="161" t="s">
        <v>172</v>
      </c>
      <c r="D4998" s="163">
        <v>304.07</v>
      </c>
    </row>
    <row r="4999" spans="1:4" ht="9" customHeight="1" x14ac:dyDescent="0.3">
      <c r="A4999" s="161" t="s">
        <v>14937</v>
      </c>
      <c r="B4999" s="162" t="s">
        <v>14938</v>
      </c>
      <c r="C4999" s="161" t="s">
        <v>172</v>
      </c>
      <c r="D4999" s="163">
        <v>394.13</v>
      </c>
    </row>
    <row r="5000" spans="1:4" ht="9" customHeight="1" x14ac:dyDescent="0.3">
      <c r="A5000" s="161" t="s">
        <v>14939</v>
      </c>
      <c r="B5000" s="162" t="s">
        <v>14940</v>
      </c>
      <c r="C5000" s="161" t="s">
        <v>172</v>
      </c>
      <c r="D5000" s="163">
        <v>282.27999999999997</v>
      </c>
    </row>
    <row r="5001" spans="1:4" ht="9" customHeight="1" x14ac:dyDescent="0.3">
      <c r="A5001" s="161" t="s">
        <v>14941</v>
      </c>
      <c r="B5001" s="162" t="s">
        <v>14942</v>
      </c>
      <c r="C5001" s="161" t="s">
        <v>172</v>
      </c>
      <c r="D5001" s="163">
        <v>366.9</v>
      </c>
    </row>
    <row r="5002" spans="1:4" ht="9" customHeight="1" x14ac:dyDescent="0.3">
      <c r="A5002" s="161" t="s">
        <v>14943</v>
      </c>
      <c r="B5002" s="162" t="s">
        <v>14944</v>
      </c>
      <c r="C5002" s="161" t="s">
        <v>172</v>
      </c>
      <c r="D5002" s="163">
        <v>251.46</v>
      </c>
    </row>
    <row r="5003" spans="1:4" ht="9" customHeight="1" x14ac:dyDescent="0.3">
      <c r="A5003" s="161" t="s">
        <v>14945</v>
      </c>
      <c r="B5003" s="162" t="s">
        <v>14946</v>
      </c>
      <c r="C5003" s="161" t="s">
        <v>172</v>
      </c>
      <c r="D5003" s="163">
        <v>428.98</v>
      </c>
    </row>
    <row r="5004" spans="1:4" ht="18" customHeight="1" x14ac:dyDescent="0.3">
      <c r="A5004" s="161" t="s">
        <v>14947</v>
      </c>
      <c r="B5004" s="162" t="s">
        <v>14948</v>
      </c>
      <c r="C5004" s="161" t="s">
        <v>172</v>
      </c>
      <c r="D5004" s="163">
        <v>600.13</v>
      </c>
    </row>
    <row r="5005" spans="1:4" ht="9" customHeight="1" x14ac:dyDescent="0.3">
      <c r="A5005" s="161" t="s">
        <v>14949</v>
      </c>
      <c r="B5005" s="162" t="s">
        <v>14950</v>
      </c>
      <c r="C5005" s="161" t="s">
        <v>172</v>
      </c>
      <c r="D5005" s="163">
        <v>977.27</v>
      </c>
    </row>
    <row r="5006" spans="1:4" ht="9" customHeight="1" x14ac:dyDescent="0.3">
      <c r="A5006" s="161" t="s">
        <v>14951</v>
      </c>
      <c r="B5006" s="162" t="s">
        <v>14952</v>
      </c>
      <c r="C5006" s="161" t="s">
        <v>172</v>
      </c>
      <c r="D5006" s="163">
        <v>251.52</v>
      </c>
    </row>
    <row r="5007" spans="1:4" ht="9" customHeight="1" x14ac:dyDescent="0.3">
      <c r="A5007" s="161" t="s">
        <v>14953</v>
      </c>
      <c r="B5007" s="162" t="s">
        <v>14954</v>
      </c>
      <c r="C5007" s="161" t="s">
        <v>172</v>
      </c>
      <c r="D5007" s="163">
        <v>428.9</v>
      </c>
    </row>
    <row r="5008" spans="1:4" ht="9" customHeight="1" x14ac:dyDescent="0.3">
      <c r="A5008" s="161" t="s">
        <v>14955</v>
      </c>
      <c r="B5008" s="162" t="s">
        <v>14956</v>
      </c>
      <c r="C5008" s="161" t="s">
        <v>172</v>
      </c>
      <c r="D5008" s="163">
        <v>600.13</v>
      </c>
    </row>
    <row r="5009" spans="1:4" ht="9" customHeight="1" x14ac:dyDescent="0.3">
      <c r="A5009" s="161" t="s">
        <v>14957</v>
      </c>
      <c r="B5009" s="162" t="s">
        <v>14958</v>
      </c>
      <c r="C5009" s="161" t="s">
        <v>172</v>
      </c>
      <c r="D5009" s="163">
        <v>977.32</v>
      </c>
    </row>
    <row r="5010" spans="1:4" ht="9" customHeight="1" x14ac:dyDescent="0.3">
      <c r="A5010" s="161" t="s">
        <v>14959</v>
      </c>
      <c r="B5010" s="162" t="s">
        <v>14960</v>
      </c>
      <c r="C5010" s="161" t="s">
        <v>172</v>
      </c>
      <c r="D5010" s="163">
        <v>174.24</v>
      </c>
    </row>
    <row r="5011" spans="1:4" ht="9" customHeight="1" x14ac:dyDescent="0.3">
      <c r="A5011" s="161" t="s">
        <v>14961</v>
      </c>
      <c r="B5011" s="162" t="s">
        <v>14962</v>
      </c>
      <c r="C5011" s="161" t="s">
        <v>172</v>
      </c>
      <c r="D5011" s="163">
        <v>273.27</v>
      </c>
    </row>
    <row r="5012" spans="1:4" ht="9" customHeight="1" x14ac:dyDescent="0.3">
      <c r="A5012" s="161" t="s">
        <v>14963</v>
      </c>
      <c r="B5012" s="162" t="s">
        <v>14964</v>
      </c>
      <c r="C5012" s="161" t="s">
        <v>172</v>
      </c>
      <c r="D5012" s="163">
        <v>382.21</v>
      </c>
    </row>
    <row r="5013" spans="1:4" ht="9" customHeight="1" x14ac:dyDescent="0.3">
      <c r="A5013" s="161" t="s">
        <v>14965</v>
      </c>
      <c r="B5013" s="162" t="s">
        <v>14966</v>
      </c>
      <c r="C5013" s="161" t="s">
        <v>172</v>
      </c>
      <c r="D5013" s="163">
        <v>567.51</v>
      </c>
    </row>
    <row r="5014" spans="1:4" ht="9" customHeight="1" x14ac:dyDescent="0.3">
      <c r="A5014" s="161" t="s">
        <v>14967</v>
      </c>
      <c r="B5014" s="162" t="s">
        <v>14968</v>
      </c>
      <c r="C5014" s="161" t="s">
        <v>172</v>
      </c>
      <c r="D5014" s="163">
        <v>238.39</v>
      </c>
    </row>
    <row r="5015" spans="1:4" ht="9" customHeight="1" x14ac:dyDescent="0.3">
      <c r="A5015" s="161" t="s">
        <v>14969</v>
      </c>
      <c r="B5015" s="162" t="s">
        <v>14970</v>
      </c>
      <c r="C5015" s="161" t="s">
        <v>172</v>
      </c>
      <c r="D5015" s="163">
        <v>404.07</v>
      </c>
    </row>
    <row r="5016" spans="1:4" ht="9" customHeight="1" x14ac:dyDescent="0.3">
      <c r="A5016" s="161" t="s">
        <v>14971</v>
      </c>
      <c r="B5016" s="162" t="s">
        <v>14972</v>
      </c>
      <c r="C5016" s="161" t="s">
        <v>172</v>
      </c>
      <c r="D5016" s="163">
        <v>563.82000000000005</v>
      </c>
    </row>
    <row r="5017" spans="1:4" ht="9" customHeight="1" x14ac:dyDescent="0.3">
      <c r="A5017" s="161" t="s">
        <v>14973</v>
      </c>
      <c r="B5017" s="162" t="s">
        <v>14974</v>
      </c>
      <c r="C5017" s="161" t="s">
        <v>172</v>
      </c>
      <c r="D5017" s="163">
        <v>924.99</v>
      </c>
    </row>
    <row r="5018" spans="1:4" ht="9" customHeight="1" x14ac:dyDescent="0.3">
      <c r="A5018" s="161" t="s">
        <v>14975</v>
      </c>
      <c r="B5018" s="162" t="s">
        <v>14976</v>
      </c>
      <c r="C5018" s="161" t="s">
        <v>172</v>
      </c>
      <c r="D5018" s="163">
        <v>238.44</v>
      </c>
    </row>
    <row r="5019" spans="1:4" ht="9" customHeight="1" x14ac:dyDescent="0.3">
      <c r="A5019" s="161" t="s">
        <v>14977</v>
      </c>
      <c r="B5019" s="162" t="s">
        <v>14978</v>
      </c>
      <c r="C5019" s="161" t="s">
        <v>172</v>
      </c>
      <c r="D5019" s="163">
        <v>404.01</v>
      </c>
    </row>
    <row r="5020" spans="1:4" ht="9" customHeight="1" x14ac:dyDescent="0.3">
      <c r="A5020" s="161" t="s">
        <v>14979</v>
      </c>
      <c r="B5020" s="162" t="s">
        <v>14980</v>
      </c>
      <c r="C5020" s="161" t="s">
        <v>172</v>
      </c>
      <c r="D5020" s="163">
        <v>563.82000000000005</v>
      </c>
    </row>
    <row r="5021" spans="1:4" ht="9" customHeight="1" x14ac:dyDescent="0.3">
      <c r="A5021" s="161" t="s">
        <v>14981</v>
      </c>
      <c r="B5021" s="162" t="s">
        <v>14982</v>
      </c>
      <c r="C5021" s="161" t="s">
        <v>172</v>
      </c>
      <c r="D5021" s="163">
        <v>925.04</v>
      </c>
    </row>
    <row r="5022" spans="1:4" ht="9" customHeight="1" x14ac:dyDescent="0.3">
      <c r="A5022" s="161" t="s">
        <v>14983</v>
      </c>
      <c r="B5022" s="162" t="s">
        <v>14984</v>
      </c>
      <c r="C5022" s="161" t="s">
        <v>172</v>
      </c>
      <c r="D5022" s="163">
        <v>166.32</v>
      </c>
    </row>
    <row r="5023" spans="1:4" ht="9" customHeight="1" x14ac:dyDescent="0.3">
      <c r="A5023" s="161" t="s">
        <v>14985</v>
      </c>
      <c r="B5023" s="162" t="s">
        <v>14986</v>
      </c>
      <c r="C5023" s="161" t="s">
        <v>172</v>
      </c>
      <c r="D5023" s="163">
        <v>258.74</v>
      </c>
    </row>
    <row r="5024" spans="1:4" ht="9" customHeight="1" x14ac:dyDescent="0.3">
      <c r="A5024" s="161" t="s">
        <v>14987</v>
      </c>
      <c r="B5024" s="162" t="s">
        <v>14988</v>
      </c>
      <c r="C5024" s="161" t="s">
        <v>172</v>
      </c>
      <c r="D5024" s="163">
        <v>360.43</v>
      </c>
    </row>
    <row r="5025" spans="1:4" ht="9" customHeight="1" x14ac:dyDescent="0.3">
      <c r="A5025" s="161" t="s">
        <v>14989</v>
      </c>
      <c r="B5025" s="162" t="s">
        <v>14990</v>
      </c>
      <c r="C5025" s="161" t="s">
        <v>172</v>
      </c>
      <c r="D5025" s="163">
        <v>462.12</v>
      </c>
    </row>
    <row r="5026" spans="1:4" ht="9" customHeight="1" x14ac:dyDescent="0.3">
      <c r="A5026" s="161" t="s">
        <v>14991</v>
      </c>
      <c r="B5026" s="162" t="s">
        <v>14992</v>
      </c>
      <c r="C5026" s="161" t="s">
        <v>14786</v>
      </c>
      <c r="D5026" s="163">
        <v>3.8</v>
      </c>
    </row>
    <row r="5027" spans="1:4" ht="9" customHeight="1" x14ac:dyDescent="0.3">
      <c r="A5027" s="161" t="s">
        <v>14993</v>
      </c>
      <c r="B5027" s="162" t="s">
        <v>14994</v>
      </c>
      <c r="C5027" s="161" t="s">
        <v>14786</v>
      </c>
      <c r="D5027" s="163">
        <v>3.85</v>
      </c>
    </row>
    <row r="5028" spans="1:4" ht="9" customHeight="1" x14ac:dyDescent="0.3">
      <c r="A5028" s="161" t="s">
        <v>14995</v>
      </c>
      <c r="B5028" s="162" t="s">
        <v>14996</v>
      </c>
      <c r="C5028" s="161" t="s">
        <v>14786</v>
      </c>
      <c r="D5028" s="163">
        <v>3.41</v>
      </c>
    </row>
    <row r="5029" spans="1:4" ht="9" customHeight="1" x14ac:dyDescent="0.3">
      <c r="A5029" s="161" t="s">
        <v>14997</v>
      </c>
      <c r="B5029" s="162" t="s">
        <v>14998</v>
      </c>
      <c r="C5029" s="161" t="s">
        <v>172</v>
      </c>
      <c r="D5029" s="163">
        <v>171.86</v>
      </c>
    </row>
    <row r="5030" spans="1:4" ht="9" customHeight="1" x14ac:dyDescent="0.3">
      <c r="A5030" s="161" t="s">
        <v>14999</v>
      </c>
      <c r="B5030" s="162" t="s">
        <v>15000</v>
      </c>
      <c r="C5030" s="161" t="s">
        <v>172</v>
      </c>
      <c r="D5030" s="163">
        <v>184.81</v>
      </c>
    </row>
    <row r="5031" spans="1:4" ht="9" customHeight="1" x14ac:dyDescent="0.3">
      <c r="A5031" s="161" t="s">
        <v>15001</v>
      </c>
      <c r="B5031" s="162" t="s">
        <v>15002</v>
      </c>
      <c r="C5031" s="161" t="s">
        <v>172</v>
      </c>
      <c r="D5031" s="163">
        <v>162.06</v>
      </c>
    </row>
    <row r="5032" spans="1:4" ht="9" customHeight="1" x14ac:dyDescent="0.3">
      <c r="A5032" s="161" t="s">
        <v>15003</v>
      </c>
      <c r="B5032" s="162" t="s">
        <v>15004</v>
      </c>
      <c r="C5032" s="161" t="s">
        <v>172</v>
      </c>
      <c r="D5032" s="163">
        <v>173.91</v>
      </c>
    </row>
    <row r="5033" spans="1:4" ht="18" customHeight="1" x14ac:dyDescent="0.3">
      <c r="A5033" s="161" t="s">
        <v>15005</v>
      </c>
      <c r="B5033" s="162" t="s">
        <v>15006</v>
      </c>
      <c r="C5033" s="161" t="s">
        <v>172</v>
      </c>
      <c r="D5033" s="163">
        <v>912.02</v>
      </c>
    </row>
    <row r="5034" spans="1:4" ht="18" customHeight="1" x14ac:dyDescent="0.3">
      <c r="A5034" s="161" t="s">
        <v>15007</v>
      </c>
      <c r="B5034" s="162" t="s">
        <v>15008</v>
      </c>
      <c r="C5034" s="161" t="s">
        <v>172</v>
      </c>
      <c r="D5034" s="163">
        <v>986.36</v>
      </c>
    </row>
    <row r="5035" spans="1:4" ht="18" customHeight="1" x14ac:dyDescent="0.3">
      <c r="A5035" s="161" t="s">
        <v>15009</v>
      </c>
      <c r="B5035" s="162" t="s">
        <v>15010</v>
      </c>
      <c r="C5035" s="161" t="s">
        <v>172</v>
      </c>
      <c r="D5035" s="163">
        <v>1112.98</v>
      </c>
    </row>
    <row r="5036" spans="1:4" ht="9" customHeight="1" x14ac:dyDescent="0.3">
      <c r="A5036" s="161" t="s">
        <v>15011</v>
      </c>
      <c r="B5036" s="162" t="s">
        <v>15012</v>
      </c>
      <c r="C5036" s="161" t="s">
        <v>172</v>
      </c>
      <c r="D5036" s="163">
        <v>1172.26</v>
      </c>
    </row>
    <row r="5037" spans="1:4" ht="9" customHeight="1" x14ac:dyDescent="0.3">
      <c r="A5037" s="161" t="s">
        <v>15013</v>
      </c>
      <c r="B5037" s="162" t="s">
        <v>15014</v>
      </c>
      <c r="C5037" s="161" t="s">
        <v>172</v>
      </c>
      <c r="D5037" s="163">
        <v>1298.8800000000001</v>
      </c>
    </row>
    <row r="5038" spans="1:4" ht="9" customHeight="1" x14ac:dyDescent="0.3">
      <c r="A5038" s="161" t="s">
        <v>15015</v>
      </c>
      <c r="B5038" s="162" t="s">
        <v>15016</v>
      </c>
      <c r="C5038" s="161" t="s">
        <v>172</v>
      </c>
      <c r="D5038" s="163">
        <v>1948.2</v>
      </c>
    </row>
    <row r="5039" spans="1:4" ht="9" customHeight="1" x14ac:dyDescent="0.3">
      <c r="A5039" s="161" t="s">
        <v>15017</v>
      </c>
      <c r="B5039" s="162" t="s">
        <v>15018</v>
      </c>
      <c r="C5039" s="161" t="s">
        <v>172</v>
      </c>
      <c r="D5039" s="163">
        <v>2115.46</v>
      </c>
    </row>
    <row r="5040" spans="1:4" ht="9" customHeight="1" x14ac:dyDescent="0.3">
      <c r="A5040" s="161" t="s">
        <v>15019</v>
      </c>
      <c r="B5040" s="162" t="s">
        <v>15020</v>
      </c>
      <c r="C5040" s="161" t="s">
        <v>172</v>
      </c>
      <c r="D5040" s="163">
        <v>2400.36</v>
      </c>
    </row>
    <row r="5041" spans="1:4" ht="9" customHeight="1" x14ac:dyDescent="0.3">
      <c r="A5041" s="161" t="s">
        <v>15021</v>
      </c>
      <c r="B5041" s="162" t="s">
        <v>15022</v>
      </c>
      <c r="C5041" s="161" t="s">
        <v>172</v>
      </c>
      <c r="D5041" s="163">
        <v>2533.7399999999998</v>
      </c>
    </row>
    <row r="5042" spans="1:4" ht="9" customHeight="1" x14ac:dyDescent="0.3">
      <c r="A5042" s="161" t="s">
        <v>15023</v>
      </c>
      <c r="B5042" s="162" t="s">
        <v>15024</v>
      </c>
      <c r="C5042" s="161" t="s">
        <v>172</v>
      </c>
      <c r="D5042" s="163">
        <v>2818.63</v>
      </c>
    </row>
    <row r="5043" spans="1:4" ht="9" customHeight="1" x14ac:dyDescent="0.3">
      <c r="A5043" s="161" t="s">
        <v>15025</v>
      </c>
      <c r="B5043" s="162" t="s">
        <v>15026</v>
      </c>
      <c r="C5043" s="161" t="s">
        <v>172</v>
      </c>
      <c r="D5043" s="163">
        <v>2569.9</v>
      </c>
    </row>
    <row r="5044" spans="1:4" ht="9" customHeight="1" x14ac:dyDescent="0.3">
      <c r="A5044" s="161" t="s">
        <v>15027</v>
      </c>
      <c r="B5044" s="162" t="s">
        <v>15028</v>
      </c>
      <c r="C5044" s="161" t="s">
        <v>172</v>
      </c>
      <c r="D5044" s="163">
        <v>2792.92</v>
      </c>
    </row>
    <row r="5045" spans="1:4" ht="9" customHeight="1" x14ac:dyDescent="0.3">
      <c r="A5045" s="161" t="s">
        <v>15029</v>
      </c>
      <c r="B5045" s="162" t="s">
        <v>15030</v>
      </c>
      <c r="C5045" s="161" t="s">
        <v>172</v>
      </c>
      <c r="D5045" s="163">
        <v>3172.78</v>
      </c>
    </row>
    <row r="5046" spans="1:4" ht="9" customHeight="1" x14ac:dyDescent="0.3">
      <c r="A5046" s="161" t="s">
        <v>15031</v>
      </c>
      <c r="B5046" s="162" t="s">
        <v>15032</v>
      </c>
      <c r="C5046" s="161" t="s">
        <v>172</v>
      </c>
      <c r="D5046" s="163">
        <v>3350.62</v>
      </c>
    </row>
    <row r="5047" spans="1:4" ht="9" customHeight="1" x14ac:dyDescent="0.3">
      <c r="A5047" s="161" t="s">
        <v>15033</v>
      </c>
      <c r="B5047" s="162" t="s">
        <v>15034</v>
      </c>
      <c r="C5047" s="161" t="s">
        <v>172</v>
      </c>
      <c r="D5047" s="163">
        <v>3730.48</v>
      </c>
    </row>
    <row r="5048" spans="1:4" ht="9" customHeight="1" x14ac:dyDescent="0.3">
      <c r="A5048" s="161" t="s">
        <v>15035</v>
      </c>
      <c r="B5048" s="162" t="s">
        <v>15036</v>
      </c>
      <c r="C5048" s="161" t="s">
        <v>172</v>
      </c>
      <c r="D5048" s="163">
        <v>3481.92</v>
      </c>
    </row>
    <row r="5049" spans="1:4" ht="9" customHeight="1" x14ac:dyDescent="0.3">
      <c r="A5049" s="161" t="s">
        <v>15037</v>
      </c>
      <c r="B5049" s="162" t="s">
        <v>15038</v>
      </c>
      <c r="C5049" s="161" t="s">
        <v>172</v>
      </c>
      <c r="D5049" s="163">
        <v>3779.28</v>
      </c>
    </row>
    <row r="5050" spans="1:4" ht="9" customHeight="1" x14ac:dyDescent="0.3">
      <c r="A5050" s="161" t="s">
        <v>15039</v>
      </c>
      <c r="B5050" s="162" t="s">
        <v>15040</v>
      </c>
      <c r="C5050" s="161" t="s">
        <v>172</v>
      </c>
      <c r="D5050" s="163">
        <v>4285.76</v>
      </c>
    </row>
    <row r="5051" spans="1:4" ht="9" customHeight="1" x14ac:dyDescent="0.3">
      <c r="A5051" s="161" t="s">
        <v>15041</v>
      </c>
      <c r="B5051" s="162" t="s">
        <v>15042</v>
      </c>
      <c r="C5051" s="161" t="s">
        <v>172</v>
      </c>
      <c r="D5051" s="163">
        <v>4522.88</v>
      </c>
    </row>
    <row r="5052" spans="1:4" ht="9" customHeight="1" x14ac:dyDescent="0.3">
      <c r="A5052" s="161" t="s">
        <v>15043</v>
      </c>
      <c r="B5052" s="162" t="s">
        <v>15044</v>
      </c>
      <c r="C5052" s="161" t="s">
        <v>172</v>
      </c>
      <c r="D5052" s="163">
        <v>5029.3599999999997</v>
      </c>
    </row>
    <row r="5053" spans="1:4" ht="9" customHeight="1" x14ac:dyDescent="0.3">
      <c r="A5053" s="161" t="s">
        <v>15045</v>
      </c>
      <c r="B5053" s="162" t="s">
        <v>15046</v>
      </c>
      <c r="C5053" s="161" t="s">
        <v>172</v>
      </c>
      <c r="D5053" s="163">
        <v>5139.8</v>
      </c>
    </row>
    <row r="5054" spans="1:4" ht="9" customHeight="1" x14ac:dyDescent="0.3">
      <c r="A5054" s="161" t="s">
        <v>15047</v>
      </c>
      <c r="B5054" s="162" t="s">
        <v>15048</v>
      </c>
      <c r="C5054" s="161" t="s">
        <v>172</v>
      </c>
      <c r="D5054" s="163">
        <v>5585.84</v>
      </c>
    </row>
    <row r="5055" spans="1:4" ht="9" customHeight="1" x14ac:dyDescent="0.3">
      <c r="A5055" s="161" t="s">
        <v>15049</v>
      </c>
      <c r="B5055" s="162" t="s">
        <v>15050</v>
      </c>
      <c r="C5055" s="161" t="s">
        <v>172</v>
      </c>
      <c r="D5055" s="163">
        <v>6345.56</v>
      </c>
    </row>
    <row r="5056" spans="1:4" ht="9" customHeight="1" x14ac:dyDescent="0.3">
      <c r="A5056" s="161" t="s">
        <v>15051</v>
      </c>
      <c r="B5056" s="162" t="s">
        <v>15052</v>
      </c>
      <c r="C5056" s="161" t="s">
        <v>172</v>
      </c>
      <c r="D5056" s="163">
        <v>6701.24</v>
      </c>
    </row>
    <row r="5057" spans="1:4" ht="9" customHeight="1" x14ac:dyDescent="0.3">
      <c r="A5057" s="161" t="s">
        <v>15053</v>
      </c>
      <c r="B5057" s="162" t="s">
        <v>15054</v>
      </c>
      <c r="C5057" s="161" t="s">
        <v>172</v>
      </c>
      <c r="D5057" s="163">
        <v>7460.96</v>
      </c>
    </row>
    <row r="5058" spans="1:4" ht="9" customHeight="1" x14ac:dyDescent="0.3">
      <c r="A5058" s="161" t="s">
        <v>15055</v>
      </c>
      <c r="B5058" s="162" t="s">
        <v>15056</v>
      </c>
      <c r="C5058" s="161" t="s">
        <v>8047</v>
      </c>
      <c r="D5058" s="163">
        <v>325.27999999999997</v>
      </c>
    </row>
    <row r="5059" spans="1:4" ht="9" customHeight="1" x14ac:dyDescent="0.3">
      <c r="A5059" s="161" t="s">
        <v>15057</v>
      </c>
      <c r="B5059" s="162" t="s">
        <v>15058</v>
      </c>
      <c r="C5059" s="161" t="s">
        <v>8047</v>
      </c>
      <c r="D5059" s="163">
        <v>469.86</v>
      </c>
    </row>
    <row r="5060" spans="1:4" ht="9" customHeight="1" x14ac:dyDescent="0.3">
      <c r="A5060" s="161" t="s">
        <v>15059</v>
      </c>
      <c r="B5060" s="162" t="s">
        <v>15060</v>
      </c>
      <c r="C5060" s="161" t="s">
        <v>8047</v>
      </c>
      <c r="D5060" s="163">
        <v>362.46</v>
      </c>
    </row>
    <row r="5061" spans="1:4" ht="9" customHeight="1" x14ac:dyDescent="0.3">
      <c r="A5061" s="161" t="s">
        <v>15061</v>
      </c>
      <c r="B5061" s="162" t="s">
        <v>15062</v>
      </c>
      <c r="C5061" s="161" t="s">
        <v>8047</v>
      </c>
      <c r="D5061" s="163">
        <v>507.03</v>
      </c>
    </row>
    <row r="5062" spans="1:4" ht="9" customHeight="1" x14ac:dyDescent="0.3">
      <c r="A5062" s="161" t="s">
        <v>15063</v>
      </c>
      <c r="B5062" s="162" t="s">
        <v>15064</v>
      </c>
      <c r="C5062" s="161" t="s">
        <v>8047</v>
      </c>
      <c r="D5062" s="163">
        <v>455.4</v>
      </c>
    </row>
    <row r="5063" spans="1:4" ht="9" customHeight="1" x14ac:dyDescent="0.3">
      <c r="A5063" s="161" t="s">
        <v>15065</v>
      </c>
      <c r="B5063" s="162" t="s">
        <v>15066</v>
      </c>
      <c r="C5063" s="161" t="s">
        <v>8047</v>
      </c>
      <c r="D5063" s="163">
        <v>599.98</v>
      </c>
    </row>
    <row r="5064" spans="1:4" ht="9" customHeight="1" x14ac:dyDescent="0.3">
      <c r="A5064" s="161" t="s">
        <v>15067</v>
      </c>
      <c r="B5064" s="162" t="s">
        <v>15068</v>
      </c>
      <c r="C5064" s="161" t="s">
        <v>8047</v>
      </c>
      <c r="D5064" s="163">
        <v>269.89</v>
      </c>
    </row>
    <row r="5065" spans="1:4" ht="9" customHeight="1" x14ac:dyDescent="0.3">
      <c r="A5065" s="161" t="s">
        <v>15069</v>
      </c>
      <c r="B5065" s="162" t="s">
        <v>15070</v>
      </c>
      <c r="C5065" s="161" t="s">
        <v>8047</v>
      </c>
      <c r="D5065" s="163">
        <v>414.47</v>
      </c>
    </row>
    <row r="5066" spans="1:4" ht="9" customHeight="1" x14ac:dyDescent="0.3">
      <c r="A5066" s="161" t="s">
        <v>15071</v>
      </c>
      <c r="B5066" s="162" t="s">
        <v>15072</v>
      </c>
      <c r="C5066" s="161" t="s">
        <v>8047</v>
      </c>
      <c r="D5066" s="163">
        <v>307.07</v>
      </c>
    </row>
    <row r="5067" spans="1:4" ht="9" customHeight="1" x14ac:dyDescent="0.3">
      <c r="A5067" s="161" t="s">
        <v>15073</v>
      </c>
      <c r="B5067" s="162" t="s">
        <v>15074</v>
      </c>
      <c r="C5067" s="161" t="s">
        <v>8047</v>
      </c>
      <c r="D5067" s="163">
        <v>451.64</v>
      </c>
    </row>
    <row r="5068" spans="1:4" ht="9" customHeight="1" x14ac:dyDescent="0.3">
      <c r="A5068" s="161" t="s">
        <v>15075</v>
      </c>
      <c r="B5068" s="162" t="s">
        <v>15076</v>
      </c>
      <c r="C5068" s="161" t="s">
        <v>8047</v>
      </c>
      <c r="D5068" s="163">
        <v>431.4</v>
      </c>
    </row>
    <row r="5069" spans="1:4" ht="9" customHeight="1" x14ac:dyDescent="0.3">
      <c r="A5069" s="161" t="s">
        <v>15077</v>
      </c>
      <c r="B5069" s="162" t="s">
        <v>15078</v>
      </c>
      <c r="C5069" s="161" t="s">
        <v>8047</v>
      </c>
      <c r="D5069" s="163">
        <v>544.74</v>
      </c>
    </row>
    <row r="5070" spans="1:4" ht="9" customHeight="1" x14ac:dyDescent="0.3">
      <c r="A5070" s="161" t="s">
        <v>15079</v>
      </c>
      <c r="B5070" s="162" t="s">
        <v>15080</v>
      </c>
      <c r="C5070" s="161" t="s">
        <v>8047</v>
      </c>
      <c r="D5070" s="163">
        <v>514.95000000000005</v>
      </c>
    </row>
    <row r="5071" spans="1:4" ht="9" customHeight="1" x14ac:dyDescent="0.3">
      <c r="A5071" s="161" t="s">
        <v>15081</v>
      </c>
      <c r="B5071" s="162" t="s">
        <v>15082</v>
      </c>
      <c r="C5071" s="161" t="s">
        <v>8047</v>
      </c>
      <c r="D5071" s="163">
        <v>400.01</v>
      </c>
    </row>
    <row r="5072" spans="1:4" ht="9" customHeight="1" x14ac:dyDescent="0.3">
      <c r="A5072" s="161" t="s">
        <v>15083</v>
      </c>
      <c r="B5072" s="162" t="s">
        <v>15084</v>
      </c>
      <c r="C5072" s="161" t="s">
        <v>8047</v>
      </c>
      <c r="D5072" s="163">
        <v>544.59</v>
      </c>
    </row>
    <row r="5073" spans="1:4" ht="9" customHeight="1" x14ac:dyDescent="0.3">
      <c r="A5073" s="161" t="s">
        <v>15085</v>
      </c>
      <c r="B5073" s="162" t="s">
        <v>15086</v>
      </c>
      <c r="C5073" s="161" t="s">
        <v>8047</v>
      </c>
      <c r="D5073" s="163">
        <v>640.17999999999995</v>
      </c>
    </row>
    <row r="5074" spans="1:4" ht="9" customHeight="1" x14ac:dyDescent="0.3">
      <c r="A5074" s="161" t="s">
        <v>15087</v>
      </c>
      <c r="B5074" s="162" t="s">
        <v>15088</v>
      </c>
      <c r="C5074" s="161" t="s">
        <v>8047</v>
      </c>
      <c r="D5074" s="163">
        <v>607.9</v>
      </c>
    </row>
    <row r="5075" spans="1:4" ht="9" customHeight="1" x14ac:dyDescent="0.3">
      <c r="A5075" s="161" t="s">
        <v>15089</v>
      </c>
      <c r="B5075" s="162" t="s">
        <v>15090</v>
      </c>
      <c r="C5075" s="161" t="s">
        <v>172</v>
      </c>
      <c r="D5075" s="163">
        <v>1163.1199999999999</v>
      </c>
    </row>
    <row r="5076" spans="1:4" ht="9" customHeight="1" x14ac:dyDescent="0.3">
      <c r="A5076" s="161" t="s">
        <v>15091</v>
      </c>
      <c r="B5076" s="162" t="s">
        <v>15092</v>
      </c>
      <c r="C5076" s="161" t="s">
        <v>172</v>
      </c>
      <c r="D5076" s="163">
        <v>1237.48</v>
      </c>
    </row>
    <row r="5077" spans="1:4" ht="9" customHeight="1" x14ac:dyDescent="0.3">
      <c r="A5077" s="161" t="s">
        <v>15093</v>
      </c>
      <c r="B5077" s="162" t="s">
        <v>15094</v>
      </c>
      <c r="C5077" s="161" t="s">
        <v>172</v>
      </c>
      <c r="D5077" s="163">
        <v>1423.36</v>
      </c>
    </row>
    <row r="5078" spans="1:4" ht="9" customHeight="1" x14ac:dyDescent="0.3">
      <c r="A5078" s="161" t="s">
        <v>15095</v>
      </c>
      <c r="B5078" s="162" t="s">
        <v>15096</v>
      </c>
      <c r="C5078" s="161" t="s">
        <v>172</v>
      </c>
      <c r="D5078" s="163">
        <v>2513.17</v>
      </c>
    </row>
    <row r="5079" spans="1:4" ht="9" customHeight="1" x14ac:dyDescent="0.3">
      <c r="A5079" s="161" t="s">
        <v>15097</v>
      </c>
      <c r="B5079" s="162" t="s">
        <v>15098</v>
      </c>
      <c r="C5079" s="161" t="s">
        <v>172</v>
      </c>
      <c r="D5079" s="163">
        <v>2680.48</v>
      </c>
    </row>
    <row r="5080" spans="1:4" ht="9" customHeight="1" x14ac:dyDescent="0.3">
      <c r="A5080" s="161" t="s">
        <v>15099</v>
      </c>
      <c r="B5080" s="162" t="s">
        <v>15100</v>
      </c>
      <c r="C5080" s="161" t="s">
        <v>172</v>
      </c>
      <c r="D5080" s="163">
        <v>3098.71</v>
      </c>
    </row>
    <row r="5081" spans="1:4" ht="9" customHeight="1" x14ac:dyDescent="0.3">
      <c r="A5081" s="161" t="s">
        <v>15101</v>
      </c>
      <c r="B5081" s="162" t="s">
        <v>15102</v>
      </c>
      <c r="C5081" s="161" t="s">
        <v>172</v>
      </c>
      <c r="D5081" s="163">
        <v>3323.2</v>
      </c>
    </row>
    <row r="5082" spans="1:4" ht="9" customHeight="1" x14ac:dyDescent="0.3">
      <c r="A5082" s="161" t="s">
        <v>15103</v>
      </c>
      <c r="B5082" s="162" t="s">
        <v>15104</v>
      </c>
      <c r="C5082" s="161" t="s">
        <v>172</v>
      </c>
      <c r="D5082" s="163">
        <v>3546.28</v>
      </c>
    </row>
    <row r="5083" spans="1:4" ht="9" customHeight="1" x14ac:dyDescent="0.3">
      <c r="A5083" s="161" t="s">
        <v>15105</v>
      </c>
      <c r="B5083" s="162" t="s">
        <v>15106</v>
      </c>
      <c r="C5083" s="161" t="s">
        <v>172</v>
      </c>
      <c r="D5083" s="163">
        <v>4103.92</v>
      </c>
    </row>
    <row r="5084" spans="1:4" ht="9" customHeight="1" x14ac:dyDescent="0.3">
      <c r="A5084" s="161" t="s">
        <v>15107</v>
      </c>
      <c r="B5084" s="162" t="s">
        <v>15108</v>
      </c>
      <c r="C5084" s="161" t="s">
        <v>172</v>
      </c>
      <c r="D5084" s="163">
        <v>4486.32</v>
      </c>
    </row>
    <row r="5085" spans="1:4" ht="9" customHeight="1" x14ac:dyDescent="0.3">
      <c r="A5085" s="161" t="s">
        <v>15109</v>
      </c>
      <c r="B5085" s="162" t="s">
        <v>15110</v>
      </c>
      <c r="C5085" s="161" t="s">
        <v>172</v>
      </c>
      <c r="D5085" s="163">
        <v>4783.76</v>
      </c>
    </row>
    <row r="5086" spans="1:4" ht="9" customHeight="1" x14ac:dyDescent="0.3">
      <c r="A5086" s="161" t="s">
        <v>15111</v>
      </c>
      <c r="B5086" s="162" t="s">
        <v>15112</v>
      </c>
      <c r="C5086" s="161" t="s">
        <v>172</v>
      </c>
      <c r="D5086" s="163">
        <v>5527.28</v>
      </c>
    </row>
    <row r="5087" spans="1:4" ht="9" customHeight="1" x14ac:dyDescent="0.3">
      <c r="A5087" s="161" t="s">
        <v>15113</v>
      </c>
      <c r="B5087" s="162" t="s">
        <v>15114</v>
      </c>
      <c r="C5087" s="161" t="s">
        <v>172</v>
      </c>
      <c r="D5087" s="163">
        <v>6646.4</v>
      </c>
    </row>
    <row r="5088" spans="1:4" ht="9" customHeight="1" x14ac:dyDescent="0.3">
      <c r="A5088" s="161" t="s">
        <v>15115</v>
      </c>
      <c r="B5088" s="162" t="s">
        <v>15116</v>
      </c>
      <c r="C5088" s="161" t="s">
        <v>172</v>
      </c>
      <c r="D5088" s="163">
        <v>7092.56</v>
      </c>
    </row>
    <row r="5089" spans="1:4" ht="9" customHeight="1" x14ac:dyDescent="0.3">
      <c r="A5089" s="161" t="s">
        <v>15117</v>
      </c>
      <c r="B5089" s="162" t="s">
        <v>15118</v>
      </c>
      <c r="C5089" s="161" t="s">
        <v>172</v>
      </c>
      <c r="D5089" s="163">
        <v>8207.84</v>
      </c>
    </row>
    <row r="5090" spans="1:4" ht="9" customHeight="1" x14ac:dyDescent="0.3">
      <c r="A5090" s="161" t="s">
        <v>15119</v>
      </c>
      <c r="B5090" s="162" t="s">
        <v>15120</v>
      </c>
      <c r="C5090" s="161" t="s">
        <v>8047</v>
      </c>
      <c r="D5090" s="163">
        <v>595.41</v>
      </c>
    </row>
    <row r="5091" spans="1:4" ht="9" customHeight="1" x14ac:dyDescent="0.3">
      <c r="A5091" s="161" t="s">
        <v>15121</v>
      </c>
      <c r="B5091" s="162" t="s">
        <v>15122</v>
      </c>
      <c r="C5091" s="161" t="s">
        <v>8047</v>
      </c>
      <c r="D5091" s="163">
        <v>632.59</v>
      </c>
    </row>
    <row r="5092" spans="1:4" ht="9" customHeight="1" x14ac:dyDescent="0.3">
      <c r="A5092" s="161" t="s">
        <v>15123</v>
      </c>
      <c r="B5092" s="162" t="s">
        <v>15124</v>
      </c>
      <c r="C5092" s="161" t="s">
        <v>8047</v>
      </c>
      <c r="D5092" s="163">
        <v>725.53</v>
      </c>
    </row>
    <row r="5093" spans="1:4" ht="9" customHeight="1" x14ac:dyDescent="0.3">
      <c r="A5093" s="161" t="s">
        <v>15125</v>
      </c>
      <c r="B5093" s="162" t="s">
        <v>15126</v>
      </c>
      <c r="C5093" s="161" t="s">
        <v>8047</v>
      </c>
      <c r="D5093" s="163">
        <v>585.08000000000004</v>
      </c>
    </row>
    <row r="5094" spans="1:4" ht="9" customHeight="1" x14ac:dyDescent="0.3">
      <c r="A5094" s="161" t="s">
        <v>15127</v>
      </c>
      <c r="B5094" s="162" t="s">
        <v>15128</v>
      </c>
      <c r="C5094" s="161" t="s">
        <v>8047</v>
      </c>
      <c r="D5094" s="163">
        <v>678.02</v>
      </c>
    </row>
    <row r="5095" spans="1:4" ht="9" customHeight="1" x14ac:dyDescent="0.3">
      <c r="A5095" s="161" t="s">
        <v>15129</v>
      </c>
      <c r="B5095" s="162" t="s">
        <v>15130</v>
      </c>
      <c r="C5095" s="161" t="s">
        <v>8047</v>
      </c>
      <c r="D5095" s="163">
        <v>741.33</v>
      </c>
    </row>
    <row r="5096" spans="1:4" ht="9" customHeight="1" x14ac:dyDescent="0.3">
      <c r="A5096" s="161" t="s">
        <v>15131</v>
      </c>
      <c r="B5096" s="162" t="s">
        <v>15132</v>
      </c>
      <c r="C5096" s="161" t="s">
        <v>8047</v>
      </c>
      <c r="D5096" s="163">
        <v>871.73</v>
      </c>
    </row>
    <row r="5097" spans="1:4" ht="9" customHeight="1" x14ac:dyDescent="0.3">
      <c r="A5097" s="161" t="s">
        <v>15133</v>
      </c>
      <c r="B5097" s="162" t="s">
        <v>15134</v>
      </c>
      <c r="C5097" s="161" t="s">
        <v>8047</v>
      </c>
      <c r="D5097" s="163">
        <v>944.97</v>
      </c>
    </row>
    <row r="5098" spans="1:4" ht="9" customHeight="1" x14ac:dyDescent="0.3">
      <c r="A5098" s="161" t="s">
        <v>15135</v>
      </c>
      <c r="B5098" s="162" t="s">
        <v>15136</v>
      </c>
      <c r="C5098" s="161" t="s">
        <v>8047</v>
      </c>
      <c r="D5098" s="163">
        <v>1037.9100000000001</v>
      </c>
    </row>
    <row r="5099" spans="1:4" ht="9" customHeight="1" x14ac:dyDescent="0.3">
      <c r="A5099" s="161" t="s">
        <v>15137</v>
      </c>
      <c r="B5099" s="162" t="s">
        <v>15138</v>
      </c>
      <c r="C5099" s="161" t="s">
        <v>8047</v>
      </c>
      <c r="D5099" s="163">
        <v>1101.22</v>
      </c>
    </row>
    <row r="5100" spans="1:4" ht="9" customHeight="1" x14ac:dyDescent="0.3">
      <c r="A5100" s="161" t="s">
        <v>15139</v>
      </c>
      <c r="B5100" s="162" t="s">
        <v>15140</v>
      </c>
      <c r="C5100" s="161" t="s">
        <v>8047</v>
      </c>
      <c r="D5100" s="163">
        <v>1231.6199999999999</v>
      </c>
    </row>
    <row r="5101" spans="1:4" ht="9" customHeight="1" x14ac:dyDescent="0.3">
      <c r="A5101" s="161" t="s">
        <v>15141</v>
      </c>
      <c r="B5101" s="162" t="s">
        <v>15142</v>
      </c>
      <c r="C5101" s="161" t="s">
        <v>8047</v>
      </c>
      <c r="D5101" s="163">
        <v>1015.84</v>
      </c>
    </row>
    <row r="5102" spans="1:4" ht="9" customHeight="1" x14ac:dyDescent="0.3">
      <c r="A5102" s="161" t="s">
        <v>15143</v>
      </c>
      <c r="B5102" s="162" t="s">
        <v>15144</v>
      </c>
      <c r="C5102" s="161" t="s">
        <v>8047</v>
      </c>
      <c r="D5102" s="163">
        <v>1108.79</v>
      </c>
    </row>
    <row r="5103" spans="1:4" ht="9" customHeight="1" x14ac:dyDescent="0.3">
      <c r="A5103" s="161" t="s">
        <v>15145</v>
      </c>
      <c r="B5103" s="162" t="s">
        <v>15146</v>
      </c>
      <c r="C5103" s="161" t="s">
        <v>8047</v>
      </c>
      <c r="D5103" s="163">
        <v>1172.0999999999999</v>
      </c>
    </row>
    <row r="5104" spans="1:4" ht="18" customHeight="1" x14ac:dyDescent="0.3">
      <c r="A5104" s="161" t="s">
        <v>15147</v>
      </c>
      <c r="B5104" s="162" t="s">
        <v>15148</v>
      </c>
      <c r="C5104" s="161" t="s">
        <v>8047</v>
      </c>
      <c r="D5104" s="163">
        <v>655.95</v>
      </c>
    </row>
    <row r="5105" spans="1:4" ht="18" customHeight="1" x14ac:dyDescent="0.3">
      <c r="A5105" s="161" t="s">
        <v>15149</v>
      </c>
      <c r="B5105" s="162" t="s">
        <v>15150</v>
      </c>
      <c r="C5105" s="161" t="s">
        <v>8047</v>
      </c>
      <c r="D5105" s="163">
        <v>748.9</v>
      </c>
    </row>
    <row r="5106" spans="1:4" ht="18" customHeight="1" x14ac:dyDescent="0.3">
      <c r="A5106" s="161" t="s">
        <v>15151</v>
      </c>
      <c r="B5106" s="162" t="s">
        <v>15152</v>
      </c>
      <c r="C5106" s="161" t="s">
        <v>8047</v>
      </c>
      <c r="D5106" s="163">
        <v>812.21</v>
      </c>
    </row>
    <row r="5107" spans="1:4" ht="18" customHeight="1" x14ac:dyDescent="0.3">
      <c r="A5107" s="161" t="s">
        <v>15153</v>
      </c>
      <c r="B5107" s="162" t="s">
        <v>15154</v>
      </c>
      <c r="C5107" s="161" t="s">
        <v>8047</v>
      </c>
      <c r="D5107" s="163">
        <v>378.16</v>
      </c>
    </row>
    <row r="5108" spans="1:4" ht="9" customHeight="1" x14ac:dyDescent="0.3">
      <c r="A5108" s="161" t="s">
        <v>15155</v>
      </c>
      <c r="B5108" s="162" t="s">
        <v>15156</v>
      </c>
      <c r="C5108" s="161" t="s">
        <v>8047</v>
      </c>
      <c r="D5108" s="163">
        <v>415.34</v>
      </c>
    </row>
    <row r="5109" spans="1:4" ht="18" customHeight="1" x14ac:dyDescent="0.3">
      <c r="A5109" s="161" t="s">
        <v>15157</v>
      </c>
      <c r="B5109" s="162" t="s">
        <v>15158</v>
      </c>
      <c r="C5109" s="161" t="s">
        <v>8047</v>
      </c>
      <c r="D5109" s="163">
        <v>395.09</v>
      </c>
    </row>
    <row r="5110" spans="1:4" ht="9" customHeight="1" x14ac:dyDescent="0.3">
      <c r="A5110" s="161" t="s">
        <v>15159</v>
      </c>
      <c r="B5110" s="162" t="s">
        <v>15160</v>
      </c>
      <c r="C5110" s="161" t="s">
        <v>8047</v>
      </c>
      <c r="D5110" s="163">
        <v>508.43</v>
      </c>
    </row>
    <row r="5111" spans="1:4" ht="9" customHeight="1" x14ac:dyDescent="0.3">
      <c r="A5111" s="161" t="s">
        <v>15161</v>
      </c>
      <c r="B5111" s="162" t="s">
        <v>15162</v>
      </c>
      <c r="C5111" s="161" t="s">
        <v>8047</v>
      </c>
      <c r="D5111" s="163">
        <v>508.28</v>
      </c>
    </row>
    <row r="5112" spans="1:4" ht="9" customHeight="1" x14ac:dyDescent="0.3">
      <c r="A5112" s="161" t="s">
        <v>15163</v>
      </c>
      <c r="B5112" s="162" t="s">
        <v>15164</v>
      </c>
      <c r="C5112" s="161" t="s">
        <v>8047</v>
      </c>
      <c r="D5112" s="163">
        <v>603.88</v>
      </c>
    </row>
    <row r="5113" spans="1:4" ht="9" customHeight="1" x14ac:dyDescent="0.3">
      <c r="A5113" s="161" t="s">
        <v>15165</v>
      </c>
      <c r="B5113" s="162" t="s">
        <v>15166</v>
      </c>
      <c r="C5113" s="161" t="s">
        <v>172</v>
      </c>
      <c r="D5113" s="163">
        <v>839.4</v>
      </c>
    </row>
    <row r="5114" spans="1:4" ht="9" customHeight="1" x14ac:dyDescent="0.3">
      <c r="A5114" s="161" t="s">
        <v>15167</v>
      </c>
      <c r="B5114" s="162" t="s">
        <v>15168</v>
      </c>
      <c r="C5114" s="161" t="s">
        <v>172</v>
      </c>
      <c r="D5114" s="163">
        <v>913.76</v>
      </c>
    </row>
    <row r="5115" spans="1:4" ht="9" customHeight="1" x14ac:dyDescent="0.3">
      <c r="A5115" s="161" t="s">
        <v>15169</v>
      </c>
      <c r="B5115" s="162" t="s">
        <v>15170</v>
      </c>
      <c r="C5115" s="161" t="s">
        <v>172</v>
      </c>
      <c r="D5115" s="163">
        <v>1099.6400000000001</v>
      </c>
    </row>
    <row r="5116" spans="1:4" ht="9" customHeight="1" x14ac:dyDescent="0.3">
      <c r="A5116" s="161" t="s">
        <v>15171</v>
      </c>
      <c r="B5116" s="162" t="s">
        <v>15172</v>
      </c>
      <c r="C5116" s="161" t="s">
        <v>172</v>
      </c>
      <c r="D5116" s="163">
        <v>1784.8</v>
      </c>
    </row>
    <row r="5117" spans="1:4" ht="9" customHeight="1" x14ac:dyDescent="0.3">
      <c r="A5117" s="161" t="s">
        <v>15173</v>
      </c>
      <c r="B5117" s="162" t="s">
        <v>15174</v>
      </c>
      <c r="C5117" s="161" t="s">
        <v>172</v>
      </c>
      <c r="D5117" s="163">
        <v>1952.11</v>
      </c>
    </row>
    <row r="5118" spans="1:4" ht="9" customHeight="1" x14ac:dyDescent="0.3">
      <c r="A5118" s="161" t="s">
        <v>15175</v>
      </c>
      <c r="B5118" s="162" t="s">
        <v>15176</v>
      </c>
      <c r="C5118" s="161" t="s">
        <v>172</v>
      </c>
      <c r="D5118" s="163">
        <v>2370.34</v>
      </c>
    </row>
    <row r="5119" spans="1:4" ht="9" customHeight="1" x14ac:dyDescent="0.3">
      <c r="A5119" s="161" t="s">
        <v>15177</v>
      </c>
      <c r="B5119" s="162" t="s">
        <v>15178</v>
      </c>
      <c r="C5119" s="161" t="s">
        <v>172</v>
      </c>
      <c r="D5119" s="163">
        <v>2352.04</v>
      </c>
    </row>
    <row r="5120" spans="1:4" ht="9" customHeight="1" x14ac:dyDescent="0.3">
      <c r="A5120" s="161" t="s">
        <v>15179</v>
      </c>
      <c r="B5120" s="162" t="s">
        <v>15180</v>
      </c>
      <c r="C5120" s="161" t="s">
        <v>172</v>
      </c>
      <c r="D5120" s="163">
        <v>2575.12</v>
      </c>
    </row>
    <row r="5121" spans="1:4" ht="9" customHeight="1" x14ac:dyDescent="0.3">
      <c r="A5121" s="161" t="s">
        <v>15181</v>
      </c>
      <c r="B5121" s="162" t="s">
        <v>15182</v>
      </c>
      <c r="C5121" s="161" t="s">
        <v>172</v>
      </c>
      <c r="D5121" s="163">
        <v>3132.76</v>
      </c>
    </row>
    <row r="5122" spans="1:4" ht="9" customHeight="1" x14ac:dyDescent="0.3">
      <c r="A5122" s="161" t="s">
        <v>15183</v>
      </c>
      <c r="B5122" s="162" t="s">
        <v>15184</v>
      </c>
      <c r="C5122" s="161" t="s">
        <v>172</v>
      </c>
      <c r="D5122" s="163">
        <v>3191.44</v>
      </c>
    </row>
    <row r="5123" spans="1:4" ht="9" customHeight="1" x14ac:dyDescent="0.3">
      <c r="A5123" s="161" t="s">
        <v>15185</v>
      </c>
      <c r="B5123" s="162" t="s">
        <v>15186</v>
      </c>
      <c r="C5123" s="161" t="s">
        <v>172</v>
      </c>
      <c r="D5123" s="163">
        <v>3488.88</v>
      </c>
    </row>
    <row r="5124" spans="1:4" ht="9" customHeight="1" x14ac:dyDescent="0.3">
      <c r="A5124" s="161" t="s">
        <v>15187</v>
      </c>
      <c r="B5124" s="162" t="s">
        <v>15188</v>
      </c>
      <c r="C5124" s="161" t="s">
        <v>172</v>
      </c>
      <c r="D5124" s="163">
        <v>4232.3999999999996</v>
      </c>
    </row>
    <row r="5125" spans="1:4" ht="9" customHeight="1" x14ac:dyDescent="0.3">
      <c r="A5125" s="161" t="s">
        <v>15189</v>
      </c>
      <c r="B5125" s="162" t="s">
        <v>15190</v>
      </c>
      <c r="C5125" s="161" t="s">
        <v>172</v>
      </c>
      <c r="D5125" s="163">
        <v>4704.08</v>
      </c>
    </row>
    <row r="5126" spans="1:4" ht="9" customHeight="1" x14ac:dyDescent="0.3">
      <c r="A5126" s="161" t="s">
        <v>15191</v>
      </c>
      <c r="B5126" s="162" t="s">
        <v>15192</v>
      </c>
      <c r="C5126" s="161" t="s">
        <v>172</v>
      </c>
      <c r="D5126" s="163">
        <v>5150.24</v>
      </c>
    </row>
    <row r="5127" spans="1:4" ht="9" customHeight="1" x14ac:dyDescent="0.3">
      <c r="A5127" s="161" t="s">
        <v>15193</v>
      </c>
      <c r="B5127" s="162" t="s">
        <v>15194</v>
      </c>
      <c r="C5127" s="161" t="s">
        <v>172</v>
      </c>
      <c r="D5127" s="163">
        <v>6265.52</v>
      </c>
    </row>
    <row r="5128" spans="1:4" ht="9" customHeight="1" x14ac:dyDescent="0.3">
      <c r="A5128" s="161" t="s">
        <v>15195</v>
      </c>
      <c r="B5128" s="162" t="s">
        <v>15196</v>
      </c>
      <c r="C5128" s="161" t="s">
        <v>8047</v>
      </c>
      <c r="D5128" s="163">
        <v>433.55</v>
      </c>
    </row>
    <row r="5129" spans="1:4" ht="9" customHeight="1" x14ac:dyDescent="0.3">
      <c r="A5129" s="161" t="s">
        <v>15197</v>
      </c>
      <c r="B5129" s="162" t="s">
        <v>15198</v>
      </c>
      <c r="C5129" s="161" t="s">
        <v>8047</v>
      </c>
      <c r="D5129" s="163">
        <v>470.73</v>
      </c>
    </row>
    <row r="5130" spans="1:4" ht="9" customHeight="1" x14ac:dyDescent="0.3">
      <c r="A5130" s="161" t="s">
        <v>15199</v>
      </c>
      <c r="B5130" s="162" t="s">
        <v>15200</v>
      </c>
      <c r="C5130" s="161" t="s">
        <v>8047</v>
      </c>
      <c r="D5130" s="163">
        <v>563.66999999999996</v>
      </c>
    </row>
    <row r="5131" spans="1:4" ht="9" customHeight="1" x14ac:dyDescent="0.3">
      <c r="A5131" s="161" t="s">
        <v>15201</v>
      </c>
      <c r="B5131" s="162" t="s">
        <v>15202</v>
      </c>
      <c r="C5131" s="161" t="s">
        <v>8047</v>
      </c>
      <c r="D5131" s="163">
        <v>894.59</v>
      </c>
    </row>
    <row r="5132" spans="1:4" ht="9" customHeight="1" x14ac:dyDescent="0.3">
      <c r="A5132" s="161" t="s">
        <v>15203</v>
      </c>
      <c r="B5132" s="162" t="s">
        <v>15204</v>
      </c>
      <c r="C5132" s="161" t="s">
        <v>8047</v>
      </c>
      <c r="D5132" s="163">
        <v>987.53</v>
      </c>
    </row>
    <row r="5133" spans="1:4" ht="9" customHeight="1" x14ac:dyDescent="0.3">
      <c r="A5133" s="161" t="s">
        <v>15205</v>
      </c>
      <c r="B5133" s="162" t="s">
        <v>15206</v>
      </c>
      <c r="C5133" s="161" t="s">
        <v>8047</v>
      </c>
      <c r="D5133" s="163">
        <v>1050.8399999999999</v>
      </c>
    </row>
    <row r="5134" spans="1:4" ht="9" customHeight="1" x14ac:dyDescent="0.3">
      <c r="A5134" s="161" t="s">
        <v>15207</v>
      </c>
      <c r="B5134" s="162" t="s">
        <v>15208</v>
      </c>
      <c r="C5134" s="161" t="s">
        <v>8047</v>
      </c>
      <c r="D5134" s="163">
        <v>540.02</v>
      </c>
    </row>
    <row r="5135" spans="1:4" ht="9" customHeight="1" x14ac:dyDescent="0.3">
      <c r="A5135" s="161" t="s">
        <v>15209</v>
      </c>
      <c r="B5135" s="162" t="s">
        <v>15210</v>
      </c>
      <c r="C5135" s="161" t="s">
        <v>8047</v>
      </c>
      <c r="D5135" s="163">
        <v>577.20000000000005</v>
      </c>
    </row>
    <row r="5136" spans="1:4" ht="9" customHeight="1" x14ac:dyDescent="0.3">
      <c r="A5136" s="161" t="s">
        <v>15211</v>
      </c>
      <c r="B5136" s="162" t="s">
        <v>15212</v>
      </c>
      <c r="C5136" s="161" t="s">
        <v>8047</v>
      </c>
      <c r="D5136" s="163">
        <v>670.14</v>
      </c>
    </row>
    <row r="5137" spans="1:4" ht="9" customHeight="1" x14ac:dyDescent="0.3">
      <c r="A5137" s="161" t="s">
        <v>15213</v>
      </c>
      <c r="B5137" s="162" t="s">
        <v>15214</v>
      </c>
      <c r="C5137" s="161" t="s">
        <v>8047</v>
      </c>
      <c r="D5137" s="163">
        <v>534.70000000000005</v>
      </c>
    </row>
    <row r="5138" spans="1:4" ht="9" customHeight="1" x14ac:dyDescent="0.3">
      <c r="A5138" s="161" t="s">
        <v>15215</v>
      </c>
      <c r="B5138" s="162" t="s">
        <v>15216</v>
      </c>
      <c r="C5138" s="161" t="s">
        <v>8047</v>
      </c>
      <c r="D5138" s="163">
        <v>627.64</v>
      </c>
    </row>
    <row r="5139" spans="1:4" ht="9" customHeight="1" x14ac:dyDescent="0.3">
      <c r="A5139" s="161" t="s">
        <v>15217</v>
      </c>
      <c r="B5139" s="162" t="s">
        <v>15218</v>
      </c>
      <c r="C5139" s="161" t="s">
        <v>8047</v>
      </c>
      <c r="D5139" s="163">
        <v>690.95</v>
      </c>
    </row>
    <row r="5140" spans="1:4" ht="9" customHeight="1" x14ac:dyDescent="0.3">
      <c r="A5140" s="161" t="s">
        <v>15219</v>
      </c>
      <c r="B5140" s="162" t="s">
        <v>15220</v>
      </c>
      <c r="C5140" s="161" t="s">
        <v>14786</v>
      </c>
      <c r="D5140" s="163">
        <v>1.99</v>
      </c>
    </row>
    <row r="5141" spans="1:4" ht="9" customHeight="1" x14ac:dyDescent="0.3">
      <c r="A5141" s="161" t="s">
        <v>15221</v>
      </c>
      <c r="B5141" s="162" t="s">
        <v>15222</v>
      </c>
      <c r="C5141" s="161" t="s">
        <v>172</v>
      </c>
      <c r="D5141" s="163">
        <v>100441.47</v>
      </c>
    </row>
    <row r="5142" spans="1:4" ht="9" customHeight="1" x14ac:dyDescent="0.3">
      <c r="A5142" s="161" t="s">
        <v>15223</v>
      </c>
      <c r="B5142" s="162" t="s">
        <v>15224</v>
      </c>
      <c r="C5142" s="161" t="s">
        <v>172</v>
      </c>
      <c r="D5142" s="163">
        <v>100441.47</v>
      </c>
    </row>
    <row r="5143" spans="1:4" ht="9" customHeight="1" x14ac:dyDescent="0.3">
      <c r="A5143" s="161" t="s">
        <v>15225</v>
      </c>
      <c r="B5143" s="162" t="s">
        <v>15226</v>
      </c>
      <c r="C5143" s="161" t="s">
        <v>172</v>
      </c>
      <c r="D5143" s="163">
        <v>111246.39</v>
      </c>
    </row>
    <row r="5144" spans="1:4" ht="18" customHeight="1" x14ac:dyDescent="0.3">
      <c r="A5144" s="161" t="s">
        <v>15227</v>
      </c>
      <c r="B5144" s="162" t="s">
        <v>15228</v>
      </c>
      <c r="C5144" s="161" t="s">
        <v>172</v>
      </c>
      <c r="D5144" s="163">
        <v>111246.39</v>
      </c>
    </row>
    <row r="5145" spans="1:4" ht="18" customHeight="1" x14ac:dyDescent="0.3">
      <c r="A5145" s="161" t="s">
        <v>15229</v>
      </c>
      <c r="B5145" s="162" t="s">
        <v>15230</v>
      </c>
      <c r="C5145" s="161" t="s">
        <v>172</v>
      </c>
      <c r="D5145" s="163">
        <v>122051.3</v>
      </c>
    </row>
    <row r="5146" spans="1:4" ht="18" customHeight="1" x14ac:dyDescent="0.3">
      <c r="A5146" s="161" t="s">
        <v>15231</v>
      </c>
      <c r="B5146" s="162" t="s">
        <v>15232</v>
      </c>
      <c r="C5146" s="161" t="s">
        <v>172</v>
      </c>
      <c r="D5146" s="163">
        <v>122051.3</v>
      </c>
    </row>
    <row r="5147" spans="1:4" ht="18" customHeight="1" x14ac:dyDescent="0.3">
      <c r="A5147" s="161" t="s">
        <v>15233</v>
      </c>
      <c r="B5147" s="162" t="s">
        <v>15234</v>
      </c>
      <c r="C5147" s="161" t="s">
        <v>8047</v>
      </c>
      <c r="D5147" s="163">
        <v>35.71</v>
      </c>
    </row>
    <row r="5148" spans="1:4" ht="18" customHeight="1" x14ac:dyDescent="0.3">
      <c r="A5148" s="161" t="s">
        <v>15235</v>
      </c>
      <c r="B5148" s="162" t="s">
        <v>15236</v>
      </c>
      <c r="C5148" s="161" t="s">
        <v>5571</v>
      </c>
      <c r="D5148" s="163">
        <v>857.65</v>
      </c>
    </row>
    <row r="5149" spans="1:4" ht="18" customHeight="1" x14ac:dyDescent="0.3">
      <c r="A5149" s="161" t="s">
        <v>15237</v>
      </c>
      <c r="B5149" s="162" t="s">
        <v>15238</v>
      </c>
      <c r="C5149" s="161" t="s">
        <v>172</v>
      </c>
      <c r="D5149" s="163">
        <v>347.66</v>
      </c>
    </row>
    <row r="5150" spans="1:4" ht="18" customHeight="1" x14ac:dyDescent="0.3">
      <c r="A5150" s="161" t="s">
        <v>15239</v>
      </c>
      <c r="B5150" s="162" t="s">
        <v>15240</v>
      </c>
      <c r="C5150" s="161" t="s">
        <v>172</v>
      </c>
      <c r="D5150" s="163">
        <v>246.84</v>
      </c>
    </row>
    <row r="5151" spans="1:4" ht="18" customHeight="1" x14ac:dyDescent="0.3">
      <c r="A5151" s="161" t="s">
        <v>15241</v>
      </c>
      <c r="B5151" s="162" t="s">
        <v>15242</v>
      </c>
      <c r="C5151" s="161" t="s">
        <v>172</v>
      </c>
      <c r="D5151" s="163">
        <v>205.7</v>
      </c>
    </row>
    <row r="5152" spans="1:4" ht="18" customHeight="1" x14ac:dyDescent="0.3">
      <c r="A5152" s="161" t="s">
        <v>15243</v>
      </c>
      <c r="B5152" s="162" t="s">
        <v>15244</v>
      </c>
      <c r="C5152" s="161" t="s">
        <v>8047</v>
      </c>
      <c r="D5152" s="163">
        <v>20.67</v>
      </c>
    </row>
    <row r="5153" spans="1:4" ht="18" customHeight="1" x14ac:dyDescent="0.3">
      <c r="A5153" s="161" t="s">
        <v>15245</v>
      </c>
      <c r="B5153" s="162" t="s">
        <v>15246</v>
      </c>
      <c r="C5153" s="161" t="s">
        <v>8047</v>
      </c>
      <c r="D5153" s="163">
        <v>3.69</v>
      </c>
    </row>
    <row r="5154" spans="1:4" ht="9" customHeight="1" x14ac:dyDescent="0.3">
      <c r="A5154" s="161" t="s">
        <v>15247</v>
      </c>
      <c r="B5154" s="162" t="s">
        <v>15248</v>
      </c>
      <c r="C5154" s="161" t="s">
        <v>8047</v>
      </c>
      <c r="D5154" s="163">
        <v>3.69</v>
      </c>
    </row>
    <row r="5155" spans="1:4" ht="9" customHeight="1" x14ac:dyDescent="0.3">
      <c r="A5155" s="161" t="s">
        <v>15249</v>
      </c>
      <c r="B5155" s="162" t="s">
        <v>15250</v>
      </c>
      <c r="C5155" s="161" t="s">
        <v>8047</v>
      </c>
      <c r="D5155" s="163">
        <v>58.85</v>
      </c>
    </row>
    <row r="5156" spans="1:4" ht="9" customHeight="1" x14ac:dyDescent="0.3">
      <c r="A5156" s="161" t="s">
        <v>15251</v>
      </c>
      <c r="B5156" s="162" t="s">
        <v>15252</v>
      </c>
      <c r="C5156" s="161" t="s">
        <v>11342</v>
      </c>
      <c r="D5156" s="163">
        <v>3.49</v>
      </c>
    </row>
    <row r="5157" spans="1:4" ht="9" customHeight="1" x14ac:dyDescent="0.3">
      <c r="A5157" s="161" t="s">
        <v>15253</v>
      </c>
      <c r="B5157" s="162" t="s">
        <v>15254</v>
      </c>
      <c r="C5157" s="161" t="s">
        <v>172</v>
      </c>
      <c r="D5157" s="163">
        <v>99403.199999999997</v>
      </c>
    </row>
    <row r="5158" spans="1:4" ht="9" customHeight="1" x14ac:dyDescent="0.3">
      <c r="A5158" s="161" t="s">
        <v>15255</v>
      </c>
      <c r="B5158" s="162" t="s">
        <v>15256</v>
      </c>
      <c r="C5158" s="161" t="s">
        <v>172</v>
      </c>
      <c r="D5158" s="163">
        <v>99403.199999999997</v>
      </c>
    </row>
    <row r="5159" spans="1:4" ht="9" customHeight="1" x14ac:dyDescent="0.3">
      <c r="A5159" s="161" t="s">
        <v>15257</v>
      </c>
      <c r="B5159" s="162" t="s">
        <v>15258</v>
      </c>
      <c r="C5159" s="161" t="s">
        <v>172</v>
      </c>
      <c r="D5159" s="163">
        <v>110239.62</v>
      </c>
    </row>
    <row r="5160" spans="1:4" ht="9" customHeight="1" x14ac:dyDescent="0.3">
      <c r="A5160" s="161" t="s">
        <v>15259</v>
      </c>
      <c r="B5160" s="162" t="s">
        <v>15260</v>
      </c>
      <c r="C5160" s="161" t="s">
        <v>172</v>
      </c>
      <c r="D5160" s="163">
        <v>110239.62</v>
      </c>
    </row>
    <row r="5161" spans="1:4" ht="9" customHeight="1" x14ac:dyDescent="0.3">
      <c r="A5161" s="161" t="s">
        <v>15261</v>
      </c>
      <c r="B5161" s="162" t="s">
        <v>15262</v>
      </c>
      <c r="C5161" s="161" t="s">
        <v>172</v>
      </c>
      <c r="D5161" s="163">
        <v>121076.03</v>
      </c>
    </row>
    <row r="5162" spans="1:4" ht="9" customHeight="1" x14ac:dyDescent="0.3">
      <c r="A5162" s="161" t="s">
        <v>15263</v>
      </c>
      <c r="B5162" s="162" t="s">
        <v>15264</v>
      </c>
      <c r="C5162" s="161" t="s">
        <v>172</v>
      </c>
      <c r="D5162" s="163">
        <v>121076.03</v>
      </c>
    </row>
    <row r="5163" spans="1:4" ht="9" customHeight="1" x14ac:dyDescent="0.3">
      <c r="A5163" s="161" t="s">
        <v>15265</v>
      </c>
      <c r="B5163" s="162" t="s">
        <v>15266</v>
      </c>
      <c r="C5163" s="161" t="s">
        <v>172</v>
      </c>
      <c r="D5163" s="163">
        <v>59584.2</v>
      </c>
    </row>
    <row r="5164" spans="1:4" ht="18" customHeight="1" x14ac:dyDescent="0.3">
      <c r="A5164" s="161" t="s">
        <v>15267</v>
      </c>
      <c r="B5164" s="162" t="s">
        <v>15268</v>
      </c>
      <c r="C5164" s="161" t="s">
        <v>172</v>
      </c>
      <c r="D5164" s="163">
        <v>59584.2</v>
      </c>
    </row>
    <row r="5165" spans="1:4" ht="18" customHeight="1" x14ac:dyDescent="0.3">
      <c r="A5165" s="161" t="s">
        <v>15269</v>
      </c>
      <c r="B5165" s="162" t="s">
        <v>15270</v>
      </c>
      <c r="C5165" s="161" t="s">
        <v>172</v>
      </c>
      <c r="D5165" s="163">
        <v>65996.27</v>
      </c>
    </row>
    <row r="5166" spans="1:4" ht="18" customHeight="1" x14ac:dyDescent="0.3">
      <c r="A5166" s="161" t="s">
        <v>15271</v>
      </c>
      <c r="B5166" s="162" t="s">
        <v>15272</v>
      </c>
      <c r="C5166" s="161" t="s">
        <v>172</v>
      </c>
      <c r="D5166" s="163">
        <v>65996.27</v>
      </c>
    </row>
    <row r="5167" spans="1:4" ht="18" customHeight="1" x14ac:dyDescent="0.3">
      <c r="A5167" s="161" t="s">
        <v>15273</v>
      </c>
      <c r="B5167" s="162" t="s">
        <v>15274</v>
      </c>
      <c r="C5167" s="161" t="s">
        <v>172</v>
      </c>
      <c r="D5167" s="163">
        <v>72408.350000000006</v>
      </c>
    </row>
    <row r="5168" spans="1:4" ht="18" customHeight="1" x14ac:dyDescent="0.3">
      <c r="A5168" s="161" t="s">
        <v>15275</v>
      </c>
      <c r="B5168" s="162" t="s">
        <v>15276</v>
      </c>
      <c r="C5168" s="161" t="s">
        <v>172</v>
      </c>
      <c r="D5168" s="163">
        <v>72408.350000000006</v>
      </c>
    </row>
    <row r="5169" spans="1:4" ht="18" customHeight="1" x14ac:dyDescent="0.3">
      <c r="A5169" s="161" t="s">
        <v>15277</v>
      </c>
      <c r="B5169" s="162" t="s">
        <v>15278</v>
      </c>
      <c r="C5169" s="161" t="s">
        <v>11342</v>
      </c>
      <c r="D5169" s="163">
        <v>3.34</v>
      </c>
    </row>
    <row r="5170" spans="1:4" ht="18" customHeight="1" x14ac:dyDescent="0.3">
      <c r="A5170" s="161" t="s">
        <v>15279</v>
      </c>
      <c r="B5170" s="162" t="s">
        <v>15280</v>
      </c>
      <c r="C5170" s="161" t="s">
        <v>172</v>
      </c>
      <c r="D5170" s="163">
        <v>2420.4</v>
      </c>
    </row>
    <row r="5171" spans="1:4" ht="18" customHeight="1" x14ac:dyDescent="0.3">
      <c r="A5171" s="161" t="s">
        <v>15281</v>
      </c>
      <c r="B5171" s="162" t="s">
        <v>15282</v>
      </c>
      <c r="C5171" s="161" t="s">
        <v>172</v>
      </c>
      <c r="D5171" s="163">
        <v>3335.94</v>
      </c>
    </row>
    <row r="5172" spans="1:4" ht="18" customHeight="1" x14ac:dyDescent="0.3">
      <c r="A5172" s="161" t="s">
        <v>15283</v>
      </c>
      <c r="B5172" s="162" t="s">
        <v>15284</v>
      </c>
      <c r="C5172" s="161" t="s">
        <v>172</v>
      </c>
      <c r="D5172" s="163">
        <v>3408.41</v>
      </c>
    </row>
    <row r="5173" spans="1:4" ht="18" customHeight="1" x14ac:dyDescent="0.3">
      <c r="A5173" s="161" t="s">
        <v>15285</v>
      </c>
      <c r="B5173" s="162" t="s">
        <v>15286</v>
      </c>
      <c r="C5173" s="161" t="s">
        <v>172</v>
      </c>
      <c r="D5173" s="163">
        <v>5413.79</v>
      </c>
    </row>
    <row r="5174" spans="1:4" ht="18" customHeight="1" x14ac:dyDescent="0.3">
      <c r="A5174" s="161" t="s">
        <v>15287</v>
      </c>
      <c r="B5174" s="162" t="s">
        <v>15288</v>
      </c>
      <c r="C5174" s="161" t="s">
        <v>172</v>
      </c>
      <c r="D5174" s="163">
        <v>565.08000000000004</v>
      </c>
    </row>
    <row r="5175" spans="1:4" ht="18" customHeight="1" x14ac:dyDescent="0.3">
      <c r="A5175" s="161" t="s">
        <v>15289</v>
      </c>
      <c r="B5175" s="162" t="s">
        <v>15290</v>
      </c>
      <c r="C5175" s="161" t="s">
        <v>172</v>
      </c>
      <c r="D5175" s="163">
        <v>455.7</v>
      </c>
    </row>
    <row r="5176" spans="1:4" ht="9" customHeight="1" x14ac:dyDescent="0.3">
      <c r="A5176" s="161" t="s">
        <v>15291</v>
      </c>
      <c r="B5176" s="162" t="s">
        <v>15292</v>
      </c>
      <c r="C5176" s="161" t="s">
        <v>172</v>
      </c>
      <c r="D5176" s="163">
        <v>485.62</v>
      </c>
    </row>
    <row r="5177" spans="1:4" ht="9" customHeight="1" x14ac:dyDescent="0.3">
      <c r="A5177" s="161" t="s">
        <v>15293</v>
      </c>
      <c r="B5177" s="162" t="s">
        <v>15294</v>
      </c>
      <c r="C5177" s="161" t="s">
        <v>172</v>
      </c>
      <c r="D5177" s="163">
        <v>515.74</v>
      </c>
    </row>
    <row r="5178" spans="1:4" ht="9" customHeight="1" x14ac:dyDescent="0.3">
      <c r="A5178" s="161" t="s">
        <v>15295</v>
      </c>
      <c r="B5178" s="162" t="s">
        <v>15296</v>
      </c>
      <c r="C5178" s="161" t="s">
        <v>172</v>
      </c>
      <c r="D5178" s="163">
        <v>582.29999999999995</v>
      </c>
    </row>
    <row r="5179" spans="1:4" ht="9" customHeight="1" x14ac:dyDescent="0.3">
      <c r="A5179" s="161" t="s">
        <v>15297</v>
      </c>
      <c r="B5179" s="162" t="s">
        <v>15298</v>
      </c>
      <c r="C5179" s="161" t="s">
        <v>172</v>
      </c>
      <c r="D5179" s="163">
        <v>409.05</v>
      </c>
    </row>
    <row r="5180" spans="1:4" ht="9" customHeight="1" x14ac:dyDescent="0.3">
      <c r="A5180" s="161" t="s">
        <v>15299</v>
      </c>
      <c r="B5180" s="162" t="s">
        <v>15300</v>
      </c>
      <c r="C5180" s="161" t="s">
        <v>172</v>
      </c>
      <c r="D5180" s="163">
        <v>424.47</v>
      </c>
    </row>
    <row r="5181" spans="1:4" ht="9" customHeight="1" x14ac:dyDescent="0.3">
      <c r="A5181" s="161" t="s">
        <v>15301</v>
      </c>
      <c r="B5181" s="162" t="s">
        <v>15302</v>
      </c>
      <c r="C5181" s="161" t="s">
        <v>172</v>
      </c>
      <c r="D5181" s="163">
        <v>439.26</v>
      </c>
    </row>
    <row r="5182" spans="1:4" ht="18" customHeight="1" x14ac:dyDescent="0.3">
      <c r="A5182" s="161" t="s">
        <v>15303</v>
      </c>
      <c r="B5182" s="162" t="s">
        <v>15304</v>
      </c>
      <c r="C5182" s="161" t="s">
        <v>172</v>
      </c>
      <c r="D5182" s="163">
        <v>454.87</v>
      </c>
    </row>
    <row r="5183" spans="1:4" ht="18" customHeight="1" x14ac:dyDescent="0.3">
      <c r="A5183" s="161" t="s">
        <v>15305</v>
      </c>
      <c r="B5183" s="162" t="s">
        <v>15306</v>
      </c>
      <c r="C5183" s="161" t="s">
        <v>172</v>
      </c>
      <c r="D5183" s="163">
        <v>450.62</v>
      </c>
    </row>
    <row r="5184" spans="1:4" ht="18" customHeight="1" x14ac:dyDescent="0.3">
      <c r="A5184" s="161" t="s">
        <v>15307</v>
      </c>
      <c r="B5184" s="162" t="s">
        <v>15308</v>
      </c>
      <c r="C5184" s="161" t="s">
        <v>172</v>
      </c>
      <c r="D5184" s="163">
        <v>465.98</v>
      </c>
    </row>
    <row r="5185" spans="1:4" ht="18" customHeight="1" x14ac:dyDescent="0.3">
      <c r="A5185" s="161" t="s">
        <v>15309</v>
      </c>
      <c r="B5185" s="162" t="s">
        <v>15310</v>
      </c>
      <c r="C5185" s="161" t="s">
        <v>172</v>
      </c>
      <c r="D5185" s="163">
        <v>494.8</v>
      </c>
    </row>
    <row r="5186" spans="1:4" ht="9" customHeight="1" x14ac:dyDescent="0.3">
      <c r="A5186" s="161" t="s">
        <v>15311</v>
      </c>
      <c r="B5186" s="162" t="s">
        <v>15312</v>
      </c>
      <c r="C5186" s="161" t="s">
        <v>172</v>
      </c>
      <c r="D5186" s="163">
        <v>561.01</v>
      </c>
    </row>
    <row r="5187" spans="1:4" ht="9" customHeight="1" x14ac:dyDescent="0.3">
      <c r="A5187" s="161" t="s">
        <v>15313</v>
      </c>
      <c r="B5187" s="162" t="s">
        <v>15314</v>
      </c>
      <c r="C5187" s="161" t="s">
        <v>172</v>
      </c>
      <c r="D5187" s="163">
        <v>1118.6600000000001</v>
      </c>
    </row>
    <row r="5188" spans="1:4" ht="9" customHeight="1" x14ac:dyDescent="0.3">
      <c r="A5188" s="161" t="s">
        <v>15315</v>
      </c>
      <c r="B5188" s="162" t="s">
        <v>15316</v>
      </c>
      <c r="C5188" s="161" t="s">
        <v>172</v>
      </c>
      <c r="D5188" s="163">
        <v>340.27</v>
      </c>
    </row>
    <row r="5189" spans="1:4" ht="9" customHeight="1" x14ac:dyDescent="0.3">
      <c r="A5189" s="161" t="s">
        <v>15317</v>
      </c>
      <c r="B5189" s="162" t="s">
        <v>15318</v>
      </c>
      <c r="C5189" s="161" t="s">
        <v>172</v>
      </c>
      <c r="D5189" s="163">
        <v>121.43</v>
      </c>
    </row>
    <row r="5190" spans="1:4" ht="9" customHeight="1" x14ac:dyDescent="0.3">
      <c r="A5190" s="161" t="s">
        <v>15319</v>
      </c>
      <c r="B5190" s="162" t="s">
        <v>15320</v>
      </c>
      <c r="C5190" s="161" t="s">
        <v>172</v>
      </c>
      <c r="D5190" s="163">
        <v>657.29</v>
      </c>
    </row>
    <row r="5191" spans="1:4" ht="9" customHeight="1" x14ac:dyDescent="0.3">
      <c r="A5191" s="161" t="s">
        <v>15321</v>
      </c>
      <c r="B5191" s="162" t="s">
        <v>15322</v>
      </c>
      <c r="C5191" s="161" t="s">
        <v>172</v>
      </c>
      <c r="D5191" s="163">
        <v>1697.83</v>
      </c>
    </row>
    <row r="5192" spans="1:4" ht="9" customHeight="1" x14ac:dyDescent="0.3">
      <c r="A5192" s="161" t="s">
        <v>15323</v>
      </c>
      <c r="B5192" s="162" t="s">
        <v>15324</v>
      </c>
      <c r="C5192" s="161" t="s">
        <v>172</v>
      </c>
      <c r="D5192" s="163">
        <v>893.64</v>
      </c>
    </row>
    <row r="5193" spans="1:4" ht="9" customHeight="1" x14ac:dyDescent="0.3">
      <c r="A5193" s="161" t="s">
        <v>15325</v>
      </c>
      <c r="B5193" s="162" t="s">
        <v>15326</v>
      </c>
      <c r="C5193" s="161" t="s">
        <v>172</v>
      </c>
      <c r="D5193" s="163">
        <v>2464.52</v>
      </c>
    </row>
    <row r="5194" spans="1:4" ht="9" customHeight="1" x14ac:dyDescent="0.3">
      <c r="A5194" s="161" t="s">
        <v>15327</v>
      </c>
      <c r="B5194" s="162" t="s">
        <v>15328</v>
      </c>
      <c r="C5194" s="161" t="s">
        <v>172</v>
      </c>
      <c r="D5194" s="163">
        <v>30.27</v>
      </c>
    </row>
    <row r="5195" spans="1:4" ht="9" customHeight="1" x14ac:dyDescent="0.3">
      <c r="A5195" s="161" t="s">
        <v>15329</v>
      </c>
      <c r="B5195" s="162" t="s">
        <v>15330</v>
      </c>
      <c r="C5195" s="161" t="s">
        <v>172</v>
      </c>
      <c r="D5195" s="163">
        <v>30.32</v>
      </c>
    </row>
    <row r="5196" spans="1:4" ht="9" customHeight="1" x14ac:dyDescent="0.3">
      <c r="A5196" s="161" t="s">
        <v>15331</v>
      </c>
      <c r="B5196" s="162" t="s">
        <v>15332</v>
      </c>
      <c r="C5196" s="161" t="s">
        <v>172</v>
      </c>
      <c r="D5196" s="163">
        <v>40.33</v>
      </c>
    </row>
    <row r="5197" spans="1:4" ht="9" customHeight="1" x14ac:dyDescent="0.3">
      <c r="A5197" s="161" t="s">
        <v>15333</v>
      </c>
      <c r="B5197" s="162" t="s">
        <v>15334</v>
      </c>
      <c r="C5197" s="161" t="s">
        <v>172</v>
      </c>
      <c r="D5197" s="163">
        <v>33.4</v>
      </c>
    </row>
    <row r="5198" spans="1:4" ht="9" customHeight="1" x14ac:dyDescent="0.3">
      <c r="A5198" s="161" t="s">
        <v>15335</v>
      </c>
      <c r="B5198" s="162" t="s">
        <v>15336</v>
      </c>
      <c r="C5198" s="161" t="s">
        <v>172</v>
      </c>
      <c r="D5198" s="163">
        <v>40.33</v>
      </c>
    </row>
    <row r="5199" spans="1:4" ht="9" customHeight="1" x14ac:dyDescent="0.3">
      <c r="A5199" s="161" t="s">
        <v>15337</v>
      </c>
      <c r="B5199" s="162" t="s">
        <v>15338</v>
      </c>
      <c r="C5199" s="161" t="s">
        <v>172</v>
      </c>
      <c r="D5199" s="163">
        <v>33.4</v>
      </c>
    </row>
    <row r="5200" spans="1:4" ht="18" customHeight="1" x14ac:dyDescent="0.3">
      <c r="A5200" s="161" t="s">
        <v>15339</v>
      </c>
      <c r="B5200" s="162" t="s">
        <v>15340</v>
      </c>
      <c r="C5200" s="161" t="s">
        <v>172</v>
      </c>
      <c r="D5200" s="163">
        <v>35.72</v>
      </c>
    </row>
    <row r="5201" spans="1:4" ht="9" customHeight="1" x14ac:dyDescent="0.3">
      <c r="A5201" s="161" t="s">
        <v>15341</v>
      </c>
      <c r="B5201" s="162" t="s">
        <v>15342</v>
      </c>
      <c r="C5201" s="161" t="s">
        <v>172</v>
      </c>
      <c r="D5201" s="163">
        <v>39.06</v>
      </c>
    </row>
    <row r="5202" spans="1:4" ht="9" customHeight="1" x14ac:dyDescent="0.3">
      <c r="A5202" s="161" t="s">
        <v>15343</v>
      </c>
      <c r="B5202" s="162" t="s">
        <v>15344</v>
      </c>
      <c r="C5202" s="161" t="s">
        <v>172</v>
      </c>
      <c r="D5202" s="163">
        <v>26.72</v>
      </c>
    </row>
    <row r="5203" spans="1:4" ht="9" customHeight="1" x14ac:dyDescent="0.3">
      <c r="A5203" s="161" t="s">
        <v>15345</v>
      </c>
      <c r="B5203" s="162" t="s">
        <v>15346</v>
      </c>
      <c r="C5203" s="161" t="s">
        <v>172</v>
      </c>
      <c r="D5203" s="163">
        <v>24.75</v>
      </c>
    </row>
    <row r="5204" spans="1:4" ht="9" customHeight="1" x14ac:dyDescent="0.3">
      <c r="A5204" s="161" t="s">
        <v>15347</v>
      </c>
      <c r="B5204" s="162" t="s">
        <v>15348</v>
      </c>
      <c r="C5204" s="161" t="s">
        <v>172</v>
      </c>
      <c r="D5204" s="163">
        <v>33.159999999999997</v>
      </c>
    </row>
    <row r="5205" spans="1:4" ht="9" customHeight="1" x14ac:dyDescent="0.3">
      <c r="A5205" s="161" t="s">
        <v>15349</v>
      </c>
      <c r="B5205" s="162" t="s">
        <v>15350</v>
      </c>
      <c r="C5205" s="161" t="s">
        <v>172</v>
      </c>
      <c r="D5205" s="163">
        <v>30.66</v>
      </c>
    </row>
    <row r="5206" spans="1:4" ht="9" customHeight="1" x14ac:dyDescent="0.3">
      <c r="A5206" s="161" t="s">
        <v>15351</v>
      </c>
      <c r="B5206" s="162" t="s">
        <v>15352</v>
      </c>
      <c r="C5206" s="161" t="s">
        <v>172</v>
      </c>
      <c r="D5206" s="163">
        <v>34.03</v>
      </c>
    </row>
    <row r="5207" spans="1:4" ht="9" customHeight="1" x14ac:dyDescent="0.3">
      <c r="A5207" s="161" t="s">
        <v>15353</v>
      </c>
      <c r="B5207" s="162" t="s">
        <v>15354</v>
      </c>
      <c r="C5207" s="161" t="s">
        <v>172</v>
      </c>
      <c r="D5207" s="163">
        <v>31.24</v>
      </c>
    </row>
    <row r="5208" spans="1:4" ht="9" customHeight="1" x14ac:dyDescent="0.3">
      <c r="A5208" s="161" t="s">
        <v>15355</v>
      </c>
      <c r="B5208" s="162" t="s">
        <v>15356</v>
      </c>
      <c r="C5208" s="161" t="s">
        <v>172</v>
      </c>
      <c r="D5208" s="163">
        <v>40.43</v>
      </c>
    </row>
    <row r="5209" spans="1:4" ht="9" customHeight="1" x14ac:dyDescent="0.3">
      <c r="A5209" s="161" t="s">
        <v>15357</v>
      </c>
      <c r="B5209" s="162" t="s">
        <v>15358</v>
      </c>
      <c r="C5209" s="161" t="s">
        <v>172</v>
      </c>
      <c r="D5209" s="163">
        <v>37.93</v>
      </c>
    </row>
    <row r="5210" spans="1:4" ht="9" customHeight="1" x14ac:dyDescent="0.3">
      <c r="A5210" s="161" t="s">
        <v>15359</v>
      </c>
      <c r="B5210" s="162" t="s">
        <v>15360</v>
      </c>
      <c r="C5210" s="161" t="s">
        <v>172</v>
      </c>
      <c r="D5210" s="163">
        <v>41.91</v>
      </c>
    </row>
    <row r="5211" spans="1:4" ht="9" customHeight="1" x14ac:dyDescent="0.3">
      <c r="A5211" s="161" t="s">
        <v>15361</v>
      </c>
      <c r="B5211" s="162" t="s">
        <v>15362</v>
      </c>
      <c r="C5211" s="161" t="s">
        <v>172</v>
      </c>
      <c r="D5211" s="163">
        <v>39.43</v>
      </c>
    </row>
    <row r="5212" spans="1:4" ht="9" customHeight="1" x14ac:dyDescent="0.3">
      <c r="A5212" s="161" t="s">
        <v>15363</v>
      </c>
      <c r="B5212" s="162" t="s">
        <v>15364</v>
      </c>
      <c r="C5212" s="161" t="s">
        <v>172</v>
      </c>
      <c r="D5212" s="163">
        <v>49.02</v>
      </c>
    </row>
    <row r="5213" spans="1:4" ht="9" customHeight="1" x14ac:dyDescent="0.3">
      <c r="A5213" s="161" t="s">
        <v>15365</v>
      </c>
      <c r="B5213" s="162" t="s">
        <v>15366</v>
      </c>
      <c r="C5213" s="161" t="s">
        <v>172</v>
      </c>
      <c r="D5213" s="163">
        <v>46.45</v>
      </c>
    </row>
    <row r="5214" spans="1:4" ht="9" customHeight="1" x14ac:dyDescent="0.3">
      <c r="A5214" s="161" t="s">
        <v>15367</v>
      </c>
      <c r="B5214" s="162" t="s">
        <v>15368</v>
      </c>
      <c r="C5214" s="161" t="s">
        <v>172</v>
      </c>
      <c r="D5214" s="163">
        <v>53.28</v>
      </c>
    </row>
    <row r="5215" spans="1:4" ht="9" customHeight="1" x14ac:dyDescent="0.3">
      <c r="A5215" s="161" t="s">
        <v>15369</v>
      </c>
      <c r="B5215" s="162" t="s">
        <v>15370</v>
      </c>
      <c r="C5215" s="161" t="s">
        <v>172</v>
      </c>
      <c r="D5215" s="163">
        <v>50.56</v>
      </c>
    </row>
    <row r="5216" spans="1:4" ht="9" customHeight="1" x14ac:dyDescent="0.3">
      <c r="A5216" s="161" t="s">
        <v>15371</v>
      </c>
      <c r="B5216" s="162" t="s">
        <v>15372</v>
      </c>
      <c r="C5216" s="161" t="s">
        <v>172</v>
      </c>
      <c r="D5216" s="163">
        <v>56.5</v>
      </c>
    </row>
    <row r="5217" spans="1:4" ht="9" customHeight="1" x14ac:dyDescent="0.3">
      <c r="A5217" s="161" t="s">
        <v>15373</v>
      </c>
      <c r="B5217" s="162" t="s">
        <v>15374</v>
      </c>
      <c r="C5217" s="161" t="s">
        <v>172</v>
      </c>
      <c r="D5217" s="163">
        <v>69.12</v>
      </c>
    </row>
    <row r="5218" spans="1:4" ht="9" customHeight="1" x14ac:dyDescent="0.3">
      <c r="A5218" s="161" t="s">
        <v>15375</v>
      </c>
      <c r="B5218" s="162" t="s">
        <v>15376</v>
      </c>
      <c r="C5218" s="161" t="s">
        <v>172</v>
      </c>
      <c r="D5218" s="163">
        <v>41.91</v>
      </c>
    </row>
    <row r="5219" spans="1:4" ht="9" customHeight="1" x14ac:dyDescent="0.3">
      <c r="A5219" s="161" t="s">
        <v>15377</v>
      </c>
      <c r="B5219" s="162" t="s">
        <v>15378</v>
      </c>
      <c r="C5219" s="161" t="s">
        <v>172</v>
      </c>
      <c r="D5219" s="163">
        <v>39.29</v>
      </c>
    </row>
    <row r="5220" spans="1:4" ht="9" customHeight="1" x14ac:dyDescent="0.3">
      <c r="A5220" s="161" t="s">
        <v>15379</v>
      </c>
      <c r="B5220" s="162" t="s">
        <v>15380</v>
      </c>
      <c r="C5220" s="161" t="s">
        <v>172</v>
      </c>
      <c r="D5220" s="163">
        <v>49.02</v>
      </c>
    </row>
    <row r="5221" spans="1:4" ht="9" customHeight="1" x14ac:dyDescent="0.3">
      <c r="A5221" s="161" t="s">
        <v>15381</v>
      </c>
      <c r="B5221" s="162" t="s">
        <v>15382</v>
      </c>
      <c r="C5221" s="161" t="s">
        <v>172</v>
      </c>
      <c r="D5221" s="163">
        <v>46.39</v>
      </c>
    </row>
    <row r="5222" spans="1:4" ht="9" customHeight="1" x14ac:dyDescent="0.3">
      <c r="A5222" s="161" t="s">
        <v>15383</v>
      </c>
      <c r="B5222" s="162" t="s">
        <v>15384</v>
      </c>
      <c r="C5222" s="161" t="s">
        <v>172</v>
      </c>
      <c r="D5222" s="163">
        <v>53.28</v>
      </c>
    </row>
    <row r="5223" spans="1:4" ht="9" customHeight="1" x14ac:dyDescent="0.3">
      <c r="A5223" s="161" t="s">
        <v>15385</v>
      </c>
      <c r="B5223" s="162" t="s">
        <v>15386</v>
      </c>
      <c r="C5223" s="161" t="s">
        <v>172</v>
      </c>
      <c r="D5223" s="163">
        <v>50.56</v>
      </c>
    </row>
    <row r="5224" spans="1:4" ht="9" customHeight="1" x14ac:dyDescent="0.3">
      <c r="A5224" s="161" t="s">
        <v>15387</v>
      </c>
      <c r="B5224" s="162" t="s">
        <v>15388</v>
      </c>
      <c r="C5224" s="161" t="s">
        <v>172</v>
      </c>
      <c r="D5224" s="163">
        <v>55.05</v>
      </c>
    </row>
    <row r="5225" spans="1:4" ht="9" customHeight="1" x14ac:dyDescent="0.3">
      <c r="A5225" s="161" t="s">
        <v>15389</v>
      </c>
      <c r="B5225" s="162" t="s">
        <v>15390</v>
      </c>
      <c r="C5225" s="161" t="s">
        <v>172</v>
      </c>
      <c r="D5225" s="163">
        <v>69.12</v>
      </c>
    </row>
    <row r="5226" spans="1:4" ht="9" customHeight="1" x14ac:dyDescent="0.3">
      <c r="A5226" s="161" t="s">
        <v>15391</v>
      </c>
      <c r="B5226" s="162" t="s">
        <v>15392</v>
      </c>
      <c r="C5226" s="161" t="s">
        <v>172</v>
      </c>
      <c r="D5226" s="163">
        <v>39.299999999999997</v>
      </c>
    </row>
    <row r="5227" spans="1:4" ht="9" customHeight="1" x14ac:dyDescent="0.3">
      <c r="A5227" s="161" t="s">
        <v>15393</v>
      </c>
      <c r="B5227" s="162" t="s">
        <v>15394</v>
      </c>
      <c r="C5227" s="161" t="s">
        <v>172</v>
      </c>
      <c r="D5227" s="163">
        <v>34.659999999999997</v>
      </c>
    </row>
    <row r="5228" spans="1:4" ht="9" customHeight="1" x14ac:dyDescent="0.3">
      <c r="A5228" s="161" t="s">
        <v>15395</v>
      </c>
      <c r="B5228" s="162" t="s">
        <v>15396</v>
      </c>
      <c r="C5228" s="161" t="s">
        <v>172</v>
      </c>
      <c r="D5228" s="163">
        <v>34.32</v>
      </c>
    </row>
    <row r="5229" spans="1:4" ht="9" customHeight="1" x14ac:dyDescent="0.3">
      <c r="A5229" s="161" t="s">
        <v>15397</v>
      </c>
      <c r="B5229" s="162" t="s">
        <v>15398</v>
      </c>
      <c r="C5229" s="161" t="s">
        <v>172</v>
      </c>
      <c r="D5229" s="163">
        <v>28.84</v>
      </c>
    </row>
    <row r="5230" spans="1:4" ht="9" customHeight="1" x14ac:dyDescent="0.3">
      <c r="A5230" s="161" t="s">
        <v>15399</v>
      </c>
      <c r="B5230" s="162" t="s">
        <v>15400</v>
      </c>
      <c r="C5230" s="161" t="s">
        <v>172</v>
      </c>
      <c r="D5230" s="163">
        <v>64.7</v>
      </c>
    </row>
    <row r="5231" spans="1:4" ht="9" customHeight="1" x14ac:dyDescent="0.3">
      <c r="A5231" s="161" t="s">
        <v>15401</v>
      </c>
      <c r="B5231" s="162" t="s">
        <v>15402</v>
      </c>
      <c r="C5231" s="161" t="s">
        <v>172</v>
      </c>
      <c r="D5231" s="163">
        <v>71.040000000000006</v>
      </c>
    </row>
    <row r="5232" spans="1:4" ht="9" customHeight="1" x14ac:dyDescent="0.3">
      <c r="A5232" s="161" t="s">
        <v>15403</v>
      </c>
      <c r="B5232" s="162" t="s">
        <v>15404</v>
      </c>
      <c r="C5232" s="161" t="s">
        <v>172</v>
      </c>
      <c r="D5232" s="163">
        <v>34.130000000000003</v>
      </c>
    </row>
    <row r="5233" spans="1:4" ht="9" customHeight="1" x14ac:dyDescent="0.3">
      <c r="A5233" s="161" t="s">
        <v>15405</v>
      </c>
      <c r="B5233" s="162" t="s">
        <v>15406</v>
      </c>
      <c r="C5233" s="161" t="s">
        <v>172</v>
      </c>
      <c r="D5233" s="163">
        <v>28.56</v>
      </c>
    </row>
    <row r="5234" spans="1:4" ht="9" customHeight="1" x14ac:dyDescent="0.3">
      <c r="A5234" s="161" t="s">
        <v>15407</v>
      </c>
      <c r="B5234" s="162" t="s">
        <v>15408</v>
      </c>
      <c r="C5234" s="161" t="s">
        <v>172</v>
      </c>
      <c r="D5234" s="163">
        <v>30.91</v>
      </c>
    </row>
    <row r="5235" spans="1:4" ht="9" customHeight="1" x14ac:dyDescent="0.3">
      <c r="A5235" s="161" t="s">
        <v>15409</v>
      </c>
      <c r="B5235" s="162" t="s">
        <v>15410</v>
      </c>
      <c r="C5235" s="161" t="s">
        <v>172</v>
      </c>
      <c r="D5235" s="163">
        <v>25.92</v>
      </c>
    </row>
    <row r="5236" spans="1:4" ht="9" customHeight="1" x14ac:dyDescent="0.3">
      <c r="A5236" s="161" t="s">
        <v>15411</v>
      </c>
      <c r="B5236" s="162" t="s">
        <v>15412</v>
      </c>
      <c r="C5236" s="161" t="s">
        <v>172</v>
      </c>
      <c r="D5236" s="163">
        <v>57.82</v>
      </c>
    </row>
    <row r="5237" spans="1:4" ht="9" customHeight="1" x14ac:dyDescent="0.3">
      <c r="A5237" s="161" t="s">
        <v>15413</v>
      </c>
      <c r="B5237" s="162" t="s">
        <v>15414</v>
      </c>
      <c r="C5237" s="161" t="s">
        <v>172</v>
      </c>
      <c r="D5237" s="163">
        <v>62.32</v>
      </c>
    </row>
    <row r="5238" spans="1:4" ht="9" customHeight="1" x14ac:dyDescent="0.3">
      <c r="A5238" s="161" t="s">
        <v>15415</v>
      </c>
      <c r="B5238" s="162" t="s">
        <v>15416</v>
      </c>
      <c r="C5238" s="161" t="s">
        <v>172</v>
      </c>
      <c r="D5238" s="163">
        <v>92.26</v>
      </c>
    </row>
    <row r="5239" spans="1:4" ht="9" customHeight="1" x14ac:dyDescent="0.3">
      <c r="A5239" s="161" t="s">
        <v>15417</v>
      </c>
      <c r="B5239" s="162" t="s">
        <v>15418</v>
      </c>
      <c r="C5239" s="161" t="s">
        <v>172</v>
      </c>
      <c r="D5239" s="163">
        <v>90.8</v>
      </c>
    </row>
    <row r="5240" spans="1:4" ht="9" customHeight="1" x14ac:dyDescent="0.3">
      <c r="A5240" s="161" t="s">
        <v>15419</v>
      </c>
      <c r="B5240" s="162" t="s">
        <v>15420</v>
      </c>
      <c r="C5240" s="161" t="s">
        <v>172</v>
      </c>
      <c r="D5240" s="163">
        <v>75.41</v>
      </c>
    </row>
    <row r="5241" spans="1:4" ht="9" customHeight="1" x14ac:dyDescent="0.3">
      <c r="A5241" s="161" t="s">
        <v>15421</v>
      </c>
      <c r="B5241" s="162" t="s">
        <v>15422</v>
      </c>
      <c r="C5241" s="161" t="s">
        <v>172</v>
      </c>
      <c r="D5241" s="163">
        <v>73.45</v>
      </c>
    </row>
    <row r="5242" spans="1:4" ht="9" customHeight="1" x14ac:dyDescent="0.3">
      <c r="A5242" s="161" t="s">
        <v>15423</v>
      </c>
      <c r="B5242" s="162" t="s">
        <v>15424</v>
      </c>
      <c r="C5242" s="161" t="s">
        <v>8047</v>
      </c>
      <c r="D5242" s="163">
        <v>335.74</v>
      </c>
    </row>
    <row r="5243" spans="1:4" ht="9" customHeight="1" x14ac:dyDescent="0.3">
      <c r="A5243" s="161" t="s">
        <v>15425</v>
      </c>
      <c r="B5243" s="162" t="s">
        <v>15426</v>
      </c>
      <c r="C5243" s="161" t="s">
        <v>959</v>
      </c>
      <c r="D5243" s="163">
        <v>140.47999999999999</v>
      </c>
    </row>
    <row r="5244" spans="1:4" ht="9" customHeight="1" x14ac:dyDescent="0.3">
      <c r="A5244" s="161" t="s">
        <v>15427</v>
      </c>
      <c r="B5244" s="162" t="s">
        <v>15428</v>
      </c>
      <c r="C5244" s="161" t="s">
        <v>172</v>
      </c>
      <c r="D5244" s="163">
        <v>2866.33</v>
      </c>
    </row>
    <row r="5245" spans="1:4" ht="9" customHeight="1" x14ac:dyDescent="0.3">
      <c r="A5245" s="161" t="s">
        <v>15429</v>
      </c>
      <c r="B5245" s="162" t="s">
        <v>15430</v>
      </c>
      <c r="C5245" s="161" t="s">
        <v>172</v>
      </c>
      <c r="D5245" s="163">
        <v>3706.99</v>
      </c>
    </row>
    <row r="5246" spans="1:4" ht="9" customHeight="1" x14ac:dyDescent="0.3">
      <c r="A5246" s="161" t="s">
        <v>15431</v>
      </c>
      <c r="B5246" s="162" t="s">
        <v>15432</v>
      </c>
      <c r="C5246" s="161" t="s">
        <v>172</v>
      </c>
      <c r="D5246" s="163">
        <v>7368.54</v>
      </c>
    </row>
    <row r="5247" spans="1:4" ht="9" customHeight="1" x14ac:dyDescent="0.3">
      <c r="A5247" s="161" t="s">
        <v>15433</v>
      </c>
      <c r="B5247" s="162" t="s">
        <v>15434</v>
      </c>
      <c r="C5247" s="161" t="s">
        <v>172</v>
      </c>
      <c r="D5247" s="163">
        <v>6068.21</v>
      </c>
    </row>
    <row r="5248" spans="1:4" ht="9" customHeight="1" x14ac:dyDescent="0.3">
      <c r="A5248" s="161" t="s">
        <v>15435</v>
      </c>
      <c r="B5248" s="162" t="s">
        <v>15436</v>
      </c>
      <c r="C5248" s="161" t="s">
        <v>172</v>
      </c>
      <c r="D5248" s="163">
        <v>919.25</v>
      </c>
    </row>
    <row r="5249" spans="1:4" ht="9" customHeight="1" x14ac:dyDescent="0.3">
      <c r="A5249" s="161" t="s">
        <v>15437</v>
      </c>
      <c r="B5249" s="162" t="s">
        <v>15438</v>
      </c>
      <c r="C5249" s="161" t="s">
        <v>172</v>
      </c>
      <c r="D5249" s="163">
        <v>1390.15</v>
      </c>
    </row>
    <row r="5250" spans="1:4" ht="9" customHeight="1" x14ac:dyDescent="0.3">
      <c r="A5250" s="161" t="s">
        <v>15439</v>
      </c>
      <c r="B5250" s="162" t="s">
        <v>15440</v>
      </c>
      <c r="C5250" s="161" t="s">
        <v>172</v>
      </c>
      <c r="D5250" s="163">
        <v>642.57000000000005</v>
      </c>
    </row>
    <row r="5251" spans="1:4" ht="9" customHeight="1" x14ac:dyDescent="0.3">
      <c r="A5251" s="161" t="s">
        <v>15441</v>
      </c>
      <c r="B5251" s="162" t="s">
        <v>15442</v>
      </c>
      <c r="C5251" s="161" t="s">
        <v>172</v>
      </c>
      <c r="D5251" s="163">
        <v>404.4</v>
      </c>
    </row>
    <row r="5252" spans="1:4" ht="9" customHeight="1" x14ac:dyDescent="0.3">
      <c r="A5252" s="161" t="s">
        <v>15443</v>
      </c>
      <c r="B5252" s="162" t="s">
        <v>15444</v>
      </c>
      <c r="C5252" s="161" t="s">
        <v>172</v>
      </c>
      <c r="D5252" s="163">
        <v>395.31</v>
      </c>
    </row>
    <row r="5253" spans="1:4" ht="9" customHeight="1" x14ac:dyDescent="0.3">
      <c r="A5253" s="161" t="s">
        <v>15445</v>
      </c>
      <c r="B5253" s="162" t="s">
        <v>15446</v>
      </c>
      <c r="C5253" s="161" t="s">
        <v>172</v>
      </c>
      <c r="D5253" s="163">
        <v>611.95000000000005</v>
      </c>
    </row>
    <row r="5254" spans="1:4" ht="9" customHeight="1" x14ac:dyDescent="0.3">
      <c r="A5254" s="161" t="s">
        <v>15447</v>
      </c>
      <c r="B5254" s="162" t="s">
        <v>15448</v>
      </c>
      <c r="C5254" s="161" t="s">
        <v>172</v>
      </c>
      <c r="D5254" s="163">
        <v>1242.68</v>
      </c>
    </row>
    <row r="5255" spans="1:4" ht="9" customHeight="1" x14ac:dyDescent="0.3">
      <c r="A5255" s="161" t="s">
        <v>15449</v>
      </c>
      <c r="B5255" s="162" t="s">
        <v>15450</v>
      </c>
      <c r="C5255" s="161" t="s">
        <v>172</v>
      </c>
      <c r="D5255" s="163">
        <v>1085.54</v>
      </c>
    </row>
    <row r="5256" spans="1:4" ht="9" customHeight="1" x14ac:dyDescent="0.3">
      <c r="A5256" s="161" t="s">
        <v>15451</v>
      </c>
      <c r="B5256" s="162" t="s">
        <v>15452</v>
      </c>
      <c r="C5256" s="161" t="s">
        <v>172</v>
      </c>
      <c r="D5256" s="163">
        <v>2114.0700000000002</v>
      </c>
    </row>
    <row r="5257" spans="1:4" ht="9" customHeight="1" x14ac:dyDescent="0.3">
      <c r="A5257" s="161" t="s">
        <v>15453</v>
      </c>
      <c r="B5257" s="162" t="s">
        <v>15454</v>
      </c>
      <c r="C5257" s="161" t="s">
        <v>172</v>
      </c>
      <c r="D5257" s="163">
        <v>1217.26</v>
      </c>
    </row>
    <row r="5258" spans="1:4" ht="9" customHeight="1" x14ac:dyDescent="0.3">
      <c r="A5258" s="161" t="s">
        <v>15455</v>
      </c>
      <c r="B5258" s="162" t="s">
        <v>15456</v>
      </c>
      <c r="C5258" s="161" t="s">
        <v>172</v>
      </c>
      <c r="D5258" s="163">
        <v>2303.0700000000002</v>
      </c>
    </row>
    <row r="5259" spans="1:4" ht="9" customHeight="1" x14ac:dyDescent="0.3">
      <c r="A5259" s="161" t="s">
        <v>15457</v>
      </c>
      <c r="B5259" s="162" t="s">
        <v>15458</v>
      </c>
      <c r="C5259" s="161" t="s">
        <v>172</v>
      </c>
      <c r="D5259" s="163">
        <v>2244.09</v>
      </c>
    </row>
    <row r="5260" spans="1:4" ht="18" customHeight="1" x14ac:dyDescent="0.3">
      <c r="A5260" s="161" t="s">
        <v>15459</v>
      </c>
      <c r="B5260" s="162" t="s">
        <v>15460</v>
      </c>
      <c r="C5260" s="161" t="s">
        <v>172</v>
      </c>
      <c r="D5260" s="163">
        <v>1607.42</v>
      </c>
    </row>
    <row r="5261" spans="1:4" ht="18" customHeight="1" x14ac:dyDescent="0.3">
      <c r="A5261" s="161" t="s">
        <v>15461</v>
      </c>
      <c r="B5261" s="162" t="s">
        <v>15462</v>
      </c>
      <c r="C5261" s="161" t="s">
        <v>172</v>
      </c>
      <c r="D5261" s="163">
        <v>5037.37</v>
      </c>
    </row>
    <row r="5262" spans="1:4" ht="18" customHeight="1" x14ac:dyDescent="0.3">
      <c r="A5262" s="161" t="s">
        <v>15463</v>
      </c>
      <c r="B5262" s="162" t="s">
        <v>15464</v>
      </c>
      <c r="C5262" s="161" t="s">
        <v>172</v>
      </c>
      <c r="D5262" s="163">
        <v>3990.87</v>
      </c>
    </row>
    <row r="5263" spans="1:4" ht="18" customHeight="1" x14ac:dyDescent="0.3">
      <c r="A5263" s="161" t="s">
        <v>15465</v>
      </c>
      <c r="B5263" s="162" t="s">
        <v>15466</v>
      </c>
      <c r="C5263" s="161" t="s">
        <v>172</v>
      </c>
      <c r="D5263" s="163">
        <v>4418.28</v>
      </c>
    </row>
    <row r="5264" spans="1:4" ht="18" customHeight="1" x14ac:dyDescent="0.3">
      <c r="A5264" s="161" t="s">
        <v>15467</v>
      </c>
      <c r="B5264" s="162" t="s">
        <v>15468</v>
      </c>
      <c r="C5264" s="161" t="s">
        <v>172</v>
      </c>
      <c r="D5264" s="163">
        <v>5523.53</v>
      </c>
    </row>
    <row r="5265" spans="1:4" ht="18" customHeight="1" x14ac:dyDescent="0.3">
      <c r="A5265" s="161" t="s">
        <v>15469</v>
      </c>
      <c r="B5265" s="162" t="s">
        <v>15470</v>
      </c>
      <c r="C5265" s="161" t="s">
        <v>172</v>
      </c>
      <c r="D5265" s="163">
        <v>4824.29</v>
      </c>
    </row>
    <row r="5266" spans="1:4" ht="18" customHeight="1" x14ac:dyDescent="0.3">
      <c r="A5266" s="161" t="s">
        <v>15471</v>
      </c>
      <c r="B5266" s="162" t="s">
        <v>15472</v>
      </c>
      <c r="C5266" s="161" t="s">
        <v>172</v>
      </c>
      <c r="D5266" s="163">
        <v>5354.47</v>
      </c>
    </row>
    <row r="5267" spans="1:4" ht="18" customHeight="1" x14ac:dyDescent="0.3">
      <c r="A5267" s="161" t="s">
        <v>15473</v>
      </c>
      <c r="B5267" s="162" t="s">
        <v>15474</v>
      </c>
      <c r="C5267" s="161" t="s">
        <v>172</v>
      </c>
      <c r="D5267" s="163">
        <v>2100.5700000000002</v>
      </c>
    </row>
    <row r="5268" spans="1:4" ht="18" customHeight="1" x14ac:dyDescent="0.3">
      <c r="A5268" s="161" t="s">
        <v>15475</v>
      </c>
      <c r="B5268" s="162" t="s">
        <v>15476</v>
      </c>
      <c r="C5268" s="161" t="s">
        <v>172</v>
      </c>
      <c r="D5268" s="163">
        <v>2608.06</v>
      </c>
    </row>
    <row r="5269" spans="1:4" ht="18" customHeight="1" x14ac:dyDescent="0.3">
      <c r="A5269" s="161" t="s">
        <v>15477</v>
      </c>
      <c r="B5269" s="162" t="s">
        <v>15478</v>
      </c>
      <c r="C5269" s="161" t="s">
        <v>172</v>
      </c>
      <c r="D5269" s="163">
        <v>2817.38</v>
      </c>
    </row>
    <row r="5270" spans="1:4" ht="18" customHeight="1" x14ac:dyDescent="0.3">
      <c r="A5270" s="161" t="s">
        <v>15479</v>
      </c>
      <c r="B5270" s="162" t="s">
        <v>15480</v>
      </c>
      <c r="C5270" s="161" t="s">
        <v>172</v>
      </c>
      <c r="D5270" s="163">
        <v>3325.26</v>
      </c>
    </row>
    <row r="5271" spans="1:4" ht="18" customHeight="1" x14ac:dyDescent="0.3">
      <c r="A5271" s="161" t="s">
        <v>15481</v>
      </c>
      <c r="B5271" s="162" t="s">
        <v>15482</v>
      </c>
      <c r="C5271" s="161" t="s">
        <v>172</v>
      </c>
      <c r="D5271" s="163">
        <v>193.45</v>
      </c>
    </row>
    <row r="5272" spans="1:4" ht="18" customHeight="1" x14ac:dyDescent="0.3">
      <c r="A5272" s="161" t="s">
        <v>15483</v>
      </c>
      <c r="B5272" s="162" t="s">
        <v>15484</v>
      </c>
      <c r="C5272" s="161" t="s">
        <v>172</v>
      </c>
      <c r="D5272" s="163">
        <v>697.03</v>
      </c>
    </row>
    <row r="5273" spans="1:4" ht="18" customHeight="1" x14ac:dyDescent="0.3">
      <c r="A5273" s="161" t="s">
        <v>15485</v>
      </c>
      <c r="B5273" s="162" t="s">
        <v>15486</v>
      </c>
      <c r="C5273" s="161" t="s">
        <v>172</v>
      </c>
      <c r="D5273" s="163">
        <v>326.64999999999998</v>
      </c>
    </row>
    <row r="5274" spans="1:4" ht="18" customHeight="1" x14ac:dyDescent="0.3">
      <c r="A5274" s="161" t="s">
        <v>15487</v>
      </c>
      <c r="B5274" s="162" t="s">
        <v>15488</v>
      </c>
      <c r="C5274" s="161" t="s">
        <v>172</v>
      </c>
      <c r="D5274" s="163">
        <v>1038.81</v>
      </c>
    </row>
    <row r="5275" spans="1:4" ht="18" customHeight="1" x14ac:dyDescent="0.3">
      <c r="A5275" s="161" t="s">
        <v>15489</v>
      </c>
      <c r="B5275" s="162" t="s">
        <v>15490</v>
      </c>
      <c r="C5275" s="161" t="s">
        <v>172</v>
      </c>
      <c r="D5275" s="163">
        <v>378.49</v>
      </c>
    </row>
    <row r="5276" spans="1:4" ht="18" customHeight="1" x14ac:dyDescent="0.3">
      <c r="A5276" s="161" t="s">
        <v>15491</v>
      </c>
      <c r="B5276" s="162" t="s">
        <v>15492</v>
      </c>
      <c r="C5276" s="161" t="s">
        <v>172</v>
      </c>
      <c r="D5276" s="163">
        <v>1140.28</v>
      </c>
    </row>
    <row r="5277" spans="1:4" ht="18" customHeight="1" x14ac:dyDescent="0.3">
      <c r="A5277" s="161" t="s">
        <v>15493</v>
      </c>
      <c r="B5277" s="162" t="s">
        <v>15494</v>
      </c>
      <c r="C5277" s="161" t="s">
        <v>172</v>
      </c>
      <c r="D5277" s="163">
        <v>1185.43</v>
      </c>
    </row>
    <row r="5278" spans="1:4" ht="18" customHeight="1" x14ac:dyDescent="0.3">
      <c r="A5278" s="161" t="s">
        <v>15495</v>
      </c>
      <c r="B5278" s="162" t="s">
        <v>15496</v>
      </c>
      <c r="C5278" s="161" t="s">
        <v>172</v>
      </c>
      <c r="D5278" s="163">
        <v>678.8</v>
      </c>
    </row>
    <row r="5279" spans="1:4" ht="18" customHeight="1" x14ac:dyDescent="0.3">
      <c r="A5279" s="161" t="s">
        <v>15497</v>
      </c>
      <c r="B5279" s="162" t="s">
        <v>15498</v>
      </c>
      <c r="C5279" s="161" t="s">
        <v>172</v>
      </c>
      <c r="D5279" s="163">
        <v>2475.23</v>
      </c>
    </row>
    <row r="5280" spans="1:4" ht="18" customHeight="1" x14ac:dyDescent="0.3">
      <c r="A5280" s="161" t="s">
        <v>15499</v>
      </c>
      <c r="B5280" s="162" t="s">
        <v>15500</v>
      </c>
      <c r="C5280" s="161" t="s">
        <v>172</v>
      </c>
      <c r="D5280" s="163">
        <v>1753.77</v>
      </c>
    </row>
    <row r="5281" spans="1:4" ht="18" customHeight="1" x14ac:dyDescent="0.3">
      <c r="A5281" s="161" t="s">
        <v>15501</v>
      </c>
      <c r="B5281" s="162" t="s">
        <v>15502</v>
      </c>
      <c r="C5281" s="161" t="s">
        <v>172</v>
      </c>
      <c r="D5281" s="163">
        <v>1950.43</v>
      </c>
    </row>
    <row r="5282" spans="1:4" ht="18" customHeight="1" x14ac:dyDescent="0.3">
      <c r="A5282" s="161" t="s">
        <v>15503</v>
      </c>
      <c r="B5282" s="162" t="s">
        <v>15504</v>
      </c>
      <c r="C5282" s="161" t="s">
        <v>172</v>
      </c>
      <c r="D5282" s="163">
        <v>2722.79</v>
      </c>
    </row>
    <row r="5283" spans="1:4" ht="18" customHeight="1" x14ac:dyDescent="0.3">
      <c r="A5283" s="161" t="s">
        <v>15505</v>
      </c>
      <c r="B5283" s="162" t="s">
        <v>15506</v>
      </c>
      <c r="C5283" s="161" t="s">
        <v>172</v>
      </c>
      <c r="D5283" s="163">
        <v>2170.5500000000002</v>
      </c>
    </row>
    <row r="5284" spans="1:4" ht="18" customHeight="1" x14ac:dyDescent="0.3">
      <c r="A5284" s="161" t="s">
        <v>15507</v>
      </c>
      <c r="B5284" s="162" t="s">
        <v>15508</v>
      </c>
      <c r="C5284" s="161" t="s">
        <v>172</v>
      </c>
      <c r="D5284" s="163">
        <v>2608.7600000000002</v>
      </c>
    </row>
    <row r="5285" spans="1:4" ht="18" customHeight="1" x14ac:dyDescent="0.3">
      <c r="A5285" s="161" t="s">
        <v>15509</v>
      </c>
      <c r="B5285" s="162" t="s">
        <v>15510</v>
      </c>
      <c r="C5285" s="161" t="s">
        <v>172</v>
      </c>
      <c r="D5285" s="163">
        <v>936.32</v>
      </c>
    </row>
    <row r="5286" spans="1:4" ht="18" customHeight="1" x14ac:dyDescent="0.3">
      <c r="A5286" s="161" t="s">
        <v>15511</v>
      </c>
      <c r="B5286" s="162" t="s">
        <v>15512</v>
      </c>
      <c r="C5286" s="161" t="s">
        <v>172</v>
      </c>
      <c r="D5286" s="163">
        <v>1373.65</v>
      </c>
    </row>
    <row r="5287" spans="1:4" ht="18" customHeight="1" x14ac:dyDescent="0.3">
      <c r="A5287" s="161" t="s">
        <v>15513</v>
      </c>
      <c r="B5287" s="162" t="s">
        <v>15514</v>
      </c>
      <c r="C5287" s="161" t="s">
        <v>172</v>
      </c>
      <c r="D5287" s="163">
        <v>1187.9100000000001</v>
      </c>
    </row>
    <row r="5288" spans="1:4" ht="18" customHeight="1" x14ac:dyDescent="0.3">
      <c r="A5288" s="161" t="s">
        <v>15515</v>
      </c>
      <c r="B5288" s="162" t="s">
        <v>15516</v>
      </c>
      <c r="C5288" s="161" t="s">
        <v>172</v>
      </c>
      <c r="D5288" s="163">
        <v>1625.43</v>
      </c>
    </row>
    <row r="5289" spans="1:4" ht="18" customHeight="1" x14ac:dyDescent="0.3">
      <c r="A5289" s="161" t="s">
        <v>15517</v>
      </c>
      <c r="B5289" s="162" t="s">
        <v>15518</v>
      </c>
      <c r="C5289" s="161" t="s">
        <v>172</v>
      </c>
      <c r="D5289" s="163">
        <v>786.29</v>
      </c>
    </row>
    <row r="5290" spans="1:4" ht="18" customHeight="1" x14ac:dyDescent="0.3">
      <c r="A5290" s="161" t="s">
        <v>15519</v>
      </c>
      <c r="B5290" s="162" t="s">
        <v>15520</v>
      </c>
      <c r="C5290" s="161" t="s">
        <v>172</v>
      </c>
      <c r="D5290" s="163">
        <v>551.61</v>
      </c>
    </row>
    <row r="5291" spans="1:4" ht="18" customHeight="1" x14ac:dyDescent="0.3">
      <c r="A5291" s="161" t="s">
        <v>15521</v>
      </c>
      <c r="B5291" s="162" t="s">
        <v>15522</v>
      </c>
      <c r="C5291" s="161" t="s">
        <v>2576</v>
      </c>
      <c r="D5291" s="163">
        <v>386.85</v>
      </c>
    </row>
    <row r="5292" spans="1:4" ht="18" customHeight="1" x14ac:dyDescent="0.3">
      <c r="A5292" s="161" t="s">
        <v>15523</v>
      </c>
      <c r="B5292" s="162" t="s">
        <v>15524</v>
      </c>
      <c r="C5292" s="161" t="s">
        <v>2576</v>
      </c>
      <c r="D5292" s="163">
        <v>70.11</v>
      </c>
    </row>
    <row r="5293" spans="1:4" ht="18" customHeight="1" x14ac:dyDescent="0.3">
      <c r="A5293" s="161" t="s">
        <v>15525</v>
      </c>
      <c r="B5293" s="162" t="s">
        <v>15526</v>
      </c>
      <c r="C5293" s="161" t="s">
        <v>2576</v>
      </c>
      <c r="D5293" s="163">
        <v>197.42</v>
      </c>
    </row>
    <row r="5294" spans="1:4" ht="18" customHeight="1" x14ac:dyDescent="0.3">
      <c r="A5294" s="161" t="s">
        <v>15527</v>
      </c>
      <c r="B5294" s="162" t="s">
        <v>15528</v>
      </c>
      <c r="C5294" s="161" t="s">
        <v>172</v>
      </c>
      <c r="D5294" s="163">
        <v>4407.8100000000004</v>
      </c>
    </row>
    <row r="5295" spans="1:4" ht="18" customHeight="1" x14ac:dyDescent="0.3">
      <c r="A5295" s="161" t="s">
        <v>15529</v>
      </c>
      <c r="B5295" s="162" t="s">
        <v>15530</v>
      </c>
      <c r="C5295" s="161" t="s">
        <v>172</v>
      </c>
      <c r="D5295" s="163">
        <v>4842.33</v>
      </c>
    </row>
    <row r="5296" spans="1:4" ht="9" customHeight="1" x14ac:dyDescent="0.3">
      <c r="A5296" s="161" t="s">
        <v>15531</v>
      </c>
      <c r="B5296" s="162" t="s">
        <v>15532</v>
      </c>
      <c r="C5296" s="161" t="s">
        <v>172</v>
      </c>
      <c r="D5296" s="163">
        <v>7013.96</v>
      </c>
    </row>
    <row r="5297" spans="1:4" ht="9" customHeight="1" x14ac:dyDescent="0.3">
      <c r="A5297" s="161" t="s">
        <v>15533</v>
      </c>
      <c r="B5297" s="162" t="s">
        <v>15534</v>
      </c>
      <c r="C5297" s="161" t="s">
        <v>172</v>
      </c>
      <c r="D5297" s="163">
        <v>8375.01</v>
      </c>
    </row>
    <row r="5298" spans="1:4" ht="9" customHeight="1" x14ac:dyDescent="0.3">
      <c r="A5298" s="161" t="s">
        <v>15535</v>
      </c>
      <c r="B5298" s="162" t="s">
        <v>15536</v>
      </c>
      <c r="C5298" s="161" t="s">
        <v>172</v>
      </c>
      <c r="D5298" s="163">
        <v>9112.01</v>
      </c>
    </row>
    <row r="5299" spans="1:4" ht="9" customHeight="1" x14ac:dyDescent="0.3">
      <c r="A5299" s="161" t="s">
        <v>15537</v>
      </c>
      <c r="B5299" s="162" t="s">
        <v>15538</v>
      </c>
      <c r="C5299" s="161" t="s">
        <v>172</v>
      </c>
      <c r="D5299" s="163">
        <v>3265.51</v>
      </c>
    </row>
    <row r="5300" spans="1:4" ht="9" customHeight="1" x14ac:dyDescent="0.3">
      <c r="A5300" s="161" t="s">
        <v>15539</v>
      </c>
      <c r="B5300" s="162" t="s">
        <v>15540</v>
      </c>
      <c r="C5300" s="161" t="s">
        <v>172</v>
      </c>
      <c r="D5300" s="163">
        <v>3700.03</v>
      </c>
    </row>
    <row r="5301" spans="1:4" ht="18" customHeight="1" x14ac:dyDescent="0.3">
      <c r="A5301" s="161" t="s">
        <v>15541</v>
      </c>
      <c r="B5301" s="162" t="s">
        <v>15542</v>
      </c>
      <c r="C5301" s="161" t="s">
        <v>172</v>
      </c>
      <c r="D5301" s="163">
        <v>5871.66</v>
      </c>
    </row>
    <row r="5302" spans="1:4" ht="18" customHeight="1" x14ac:dyDescent="0.3">
      <c r="A5302" s="161" t="s">
        <v>15543</v>
      </c>
      <c r="B5302" s="162" t="s">
        <v>15544</v>
      </c>
      <c r="C5302" s="161" t="s">
        <v>172</v>
      </c>
      <c r="D5302" s="163">
        <v>7232.71</v>
      </c>
    </row>
    <row r="5303" spans="1:4" ht="18" customHeight="1" x14ac:dyDescent="0.3">
      <c r="A5303" s="161" t="s">
        <v>15545</v>
      </c>
      <c r="B5303" s="162" t="s">
        <v>15546</v>
      </c>
      <c r="C5303" s="161" t="s">
        <v>172</v>
      </c>
      <c r="D5303" s="163">
        <v>7969.71</v>
      </c>
    </row>
    <row r="5304" spans="1:4" ht="18" customHeight="1" x14ac:dyDescent="0.3">
      <c r="A5304" s="161" t="s">
        <v>15547</v>
      </c>
      <c r="B5304" s="162" t="s">
        <v>15548</v>
      </c>
      <c r="C5304" s="161" t="s">
        <v>172</v>
      </c>
      <c r="D5304" s="163">
        <v>3204.35</v>
      </c>
    </row>
    <row r="5305" spans="1:4" ht="18" customHeight="1" x14ac:dyDescent="0.3">
      <c r="A5305" s="161" t="s">
        <v>15549</v>
      </c>
      <c r="B5305" s="162" t="s">
        <v>15550</v>
      </c>
      <c r="C5305" s="161" t="s">
        <v>172</v>
      </c>
      <c r="D5305" s="163">
        <v>4261.96</v>
      </c>
    </row>
    <row r="5306" spans="1:4" ht="9" customHeight="1" x14ac:dyDescent="0.3">
      <c r="A5306" s="161" t="s">
        <v>15551</v>
      </c>
      <c r="B5306" s="162" t="s">
        <v>15552</v>
      </c>
      <c r="C5306" s="161" t="s">
        <v>172</v>
      </c>
      <c r="D5306" s="163">
        <v>3638.87</v>
      </c>
    </row>
    <row r="5307" spans="1:4" ht="9" customHeight="1" x14ac:dyDescent="0.3">
      <c r="A5307" s="161" t="s">
        <v>15553</v>
      </c>
      <c r="B5307" s="162" t="s">
        <v>15554</v>
      </c>
      <c r="C5307" s="161" t="s">
        <v>172</v>
      </c>
      <c r="D5307" s="163">
        <v>4696.4799999999996</v>
      </c>
    </row>
    <row r="5308" spans="1:4" ht="9" customHeight="1" x14ac:dyDescent="0.3">
      <c r="A5308" s="161" t="s">
        <v>15555</v>
      </c>
      <c r="B5308" s="162" t="s">
        <v>15556</v>
      </c>
      <c r="C5308" s="161" t="s">
        <v>172</v>
      </c>
      <c r="D5308" s="163">
        <v>5810.49</v>
      </c>
    </row>
    <row r="5309" spans="1:4" ht="9" customHeight="1" x14ac:dyDescent="0.3">
      <c r="A5309" s="161" t="s">
        <v>15557</v>
      </c>
      <c r="B5309" s="162" t="s">
        <v>15558</v>
      </c>
      <c r="C5309" s="161" t="s">
        <v>172</v>
      </c>
      <c r="D5309" s="163">
        <v>6868.11</v>
      </c>
    </row>
    <row r="5310" spans="1:4" ht="9" customHeight="1" x14ac:dyDescent="0.3">
      <c r="A5310" s="161" t="s">
        <v>15559</v>
      </c>
      <c r="B5310" s="162" t="s">
        <v>15560</v>
      </c>
      <c r="C5310" s="161" t="s">
        <v>172</v>
      </c>
      <c r="D5310" s="163">
        <v>7171.55</v>
      </c>
    </row>
    <row r="5311" spans="1:4" ht="9" customHeight="1" x14ac:dyDescent="0.3">
      <c r="A5311" s="161" t="s">
        <v>15561</v>
      </c>
      <c r="B5311" s="162" t="s">
        <v>15562</v>
      </c>
      <c r="C5311" s="161" t="s">
        <v>172</v>
      </c>
      <c r="D5311" s="163">
        <v>8229.16</v>
      </c>
    </row>
    <row r="5312" spans="1:4" ht="18" customHeight="1" x14ac:dyDescent="0.3">
      <c r="A5312" s="161" t="s">
        <v>15563</v>
      </c>
      <c r="B5312" s="162" t="s">
        <v>15564</v>
      </c>
      <c r="C5312" s="161" t="s">
        <v>172</v>
      </c>
      <c r="D5312" s="163">
        <v>7908.55</v>
      </c>
    </row>
    <row r="5313" spans="1:4" ht="9" customHeight="1" x14ac:dyDescent="0.3">
      <c r="A5313" s="161" t="s">
        <v>15565</v>
      </c>
      <c r="B5313" s="162" t="s">
        <v>15566</v>
      </c>
      <c r="C5313" s="161" t="s">
        <v>172</v>
      </c>
      <c r="D5313" s="163">
        <v>8966.16</v>
      </c>
    </row>
    <row r="5314" spans="1:4" ht="18" customHeight="1" x14ac:dyDescent="0.3">
      <c r="A5314" s="161" t="s">
        <v>15567</v>
      </c>
      <c r="B5314" s="162" t="s">
        <v>15568</v>
      </c>
      <c r="C5314" s="161" t="s">
        <v>172</v>
      </c>
      <c r="D5314" s="163">
        <v>76.37</v>
      </c>
    </row>
    <row r="5315" spans="1:4" ht="9" customHeight="1" x14ac:dyDescent="0.3">
      <c r="A5315" s="161" t="s">
        <v>15569</v>
      </c>
      <c r="B5315" s="162" t="s">
        <v>15570</v>
      </c>
      <c r="C5315" s="161" t="s">
        <v>172</v>
      </c>
      <c r="D5315" s="163">
        <v>561.24</v>
      </c>
    </row>
    <row r="5316" spans="1:4" ht="18" customHeight="1" x14ac:dyDescent="0.3">
      <c r="A5316" s="161" t="s">
        <v>15571</v>
      </c>
      <c r="B5316" s="162" t="s">
        <v>15572</v>
      </c>
      <c r="C5316" s="161" t="s">
        <v>172</v>
      </c>
      <c r="D5316" s="163">
        <v>461.16</v>
      </c>
    </row>
    <row r="5317" spans="1:4" ht="9" customHeight="1" x14ac:dyDescent="0.3">
      <c r="A5317" s="161" t="s">
        <v>15573</v>
      </c>
      <c r="B5317" s="162" t="s">
        <v>15574</v>
      </c>
      <c r="C5317" s="161" t="s">
        <v>172</v>
      </c>
      <c r="D5317" s="163">
        <v>1604.39</v>
      </c>
    </row>
    <row r="5318" spans="1:4" ht="18" customHeight="1" x14ac:dyDescent="0.3">
      <c r="A5318" s="161" t="s">
        <v>15575</v>
      </c>
      <c r="B5318" s="162" t="s">
        <v>15576</v>
      </c>
      <c r="C5318" s="161" t="s">
        <v>172</v>
      </c>
      <c r="D5318" s="163">
        <v>1028.6600000000001</v>
      </c>
    </row>
    <row r="5319" spans="1:4" ht="9" customHeight="1" x14ac:dyDescent="0.3">
      <c r="A5319" s="161" t="s">
        <v>15577</v>
      </c>
      <c r="B5319" s="162" t="s">
        <v>15578</v>
      </c>
      <c r="C5319" s="161" t="s">
        <v>8047</v>
      </c>
      <c r="D5319" s="163">
        <v>14.16</v>
      </c>
    </row>
    <row r="5320" spans="1:4" ht="18" customHeight="1" x14ac:dyDescent="0.3">
      <c r="A5320" s="161" t="s">
        <v>15579</v>
      </c>
      <c r="B5320" s="162" t="s">
        <v>15580</v>
      </c>
      <c r="C5320" s="161" t="s">
        <v>8047</v>
      </c>
      <c r="D5320" s="163">
        <v>14.18</v>
      </c>
    </row>
    <row r="5321" spans="1:4" ht="9" customHeight="1" x14ac:dyDescent="0.3">
      <c r="A5321" s="161" t="s">
        <v>15581</v>
      </c>
      <c r="B5321" s="162" t="s">
        <v>15582</v>
      </c>
      <c r="C5321" s="161" t="s">
        <v>8047</v>
      </c>
      <c r="D5321" s="163">
        <v>8.42</v>
      </c>
    </row>
    <row r="5322" spans="1:4" ht="9" customHeight="1" x14ac:dyDescent="0.3">
      <c r="A5322" s="161" t="s">
        <v>15583</v>
      </c>
      <c r="B5322" s="162" t="s">
        <v>15584</v>
      </c>
      <c r="C5322" s="161" t="s">
        <v>172</v>
      </c>
      <c r="D5322" s="163">
        <v>336.3</v>
      </c>
    </row>
    <row r="5323" spans="1:4" ht="9" customHeight="1" x14ac:dyDescent="0.3">
      <c r="A5323" s="161" t="s">
        <v>15585</v>
      </c>
      <c r="B5323" s="162" t="s">
        <v>15586</v>
      </c>
      <c r="C5323" s="161" t="s">
        <v>172</v>
      </c>
      <c r="D5323" s="163">
        <v>478.64</v>
      </c>
    </row>
    <row r="5324" spans="1:4" ht="9" customHeight="1" x14ac:dyDescent="0.3">
      <c r="A5324" s="161" t="s">
        <v>15587</v>
      </c>
      <c r="B5324" s="162" t="s">
        <v>15588</v>
      </c>
      <c r="C5324" s="161" t="s">
        <v>172</v>
      </c>
      <c r="D5324" s="163">
        <v>197.48</v>
      </c>
    </row>
    <row r="5325" spans="1:4" ht="9" customHeight="1" x14ac:dyDescent="0.3">
      <c r="A5325" s="161" t="s">
        <v>15589</v>
      </c>
      <c r="B5325" s="162" t="s">
        <v>15590</v>
      </c>
      <c r="C5325" s="161" t="s">
        <v>172</v>
      </c>
      <c r="D5325" s="163">
        <v>400</v>
      </c>
    </row>
    <row r="5326" spans="1:4" ht="9" customHeight="1" x14ac:dyDescent="0.3">
      <c r="A5326" s="161" t="s">
        <v>15591</v>
      </c>
      <c r="B5326" s="162" t="s">
        <v>15592</v>
      </c>
      <c r="C5326" s="161" t="s">
        <v>172</v>
      </c>
      <c r="D5326" s="163">
        <v>493.06</v>
      </c>
    </row>
    <row r="5327" spans="1:4" ht="18" customHeight="1" x14ac:dyDescent="0.3">
      <c r="A5327" s="161" t="s">
        <v>15593</v>
      </c>
      <c r="B5327" s="162" t="s">
        <v>15594</v>
      </c>
      <c r="C5327" s="161" t="s">
        <v>172</v>
      </c>
      <c r="D5327" s="163">
        <v>890.42</v>
      </c>
    </row>
    <row r="5328" spans="1:4" ht="9" customHeight="1" x14ac:dyDescent="0.3">
      <c r="A5328" s="161" t="s">
        <v>15595</v>
      </c>
      <c r="B5328" s="162" t="s">
        <v>15596</v>
      </c>
      <c r="C5328" s="161" t="s">
        <v>172</v>
      </c>
      <c r="D5328" s="163">
        <v>813.26</v>
      </c>
    </row>
    <row r="5329" spans="1:4" ht="9" customHeight="1" x14ac:dyDescent="0.3">
      <c r="A5329" s="161" t="s">
        <v>15597</v>
      </c>
      <c r="B5329" s="162" t="s">
        <v>15598</v>
      </c>
      <c r="C5329" s="161" t="s">
        <v>172</v>
      </c>
      <c r="D5329" s="163">
        <v>248.4</v>
      </c>
    </row>
    <row r="5330" spans="1:4" ht="9" customHeight="1" x14ac:dyDescent="0.3">
      <c r="A5330" s="161" t="s">
        <v>15599</v>
      </c>
      <c r="B5330" s="162" t="s">
        <v>15600</v>
      </c>
      <c r="C5330" s="161" t="s">
        <v>172</v>
      </c>
      <c r="D5330" s="163">
        <v>378.64</v>
      </c>
    </row>
    <row r="5331" spans="1:4" ht="9" customHeight="1" x14ac:dyDescent="0.3">
      <c r="A5331" s="161" t="s">
        <v>15601</v>
      </c>
      <c r="B5331" s="162" t="s">
        <v>15602</v>
      </c>
      <c r="C5331" s="161" t="s">
        <v>172</v>
      </c>
      <c r="D5331" s="163">
        <v>304.88</v>
      </c>
    </row>
    <row r="5332" spans="1:4" ht="9" customHeight="1" x14ac:dyDescent="0.3">
      <c r="A5332" s="161" t="s">
        <v>15603</v>
      </c>
      <c r="B5332" s="162" t="s">
        <v>15604</v>
      </c>
      <c r="C5332" s="161" t="s">
        <v>172</v>
      </c>
      <c r="D5332" s="163">
        <v>215.53</v>
      </c>
    </row>
    <row r="5333" spans="1:4" ht="9" customHeight="1" x14ac:dyDescent="0.3">
      <c r="A5333" s="161" t="s">
        <v>15605</v>
      </c>
      <c r="B5333" s="162" t="s">
        <v>15606</v>
      </c>
      <c r="C5333" s="161" t="s">
        <v>172</v>
      </c>
      <c r="D5333" s="163">
        <v>184.2</v>
      </c>
    </row>
    <row r="5334" spans="1:4" ht="9" customHeight="1" x14ac:dyDescent="0.3">
      <c r="A5334" s="161" t="s">
        <v>15607</v>
      </c>
      <c r="B5334" s="162" t="s">
        <v>15608</v>
      </c>
      <c r="C5334" s="161" t="s">
        <v>172</v>
      </c>
      <c r="D5334" s="163">
        <v>1700.3</v>
      </c>
    </row>
    <row r="5335" spans="1:4" ht="9" customHeight="1" x14ac:dyDescent="0.3">
      <c r="A5335" s="161" t="s">
        <v>15609</v>
      </c>
      <c r="B5335" s="162" t="s">
        <v>15610</v>
      </c>
      <c r="C5335" s="161" t="s">
        <v>172</v>
      </c>
      <c r="D5335" s="163">
        <v>1244.6500000000001</v>
      </c>
    </row>
    <row r="5336" spans="1:4" ht="9" customHeight="1" x14ac:dyDescent="0.3">
      <c r="A5336" s="161" t="s">
        <v>15611</v>
      </c>
      <c r="B5336" s="162" t="s">
        <v>15612</v>
      </c>
      <c r="C5336" s="161" t="s">
        <v>172</v>
      </c>
      <c r="D5336" s="163">
        <v>110.77</v>
      </c>
    </row>
    <row r="5337" spans="1:4" ht="9" customHeight="1" x14ac:dyDescent="0.3">
      <c r="A5337" s="161" t="s">
        <v>15613</v>
      </c>
      <c r="B5337" s="162" t="s">
        <v>15614</v>
      </c>
      <c r="C5337" s="161" t="s">
        <v>172</v>
      </c>
      <c r="D5337" s="163">
        <v>1122.48</v>
      </c>
    </row>
    <row r="5338" spans="1:4" ht="9" customHeight="1" x14ac:dyDescent="0.3">
      <c r="A5338" s="161" t="s">
        <v>15615</v>
      </c>
      <c r="B5338" s="162" t="s">
        <v>15616</v>
      </c>
      <c r="C5338" s="161" t="s">
        <v>172</v>
      </c>
      <c r="D5338" s="163">
        <v>529.95000000000005</v>
      </c>
    </row>
    <row r="5339" spans="1:4" ht="9" customHeight="1" x14ac:dyDescent="0.3">
      <c r="A5339" s="161" t="s">
        <v>15617</v>
      </c>
      <c r="B5339" s="162" t="s">
        <v>15618</v>
      </c>
      <c r="C5339" s="161" t="s">
        <v>172</v>
      </c>
      <c r="D5339" s="163">
        <v>1771.36</v>
      </c>
    </row>
    <row r="5340" spans="1:4" ht="9" customHeight="1" x14ac:dyDescent="0.3">
      <c r="A5340" s="161" t="s">
        <v>15619</v>
      </c>
      <c r="B5340" s="162" t="s">
        <v>15620</v>
      </c>
      <c r="C5340" s="161" t="s">
        <v>5571</v>
      </c>
      <c r="D5340" s="163">
        <v>37.549999999999997</v>
      </c>
    </row>
    <row r="5341" spans="1:4" ht="9" customHeight="1" x14ac:dyDescent="0.3">
      <c r="A5341" s="161" t="s">
        <v>15621</v>
      </c>
      <c r="B5341" s="162" t="s">
        <v>15622</v>
      </c>
      <c r="C5341" s="161" t="s">
        <v>5571</v>
      </c>
      <c r="D5341" s="163">
        <v>213.08</v>
      </c>
    </row>
    <row r="5342" spans="1:4" ht="9" customHeight="1" x14ac:dyDescent="0.3">
      <c r="A5342" s="161" t="s">
        <v>15623</v>
      </c>
      <c r="B5342" s="162" t="s">
        <v>15624</v>
      </c>
      <c r="C5342" s="161" t="s">
        <v>5571</v>
      </c>
      <c r="D5342" s="163">
        <v>226.64</v>
      </c>
    </row>
    <row r="5343" spans="1:4" ht="9" customHeight="1" x14ac:dyDescent="0.3">
      <c r="A5343" s="161" t="s">
        <v>15625</v>
      </c>
      <c r="B5343" s="162" t="s">
        <v>15626</v>
      </c>
      <c r="C5343" s="161" t="s">
        <v>5571</v>
      </c>
      <c r="D5343" s="163">
        <v>253.58</v>
      </c>
    </row>
    <row r="5344" spans="1:4" ht="9" customHeight="1" x14ac:dyDescent="0.3">
      <c r="A5344" s="161" t="s">
        <v>15627</v>
      </c>
      <c r="B5344" s="162" t="s">
        <v>15628</v>
      </c>
      <c r="C5344" s="161" t="s">
        <v>5571</v>
      </c>
      <c r="D5344" s="163">
        <v>334.57</v>
      </c>
    </row>
    <row r="5345" spans="1:4" ht="9" customHeight="1" x14ac:dyDescent="0.3">
      <c r="A5345" s="161" t="s">
        <v>15629</v>
      </c>
      <c r="B5345" s="162" t="s">
        <v>15630</v>
      </c>
      <c r="C5345" s="161" t="s">
        <v>5571</v>
      </c>
      <c r="D5345" s="163">
        <v>64.66</v>
      </c>
    </row>
    <row r="5346" spans="1:4" ht="9" customHeight="1" x14ac:dyDescent="0.3">
      <c r="A5346" s="161" t="s">
        <v>15631</v>
      </c>
      <c r="B5346" s="162" t="s">
        <v>15632</v>
      </c>
      <c r="C5346" s="161" t="s">
        <v>5571</v>
      </c>
      <c r="D5346" s="163">
        <v>78.05</v>
      </c>
    </row>
    <row r="5347" spans="1:4" ht="9" customHeight="1" x14ac:dyDescent="0.3">
      <c r="A5347" s="161" t="s">
        <v>15633</v>
      </c>
      <c r="B5347" s="162" t="s">
        <v>15634</v>
      </c>
      <c r="C5347" s="161" t="s">
        <v>5571</v>
      </c>
      <c r="D5347" s="163">
        <v>91.6</v>
      </c>
    </row>
    <row r="5348" spans="1:4" ht="9" customHeight="1" x14ac:dyDescent="0.3">
      <c r="A5348" s="161" t="s">
        <v>15635</v>
      </c>
      <c r="B5348" s="162" t="s">
        <v>15636</v>
      </c>
      <c r="C5348" s="161" t="s">
        <v>5571</v>
      </c>
      <c r="D5348" s="163">
        <v>118.54</v>
      </c>
    </row>
    <row r="5349" spans="1:4" ht="9" customHeight="1" x14ac:dyDescent="0.3">
      <c r="A5349" s="161" t="s">
        <v>15637</v>
      </c>
      <c r="B5349" s="162" t="s">
        <v>15638</v>
      </c>
      <c r="C5349" s="161" t="s">
        <v>5571</v>
      </c>
      <c r="D5349" s="163">
        <v>145.65</v>
      </c>
    </row>
    <row r="5350" spans="1:4" ht="9" customHeight="1" x14ac:dyDescent="0.3">
      <c r="A5350" s="161" t="s">
        <v>15639</v>
      </c>
      <c r="B5350" s="162" t="s">
        <v>15640</v>
      </c>
      <c r="C5350" s="161" t="s">
        <v>5571</v>
      </c>
      <c r="D5350" s="163">
        <v>172.59</v>
      </c>
    </row>
    <row r="5351" spans="1:4" ht="9" customHeight="1" x14ac:dyDescent="0.3">
      <c r="A5351" s="161" t="s">
        <v>15641</v>
      </c>
      <c r="B5351" s="162" t="s">
        <v>15642</v>
      </c>
      <c r="C5351" s="161" t="s">
        <v>8047</v>
      </c>
      <c r="D5351" s="163">
        <v>35.72</v>
      </c>
    </row>
    <row r="5352" spans="1:4" ht="9" customHeight="1" x14ac:dyDescent="0.3">
      <c r="A5352" s="161" t="s">
        <v>15643</v>
      </c>
      <c r="B5352" s="162" t="s">
        <v>15644</v>
      </c>
      <c r="C5352" s="161" t="s">
        <v>5571</v>
      </c>
      <c r="D5352" s="163">
        <v>1418.99</v>
      </c>
    </row>
    <row r="5353" spans="1:4" ht="9" customHeight="1" x14ac:dyDescent="0.3">
      <c r="A5353" s="161" t="s">
        <v>15645</v>
      </c>
      <c r="B5353" s="162" t="s">
        <v>15646</v>
      </c>
      <c r="C5353" s="161" t="s">
        <v>5571</v>
      </c>
      <c r="D5353" s="163">
        <v>1286.6099999999999</v>
      </c>
    </row>
    <row r="5354" spans="1:4" ht="9" customHeight="1" x14ac:dyDescent="0.3">
      <c r="A5354" s="161" t="s">
        <v>15647</v>
      </c>
      <c r="B5354" s="162" t="s">
        <v>15648</v>
      </c>
      <c r="C5354" s="161" t="s">
        <v>5571</v>
      </c>
      <c r="D5354" s="163">
        <v>1593.49</v>
      </c>
    </row>
    <row r="5355" spans="1:4" ht="9" customHeight="1" x14ac:dyDescent="0.3">
      <c r="A5355" s="161" t="s">
        <v>15649</v>
      </c>
      <c r="B5355" s="162" t="s">
        <v>15650</v>
      </c>
      <c r="C5355" s="161" t="s">
        <v>5571</v>
      </c>
      <c r="D5355" s="163">
        <v>1461.11</v>
      </c>
    </row>
    <row r="5356" spans="1:4" ht="9" customHeight="1" x14ac:dyDescent="0.3">
      <c r="A5356" s="161" t="s">
        <v>15651</v>
      </c>
      <c r="B5356" s="162" t="s">
        <v>15652</v>
      </c>
      <c r="C5356" s="161" t="s">
        <v>8047</v>
      </c>
      <c r="D5356" s="163">
        <v>10.45</v>
      </c>
    </row>
    <row r="5357" spans="1:4" ht="9" customHeight="1" x14ac:dyDescent="0.3">
      <c r="A5357" s="161" t="s">
        <v>15653</v>
      </c>
      <c r="B5357" s="162" t="s">
        <v>15654</v>
      </c>
      <c r="C5357" s="161" t="s">
        <v>8047</v>
      </c>
      <c r="D5357" s="163">
        <v>129.15</v>
      </c>
    </row>
    <row r="5358" spans="1:4" ht="18" customHeight="1" x14ac:dyDescent="0.3">
      <c r="A5358" s="161" t="s">
        <v>15655</v>
      </c>
      <c r="B5358" s="162" t="s">
        <v>15656</v>
      </c>
      <c r="C5358" s="161" t="s">
        <v>8047</v>
      </c>
      <c r="D5358" s="163">
        <v>347.9</v>
      </c>
    </row>
    <row r="5359" spans="1:4" ht="9" customHeight="1" x14ac:dyDescent="0.3">
      <c r="A5359" s="161" t="s">
        <v>15657</v>
      </c>
      <c r="B5359" s="162" t="s">
        <v>15658</v>
      </c>
      <c r="C5359" s="161" t="s">
        <v>8047</v>
      </c>
      <c r="D5359" s="163">
        <v>329.37</v>
      </c>
    </row>
    <row r="5360" spans="1:4" ht="18" customHeight="1" x14ac:dyDescent="0.3">
      <c r="A5360" s="161" t="s">
        <v>15659</v>
      </c>
      <c r="B5360" s="162" t="s">
        <v>15660</v>
      </c>
      <c r="C5360" s="161" t="s">
        <v>8047</v>
      </c>
      <c r="D5360" s="163">
        <v>372.33</v>
      </c>
    </row>
    <row r="5361" spans="1:4" ht="9" customHeight="1" x14ac:dyDescent="0.3">
      <c r="A5361" s="161" t="s">
        <v>15661</v>
      </c>
      <c r="B5361" s="162" t="s">
        <v>15662</v>
      </c>
      <c r="C5361" s="161" t="s">
        <v>8047</v>
      </c>
      <c r="D5361" s="163">
        <v>353.8</v>
      </c>
    </row>
    <row r="5362" spans="1:4" ht="18" customHeight="1" x14ac:dyDescent="0.3">
      <c r="A5362" s="161" t="s">
        <v>15663</v>
      </c>
      <c r="B5362" s="162" t="s">
        <v>15664</v>
      </c>
      <c r="C5362" s="161" t="s">
        <v>8047</v>
      </c>
      <c r="D5362" s="163">
        <v>331.46</v>
      </c>
    </row>
    <row r="5363" spans="1:4" ht="18" customHeight="1" x14ac:dyDescent="0.3">
      <c r="A5363" s="161" t="s">
        <v>15665</v>
      </c>
      <c r="B5363" s="162" t="s">
        <v>15666</v>
      </c>
      <c r="C5363" s="161" t="s">
        <v>8047</v>
      </c>
      <c r="D5363" s="163">
        <v>312.93</v>
      </c>
    </row>
    <row r="5364" spans="1:4" ht="9" customHeight="1" x14ac:dyDescent="0.3">
      <c r="A5364" s="161" t="s">
        <v>15667</v>
      </c>
      <c r="B5364" s="162" t="s">
        <v>15668</v>
      </c>
      <c r="C5364" s="161" t="s">
        <v>8047</v>
      </c>
      <c r="D5364" s="163">
        <v>355.89</v>
      </c>
    </row>
    <row r="5365" spans="1:4" ht="9" customHeight="1" x14ac:dyDescent="0.3">
      <c r="A5365" s="161" t="s">
        <v>15669</v>
      </c>
      <c r="B5365" s="162" t="s">
        <v>15670</v>
      </c>
      <c r="C5365" s="161" t="s">
        <v>8047</v>
      </c>
      <c r="D5365" s="163">
        <v>337.36</v>
      </c>
    </row>
    <row r="5366" spans="1:4" ht="18" customHeight="1" x14ac:dyDescent="0.3">
      <c r="A5366" s="161" t="s">
        <v>15671</v>
      </c>
      <c r="B5366" s="162" t="s">
        <v>15672</v>
      </c>
      <c r="C5366" s="161" t="s">
        <v>8047</v>
      </c>
      <c r="D5366" s="163">
        <v>335.85</v>
      </c>
    </row>
    <row r="5367" spans="1:4" ht="9" customHeight="1" x14ac:dyDescent="0.3">
      <c r="A5367" s="161" t="s">
        <v>15673</v>
      </c>
      <c r="B5367" s="162" t="s">
        <v>15674</v>
      </c>
      <c r="C5367" s="161" t="s">
        <v>8047</v>
      </c>
      <c r="D5367" s="163">
        <v>317.31</v>
      </c>
    </row>
    <row r="5368" spans="1:4" ht="18" customHeight="1" x14ac:dyDescent="0.3">
      <c r="A5368" s="161" t="s">
        <v>15675</v>
      </c>
      <c r="B5368" s="162" t="s">
        <v>15676</v>
      </c>
      <c r="C5368" s="161" t="s">
        <v>8047</v>
      </c>
      <c r="D5368" s="163">
        <v>360.28</v>
      </c>
    </row>
    <row r="5369" spans="1:4" ht="18" customHeight="1" x14ac:dyDescent="0.3">
      <c r="A5369" s="161" t="s">
        <v>15677</v>
      </c>
      <c r="B5369" s="162" t="s">
        <v>15678</v>
      </c>
      <c r="C5369" s="161" t="s">
        <v>8047</v>
      </c>
      <c r="D5369" s="163">
        <v>341.74</v>
      </c>
    </row>
    <row r="5370" spans="1:4" ht="18" customHeight="1" x14ac:dyDescent="0.3">
      <c r="A5370" s="161" t="s">
        <v>15679</v>
      </c>
      <c r="B5370" s="162" t="s">
        <v>15680</v>
      </c>
      <c r="C5370" s="161" t="s">
        <v>8047</v>
      </c>
      <c r="D5370" s="163">
        <v>333.55</v>
      </c>
    </row>
    <row r="5371" spans="1:4" ht="18" customHeight="1" x14ac:dyDescent="0.3">
      <c r="A5371" s="161" t="s">
        <v>15681</v>
      </c>
      <c r="B5371" s="162" t="s">
        <v>15682</v>
      </c>
      <c r="C5371" s="161" t="s">
        <v>8047</v>
      </c>
      <c r="D5371" s="163">
        <v>315.02</v>
      </c>
    </row>
    <row r="5372" spans="1:4" ht="18" customHeight="1" x14ac:dyDescent="0.3">
      <c r="A5372" s="161" t="s">
        <v>15683</v>
      </c>
      <c r="B5372" s="162" t="s">
        <v>15684</v>
      </c>
      <c r="C5372" s="161" t="s">
        <v>8047</v>
      </c>
      <c r="D5372" s="163">
        <v>357.98</v>
      </c>
    </row>
    <row r="5373" spans="1:4" ht="18" customHeight="1" x14ac:dyDescent="0.3">
      <c r="A5373" s="161" t="s">
        <v>15685</v>
      </c>
      <c r="B5373" s="162" t="s">
        <v>15686</v>
      </c>
      <c r="C5373" s="161" t="s">
        <v>8047</v>
      </c>
      <c r="D5373" s="163">
        <v>339.45</v>
      </c>
    </row>
    <row r="5374" spans="1:4" ht="18" customHeight="1" x14ac:dyDescent="0.3">
      <c r="A5374" s="161" t="s">
        <v>15687</v>
      </c>
      <c r="B5374" s="162" t="s">
        <v>15688</v>
      </c>
      <c r="C5374" s="161" t="s">
        <v>8047</v>
      </c>
      <c r="D5374" s="163">
        <v>332.27</v>
      </c>
    </row>
    <row r="5375" spans="1:4" ht="18" customHeight="1" x14ac:dyDescent="0.3">
      <c r="A5375" s="161" t="s">
        <v>15689</v>
      </c>
      <c r="B5375" s="162" t="s">
        <v>15690</v>
      </c>
      <c r="C5375" s="161" t="s">
        <v>8047</v>
      </c>
      <c r="D5375" s="163">
        <v>313.74</v>
      </c>
    </row>
    <row r="5376" spans="1:4" ht="18" customHeight="1" x14ac:dyDescent="0.3">
      <c r="A5376" s="161" t="s">
        <v>15691</v>
      </c>
      <c r="B5376" s="162" t="s">
        <v>15692</v>
      </c>
      <c r="C5376" s="161" t="s">
        <v>8047</v>
      </c>
      <c r="D5376" s="163">
        <v>356.7</v>
      </c>
    </row>
    <row r="5377" spans="1:4" ht="18" customHeight="1" x14ac:dyDescent="0.3">
      <c r="A5377" s="161" t="s">
        <v>15693</v>
      </c>
      <c r="B5377" s="162" t="s">
        <v>15694</v>
      </c>
      <c r="C5377" s="161" t="s">
        <v>8047</v>
      </c>
      <c r="D5377" s="163">
        <v>338.17</v>
      </c>
    </row>
    <row r="5378" spans="1:4" ht="18" customHeight="1" x14ac:dyDescent="0.3">
      <c r="A5378" s="161" t="s">
        <v>15695</v>
      </c>
      <c r="B5378" s="162" t="s">
        <v>15696</v>
      </c>
      <c r="C5378" s="161" t="s">
        <v>172</v>
      </c>
      <c r="D5378" s="163">
        <v>8.8800000000000008</v>
      </c>
    </row>
    <row r="5379" spans="1:4" ht="18" customHeight="1" x14ac:dyDescent="0.3">
      <c r="A5379" s="161" t="s">
        <v>15697</v>
      </c>
      <c r="B5379" s="162" t="s">
        <v>15698</v>
      </c>
      <c r="C5379" s="161" t="s">
        <v>8047</v>
      </c>
      <c r="D5379" s="163">
        <v>16.07</v>
      </c>
    </row>
    <row r="5380" spans="1:4" ht="18" customHeight="1" x14ac:dyDescent="0.3">
      <c r="A5380" s="161" t="s">
        <v>15699</v>
      </c>
      <c r="B5380" s="162" t="s">
        <v>15700</v>
      </c>
      <c r="C5380" s="161" t="s">
        <v>5571</v>
      </c>
      <c r="D5380" s="163">
        <v>143.57</v>
      </c>
    </row>
    <row r="5381" spans="1:4" ht="18" customHeight="1" x14ac:dyDescent="0.3">
      <c r="A5381" s="161" t="s">
        <v>15701</v>
      </c>
      <c r="B5381" s="162" t="s">
        <v>15702</v>
      </c>
      <c r="C5381" s="161" t="s">
        <v>5571</v>
      </c>
      <c r="D5381" s="163">
        <v>14.78</v>
      </c>
    </row>
    <row r="5382" spans="1:4" ht="18" customHeight="1" x14ac:dyDescent="0.3">
      <c r="A5382" s="161" t="s">
        <v>15703</v>
      </c>
      <c r="B5382" s="162" t="s">
        <v>15704</v>
      </c>
      <c r="C5382" s="161" t="s">
        <v>5571</v>
      </c>
      <c r="D5382" s="163">
        <v>8.14</v>
      </c>
    </row>
    <row r="5383" spans="1:4" ht="18" customHeight="1" x14ac:dyDescent="0.3">
      <c r="A5383" s="161" t="s">
        <v>15705</v>
      </c>
      <c r="B5383" s="162" t="s">
        <v>15706</v>
      </c>
      <c r="C5383" s="161" t="s">
        <v>5571</v>
      </c>
      <c r="D5383" s="163">
        <v>4.75</v>
      </c>
    </row>
    <row r="5384" spans="1:4" ht="18" customHeight="1" x14ac:dyDescent="0.3">
      <c r="A5384" s="161" t="s">
        <v>15707</v>
      </c>
      <c r="B5384" s="162" t="s">
        <v>15708</v>
      </c>
      <c r="C5384" s="161" t="s">
        <v>5571</v>
      </c>
      <c r="D5384" s="163">
        <v>37.57</v>
      </c>
    </row>
    <row r="5385" spans="1:4" ht="9" customHeight="1" x14ac:dyDescent="0.3">
      <c r="A5385" s="161" t="s">
        <v>15709</v>
      </c>
      <c r="B5385" s="162" t="s">
        <v>15710</v>
      </c>
      <c r="C5385" s="161" t="s">
        <v>5571</v>
      </c>
      <c r="D5385" s="163">
        <v>16.649999999999999</v>
      </c>
    </row>
    <row r="5386" spans="1:4" ht="9" customHeight="1" x14ac:dyDescent="0.3">
      <c r="A5386" s="161" t="s">
        <v>15711</v>
      </c>
      <c r="B5386" s="162" t="s">
        <v>26462</v>
      </c>
      <c r="C5386" s="161" t="s">
        <v>8047</v>
      </c>
      <c r="D5386" s="163">
        <v>0.53</v>
      </c>
    </row>
    <row r="5387" spans="1:4" ht="9" customHeight="1" x14ac:dyDescent="0.3">
      <c r="A5387" s="161" t="s">
        <v>15712</v>
      </c>
      <c r="B5387" s="162" t="s">
        <v>15713</v>
      </c>
      <c r="C5387" s="161" t="s">
        <v>5571</v>
      </c>
      <c r="D5387" s="163">
        <v>154.35</v>
      </c>
    </row>
    <row r="5388" spans="1:4" ht="9" customHeight="1" x14ac:dyDescent="0.3">
      <c r="A5388" s="161" t="s">
        <v>15714</v>
      </c>
      <c r="B5388" s="162" t="s">
        <v>15715</v>
      </c>
      <c r="C5388" s="161" t="s">
        <v>5571</v>
      </c>
      <c r="D5388" s="163">
        <v>41.21</v>
      </c>
    </row>
    <row r="5389" spans="1:4" ht="9" customHeight="1" x14ac:dyDescent="0.3">
      <c r="A5389" s="161" t="s">
        <v>15716</v>
      </c>
      <c r="B5389" s="162" t="s">
        <v>15717</v>
      </c>
      <c r="C5389" s="161" t="s">
        <v>5571</v>
      </c>
      <c r="D5389" s="163">
        <v>318.79000000000002</v>
      </c>
    </row>
    <row r="5390" spans="1:4" ht="9" customHeight="1" x14ac:dyDescent="0.3">
      <c r="A5390" s="161" t="s">
        <v>15718</v>
      </c>
      <c r="B5390" s="162" t="s">
        <v>15719</v>
      </c>
      <c r="C5390" s="161" t="s">
        <v>172</v>
      </c>
      <c r="D5390" s="163">
        <v>39.090000000000003</v>
      </c>
    </row>
    <row r="5391" spans="1:4" ht="9" customHeight="1" x14ac:dyDescent="0.3">
      <c r="A5391" s="161" t="s">
        <v>15720</v>
      </c>
      <c r="B5391" s="162" t="s">
        <v>15721</v>
      </c>
      <c r="C5391" s="161" t="s">
        <v>172</v>
      </c>
      <c r="D5391" s="163">
        <v>97.71</v>
      </c>
    </row>
    <row r="5392" spans="1:4" ht="9" customHeight="1" x14ac:dyDescent="0.3">
      <c r="A5392" s="161" t="s">
        <v>15722</v>
      </c>
      <c r="B5392" s="162" t="s">
        <v>15723</v>
      </c>
      <c r="C5392" s="161" t="s">
        <v>5571</v>
      </c>
      <c r="D5392" s="163">
        <v>225</v>
      </c>
    </row>
    <row r="5393" spans="1:4" ht="9" customHeight="1" x14ac:dyDescent="0.3">
      <c r="A5393" s="161" t="s">
        <v>15724</v>
      </c>
      <c r="B5393" s="162" t="s">
        <v>15725</v>
      </c>
      <c r="C5393" s="161" t="s">
        <v>5571</v>
      </c>
      <c r="D5393" s="163">
        <v>25.49</v>
      </c>
    </row>
    <row r="5394" spans="1:4" ht="9" customHeight="1" x14ac:dyDescent="0.3">
      <c r="A5394" s="161" t="s">
        <v>15726</v>
      </c>
      <c r="B5394" s="162" t="s">
        <v>15727</v>
      </c>
      <c r="C5394" s="161" t="s">
        <v>5571</v>
      </c>
      <c r="D5394" s="163">
        <v>32.130000000000003</v>
      </c>
    </row>
    <row r="5395" spans="1:4" ht="9" customHeight="1" x14ac:dyDescent="0.3">
      <c r="A5395" s="161" t="s">
        <v>15728</v>
      </c>
      <c r="B5395" s="162" t="s">
        <v>15729</v>
      </c>
      <c r="C5395" s="161" t="s">
        <v>5571</v>
      </c>
      <c r="D5395" s="163">
        <v>58.82</v>
      </c>
    </row>
    <row r="5396" spans="1:4" ht="9" customHeight="1" x14ac:dyDescent="0.3">
      <c r="A5396" s="161" t="s">
        <v>15730</v>
      </c>
      <c r="B5396" s="162" t="s">
        <v>15731</v>
      </c>
      <c r="C5396" s="161" t="s">
        <v>5571</v>
      </c>
      <c r="D5396" s="163">
        <v>109.37</v>
      </c>
    </row>
    <row r="5397" spans="1:4" ht="9" customHeight="1" x14ac:dyDescent="0.3">
      <c r="A5397" s="161" t="s">
        <v>15732</v>
      </c>
      <c r="B5397" s="162" t="s">
        <v>15733</v>
      </c>
      <c r="C5397" s="161" t="s">
        <v>5571</v>
      </c>
      <c r="D5397" s="163">
        <v>31.94</v>
      </c>
    </row>
    <row r="5398" spans="1:4" ht="9" customHeight="1" x14ac:dyDescent="0.3">
      <c r="A5398" s="161" t="s">
        <v>15734</v>
      </c>
      <c r="B5398" s="162" t="s">
        <v>15735</v>
      </c>
      <c r="C5398" s="161" t="s">
        <v>5571</v>
      </c>
      <c r="D5398" s="163">
        <v>23.49</v>
      </c>
    </row>
    <row r="5399" spans="1:4" ht="18" customHeight="1" x14ac:dyDescent="0.3">
      <c r="A5399" s="161" t="s">
        <v>15736</v>
      </c>
      <c r="B5399" s="162" t="s">
        <v>15737</v>
      </c>
      <c r="C5399" s="161" t="s">
        <v>5571</v>
      </c>
      <c r="D5399" s="163">
        <v>124.5</v>
      </c>
    </row>
    <row r="5400" spans="1:4" ht="18" customHeight="1" x14ac:dyDescent="0.3">
      <c r="A5400" s="161" t="s">
        <v>15738</v>
      </c>
      <c r="B5400" s="162" t="s">
        <v>15739</v>
      </c>
      <c r="C5400" s="161" t="s">
        <v>5571</v>
      </c>
      <c r="D5400" s="163">
        <v>15.26</v>
      </c>
    </row>
    <row r="5401" spans="1:4" ht="18" customHeight="1" x14ac:dyDescent="0.3">
      <c r="A5401" s="161" t="s">
        <v>15740</v>
      </c>
      <c r="B5401" s="162" t="s">
        <v>15741</v>
      </c>
      <c r="C5401" s="161" t="s">
        <v>5571</v>
      </c>
      <c r="D5401" s="163">
        <v>19.09</v>
      </c>
    </row>
    <row r="5402" spans="1:4" ht="18" customHeight="1" x14ac:dyDescent="0.3">
      <c r="A5402" s="161" t="s">
        <v>15742</v>
      </c>
      <c r="B5402" s="162" t="s">
        <v>15743</v>
      </c>
      <c r="C5402" s="161" t="s">
        <v>5571</v>
      </c>
      <c r="D5402" s="163">
        <v>34.35</v>
      </c>
    </row>
    <row r="5403" spans="1:4" ht="18" customHeight="1" x14ac:dyDescent="0.3">
      <c r="A5403" s="161" t="s">
        <v>15744</v>
      </c>
      <c r="B5403" s="162" t="s">
        <v>15745</v>
      </c>
      <c r="C5403" s="161" t="s">
        <v>5571</v>
      </c>
      <c r="D5403" s="163">
        <v>62.92</v>
      </c>
    </row>
    <row r="5404" spans="1:4" ht="9" customHeight="1" x14ac:dyDescent="0.3">
      <c r="A5404" s="161" t="s">
        <v>15746</v>
      </c>
      <c r="B5404" s="162" t="s">
        <v>15747</v>
      </c>
      <c r="C5404" s="161" t="s">
        <v>5571</v>
      </c>
      <c r="D5404" s="163">
        <v>6.94</v>
      </c>
    </row>
    <row r="5405" spans="1:4" ht="9" customHeight="1" x14ac:dyDescent="0.3">
      <c r="A5405" s="161" t="s">
        <v>15748</v>
      </c>
      <c r="B5405" s="162" t="s">
        <v>15749</v>
      </c>
      <c r="C5405" s="161" t="s">
        <v>5571</v>
      </c>
      <c r="D5405" s="163">
        <v>11.7</v>
      </c>
    </row>
    <row r="5406" spans="1:4" ht="18" customHeight="1" x14ac:dyDescent="0.3">
      <c r="A5406" s="161" t="s">
        <v>15750</v>
      </c>
      <c r="B5406" s="162" t="s">
        <v>15751</v>
      </c>
      <c r="C5406" s="161" t="s">
        <v>5571</v>
      </c>
      <c r="D5406" s="163">
        <v>7.99</v>
      </c>
    </row>
    <row r="5407" spans="1:4" ht="9" customHeight="1" x14ac:dyDescent="0.3">
      <c r="A5407" s="161" t="s">
        <v>15752</v>
      </c>
      <c r="B5407" s="162" t="s">
        <v>15753</v>
      </c>
      <c r="C5407" s="161" t="s">
        <v>5571</v>
      </c>
      <c r="D5407" s="163">
        <v>10.46</v>
      </c>
    </row>
    <row r="5408" spans="1:4" ht="18" customHeight="1" x14ac:dyDescent="0.3">
      <c r="A5408" s="161" t="s">
        <v>15754</v>
      </c>
      <c r="B5408" s="162" t="s">
        <v>15755</v>
      </c>
      <c r="C5408" s="161" t="s">
        <v>5571</v>
      </c>
      <c r="D5408" s="163">
        <v>6.74</v>
      </c>
    </row>
    <row r="5409" spans="1:4" ht="18" customHeight="1" x14ac:dyDescent="0.3">
      <c r="A5409" s="161" t="s">
        <v>15756</v>
      </c>
      <c r="B5409" s="162" t="s">
        <v>15757</v>
      </c>
      <c r="C5409" s="161" t="s">
        <v>5571</v>
      </c>
      <c r="D5409" s="163">
        <v>9.81</v>
      </c>
    </row>
    <row r="5410" spans="1:4" ht="18" customHeight="1" x14ac:dyDescent="0.3">
      <c r="A5410" s="161" t="s">
        <v>15758</v>
      </c>
      <c r="B5410" s="162" t="s">
        <v>15759</v>
      </c>
      <c r="C5410" s="161" t="s">
        <v>5571</v>
      </c>
      <c r="D5410" s="163">
        <v>6.49</v>
      </c>
    </row>
    <row r="5411" spans="1:4" ht="9" customHeight="1" x14ac:dyDescent="0.3">
      <c r="A5411" s="161" t="s">
        <v>15760</v>
      </c>
      <c r="B5411" s="162" t="s">
        <v>15761</v>
      </c>
      <c r="C5411" s="161" t="s">
        <v>5571</v>
      </c>
      <c r="D5411" s="163">
        <v>11.95</v>
      </c>
    </row>
    <row r="5412" spans="1:4" ht="18" customHeight="1" x14ac:dyDescent="0.3">
      <c r="A5412" s="161" t="s">
        <v>15762</v>
      </c>
      <c r="B5412" s="162" t="s">
        <v>15763</v>
      </c>
      <c r="C5412" s="161" t="s">
        <v>5571</v>
      </c>
      <c r="D5412" s="163">
        <v>8.69</v>
      </c>
    </row>
    <row r="5413" spans="1:4" ht="18" customHeight="1" x14ac:dyDescent="0.3">
      <c r="A5413" s="161" t="s">
        <v>15764</v>
      </c>
      <c r="B5413" s="162" t="s">
        <v>15765</v>
      </c>
      <c r="C5413" s="161" t="s">
        <v>5571</v>
      </c>
      <c r="D5413" s="163">
        <v>10.63</v>
      </c>
    </row>
    <row r="5414" spans="1:4" ht="18" customHeight="1" x14ac:dyDescent="0.3">
      <c r="A5414" s="161" t="s">
        <v>15766</v>
      </c>
      <c r="B5414" s="162" t="s">
        <v>15767</v>
      </c>
      <c r="C5414" s="161" t="s">
        <v>5571</v>
      </c>
      <c r="D5414" s="163">
        <v>7.32</v>
      </c>
    </row>
    <row r="5415" spans="1:4" ht="18" customHeight="1" x14ac:dyDescent="0.3">
      <c r="A5415" s="161" t="s">
        <v>15768</v>
      </c>
      <c r="B5415" s="162" t="s">
        <v>15769</v>
      </c>
      <c r="C5415" s="161" t="s">
        <v>5571</v>
      </c>
      <c r="D5415" s="163">
        <v>9.94</v>
      </c>
    </row>
    <row r="5416" spans="1:4" ht="18" customHeight="1" x14ac:dyDescent="0.3">
      <c r="A5416" s="161" t="s">
        <v>15770</v>
      </c>
      <c r="B5416" s="162" t="s">
        <v>15771</v>
      </c>
      <c r="C5416" s="161" t="s">
        <v>5571</v>
      </c>
      <c r="D5416" s="163">
        <v>6.63</v>
      </c>
    </row>
    <row r="5417" spans="1:4" ht="18" customHeight="1" x14ac:dyDescent="0.3">
      <c r="A5417" s="161" t="s">
        <v>15772</v>
      </c>
      <c r="B5417" s="162" t="s">
        <v>15773</v>
      </c>
      <c r="C5417" s="161" t="s">
        <v>5571</v>
      </c>
      <c r="D5417" s="163">
        <v>12.21</v>
      </c>
    </row>
    <row r="5418" spans="1:4" ht="18" customHeight="1" x14ac:dyDescent="0.3">
      <c r="A5418" s="161" t="s">
        <v>15774</v>
      </c>
      <c r="B5418" s="162" t="s">
        <v>15775</v>
      </c>
      <c r="C5418" s="161" t="s">
        <v>5571</v>
      </c>
      <c r="D5418" s="163">
        <v>8.9</v>
      </c>
    </row>
    <row r="5419" spans="1:4" ht="18" customHeight="1" x14ac:dyDescent="0.3">
      <c r="A5419" s="161" t="s">
        <v>15776</v>
      </c>
      <c r="B5419" s="162" t="s">
        <v>15777</v>
      </c>
      <c r="C5419" s="161" t="s">
        <v>5571</v>
      </c>
      <c r="D5419" s="163">
        <v>10.8</v>
      </c>
    </row>
    <row r="5420" spans="1:4" ht="18" customHeight="1" x14ac:dyDescent="0.3">
      <c r="A5420" s="161" t="s">
        <v>15778</v>
      </c>
      <c r="B5420" s="162" t="s">
        <v>15779</v>
      </c>
      <c r="C5420" s="161" t="s">
        <v>5571</v>
      </c>
      <c r="D5420" s="163">
        <v>7.5</v>
      </c>
    </row>
    <row r="5421" spans="1:4" ht="18" customHeight="1" x14ac:dyDescent="0.3">
      <c r="A5421" s="161" t="s">
        <v>15780</v>
      </c>
      <c r="B5421" s="162" t="s">
        <v>15781</v>
      </c>
      <c r="C5421" s="161" t="s">
        <v>5571</v>
      </c>
      <c r="D5421" s="163">
        <v>10.46</v>
      </c>
    </row>
    <row r="5422" spans="1:4" ht="18" customHeight="1" x14ac:dyDescent="0.3">
      <c r="A5422" s="161" t="s">
        <v>15782</v>
      </c>
      <c r="B5422" s="162" t="s">
        <v>15783</v>
      </c>
      <c r="C5422" s="161" t="s">
        <v>5571</v>
      </c>
      <c r="D5422" s="163">
        <v>6.74</v>
      </c>
    </row>
    <row r="5423" spans="1:4" ht="18" customHeight="1" x14ac:dyDescent="0.3">
      <c r="A5423" s="161" t="s">
        <v>15784</v>
      </c>
      <c r="B5423" s="162" t="s">
        <v>15785</v>
      </c>
      <c r="C5423" s="161" t="s">
        <v>5571</v>
      </c>
      <c r="D5423" s="163">
        <v>12.46</v>
      </c>
    </row>
    <row r="5424" spans="1:4" ht="18" customHeight="1" x14ac:dyDescent="0.3">
      <c r="A5424" s="161" t="s">
        <v>15786</v>
      </c>
      <c r="B5424" s="162" t="s">
        <v>15787</v>
      </c>
      <c r="C5424" s="161" t="s">
        <v>5571</v>
      </c>
      <c r="D5424" s="163">
        <v>9.17</v>
      </c>
    </row>
    <row r="5425" spans="1:4" ht="18" customHeight="1" x14ac:dyDescent="0.3">
      <c r="A5425" s="161" t="s">
        <v>15788</v>
      </c>
      <c r="B5425" s="162" t="s">
        <v>15789</v>
      </c>
      <c r="C5425" s="161" t="s">
        <v>5571</v>
      </c>
      <c r="D5425" s="163">
        <v>10.97</v>
      </c>
    </row>
    <row r="5426" spans="1:4" ht="18" customHeight="1" x14ac:dyDescent="0.3">
      <c r="A5426" s="161" t="s">
        <v>15790</v>
      </c>
      <c r="B5426" s="162" t="s">
        <v>15791</v>
      </c>
      <c r="C5426" s="161" t="s">
        <v>5571</v>
      </c>
      <c r="D5426" s="163">
        <v>7.68</v>
      </c>
    </row>
    <row r="5427" spans="1:4" ht="18" customHeight="1" x14ac:dyDescent="0.3">
      <c r="A5427" s="161" t="s">
        <v>15792</v>
      </c>
      <c r="B5427" s="162" t="s">
        <v>15793</v>
      </c>
      <c r="C5427" s="161" t="s">
        <v>5571</v>
      </c>
      <c r="D5427" s="163">
        <v>10.63</v>
      </c>
    </row>
    <row r="5428" spans="1:4" ht="18" customHeight="1" x14ac:dyDescent="0.3">
      <c r="A5428" s="161" t="s">
        <v>15794</v>
      </c>
      <c r="B5428" s="162" t="s">
        <v>15795</v>
      </c>
      <c r="C5428" s="161" t="s">
        <v>5571</v>
      </c>
      <c r="D5428" s="163">
        <v>7.32</v>
      </c>
    </row>
    <row r="5429" spans="1:4" ht="18" customHeight="1" x14ac:dyDescent="0.3">
      <c r="A5429" s="161" t="s">
        <v>15796</v>
      </c>
      <c r="B5429" s="162" t="s">
        <v>15797</v>
      </c>
      <c r="C5429" s="161" t="s">
        <v>5571</v>
      </c>
      <c r="D5429" s="163">
        <v>13.11</v>
      </c>
    </row>
    <row r="5430" spans="1:4" ht="18" customHeight="1" x14ac:dyDescent="0.3">
      <c r="A5430" s="161" t="s">
        <v>15798</v>
      </c>
      <c r="B5430" s="162" t="s">
        <v>15799</v>
      </c>
      <c r="C5430" s="161" t="s">
        <v>5571</v>
      </c>
      <c r="D5430" s="163">
        <v>9.44</v>
      </c>
    </row>
    <row r="5431" spans="1:4" ht="18" customHeight="1" x14ac:dyDescent="0.3">
      <c r="A5431" s="161" t="s">
        <v>15800</v>
      </c>
      <c r="B5431" s="162" t="s">
        <v>15801</v>
      </c>
      <c r="C5431" s="161" t="s">
        <v>5571</v>
      </c>
      <c r="D5431" s="163">
        <v>11.13</v>
      </c>
    </row>
    <row r="5432" spans="1:4" ht="18" customHeight="1" x14ac:dyDescent="0.3">
      <c r="A5432" s="161" t="s">
        <v>15802</v>
      </c>
      <c r="B5432" s="162" t="s">
        <v>15803</v>
      </c>
      <c r="C5432" s="161" t="s">
        <v>5571</v>
      </c>
      <c r="D5432" s="163">
        <v>7.81</v>
      </c>
    </row>
    <row r="5433" spans="1:4" ht="18" customHeight="1" x14ac:dyDescent="0.3">
      <c r="A5433" s="161" t="s">
        <v>15804</v>
      </c>
      <c r="B5433" s="162" t="s">
        <v>15805</v>
      </c>
      <c r="C5433" s="161" t="s">
        <v>5571</v>
      </c>
      <c r="D5433" s="163">
        <v>10.76</v>
      </c>
    </row>
    <row r="5434" spans="1:4" ht="18" customHeight="1" x14ac:dyDescent="0.3">
      <c r="A5434" s="161" t="s">
        <v>15806</v>
      </c>
      <c r="B5434" s="162" t="s">
        <v>15807</v>
      </c>
      <c r="C5434" s="161" t="s">
        <v>5571</v>
      </c>
      <c r="D5434" s="163">
        <v>7.46</v>
      </c>
    </row>
    <row r="5435" spans="1:4" ht="18" customHeight="1" x14ac:dyDescent="0.3">
      <c r="A5435" s="161" t="s">
        <v>15808</v>
      </c>
      <c r="B5435" s="162" t="s">
        <v>15809</v>
      </c>
      <c r="C5435" s="161" t="s">
        <v>5571</v>
      </c>
      <c r="D5435" s="163">
        <v>13.58</v>
      </c>
    </row>
    <row r="5436" spans="1:4" ht="18" customHeight="1" x14ac:dyDescent="0.3">
      <c r="A5436" s="161" t="s">
        <v>15810</v>
      </c>
      <c r="B5436" s="162" t="s">
        <v>15811</v>
      </c>
      <c r="C5436" s="161" t="s">
        <v>5571</v>
      </c>
      <c r="D5436" s="163">
        <v>10.32</v>
      </c>
    </row>
    <row r="5437" spans="1:4" ht="18" customHeight="1" x14ac:dyDescent="0.3">
      <c r="A5437" s="161" t="s">
        <v>15812</v>
      </c>
      <c r="B5437" s="162" t="s">
        <v>15813</v>
      </c>
      <c r="C5437" s="161" t="s">
        <v>5571</v>
      </c>
      <c r="D5437" s="163">
        <v>11.8</v>
      </c>
    </row>
    <row r="5438" spans="1:4" ht="18" customHeight="1" x14ac:dyDescent="0.3">
      <c r="A5438" s="161" t="s">
        <v>15814</v>
      </c>
      <c r="B5438" s="162" t="s">
        <v>15815</v>
      </c>
      <c r="C5438" s="161" t="s">
        <v>5571</v>
      </c>
      <c r="D5438" s="163">
        <v>8.1199999999999992</v>
      </c>
    </row>
    <row r="5439" spans="1:4" ht="18" customHeight="1" x14ac:dyDescent="0.3">
      <c r="A5439" s="161" t="s">
        <v>15816</v>
      </c>
      <c r="B5439" s="162" t="s">
        <v>15817</v>
      </c>
      <c r="C5439" s="161" t="s">
        <v>5571</v>
      </c>
      <c r="D5439" s="163">
        <v>10.97</v>
      </c>
    </row>
    <row r="5440" spans="1:4" ht="18" customHeight="1" x14ac:dyDescent="0.3">
      <c r="A5440" s="161" t="s">
        <v>15818</v>
      </c>
      <c r="B5440" s="162" t="s">
        <v>15819</v>
      </c>
      <c r="C5440" s="161" t="s">
        <v>5571</v>
      </c>
      <c r="D5440" s="163">
        <v>7.68</v>
      </c>
    </row>
    <row r="5441" spans="1:4" ht="18" customHeight="1" x14ac:dyDescent="0.3">
      <c r="A5441" s="161" t="s">
        <v>15820</v>
      </c>
      <c r="B5441" s="162" t="s">
        <v>15821</v>
      </c>
      <c r="C5441" s="161" t="s">
        <v>5571</v>
      </c>
      <c r="D5441" s="163">
        <v>14.67</v>
      </c>
    </row>
    <row r="5442" spans="1:4" ht="18" customHeight="1" x14ac:dyDescent="0.3">
      <c r="A5442" s="161" t="s">
        <v>15822</v>
      </c>
      <c r="B5442" s="162" t="s">
        <v>15823</v>
      </c>
      <c r="C5442" s="161" t="s">
        <v>5571</v>
      </c>
      <c r="D5442" s="163">
        <v>11.43</v>
      </c>
    </row>
    <row r="5443" spans="1:4" ht="18" customHeight="1" x14ac:dyDescent="0.3">
      <c r="A5443" s="161" t="s">
        <v>15824</v>
      </c>
      <c r="B5443" s="162" t="s">
        <v>15825</v>
      </c>
      <c r="C5443" s="161" t="s">
        <v>5571</v>
      </c>
      <c r="D5443" s="163">
        <v>12.26</v>
      </c>
    </row>
    <row r="5444" spans="1:4" ht="18" customHeight="1" x14ac:dyDescent="0.3">
      <c r="A5444" s="161" t="s">
        <v>15826</v>
      </c>
      <c r="B5444" s="162" t="s">
        <v>15827</v>
      </c>
      <c r="C5444" s="161" t="s">
        <v>5571</v>
      </c>
      <c r="D5444" s="163">
        <v>9.01</v>
      </c>
    </row>
    <row r="5445" spans="1:4" ht="18" customHeight="1" x14ac:dyDescent="0.3">
      <c r="A5445" s="161" t="s">
        <v>15828</v>
      </c>
      <c r="B5445" s="162" t="s">
        <v>15829</v>
      </c>
      <c r="C5445" s="161" t="s">
        <v>5571</v>
      </c>
      <c r="D5445" s="163">
        <v>11.75</v>
      </c>
    </row>
    <row r="5446" spans="1:4" ht="18" customHeight="1" x14ac:dyDescent="0.3">
      <c r="A5446" s="161" t="s">
        <v>15830</v>
      </c>
      <c r="B5446" s="162" t="s">
        <v>15831</v>
      </c>
      <c r="C5446" s="161" t="s">
        <v>5571</v>
      </c>
      <c r="D5446" s="163">
        <v>8.08</v>
      </c>
    </row>
    <row r="5447" spans="1:4" ht="18" customHeight="1" x14ac:dyDescent="0.3">
      <c r="A5447" s="161" t="s">
        <v>15832</v>
      </c>
      <c r="B5447" s="162" t="s">
        <v>15833</v>
      </c>
      <c r="C5447" s="161" t="s">
        <v>5571</v>
      </c>
      <c r="D5447" s="163">
        <v>9.7100000000000009</v>
      </c>
    </row>
    <row r="5448" spans="1:4" ht="18" customHeight="1" x14ac:dyDescent="0.3">
      <c r="A5448" s="161" t="s">
        <v>15834</v>
      </c>
      <c r="B5448" s="162" t="s">
        <v>15835</v>
      </c>
      <c r="C5448" s="161" t="s">
        <v>5571</v>
      </c>
      <c r="D5448" s="163">
        <v>6.38</v>
      </c>
    </row>
    <row r="5449" spans="1:4" ht="18" customHeight="1" x14ac:dyDescent="0.3">
      <c r="A5449" s="161" t="s">
        <v>15836</v>
      </c>
      <c r="B5449" s="162" t="s">
        <v>15837</v>
      </c>
      <c r="C5449" s="161" t="s">
        <v>5571</v>
      </c>
      <c r="D5449" s="163">
        <v>9.31</v>
      </c>
    </row>
    <row r="5450" spans="1:4" ht="18" customHeight="1" x14ac:dyDescent="0.3">
      <c r="A5450" s="161" t="s">
        <v>15838</v>
      </c>
      <c r="B5450" s="162" t="s">
        <v>15839</v>
      </c>
      <c r="C5450" s="161" t="s">
        <v>5571</v>
      </c>
      <c r="D5450" s="163">
        <v>5.99</v>
      </c>
    </row>
    <row r="5451" spans="1:4" ht="18" customHeight="1" x14ac:dyDescent="0.3">
      <c r="A5451" s="161" t="s">
        <v>15840</v>
      </c>
      <c r="B5451" s="162" t="s">
        <v>15841</v>
      </c>
      <c r="C5451" s="161" t="s">
        <v>5571</v>
      </c>
      <c r="D5451" s="163">
        <v>8.76</v>
      </c>
    </row>
    <row r="5452" spans="1:4" ht="18" customHeight="1" x14ac:dyDescent="0.3">
      <c r="A5452" s="161" t="s">
        <v>15842</v>
      </c>
      <c r="B5452" s="162" t="s">
        <v>15843</v>
      </c>
      <c r="C5452" s="161" t="s">
        <v>5571</v>
      </c>
      <c r="D5452" s="163">
        <v>5.42</v>
      </c>
    </row>
    <row r="5453" spans="1:4" ht="18" customHeight="1" x14ac:dyDescent="0.3">
      <c r="A5453" s="161" t="s">
        <v>15844</v>
      </c>
      <c r="B5453" s="162" t="s">
        <v>15845</v>
      </c>
      <c r="C5453" s="161" t="s">
        <v>5571</v>
      </c>
      <c r="D5453" s="163">
        <v>10.46</v>
      </c>
    </row>
    <row r="5454" spans="1:4" ht="18" customHeight="1" x14ac:dyDescent="0.3">
      <c r="A5454" s="161" t="s">
        <v>15846</v>
      </c>
      <c r="B5454" s="162" t="s">
        <v>15847</v>
      </c>
      <c r="C5454" s="161" t="s">
        <v>5571</v>
      </c>
      <c r="D5454" s="163">
        <v>6.74</v>
      </c>
    </row>
    <row r="5455" spans="1:4" ht="18" customHeight="1" x14ac:dyDescent="0.3">
      <c r="A5455" s="161" t="s">
        <v>15848</v>
      </c>
      <c r="B5455" s="162" t="s">
        <v>15849</v>
      </c>
      <c r="C5455" s="161" t="s">
        <v>5571</v>
      </c>
      <c r="D5455" s="163">
        <v>9.5399999999999991</v>
      </c>
    </row>
    <row r="5456" spans="1:4" ht="18" customHeight="1" x14ac:dyDescent="0.3">
      <c r="A5456" s="161" t="s">
        <v>15850</v>
      </c>
      <c r="B5456" s="162" t="s">
        <v>15851</v>
      </c>
      <c r="C5456" s="161" t="s">
        <v>5571</v>
      </c>
      <c r="D5456" s="163">
        <v>6.2</v>
      </c>
    </row>
    <row r="5457" spans="1:4" ht="18" customHeight="1" x14ac:dyDescent="0.3">
      <c r="A5457" s="161" t="s">
        <v>15852</v>
      </c>
      <c r="B5457" s="162" t="s">
        <v>15853</v>
      </c>
      <c r="C5457" s="161" t="s">
        <v>5571</v>
      </c>
      <c r="D5457" s="163">
        <v>9.3699999999999992</v>
      </c>
    </row>
    <row r="5458" spans="1:4" ht="18" customHeight="1" x14ac:dyDescent="0.3">
      <c r="A5458" s="161" t="s">
        <v>15854</v>
      </c>
      <c r="B5458" s="162" t="s">
        <v>15855</v>
      </c>
      <c r="C5458" s="161" t="s">
        <v>5571</v>
      </c>
      <c r="D5458" s="163">
        <v>6.03</v>
      </c>
    </row>
    <row r="5459" spans="1:4" ht="18" customHeight="1" x14ac:dyDescent="0.3">
      <c r="A5459" s="161" t="s">
        <v>15856</v>
      </c>
      <c r="B5459" s="162" t="s">
        <v>15857</v>
      </c>
      <c r="C5459" s="161" t="s">
        <v>5571</v>
      </c>
      <c r="D5459" s="163">
        <v>9.31</v>
      </c>
    </row>
    <row r="5460" spans="1:4" ht="18" customHeight="1" x14ac:dyDescent="0.3">
      <c r="A5460" s="161" t="s">
        <v>15858</v>
      </c>
      <c r="B5460" s="162" t="s">
        <v>15859</v>
      </c>
      <c r="C5460" s="161" t="s">
        <v>5571</v>
      </c>
      <c r="D5460" s="163">
        <v>5.99</v>
      </c>
    </row>
    <row r="5461" spans="1:4" ht="18" customHeight="1" x14ac:dyDescent="0.3">
      <c r="A5461" s="161" t="s">
        <v>15860</v>
      </c>
      <c r="B5461" s="162" t="s">
        <v>15861</v>
      </c>
      <c r="C5461" s="161" t="s">
        <v>5571</v>
      </c>
      <c r="D5461" s="163">
        <v>8.64</v>
      </c>
    </row>
    <row r="5462" spans="1:4" ht="18" customHeight="1" x14ac:dyDescent="0.3">
      <c r="A5462" s="161" t="s">
        <v>15862</v>
      </c>
      <c r="B5462" s="162" t="s">
        <v>15863</v>
      </c>
      <c r="C5462" s="161" t="s">
        <v>5571</v>
      </c>
      <c r="D5462" s="163">
        <v>5.28</v>
      </c>
    </row>
    <row r="5463" spans="1:4" ht="18" customHeight="1" x14ac:dyDescent="0.3">
      <c r="A5463" s="161" t="s">
        <v>15864</v>
      </c>
      <c r="B5463" s="162" t="s">
        <v>15865</v>
      </c>
      <c r="C5463" s="161" t="s">
        <v>5571</v>
      </c>
      <c r="D5463" s="163">
        <v>8.56</v>
      </c>
    </row>
    <row r="5464" spans="1:4" ht="18" customHeight="1" x14ac:dyDescent="0.3">
      <c r="A5464" s="161" t="s">
        <v>15866</v>
      </c>
      <c r="B5464" s="162" t="s">
        <v>15867</v>
      </c>
      <c r="C5464" s="161" t="s">
        <v>5571</v>
      </c>
      <c r="D5464" s="163">
        <v>5.2</v>
      </c>
    </row>
    <row r="5465" spans="1:4" ht="18" customHeight="1" x14ac:dyDescent="0.3">
      <c r="A5465" s="161" t="s">
        <v>15868</v>
      </c>
      <c r="B5465" s="162" t="s">
        <v>15869</v>
      </c>
      <c r="C5465" s="161" t="s">
        <v>5571</v>
      </c>
      <c r="D5465" s="163">
        <v>10.76</v>
      </c>
    </row>
    <row r="5466" spans="1:4" ht="18" customHeight="1" x14ac:dyDescent="0.3">
      <c r="A5466" s="161" t="s">
        <v>15870</v>
      </c>
      <c r="B5466" s="162" t="s">
        <v>15871</v>
      </c>
      <c r="C5466" s="161" t="s">
        <v>5571</v>
      </c>
      <c r="D5466" s="163">
        <v>7.46</v>
      </c>
    </row>
    <row r="5467" spans="1:4" ht="18" customHeight="1" x14ac:dyDescent="0.3">
      <c r="A5467" s="161" t="s">
        <v>15872</v>
      </c>
      <c r="B5467" s="162" t="s">
        <v>15873</v>
      </c>
      <c r="C5467" s="161" t="s">
        <v>5571</v>
      </c>
      <c r="D5467" s="163">
        <v>9.7100000000000009</v>
      </c>
    </row>
    <row r="5468" spans="1:4" ht="18" customHeight="1" x14ac:dyDescent="0.3">
      <c r="A5468" s="161" t="s">
        <v>15874</v>
      </c>
      <c r="B5468" s="162" t="s">
        <v>15875</v>
      </c>
      <c r="C5468" s="161" t="s">
        <v>5571</v>
      </c>
      <c r="D5468" s="163">
        <v>6.42</v>
      </c>
    </row>
    <row r="5469" spans="1:4" ht="18" customHeight="1" x14ac:dyDescent="0.3">
      <c r="A5469" s="161" t="s">
        <v>15876</v>
      </c>
      <c r="B5469" s="162" t="s">
        <v>15877</v>
      </c>
      <c r="C5469" s="161" t="s">
        <v>5571</v>
      </c>
      <c r="D5469" s="163">
        <v>9.51</v>
      </c>
    </row>
    <row r="5470" spans="1:4" ht="18" customHeight="1" x14ac:dyDescent="0.3">
      <c r="A5470" s="161" t="s">
        <v>15878</v>
      </c>
      <c r="B5470" s="162" t="s">
        <v>15879</v>
      </c>
      <c r="C5470" s="161" t="s">
        <v>5571</v>
      </c>
      <c r="D5470" s="163">
        <v>6.2</v>
      </c>
    </row>
    <row r="5471" spans="1:4" ht="18" customHeight="1" x14ac:dyDescent="0.3">
      <c r="A5471" s="161" t="s">
        <v>15880</v>
      </c>
      <c r="B5471" s="162" t="s">
        <v>15881</v>
      </c>
      <c r="C5471" s="161" t="s">
        <v>5571</v>
      </c>
      <c r="D5471" s="163">
        <v>11.05</v>
      </c>
    </row>
    <row r="5472" spans="1:4" ht="18" customHeight="1" x14ac:dyDescent="0.3">
      <c r="A5472" s="161" t="s">
        <v>15882</v>
      </c>
      <c r="B5472" s="162" t="s">
        <v>15883</v>
      </c>
      <c r="C5472" s="161" t="s">
        <v>5571</v>
      </c>
      <c r="D5472" s="163">
        <v>7.72</v>
      </c>
    </row>
    <row r="5473" spans="1:4" ht="18" customHeight="1" x14ac:dyDescent="0.3">
      <c r="A5473" s="161" t="s">
        <v>15884</v>
      </c>
      <c r="B5473" s="162" t="s">
        <v>15885</v>
      </c>
      <c r="C5473" s="161" t="s">
        <v>5571</v>
      </c>
      <c r="D5473" s="163">
        <v>9.91</v>
      </c>
    </row>
    <row r="5474" spans="1:4" ht="18" customHeight="1" x14ac:dyDescent="0.3">
      <c r="A5474" s="161" t="s">
        <v>15886</v>
      </c>
      <c r="B5474" s="162" t="s">
        <v>15887</v>
      </c>
      <c r="C5474" s="161" t="s">
        <v>5571</v>
      </c>
      <c r="D5474" s="163">
        <v>6.6</v>
      </c>
    </row>
    <row r="5475" spans="1:4" ht="18" customHeight="1" x14ac:dyDescent="0.3">
      <c r="A5475" s="161" t="s">
        <v>15888</v>
      </c>
      <c r="B5475" s="162" t="s">
        <v>15889</v>
      </c>
      <c r="C5475" s="161" t="s">
        <v>5571</v>
      </c>
      <c r="D5475" s="163">
        <v>9.68</v>
      </c>
    </row>
    <row r="5476" spans="1:4" ht="18" customHeight="1" x14ac:dyDescent="0.3">
      <c r="A5476" s="161" t="s">
        <v>15890</v>
      </c>
      <c r="B5476" s="162" t="s">
        <v>15891</v>
      </c>
      <c r="C5476" s="161" t="s">
        <v>5571</v>
      </c>
      <c r="D5476" s="163">
        <v>6.35</v>
      </c>
    </row>
    <row r="5477" spans="1:4" ht="18" customHeight="1" x14ac:dyDescent="0.3">
      <c r="A5477" s="161" t="s">
        <v>15892</v>
      </c>
      <c r="B5477" s="162" t="s">
        <v>15893</v>
      </c>
      <c r="C5477" s="161" t="s">
        <v>5571</v>
      </c>
      <c r="D5477" s="163">
        <v>15.5</v>
      </c>
    </row>
    <row r="5478" spans="1:4" ht="18" customHeight="1" x14ac:dyDescent="0.3">
      <c r="A5478" s="161" t="s">
        <v>15894</v>
      </c>
      <c r="B5478" s="162" t="s">
        <v>15895</v>
      </c>
      <c r="C5478" s="161" t="s">
        <v>5571</v>
      </c>
      <c r="D5478" s="163">
        <v>11.85</v>
      </c>
    </row>
    <row r="5479" spans="1:4" ht="18" customHeight="1" x14ac:dyDescent="0.3">
      <c r="A5479" s="161" t="s">
        <v>15896</v>
      </c>
      <c r="B5479" s="162" t="s">
        <v>15897</v>
      </c>
      <c r="C5479" s="161" t="s">
        <v>5571</v>
      </c>
      <c r="D5479" s="163">
        <v>12.51</v>
      </c>
    </row>
    <row r="5480" spans="1:4" ht="18" customHeight="1" x14ac:dyDescent="0.3">
      <c r="A5480" s="161" t="s">
        <v>15898</v>
      </c>
      <c r="B5480" s="162" t="s">
        <v>15899</v>
      </c>
      <c r="C5480" s="161" t="s">
        <v>5571</v>
      </c>
      <c r="D5480" s="163">
        <v>9.2799999999999994</v>
      </c>
    </row>
    <row r="5481" spans="1:4" ht="18" customHeight="1" x14ac:dyDescent="0.3">
      <c r="A5481" s="161" t="s">
        <v>15900</v>
      </c>
      <c r="B5481" s="162" t="s">
        <v>15901</v>
      </c>
      <c r="C5481" s="161" t="s">
        <v>5571</v>
      </c>
      <c r="D5481" s="163">
        <v>11.95</v>
      </c>
    </row>
    <row r="5482" spans="1:4" ht="18" customHeight="1" x14ac:dyDescent="0.3">
      <c r="A5482" s="161" t="s">
        <v>15902</v>
      </c>
      <c r="B5482" s="162" t="s">
        <v>15903</v>
      </c>
      <c r="C5482" s="161" t="s">
        <v>5571</v>
      </c>
      <c r="D5482" s="163">
        <v>8.69</v>
      </c>
    </row>
    <row r="5483" spans="1:4" ht="18" customHeight="1" x14ac:dyDescent="0.3">
      <c r="A5483" s="161" t="s">
        <v>15904</v>
      </c>
      <c r="B5483" s="162" t="s">
        <v>15905</v>
      </c>
      <c r="C5483" s="161" t="s">
        <v>5571</v>
      </c>
      <c r="D5483" s="163">
        <v>17.86</v>
      </c>
    </row>
    <row r="5484" spans="1:4" ht="18" customHeight="1" x14ac:dyDescent="0.3">
      <c r="A5484" s="161" t="s">
        <v>15906</v>
      </c>
      <c r="B5484" s="162" t="s">
        <v>15907</v>
      </c>
      <c r="C5484" s="161" t="s">
        <v>5571</v>
      </c>
      <c r="D5484" s="163">
        <v>10.84</v>
      </c>
    </row>
    <row r="5485" spans="1:4" ht="18" customHeight="1" x14ac:dyDescent="0.3">
      <c r="A5485" s="161" t="s">
        <v>15908</v>
      </c>
      <c r="B5485" s="162" t="s">
        <v>15909</v>
      </c>
      <c r="C5485" s="161" t="s">
        <v>5571</v>
      </c>
      <c r="D5485" s="163">
        <v>16.43</v>
      </c>
    </row>
    <row r="5486" spans="1:4" ht="18" customHeight="1" x14ac:dyDescent="0.3">
      <c r="A5486" s="161" t="s">
        <v>15910</v>
      </c>
      <c r="B5486" s="162" t="s">
        <v>15911</v>
      </c>
      <c r="C5486" s="161" t="s">
        <v>5571</v>
      </c>
      <c r="D5486" s="163">
        <v>9.26</v>
      </c>
    </row>
    <row r="5487" spans="1:4" ht="18" customHeight="1" x14ac:dyDescent="0.3">
      <c r="A5487" s="161" t="s">
        <v>15912</v>
      </c>
      <c r="B5487" s="162" t="s">
        <v>15913</v>
      </c>
      <c r="C5487" s="161" t="s">
        <v>5571</v>
      </c>
      <c r="D5487" s="163">
        <v>16.16</v>
      </c>
    </row>
    <row r="5488" spans="1:4" ht="18" customHeight="1" x14ac:dyDescent="0.3">
      <c r="A5488" s="161" t="s">
        <v>15914</v>
      </c>
      <c r="B5488" s="162" t="s">
        <v>15915</v>
      </c>
      <c r="C5488" s="161" t="s">
        <v>5571</v>
      </c>
      <c r="D5488" s="163">
        <v>8.94</v>
      </c>
    </row>
    <row r="5489" spans="1:4" ht="18" customHeight="1" x14ac:dyDescent="0.3">
      <c r="A5489" s="161" t="s">
        <v>15916</v>
      </c>
      <c r="B5489" s="162" t="s">
        <v>15917</v>
      </c>
      <c r="C5489" s="161" t="s">
        <v>5571</v>
      </c>
      <c r="D5489" s="163">
        <v>18.14</v>
      </c>
    </row>
    <row r="5490" spans="1:4" ht="18" customHeight="1" x14ac:dyDescent="0.3">
      <c r="A5490" s="161" t="s">
        <v>15918</v>
      </c>
      <c r="B5490" s="162" t="s">
        <v>15919</v>
      </c>
      <c r="C5490" s="161" t="s">
        <v>5571</v>
      </c>
      <c r="D5490" s="163">
        <v>11.15</v>
      </c>
    </row>
    <row r="5491" spans="1:4" ht="18" customHeight="1" x14ac:dyDescent="0.3">
      <c r="A5491" s="161" t="s">
        <v>15920</v>
      </c>
      <c r="B5491" s="162" t="s">
        <v>15921</v>
      </c>
      <c r="C5491" s="161" t="s">
        <v>5571</v>
      </c>
      <c r="D5491" s="163">
        <v>16.61</v>
      </c>
    </row>
    <row r="5492" spans="1:4" ht="18" customHeight="1" x14ac:dyDescent="0.3">
      <c r="A5492" s="161" t="s">
        <v>15922</v>
      </c>
      <c r="B5492" s="162" t="s">
        <v>15923</v>
      </c>
      <c r="C5492" s="161" t="s">
        <v>5571</v>
      </c>
      <c r="D5492" s="163">
        <v>9.4</v>
      </c>
    </row>
    <row r="5493" spans="1:4" ht="18" customHeight="1" x14ac:dyDescent="0.3">
      <c r="A5493" s="161" t="s">
        <v>15924</v>
      </c>
      <c r="B5493" s="162" t="s">
        <v>15925</v>
      </c>
      <c r="C5493" s="161" t="s">
        <v>5571</v>
      </c>
      <c r="D5493" s="163">
        <v>16.3</v>
      </c>
    </row>
    <row r="5494" spans="1:4" ht="18" customHeight="1" x14ac:dyDescent="0.3">
      <c r="A5494" s="161" t="s">
        <v>15926</v>
      </c>
      <c r="B5494" s="162" t="s">
        <v>15927</v>
      </c>
      <c r="C5494" s="161" t="s">
        <v>5571</v>
      </c>
      <c r="D5494" s="163">
        <v>9.1199999999999992</v>
      </c>
    </row>
    <row r="5495" spans="1:4" ht="18" customHeight="1" x14ac:dyDescent="0.3">
      <c r="A5495" s="161" t="s">
        <v>15928</v>
      </c>
      <c r="B5495" s="162" t="s">
        <v>15929</v>
      </c>
      <c r="C5495" s="161" t="s">
        <v>5571</v>
      </c>
      <c r="D5495" s="163">
        <v>18.43</v>
      </c>
    </row>
    <row r="5496" spans="1:4" ht="18" customHeight="1" x14ac:dyDescent="0.3">
      <c r="A5496" s="161" t="s">
        <v>15930</v>
      </c>
      <c r="B5496" s="162" t="s">
        <v>15931</v>
      </c>
      <c r="C5496" s="161" t="s">
        <v>5571</v>
      </c>
      <c r="D5496" s="163">
        <v>11.4</v>
      </c>
    </row>
    <row r="5497" spans="1:4" ht="18" customHeight="1" x14ac:dyDescent="0.3">
      <c r="A5497" s="161" t="s">
        <v>15932</v>
      </c>
      <c r="B5497" s="162" t="s">
        <v>15933</v>
      </c>
      <c r="C5497" s="161" t="s">
        <v>5571</v>
      </c>
      <c r="D5497" s="163">
        <v>16.8</v>
      </c>
    </row>
    <row r="5498" spans="1:4" ht="18" customHeight="1" x14ac:dyDescent="0.3">
      <c r="A5498" s="161" t="s">
        <v>15934</v>
      </c>
      <c r="B5498" s="162" t="s">
        <v>15935</v>
      </c>
      <c r="C5498" s="161" t="s">
        <v>5571</v>
      </c>
      <c r="D5498" s="163">
        <v>10.35</v>
      </c>
    </row>
    <row r="5499" spans="1:4" ht="18" customHeight="1" x14ac:dyDescent="0.3">
      <c r="A5499" s="161" t="s">
        <v>15936</v>
      </c>
      <c r="B5499" s="162" t="s">
        <v>15937</v>
      </c>
      <c r="C5499" s="161" t="s">
        <v>5571</v>
      </c>
      <c r="D5499" s="163">
        <v>16.43</v>
      </c>
    </row>
    <row r="5500" spans="1:4" ht="18" customHeight="1" x14ac:dyDescent="0.3">
      <c r="A5500" s="161" t="s">
        <v>15938</v>
      </c>
      <c r="B5500" s="162" t="s">
        <v>15939</v>
      </c>
      <c r="C5500" s="161" t="s">
        <v>5571</v>
      </c>
      <c r="D5500" s="163">
        <v>9.26</v>
      </c>
    </row>
    <row r="5501" spans="1:4" ht="18" customHeight="1" x14ac:dyDescent="0.3">
      <c r="A5501" s="161" t="s">
        <v>15940</v>
      </c>
      <c r="B5501" s="162" t="s">
        <v>15941</v>
      </c>
      <c r="C5501" s="161" t="s">
        <v>5571</v>
      </c>
      <c r="D5501" s="163">
        <v>18.71</v>
      </c>
    </row>
    <row r="5502" spans="1:4" ht="18" customHeight="1" x14ac:dyDescent="0.3">
      <c r="A5502" s="161" t="s">
        <v>15942</v>
      </c>
      <c r="B5502" s="162" t="s">
        <v>15943</v>
      </c>
      <c r="C5502" s="161" t="s">
        <v>5571</v>
      </c>
      <c r="D5502" s="163">
        <v>11.7</v>
      </c>
    </row>
    <row r="5503" spans="1:4" ht="18" customHeight="1" x14ac:dyDescent="0.3">
      <c r="A5503" s="161" t="s">
        <v>15944</v>
      </c>
      <c r="B5503" s="162" t="s">
        <v>15945</v>
      </c>
      <c r="C5503" s="161" t="s">
        <v>5571</v>
      </c>
      <c r="D5503" s="163">
        <v>16.98</v>
      </c>
    </row>
    <row r="5504" spans="1:4" ht="18" customHeight="1" x14ac:dyDescent="0.3">
      <c r="A5504" s="161" t="s">
        <v>15946</v>
      </c>
      <c r="B5504" s="162" t="s">
        <v>15947</v>
      </c>
      <c r="C5504" s="161" t="s">
        <v>5571</v>
      </c>
      <c r="D5504" s="163">
        <v>10.54</v>
      </c>
    </row>
    <row r="5505" spans="1:4" ht="18" customHeight="1" x14ac:dyDescent="0.3">
      <c r="A5505" s="161" t="s">
        <v>15948</v>
      </c>
      <c r="B5505" s="162" t="s">
        <v>15949</v>
      </c>
      <c r="C5505" s="161" t="s">
        <v>5571</v>
      </c>
      <c r="D5505" s="163">
        <v>16.57</v>
      </c>
    </row>
    <row r="5506" spans="1:4" ht="18" customHeight="1" x14ac:dyDescent="0.3">
      <c r="A5506" s="161" t="s">
        <v>15950</v>
      </c>
      <c r="B5506" s="162" t="s">
        <v>15951</v>
      </c>
      <c r="C5506" s="161" t="s">
        <v>5571</v>
      </c>
      <c r="D5506" s="163">
        <v>9.4</v>
      </c>
    </row>
    <row r="5507" spans="1:4" ht="18" customHeight="1" x14ac:dyDescent="0.3">
      <c r="A5507" s="161" t="s">
        <v>15952</v>
      </c>
      <c r="B5507" s="162" t="s">
        <v>15953</v>
      </c>
      <c r="C5507" s="161" t="s">
        <v>5571</v>
      </c>
      <c r="D5507" s="163">
        <v>19.510000000000002</v>
      </c>
    </row>
    <row r="5508" spans="1:4" ht="18" customHeight="1" x14ac:dyDescent="0.3">
      <c r="A5508" s="161" t="s">
        <v>15954</v>
      </c>
      <c r="B5508" s="162" t="s">
        <v>15955</v>
      </c>
      <c r="C5508" s="161" t="s">
        <v>5571</v>
      </c>
      <c r="D5508" s="163">
        <v>12.73</v>
      </c>
    </row>
    <row r="5509" spans="1:4" ht="18" customHeight="1" x14ac:dyDescent="0.3">
      <c r="A5509" s="161" t="s">
        <v>15956</v>
      </c>
      <c r="B5509" s="162" t="s">
        <v>15957</v>
      </c>
      <c r="C5509" s="161" t="s">
        <v>5571</v>
      </c>
      <c r="D5509" s="163">
        <v>17.690000000000001</v>
      </c>
    </row>
    <row r="5510" spans="1:4" ht="18" customHeight="1" x14ac:dyDescent="0.3">
      <c r="A5510" s="161" t="s">
        <v>15958</v>
      </c>
      <c r="B5510" s="162" t="s">
        <v>15959</v>
      </c>
      <c r="C5510" s="161" t="s">
        <v>5571</v>
      </c>
      <c r="D5510" s="163">
        <v>10.66</v>
      </c>
    </row>
    <row r="5511" spans="1:4" ht="18" customHeight="1" x14ac:dyDescent="0.3">
      <c r="A5511" s="161" t="s">
        <v>15960</v>
      </c>
      <c r="B5511" s="162" t="s">
        <v>15961</v>
      </c>
      <c r="C5511" s="161" t="s">
        <v>5571</v>
      </c>
      <c r="D5511" s="163">
        <v>16.7</v>
      </c>
    </row>
    <row r="5512" spans="1:4" ht="18" customHeight="1" x14ac:dyDescent="0.3">
      <c r="A5512" s="161" t="s">
        <v>15962</v>
      </c>
      <c r="B5512" s="162" t="s">
        <v>15963</v>
      </c>
      <c r="C5512" s="161" t="s">
        <v>5571</v>
      </c>
      <c r="D5512" s="163">
        <v>10.29</v>
      </c>
    </row>
    <row r="5513" spans="1:4" ht="18" customHeight="1" x14ac:dyDescent="0.3">
      <c r="A5513" s="161" t="s">
        <v>15964</v>
      </c>
      <c r="B5513" s="162" t="s">
        <v>15965</v>
      </c>
      <c r="C5513" s="161" t="s">
        <v>5571</v>
      </c>
      <c r="D5513" s="163">
        <v>19.989999999999998</v>
      </c>
    </row>
    <row r="5514" spans="1:4" ht="18" customHeight="1" x14ac:dyDescent="0.3">
      <c r="A5514" s="161" t="s">
        <v>15966</v>
      </c>
      <c r="B5514" s="162" t="s">
        <v>15967</v>
      </c>
      <c r="C5514" s="161" t="s">
        <v>5571</v>
      </c>
      <c r="D5514" s="163">
        <v>13.19</v>
      </c>
    </row>
    <row r="5515" spans="1:4" ht="18" customHeight="1" x14ac:dyDescent="0.3">
      <c r="A5515" s="161" t="s">
        <v>15968</v>
      </c>
      <c r="B5515" s="162" t="s">
        <v>15969</v>
      </c>
      <c r="C5515" s="161" t="s">
        <v>5571</v>
      </c>
      <c r="D5515" s="163">
        <v>18.03</v>
      </c>
    </row>
    <row r="5516" spans="1:4" ht="18" customHeight="1" x14ac:dyDescent="0.3">
      <c r="A5516" s="161" t="s">
        <v>15970</v>
      </c>
      <c r="B5516" s="162" t="s">
        <v>15971</v>
      </c>
      <c r="C5516" s="161" t="s">
        <v>5571</v>
      </c>
      <c r="D5516" s="163">
        <v>11.03</v>
      </c>
    </row>
    <row r="5517" spans="1:4" ht="18" customHeight="1" x14ac:dyDescent="0.3">
      <c r="A5517" s="161" t="s">
        <v>15972</v>
      </c>
      <c r="B5517" s="162" t="s">
        <v>15973</v>
      </c>
      <c r="C5517" s="161" t="s">
        <v>5571</v>
      </c>
      <c r="D5517" s="163">
        <v>16.98</v>
      </c>
    </row>
    <row r="5518" spans="1:4" ht="18" customHeight="1" x14ac:dyDescent="0.3">
      <c r="A5518" s="161" t="s">
        <v>15974</v>
      </c>
      <c r="B5518" s="162" t="s">
        <v>15975</v>
      </c>
      <c r="C5518" s="161" t="s">
        <v>5571</v>
      </c>
      <c r="D5518" s="163">
        <v>10.54</v>
      </c>
    </row>
    <row r="5519" spans="1:4" ht="18" customHeight="1" x14ac:dyDescent="0.3">
      <c r="A5519" s="161" t="s">
        <v>15976</v>
      </c>
      <c r="B5519" s="162" t="s">
        <v>15977</v>
      </c>
      <c r="C5519" s="161" t="s">
        <v>5571</v>
      </c>
      <c r="D5519" s="163">
        <v>21.37</v>
      </c>
    </row>
    <row r="5520" spans="1:4" ht="18" customHeight="1" x14ac:dyDescent="0.3">
      <c r="A5520" s="161" t="s">
        <v>15978</v>
      </c>
      <c r="B5520" s="162" t="s">
        <v>15979</v>
      </c>
      <c r="C5520" s="161" t="s">
        <v>5571</v>
      </c>
      <c r="D5520" s="163">
        <v>13.96</v>
      </c>
    </row>
    <row r="5521" spans="1:4" ht="18" customHeight="1" x14ac:dyDescent="0.3">
      <c r="A5521" s="161" t="s">
        <v>15980</v>
      </c>
      <c r="B5521" s="162" t="s">
        <v>15981</v>
      </c>
      <c r="C5521" s="161" t="s">
        <v>5571</v>
      </c>
      <c r="D5521" s="163">
        <v>18.48</v>
      </c>
    </row>
    <row r="5522" spans="1:4" ht="18" customHeight="1" x14ac:dyDescent="0.3">
      <c r="A5522" s="161" t="s">
        <v>15982</v>
      </c>
      <c r="B5522" s="162" t="s">
        <v>15983</v>
      </c>
      <c r="C5522" s="161" t="s">
        <v>5571</v>
      </c>
      <c r="D5522" s="163">
        <v>11.52</v>
      </c>
    </row>
    <row r="5523" spans="1:4" ht="18" customHeight="1" x14ac:dyDescent="0.3">
      <c r="A5523" s="161" t="s">
        <v>15984</v>
      </c>
      <c r="B5523" s="162" t="s">
        <v>15985</v>
      </c>
      <c r="C5523" s="161" t="s">
        <v>5571</v>
      </c>
      <c r="D5523" s="163">
        <v>17.97</v>
      </c>
    </row>
    <row r="5524" spans="1:4" ht="18" customHeight="1" x14ac:dyDescent="0.3">
      <c r="A5524" s="161" t="s">
        <v>15986</v>
      </c>
      <c r="B5524" s="162" t="s">
        <v>15987</v>
      </c>
      <c r="C5524" s="161" t="s">
        <v>5571</v>
      </c>
      <c r="D5524" s="163">
        <v>10.97</v>
      </c>
    </row>
    <row r="5525" spans="1:4" ht="18" customHeight="1" x14ac:dyDescent="0.3">
      <c r="A5525" s="161" t="s">
        <v>15988</v>
      </c>
      <c r="B5525" s="162" t="s">
        <v>15989</v>
      </c>
      <c r="C5525" s="161" t="s">
        <v>5571</v>
      </c>
      <c r="D5525" s="163">
        <v>16.02</v>
      </c>
    </row>
    <row r="5526" spans="1:4" ht="18" customHeight="1" x14ac:dyDescent="0.3">
      <c r="A5526" s="161" t="s">
        <v>15990</v>
      </c>
      <c r="B5526" s="162" t="s">
        <v>15991</v>
      </c>
      <c r="C5526" s="161" t="s">
        <v>5571</v>
      </c>
      <c r="D5526" s="163">
        <v>8.85</v>
      </c>
    </row>
    <row r="5527" spans="1:4" ht="18" customHeight="1" x14ac:dyDescent="0.3">
      <c r="A5527" s="161" t="s">
        <v>15992</v>
      </c>
      <c r="B5527" s="162" t="s">
        <v>15993</v>
      </c>
      <c r="C5527" s="161" t="s">
        <v>5571</v>
      </c>
      <c r="D5527" s="163">
        <v>15.03</v>
      </c>
    </row>
    <row r="5528" spans="1:4" ht="18" customHeight="1" x14ac:dyDescent="0.3">
      <c r="A5528" s="161" t="s">
        <v>15994</v>
      </c>
      <c r="B5528" s="162" t="s">
        <v>15995</v>
      </c>
      <c r="C5528" s="161" t="s">
        <v>5571</v>
      </c>
      <c r="D5528" s="163">
        <v>8.39</v>
      </c>
    </row>
    <row r="5529" spans="1:4" ht="18" customHeight="1" x14ac:dyDescent="0.3">
      <c r="A5529" s="161" t="s">
        <v>15996</v>
      </c>
      <c r="B5529" s="162" t="s">
        <v>15997</v>
      </c>
      <c r="C5529" s="161" t="s">
        <v>5571</v>
      </c>
      <c r="D5529" s="163">
        <v>14.89</v>
      </c>
    </row>
    <row r="5530" spans="1:4" ht="18" customHeight="1" x14ac:dyDescent="0.3">
      <c r="A5530" s="161" t="s">
        <v>15998</v>
      </c>
      <c r="B5530" s="162" t="s">
        <v>15999</v>
      </c>
      <c r="C5530" s="161" t="s">
        <v>5571</v>
      </c>
      <c r="D5530" s="163">
        <v>8.25</v>
      </c>
    </row>
    <row r="5531" spans="1:4" ht="18" customHeight="1" x14ac:dyDescent="0.3">
      <c r="A5531" s="161" t="s">
        <v>16000</v>
      </c>
      <c r="B5531" s="162" t="s">
        <v>16001</v>
      </c>
      <c r="C5531" s="161" t="s">
        <v>5571</v>
      </c>
      <c r="D5531" s="163">
        <v>16.39</v>
      </c>
    </row>
    <row r="5532" spans="1:4" ht="18" customHeight="1" x14ac:dyDescent="0.3">
      <c r="A5532" s="161" t="s">
        <v>16002</v>
      </c>
      <c r="B5532" s="162" t="s">
        <v>16003</v>
      </c>
      <c r="C5532" s="161" t="s">
        <v>5571</v>
      </c>
      <c r="D5532" s="163">
        <v>9.2100000000000009</v>
      </c>
    </row>
    <row r="5533" spans="1:4" ht="18" customHeight="1" x14ac:dyDescent="0.3">
      <c r="A5533" s="161" t="s">
        <v>16004</v>
      </c>
      <c r="B5533" s="162" t="s">
        <v>16005</v>
      </c>
      <c r="C5533" s="161" t="s">
        <v>5571</v>
      </c>
      <c r="D5533" s="163">
        <v>15.3</v>
      </c>
    </row>
    <row r="5534" spans="1:4" ht="18" customHeight="1" x14ac:dyDescent="0.3">
      <c r="A5534" s="161" t="s">
        <v>16006</v>
      </c>
      <c r="B5534" s="162" t="s">
        <v>16007</v>
      </c>
      <c r="C5534" s="161" t="s">
        <v>5571</v>
      </c>
      <c r="D5534" s="163">
        <v>8.66</v>
      </c>
    </row>
    <row r="5535" spans="1:4" ht="18" customHeight="1" x14ac:dyDescent="0.3">
      <c r="A5535" s="161" t="s">
        <v>16008</v>
      </c>
      <c r="B5535" s="162" t="s">
        <v>16009</v>
      </c>
      <c r="C5535" s="161" t="s">
        <v>5571</v>
      </c>
      <c r="D5535" s="163">
        <v>15.1</v>
      </c>
    </row>
    <row r="5536" spans="1:4" ht="18" customHeight="1" x14ac:dyDescent="0.3">
      <c r="A5536" s="161" t="s">
        <v>16010</v>
      </c>
      <c r="B5536" s="162" t="s">
        <v>16011</v>
      </c>
      <c r="C5536" s="161" t="s">
        <v>5571</v>
      </c>
      <c r="D5536" s="163">
        <v>8.48</v>
      </c>
    </row>
    <row r="5537" spans="1:4" ht="18" customHeight="1" x14ac:dyDescent="0.3">
      <c r="A5537" s="161" t="s">
        <v>16012</v>
      </c>
      <c r="B5537" s="162" t="s">
        <v>16013</v>
      </c>
      <c r="C5537" s="161" t="s">
        <v>5571</v>
      </c>
      <c r="D5537" s="163">
        <v>15.03</v>
      </c>
    </row>
    <row r="5538" spans="1:4" ht="18" customHeight="1" x14ac:dyDescent="0.3">
      <c r="A5538" s="161" t="s">
        <v>16014</v>
      </c>
      <c r="B5538" s="162" t="s">
        <v>16015</v>
      </c>
      <c r="C5538" s="161" t="s">
        <v>5571</v>
      </c>
      <c r="D5538" s="163">
        <v>8.39</v>
      </c>
    </row>
    <row r="5539" spans="1:4" ht="18" customHeight="1" x14ac:dyDescent="0.3">
      <c r="A5539" s="161" t="s">
        <v>16016</v>
      </c>
      <c r="B5539" s="162" t="s">
        <v>16017</v>
      </c>
      <c r="C5539" s="161" t="s">
        <v>5571</v>
      </c>
      <c r="D5539" s="163">
        <v>14.76</v>
      </c>
    </row>
    <row r="5540" spans="1:4" ht="18" customHeight="1" x14ac:dyDescent="0.3">
      <c r="A5540" s="161" t="s">
        <v>16018</v>
      </c>
      <c r="B5540" s="162" t="s">
        <v>16019</v>
      </c>
      <c r="C5540" s="161" t="s">
        <v>5571</v>
      </c>
      <c r="D5540" s="163">
        <v>8.11</v>
      </c>
    </row>
    <row r="5541" spans="1:4" ht="18" customHeight="1" x14ac:dyDescent="0.3">
      <c r="A5541" s="161" t="s">
        <v>16020</v>
      </c>
      <c r="B5541" s="162" t="s">
        <v>16021</v>
      </c>
      <c r="C5541" s="161" t="s">
        <v>5571</v>
      </c>
      <c r="D5541" s="163">
        <v>14.65</v>
      </c>
    </row>
    <row r="5542" spans="1:4" ht="18" customHeight="1" x14ac:dyDescent="0.3">
      <c r="A5542" s="161" t="s">
        <v>16022</v>
      </c>
      <c r="B5542" s="162" t="s">
        <v>16023</v>
      </c>
      <c r="C5542" s="161" t="s">
        <v>5571</v>
      </c>
      <c r="D5542" s="163">
        <v>8.02</v>
      </c>
    </row>
    <row r="5543" spans="1:4" ht="18" customHeight="1" x14ac:dyDescent="0.3">
      <c r="A5543" s="161" t="s">
        <v>16024</v>
      </c>
      <c r="B5543" s="162" t="s">
        <v>16025</v>
      </c>
      <c r="C5543" s="161" t="s">
        <v>5571</v>
      </c>
      <c r="D5543" s="163">
        <v>7.18</v>
      </c>
    </row>
    <row r="5544" spans="1:4" ht="18" customHeight="1" x14ac:dyDescent="0.3">
      <c r="A5544" s="161" t="s">
        <v>16026</v>
      </c>
      <c r="B5544" s="162" t="s">
        <v>16027</v>
      </c>
      <c r="C5544" s="161" t="s">
        <v>5571</v>
      </c>
      <c r="D5544" s="163">
        <v>16.75</v>
      </c>
    </row>
    <row r="5545" spans="1:4" ht="18" customHeight="1" x14ac:dyDescent="0.3">
      <c r="A5545" s="161" t="s">
        <v>16028</v>
      </c>
      <c r="B5545" s="162" t="s">
        <v>16029</v>
      </c>
      <c r="C5545" s="161" t="s">
        <v>5571</v>
      </c>
      <c r="D5545" s="163">
        <v>10.29</v>
      </c>
    </row>
    <row r="5546" spans="1:4" ht="18" customHeight="1" x14ac:dyDescent="0.3">
      <c r="A5546" s="161" t="s">
        <v>16030</v>
      </c>
      <c r="B5546" s="162" t="s">
        <v>16031</v>
      </c>
      <c r="C5546" s="161" t="s">
        <v>5571</v>
      </c>
      <c r="D5546" s="163">
        <v>16.07</v>
      </c>
    </row>
    <row r="5547" spans="1:4" ht="18" customHeight="1" x14ac:dyDescent="0.3">
      <c r="A5547" s="161" t="s">
        <v>16032</v>
      </c>
      <c r="B5547" s="162" t="s">
        <v>16033</v>
      </c>
      <c r="C5547" s="161" t="s">
        <v>5571</v>
      </c>
      <c r="D5547" s="163">
        <v>8.85</v>
      </c>
    </row>
    <row r="5548" spans="1:4" ht="18" customHeight="1" x14ac:dyDescent="0.3">
      <c r="A5548" s="161" t="s">
        <v>16034</v>
      </c>
      <c r="B5548" s="162" t="s">
        <v>16035</v>
      </c>
      <c r="C5548" s="161" t="s">
        <v>5571</v>
      </c>
      <c r="D5548" s="163">
        <v>15.27</v>
      </c>
    </row>
    <row r="5549" spans="1:4" ht="18" customHeight="1" x14ac:dyDescent="0.3">
      <c r="A5549" s="161" t="s">
        <v>16036</v>
      </c>
      <c r="B5549" s="162" t="s">
        <v>16037</v>
      </c>
      <c r="C5549" s="161" t="s">
        <v>5571</v>
      </c>
      <c r="D5549" s="163">
        <v>8.66</v>
      </c>
    </row>
    <row r="5550" spans="1:4" ht="9" customHeight="1" x14ac:dyDescent="0.3">
      <c r="A5550" s="161" t="s">
        <v>16038</v>
      </c>
      <c r="B5550" s="162" t="s">
        <v>16039</v>
      </c>
      <c r="C5550" s="161" t="s">
        <v>5571</v>
      </c>
      <c r="D5550" s="163">
        <v>17.02</v>
      </c>
    </row>
    <row r="5551" spans="1:4" ht="18" customHeight="1" x14ac:dyDescent="0.3">
      <c r="A5551" s="161" t="s">
        <v>16040</v>
      </c>
      <c r="B5551" s="162" t="s">
        <v>16041</v>
      </c>
      <c r="C5551" s="161" t="s">
        <v>5571</v>
      </c>
      <c r="D5551" s="163">
        <v>10.6</v>
      </c>
    </row>
    <row r="5552" spans="1:4" ht="18" customHeight="1" x14ac:dyDescent="0.3">
      <c r="A5552" s="161" t="s">
        <v>16042</v>
      </c>
      <c r="B5552" s="162" t="s">
        <v>16043</v>
      </c>
      <c r="C5552" s="161" t="s">
        <v>5571</v>
      </c>
      <c r="D5552" s="163">
        <v>16.25</v>
      </c>
    </row>
    <row r="5553" spans="1:4" ht="18" customHeight="1" x14ac:dyDescent="0.3">
      <c r="A5553" s="161" t="s">
        <v>16044</v>
      </c>
      <c r="B5553" s="162" t="s">
        <v>16045</v>
      </c>
      <c r="C5553" s="161" t="s">
        <v>5571</v>
      </c>
      <c r="D5553" s="163">
        <v>9.08</v>
      </c>
    </row>
    <row r="5554" spans="1:4" ht="18" customHeight="1" x14ac:dyDescent="0.3">
      <c r="A5554" s="161" t="s">
        <v>16046</v>
      </c>
      <c r="B5554" s="162" t="s">
        <v>16047</v>
      </c>
      <c r="C5554" s="161" t="s">
        <v>5571</v>
      </c>
      <c r="D5554" s="163">
        <v>15.98</v>
      </c>
    </row>
    <row r="5555" spans="1:4" ht="18" customHeight="1" x14ac:dyDescent="0.3">
      <c r="A5555" s="161" t="s">
        <v>16048</v>
      </c>
      <c r="B5555" s="162" t="s">
        <v>16049</v>
      </c>
      <c r="C5555" s="161" t="s">
        <v>5571</v>
      </c>
      <c r="D5555" s="163">
        <v>8.8000000000000007</v>
      </c>
    </row>
    <row r="5556" spans="1:4" ht="18" customHeight="1" x14ac:dyDescent="0.3">
      <c r="A5556" s="161" t="s">
        <v>16050</v>
      </c>
      <c r="B5556" s="162" t="s">
        <v>16051</v>
      </c>
      <c r="C5556" s="161" t="s">
        <v>5571</v>
      </c>
      <c r="D5556" s="163">
        <v>15.12</v>
      </c>
    </row>
    <row r="5557" spans="1:4" ht="18" customHeight="1" x14ac:dyDescent="0.3">
      <c r="A5557" s="161" t="s">
        <v>16052</v>
      </c>
      <c r="B5557" s="162" t="s">
        <v>16053</v>
      </c>
      <c r="C5557" s="161" t="s">
        <v>5571</v>
      </c>
      <c r="D5557" s="163">
        <v>21.77</v>
      </c>
    </row>
    <row r="5558" spans="1:4" ht="18" customHeight="1" x14ac:dyDescent="0.3">
      <c r="A5558" s="161" t="s">
        <v>16054</v>
      </c>
      <c r="B5558" s="162" t="s">
        <v>16055</v>
      </c>
      <c r="C5558" s="161" t="s">
        <v>5571</v>
      </c>
      <c r="D5558" s="163">
        <v>11.76</v>
      </c>
    </row>
    <row r="5559" spans="1:4" ht="18" customHeight="1" x14ac:dyDescent="0.3">
      <c r="A5559" s="161" t="s">
        <v>16056</v>
      </c>
      <c r="B5559" s="162" t="s">
        <v>16057</v>
      </c>
      <c r="C5559" s="161" t="s">
        <v>5571</v>
      </c>
      <c r="D5559" s="163">
        <v>18.14</v>
      </c>
    </row>
    <row r="5560" spans="1:4" ht="18" customHeight="1" x14ac:dyDescent="0.3">
      <c r="A5560" s="161" t="s">
        <v>16058</v>
      </c>
      <c r="B5560" s="162" t="s">
        <v>16059</v>
      </c>
      <c r="C5560" s="161" t="s">
        <v>5571</v>
      </c>
      <c r="D5560" s="163">
        <v>11.15</v>
      </c>
    </row>
    <row r="5561" spans="1:4" ht="18" customHeight="1" x14ac:dyDescent="0.3">
      <c r="A5561" s="161" t="s">
        <v>16060</v>
      </c>
      <c r="B5561" s="162" t="s">
        <v>16061</v>
      </c>
      <c r="C5561" s="161" t="s">
        <v>5571</v>
      </c>
      <c r="D5561" s="163">
        <v>19.309999999999999</v>
      </c>
    </row>
    <row r="5562" spans="1:4" ht="18" customHeight="1" x14ac:dyDescent="0.3">
      <c r="A5562" s="161" t="s">
        <v>16062</v>
      </c>
      <c r="B5562" s="162" t="s">
        <v>16063</v>
      </c>
      <c r="C5562" s="161" t="s">
        <v>5571</v>
      </c>
      <c r="D5562" s="163">
        <v>43.13</v>
      </c>
    </row>
    <row r="5563" spans="1:4" ht="18" customHeight="1" x14ac:dyDescent="0.3">
      <c r="A5563" s="161" t="s">
        <v>16064</v>
      </c>
      <c r="B5563" s="162" t="s">
        <v>16065</v>
      </c>
      <c r="C5563" s="161" t="s">
        <v>5571</v>
      </c>
      <c r="D5563" s="163">
        <v>41.59</v>
      </c>
    </row>
    <row r="5564" spans="1:4" ht="18" customHeight="1" x14ac:dyDescent="0.3">
      <c r="A5564" s="161" t="s">
        <v>16066</v>
      </c>
      <c r="B5564" s="162" t="s">
        <v>16067</v>
      </c>
      <c r="C5564" s="161" t="s">
        <v>5571</v>
      </c>
      <c r="D5564" s="163">
        <v>41.11</v>
      </c>
    </row>
    <row r="5565" spans="1:4" ht="18" customHeight="1" x14ac:dyDescent="0.3">
      <c r="A5565" s="161" t="s">
        <v>16068</v>
      </c>
      <c r="B5565" s="162" t="s">
        <v>16069</v>
      </c>
      <c r="C5565" s="161" t="s">
        <v>5571</v>
      </c>
      <c r="D5565" s="163">
        <v>43.61</v>
      </c>
    </row>
    <row r="5566" spans="1:4" ht="18" customHeight="1" x14ac:dyDescent="0.3">
      <c r="A5566" s="161" t="s">
        <v>16070</v>
      </c>
      <c r="B5566" s="162" t="s">
        <v>16071</v>
      </c>
      <c r="C5566" s="161" t="s">
        <v>5571</v>
      </c>
      <c r="D5566" s="163">
        <v>41.88</v>
      </c>
    </row>
    <row r="5567" spans="1:4" ht="18" customHeight="1" x14ac:dyDescent="0.3">
      <c r="A5567" s="161" t="s">
        <v>16072</v>
      </c>
      <c r="B5567" s="162" t="s">
        <v>16073</v>
      </c>
      <c r="C5567" s="161" t="s">
        <v>5571</v>
      </c>
      <c r="D5567" s="163">
        <v>41.4</v>
      </c>
    </row>
    <row r="5568" spans="1:4" ht="18" customHeight="1" x14ac:dyDescent="0.3">
      <c r="A5568" s="161" t="s">
        <v>16074</v>
      </c>
      <c r="B5568" s="162" t="s">
        <v>16075</v>
      </c>
      <c r="C5568" s="161" t="s">
        <v>5571</v>
      </c>
      <c r="D5568" s="163">
        <v>43.99</v>
      </c>
    </row>
    <row r="5569" spans="1:4" ht="18" customHeight="1" x14ac:dyDescent="0.3">
      <c r="A5569" s="161" t="s">
        <v>16076</v>
      </c>
      <c r="B5569" s="162" t="s">
        <v>16077</v>
      </c>
      <c r="C5569" s="161" t="s">
        <v>5571</v>
      </c>
      <c r="D5569" s="163">
        <v>42.17</v>
      </c>
    </row>
    <row r="5570" spans="1:4" ht="18" customHeight="1" x14ac:dyDescent="0.3">
      <c r="A5570" s="161" t="s">
        <v>16078</v>
      </c>
      <c r="B5570" s="162" t="s">
        <v>16079</v>
      </c>
      <c r="C5570" s="161" t="s">
        <v>5571</v>
      </c>
      <c r="D5570" s="163">
        <v>41.59</v>
      </c>
    </row>
    <row r="5571" spans="1:4" ht="18" customHeight="1" x14ac:dyDescent="0.3">
      <c r="A5571" s="161" t="s">
        <v>16080</v>
      </c>
      <c r="B5571" s="162" t="s">
        <v>16081</v>
      </c>
      <c r="C5571" s="161" t="s">
        <v>5571</v>
      </c>
      <c r="D5571" s="163">
        <v>46.09</v>
      </c>
    </row>
    <row r="5572" spans="1:4" ht="18" customHeight="1" x14ac:dyDescent="0.3">
      <c r="A5572" s="161" t="s">
        <v>16082</v>
      </c>
      <c r="B5572" s="162" t="s">
        <v>16083</v>
      </c>
      <c r="C5572" s="161" t="s">
        <v>5571</v>
      </c>
      <c r="D5572" s="163">
        <v>42.46</v>
      </c>
    </row>
    <row r="5573" spans="1:4" ht="18" customHeight="1" x14ac:dyDescent="0.3">
      <c r="A5573" s="161" t="s">
        <v>16084</v>
      </c>
      <c r="B5573" s="162" t="s">
        <v>16085</v>
      </c>
      <c r="C5573" s="161" t="s">
        <v>5571</v>
      </c>
      <c r="D5573" s="163">
        <v>41.88</v>
      </c>
    </row>
    <row r="5574" spans="1:4" ht="18" customHeight="1" x14ac:dyDescent="0.3">
      <c r="A5574" s="161" t="s">
        <v>16086</v>
      </c>
      <c r="B5574" s="162" t="s">
        <v>16087</v>
      </c>
      <c r="C5574" s="161" t="s">
        <v>5571</v>
      </c>
      <c r="D5574" s="163">
        <v>46.6</v>
      </c>
    </row>
    <row r="5575" spans="1:4" ht="18" customHeight="1" x14ac:dyDescent="0.3">
      <c r="A5575" s="161" t="s">
        <v>16088</v>
      </c>
      <c r="B5575" s="162" t="s">
        <v>16089</v>
      </c>
      <c r="C5575" s="161" t="s">
        <v>5571</v>
      </c>
      <c r="D5575" s="163">
        <v>42.74</v>
      </c>
    </row>
    <row r="5576" spans="1:4" ht="18" customHeight="1" x14ac:dyDescent="0.3">
      <c r="A5576" s="161" t="s">
        <v>16090</v>
      </c>
      <c r="B5576" s="162" t="s">
        <v>16091</v>
      </c>
      <c r="C5576" s="161" t="s">
        <v>5571</v>
      </c>
      <c r="D5576" s="163">
        <v>42.07</v>
      </c>
    </row>
    <row r="5577" spans="1:4" ht="18" customHeight="1" x14ac:dyDescent="0.3">
      <c r="A5577" s="161" t="s">
        <v>16092</v>
      </c>
      <c r="B5577" s="162" t="s">
        <v>16093</v>
      </c>
      <c r="C5577" s="161" t="s">
        <v>5571</v>
      </c>
      <c r="D5577" s="163">
        <v>47.36</v>
      </c>
    </row>
    <row r="5578" spans="1:4" ht="18" customHeight="1" x14ac:dyDescent="0.3">
      <c r="A5578" s="161" t="s">
        <v>16094</v>
      </c>
      <c r="B5578" s="162" t="s">
        <v>16095</v>
      </c>
      <c r="C5578" s="161" t="s">
        <v>5571</v>
      </c>
      <c r="D5578" s="163">
        <v>43.32</v>
      </c>
    </row>
    <row r="5579" spans="1:4" ht="18" customHeight="1" x14ac:dyDescent="0.3">
      <c r="A5579" s="161" t="s">
        <v>16096</v>
      </c>
      <c r="B5579" s="162" t="s">
        <v>16097</v>
      </c>
      <c r="C5579" s="161" t="s">
        <v>5571</v>
      </c>
      <c r="D5579" s="163">
        <v>42.55</v>
      </c>
    </row>
    <row r="5580" spans="1:4" ht="18" customHeight="1" x14ac:dyDescent="0.3">
      <c r="A5580" s="161" t="s">
        <v>16098</v>
      </c>
      <c r="B5580" s="162" t="s">
        <v>16099</v>
      </c>
      <c r="C5580" s="161" t="s">
        <v>5571</v>
      </c>
      <c r="D5580" s="163">
        <v>48.64</v>
      </c>
    </row>
    <row r="5581" spans="1:4" ht="18" customHeight="1" x14ac:dyDescent="0.3">
      <c r="A5581" s="161" t="s">
        <v>16100</v>
      </c>
      <c r="B5581" s="162" t="s">
        <v>16101</v>
      </c>
      <c r="C5581" s="161" t="s">
        <v>5571</v>
      </c>
      <c r="D5581" s="163">
        <v>45.83</v>
      </c>
    </row>
    <row r="5582" spans="1:4" ht="18" customHeight="1" x14ac:dyDescent="0.3">
      <c r="A5582" s="161" t="s">
        <v>16102</v>
      </c>
      <c r="B5582" s="162" t="s">
        <v>16103</v>
      </c>
      <c r="C5582" s="161" t="s">
        <v>5571</v>
      </c>
      <c r="D5582" s="163">
        <v>43.22</v>
      </c>
    </row>
    <row r="5583" spans="1:4" ht="18" customHeight="1" x14ac:dyDescent="0.3">
      <c r="A5583" s="161" t="s">
        <v>16104</v>
      </c>
      <c r="B5583" s="162" t="s">
        <v>16105</v>
      </c>
      <c r="C5583" s="161" t="s">
        <v>5571</v>
      </c>
      <c r="D5583" s="163">
        <v>40.92</v>
      </c>
    </row>
    <row r="5584" spans="1:4" ht="18" customHeight="1" x14ac:dyDescent="0.3">
      <c r="A5584" s="161" t="s">
        <v>16106</v>
      </c>
      <c r="B5584" s="162" t="s">
        <v>16107</v>
      </c>
      <c r="C5584" s="161" t="s">
        <v>5571</v>
      </c>
      <c r="D5584" s="163">
        <v>38.57</v>
      </c>
    </row>
    <row r="5585" spans="1:4" ht="18" customHeight="1" x14ac:dyDescent="0.3">
      <c r="A5585" s="161" t="s">
        <v>16108</v>
      </c>
      <c r="B5585" s="162" t="s">
        <v>16109</v>
      </c>
      <c r="C5585" s="161" t="s">
        <v>5571</v>
      </c>
      <c r="D5585" s="163">
        <v>38.380000000000003</v>
      </c>
    </row>
    <row r="5586" spans="1:4" ht="18" customHeight="1" x14ac:dyDescent="0.3">
      <c r="A5586" s="161" t="s">
        <v>16110</v>
      </c>
      <c r="B5586" s="162" t="s">
        <v>16111</v>
      </c>
      <c r="C5586" s="161" t="s">
        <v>5571</v>
      </c>
      <c r="D5586" s="163">
        <v>41.59</v>
      </c>
    </row>
    <row r="5587" spans="1:4" ht="18" customHeight="1" x14ac:dyDescent="0.3">
      <c r="A5587" s="161" t="s">
        <v>16112</v>
      </c>
      <c r="B5587" s="162" t="s">
        <v>16113</v>
      </c>
      <c r="C5587" s="161" t="s">
        <v>5571</v>
      </c>
      <c r="D5587" s="163">
        <v>39.020000000000003</v>
      </c>
    </row>
    <row r="5588" spans="1:4" ht="18" customHeight="1" x14ac:dyDescent="0.3">
      <c r="A5588" s="161" t="s">
        <v>16114</v>
      </c>
      <c r="B5588" s="162" t="s">
        <v>16115</v>
      </c>
      <c r="C5588" s="161" t="s">
        <v>5571</v>
      </c>
      <c r="D5588" s="163">
        <v>38.700000000000003</v>
      </c>
    </row>
    <row r="5589" spans="1:4" ht="18" customHeight="1" x14ac:dyDescent="0.3">
      <c r="A5589" s="161" t="s">
        <v>16116</v>
      </c>
      <c r="B5589" s="162" t="s">
        <v>16117</v>
      </c>
      <c r="C5589" s="161" t="s">
        <v>5571</v>
      </c>
      <c r="D5589" s="163">
        <v>38.57</v>
      </c>
    </row>
    <row r="5590" spans="1:4" ht="18" customHeight="1" x14ac:dyDescent="0.3">
      <c r="A5590" s="161" t="s">
        <v>16118</v>
      </c>
      <c r="B5590" s="162" t="s">
        <v>16119</v>
      </c>
      <c r="C5590" s="161" t="s">
        <v>5571</v>
      </c>
      <c r="D5590" s="163">
        <v>38.119999999999997</v>
      </c>
    </row>
    <row r="5591" spans="1:4" ht="18" customHeight="1" x14ac:dyDescent="0.3">
      <c r="A5591" s="161" t="s">
        <v>16120</v>
      </c>
      <c r="B5591" s="162" t="s">
        <v>16121</v>
      </c>
      <c r="C5591" s="161" t="s">
        <v>5571</v>
      </c>
      <c r="D5591" s="163">
        <v>37.93</v>
      </c>
    </row>
    <row r="5592" spans="1:4" ht="18" customHeight="1" x14ac:dyDescent="0.3">
      <c r="A5592" s="161" t="s">
        <v>16122</v>
      </c>
      <c r="B5592" s="162" t="s">
        <v>16123</v>
      </c>
      <c r="C5592" s="161" t="s">
        <v>5571</v>
      </c>
      <c r="D5592" s="163">
        <v>42.17</v>
      </c>
    </row>
    <row r="5593" spans="1:4" ht="18" customHeight="1" x14ac:dyDescent="0.3">
      <c r="A5593" s="161" t="s">
        <v>16124</v>
      </c>
      <c r="B5593" s="162" t="s">
        <v>16125</v>
      </c>
      <c r="C5593" s="161" t="s">
        <v>5571</v>
      </c>
      <c r="D5593" s="163">
        <v>41.02</v>
      </c>
    </row>
    <row r="5594" spans="1:4" ht="18" customHeight="1" x14ac:dyDescent="0.3">
      <c r="A5594" s="161" t="s">
        <v>16126</v>
      </c>
      <c r="B5594" s="162" t="s">
        <v>16127</v>
      </c>
      <c r="C5594" s="161" t="s">
        <v>5571</v>
      </c>
      <c r="D5594" s="163">
        <v>38.950000000000003</v>
      </c>
    </row>
    <row r="5595" spans="1:4" ht="18" customHeight="1" x14ac:dyDescent="0.3">
      <c r="A5595" s="161" t="s">
        <v>16128</v>
      </c>
      <c r="B5595" s="162" t="s">
        <v>16129</v>
      </c>
      <c r="C5595" s="161" t="s">
        <v>5571</v>
      </c>
      <c r="D5595" s="163">
        <v>42.65</v>
      </c>
    </row>
    <row r="5596" spans="1:4" ht="18" customHeight="1" x14ac:dyDescent="0.3">
      <c r="A5596" s="161" t="s">
        <v>16130</v>
      </c>
      <c r="B5596" s="162" t="s">
        <v>16131</v>
      </c>
      <c r="C5596" s="161" t="s">
        <v>5571</v>
      </c>
      <c r="D5596" s="163">
        <v>41.3</v>
      </c>
    </row>
    <row r="5597" spans="1:4" ht="18" customHeight="1" x14ac:dyDescent="0.3">
      <c r="A5597" s="161" t="s">
        <v>16132</v>
      </c>
      <c r="B5597" s="162" t="s">
        <v>16133</v>
      </c>
      <c r="C5597" s="161" t="s">
        <v>5571</v>
      </c>
      <c r="D5597" s="163">
        <v>39.270000000000003</v>
      </c>
    </row>
    <row r="5598" spans="1:4" ht="18" customHeight="1" x14ac:dyDescent="0.3">
      <c r="A5598" s="161" t="s">
        <v>16134</v>
      </c>
      <c r="B5598" s="162" t="s">
        <v>16135</v>
      </c>
      <c r="C5598" s="161" t="s">
        <v>5571</v>
      </c>
      <c r="D5598" s="163">
        <v>51</v>
      </c>
    </row>
    <row r="5599" spans="1:4" ht="18" customHeight="1" x14ac:dyDescent="0.3">
      <c r="A5599" s="161" t="s">
        <v>16136</v>
      </c>
      <c r="B5599" s="162" t="s">
        <v>16137</v>
      </c>
      <c r="C5599" s="161" t="s">
        <v>5571</v>
      </c>
      <c r="D5599" s="163">
        <v>46.21</v>
      </c>
    </row>
    <row r="5600" spans="1:4" ht="18" customHeight="1" x14ac:dyDescent="0.3">
      <c r="A5600" s="161" t="s">
        <v>16138</v>
      </c>
      <c r="B5600" s="162" t="s">
        <v>16139</v>
      </c>
      <c r="C5600" s="161" t="s">
        <v>5571</v>
      </c>
      <c r="D5600" s="163">
        <v>43.61</v>
      </c>
    </row>
    <row r="5601" spans="1:4" ht="18" customHeight="1" x14ac:dyDescent="0.3">
      <c r="A5601" s="161" t="s">
        <v>16140</v>
      </c>
      <c r="B5601" s="162" t="s">
        <v>16141</v>
      </c>
      <c r="C5601" s="161" t="s">
        <v>5571</v>
      </c>
      <c r="D5601" s="163">
        <v>7.45</v>
      </c>
    </row>
    <row r="5602" spans="1:4" ht="18" customHeight="1" x14ac:dyDescent="0.3">
      <c r="A5602" s="161" t="s">
        <v>16142</v>
      </c>
      <c r="B5602" s="162" t="s">
        <v>16143</v>
      </c>
      <c r="C5602" s="161" t="s">
        <v>5571</v>
      </c>
      <c r="D5602" s="163">
        <v>20.55</v>
      </c>
    </row>
    <row r="5603" spans="1:4" ht="18" customHeight="1" x14ac:dyDescent="0.3">
      <c r="A5603" s="161" t="s">
        <v>16144</v>
      </c>
      <c r="B5603" s="162" t="s">
        <v>16145</v>
      </c>
      <c r="C5603" s="161" t="s">
        <v>5571</v>
      </c>
      <c r="D5603" s="163">
        <v>19.559999999999999</v>
      </c>
    </row>
    <row r="5604" spans="1:4" ht="18" customHeight="1" x14ac:dyDescent="0.3">
      <c r="A5604" s="161" t="s">
        <v>16146</v>
      </c>
      <c r="B5604" s="162" t="s">
        <v>16147</v>
      </c>
      <c r="C5604" s="161" t="s">
        <v>5571</v>
      </c>
      <c r="D5604" s="163">
        <v>19.2</v>
      </c>
    </row>
    <row r="5605" spans="1:4" ht="18" customHeight="1" x14ac:dyDescent="0.3">
      <c r="A5605" s="161" t="s">
        <v>16148</v>
      </c>
      <c r="B5605" s="162" t="s">
        <v>16149</v>
      </c>
      <c r="C5605" s="161" t="s">
        <v>5571</v>
      </c>
      <c r="D5605" s="163">
        <v>23.05</v>
      </c>
    </row>
    <row r="5606" spans="1:4" ht="18" customHeight="1" x14ac:dyDescent="0.3">
      <c r="A5606" s="161" t="s">
        <v>16150</v>
      </c>
      <c r="B5606" s="162" t="s">
        <v>16151</v>
      </c>
      <c r="C5606" s="161" t="s">
        <v>5571</v>
      </c>
      <c r="D5606" s="163">
        <v>19.739999999999998</v>
      </c>
    </row>
    <row r="5607" spans="1:4" ht="18" customHeight="1" x14ac:dyDescent="0.3">
      <c r="A5607" s="161" t="s">
        <v>16152</v>
      </c>
      <c r="B5607" s="162" t="s">
        <v>16153</v>
      </c>
      <c r="C5607" s="161" t="s">
        <v>5571</v>
      </c>
      <c r="D5607" s="163">
        <v>19.38</v>
      </c>
    </row>
    <row r="5608" spans="1:4" ht="9" customHeight="1" x14ac:dyDescent="0.3">
      <c r="A5608" s="161" t="s">
        <v>16154</v>
      </c>
      <c r="B5608" s="162" t="s">
        <v>16155</v>
      </c>
      <c r="C5608" s="161" t="s">
        <v>5571</v>
      </c>
      <c r="D5608" s="163">
        <v>23.32</v>
      </c>
    </row>
    <row r="5609" spans="1:4" ht="18" customHeight="1" x14ac:dyDescent="0.3">
      <c r="A5609" s="161" t="s">
        <v>16156</v>
      </c>
      <c r="B5609" s="162" t="s">
        <v>16157</v>
      </c>
      <c r="C5609" s="161" t="s">
        <v>5571</v>
      </c>
      <c r="D5609" s="163">
        <v>19.920000000000002</v>
      </c>
    </row>
    <row r="5610" spans="1:4" ht="18" customHeight="1" x14ac:dyDescent="0.3">
      <c r="A5610" s="161" t="s">
        <v>16158</v>
      </c>
      <c r="B5610" s="162" t="s">
        <v>16159</v>
      </c>
      <c r="C5610" s="161" t="s">
        <v>5571</v>
      </c>
      <c r="D5610" s="163">
        <v>19.559999999999999</v>
      </c>
    </row>
    <row r="5611" spans="1:4" ht="18" customHeight="1" x14ac:dyDescent="0.3">
      <c r="A5611" s="161" t="s">
        <v>16160</v>
      </c>
      <c r="B5611" s="162" t="s">
        <v>16161</v>
      </c>
      <c r="C5611" s="161" t="s">
        <v>5571</v>
      </c>
      <c r="D5611" s="163">
        <v>23.73</v>
      </c>
    </row>
    <row r="5612" spans="1:4" ht="18" customHeight="1" x14ac:dyDescent="0.3">
      <c r="A5612" s="161" t="s">
        <v>16162</v>
      </c>
      <c r="B5612" s="162" t="s">
        <v>16163</v>
      </c>
      <c r="C5612" s="161" t="s">
        <v>5571</v>
      </c>
      <c r="D5612" s="163">
        <v>20.190000000000001</v>
      </c>
    </row>
    <row r="5613" spans="1:4" ht="18" customHeight="1" x14ac:dyDescent="0.3">
      <c r="A5613" s="161" t="s">
        <v>16164</v>
      </c>
      <c r="B5613" s="162" t="s">
        <v>16165</v>
      </c>
      <c r="C5613" s="161" t="s">
        <v>5571</v>
      </c>
      <c r="D5613" s="163">
        <v>19.739999999999998</v>
      </c>
    </row>
    <row r="5614" spans="1:4" ht="18" customHeight="1" x14ac:dyDescent="0.3">
      <c r="A5614" s="161" t="s">
        <v>16166</v>
      </c>
      <c r="B5614" s="162" t="s">
        <v>16167</v>
      </c>
      <c r="C5614" s="161" t="s">
        <v>5571</v>
      </c>
      <c r="D5614" s="163">
        <v>24</v>
      </c>
    </row>
    <row r="5615" spans="1:4" ht="18" customHeight="1" x14ac:dyDescent="0.3">
      <c r="A5615" s="161" t="s">
        <v>16168</v>
      </c>
      <c r="B5615" s="162" t="s">
        <v>16169</v>
      </c>
      <c r="C5615" s="161" t="s">
        <v>5571</v>
      </c>
      <c r="D5615" s="163">
        <v>20.37</v>
      </c>
    </row>
    <row r="5616" spans="1:4" ht="18" customHeight="1" x14ac:dyDescent="0.3">
      <c r="A5616" s="161" t="s">
        <v>16170</v>
      </c>
      <c r="B5616" s="162" t="s">
        <v>16171</v>
      </c>
      <c r="C5616" s="161" t="s">
        <v>5571</v>
      </c>
      <c r="D5616" s="163">
        <v>19.829999999999998</v>
      </c>
    </row>
    <row r="5617" spans="1:4" ht="18" customHeight="1" x14ac:dyDescent="0.3">
      <c r="A5617" s="161" t="s">
        <v>16172</v>
      </c>
      <c r="B5617" s="162" t="s">
        <v>16173</v>
      </c>
      <c r="C5617" s="161" t="s">
        <v>5571</v>
      </c>
      <c r="D5617" s="163">
        <v>24.54</v>
      </c>
    </row>
    <row r="5618" spans="1:4" ht="18" customHeight="1" x14ac:dyDescent="0.3">
      <c r="A5618" s="161" t="s">
        <v>16174</v>
      </c>
      <c r="B5618" s="162" t="s">
        <v>16175</v>
      </c>
      <c r="C5618" s="161" t="s">
        <v>5571</v>
      </c>
      <c r="D5618" s="163">
        <v>20.73</v>
      </c>
    </row>
    <row r="5619" spans="1:4" ht="18" customHeight="1" x14ac:dyDescent="0.3">
      <c r="A5619" s="161" t="s">
        <v>16176</v>
      </c>
      <c r="B5619" s="162" t="s">
        <v>16177</v>
      </c>
      <c r="C5619" s="161" t="s">
        <v>5571</v>
      </c>
      <c r="D5619" s="163">
        <v>20.190000000000001</v>
      </c>
    </row>
    <row r="5620" spans="1:4" ht="18" customHeight="1" x14ac:dyDescent="0.3">
      <c r="A5620" s="161" t="s">
        <v>16178</v>
      </c>
      <c r="B5620" s="162" t="s">
        <v>16179</v>
      </c>
      <c r="C5620" s="161" t="s">
        <v>5571</v>
      </c>
      <c r="D5620" s="163">
        <v>25.49</v>
      </c>
    </row>
    <row r="5621" spans="1:4" ht="18" customHeight="1" x14ac:dyDescent="0.3">
      <c r="A5621" s="161" t="s">
        <v>16180</v>
      </c>
      <c r="B5621" s="162" t="s">
        <v>16181</v>
      </c>
      <c r="C5621" s="161" t="s">
        <v>5571</v>
      </c>
      <c r="D5621" s="163">
        <v>23.46</v>
      </c>
    </row>
    <row r="5622" spans="1:4" ht="18" customHeight="1" x14ac:dyDescent="0.3">
      <c r="A5622" s="161" t="s">
        <v>16182</v>
      </c>
      <c r="B5622" s="162" t="s">
        <v>16183</v>
      </c>
      <c r="C5622" s="161" t="s">
        <v>5571</v>
      </c>
      <c r="D5622" s="163">
        <v>20.64</v>
      </c>
    </row>
    <row r="5623" spans="1:4" ht="18" customHeight="1" x14ac:dyDescent="0.3">
      <c r="A5623" s="161" t="s">
        <v>16184</v>
      </c>
      <c r="B5623" s="162" t="s">
        <v>16185</v>
      </c>
      <c r="C5623" s="161" t="s">
        <v>5571</v>
      </c>
      <c r="D5623" s="163">
        <v>19.11</v>
      </c>
    </row>
    <row r="5624" spans="1:4" ht="18" customHeight="1" x14ac:dyDescent="0.3">
      <c r="A5624" s="161" t="s">
        <v>16186</v>
      </c>
      <c r="B5624" s="162" t="s">
        <v>16187</v>
      </c>
      <c r="C5624" s="161" t="s">
        <v>5571</v>
      </c>
      <c r="D5624" s="163">
        <v>18.57</v>
      </c>
    </row>
    <row r="5625" spans="1:4" ht="18" customHeight="1" x14ac:dyDescent="0.3">
      <c r="A5625" s="161" t="s">
        <v>16188</v>
      </c>
      <c r="B5625" s="162" t="s">
        <v>16189</v>
      </c>
      <c r="C5625" s="161" t="s">
        <v>5571</v>
      </c>
      <c r="D5625" s="163">
        <v>18.39</v>
      </c>
    </row>
    <row r="5626" spans="1:4" ht="18" customHeight="1" x14ac:dyDescent="0.3">
      <c r="A5626" s="161" t="s">
        <v>16190</v>
      </c>
      <c r="B5626" s="162" t="s">
        <v>16191</v>
      </c>
      <c r="C5626" s="161" t="s">
        <v>5571</v>
      </c>
      <c r="D5626" s="163">
        <v>19.47</v>
      </c>
    </row>
    <row r="5627" spans="1:4" ht="18" customHeight="1" x14ac:dyDescent="0.3">
      <c r="A5627" s="161" t="s">
        <v>16192</v>
      </c>
      <c r="B5627" s="162" t="s">
        <v>16193</v>
      </c>
      <c r="C5627" s="161" t="s">
        <v>5571</v>
      </c>
      <c r="D5627" s="163">
        <v>18.84</v>
      </c>
    </row>
    <row r="5628" spans="1:4" ht="18" customHeight="1" x14ac:dyDescent="0.3">
      <c r="A5628" s="161" t="s">
        <v>16194</v>
      </c>
      <c r="B5628" s="162" t="s">
        <v>16195</v>
      </c>
      <c r="C5628" s="161" t="s">
        <v>5571</v>
      </c>
      <c r="D5628" s="163">
        <v>18.66</v>
      </c>
    </row>
    <row r="5629" spans="1:4" ht="18" customHeight="1" x14ac:dyDescent="0.3">
      <c r="A5629" s="161" t="s">
        <v>16196</v>
      </c>
      <c r="B5629" s="162" t="s">
        <v>16197</v>
      </c>
      <c r="C5629" s="161" t="s">
        <v>5571</v>
      </c>
      <c r="D5629" s="163">
        <v>18.57</v>
      </c>
    </row>
    <row r="5630" spans="1:4" ht="18" customHeight="1" x14ac:dyDescent="0.3">
      <c r="A5630" s="161" t="s">
        <v>16198</v>
      </c>
      <c r="B5630" s="162" t="s">
        <v>16199</v>
      </c>
      <c r="C5630" s="161" t="s">
        <v>5571</v>
      </c>
      <c r="D5630" s="163">
        <v>18.3</v>
      </c>
    </row>
    <row r="5631" spans="1:4" ht="18" customHeight="1" x14ac:dyDescent="0.3">
      <c r="A5631" s="161" t="s">
        <v>16200</v>
      </c>
      <c r="B5631" s="162" t="s">
        <v>16201</v>
      </c>
      <c r="C5631" s="161" t="s">
        <v>5571</v>
      </c>
      <c r="D5631" s="163">
        <v>18.12</v>
      </c>
    </row>
    <row r="5632" spans="1:4" ht="18" customHeight="1" x14ac:dyDescent="0.3">
      <c r="A5632" s="161" t="s">
        <v>16202</v>
      </c>
      <c r="B5632" s="162" t="s">
        <v>16203</v>
      </c>
      <c r="C5632" s="161" t="s">
        <v>5571</v>
      </c>
      <c r="D5632" s="163">
        <v>19.920000000000002</v>
      </c>
    </row>
    <row r="5633" spans="1:4" ht="18" customHeight="1" x14ac:dyDescent="0.3">
      <c r="A5633" s="161" t="s">
        <v>16204</v>
      </c>
      <c r="B5633" s="162" t="s">
        <v>16205</v>
      </c>
      <c r="C5633" s="161" t="s">
        <v>5571</v>
      </c>
      <c r="D5633" s="163">
        <v>19.11</v>
      </c>
    </row>
    <row r="5634" spans="1:4" ht="18" customHeight="1" x14ac:dyDescent="0.3">
      <c r="A5634" s="161" t="s">
        <v>16206</v>
      </c>
      <c r="B5634" s="162" t="s">
        <v>16207</v>
      </c>
      <c r="C5634" s="161" t="s">
        <v>5571</v>
      </c>
      <c r="D5634" s="163">
        <v>18.84</v>
      </c>
    </row>
    <row r="5635" spans="1:4" ht="18" customHeight="1" x14ac:dyDescent="0.3">
      <c r="A5635" s="161" t="s">
        <v>16208</v>
      </c>
      <c r="B5635" s="162" t="s">
        <v>16209</v>
      </c>
      <c r="C5635" s="161" t="s">
        <v>5571</v>
      </c>
      <c r="D5635" s="163">
        <v>20.190000000000001</v>
      </c>
    </row>
    <row r="5636" spans="1:4" ht="18" customHeight="1" x14ac:dyDescent="0.3">
      <c r="A5636" s="161" t="s">
        <v>16210</v>
      </c>
      <c r="B5636" s="162" t="s">
        <v>16211</v>
      </c>
      <c r="C5636" s="161" t="s">
        <v>5571</v>
      </c>
      <c r="D5636" s="163">
        <v>19.29</v>
      </c>
    </row>
    <row r="5637" spans="1:4" ht="18" customHeight="1" x14ac:dyDescent="0.3">
      <c r="A5637" s="161" t="s">
        <v>16212</v>
      </c>
      <c r="B5637" s="162" t="s">
        <v>16213</v>
      </c>
      <c r="C5637" s="161" t="s">
        <v>5571</v>
      </c>
      <c r="D5637" s="163">
        <v>19.02</v>
      </c>
    </row>
    <row r="5638" spans="1:4" ht="18" customHeight="1" x14ac:dyDescent="0.3">
      <c r="A5638" s="161" t="s">
        <v>16214</v>
      </c>
      <c r="B5638" s="162" t="s">
        <v>16215</v>
      </c>
      <c r="C5638" s="161" t="s">
        <v>5571</v>
      </c>
      <c r="D5638" s="163">
        <v>25.89</v>
      </c>
    </row>
    <row r="5639" spans="1:4" ht="18" customHeight="1" x14ac:dyDescent="0.3">
      <c r="A5639" s="161" t="s">
        <v>16216</v>
      </c>
      <c r="B5639" s="162" t="s">
        <v>16217</v>
      </c>
      <c r="C5639" s="161" t="s">
        <v>5571</v>
      </c>
      <c r="D5639" s="163">
        <v>23.73</v>
      </c>
    </row>
    <row r="5640" spans="1:4" ht="18" customHeight="1" x14ac:dyDescent="0.3">
      <c r="A5640" s="161" t="s">
        <v>16218</v>
      </c>
      <c r="B5640" s="162" t="s">
        <v>16219</v>
      </c>
      <c r="C5640" s="161" t="s">
        <v>5571</v>
      </c>
      <c r="D5640" s="163">
        <v>23.05</v>
      </c>
    </row>
    <row r="5641" spans="1:4" ht="18" customHeight="1" x14ac:dyDescent="0.3">
      <c r="A5641" s="161" t="s">
        <v>16220</v>
      </c>
      <c r="B5641" s="162" t="s">
        <v>16221</v>
      </c>
      <c r="C5641" s="161" t="s">
        <v>5571</v>
      </c>
      <c r="D5641" s="163">
        <v>20.32</v>
      </c>
    </row>
    <row r="5642" spans="1:4" ht="18" customHeight="1" x14ac:dyDescent="0.3">
      <c r="A5642" s="161" t="s">
        <v>16222</v>
      </c>
      <c r="B5642" s="162" t="s">
        <v>16223</v>
      </c>
      <c r="C5642" s="161" t="s">
        <v>5571</v>
      </c>
      <c r="D5642" s="163">
        <v>22.9</v>
      </c>
    </row>
    <row r="5643" spans="1:4" ht="18" customHeight="1" x14ac:dyDescent="0.3">
      <c r="A5643" s="161" t="s">
        <v>16224</v>
      </c>
      <c r="B5643" s="162" t="s">
        <v>16225</v>
      </c>
      <c r="C5643" s="161" t="s">
        <v>5571</v>
      </c>
      <c r="D5643" s="163">
        <v>11.8</v>
      </c>
    </row>
    <row r="5644" spans="1:4" ht="18" customHeight="1" x14ac:dyDescent="0.3">
      <c r="A5644" s="161" t="s">
        <v>16226</v>
      </c>
      <c r="B5644" s="162" t="s">
        <v>16227</v>
      </c>
      <c r="C5644" s="161" t="s">
        <v>5571</v>
      </c>
      <c r="D5644" s="163">
        <v>13.08</v>
      </c>
    </row>
    <row r="5645" spans="1:4" ht="18" customHeight="1" x14ac:dyDescent="0.3">
      <c r="A5645" s="161" t="s">
        <v>16228</v>
      </c>
      <c r="B5645" s="162" t="s">
        <v>16229</v>
      </c>
      <c r="C5645" s="161" t="s">
        <v>5571</v>
      </c>
      <c r="D5645" s="163">
        <v>9.4499999999999993</v>
      </c>
    </row>
    <row r="5646" spans="1:4" ht="18" customHeight="1" x14ac:dyDescent="0.3">
      <c r="A5646" s="161" t="s">
        <v>16230</v>
      </c>
      <c r="B5646" s="162" t="s">
        <v>16231</v>
      </c>
      <c r="C5646" s="161" t="s">
        <v>5571</v>
      </c>
      <c r="D5646" s="163">
        <v>2.81</v>
      </c>
    </row>
    <row r="5647" spans="1:4" ht="18" customHeight="1" x14ac:dyDescent="0.3">
      <c r="A5647" s="161" t="s">
        <v>16232</v>
      </c>
      <c r="B5647" s="162" t="s">
        <v>16233</v>
      </c>
      <c r="C5647" s="161" t="s">
        <v>5571</v>
      </c>
      <c r="D5647" s="163">
        <v>15.39</v>
      </c>
    </row>
    <row r="5648" spans="1:4" ht="9" customHeight="1" x14ac:dyDescent="0.3">
      <c r="A5648" s="161" t="s">
        <v>16234</v>
      </c>
      <c r="B5648" s="162" t="s">
        <v>16235</v>
      </c>
      <c r="C5648" s="161" t="s">
        <v>5571</v>
      </c>
      <c r="D5648" s="163">
        <v>17.73</v>
      </c>
    </row>
    <row r="5649" spans="1:4" ht="9" customHeight="1" x14ac:dyDescent="0.3">
      <c r="A5649" s="161" t="s">
        <v>16236</v>
      </c>
      <c r="B5649" s="162" t="s">
        <v>16237</v>
      </c>
      <c r="C5649" s="161" t="s">
        <v>5571</v>
      </c>
      <c r="D5649" s="163">
        <v>2.46</v>
      </c>
    </row>
    <row r="5650" spans="1:4" ht="9" customHeight="1" x14ac:dyDescent="0.3">
      <c r="A5650" s="161" t="s">
        <v>16238</v>
      </c>
      <c r="B5650" s="162" t="s">
        <v>16239</v>
      </c>
      <c r="C5650" s="161" t="s">
        <v>5571</v>
      </c>
      <c r="D5650" s="163">
        <v>9.8000000000000007</v>
      </c>
    </row>
    <row r="5651" spans="1:4" ht="9" customHeight="1" x14ac:dyDescent="0.3">
      <c r="A5651" s="161" t="s">
        <v>16240</v>
      </c>
      <c r="B5651" s="162" t="s">
        <v>16241</v>
      </c>
      <c r="C5651" s="161" t="s">
        <v>8047</v>
      </c>
      <c r="D5651" s="163">
        <v>0.44</v>
      </c>
    </row>
    <row r="5652" spans="1:4" ht="9" customHeight="1" x14ac:dyDescent="0.3">
      <c r="A5652" s="161" t="s">
        <v>16242</v>
      </c>
      <c r="B5652" s="162" t="s">
        <v>16243</v>
      </c>
      <c r="C5652" s="161" t="s">
        <v>959</v>
      </c>
      <c r="D5652" s="163">
        <v>65.33</v>
      </c>
    </row>
    <row r="5653" spans="1:4" ht="9" customHeight="1" x14ac:dyDescent="0.3">
      <c r="A5653" s="161" t="s">
        <v>16244</v>
      </c>
      <c r="B5653" s="162" t="s">
        <v>16245</v>
      </c>
      <c r="C5653" s="161" t="s">
        <v>8047</v>
      </c>
      <c r="D5653" s="163">
        <v>82.75</v>
      </c>
    </row>
    <row r="5654" spans="1:4" ht="9" customHeight="1" x14ac:dyDescent="0.3">
      <c r="A5654" s="161" t="s">
        <v>16246</v>
      </c>
      <c r="B5654" s="162" t="s">
        <v>16247</v>
      </c>
      <c r="C5654" s="161" t="s">
        <v>959</v>
      </c>
      <c r="D5654" s="163">
        <v>293.52999999999997</v>
      </c>
    </row>
    <row r="5655" spans="1:4" ht="9" customHeight="1" x14ac:dyDescent="0.3">
      <c r="A5655" s="161" t="s">
        <v>16248</v>
      </c>
      <c r="B5655" s="162" t="s">
        <v>16249</v>
      </c>
      <c r="C5655" s="161" t="s">
        <v>2576</v>
      </c>
      <c r="D5655" s="163">
        <v>85.52</v>
      </c>
    </row>
    <row r="5656" spans="1:4" ht="9" customHeight="1" x14ac:dyDescent="0.3">
      <c r="A5656" s="161" t="s">
        <v>16250</v>
      </c>
      <c r="B5656" s="162" t="s">
        <v>16251</v>
      </c>
      <c r="C5656" s="161" t="s">
        <v>2576</v>
      </c>
      <c r="D5656" s="163">
        <v>81.19</v>
      </c>
    </row>
    <row r="5657" spans="1:4" ht="9" customHeight="1" x14ac:dyDescent="0.3">
      <c r="A5657" s="161" t="s">
        <v>16252</v>
      </c>
      <c r="B5657" s="162" t="s">
        <v>16253</v>
      </c>
      <c r="C5657" s="161" t="s">
        <v>2576</v>
      </c>
      <c r="D5657" s="163">
        <v>90.64</v>
      </c>
    </row>
    <row r="5658" spans="1:4" ht="9" customHeight="1" x14ac:dyDescent="0.3">
      <c r="A5658" s="161" t="s">
        <v>16254</v>
      </c>
      <c r="B5658" s="162" t="s">
        <v>16255</v>
      </c>
      <c r="C5658" s="161" t="s">
        <v>2576</v>
      </c>
      <c r="D5658" s="163">
        <v>100.06</v>
      </c>
    </row>
    <row r="5659" spans="1:4" ht="9" customHeight="1" x14ac:dyDescent="0.3">
      <c r="A5659" s="161" t="s">
        <v>16256</v>
      </c>
      <c r="B5659" s="162" t="s">
        <v>16257</v>
      </c>
      <c r="C5659" s="161" t="s">
        <v>2576</v>
      </c>
      <c r="D5659" s="163">
        <v>47.3</v>
      </c>
    </row>
    <row r="5660" spans="1:4" ht="9" customHeight="1" x14ac:dyDescent="0.3">
      <c r="A5660" s="161" t="s">
        <v>16258</v>
      </c>
      <c r="B5660" s="162" t="s">
        <v>16259</v>
      </c>
      <c r="C5660" s="161" t="s">
        <v>2576</v>
      </c>
      <c r="D5660" s="163">
        <v>51.04</v>
      </c>
    </row>
    <row r="5661" spans="1:4" ht="9" customHeight="1" x14ac:dyDescent="0.3">
      <c r="A5661" s="161" t="s">
        <v>16260</v>
      </c>
      <c r="B5661" s="162" t="s">
        <v>16261</v>
      </c>
      <c r="C5661" s="161" t="s">
        <v>2576</v>
      </c>
      <c r="D5661" s="163">
        <v>56.69</v>
      </c>
    </row>
    <row r="5662" spans="1:4" ht="9" customHeight="1" x14ac:dyDescent="0.3">
      <c r="A5662" s="161" t="s">
        <v>16262</v>
      </c>
      <c r="B5662" s="162" t="s">
        <v>16263</v>
      </c>
      <c r="C5662" s="161" t="s">
        <v>2576</v>
      </c>
      <c r="D5662" s="163">
        <v>31.41</v>
      </c>
    </row>
    <row r="5663" spans="1:4" ht="9" customHeight="1" x14ac:dyDescent="0.3">
      <c r="A5663" s="161" t="s">
        <v>16264</v>
      </c>
      <c r="B5663" s="162" t="s">
        <v>16265</v>
      </c>
      <c r="C5663" s="161" t="s">
        <v>2576</v>
      </c>
      <c r="D5663" s="163">
        <v>50.96</v>
      </c>
    </row>
    <row r="5664" spans="1:4" ht="18" customHeight="1" x14ac:dyDescent="0.3">
      <c r="A5664" s="161" t="s">
        <v>16266</v>
      </c>
      <c r="B5664" s="162" t="s">
        <v>16267</v>
      </c>
      <c r="C5664" s="161" t="s">
        <v>2576</v>
      </c>
      <c r="D5664" s="163">
        <v>20.11</v>
      </c>
    </row>
    <row r="5665" spans="1:4" ht="9" customHeight="1" x14ac:dyDescent="0.3">
      <c r="A5665" s="161" t="s">
        <v>16268</v>
      </c>
      <c r="B5665" s="162" t="s">
        <v>16269</v>
      </c>
      <c r="C5665" s="161" t="s">
        <v>2576</v>
      </c>
      <c r="D5665" s="163">
        <v>24.18</v>
      </c>
    </row>
    <row r="5666" spans="1:4" ht="9" customHeight="1" x14ac:dyDescent="0.3">
      <c r="A5666" s="161" t="s">
        <v>16270</v>
      </c>
      <c r="B5666" s="162" t="s">
        <v>16271</v>
      </c>
      <c r="C5666" s="161" t="s">
        <v>2576</v>
      </c>
      <c r="D5666" s="163">
        <v>56.26</v>
      </c>
    </row>
    <row r="5667" spans="1:4" ht="9" customHeight="1" x14ac:dyDescent="0.3">
      <c r="A5667" s="161" t="s">
        <v>16272</v>
      </c>
      <c r="B5667" s="162" t="s">
        <v>16273</v>
      </c>
      <c r="C5667" s="161" t="s">
        <v>8047</v>
      </c>
      <c r="D5667" s="163">
        <v>46.27</v>
      </c>
    </row>
    <row r="5668" spans="1:4" ht="9" customHeight="1" x14ac:dyDescent="0.3">
      <c r="A5668" s="161" t="s">
        <v>16274</v>
      </c>
      <c r="B5668" s="162" t="s">
        <v>16275</v>
      </c>
      <c r="C5668" s="161" t="s">
        <v>172</v>
      </c>
      <c r="D5668" s="163">
        <v>571.76</v>
      </c>
    </row>
    <row r="5669" spans="1:4" ht="9" customHeight="1" x14ac:dyDescent="0.3">
      <c r="A5669" s="161" t="s">
        <v>16276</v>
      </c>
      <c r="B5669" s="162" t="s">
        <v>16277</v>
      </c>
      <c r="C5669" s="161" t="s">
        <v>172</v>
      </c>
      <c r="D5669" s="163">
        <v>673.9</v>
      </c>
    </row>
    <row r="5670" spans="1:4" ht="9" customHeight="1" x14ac:dyDescent="0.3">
      <c r="A5670" s="161" t="s">
        <v>16278</v>
      </c>
      <c r="B5670" s="162" t="s">
        <v>16279</v>
      </c>
      <c r="C5670" s="161" t="s">
        <v>172</v>
      </c>
      <c r="D5670" s="163">
        <v>409.99</v>
      </c>
    </row>
    <row r="5671" spans="1:4" ht="9" customHeight="1" x14ac:dyDescent="0.3">
      <c r="A5671" s="161" t="s">
        <v>16280</v>
      </c>
      <c r="B5671" s="162" t="s">
        <v>16281</v>
      </c>
      <c r="C5671" s="161" t="s">
        <v>172</v>
      </c>
      <c r="D5671" s="163">
        <v>493.44</v>
      </c>
    </row>
    <row r="5672" spans="1:4" ht="9" customHeight="1" x14ac:dyDescent="0.3">
      <c r="A5672" s="161" t="s">
        <v>16282</v>
      </c>
      <c r="B5672" s="162" t="s">
        <v>16283</v>
      </c>
      <c r="C5672" s="161" t="s">
        <v>172</v>
      </c>
      <c r="D5672" s="163">
        <v>464.34</v>
      </c>
    </row>
    <row r="5673" spans="1:4" ht="9" customHeight="1" x14ac:dyDescent="0.3">
      <c r="A5673" s="161" t="s">
        <v>16284</v>
      </c>
      <c r="B5673" s="162" t="s">
        <v>16285</v>
      </c>
      <c r="C5673" s="161" t="s">
        <v>172</v>
      </c>
      <c r="D5673" s="163">
        <v>464.34</v>
      </c>
    </row>
    <row r="5674" spans="1:4" ht="9" customHeight="1" x14ac:dyDescent="0.3">
      <c r="A5674" s="161" t="s">
        <v>16286</v>
      </c>
      <c r="B5674" s="162" t="s">
        <v>16287</v>
      </c>
      <c r="C5674" s="161" t="s">
        <v>172</v>
      </c>
      <c r="D5674" s="163">
        <v>496.14</v>
      </c>
    </row>
    <row r="5675" spans="1:4" ht="9" customHeight="1" x14ac:dyDescent="0.3">
      <c r="A5675" s="161" t="s">
        <v>16288</v>
      </c>
      <c r="B5675" s="162" t="s">
        <v>16289</v>
      </c>
      <c r="C5675" s="161" t="s">
        <v>172</v>
      </c>
      <c r="D5675" s="163">
        <v>598.25</v>
      </c>
    </row>
    <row r="5676" spans="1:4" ht="18" customHeight="1" x14ac:dyDescent="0.3">
      <c r="A5676" s="161" t="s">
        <v>16290</v>
      </c>
      <c r="B5676" s="162" t="s">
        <v>16291</v>
      </c>
      <c r="C5676" s="161" t="s">
        <v>172</v>
      </c>
      <c r="D5676" s="163">
        <v>652.49</v>
      </c>
    </row>
    <row r="5677" spans="1:4" ht="18" customHeight="1" x14ac:dyDescent="0.3">
      <c r="A5677" s="161" t="s">
        <v>16292</v>
      </c>
      <c r="B5677" s="162" t="s">
        <v>16293</v>
      </c>
      <c r="C5677" s="161" t="s">
        <v>172</v>
      </c>
      <c r="D5677" s="163">
        <v>421.27</v>
      </c>
    </row>
    <row r="5678" spans="1:4" ht="18" customHeight="1" x14ac:dyDescent="0.3">
      <c r="A5678" s="161" t="s">
        <v>16294</v>
      </c>
      <c r="B5678" s="162" t="s">
        <v>16295</v>
      </c>
      <c r="C5678" s="161" t="s">
        <v>172</v>
      </c>
      <c r="D5678" s="163">
        <v>488.82</v>
      </c>
    </row>
    <row r="5679" spans="1:4" ht="18" customHeight="1" x14ac:dyDescent="0.3">
      <c r="A5679" s="161" t="s">
        <v>16310</v>
      </c>
      <c r="B5679" s="162" t="s">
        <v>24243</v>
      </c>
      <c r="C5679" s="161" t="s">
        <v>172</v>
      </c>
      <c r="D5679" s="163">
        <v>516.98</v>
      </c>
    </row>
    <row r="5680" spans="1:4" ht="18" customHeight="1" x14ac:dyDescent="0.3">
      <c r="A5680" s="161" t="s">
        <v>16296</v>
      </c>
      <c r="B5680" s="162" t="s">
        <v>16297</v>
      </c>
      <c r="C5680" s="161" t="s">
        <v>172</v>
      </c>
      <c r="D5680" s="163">
        <v>496.14</v>
      </c>
    </row>
    <row r="5681" spans="1:4" ht="18" customHeight="1" x14ac:dyDescent="0.3">
      <c r="A5681" s="161" t="s">
        <v>16298</v>
      </c>
      <c r="B5681" s="162" t="s">
        <v>16299</v>
      </c>
      <c r="C5681" s="161" t="s">
        <v>172</v>
      </c>
      <c r="D5681" s="163">
        <v>556.72</v>
      </c>
    </row>
    <row r="5682" spans="1:4" ht="18" customHeight="1" x14ac:dyDescent="0.3">
      <c r="A5682" s="161" t="s">
        <v>16300</v>
      </c>
      <c r="B5682" s="162" t="s">
        <v>16301</v>
      </c>
      <c r="C5682" s="161" t="s">
        <v>172</v>
      </c>
      <c r="D5682" s="163">
        <v>652.49</v>
      </c>
    </row>
    <row r="5683" spans="1:4" ht="18" customHeight="1" x14ac:dyDescent="0.3">
      <c r="A5683" s="161" t="s">
        <v>16302</v>
      </c>
      <c r="B5683" s="162" t="s">
        <v>16303</v>
      </c>
      <c r="C5683" s="161" t="s">
        <v>172</v>
      </c>
      <c r="D5683" s="163">
        <v>920.35</v>
      </c>
    </row>
    <row r="5684" spans="1:4" ht="18" customHeight="1" x14ac:dyDescent="0.3">
      <c r="A5684" s="161" t="s">
        <v>16304</v>
      </c>
      <c r="B5684" s="162" t="s">
        <v>16305</v>
      </c>
      <c r="C5684" s="161" t="s">
        <v>172</v>
      </c>
      <c r="D5684" s="163">
        <v>1022.78</v>
      </c>
    </row>
    <row r="5685" spans="1:4" ht="18" customHeight="1" x14ac:dyDescent="0.3">
      <c r="A5685" s="161" t="s">
        <v>16306</v>
      </c>
      <c r="B5685" s="162" t="s">
        <v>16307</v>
      </c>
      <c r="C5685" s="161" t="s">
        <v>172</v>
      </c>
      <c r="D5685" s="163">
        <v>1624.82</v>
      </c>
    </row>
    <row r="5686" spans="1:4" ht="18" customHeight="1" x14ac:dyDescent="0.3">
      <c r="A5686" s="161" t="s">
        <v>16308</v>
      </c>
      <c r="B5686" s="162" t="s">
        <v>16309</v>
      </c>
      <c r="C5686" s="161" t="s">
        <v>172</v>
      </c>
      <c r="D5686" s="163">
        <v>2473.89</v>
      </c>
    </row>
    <row r="5687" spans="1:4" ht="18" customHeight="1" x14ac:dyDescent="0.3">
      <c r="A5687" s="161" t="s">
        <v>16311</v>
      </c>
      <c r="B5687" s="162" t="s">
        <v>16312</v>
      </c>
      <c r="C5687" s="161" t="s">
        <v>2576</v>
      </c>
      <c r="D5687" s="163">
        <v>126.14</v>
      </c>
    </row>
    <row r="5688" spans="1:4" ht="18" customHeight="1" x14ac:dyDescent="0.3">
      <c r="A5688" s="161" t="s">
        <v>16313</v>
      </c>
      <c r="B5688" s="162" t="s">
        <v>16314</v>
      </c>
      <c r="C5688" s="161" t="s">
        <v>2576</v>
      </c>
      <c r="D5688" s="163">
        <v>138.15</v>
      </c>
    </row>
    <row r="5689" spans="1:4" ht="18" customHeight="1" x14ac:dyDescent="0.3">
      <c r="A5689" s="161" t="s">
        <v>16315</v>
      </c>
      <c r="B5689" s="162" t="s">
        <v>16316</v>
      </c>
      <c r="C5689" s="161" t="s">
        <v>2576</v>
      </c>
      <c r="D5689" s="163">
        <v>157.29</v>
      </c>
    </row>
    <row r="5690" spans="1:4" ht="18" customHeight="1" x14ac:dyDescent="0.3">
      <c r="A5690" s="161" t="s">
        <v>16317</v>
      </c>
      <c r="B5690" s="162" t="s">
        <v>16318</v>
      </c>
      <c r="C5690" s="161" t="s">
        <v>2576</v>
      </c>
      <c r="D5690" s="163">
        <v>151.47999999999999</v>
      </c>
    </row>
    <row r="5691" spans="1:4" ht="18" customHeight="1" x14ac:dyDescent="0.3">
      <c r="A5691" s="161" t="s">
        <v>16319</v>
      </c>
      <c r="B5691" s="162" t="s">
        <v>16320</v>
      </c>
      <c r="C5691" s="161" t="s">
        <v>2576</v>
      </c>
      <c r="D5691" s="163">
        <v>233.48</v>
      </c>
    </row>
    <row r="5692" spans="1:4" ht="18" customHeight="1" x14ac:dyDescent="0.3">
      <c r="A5692" s="161" t="s">
        <v>16321</v>
      </c>
      <c r="B5692" s="162" t="s">
        <v>16322</v>
      </c>
      <c r="C5692" s="161" t="s">
        <v>2576</v>
      </c>
      <c r="D5692" s="163">
        <v>283.81</v>
      </c>
    </row>
    <row r="5693" spans="1:4" ht="18" customHeight="1" x14ac:dyDescent="0.3">
      <c r="A5693" s="161" t="s">
        <v>16323</v>
      </c>
      <c r="B5693" s="162" t="s">
        <v>16324</v>
      </c>
      <c r="C5693" s="161" t="s">
        <v>2576</v>
      </c>
      <c r="D5693" s="163">
        <v>198.56</v>
      </c>
    </row>
    <row r="5694" spans="1:4" ht="18" customHeight="1" x14ac:dyDescent="0.3">
      <c r="A5694" s="161" t="s">
        <v>16325</v>
      </c>
      <c r="B5694" s="162" t="s">
        <v>16326</v>
      </c>
      <c r="C5694" s="161" t="s">
        <v>2576</v>
      </c>
      <c r="D5694" s="163">
        <v>226.66</v>
      </c>
    </row>
    <row r="5695" spans="1:4" ht="18" customHeight="1" x14ac:dyDescent="0.3">
      <c r="A5695" s="161" t="s">
        <v>16327</v>
      </c>
      <c r="B5695" s="162" t="s">
        <v>16328</v>
      </c>
      <c r="C5695" s="161" t="s">
        <v>2576</v>
      </c>
      <c r="D5695" s="163">
        <v>271.14</v>
      </c>
    </row>
    <row r="5696" spans="1:4" ht="18" customHeight="1" x14ac:dyDescent="0.3">
      <c r="A5696" s="161" t="s">
        <v>16329</v>
      </c>
      <c r="B5696" s="162" t="s">
        <v>16330</v>
      </c>
      <c r="C5696" s="161" t="s">
        <v>2576</v>
      </c>
      <c r="D5696" s="163">
        <v>317.33</v>
      </c>
    </row>
    <row r="5697" spans="1:4" ht="18" customHeight="1" x14ac:dyDescent="0.3">
      <c r="A5697" s="161" t="s">
        <v>16331</v>
      </c>
      <c r="B5697" s="162" t="s">
        <v>16332</v>
      </c>
      <c r="C5697" s="161" t="s">
        <v>2576</v>
      </c>
      <c r="D5697" s="163">
        <v>445.96</v>
      </c>
    </row>
    <row r="5698" spans="1:4" ht="18" customHeight="1" x14ac:dyDescent="0.3">
      <c r="A5698" s="161" t="s">
        <v>16333</v>
      </c>
      <c r="B5698" s="162" t="s">
        <v>16334</v>
      </c>
      <c r="C5698" s="161" t="s">
        <v>2576</v>
      </c>
      <c r="D5698" s="163">
        <v>245.53</v>
      </c>
    </row>
    <row r="5699" spans="1:4" ht="18" customHeight="1" x14ac:dyDescent="0.3">
      <c r="A5699" s="161" t="s">
        <v>16335</v>
      </c>
      <c r="B5699" s="162" t="s">
        <v>16336</v>
      </c>
      <c r="C5699" s="161" t="s">
        <v>2576</v>
      </c>
      <c r="D5699" s="163">
        <v>267.51</v>
      </c>
    </row>
    <row r="5700" spans="1:4" ht="18" customHeight="1" x14ac:dyDescent="0.3">
      <c r="A5700" s="161" t="s">
        <v>16337</v>
      </c>
      <c r="B5700" s="162" t="s">
        <v>16338</v>
      </c>
      <c r="C5700" s="161" t="s">
        <v>2576</v>
      </c>
      <c r="D5700" s="163">
        <v>196.69</v>
      </c>
    </row>
    <row r="5701" spans="1:4" ht="18" customHeight="1" x14ac:dyDescent="0.3">
      <c r="A5701" s="161" t="s">
        <v>16339</v>
      </c>
      <c r="B5701" s="162" t="s">
        <v>16340</v>
      </c>
      <c r="C5701" s="161" t="s">
        <v>2576</v>
      </c>
      <c r="D5701" s="163">
        <v>218.67</v>
      </c>
    </row>
    <row r="5702" spans="1:4" ht="18" customHeight="1" x14ac:dyDescent="0.3">
      <c r="A5702" s="161" t="s">
        <v>16341</v>
      </c>
      <c r="B5702" s="162" t="s">
        <v>16342</v>
      </c>
      <c r="C5702" s="161" t="s">
        <v>2576</v>
      </c>
      <c r="D5702" s="163">
        <v>156.36000000000001</v>
      </c>
    </row>
    <row r="5703" spans="1:4" ht="18" customHeight="1" x14ac:dyDescent="0.3">
      <c r="A5703" s="161" t="s">
        <v>16343</v>
      </c>
      <c r="B5703" s="162" t="s">
        <v>16344</v>
      </c>
      <c r="C5703" s="161" t="s">
        <v>2576</v>
      </c>
      <c r="D5703" s="163">
        <v>232.27</v>
      </c>
    </row>
    <row r="5704" spans="1:4" ht="18" customHeight="1" x14ac:dyDescent="0.3">
      <c r="A5704" s="161" t="s">
        <v>16345</v>
      </c>
      <c r="B5704" s="162" t="s">
        <v>16346</v>
      </c>
      <c r="C5704" s="161" t="s">
        <v>2576</v>
      </c>
      <c r="D5704" s="163">
        <v>397.02</v>
      </c>
    </row>
    <row r="5705" spans="1:4" ht="18" customHeight="1" x14ac:dyDescent="0.3">
      <c r="A5705" s="161" t="s">
        <v>16347</v>
      </c>
      <c r="B5705" s="162" t="s">
        <v>16348</v>
      </c>
      <c r="C5705" s="161" t="s">
        <v>2576</v>
      </c>
      <c r="D5705" s="163">
        <v>245.33</v>
      </c>
    </row>
    <row r="5706" spans="1:4" ht="9" customHeight="1" x14ac:dyDescent="0.3">
      <c r="A5706" s="161" t="s">
        <v>16349</v>
      </c>
      <c r="B5706" s="162" t="s">
        <v>16350</v>
      </c>
      <c r="C5706" s="161" t="s">
        <v>2576</v>
      </c>
      <c r="D5706" s="163">
        <v>254.48</v>
      </c>
    </row>
    <row r="5707" spans="1:4" ht="9" customHeight="1" x14ac:dyDescent="0.3">
      <c r="A5707" s="161" t="s">
        <v>16351</v>
      </c>
      <c r="B5707" s="162" t="s">
        <v>16352</v>
      </c>
      <c r="C5707" s="161" t="s">
        <v>2576</v>
      </c>
      <c r="D5707" s="163">
        <v>338.32</v>
      </c>
    </row>
    <row r="5708" spans="1:4" ht="9" customHeight="1" x14ac:dyDescent="0.3">
      <c r="A5708" s="161" t="s">
        <v>16353</v>
      </c>
      <c r="B5708" s="162" t="s">
        <v>16354</v>
      </c>
      <c r="C5708" s="161" t="s">
        <v>2576</v>
      </c>
      <c r="D5708" s="163">
        <v>412.09</v>
      </c>
    </row>
    <row r="5709" spans="1:4" ht="9" customHeight="1" x14ac:dyDescent="0.3">
      <c r="A5709" s="161" t="s">
        <v>16355</v>
      </c>
      <c r="B5709" s="162" t="s">
        <v>16356</v>
      </c>
      <c r="C5709" s="161" t="s">
        <v>2576</v>
      </c>
      <c r="D5709" s="163">
        <v>466.5</v>
      </c>
    </row>
    <row r="5710" spans="1:4" ht="18" customHeight="1" x14ac:dyDescent="0.3">
      <c r="A5710" s="161" t="s">
        <v>16357</v>
      </c>
      <c r="B5710" s="162" t="s">
        <v>16358</v>
      </c>
      <c r="C5710" s="161" t="s">
        <v>2576</v>
      </c>
      <c r="D5710" s="163">
        <v>569.51</v>
      </c>
    </row>
    <row r="5711" spans="1:4" ht="18" customHeight="1" x14ac:dyDescent="0.3">
      <c r="A5711" s="161" t="s">
        <v>16359</v>
      </c>
      <c r="B5711" s="162" t="s">
        <v>16360</v>
      </c>
      <c r="C5711" s="161" t="s">
        <v>2576</v>
      </c>
      <c r="D5711" s="163">
        <v>688.37</v>
      </c>
    </row>
    <row r="5712" spans="1:4" ht="18" customHeight="1" x14ac:dyDescent="0.3">
      <c r="A5712" s="161" t="s">
        <v>16361</v>
      </c>
      <c r="B5712" s="162" t="s">
        <v>16362</v>
      </c>
      <c r="C5712" s="161" t="s">
        <v>13492</v>
      </c>
      <c r="D5712" s="163">
        <v>25.95</v>
      </c>
    </row>
    <row r="5713" spans="1:4" ht="18" customHeight="1" x14ac:dyDescent="0.3">
      <c r="A5713" s="161" t="s">
        <v>16363</v>
      </c>
      <c r="B5713" s="162" t="s">
        <v>16364</v>
      </c>
      <c r="C5713" s="161" t="s">
        <v>13492</v>
      </c>
      <c r="D5713" s="163">
        <v>5.45</v>
      </c>
    </row>
    <row r="5714" spans="1:4" ht="18" customHeight="1" x14ac:dyDescent="0.3">
      <c r="A5714" s="161" t="s">
        <v>16365</v>
      </c>
      <c r="B5714" s="162" t="s">
        <v>16366</v>
      </c>
      <c r="C5714" s="161" t="s">
        <v>13492</v>
      </c>
      <c r="D5714" s="163">
        <v>5.47</v>
      </c>
    </row>
    <row r="5715" spans="1:4" ht="18" customHeight="1" x14ac:dyDescent="0.3">
      <c r="A5715" s="161" t="s">
        <v>16367</v>
      </c>
      <c r="B5715" s="162" t="s">
        <v>16368</v>
      </c>
      <c r="C5715" s="161" t="s">
        <v>13492</v>
      </c>
      <c r="D5715" s="163">
        <v>10.71</v>
      </c>
    </row>
    <row r="5716" spans="1:4" ht="18" customHeight="1" x14ac:dyDescent="0.3">
      <c r="A5716" s="161" t="s">
        <v>16369</v>
      </c>
      <c r="B5716" s="162" t="s">
        <v>16370</v>
      </c>
      <c r="C5716" s="161" t="s">
        <v>13492</v>
      </c>
      <c r="D5716" s="163">
        <v>9.84</v>
      </c>
    </row>
    <row r="5717" spans="1:4" ht="18" customHeight="1" x14ac:dyDescent="0.3">
      <c r="A5717" s="161" t="s">
        <v>16371</v>
      </c>
      <c r="B5717" s="162" t="s">
        <v>16372</v>
      </c>
      <c r="C5717" s="161" t="s">
        <v>13492</v>
      </c>
      <c r="D5717" s="163">
        <v>9.7100000000000009</v>
      </c>
    </row>
    <row r="5718" spans="1:4" ht="18" customHeight="1" x14ac:dyDescent="0.3">
      <c r="A5718" s="161" t="s">
        <v>16373</v>
      </c>
      <c r="B5718" s="162" t="s">
        <v>16374</v>
      </c>
      <c r="C5718" s="161" t="s">
        <v>172</v>
      </c>
      <c r="D5718" s="163">
        <v>7366.03</v>
      </c>
    </row>
    <row r="5719" spans="1:4" ht="18" customHeight="1" x14ac:dyDescent="0.3">
      <c r="A5719" s="161" t="s">
        <v>16375</v>
      </c>
      <c r="B5719" s="162" t="s">
        <v>16376</v>
      </c>
      <c r="C5719" s="161" t="s">
        <v>172</v>
      </c>
      <c r="D5719" s="163">
        <v>6772.1</v>
      </c>
    </row>
    <row r="5720" spans="1:4" ht="18" customHeight="1" x14ac:dyDescent="0.3">
      <c r="A5720" s="161" t="s">
        <v>16377</v>
      </c>
      <c r="B5720" s="162" t="s">
        <v>16378</v>
      </c>
      <c r="C5720" s="161" t="s">
        <v>172</v>
      </c>
      <c r="D5720" s="163">
        <v>3876.73</v>
      </c>
    </row>
    <row r="5721" spans="1:4" ht="18" customHeight="1" x14ac:dyDescent="0.3">
      <c r="A5721" s="161" t="s">
        <v>16379</v>
      </c>
      <c r="B5721" s="162" t="s">
        <v>16380</v>
      </c>
      <c r="C5721" s="161" t="s">
        <v>172</v>
      </c>
      <c r="D5721" s="163">
        <v>3425.39</v>
      </c>
    </row>
    <row r="5722" spans="1:4" ht="18" customHeight="1" x14ac:dyDescent="0.3">
      <c r="A5722" s="161" t="s">
        <v>16381</v>
      </c>
      <c r="B5722" s="162" t="s">
        <v>16382</v>
      </c>
      <c r="C5722" s="161" t="s">
        <v>13492</v>
      </c>
      <c r="D5722" s="163">
        <v>2.46</v>
      </c>
    </row>
    <row r="5723" spans="1:4" ht="18" customHeight="1" x14ac:dyDescent="0.3">
      <c r="A5723" s="161" t="s">
        <v>16383</v>
      </c>
      <c r="B5723" s="162" t="s">
        <v>16384</v>
      </c>
      <c r="C5723" s="161" t="s">
        <v>13492</v>
      </c>
      <c r="D5723" s="163">
        <v>7.44</v>
      </c>
    </row>
    <row r="5724" spans="1:4" ht="18" customHeight="1" x14ac:dyDescent="0.3">
      <c r="A5724" s="161" t="s">
        <v>16385</v>
      </c>
      <c r="B5724" s="162" t="s">
        <v>16386</v>
      </c>
      <c r="C5724" s="161" t="s">
        <v>13492</v>
      </c>
      <c r="D5724" s="163">
        <v>1.72</v>
      </c>
    </row>
    <row r="5725" spans="1:4" ht="18" customHeight="1" x14ac:dyDescent="0.3">
      <c r="A5725" s="161" t="s">
        <v>16387</v>
      </c>
      <c r="B5725" s="162" t="s">
        <v>16388</v>
      </c>
      <c r="C5725" s="161" t="s">
        <v>13492</v>
      </c>
      <c r="D5725" s="163">
        <v>3.35</v>
      </c>
    </row>
    <row r="5726" spans="1:4" ht="18" customHeight="1" x14ac:dyDescent="0.3">
      <c r="A5726" s="161" t="s">
        <v>16389</v>
      </c>
      <c r="B5726" s="162" t="s">
        <v>16390</v>
      </c>
      <c r="C5726" s="161" t="s">
        <v>13492</v>
      </c>
      <c r="D5726" s="163">
        <v>8.33</v>
      </c>
    </row>
    <row r="5727" spans="1:4" ht="18" customHeight="1" x14ac:dyDescent="0.3">
      <c r="A5727" s="161" t="s">
        <v>16391</v>
      </c>
      <c r="B5727" s="162" t="s">
        <v>16392</v>
      </c>
      <c r="C5727" s="161" t="s">
        <v>13492</v>
      </c>
      <c r="D5727" s="163">
        <v>2.6</v>
      </c>
    </row>
    <row r="5728" spans="1:4" ht="18" customHeight="1" x14ac:dyDescent="0.3">
      <c r="A5728" s="161" t="s">
        <v>16393</v>
      </c>
      <c r="B5728" s="162" t="s">
        <v>16394</v>
      </c>
      <c r="C5728" s="161" t="s">
        <v>13492</v>
      </c>
      <c r="D5728" s="163">
        <v>1.79</v>
      </c>
    </row>
    <row r="5729" spans="1:4" ht="9" customHeight="1" x14ac:dyDescent="0.3">
      <c r="A5729" s="161" t="s">
        <v>16395</v>
      </c>
      <c r="B5729" s="162" t="s">
        <v>16396</v>
      </c>
      <c r="C5729" s="161" t="s">
        <v>13492</v>
      </c>
      <c r="D5729" s="163">
        <v>9.14</v>
      </c>
    </row>
    <row r="5730" spans="1:4" ht="18" customHeight="1" x14ac:dyDescent="0.3">
      <c r="A5730" s="161" t="s">
        <v>16397</v>
      </c>
      <c r="B5730" s="162" t="s">
        <v>16398</v>
      </c>
      <c r="C5730" s="161" t="s">
        <v>13492</v>
      </c>
      <c r="D5730" s="163">
        <v>3.29</v>
      </c>
    </row>
    <row r="5731" spans="1:4" ht="18" customHeight="1" x14ac:dyDescent="0.3">
      <c r="A5731" s="161" t="s">
        <v>16399</v>
      </c>
      <c r="B5731" s="162" t="s">
        <v>16400</v>
      </c>
      <c r="C5731" s="161" t="s">
        <v>13492</v>
      </c>
      <c r="D5731" s="163">
        <v>5.21</v>
      </c>
    </row>
    <row r="5732" spans="1:4" ht="18" customHeight="1" x14ac:dyDescent="0.3">
      <c r="A5732" s="161" t="s">
        <v>16401</v>
      </c>
      <c r="B5732" s="162" t="s">
        <v>16402</v>
      </c>
      <c r="C5732" s="161" t="s">
        <v>13492</v>
      </c>
      <c r="D5732" s="163">
        <v>2.74</v>
      </c>
    </row>
    <row r="5733" spans="1:4" ht="18" customHeight="1" x14ac:dyDescent="0.3">
      <c r="A5733" s="161" t="s">
        <v>16403</v>
      </c>
      <c r="B5733" s="162" t="s">
        <v>16404</v>
      </c>
      <c r="C5733" s="161" t="s">
        <v>13492</v>
      </c>
      <c r="D5733" s="163">
        <v>2.5299999999999998</v>
      </c>
    </row>
    <row r="5734" spans="1:4" ht="18" customHeight="1" x14ac:dyDescent="0.3">
      <c r="A5734" s="161" t="s">
        <v>16405</v>
      </c>
      <c r="B5734" s="162" t="s">
        <v>16406</v>
      </c>
      <c r="C5734" s="161" t="s">
        <v>13492</v>
      </c>
      <c r="D5734" s="163">
        <v>2.9</v>
      </c>
    </row>
    <row r="5735" spans="1:4" ht="18" customHeight="1" x14ac:dyDescent="0.3">
      <c r="A5735" s="161" t="s">
        <v>16407</v>
      </c>
      <c r="B5735" s="162" t="s">
        <v>16408</v>
      </c>
      <c r="C5735" s="161" t="s">
        <v>13492</v>
      </c>
      <c r="D5735" s="163">
        <v>5.64</v>
      </c>
    </row>
    <row r="5736" spans="1:4" ht="18" customHeight="1" x14ac:dyDescent="0.3">
      <c r="A5736" s="161" t="s">
        <v>16409</v>
      </c>
      <c r="B5736" s="162" t="s">
        <v>16410</v>
      </c>
      <c r="C5736" s="161" t="s">
        <v>13492</v>
      </c>
      <c r="D5736" s="163">
        <v>2.0099999999999998</v>
      </c>
    </row>
    <row r="5737" spans="1:4" ht="18" customHeight="1" x14ac:dyDescent="0.3">
      <c r="A5737" s="161" t="s">
        <v>16411</v>
      </c>
      <c r="B5737" s="162" t="s">
        <v>16412</v>
      </c>
      <c r="C5737" s="161" t="s">
        <v>13492</v>
      </c>
      <c r="D5737" s="163">
        <v>3.74</v>
      </c>
    </row>
    <row r="5738" spans="1:4" ht="18" customHeight="1" x14ac:dyDescent="0.3">
      <c r="A5738" s="161" t="s">
        <v>16413</v>
      </c>
      <c r="B5738" s="162" t="s">
        <v>16414</v>
      </c>
      <c r="C5738" s="161" t="s">
        <v>13492</v>
      </c>
      <c r="D5738" s="163">
        <v>6.47</v>
      </c>
    </row>
    <row r="5739" spans="1:4" ht="18" customHeight="1" x14ac:dyDescent="0.3">
      <c r="A5739" s="161" t="s">
        <v>16415</v>
      </c>
      <c r="B5739" s="162" t="s">
        <v>16416</v>
      </c>
      <c r="C5739" s="161" t="s">
        <v>13492</v>
      </c>
      <c r="D5739" s="163">
        <v>2.85</v>
      </c>
    </row>
    <row r="5740" spans="1:4" ht="18" customHeight="1" x14ac:dyDescent="0.3">
      <c r="A5740" s="161" t="s">
        <v>16417</v>
      </c>
      <c r="B5740" s="162" t="s">
        <v>16418</v>
      </c>
      <c r="C5740" s="161" t="s">
        <v>13492</v>
      </c>
      <c r="D5740" s="163">
        <v>1.51</v>
      </c>
    </row>
    <row r="5741" spans="1:4" ht="18" customHeight="1" x14ac:dyDescent="0.3">
      <c r="A5741" s="161" t="s">
        <v>16419</v>
      </c>
      <c r="B5741" s="162" t="s">
        <v>16420</v>
      </c>
      <c r="C5741" s="161" t="s">
        <v>13492</v>
      </c>
      <c r="D5741" s="163">
        <v>2.27</v>
      </c>
    </row>
    <row r="5742" spans="1:4" ht="18" customHeight="1" x14ac:dyDescent="0.3">
      <c r="A5742" s="161" t="s">
        <v>16421</v>
      </c>
      <c r="B5742" s="162" t="s">
        <v>16422</v>
      </c>
      <c r="C5742" s="161" t="s">
        <v>13492</v>
      </c>
      <c r="D5742" s="163">
        <v>7.34</v>
      </c>
    </row>
    <row r="5743" spans="1:4" ht="18" customHeight="1" x14ac:dyDescent="0.3">
      <c r="A5743" s="161" t="s">
        <v>16423</v>
      </c>
      <c r="B5743" s="162" t="s">
        <v>16424</v>
      </c>
      <c r="C5743" s="161" t="s">
        <v>13492</v>
      </c>
      <c r="D5743" s="163">
        <v>29.52</v>
      </c>
    </row>
    <row r="5744" spans="1:4" ht="18" customHeight="1" x14ac:dyDescent="0.3">
      <c r="A5744" s="161" t="s">
        <v>16425</v>
      </c>
      <c r="B5744" s="162" t="s">
        <v>16426</v>
      </c>
      <c r="C5744" s="161" t="s">
        <v>13492</v>
      </c>
      <c r="D5744" s="163">
        <v>14.64</v>
      </c>
    </row>
    <row r="5745" spans="1:4" ht="18" customHeight="1" x14ac:dyDescent="0.3">
      <c r="A5745" s="161" t="s">
        <v>16427</v>
      </c>
      <c r="B5745" s="162" t="s">
        <v>16428</v>
      </c>
      <c r="C5745" s="161" t="s">
        <v>13492</v>
      </c>
      <c r="D5745" s="163">
        <v>14.79</v>
      </c>
    </row>
    <row r="5746" spans="1:4" ht="18" customHeight="1" x14ac:dyDescent="0.3">
      <c r="A5746" s="161" t="s">
        <v>16429</v>
      </c>
      <c r="B5746" s="162" t="s">
        <v>16430</v>
      </c>
      <c r="C5746" s="161" t="s">
        <v>172</v>
      </c>
      <c r="D5746" s="163">
        <v>32.17</v>
      </c>
    </row>
    <row r="5747" spans="1:4" ht="18" customHeight="1" x14ac:dyDescent="0.3">
      <c r="A5747" s="161" t="s">
        <v>16431</v>
      </c>
      <c r="B5747" s="162" t="s">
        <v>16432</v>
      </c>
      <c r="C5747" s="161" t="s">
        <v>172</v>
      </c>
      <c r="D5747" s="163">
        <v>30.57</v>
      </c>
    </row>
    <row r="5748" spans="1:4" ht="18" customHeight="1" x14ac:dyDescent="0.3">
      <c r="A5748" s="161" t="s">
        <v>16433</v>
      </c>
      <c r="B5748" s="162" t="s">
        <v>16434</v>
      </c>
      <c r="C5748" s="161" t="s">
        <v>13492</v>
      </c>
      <c r="D5748" s="163">
        <v>3.61</v>
      </c>
    </row>
    <row r="5749" spans="1:4" ht="18" customHeight="1" x14ac:dyDescent="0.3">
      <c r="A5749" s="161" t="s">
        <v>16435</v>
      </c>
      <c r="B5749" s="162" t="s">
        <v>16436</v>
      </c>
      <c r="C5749" s="161" t="s">
        <v>13492</v>
      </c>
      <c r="D5749" s="163">
        <v>5.63</v>
      </c>
    </row>
    <row r="5750" spans="1:4" ht="18" customHeight="1" x14ac:dyDescent="0.3">
      <c r="A5750" s="161" t="s">
        <v>16437</v>
      </c>
      <c r="B5750" s="162" t="s">
        <v>16438</v>
      </c>
      <c r="C5750" s="161" t="s">
        <v>13492</v>
      </c>
      <c r="D5750" s="163">
        <v>17.91</v>
      </c>
    </row>
    <row r="5751" spans="1:4" ht="9" customHeight="1" x14ac:dyDescent="0.3">
      <c r="A5751" s="161" t="s">
        <v>16439</v>
      </c>
      <c r="B5751" s="162" t="s">
        <v>16440</v>
      </c>
      <c r="C5751" s="161" t="s">
        <v>13492</v>
      </c>
      <c r="D5751" s="163">
        <v>17.489999999999998</v>
      </c>
    </row>
    <row r="5752" spans="1:4" ht="18" customHeight="1" x14ac:dyDescent="0.3">
      <c r="A5752" s="161" t="s">
        <v>16441</v>
      </c>
      <c r="B5752" s="162" t="s">
        <v>16442</v>
      </c>
      <c r="C5752" s="161" t="s">
        <v>13492</v>
      </c>
      <c r="D5752" s="163">
        <v>8.49</v>
      </c>
    </row>
    <row r="5753" spans="1:4" ht="18" customHeight="1" x14ac:dyDescent="0.3">
      <c r="A5753" s="161" t="s">
        <v>16443</v>
      </c>
      <c r="B5753" s="162" t="s">
        <v>16444</v>
      </c>
      <c r="C5753" s="161" t="s">
        <v>13492</v>
      </c>
      <c r="D5753" s="163">
        <v>19.329999999999998</v>
      </c>
    </row>
    <row r="5754" spans="1:4" ht="18" customHeight="1" x14ac:dyDescent="0.3">
      <c r="A5754" s="161" t="s">
        <v>16445</v>
      </c>
      <c r="B5754" s="162" t="s">
        <v>16446</v>
      </c>
      <c r="C5754" s="161" t="s">
        <v>13492</v>
      </c>
      <c r="D5754" s="163">
        <v>64.91</v>
      </c>
    </row>
    <row r="5755" spans="1:4" ht="18" customHeight="1" x14ac:dyDescent="0.3">
      <c r="A5755" s="161" t="s">
        <v>16447</v>
      </c>
      <c r="B5755" s="162" t="s">
        <v>16448</v>
      </c>
      <c r="C5755" s="161" t="s">
        <v>13492</v>
      </c>
      <c r="D5755" s="163">
        <v>59.26</v>
      </c>
    </row>
    <row r="5756" spans="1:4" ht="18" customHeight="1" x14ac:dyDescent="0.3">
      <c r="A5756" s="161" t="s">
        <v>16449</v>
      </c>
      <c r="B5756" s="162" t="s">
        <v>16450</v>
      </c>
      <c r="C5756" s="161" t="s">
        <v>13492</v>
      </c>
      <c r="D5756" s="163">
        <v>17.899999999999999</v>
      </c>
    </row>
    <row r="5757" spans="1:4" ht="18" customHeight="1" x14ac:dyDescent="0.3">
      <c r="A5757" s="161" t="s">
        <v>16451</v>
      </c>
      <c r="B5757" s="162" t="s">
        <v>16452</v>
      </c>
      <c r="C5757" s="161" t="s">
        <v>13492</v>
      </c>
      <c r="D5757" s="163">
        <v>15.07</v>
      </c>
    </row>
    <row r="5758" spans="1:4" ht="18" customHeight="1" x14ac:dyDescent="0.3">
      <c r="A5758" s="161" t="s">
        <v>16453</v>
      </c>
      <c r="B5758" s="162" t="s">
        <v>16454</v>
      </c>
      <c r="C5758" s="161" t="s">
        <v>13492</v>
      </c>
      <c r="D5758" s="163">
        <v>3.15</v>
      </c>
    </row>
    <row r="5759" spans="1:4" ht="9" customHeight="1" x14ac:dyDescent="0.3">
      <c r="A5759" s="161" t="s">
        <v>16455</v>
      </c>
      <c r="B5759" s="162" t="s">
        <v>16456</v>
      </c>
      <c r="C5759" s="161" t="s">
        <v>13492</v>
      </c>
      <c r="D5759" s="163">
        <v>21.41</v>
      </c>
    </row>
    <row r="5760" spans="1:4" ht="18" customHeight="1" x14ac:dyDescent="0.3">
      <c r="A5760" s="161" t="s">
        <v>16457</v>
      </c>
      <c r="B5760" s="162" t="s">
        <v>16458</v>
      </c>
      <c r="C5760" s="161" t="s">
        <v>13492</v>
      </c>
      <c r="D5760" s="163">
        <v>19.670000000000002</v>
      </c>
    </row>
    <row r="5761" spans="1:4" ht="18" customHeight="1" x14ac:dyDescent="0.3">
      <c r="A5761" s="161" t="s">
        <v>16459</v>
      </c>
      <c r="B5761" s="162" t="s">
        <v>16460</v>
      </c>
      <c r="C5761" s="161" t="s">
        <v>13492</v>
      </c>
      <c r="D5761" s="163">
        <v>19.420000000000002</v>
      </c>
    </row>
    <row r="5762" spans="1:4" ht="18" customHeight="1" x14ac:dyDescent="0.3">
      <c r="A5762" s="161" t="s">
        <v>16461</v>
      </c>
      <c r="B5762" s="162" t="s">
        <v>16462</v>
      </c>
      <c r="C5762" s="161" t="s">
        <v>13492</v>
      </c>
      <c r="D5762" s="163">
        <v>29.34</v>
      </c>
    </row>
    <row r="5763" spans="1:4" ht="18" customHeight="1" x14ac:dyDescent="0.3">
      <c r="A5763" s="161" t="s">
        <v>16463</v>
      </c>
      <c r="B5763" s="162" t="s">
        <v>16464</v>
      </c>
      <c r="C5763" s="161" t="s">
        <v>13492</v>
      </c>
      <c r="D5763" s="163">
        <v>24.37</v>
      </c>
    </row>
    <row r="5764" spans="1:4" ht="9" customHeight="1" x14ac:dyDescent="0.3">
      <c r="A5764" s="161" t="s">
        <v>16465</v>
      </c>
      <c r="B5764" s="162" t="s">
        <v>16466</v>
      </c>
      <c r="C5764" s="161" t="s">
        <v>13492</v>
      </c>
      <c r="D5764" s="163">
        <v>2.83</v>
      </c>
    </row>
    <row r="5765" spans="1:4" ht="9" customHeight="1" x14ac:dyDescent="0.3">
      <c r="A5765" s="161" t="s">
        <v>16467</v>
      </c>
      <c r="B5765" s="162" t="s">
        <v>16468</v>
      </c>
      <c r="C5765" s="161" t="s">
        <v>13492</v>
      </c>
      <c r="D5765" s="163">
        <v>4.26</v>
      </c>
    </row>
    <row r="5766" spans="1:4" ht="18" customHeight="1" x14ac:dyDescent="0.3">
      <c r="A5766" s="161" t="s">
        <v>16469</v>
      </c>
      <c r="B5766" s="162" t="s">
        <v>16470</v>
      </c>
      <c r="C5766" s="161" t="s">
        <v>13492</v>
      </c>
      <c r="D5766" s="163">
        <v>8.58</v>
      </c>
    </row>
    <row r="5767" spans="1:4" ht="18" customHeight="1" x14ac:dyDescent="0.3">
      <c r="A5767" s="161" t="s">
        <v>16471</v>
      </c>
      <c r="B5767" s="162" t="s">
        <v>16472</v>
      </c>
      <c r="C5767" s="161" t="s">
        <v>13492</v>
      </c>
      <c r="D5767" s="163">
        <v>34.9</v>
      </c>
    </row>
    <row r="5768" spans="1:4" ht="18" customHeight="1" x14ac:dyDescent="0.3">
      <c r="A5768" s="161" t="s">
        <v>16473</v>
      </c>
      <c r="B5768" s="162" t="s">
        <v>16474</v>
      </c>
      <c r="C5768" s="161" t="s">
        <v>13492</v>
      </c>
      <c r="D5768" s="163">
        <v>55.8</v>
      </c>
    </row>
    <row r="5769" spans="1:4" ht="18" customHeight="1" x14ac:dyDescent="0.3">
      <c r="A5769" s="161" t="s">
        <v>16475</v>
      </c>
      <c r="B5769" s="162" t="s">
        <v>16476</v>
      </c>
      <c r="C5769" s="161" t="s">
        <v>13492</v>
      </c>
      <c r="D5769" s="163">
        <v>66.58</v>
      </c>
    </row>
    <row r="5770" spans="1:4" ht="18" customHeight="1" x14ac:dyDescent="0.3">
      <c r="A5770" s="161" t="s">
        <v>16477</v>
      </c>
      <c r="B5770" s="162" t="s">
        <v>16478</v>
      </c>
      <c r="C5770" s="161" t="s">
        <v>13492</v>
      </c>
      <c r="D5770" s="163">
        <v>46.33</v>
      </c>
    </row>
    <row r="5771" spans="1:4" ht="18" customHeight="1" x14ac:dyDescent="0.3">
      <c r="A5771" s="161" t="s">
        <v>16479</v>
      </c>
      <c r="B5771" s="162" t="s">
        <v>16480</v>
      </c>
      <c r="C5771" s="161" t="s">
        <v>13492</v>
      </c>
      <c r="D5771" s="163">
        <v>21.55</v>
      </c>
    </row>
    <row r="5772" spans="1:4" ht="9" customHeight="1" x14ac:dyDescent="0.3">
      <c r="A5772" s="161" t="s">
        <v>16481</v>
      </c>
      <c r="B5772" s="162" t="s">
        <v>16482</v>
      </c>
      <c r="C5772" s="161" t="s">
        <v>13492</v>
      </c>
      <c r="D5772" s="163">
        <v>18.09</v>
      </c>
    </row>
    <row r="5773" spans="1:4" ht="18" customHeight="1" x14ac:dyDescent="0.3">
      <c r="A5773" s="161" t="s">
        <v>16483</v>
      </c>
      <c r="B5773" s="162" t="s">
        <v>16484</v>
      </c>
      <c r="C5773" s="161" t="s">
        <v>13492</v>
      </c>
      <c r="D5773" s="163">
        <v>33.270000000000003</v>
      </c>
    </row>
    <row r="5774" spans="1:4" ht="18" customHeight="1" x14ac:dyDescent="0.3">
      <c r="A5774" s="161" t="s">
        <v>16485</v>
      </c>
      <c r="B5774" s="162" t="s">
        <v>16486</v>
      </c>
      <c r="C5774" s="161" t="s">
        <v>13492</v>
      </c>
      <c r="D5774" s="163">
        <v>34.25</v>
      </c>
    </row>
    <row r="5775" spans="1:4" ht="18" customHeight="1" x14ac:dyDescent="0.3">
      <c r="A5775" s="161" t="s">
        <v>16487</v>
      </c>
      <c r="B5775" s="162" t="s">
        <v>16488</v>
      </c>
      <c r="C5775" s="161" t="s">
        <v>13492</v>
      </c>
      <c r="D5775" s="163">
        <v>31.12</v>
      </c>
    </row>
    <row r="5776" spans="1:4" ht="18" customHeight="1" x14ac:dyDescent="0.3">
      <c r="A5776" s="161" t="s">
        <v>16489</v>
      </c>
      <c r="B5776" s="162" t="s">
        <v>16490</v>
      </c>
      <c r="C5776" s="161" t="s">
        <v>13492</v>
      </c>
      <c r="D5776" s="163">
        <v>28.28</v>
      </c>
    </row>
    <row r="5777" spans="1:4" ht="18" customHeight="1" x14ac:dyDescent="0.3">
      <c r="A5777" s="161" t="s">
        <v>16491</v>
      </c>
      <c r="B5777" s="162" t="s">
        <v>16492</v>
      </c>
      <c r="C5777" s="161" t="s">
        <v>13492</v>
      </c>
      <c r="D5777" s="163">
        <v>24.69</v>
      </c>
    </row>
    <row r="5778" spans="1:4" ht="18" customHeight="1" x14ac:dyDescent="0.3">
      <c r="A5778" s="161" t="s">
        <v>16493</v>
      </c>
      <c r="B5778" s="162" t="s">
        <v>16494</v>
      </c>
      <c r="C5778" s="161" t="s">
        <v>13492</v>
      </c>
      <c r="D5778" s="163">
        <v>24.83</v>
      </c>
    </row>
    <row r="5779" spans="1:4" ht="9" customHeight="1" x14ac:dyDescent="0.3">
      <c r="A5779" s="161" t="s">
        <v>16495</v>
      </c>
      <c r="B5779" s="162" t="s">
        <v>16496</v>
      </c>
      <c r="C5779" s="161" t="s">
        <v>13492</v>
      </c>
      <c r="D5779" s="163">
        <v>31.88</v>
      </c>
    </row>
    <row r="5780" spans="1:4" ht="9" customHeight="1" x14ac:dyDescent="0.3">
      <c r="A5780" s="161" t="s">
        <v>16497</v>
      </c>
      <c r="B5780" s="162" t="s">
        <v>16498</v>
      </c>
      <c r="C5780" s="161" t="s">
        <v>13492</v>
      </c>
      <c r="D5780" s="163">
        <v>36.61</v>
      </c>
    </row>
    <row r="5781" spans="1:4" ht="18" customHeight="1" x14ac:dyDescent="0.3">
      <c r="A5781" s="161" t="s">
        <v>16499</v>
      </c>
      <c r="B5781" s="162" t="s">
        <v>16500</v>
      </c>
      <c r="C5781" s="161" t="s">
        <v>13492</v>
      </c>
      <c r="D5781" s="163">
        <v>27.63</v>
      </c>
    </row>
    <row r="5782" spans="1:4" ht="9" customHeight="1" x14ac:dyDescent="0.3">
      <c r="A5782" s="161" t="s">
        <v>16501</v>
      </c>
      <c r="B5782" s="162" t="s">
        <v>16502</v>
      </c>
      <c r="C5782" s="161" t="s">
        <v>13492</v>
      </c>
      <c r="D5782" s="163">
        <v>3</v>
      </c>
    </row>
    <row r="5783" spans="1:4" ht="9" customHeight="1" x14ac:dyDescent="0.3">
      <c r="A5783" s="161" t="s">
        <v>16503</v>
      </c>
      <c r="B5783" s="162" t="s">
        <v>16504</v>
      </c>
      <c r="C5783" s="161" t="s">
        <v>13492</v>
      </c>
      <c r="D5783" s="163">
        <v>35.69</v>
      </c>
    </row>
    <row r="5784" spans="1:4" ht="9" customHeight="1" x14ac:dyDescent="0.3">
      <c r="A5784" s="161" t="s">
        <v>16505</v>
      </c>
      <c r="B5784" s="162" t="s">
        <v>16506</v>
      </c>
      <c r="C5784" s="161" t="s">
        <v>13492</v>
      </c>
      <c r="D5784" s="163">
        <v>10.9</v>
      </c>
    </row>
    <row r="5785" spans="1:4" ht="18" customHeight="1" x14ac:dyDescent="0.3">
      <c r="A5785" s="161" t="s">
        <v>16507</v>
      </c>
      <c r="B5785" s="162" t="s">
        <v>16508</v>
      </c>
      <c r="C5785" s="161" t="s">
        <v>13492</v>
      </c>
      <c r="D5785" s="163">
        <v>9.01</v>
      </c>
    </row>
    <row r="5786" spans="1:4" ht="18" customHeight="1" x14ac:dyDescent="0.3">
      <c r="A5786" s="161" t="s">
        <v>16509</v>
      </c>
      <c r="B5786" s="162" t="s">
        <v>16510</v>
      </c>
      <c r="C5786" s="161" t="s">
        <v>13492</v>
      </c>
      <c r="D5786" s="163">
        <v>25.82</v>
      </c>
    </row>
    <row r="5787" spans="1:4" ht="18" customHeight="1" x14ac:dyDescent="0.3">
      <c r="A5787" s="161" t="s">
        <v>16511</v>
      </c>
      <c r="B5787" s="162" t="s">
        <v>16512</v>
      </c>
      <c r="C5787" s="161" t="s">
        <v>13492</v>
      </c>
      <c r="D5787" s="163">
        <v>7.58</v>
      </c>
    </row>
    <row r="5788" spans="1:4" ht="18" customHeight="1" x14ac:dyDescent="0.3">
      <c r="A5788" s="161" t="s">
        <v>16513</v>
      </c>
      <c r="B5788" s="162" t="s">
        <v>16514</v>
      </c>
      <c r="C5788" s="161" t="s">
        <v>13492</v>
      </c>
      <c r="D5788" s="163">
        <v>5.44</v>
      </c>
    </row>
    <row r="5789" spans="1:4" ht="18" customHeight="1" x14ac:dyDescent="0.3">
      <c r="A5789" s="161" t="s">
        <v>16515</v>
      </c>
      <c r="B5789" s="162" t="s">
        <v>16516</v>
      </c>
      <c r="C5789" s="161" t="s">
        <v>13492</v>
      </c>
      <c r="D5789" s="163">
        <v>27.17</v>
      </c>
    </row>
    <row r="5790" spans="1:4" ht="18" customHeight="1" x14ac:dyDescent="0.3">
      <c r="A5790" s="161" t="s">
        <v>16517</v>
      </c>
      <c r="B5790" s="162" t="s">
        <v>16518</v>
      </c>
      <c r="C5790" s="161" t="s">
        <v>13492</v>
      </c>
      <c r="D5790" s="163">
        <v>37.29</v>
      </c>
    </row>
    <row r="5791" spans="1:4" ht="9" customHeight="1" x14ac:dyDescent="0.3">
      <c r="A5791" s="161" t="s">
        <v>16519</v>
      </c>
      <c r="B5791" s="162" t="s">
        <v>16520</v>
      </c>
      <c r="C5791" s="161" t="s">
        <v>13492</v>
      </c>
      <c r="D5791" s="163">
        <v>5.73</v>
      </c>
    </row>
    <row r="5792" spans="1:4" ht="18" customHeight="1" x14ac:dyDescent="0.3">
      <c r="A5792" s="161" t="s">
        <v>16521</v>
      </c>
      <c r="B5792" s="162" t="s">
        <v>16522</v>
      </c>
      <c r="C5792" s="161" t="s">
        <v>172</v>
      </c>
      <c r="D5792" s="163">
        <v>35.44</v>
      </c>
    </row>
    <row r="5793" spans="1:4" ht="18" customHeight="1" x14ac:dyDescent="0.3">
      <c r="A5793" s="161" t="s">
        <v>16523</v>
      </c>
      <c r="B5793" s="162" t="s">
        <v>16524</v>
      </c>
      <c r="C5793" s="161" t="s">
        <v>13492</v>
      </c>
      <c r="D5793" s="163">
        <v>39.83</v>
      </c>
    </row>
    <row r="5794" spans="1:4" ht="18" customHeight="1" x14ac:dyDescent="0.3">
      <c r="A5794" s="161" t="s">
        <v>16525</v>
      </c>
      <c r="B5794" s="162" t="s">
        <v>16526</v>
      </c>
      <c r="C5794" s="161" t="s">
        <v>13492</v>
      </c>
      <c r="D5794" s="163">
        <v>39.28</v>
      </c>
    </row>
    <row r="5795" spans="1:4" ht="18" customHeight="1" x14ac:dyDescent="0.3">
      <c r="A5795" s="161" t="s">
        <v>16527</v>
      </c>
      <c r="B5795" s="162" t="s">
        <v>16528</v>
      </c>
      <c r="C5795" s="161" t="s">
        <v>13492</v>
      </c>
      <c r="D5795" s="163">
        <v>43.56</v>
      </c>
    </row>
    <row r="5796" spans="1:4" ht="18" customHeight="1" x14ac:dyDescent="0.3">
      <c r="A5796" s="161" t="s">
        <v>16529</v>
      </c>
      <c r="B5796" s="162" t="s">
        <v>16530</v>
      </c>
      <c r="C5796" s="161" t="s">
        <v>13492</v>
      </c>
      <c r="D5796" s="163">
        <v>42.06</v>
      </c>
    </row>
    <row r="5797" spans="1:4" ht="18" customHeight="1" x14ac:dyDescent="0.3">
      <c r="A5797" s="161" t="s">
        <v>16531</v>
      </c>
      <c r="B5797" s="162" t="s">
        <v>16532</v>
      </c>
      <c r="C5797" s="161" t="s">
        <v>13492</v>
      </c>
      <c r="D5797" s="163">
        <v>31.25</v>
      </c>
    </row>
    <row r="5798" spans="1:4" ht="18" customHeight="1" x14ac:dyDescent="0.3">
      <c r="A5798" s="161" t="s">
        <v>16533</v>
      </c>
      <c r="B5798" s="162" t="s">
        <v>16534</v>
      </c>
      <c r="C5798" s="161" t="s">
        <v>13492</v>
      </c>
      <c r="D5798" s="163">
        <v>30.82</v>
      </c>
    </row>
    <row r="5799" spans="1:4" ht="18" customHeight="1" x14ac:dyDescent="0.3">
      <c r="A5799" s="161" t="s">
        <v>16535</v>
      </c>
      <c r="B5799" s="162" t="s">
        <v>16536</v>
      </c>
      <c r="C5799" s="161" t="s">
        <v>13492</v>
      </c>
      <c r="D5799" s="163">
        <v>34.18</v>
      </c>
    </row>
    <row r="5800" spans="1:4" ht="18" customHeight="1" x14ac:dyDescent="0.3">
      <c r="A5800" s="161" t="s">
        <v>16537</v>
      </c>
      <c r="B5800" s="162" t="s">
        <v>16538</v>
      </c>
      <c r="C5800" s="161" t="s">
        <v>13492</v>
      </c>
      <c r="D5800" s="163">
        <v>33</v>
      </c>
    </row>
    <row r="5801" spans="1:4" ht="18" customHeight="1" x14ac:dyDescent="0.3">
      <c r="A5801" s="161" t="s">
        <v>16539</v>
      </c>
      <c r="B5801" s="162" t="s">
        <v>16540</v>
      </c>
      <c r="C5801" s="161" t="s">
        <v>13492</v>
      </c>
      <c r="D5801" s="163">
        <v>26.38</v>
      </c>
    </row>
    <row r="5802" spans="1:4" ht="18" customHeight="1" x14ac:dyDescent="0.3">
      <c r="A5802" s="161" t="s">
        <v>16541</v>
      </c>
      <c r="B5802" s="162" t="s">
        <v>16542</v>
      </c>
      <c r="C5802" s="161" t="s">
        <v>13492</v>
      </c>
      <c r="D5802" s="163">
        <v>26.02</v>
      </c>
    </row>
    <row r="5803" spans="1:4" ht="18" customHeight="1" x14ac:dyDescent="0.3">
      <c r="A5803" s="161" t="s">
        <v>16543</v>
      </c>
      <c r="B5803" s="162" t="s">
        <v>16544</v>
      </c>
      <c r="C5803" s="161" t="s">
        <v>13492</v>
      </c>
      <c r="D5803" s="163">
        <v>28.85</v>
      </c>
    </row>
    <row r="5804" spans="1:4" ht="18" customHeight="1" x14ac:dyDescent="0.3">
      <c r="A5804" s="161" t="s">
        <v>16545</v>
      </c>
      <c r="B5804" s="162" t="s">
        <v>16546</v>
      </c>
      <c r="C5804" s="161" t="s">
        <v>13492</v>
      </c>
      <c r="D5804" s="163">
        <v>27.86</v>
      </c>
    </row>
    <row r="5805" spans="1:4" ht="18" customHeight="1" x14ac:dyDescent="0.3">
      <c r="A5805" s="161" t="s">
        <v>16547</v>
      </c>
      <c r="B5805" s="162" t="s">
        <v>16548</v>
      </c>
      <c r="C5805" s="161" t="s">
        <v>13492</v>
      </c>
      <c r="D5805" s="163">
        <v>29.54</v>
      </c>
    </row>
    <row r="5806" spans="1:4" ht="18" customHeight="1" x14ac:dyDescent="0.3">
      <c r="A5806" s="161" t="s">
        <v>16549</v>
      </c>
      <c r="B5806" s="162" t="s">
        <v>16550</v>
      </c>
      <c r="C5806" s="161" t="s">
        <v>13492</v>
      </c>
      <c r="D5806" s="163">
        <v>29.13</v>
      </c>
    </row>
    <row r="5807" spans="1:4" ht="18" customHeight="1" x14ac:dyDescent="0.3">
      <c r="A5807" s="161" t="s">
        <v>16551</v>
      </c>
      <c r="B5807" s="162" t="s">
        <v>16552</v>
      </c>
      <c r="C5807" s="161" t="s">
        <v>13492</v>
      </c>
      <c r="D5807" s="163">
        <v>32.31</v>
      </c>
    </row>
    <row r="5808" spans="1:4" ht="18" customHeight="1" x14ac:dyDescent="0.3">
      <c r="A5808" s="161" t="s">
        <v>16553</v>
      </c>
      <c r="B5808" s="162" t="s">
        <v>16554</v>
      </c>
      <c r="C5808" s="161" t="s">
        <v>13492</v>
      </c>
      <c r="D5808" s="163">
        <v>31.19</v>
      </c>
    </row>
    <row r="5809" spans="1:4" ht="18" customHeight="1" x14ac:dyDescent="0.3">
      <c r="A5809" s="161" t="s">
        <v>16555</v>
      </c>
      <c r="B5809" s="162" t="s">
        <v>16556</v>
      </c>
      <c r="C5809" s="161" t="s">
        <v>13492</v>
      </c>
      <c r="D5809" s="163">
        <v>101.29</v>
      </c>
    </row>
    <row r="5810" spans="1:4" ht="18" customHeight="1" x14ac:dyDescent="0.3">
      <c r="A5810" s="161" t="s">
        <v>16557</v>
      </c>
      <c r="B5810" s="162" t="s">
        <v>16558</v>
      </c>
      <c r="C5810" s="161" t="s">
        <v>16559</v>
      </c>
      <c r="D5810" s="163">
        <v>0.87</v>
      </c>
    </row>
    <row r="5811" spans="1:4" ht="18" customHeight="1" x14ac:dyDescent="0.3">
      <c r="A5811" s="161" t="s">
        <v>16560</v>
      </c>
      <c r="B5811" s="162" t="s">
        <v>16561</v>
      </c>
      <c r="C5811" s="161" t="s">
        <v>16559</v>
      </c>
      <c r="D5811" s="163">
        <v>0.7</v>
      </c>
    </row>
    <row r="5812" spans="1:4" ht="18" customHeight="1" x14ac:dyDescent="0.3">
      <c r="A5812" s="161" t="s">
        <v>16562</v>
      </c>
      <c r="B5812" s="162" t="s">
        <v>16563</v>
      </c>
      <c r="C5812" s="161" t="s">
        <v>16559</v>
      </c>
      <c r="D5812" s="163">
        <v>0.56999999999999995</v>
      </c>
    </row>
    <row r="5813" spans="1:4" ht="18" customHeight="1" x14ac:dyDescent="0.3">
      <c r="A5813" s="161" t="s">
        <v>16564</v>
      </c>
      <c r="B5813" s="162" t="s">
        <v>16565</v>
      </c>
      <c r="C5813" s="161" t="s">
        <v>16559</v>
      </c>
      <c r="D5813" s="163">
        <v>1.19</v>
      </c>
    </row>
    <row r="5814" spans="1:4" ht="18" customHeight="1" x14ac:dyDescent="0.3">
      <c r="A5814" s="161" t="s">
        <v>16566</v>
      </c>
      <c r="B5814" s="162" t="s">
        <v>16567</v>
      </c>
      <c r="C5814" s="161" t="s">
        <v>16559</v>
      </c>
      <c r="D5814" s="163">
        <v>0.95</v>
      </c>
    </row>
    <row r="5815" spans="1:4" ht="18" customHeight="1" x14ac:dyDescent="0.3">
      <c r="A5815" s="161" t="s">
        <v>16568</v>
      </c>
      <c r="B5815" s="162" t="s">
        <v>16569</v>
      </c>
      <c r="C5815" s="161" t="s">
        <v>16559</v>
      </c>
      <c r="D5815" s="163">
        <v>0.77</v>
      </c>
    </row>
    <row r="5816" spans="1:4" ht="18" customHeight="1" x14ac:dyDescent="0.3">
      <c r="A5816" s="161" t="s">
        <v>16570</v>
      </c>
      <c r="B5816" s="162" t="s">
        <v>16571</v>
      </c>
      <c r="C5816" s="161" t="s">
        <v>16559</v>
      </c>
      <c r="D5816" s="163">
        <v>0.87</v>
      </c>
    </row>
    <row r="5817" spans="1:4" ht="18" customHeight="1" x14ac:dyDescent="0.3">
      <c r="A5817" s="161" t="s">
        <v>16572</v>
      </c>
      <c r="B5817" s="162" t="s">
        <v>16573</v>
      </c>
      <c r="C5817" s="161" t="s">
        <v>16559</v>
      </c>
      <c r="D5817" s="163">
        <v>0.7</v>
      </c>
    </row>
    <row r="5818" spans="1:4" ht="9" customHeight="1" x14ac:dyDescent="0.3">
      <c r="A5818" s="161" t="s">
        <v>16574</v>
      </c>
      <c r="B5818" s="162" t="s">
        <v>16575</v>
      </c>
      <c r="C5818" s="161" t="s">
        <v>16559</v>
      </c>
      <c r="D5818" s="163">
        <v>0.56999999999999995</v>
      </c>
    </row>
    <row r="5819" spans="1:4" ht="9" customHeight="1" x14ac:dyDescent="0.3">
      <c r="A5819" s="161" t="s">
        <v>16576</v>
      </c>
      <c r="B5819" s="162" t="s">
        <v>16577</v>
      </c>
      <c r="C5819" s="161" t="s">
        <v>16559</v>
      </c>
      <c r="D5819" s="163">
        <v>1.29</v>
      </c>
    </row>
    <row r="5820" spans="1:4" ht="9" customHeight="1" x14ac:dyDescent="0.3">
      <c r="A5820" s="161" t="s">
        <v>16578</v>
      </c>
      <c r="B5820" s="162" t="s">
        <v>16579</v>
      </c>
      <c r="C5820" s="161" t="s">
        <v>16559</v>
      </c>
      <c r="D5820" s="163">
        <v>1.03</v>
      </c>
    </row>
    <row r="5821" spans="1:4" ht="9" customHeight="1" x14ac:dyDescent="0.3">
      <c r="A5821" s="161" t="s">
        <v>16580</v>
      </c>
      <c r="B5821" s="162" t="s">
        <v>16581</v>
      </c>
      <c r="C5821" s="161" t="s">
        <v>16559</v>
      </c>
      <c r="D5821" s="163">
        <v>0.84</v>
      </c>
    </row>
    <row r="5822" spans="1:4" ht="9" customHeight="1" x14ac:dyDescent="0.3">
      <c r="A5822" s="161" t="s">
        <v>16582</v>
      </c>
      <c r="B5822" s="162" t="s">
        <v>16583</v>
      </c>
      <c r="C5822" s="161" t="s">
        <v>16559</v>
      </c>
      <c r="D5822" s="163">
        <v>0.99</v>
      </c>
    </row>
    <row r="5823" spans="1:4" ht="9" customHeight="1" x14ac:dyDescent="0.3">
      <c r="A5823" s="161" t="s">
        <v>16584</v>
      </c>
      <c r="B5823" s="162" t="s">
        <v>16585</v>
      </c>
      <c r="C5823" s="161" t="s">
        <v>16559</v>
      </c>
      <c r="D5823" s="163">
        <v>0.8</v>
      </c>
    </row>
    <row r="5824" spans="1:4" ht="9" customHeight="1" x14ac:dyDescent="0.3">
      <c r="A5824" s="161" t="s">
        <v>16586</v>
      </c>
      <c r="B5824" s="162" t="s">
        <v>16587</v>
      </c>
      <c r="C5824" s="161" t="s">
        <v>16559</v>
      </c>
      <c r="D5824" s="163">
        <v>0.65</v>
      </c>
    </row>
    <row r="5825" spans="1:4" ht="9" customHeight="1" x14ac:dyDescent="0.3">
      <c r="A5825" s="161" t="s">
        <v>16588</v>
      </c>
      <c r="B5825" s="162" t="s">
        <v>16589</v>
      </c>
      <c r="C5825" s="161" t="s">
        <v>16559</v>
      </c>
      <c r="D5825" s="163">
        <v>2.17</v>
      </c>
    </row>
    <row r="5826" spans="1:4" ht="9" customHeight="1" x14ac:dyDescent="0.3">
      <c r="A5826" s="161" t="s">
        <v>16590</v>
      </c>
      <c r="B5826" s="162" t="s">
        <v>16591</v>
      </c>
      <c r="C5826" s="161" t="s">
        <v>16559</v>
      </c>
      <c r="D5826" s="163">
        <v>1.74</v>
      </c>
    </row>
    <row r="5827" spans="1:4" ht="9" customHeight="1" x14ac:dyDescent="0.3">
      <c r="A5827" s="161" t="s">
        <v>16592</v>
      </c>
      <c r="B5827" s="162" t="s">
        <v>16593</v>
      </c>
      <c r="C5827" s="161" t="s">
        <v>16559</v>
      </c>
      <c r="D5827" s="163">
        <v>1.41</v>
      </c>
    </row>
    <row r="5828" spans="1:4" ht="9" customHeight="1" x14ac:dyDescent="0.3">
      <c r="A5828" s="161" t="s">
        <v>16594</v>
      </c>
      <c r="B5828" s="162" t="s">
        <v>16595</v>
      </c>
      <c r="C5828" s="161" t="s">
        <v>16559</v>
      </c>
      <c r="D5828" s="163">
        <v>2.69</v>
      </c>
    </row>
    <row r="5829" spans="1:4" ht="9" customHeight="1" x14ac:dyDescent="0.3">
      <c r="A5829" s="161" t="s">
        <v>16596</v>
      </c>
      <c r="B5829" s="162" t="s">
        <v>16597</v>
      </c>
      <c r="C5829" s="161" t="s">
        <v>16559</v>
      </c>
      <c r="D5829" s="163">
        <v>2.15</v>
      </c>
    </row>
    <row r="5830" spans="1:4" ht="9" customHeight="1" x14ac:dyDescent="0.3">
      <c r="A5830" s="161" t="s">
        <v>16598</v>
      </c>
      <c r="B5830" s="162" t="s">
        <v>16599</v>
      </c>
      <c r="C5830" s="161" t="s">
        <v>16559</v>
      </c>
      <c r="D5830" s="163">
        <v>1.75</v>
      </c>
    </row>
    <row r="5831" spans="1:4" ht="9" customHeight="1" x14ac:dyDescent="0.3">
      <c r="A5831" s="161" t="s">
        <v>16600</v>
      </c>
      <c r="B5831" s="162" t="s">
        <v>16601</v>
      </c>
      <c r="C5831" s="161" t="s">
        <v>16559</v>
      </c>
      <c r="D5831" s="163">
        <v>2.4300000000000002</v>
      </c>
    </row>
    <row r="5832" spans="1:4" ht="9" customHeight="1" x14ac:dyDescent="0.3">
      <c r="A5832" s="161" t="s">
        <v>16602</v>
      </c>
      <c r="B5832" s="162" t="s">
        <v>16603</v>
      </c>
      <c r="C5832" s="161" t="s">
        <v>16559</v>
      </c>
      <c r="D5832" s="163">
        <v>1.95</v>
      </c>
    </row>
    <row r="5833" spans="1:4" ht="9" customHeight="1" x14ac:dyDescent="0.3">
      <c r="A5833" s="161" t="s">
        <v>16604</v>
      </c>
      <c r="B5833" s="162" t="s">
        <v>16605</v>
      </c>
      <c r="C5833" s="161" t="s">
        <v>16559</v>
      </c>
      <c r="D5833" s="163">
        <v>1.58</v>
      </c>
    </row>
    <row r="5834" spans="1:4" ht="9" customHeight="1" x14ac:dyDescent="0.3">
      <c r="A5834" s="161" t="s">
        <v>16606</v>
      </c>
      <c r="B5834" s="162" t="s">
        <v>16607</v>
      </c>
      <c r="C5834" s="161" t="s">
        <v>16559</v>
      </c>
      <c r="D5834" s="163">
        <v>1.1000000000000001</v>
      </c>
    </row>
    <row r="5835" spans="1:4" ht="9" customHeight="1" x14ac:dyDescent="0.3">
      <c r="A5835" s="161" t="s">
        <v>16608</v>
      </c>
      <c r="B5835" s="162" t="s">
        <v>16609</v>
      </c>
      <c r="C5835" s="161" t="s">
        <v>16559</v>
      </c>
      <c r="D5835" s="163">
        <v>0.88</v>
      </c>
    </row>
    <row r="5836" spans="1:4" ht="9" customHeight="1" x14ac:dyDescent="0.3">
      <c r="A5836" s="161" t="s">
        <v>16610</v>
      </c>
      <c r="B5836" s="162" t="s">
        <v>16611</v>
      </c>
      <c r="C5836" s="161" t="s">
        <v>16559</v>
      </c>
      <c r="D5836" s="163">
        <v>0.71</v>
      </c>
    </row>
    <row r="5837" spans="1:4" ht="9" customHeight="1" x14ac:dyDescent="0.3">
      <c r="A5837" s="161" t="s">
        <v>16612</v>
      </c>
      <c r="B5837" s="162" t="s">
        <v>16613</v>
      </c>
      <c r="C5837" s="161" t="s">
        <v>16559</v>
      </c>
      <c r="D5837" s="163">
        <v>1.83</v>
      </c>
    </row>
    <row r="5838" spans="1:4" ht="9" customHeight="1" x14ac:dyDescent="0.3">
      <c r="A5838" s="161" t="s">
        <v>16614</v>
      </c>
      <c r="B5838" s="162" t="s">
        <v>16615</v>
      </c>
      <c r="C5838" s="161" t="s">
        <v>16559</v>
      </c>
      <c r="D5838" s="163">
        <v>1.46</v>
      </c>
    </row>
    <row r="5839" spans="1:4" ht="9" customHeight="1" x14ac:dyDescent="0.3">
      <c r="A5839" s="161" t="s">
        <v>16616</v>
      </c>
      <c r="B5839" s="162" t="s">
        <v>16617</v>
      </c>
      <c r="C5839" s="161" t="s">
        <v>16559</v>
      </c>
      <c r="D5839" s="163">
        <v>1.19</v>
      </c>
    </row>
    <row r="5840" spans="1:4" ht="9" customHeight="1" x14ac:dyDescent="0.3">
      <c r="A5840" s="161" t="s">
        <v>16618</v>
      </c>
      <c r="B5840" s="162" t="s">
        <v>16619</v>
      </c>
      <c r="C5840" s="161" t="s">
        <v>16559</v>
      </c>
      <c r="D5840" s="163">
        <v>1.1599999999999999</v>
      </c>
    </row>
    <row r="5841" spans="1:4" ht="9" customHeight="1" x14ac:dyDescent="0.3">
      <c r="A5841" s="161" t="s">
        <v>16620</v>
      </c>
      <c r="B5841" s="162" t="s">
        <v>16621</v>
      </c>
      <c r="C5841" s="161" t="s">
        <v>16559</v>
      </c>
      <c r="D5841" s="163">
        <v>0.93</v>
      </c>
    </row>
    <row r="5842" spans="1:4" ht="9" customHeight="1" x14ac:dyDescent="0.3">
      <c r="A5842" s="161" t="s">
        <v>16622</v>
      </c>
      <c r="B5842" s="162" t="s">
        <v>16623</v>
      </c>
      <c r="C5842" s="161" t="s">
        <v>16559</v>
      </c>
      <c r="D5842" s="163">
        <v>0.75</v>
      </c>
    </row>
    <row r="5843" spans="1:4" ht="9" customHeight="1" x14ac:dyDescent="0.3">
      <c r="A5843" s="161" t="s">
        <v>16624</v>
      </c>
      <c r="B5843" s="162" t="s">
        <v>16625</v>
      </c>
      <c r="C5843" s="161" t="s">
        <v>16559</v>
      </c>
      <c r="D5843" s="163">
        <v>1.0900000000000001</v>
      </c>
    </row>
    <row r="5844" spans="1:4" ht="9" customHeight="1" x14ac:dyDescent="0.3">
      <c r="A5844" s="161" t="s">
        <v>16626</v>
      </c>
      <c r="B5844" s="162" t="s">
        <v>16627</v>
      </c>
      <c r="C5844" s="161" t="s">
        <v>16559</v>
      </c>
      <c r="D5844" s="163">
        <v>0.87</v>
      </c>
    </row>
    <row r="5845" spans="1:4" ht="9" customHeight="1" x14ac:dyDescent="0.3">
      <c r="A5845" s="161" t="s">
        <v>16628</v>
      </c>
      <c r="B5845" s="162" t="s">
        <v>16629</v>
      </c>
      <c r="C5845" s="161" t="s">
        <v>16559</v>
      </c>
      <c r="D5845" s="163">
        <v>0.7</v>
      </c>
    </row>
    <row r="5846" spans="1:4" ht="9" customHeight="1" x14ac:dyDescent="0.3">
      <c r="A5846" s="161" t="s">
        <v>16630</v>
      </c>
      <c r="B5846" s="162" t="s">
        <v>16631</v>
      </c>
      <c r="C5846" s="161" t="s">
        <v>16559</v>
      </c>
      <c r="D5846" s="163">
        <v>0.87</v>
      </c>
    </row>
    <row r="5847" spans="1:4" ht="9" customHeight="1" x14ac:dyDescent="0.3">
      <c r="A5847" s="161" t="s">
        <v>16632</v>
      </c>
      <c r="B5847" s="162" t="s">
        <v>16633</v>
      </c>
      <c r="C5847" s="161" t="s">
        <v>16559</v>
      </c>
      <c r="D5847" s="163">
        <v>0.7</v>
      </c>
    </row>
    <row r="5848" spans="1:4" ht="9" customHeight="1" x14ac:dyDescent="0.3">
      <c r="A5848" s="161" t="s">
        <v>16634</v>
      </c>
      <c r="B5848" s="162" t="s">
        <v>16635</v>
      </c>
      <c r="C5848" s="161" t="s">
        <v>16559</v>
      </c>
      <c r="D5848" s="163">
        <v>0.56000000000000005</v>
      </c>
    </row>
    <row r="5849" spans="1:4" ht="9" customHeight="1" x14ac:dyDescent="0.3">
      <c r="A5849" s="161" t="s">
        <v>16636</v>
      </c>
      <c r="B5849" s="162" t="s">
        <v>16637</v>
      </c>
      <c r="C5849" s="161" t="s">
        <v>16559</v>
      </c>
      <c r="D5849" s="163">
        <v>2.02</v>
      </c>
    </row>
    <row r="5850" spans="1:4" ht="9" customHeight="1" x14ac:dyDescent="0.3">
      <c r="A5850" s="161" t="s">
        <v>16638</v>
      </c>
      <c r="B5850" s="162" t="s">
        <v>16639</v>
      </c>
      <c r="C5850" s="161" t="s">
        <v>16559</v>
      </c>
      <c r="D5850" s="163">
        <v>1.61</v>
      </c>
    </row>
    <row r="5851" spans="1:4" ht="9" customHeight="1" x14ac:dyDescent="0.3">
      <c r="A5851" s="161" t="s">
        <v>16640</v>
      </c>
      <c r="B5851" s="162" t="s">
        <v>16641</v>
      </c>
      <c r="C5851" s="161" t="s">
        <v>16559</v>
      </c>
      <c r="D5851" s="163">
        <v>1.31</v>
      </c>
    </row>
    <row r="5852" spans="1:4" ht="9" customHeight="1" x14ac:dyDescent="0.3">
      <c r="A5852" s="161" t="s">
        <v>16642</v>
      </c>
      <c r="B5852" s="162" t="s">
        <v>16643</v>
      </c>
      <c r="C5852" s="161" t="s">
        <v>16559</v>
      </c>
      <c r="D5852" s="163">
        <v>1.56</v>
      </c>
    </row>
    <row r="5853" spans="1:4" ht="9" customHeight="1" x14ac:dyDescent="0.3">
      <c r="A5853" s="161" t="s">
        <v>16644</v>
      </c>
      <c r="B5853" s="162" t="s">
        <v>16645</v>
      </c>
      <c r="C5853" s="161" t="s">
        <v>16559</v>
      </c>
      <c r="D5853" s="163">
        <v>1.25</v>
      </c>
    </row>
    <row r="5854" spans="1:4" ht="9" customHeight="1" x14ac:dyDescent="0.3">
      <c r="A5854" s="161" t="s">
        <v>16646</v>
      </c>
      <c r="B5854" s="162" t="s">
        <v>16647</v>
      </c>
      <c r="C5854" s="161" t="s">
        <v>16559</v>
      </c>
      <c r="D5854" s="163">
        <v>1.01</v>
      </c>
    </row>
    <row r="5855" spans="1:4" ht="9" customHeight="1" x14ac:dyDescent="0.3">
      <c r="A5855" s="161" t="s">
        <v>16648</v>
      </c>
      <c r="B5855" s="162" t="s">
        <v>16649</v>
      </c>
      <c r="C5855" s="161" t="s">
        <v>16559</v>
      </c>
      <c r="D5855" s="163">
        <v>2.59</v>
      </c>
    </row>
    <row r="5856" spans="1:4" ht="9" customHeight="1" x14ac:dyDescent="0.3">
      <c r="A5856" s="161" t="s">
        <v>16650</v>
      </c>
      <c r="B5856" s="162" t="s">
        <v>16651</v>
      </c>
      <c r="C5856" s="161" t="s">
        <v>16559</v>
      </c>
      <c r="D5856" s="163">
        <v>2.0699999999999998</v>
      </c>
    </row>
    <row r="5857" spans="1:4" ht="9" customHeight="1" x14ac:dyDescent="0.3">
      <c r="A5857" s="161" t="s">
        <v>16652</v>
      </c>
      <c r="B5857" s="162" t="s">
        <v>16653</v>
      </c>
      <c r="C5857" s="161" t="s">
        <v>16559</v>
      </c>
      <c r="D5857" s="163">
        <v>1.68</v>
      </c>
    </row>
    <row r="5858" spans="1:4" ht="9" customHeight="1" x14ac:dyDescent="0.3">
      <c r="A5858" s="161" t="s">
        <v>16654</v>
      </c>
      <c r="B5858" s="162" t="s">
        <v>16655</v>
      </c>
      <c r="C5858" s="161" t="s">
        <v>16559</v>
      </c>
      <c r="D5858" s="163">
        <v>1.98</v>
      </c>
    </row>
    <row r="5859" spans="1:4" ht="9" customHeight="1" x14ac:dyDescent="0.3">
      <c r="A5859" s="161" t="s">
        <v>16656</v>
      </c>
      <c r="B5859" s="162" t="s">
        <v>16657</v>
      </c>
      <c r="C5859" s="161" t="s">
        <v>16559</v>
      </c>
      <c r="D5859" s="163">
        <v>1.59</v>
      </c>
    </row>
    <row r="5860" spans="1:4" ht="9" customHeight="1" x14ac:dyDescent="0.3">
      <c r="A5860" s="161" t="s">
        <v>16658</v>
      </c>
      <c r="B5860" s="162" t="s">
        <v>16659</v>
      </c>
      <c r="C5860" s="161" t="s">
        <v>16559</v>
      </c>
      <c r="D5860" s="163">
        <v>1.29</v>
      </c>
    </row>
    <row r="5861" spans="1:4" ht="9" customHeight="1" x14ac:dyDescent="0.3">
      <c r="A5861" s="161" t="s">
        <v>16660</v>
      </c>
      <c r="B5861" s="162" t="s">
        <v>16661</v>
      </c>
      <c r="C5861" s="161" t="s">
        <v>16662</v>
      </c>
      <c r="D5861" s="163">
        <v>0.91</v>
      </c>
    </row>
    <row r="5862" spans="1:4" ht="9" customHeight="1" x14ac:dyDescent="0.3">
      <c r="A5862" s="161" t="s">
        <v>16663</v>
      </c>
      <c r="B5862" s="162" t="s">
        <v>16664</v>
      </c>
      <c r="C5862" s="161" t="s">
        <v>16662</v>
      </c>
      <c r="D5862" s="163">
        <v>0.27</v>
      </c>
    </row>
    <row r="5863" spans="1:4" ht="9" customHeight="1" x14ac:dyDescent="0.3">
      <c r="A5863" s="161" t="s">
        <v>16665</v>
      </c>
      <c r="B5863" s="162" t="s">
        <v>16666</v>
      </c>
      <c r="C5863" s="161" t="s">
        <v>16662</v>
      </c>
      <c r="D5863" s="163">
        <v>0.26</v>
      </c>
    </row>
    <row r="5864" spans="1:4" ht="9" customHeight="1" x14ac:dyDescent="0.3">
      <c r="A5864" s="161" t="s">
        <v>16667</v>
      </c>
      <c r="B5864" s="162" t="s">
        <v>16668</v>
      </c>
      <c r="C5864" s="161" t="s">
        <v>16662</v>
      </c>
      <c r="D5864" s="163">
        <v>0.56999999999999995</v>
      </c>
    </row>
    <row r="5865" spans="1:4" ht="9" customHeight="1" x14ac:dyDescent="0.3">
      <c r="A5865" s="161" t="s">
        <v>16669</v>
      </c>
      <c r="B5865" s="162" t="s">
        <v>16670</v>
      </c>
      <c r="C5865" s="161" t="s">
        <v>16662</v>
      </c>
      <c r="D5865" s="163">
        <v>0.25</v>
      </c>
    </row>
    <row r="5866" spans="1:4" ht="9" customHeight="1" x14ac:dyDescent="0.3">
      <c r="A5866" s="161" t="s">
        <v>16671</v>
      </c>
      <c r="B5866" s="162" t="s">
        <v>16672</v>
      </c>
      <c r="C5866" s="161" t="s">
        <v>16662</v>
      </c>
      <c r="D5866" s="163">
        <v>0.46</v>
      </c>
    </row>
    <row r="5867" spans="1:4" ht="9" customHeight="1" x14ac:dyDescent="0.3">
      <c r="A5867" s="161" t="s">
        <v>16673</v>
      </c>
      <c r="B5867" s="162" t="s">
        <v>16674</v>
      </c>
      <c r="C5867" s="161" t="s">
        <v>16662</v>
      </c>
      <c r="D5867" s="163">
        <v>0.41</v>
      </c>
    </row>
    <row r="5868" spans="1:4" ht="9" customHeight="1" x14ac:dyDescent="0.3">
      <c r="A5868" s="161" t="s">
        <v>16675</v>
      </c>
      <c r="B5868" s="162" t="s">
        <v>16676</v>
      </c>
      <c r="C5868" s="161" t="s">
        <v>16662</v>
      </c>
      <c r="D5868" s="163">
        <v>0.36</v>
      </c>
    </row>
    <row r="5869" spans="1:4" ht="9" customHeight="1" x14ac:dyDescent="0.3">
      <c r="A5869" s="161" t="s">
        <v>16677</v>
      </c>
      <c r="B5869" s="162" t="s">
        <v>16678</v>
      </c>
      <c r="C5869" s="161" t="s">
        <v>16662</v>
      </c>
      <c r="D5869" s="163">
        <v>1.29</v>
      </c>
    </row>
    <row r="5870" spans="1:4" ht="9" customHeight="1" x14ac:dyDescent="0.3">
      <c r="A5870" s="161" t="s">
        <v>16679</v>
      </c>
      <c r="B5870" s="162" t="s">
        <v>16680</v>
      </c>
      <c r="C5870" s="161" t="s">
        <v>16662</v>
      </c>
      <c r="D5870" s="163">
        <v>0.88</v>
      </c>
    </row>
    <row r="5871" spans="1:4" ht="9" customHeight="1" x14ac:dyDescent="0.3">
      <c r="A5871" s="161" t="s">
        <v>16681</v>
      </c>
      <c r="B5871" s="162" t="s">
        <v>16682</v>
      </c>
      <c r="C5871" s="161" t="s">
        <v>16662</v>
      </c>
      <c r="D5871" s="163">
        <v>0.26</v>
      </c>
    </row>
    <row r="5872" spans="1:4" ht="9" customHeight="1" x14ac:dyDescent="0.3">
      <c r="A5872" s="161" t="s">
        <v>16683</v>
      </c>
      <c r="B5872" s="162" t="s">
        <v>16684</v>
      </c>
      <c r="C5872" s="161" t="s">
        <v>16662</v>
      </c>
      <c r="D5872" s="163">
        <v>0.25</v>
      </c>
    </row>
    <row r="5873" spans="1:4" ht="9" customHeight="1" x14ac:dyDescent="0.3">
      <c r="A5873" s="161" t="s">
        <v>16685</v>
      </c>
      <c r="B5873" s="162" t="s">
        <v>16686</v>
      </c>
      <c r="C5873" s="161" t="s">
        <v>16662</v>
      </c>
      <c r="D5873" s="163">
        <v>0.55000000000000004</v>
      </c>
    </row>
    <row r="5874" spans="1:4" ht="9" customHeight="1" x14ac:dyDescent="0.3">
      <c r="A5874" s="161" t="s">
        <v>16687</v>
      </c>
      <c r="B5874" s="162" t="s">
        <v>16688</v>
      </c>
      <c r="C5874" s="161" t="s">
        <v>16662</v>
      </c>
      <c r="D5874" s="163">
        <v>0.24</v>
      </c>
    </row>
    <row r="5875" spans="1:4" ht="9" customHeight="1" x14ac:dyDescent="0.3">
      <c r="A5875" s="161" t="s">
        <v>16689</v>
      </c>
      <c r="B5875" s="162" t="s">
        <v>16690</v>
      </c>
      <c r="C5875" s="161" t="s">
        <v>16662</v>
      </c>
      <c r="D5875" s="163">
        <v>0.45</v>
      </c>
    </row>
    <row r="5876" spans="1:4" ht="9" customHeight="1" x14ac:dyDescent="0.3">
      <c r="A5876" s="161" t="s">
        <v>16691</v>
      </c>
      <c r="B5876" s="162" t="s">
        <v>16692</v>
      </c>
      <c r="C5876" s="161" t="s">
        <v>16662</v>
      </c>
      <c r="D5876" s="163">
        <v>0.4</v>
      </c>
    </row>
    <row r="5877" spans="1:4" ht="9" customHeight="1" x14ac:dyDescent="0.3">
      <c r="A5877" s="161" t="s">
        <v>16693</v>
      </c>
      <c r="B5877" s="162" t="s">
        <v>16694</v>
      </c>
      <c r="C5877" s="161" t="s">
        <v>16662</v>
      </c>
      <c r="D5877" s="163">
        <v>0.35</v>
      </c>
    </row>
    <row r="5878" spans="1:4" ht="9" customHeight="1" x14ac:dyDescent="0.3">
      <c r="A5878" s="161" t="s">
        <v>16695</v>
      </c>
      <c r="B5878" s="162" t="s">
        <v>16696</v>
      </c>
      <c r="C5878" s="161" t="s">
        <v>16662</v>
      </c>
      <c r="D5878" s="163">
        <v>1.26</v>
      </c>
    </row>
    <row r="5879" spans="1:4" ht="9" customHeight="1" x14ac:dyDescent="0.3">
      <c r="A5879" s="161" t="s">
        <v>16697</v>
      </c>
      <c r="B5879" s="162" t="s">
        <v>16698</v>
      </c>
      <c r="C5879" s="161" t="s">
        <v>16662</v>
      </c>
      <c r="D5879" s="163">
        <v>0.89</v>
      </c>
    </row>
    <row r="5880" spans="1:4" ht="9" customHeight="1" x14ac:dyDescent="0.3">
      <c r="A5880" s="161" t="s">
        <v>16699</v>
      </c>
      <c r="B5880" s="162" t="s">
        <v>16700</v>
      </c>
      <c r="C5880" s="161" t="s">
        <v>16662</v>
      </c>
      <c r="D5880" s="163">
        <v>0.27</v>
      </c>
    </row>
    <row r="5881" spans="1:4" ht="9" customHeight="1" x14ac:dyDescent="0.3">
      <c r="A5881" s="161" t="s">
        <v>16701</v>
      </c>
      <c r="B5881" s="162" t="s">
        <v>16702</v>
      </c>
      <c r="C5881" s="161" t="s">
        <v>16662</v>
      </c>
      <c r="D5881" s="163">
        <v>0.25</v>
      </c>
    </row>
    <row r="5882" spans="1:4" ht="9" customHeight="1" x14ac:dyDescent="0.3">
      <c r="A5882" s="161" t="s">
        <v>16703</v>
      </c>
      <c r="B5882" s="162" t="s">
        <v>16704</v>
      </c>
      <c r="C5882" s="161" t="s">
        <v>16662</v>
      </c>
      <c r="D5882" s="163">
        <v>0.56000000000000005</v>
      </c>
    </row>
    <row r="5883" spans="1:4" ht="9" customHeight="1" x14ac:dyDescent="0.3">
      <c r="A5883" s="161" t="s">
        <v>16705</v>
      </c>
      <c r="B5883" s="162" t="s">
        <v>16706</v>
      </c>
      <c r="C5883" s="161" t="s">
        <v>16662</v>
      </c>
      <c r="D5883" s="163">
        <v>0.25</v>
      </c>
    </row>
    <row r="5884" spans="1:4" ht="9" customHeight="1" x14ac:dyDescent="0.3">
      <c r="A5884" s="161" t="s">
        <v>16707</v>
      </c>
      <c r="B5884" s="162" t="s">
        <v>16708</v>
      </c>
      <c r="C5884" s="161" t="s">
        <v>16662</v>
      </c>
      <c r="D5884" s="163">
        <v>0.46</v>
      </c>
    </row>
    <row r="5885" spans="1:4" ht="9" customHeight="1" x14ac:dyDescent="0.3">
      <c r="A5885" s="161" t="s">
        <v>16709</v>
      </c>
      <c r="B5885" s="162" t="s">
        <v>16710</v>
      </c>
      <c r="C5885" s="161" t="s">
        <v>16662</v>
      </c>
      <c r="D5885" s="163">
        <v>0.4</v>
      </c>
    </row>
    <row r="5886" spans="1:4" ht="9" customHeight="1" x14ac:dyDescent="0.3">
      <c r="A5886" s="161" t="s">
        <v>16711</v>
      </c>
      <c r="B5886" s="162" t="s">
        <v>16712</v>
      </c>
      <c r="C5886" s="161" t="s">
        <v>16662</v>
      </c>
      <c r="D5886" s="163">
        <v>0.36</v>
      </c>
    </row>
    <row r="5887" spans="1:4" ht="9" customHeight="1" x14ac:dyDescent="0.3">
      <c r="A5887" s="161" t="s">
        <v>16713</v>
      </c>
      <c r="B5887" s="162" t="s">
        <v>16714</v>
      </c>
      <c r="C5887" s="161" t="s">
        <v>16662</v>
      </c>
      <c r="D5887" s="163">
        <v>1.27</v>
      </c>
    </row>
    <row r="5888" spans="1:4" ht="9" customHeight="1" x14ac:dyDescent="0.3">
      <c r="A5888" s="161" t="s">
        <v>16715</v>
      </c>
      <c r="B5888" s="162" t="s">
        <v>16716</v>
      </c>
      <c r="C5888" s="161" t="s">
        <v>16559</v>
      </c>
      <c r="D5888" s="163">
        <v>0.26</v>
      </c>
    </row>
    <row r="5889" spans="1:4" ht="9" customHeight="1" x14ac:dyDescent="0.3">
      <c r="A5889" s="161" t="s">
        <v>16717</v>
      </c>
      <c r="B5889" s="162" t="s">
        <v>16718</v>
      </c>
      <c r="C5889" s="161" t="s">
        <v>16559</v>
      </c>
      <c r="D5889" s="163">
        <v>0.23</v>
      </c>
    </row>
    <row r="5890" spans="1:4" ht="9" customHeight="1" x14ac:dyDescent="0.3">
      <c r="A5890" s="161" t="s">
        <v>16719</v>
      </c>
      <c r="B5890" s="162" t="s">
        <v>16720</v>
      </c>
      <c r="C5890" s="161" t="s">
        <v>16721</v>
      </c>
      <c r="D5890" s="163">
        <v>12.77</v>
      </c>
    </row>
    <row r="5891" spans="1:4" ht="9" customHeight="1" x14ac:dyDescent="0.3">
      <c r="A5891" s="161" t="s">
        <v>16722</v>
      </c>
      <c r="B5891" s="162" t="s">
        <v>16723</v>
      </c>
      <c r="C5891" s="161" t="s">
        <v>16721</v>
      </c>
      <c r="D5891" s="163">
        <v>10.220000000000001</v>
      </c>
    </row>
    <row r="5892" spans="1:4" ht="9" customHeight="1" x14ac:dyDescent="0.3">
      <c r="A5892" s="161" t="s">
        <v>16724</v>
      </c>
      <c r="B5892" s="162" t="s">
        <v>16725</v>
      </c>
      <c r="C5892" s="161" t="s">
        <v>16721</v>
      </c>
      <c r="D5892" s="163">
        <v>8.2899999999999991</v>
      </c>
    </row>
    <row r="5893" spans="1:4" ht="9" customHeight="1" x14ac:dyDescent="0.3">
      <c r="A5893" s="161" t="s">
        <v>16726</v>
      </c>
      <c r="B5893" s="162" t="s">
        <v>16727</v>
      </c>
      <c r="C5893" s="161" t="s">
        <v>16721</v>
      </c>
      <c r="D5893" s="163">
        <v>8.51</v>
      </c>
    </row>
    <row r="5894" spans="1:4" ht="9" customHeight="1" x14ac:dyDescent="0.3">
      <c r="A5894" s="161" t="s">
        <v>16728</v>
      </c>
      <c r="B5894" s="162" t="s">
        <v>16729</v>
      </c>
      <c r="C5894" s="161" t="s">
        <v>16721</v>
      </c>
      <c r="D5894" s="163">
        <v>6.81</v>
      </c>
    </row>
    <row r="5895" spans="1:4" ht="9" customHeight="1" x14ac:dyDescent="0.3">
      <c r="A5895" s="161" t="s">
        <v>16730</v>
      </c>
      <c r="B5895" s="162" t="s">
        <v>16731</v>
      </c>
      <c r="C5895" s="161" t="s">
        <v>16721</v>
      </c>
      <c r="D5895" s="163">
        <v>5.53</v>
      </c>
    </row>
    <row r="5896" spans="1:4" ht="18" customHeight="1" x14ac:dyDescent="0.3">
      <c r="A5896" s="161" t="s">
        <v>16732</v>
      </c>
      <c r="B5896" s="162" t="s">
        <v>16733</v>
      </c>
      <c r="C5896" s="161" t="s">
        <v>16662</v>
      </c>
      <c r="D5896" s="163">
        <v>0.91</v>
      </c>
    </row>
    <row r="5897" spans="1:4" ht="18" customHeight="1" x14ac:dyDescent="0.3">
      <c r="A5897" s="161" t="s">
        <v>16734</v>
      </c>
      <c r="B5897" s="162" t="s">
        <v>16735</v>
      </c>
      <c r="C5897" s="161" t="s">
        <v>16662</v>
      </c>
      <c r="D5897" s="163">
        <v>0.27</v>
      </c>
    </row>
    <row r="5898" spans="1:4" ht="18" customHeight="1" x14ac:dyDescent="0.3">
      <c r="A5898" s="161" t="s">
        <v>16736</v>
      </c>
      <c r="B5898" s="162" t="s">
        <v>16737</v>
      </c>
      <c r="C5898" s="161" t="s">
        <v>16662</v>
      </c>
      <c r="D5898" s="163">
        <v>0.26</v>
      </c>
    </row>
    <row r="5899" spans="1:4" ht="18" customHeight="1" x14ac:dyDescent="0.3">
      <c r="A5899" s="161" t="s">
        <v>16738</v>
      </c>
      <c r="B5899" s="162" t="s">
        <v>16739</v>
      </c>
      <c r="C5899" s="161" t="s">
        <v>16662</v>
      </c>
      <c r="D5899" s="163">
        <v>0.56999999999999995</v>
      </c>
    </row>
    <row r="5900" spans="1:4" ht="18" customHeight="1" x14ac:dyDescent="0.3">
      <c r="A5900" s="161" t="s">
        <v>16740</v>
      </c>
      <c r="B5900" s="162" t="s">
        <v>16741</v>
      </c>
      <c r="C5900" s="161" t="s">
        <v>16662</v>
      </c>
      <c r="D5900" s="163">
        <v>0.25</v>
      </c>
    </row>
    <row r="5901" spans="1:4" ht="18" customHeight="1" x14ac:dyDescent="0.3">
      <c r="A5901" s="161" t="s">
        <v>16742</v>
      </c>
      <c r="B5901" s="162" t="s">
        <v>16743</v>
      </c>
      <c r="C5901" s="161" t="s">
        <v>16662</v>
      </c>
      <c r="D5901" s="163">
        <v>0.47</v>
      </c>
    </row>
    <row r="5902" spans="1:4" ht="18" customHeight="1" x14ac:dyDescent="0.3">
      <c r="A5902" s="161" t="s">
        <v>16744</v>
      </c>
      <c r="B5902" s="162" t="s">
        <v>16745</v>
      </c>
      <c r="C5902" s="161" t="s">
        <v>16662</v>
      </c>
      <c r="D5902" s="163">
        <v>0.41</v>
      </c>
    </row>
    <row r="5903" spans="1:4" ht="18" customHeight="1" x14ac:dyDescent="0.3">
      <c r="A5903" s="161" t="s">
        <v>16746</v>
      </c>
      <c r="B5903" s="162" t="s">
        <v>16747</v>
      </c>
      <c r="C5903" s="161" t="s">
        <v>16662</v>
      </c>
      <c r="D5903" s="163">
        <v>0.37</v>
      </c>
    </row>
    <row r="5904" spans="1:4" ht="9" customHeight="1" x14ac:dyDescent="0.3">
      <c r="A5904" s="161" t="s">
        <v>16748</v>
      </c>
      <c r="B5904" s="162" t="s">
        <v>16749</v>
      </c>
      <c r="C5904" s="161" t="s">
        <v>16662</v>
      </c>
      <c r="D5904" s="163">
        <v>1.3</v>
      </c>
    </row>
    <row r="5905" spans="1:4" ht="9" customHeight="1" x14ac:dyDescent="0.3">
      <c r="A5905" s="161" t="s">
        <v>16750</v>
      </c>
      <c r="B5905" s="162" t="s">
        <v>16751</v>
      </c>
      <c r="C5905" s="161" t="s">
        <v>16662</v>
      </c>
      <c r="D5905" s="163">
        <v>0.9</v>
      </c>
    </row>
    <row r="5906" spans="1:4" ht="9" customHeight="1" x14ac:dyDescent="0.3">
      <c r="A5906" s="161" t="s">
        <v>16752</v>
      </c>
      <c r="B5906" s="162" t="s">
        <v>16753</v>
      </c>
      <c r="C5906" s="161" t="s">
        <v>16662</v>
      </c>
      <c r="D5906" s="163">
        <v>0.27</v>
      </c>
    </row>
    <row r="5907" spans="1:4" ht="9" customHeight="1" x14ac:dyDescent="0.3">
      <c r="A5907" s="161" t="s">
        <v>16754</v>
      </c>
      <c r="B5907" s="162" t="s">
        <v>16755</v>
      </c>
      <c r="C5907" s="161" t="s">
        <v>16662</v>
      </c>
      <c r="D5907" s="163">
        <v>0.25</v>
      </c>
    </row>
    <row r="5908" spans="1:4" ht="9" customHeight="1" x14ac:dyDescent="0.3">
      <c r="A5908" s="161" t="s">
        <v>16756</v>
      </c>
      <c r="B5908" s="162" t="s">
        <v>16757</v>
      </c>
      <c r="C5908" s="161" t="s">
        <v>16662</v>
      </c>
      <c r="D5908" s="163">
        <v>0.56000000000000005</v>
      </c>
    </row>
    <row r="5909" spans="1:4" ht="9" customHeight="1" x14ac:dyDescent="0.3">
      <c r="A5909" s="161" t="s">
        <v>16758</v>
      </c>
      <c r="B5909" s="162" t="s">
        <v>16759</v>
      </c>
      <c r="C5909" s="161" t="s">
        <v>16662</v>
      </c>
      <c r="D5909" s="163">
        <v>0.25</v>
      </c>
    </row>
    <row r="5910" spans="1:4" ht="9" customHeight="1" x14ac:dyDescent="0.3">
      <c r="A5910" s="161" t="s">
        <v>16760</v>
      </c>
      <c r="B5910" s="162" t="s">
        <v>16761</v>
      </c>
      <c r="C5910" s="161" t="s">
        <v>16662</v>
      </c>
      <c r="D5910" s="163">
        <v>0.46</v>
      </c>
    </row>
    <row r="5911" spans="1:4" ht="9" customHeight="1" x14ac:dyDescent="0.3">
      <c r="A5911" s="161" t="s">
        <v>16762</v>
      </c>
      <c r="B5911" s="162" t="s">
        <v>16763</v>
      </c>
      <c r="C5911" s="161" t="s">
        <v>16662</v>
      </c>
      <c r="D5911" s="163">
        <v>0.4</v>
      </c>
    </row>
    <row r="5912" spans="1:4" ht="9" customHeight="1" x14ac:dyDescent="0.3">
      <c r="A5912" s="161" t="s">
        <v>16764</v>
      </c>
      <c r="B5912" s="162" t="s">
        <v>16765</v>
      </c>
      <c r="C5912" s="161" t="s">
        <v>16662</v>
      </c>
      <c r="D5912" s="163">
        <v>0.36</v>
      </c>
    </row>
    <row r="5913" spans="1:4" ht="9" customHeight="1" x14ac:dyDescent="0.3">
      <c r="A5913" s="161" t="s">
        <v>16766</v>
      </c>
      <c r="B5913" s="162" t="s">
        <v>16767</v>
      </c>
      <c r="C5913" s="161" t="s">
        <v>16662</v>
      </c>
      <c r="D5913" s="163">
        <v>1.28</v>
      </c>
    </row>
    <row r="5914" spans="1:4" ht="9" customHeight="1" x14ac:dyDescent="0.3">
      <c r="A5914" s="161" t="s">
        <v>16768</v>
      </c>
      <c r="B5914" s="162" t="s">
        <v>16769</v>
      </c>
      <c r="C5914" s="161" t="s">
        <v>16559</v>
      </c>
      <c r="D5914" s="163">
        <v>1.1299999999999999</v>
      </c>
    </row>
    <row r="5915" spans="1:4" ht="9" customHeight="1" x14ac:dyDescent="0.3">
      <c r="A5915" s="161" t="s">
        <v>16770</v>
      </c>
      <c r="B5915" s="162" t="s">
        <v>16771</v>
      </c>
      <c r="C5915" s="161" t="s">
        <v>16559</v>
      </c>
      <c r="D5915" s="163">
        <v>0.91</v>
      </c>
    </row>
    <row r="5916" spans="1:4" ht="9" customHeight="1" x14ac:dyDescent="0.3">
      <c r="A5916" s="161" t="s">
        <v>16772</v>
      </c>
      <c r="B5916" s="162" t="s">
        <v>16773</v>
      </c>
      <c r="C5916" s="161" t="s">
        <v>16559</v>
      </c>
      <c r="D5916" s="163">
        <v>0.74</v>
      </c>
    </row>
    <row r="5917" spans="1:4" ht="9" customHeight="1" x14ac:dyDescent="0.3">
      <c r="A5917" s="161" t="s">
        <v>16774</v>
      </c>
      <c r="B5917" s="162" t="s">
        <v>16775</v>
      </c>
      <c r="C5917" s="161" t="s">
        <v>16559</v>
      </c>
      <c r="D5917" s="163">
        <v>0.9</v>
      </c>
    </row>
    <row r="5918" spans="1:4" ht="9" customHeight="1" x14ac:dyDescent="0.3">
      <c r="A5918" s="161" t="s">
        <v>16776</v>
      </c>
      <c r="B5918" s="162" t="s">
        <v>16777</v>
      </c>
      <c r="C5918" s="161" t="s">
        <v>16559</v>
      </c>
      <c r="D5918" s="163">
        <v>0.72</v>
      </c>
    </row>
    <row r="5919" spans="1:4" ht="9" customHeight="1" x14ac:dyDescent="0.3">
      <c r="A5919" s="161" t="s">
        <v>16778</v>
      </c>
      <c r="B5919" s="162" t="s">
        <v>16779</v>
      </c>
      <c r="C5919" s="161" t="s">
        <v>16559</v>
      </c>
      <c r="D5919" s="163">
        <v>0.57999999999999996</v>
      </c>
    </row>
    <row r="5920" spans="1:4" ht="9" customHeight="1" x14ac:dyDescent="0.3">
      <c r="A5920" s="161" t="s">
        <v>16780</v>
      </c>
      <c r="B5920" s="162" t="s">
        <v>16781</v>
      </c>
      <c r="C5920" s="161" t="s">
        <v>16559</v>
      </c>
      <c r="D5920" s="163">
        <v>1.04</v>
      </c>
    </row>
    <row r="5921" spans="1:4" ht="9" customHeight="1" x14ac:dyDescent="0.3">
      <c r="A5921" s="161" t="s">
        <v>16782</v>
      </c>
      <c r="B5921" s="162" t="s">
        <v>16783</v>
      </c>
      <c r="C5921" s="161" t="s">
        <v>16559</v>
      </c>
      <c r="D5921" s="163">
        <v>0.83</v>
      </c>
    </row>
    <row r="5922" spans="1:4" ht="9" customHeight="1" x14ac:dyDescent="0.3">
      <c r="A5922" s="161" t="s">
        <v>16784</v>
      </c>
      <c r="B5922" s="162" t="s">
        <v>16785</v>
      </c>
      <c r="C5922" s="161" t="s">
        <v>16559</v>
      </c>
      <c r="D5922" s="163">
        <v>0.67</v>
      </c>
    </row>
    <row r="5923" spans="1:4" ht="9" customHeight="1" x14ac:dyDescent="0.3">
      <c r="A5923" s="161" t="s">
        <v>16786</v>
      </c>
      <c r="B5923" s="162" t="s">
        <v>16787</v>
      </c>
      <c r="C5923" s="161" t="s">
        <v>16559</v>
      </c>
      <c r="D5923" s="163">
        <v>1.74</v>
      </c>
    </row>
    <row r="5924" spans="1:4" ht="9" customHeight="1" x14ac:dyDescent="0.3">
      <c r="A5924" s="161" t="s">
        <v>16788</v>
      </c>
      <c r="B5924" s="162" t="s">
        <v>16789</v>
      </c>
      <c r="C5924" s="161" t="s">
        <v>16559</v>
      </c>
      <c r="D5924" s="163">
        <v>1.4</v>
      </c>
    </row>
    <row r="5925" spans="1:4" ht="9" customHeight="1" x14ac:dyDescent="0.3">
      <c r="A5925" s="161" t="s">
        <v>16790</v>
      </c>
      <c r="B5925" s="162" t="s">
        <v>16791</v>
      </c>
      <c r="C5925" s="161" t="s">
        <v>16559</v>
      </c>
      <c r="D5925" s="163">
        <v>1.1299999999999999</v>
      </c>
    </row>
    <row r="5926" spans="1:4" ht="9" customHeight="1" x14ac:dyDescent="0.3">
      <c r="A5926" s="161" t="s">
        <v>16792</v>
      </c>
      <c r="B5926" s="162" t="s">
        <v>16793</v>
      </c>
      <c r="C5926" s="161" t="s">
        <v>16559</v>
      </c>
      <c r="D5926" s="163">
        <v>0.23</v>
      </c>
    </row>
    <row r="5927" spans="1:4" ht="9" customHeight="1" x14ac:dyDescent="0.3">
      <c r="A5927" s="161" t="s">
        <v>16794</v>
      </c>
      <c r="B5927" s="162" t="s">
        <v>16795</v>
      </c>
      <c r="C5927" s="161" t="s">
        <v>16559</v>
      </c>
      <c r="D5927" s="163">
        <v>0.27</v>
      </c>
    </row>
    <row r="5928" spans="1:4" ht="9" customHeight="1" x14ac:dyDescent="0.3">
      <c r="A5928" s="161" t="s">
        <v>16796</v>
      </c>
      <c r="B5928" s="162" t="s">
        <v>16797</v>
      </c>
      <c r="C5928" s="161" t="s">
        <v>16559</v>
      </c>
      <c r="D5928" s="163">
        <v>0.24</v>
      </c>
    </row>
    <row r="5929" spans="1:4" ht="9" customHeight="1" x14ac:dyDescent="0.3">
      <c r="A5929" s="161" t="s">
        <v>16798</v>
      </c>
      <c r="B5929" s="162" t="s">
        <v>16799</v>
      </c>
      <c r="C5929" s="161" t="s">
        <v>16559</v>
      </c>
      <c r="D5929" s="163">
        <v>1.55</v>
      </c>
    </row>
    <row r="5930" spans="1:4" ht="9" customHeight="1" x14ac:dyDescent="0.3">
      <c r="A5930" s="161" t="s">
        <v>16800</v>
      </c>
      <c r="B5930" s="162" t="s">
        <v>16801</v>
      </c>
      <c r="C5930" s="161" t="s">
        <v>16559</v>
      </c>
      <c r="D5930" s="163">
        <v>3.45</v>
      </c>
    </row>
    <row r="5931" spans="1:4" ht="9" customHeight="1" x14ac:dyDescent="0.3">
      <c r="A5931" s="161" t="s">
        <v>16802</v>
      </c>
      <c r="B5931" s="162" t="s">
        <v>16803</v>
      </c>
      <c r="C5931" s="161" t="s">
        <v>16559</v>
      </c>
      <c r="D5931" s="163">
        <v>0.23</v>
      </c>
    </row>
    <row r="5932" spans="1:4" ht="9" customHeight="1" x14ac:dyDescent="0.3">
      <c r="A5932" s="161" t="s">
        <v>16804</v>
      </c>
      <c r="B5932" s="162" t="s">
        <v>16805</v>
      </c>
      <c r="C5932" s="161" t="s">
        <v>16559</v>
      </c>
      <c r="D5932" s="163">
        <v>0.27</v>
      </c>
    </row>
    <row r="5933" spans="1:4" ht="9" customHeight="1" x14ac:dyDescent="0.3">
      <c r="A5933" s="161" t="s">
        <v>16806</v>
      </c>
      <c r="B5933" s="162" t="s">
        <v>16807</v>
      </c>
      <c r="C5933" s="161" t="s">
        <v>16559</v>
      </c>
      <c r="D5933" s="163">
        <v>5.73</v>
      </c>
    </row>
    <row r="5934" spans="1:4" ht="18" customHeight="1" x14ac:dyDescent="0.3">
      <c r="A5934" s="161" t="s">
        <v>16808</v>
      </c>
      <c r="B5934" s="162" t="s">
        <v>16809</v>
      </c>
      <c r="C5934" s="161" t="s">
        <v>16559</v>
      </c>
      <c r="D5934" s="163">
        <v>13.73</v>
      </c>
    </row>
    <row r="5935" spans="1:4" ht="18" customHeight="1" x14ac:dyDescent="0.3">
      <c r="A5935" s="161" t="s">
        <v>16810</v>
      </c>
      <c r="B5935" s="162" t="s">
        <v>16811</v>
      </c>
      <c r="C5935" s="161" t="s">
        <v>16559</v>
      </c>
      <c r="D5935" s="163">
        <v>0.61</v>
      </c>
    </row>
    <row r="5936" spans="1:4" ht="18" customHeight="1" x14ac:dyDescent="0.3">
      <c r="A5936" s="161" t="s">
        <v>16812</v>
      </c>
      <c r="B5936" s="162" t="s">
        <v>16813</v>
      </c>
      <c r="C5936" s="161" t="s">
        <v>16559</v>
      </c>
      <c r="D5936" s="163">
        <v>0.44</v>
      </c>
    </row>
    <row r="5937" spans="1:4" ht="18" customHeight="1" x14ac:dyDescent="0.3">
      <c r="A5937" s="161" t="s">
        <v>16814</v>
      </c>
      <c r="B5937" s="162" t="s">
        <v>16815</v>
      </c>
      <c r="C5937" s="161" t="s">
        <v>16559</v>
      </c>
      <c r="D5937" s="163">
        <v>0.64</v>
      </c>
    </row>
    <row r="5938" spans="1:4" ht="18" customHeight="1" x14ac:dyDescent="0.3">
      <c r="A5938" s="161" t="s">
        <v>16816</v>
      </c>
      <c r="B5938" s="162" t="s">
        <v>16817</v>
      </c>
      <c r="C5938" s="161" t="s">
        <v>16559</v>
      </c>
      <c r="D5938" s="163">
        <v>0.42</v>
      </c>
    </row>
    <row r="5939" spans="1:4" ht="18" customHeight="1" x14ac:dyDescent="0.3">
      <c r="A5939" s="161" t="s">
        <v>16818</v>
      </c>
      <c r="B5939" s="162" t="s">
        <v>16819</v>
      </c>
      <c r="C5939" s="161" t="s">
        <v>16559</v>
      </c>
      <c r="D5939" s="163">
        <v>3.94</v>
      </c>
    </row>
    <row r="5940" spans="1:4" ht="18" customHeight="1" x14ac:dyDescent="0.3">
      <c r="A5940" s="161" t="s">
        <v>16820</v>
      </c>
      <c r="B5940" s="162" t="s">
        <v>16821</v>
      </c>
      <c r="C5940" s="161" t="s">
        <v>16559</v>
      </c>
      <c r="D5940" s="163">
        <v>4.9400000000000004</v>
      </c>
    </row>
    <row r="5941" spans="1:4" ht="18" customHeight="1" x14ac:dyDescent="0.3">
      <c r="A5941" s="161" t="s">
        <v>16822</v>
      </c>
      <c r="B5941" s="162" t="s">
        <v>16823</v>
      </c>
      <c r="C5941" s="161" t="s">
        <v>16559</v>
      </c>
      <c r="D5941" s="163">
        <v>3.42</v>
      </c>
    </row>
    <row r="5942" spans="1:4" ht="18" customHeight="1" x14ac:dyDescent="0.3">
      <c r="A5942" s="161" t="s">
        <v>16824</v>
      </c>
      <c r="B5942" s="162" t="s">
        <v>16825</v>
      </c>
      <c r="C5942" s="161" t="s">
        <v>16559</v>
      </c>
      <c r="D5942" s="163">
        <v>2.7</v>
      </c>
    </row>
    <row r="5943" spans="1:4" ht="9" customHeight="1" x14ac:dyDescent="0.3">
      <c r="A5943" s="161" t="s">
        <v>16826</v>
      </c>
      <c r="B5943" s="162" t="s">
        <v>16827</v>
      </c>
      <c r="C5943" s="161" t="s">
        <v>16559</v>
      </c>
      <c r="D5943" s="163">
        <v>2.16</v>
      </c>
    </row>
    <row r="5944" spans="1:4" ht="9" customHeight="1" x14ac:dyDescent="0.3">
      <c r="A5944" s="161" t="s">
        <v>16828</v>
      </c>
      <c r="B5944" s="162" t="s">
        <v>16829</v>
      </c>
      <c r="C5944" s="161" t="s">
        <v>16559</v>
      </c>
      <c r="D5944" s="163">
        <v>1.75</v>
      </c>
    </row>
    <row r="5945" spans="1:4" ht="18" customHeight="1" x14ac:dyDescent="0.3">
      <c r="A5945" s="161" t="s">
        <v>16830</v>
      </c>
      <c r="B5945" s="162" t="s">
        <v>16831</v>
      </c>
      <c r="C5945" s="161" t="s">
        <v>16662</v>
      </c>
      <c r="D5945" s="163">
        <v>0.76</v>
      </c>
    </row>
    <row r="5946" spans="1:4" ht="18" customHeight="1" x14ac:dyDescent="0.3">
      <c r="A5946" s="161" t="s">
        <v>16832</v>
      </c>
      <c r="B5946" s="162" t="s">
        <v>16833</v>
      </c>
      <c r="C5946" s="161" t="s">
        <v>16662</v>
      </c>
      <c r="D5946" s="163">
        <v>0.56000000000000005</v>
      </c>
    </row>
    <row r="5947" spans="1:4" ht="18" customHeight="1" x14ac:dyDescent="0.3">
      <c r="A5947" s="161" t="s">
        <v>16834</v>
      </c>
      <c r="B5947" s="162" t="s">
        <v>16835</v>
      </c>
      <c r="C5947" s="161" t="s">
        <v>16662</v>
      </c>
      <c r="D5947" s="163">
        <v>2.29</v>
      </c>
    </row>
    <row r="5948" spans="1:4" ht="18" customHeight="1" x14ac:dyDescent="0.3">
      <c r="A5948" s="161" t="s">
        <v>16836</v>
      </c>
      <c r="B5948" s="162" t="s">
        <v>16837</v>
      </c>
      <c r="C5948" s="161" t="s">
        <v>16662</v>
      </c>
      <c r="D5948" s="163">
        <v>2.29</v>
      </c>
    </row>
    <row r="5949" spans="1:4" ht="18" customHeight="1" x14ac:dyDescent="0.3">
      <c r="A5949" s="161" t="s">
        <v>16838</v>
      </c>
      <c r="B5949" s="162" t="s">
        <v>16839</v>
      </c>
      <c r="C5949" s="161" t="s">
        <v>16662</v>
      </c>
      <c r="D5949" s="163">
        <v>1.36</v>
      </c>
    </row>
    <row r="5950" spans="1:4" ht="9" customHeight="1" x14ac:dyDescent="0.3">
      <c r="A5950" s="161" t="s">
        <v>16840</v>
      </c>
      <c r="B5950" s="162" t="s">
        <v>16841</v>
      </c>
      <c r="C5950" s="161" t="s">
        <v>16662</v>
      </c>
      <c r="D5950" s="163">
        <v>6.72</v>
      </c>
    </row>
    <row r="5951" spans="1:4" ht="9" customHeight="1" x14ac:dyDescent="0.3">
      <c r="A5951" s="161" t="s">
        <v>16842</v>
      </c>
      <c r="B5951" s="162" t="s">
        <v>16843</v>
      </c>
      <c r="C5951" s="161" t="s">
        <v>16662</v>
      </c>
      <c r="D5951" s="163">
        <v>6.72</v>
      </c>
    </row>
    <row r="5952" spans="1:4" ht="9" customHeight="1" x14ac:dyDescent="0.3">
      <c r="A5952" s="161" t="s">
        <v>16844</v>
      </c>
      <c r="B5952" s="162" t="s">
        <v>16845</v>
      </c>
      <c r="C5952" s="161" t="s">
        <v>16559</v>
      </c>
      <c r="D5952" s="163">
        <v>1.19</v>
      </c>
    </row>
    <row r="5953" spans="1:4" ht="9" customHeight="1" x14ac:dyDescent="0.3">
      <c r="A5953" s="161" t="s">
        <v>16846</v>
      </c>
      <c r="B5953" s="162" t="s">
        <v>16847</v>
      </c>
      <c r="C5953" s="161" t="s">
        <v>16559</v>
      </c>
      <c r="D5953" s="163">
        <v>0.95</v>
      </c>
    </row>
    <row r="5954" spans="1:4" ht="9" customHeight="1" x14ac:dyDescent="0.3">
      <c r="A5954" s="161" t="s">
        <v>16848</v>
      </c>
      <c r="B5954" s="162" t="s">
        <v>16849</v>
      </c>
      <c r="C5954" s="161" t="s">
        <v>16559</v>
      </c>
      <c r="D5954" s="163">
        <v>0.77</v>
      </c>
    </row>
    <row r="5955" spans="1:4" ht="9" customHeight="1" x14ac:dyDescent="0.3">
      <c r="A5955" s="161" t="s">
        <v>16850</v>
      </c>
      <c r="B5955" s="162" t="s">
        <v>16851</v>
      </c>
      <c r="C5955" s="161" t="s">
        <v>16559</v>
      </c>
      <c r="D5955" s="163">
        <v>1.75</v>
      </c>
    </row>
    <row r="5956" spans="1:4" ht="9" customHeight="1" x14ac:dyDescent="0.3">
      <c r="A5956" s="161" t="s">
        <v>16852</v>
      </c>
      <c r="B5956" s="162" t="s">
        <v>16853</v>
      </c>
      <c r="C5956" s="161" t="s">
        <v>16559</v>
      </c>
      <c r="D5956" s="163">
        <v>1.4</v>
      </c>
    </row>
    <row r="5957" spans="1:4" ht="9" customHeight="1" x14ac:dyDescent="0.3">
      <c r="A5957" s="161" t="s">
        <v>16854</v>
      </c>
      <c r="B5957" s="162" t="s">
        <v>16855</v>
      </c>
      <c r="C5957" s="161" t="s">
        <v>16559</v>
      </c>
      <c r="D5957" s="163">
        <v>1.1299999999999999</v>
      </c>
    </row>
    <row r="5958" spans="1:4" ht="9" customHeight="1" x14ac:dyDescent="0.3">
      <c r="A5958" s="161" t="s">
        <v>16856</v>
      </c>
      <c r="B5958" s="162" t="s">
        <v>16857</v>
      </c>
      <c r="C5958" s="161" t="s">
        <v>16559</v>
      </c>
      <c r="D5958" s="163">
        <v>1.89</v>
      </c>
    </row>
    <row r="5959" spans="1:4" ht="9" customHeight="1" x14ac:dyDescent="0.3">
      <c r="A5959" s="161" t="s">
        <v>16858</v>
      </c>
      <c r="B5959" s="162" t="s">
        <v>16859</v>
      </c>
      <c r="C5959" s="161" t="s">
        <v>16559</v>
      </c>
      <c r="D5959" s="163">
        <v>1.51</v>
      </c>
    </row>
    <row r="5960" spans="1:4" ht="9" customHeight="1" x14ac:dyDescent="0.3">
      <c r="A5960" s="161" t="s">
        <v>16860</v>
      </c>
      <c r="B5960" s="162" t="s">
        <v>16861</v>
      </c>
      <c r="C5960" s="161" t="s">
        <v>16559</v>
      </c>
      <c r="D5960" s="163">
        <v>1.22</v>
      </c>
    </row>
    <row r="5961" spans="1:4" ht="9" customHeight="1" x14ac:dyDescent="0.3">
      <c r="A5961" s="161" t="s">
        <v>16862</v>
      </c>
      <c r="B5961" s="162" t="s">
        <v>16863</v>
      </c>
      <c r="C5961" s="161" t="s">
        <v>16662</v>
      </c>
      <c r="D5961" s="163">
        <v>2.6</v>
      </c>
    </row>
    <row r="5962" spans="1:4" ht="9" customHeight="1" x14ac:dyDescent="0.3">
      <c r="A5962" s="161" t="s">
        <v>16864</v>
      </c>
      <c r="B5962" s="162" t="s">
        <v>16865</v>
      </c>
      <c r="C5962" s="161" t="s">
        <v>16662</v>
      </c>
      <c r="D5962" s="163">
        <v>0.77</v>
      </c>
    </row>
    <row r="5963" spans="1:4" ht="9" customHeight="1" x14ac:dyDescent="0.3">
      <c r="A5963" s="161" t="s">
        <v>16866</v>
      </c>
      <c r="B5963" s="162" t="s">
        <v>16867</v>
      </c>
      <c r="C5963" s="161" t="s">
        <v>16662</v>
      </c>
      <c r="D5963" s="163">
        <v>0.73</v>
      </c>
    </row>
    <row r="5964" spans="1:4" ht="9" customHeight="1" x14ac:dyDescent="0.3">
      <c r="A5964" s="161" t="s">
        <v>16868</v>
      </c>
      <c r="B5964" s="162" t="s">
        <v>16869</v>
      </c>
      <c r="C5964" s="161" t="s">
        <v>16662</v>
      </c>
      <c r="D5964" s="163">
        <v>1.62</v>
      </c>
    </row>
    <row r="5965" spans="1:4" ht="9" customHeight="1" x14ac:dyDescent="0.3">
      <c r="A5965" s="161" t="s">
        <v>16870</v>
      </c>
      <c r="B5965" s="162" t="s">
        <v>16871</v>
      </c>
      <c r="C5965" s="161" t="s">
        <v>16662</v>
      </c>
      <c r="D5965" s="163">
        <v>0.72</v>
      </c>
    </row>
    <row r="5966" spans="1:4" ht="9" customHeight="1" x14ac:dyDescent="0.3">
      <c r="A5966" s="161" t="s">
        <v>16872</v>
      </c>
      <c r="B5966" s="162" t="s">
        <v>16873</v>
      </c>
      <c r="C5966" s="161" t="s">
        <v>16662</v>
      </c>
      <c r="D5966" s="163">
        <v>1.33</v>
      </c>
    </row>
    <row r="5967" spans="1:4" ht="9" customHeight="1" x14ac:dyDescent="0.3">
      <c r="A5967" s="161" t="s">
        <v>16874</v>
      </c>
      <c r="B5967" s="162" t="s">
        <v>16875</v>
      </c>
      <c r="C5967" s="161" t="s">
        <v>16662</v>
      </c>
      <c r="D5967" s="163">
        <v>1.17</v>
      </c>
    </row>
    <row r="5968" spans="1:4" ht="9" customHeight="1" x14ac:dyDescent="0.3">
      <c r="A5968" s="161" t="s">
        <v>16876</v>
      </c>
      <c r="B5968" s="162" t="s">
        <v>16877</v>
      </c>
      <c r="C5968" s="161" t="s">
        <v>16662</v>
      </c>
      <c r="D5968" s="163">
        <v>1.04</v>
      </c>
    </row>
    <row r="5969" spans="1:4" ht="9" customHeight="1" x14ac:dyDescent="0.3">
      <c r="A5969" s="161" t="s">
        <v>16878</v>
      </c>
      <c r="B5969" s="162" t="s">
        <v>16879</v>
      </c>
      <c r="C5969" s="161" t="s">
        <v>16662</v>
      </c>
      <c r="D5969" s="163">
        <v>3.7</v>
      </c>
    </row>
    <row r="5970" spans="1:4" ht="9" customHeight="1" x14ac:dyDescent="0.3">
      <c r="A5970" s="161" t="s">
        <v>16880</v>
      </c>
      <c r="B5970" s="162" t="s">
        <v>16881</v>
      </c>
      <c r="C5970" s="161" t="s">
        <v>16559</v>
      </c>
      <c r="D5970" s="163">
        <v>1.44</v>
      </c>
    </row>
    <row r="5971" spans="1:4" ht="9" customHeight="1" x14ac:dyDescent="0.3">
      <c r="A5971" s="161" t="s">
        <v>16882</v>
      </c>
      <c r="B5971" s="162" t="s">
        <v>16883</v>
      </c>
      <c r="C5971" s="161" t="s">
        <v>16559</v>
      </c>
      <c r="D5971" s="163">
        <v>1.1100000000000001</v>
      </c>
    </row>
    <row r="5972" spans="1:4" ht="9" customHeight="1" x14ac:dyDescent="0.3">
      <c r="A5972" s="161" t="s">
        <v>16884</v>
      </c>
      <c r="B5972" s="162" t="s">
        <v>16885</v>
      </c>
      <c r="C5972" s="161" t="s">
        <v>16559</v>
      </c>
      <c r="D5972" s="163">
        <v>0.8</v>
      </c>
    </row>
    <row r="5973" spans="1:4" ht="9" customHeight="1" x14ac:dyDescent="0.3">
      <c r="A5973" s="161" t="s">
        <v>16886</v>
      </c>
      <c r="B5973" s="162" t="s">
        <v>16887</v>
      </c>
      <c r="C5973" s="161" t="s">
        <v>16559</v>
      </c>
      <c r="D5973" s="163">
        <v>0.6</v>
      </c>
    </row>
    <row r="5974" spans="1:4" ht="9" customHeight="1" x14ac:dyDescent="0.3">
      <c r="A5974" s="161" t="s">
        <v>16888</v>
      </c>
      <c r="B5974" s="162" t="s">
        <v>16889</v>
      </c>
      <c r="C5974" s="161" t="s">
        <v>16559</v>
      </c>
      <c r="D5974" s="163">
        <v>1.1299999999999999</v>
      </c>
    </row>
    <row r="5975" spans="1:4" ht="9" customHeight="1" x14ac:dyDescent="0.3">
      <c r="A5975" s="161" t="s">
        <v>16890</v>
      </c>
      <c r="B5975" s="162" t="s">
        <v>16891</v>
      </c>
      <c r="C5975" s="161" t="s">
        <v>16559</v>
      </c>
      <c r="D5975" s="163">
        <v>0.87</v>
      </c>
    </row>
    <row r="5976" spans="1:4" ht="9" customHeight="1" x14ac:dyDescent="0.3">
      <c r="A5976" s="161" t="s">
        <v>16892</v>
      </c>
      <c r="B5976" s="162" t="s">
        <v>16893</v>
      </c>
      <c r="C5976" s="161" t="s">
        <v>16559</v>
      </c>
      <c r="D5976" s="163">
        <v>0.63</v>
      </c>
    </row>
    <row r="5977" spans="1:4" ht="9" customHeight="1" x14ac:dyDescent="0.3">
      <c r="A5977" s="161" t="s">
        <v>16894</v>
      </c>
      <c r="B5977" s="162" t="s">
        <v>16895</v>
      </c>
      <c r="C5977" s="161" t="s">
        <v>16559</v>
      </c>
      <c r="D5977" s="163">
        <v>0.47</v>
      </c>
    </row>
    <row r="5978" spans="1:4" ht="9" customHeight="1" x14ac:dyDescent="0.3">
      <c r="A5978" s="161" t="s">
        <v>16896</v>
      </c>
      <c r="B5978" s="162" t="s">
        <v>16897</v>
      </c>
      <c r="C5978" s="161" t="s">
        <v>16559</v>
      </c>
      <c r="D5978" s="163">
        <v>0.96</v>
      </c>
    </row>
    <row r="5979" spans="1:4" ht="9" customHeight="1" x14ac:dyDescent="0.3">
      <c r="A5979" s="161" t="s">
        <v>16898</v>
      </c>
      <c r="B5979" s="162" t="s">
        <v>16899</v>
      </c>
      <c r="C5979" s="161" t="s">
        <v>16559</v>
      </c>
      <c r="D5979" s="163">
        <v>0.73</v>
      </c>
    </row>
    <row r="5980" spans="1:4" ht="9" customHeight="1" x14ac:dyDescent="0.3">
      <c r="A5980" s="161" t="s">
        <v>16900</v>
      </c>
      <c r="B5980" s="162" t="s">
        <v>16901</v>
      </c>
      <c r="C5980" s="161" t="s">
        <v>16559</v>
      </c>
      <c r="D5980" s="163">
        <v>0.53</v>
      </c>
    </row>
    <row r="5981" spans="1:4" ht="9" customHeight="1" x14ac:dyDescent="0.3">
      <c r="A5981" s="161" t="s">
        <v>16902</v>
      </c>
      <c r="B5981" s="162" t="s">
        <v>16903</v>
      </c>
      <c r="C5981" s="161" t="s">
        <v>16559</v>
      </c>
      <c r="D5981" s="163">
        <v>0.4</v>
      </c>
    </row>
    <row r="5982" spans="1:4" ht="9" customHeight="1" x14ac:dyDescent="0.3">
      <c r="A5982" s="161" t="s">
        <v>16904</v>
      </c>
      <c r="B5982" s="162" t="s">
        <v>16905</v>
      </c>
      <c r="C5982" s="161" t="s">
        <v>16559</v>
      </c>
      <c r="D5982" s="163">
        <v>1.07</v>
      </c>
    </row>
    <row r="5983" spans="1:4" ht="9" customHeight="1" x14ac:dyDescent="0.3">
      <c r="A5983" s="161" t="s">
        <v>16906</v>
      </c>
      <c r="B5983" s="162" t="s">
        <v>16907</v>
      </c>
      <c r="C5983" s="161" t="s">
        <v>16559</v>
      </c>
      <c r="D5983" s="163">
        <v>0.82</v>
      </c>
    </row>
    <row r="5984" spans="1:4" ht="9" customHeight="1" x14ac:dyDescent="0.3">
      <c r="A5984" s="161" t="s">
        <v>16908</v>
      </c>
      <c r="B5984" s="162" t="s">
        <v>16909</v>
      </c>
      <c r="C5984" s="161" t="s">
        <v>16559</v>
      </c>
      <c r="D5984" s="163">
        <v>0.59</v>
      </c>
    </row>
    <row r="5985" spans="1:4" ht="9" customHeight="1" x14ac:dyDescent="0.3">
      <c r="A5985" s="161" t="s">
        <v>16910</v>
      </c>
      <c r="B5985" s="162" t="s">
        <v>16911</v>
      </c>
      <c r="C5985" s="161" t="s">
        <v>16559</v>
      </c>
      <c r="D5985" s="163">
        <v>0.45</v>
      </c>
    </row>
    <row r="5986" spans="1:4" ht="9" customHeight="1" x14ac:dyDescent="0.3">
      <c r="A5986" s="161" t="s">
        <v>16912</v>
      </c>
      <c r="B5986" s="162" t="s">
        <v>16913</v>
      </c>
      <c r="C5986" s="161" t="s">
        <v>959</v>
      </c>
      <c r="D5986" s="163">
        <v>17.97</v>
      </c>
    </row>
    <row r="5987" spans="1:4" ht="9" customHeight="1" x14ac:dyDescent="0.3">
      <c r="A5987" s="161" t="s">
        <v>16914</v>
      </c>
      <c r="B5987" s="162" t="s">
        <v>16915</v>
      </c>
      <c r="C5987" s="161" t="s">
        <v>959</v>
      </c>
      <c r="D5987" s="163">
        <v>14.38</v>
      </c>
    </row>
    <row r="5988" spans="1:4" ht="9" customHeight="1" x14ac:dyDescent="0.3">
      <c r="A5988" s="161" t="s">
        <v>16916</v>
      </c>
      <c r="B5988" s="162" t="s">
        <v>16917</v>
      </c>
      <c r="C5988" s="161" t="s">
        <v>959</v>
      </c>
      <c r="D5988" s="163">
        <v>11.66</v>
      </c>
    </row>
    <row r="5989" spans="1:4" ht="9" customHeight="1" x14ac:dyDescent="0.3">
      <c r="A5989" s="161" t="s">
        <v>16918</v>
      </c>
      <c r="B5989" s="162" t="s">
        <v>16919</v>
      </c>
      <c r="C5989" s="161" t="s">
        <v>959</v>
      </c>
      <c r="D5989" s="163">
        <v>13.37</v>
      </c>
    </row>
    <row r="5990" spans="1:4" ht="9" customHeight="1" x14ac:dyDescent="0.3">
      <c r="A5990" s="161" t="s">
        <v>16920</v>
      </c>
      <c r="B5990" s="162" t="s">
        <v>16921</v>
      </c>
      <c r="C5990" s="161" t="s">
        <v>959</v>
      </c>
      <c r="D5990" s="163">
        <v>10.7</v>
      </c>
    </row>
    <row r="5991" spans="1:4" ht="9" customHeight="1" x14ac:dyDescent="0.3">
      <c r="A5991" s="161" t="s">
        <v>16922</v>
      </c>
      <c r="B5991" s="162" t="s">
        <v>16923</v>
      </c>
      <c r="C5991" s="161" t="s">
        <v>959</v>
      </c>
      <c r="D5991" s="163">
        <v>8.68</v>
      </c>
    </row>
    <row r="5992" spans="1:4" ht="9" customHeight="1" x14ac:dyDescent="0.3">
      <c r="A5992" s="161" t="s">
        <v>16924</v>
      </c>
      <c r="B5992" s="162" t="s">
        <v>16925</v>
      </c>
      <c r="C5992" s="161" t="s">
        <v>959</v>
      </c>
      <c r="D5992" s="163">
        <v>30.91</v>
      </c>
    </row>
    <row r="5993" spans="1:4" ht="9" customHeight="1" x14ac:dyDescent="0.3">
      <c r="A5993" s="161" t="s">
        <v>16926</v>
      </c>
      <c r="B5993" s="162" t="s">
        <v>16927</v>
      </c>
      <c r="C5993" s="161" t="s">
        <v>959</v>
      </c>
      <c r="D5993" s="163">
        <v>24.73</v>
      </c>
    </row>
    <row r="5994" spans="1:4" ht="9" customHeight="1" x14ac:dyDescent="0.3">
      <c r="A5994" s="161" t="s">
        <v>16928</v>
      </c>
      <c r="B5994" s="162" t="s">
        <v>16929</v>
      </c>
      <c r="C5994" s="161" t="s">
        <v>959</v>
      </c>
      <c r="D5994" s="163">
        <v>20.059999999999999</v>
      </c>
    </row>
    <row r="5995" spans="1:4" ht="9" customHeight="1" x14ac:dyDescent="0.3">
      <c r="A5995" s="161" t="s">
        <v>16930</v>
      </c>
      <c r="B5995" s="162" t="s">
        <v>16931</v>
      </c>
      <c r="C5995" s="161" t="s">
        <v>959</v>
      </c>
      <c r="D5995" s="163">
        <v>71.260000000000005</v>
      </c>
    </row>
    <row r="5996" spans="1:4" ht="9" customHeight="1" x14ac:dyDescent="0.3">
      <c r="A5996" s="161" t="s">
        <v>16932</v>
      </c>
      <c r="B5996" s="162" t="s">
        <v>16933</v>
      </c>
      <c r="C5996" s="161" t="s">
        <v>959</v>
      </c>
      <c r="D5996" s="163">
        <v>56.98</v>
      </c>
    </row>
    <row r="5997" spans="1:4" ht="9" customHeight="1" x14ac:dyDescent="0.3">
      <c r="A5997" s="161" t="s">
        <v>16934</v>
      </c>
      <c r="B5997" s="162" t="s">
        <v>16935</v>
      </c>
      <c r="C5997" s="161" t="s">
        <v>959</v>
      </c>
      <c r="D5997" s="163">
        <v>46.25</v>
      </c>
    </row>
    <row r="5998" spans="1:4" ht="9" customHeight="1" x14ac:dyDescent="0.3">
      <c r="A5998" s="161" t="s">
        <v>16936</v>
      </c>
      <c r="B5998" s="162" t="s">
        <v>16937</v>
      </c>
      <c r="C5998" s="161" t="s">
        <v>959</v>
      </c>
      <c r="D5998" s="163">
        <v>83.57</v>
      </c>
    </row>
    <row r="5999" spans="1:4" ht="9" customHeight="1" x14ac:dyDescent="0.3">
      <c r="A5999" s="161" t="s">
        <v>16938</v>
      </c>
      <c r="B5999" s="162" t="s">
        <v>16939</v>
      </c>
      <c r="C5999" s="161" t="s">
        <v>959</v>
      </c>
      <c r="D5999" s="163">
        <v>66.819999999999993</v>
      </c>
    </row>
    <row r="6000" spans="1:4" ht="9" customHeight="1" x14ac:dyDescent="0.3">
      <c r="A6000" s="161" t="s">
        <v>16940</v>
      </c>
      <c r="B6000" s="162" t="s">
        <v>16941</v>
      </c>
      <c r="C6000" s="161" t="s">
        <v>959</v>
      </c>
      <c r="D6000" s="163">
        <v>54.24</v>
      </c>
    </row>
    <row r="6001" spans="1:4" ht="9" customHeight="1" x14ac:dyDescent="0.3">
      <c r="A6001" s="161" t="s">
        <v>16942</v>
      </c>
      <c r="B6001" s="162" t="s">
        <v>16943</v>
      </c>
      <c r="C6001" s="161" t="s">
        <v>959</v>
      </c>
      <c r="D6001" s="163">
        <v>163.98</v>
      </c>
    </row>
    <row r="6002" spans="1:4" ht="9" customHeight="1" x14ac:dyDescent="0.3">
      <c r="A6002" s="161" t="s">
        <v>16944</v>
      </c>
      <c r="B6002" s="162" t="s">
        <v>16945</v>
      </c>
      <c r="C6002" s="161" t="s">
        <v>959</v>
      </c>
      <c r="D6002" s="163">
        <v>131.12</v>
      </c>
    </row>
    <row r="6003" spans="1:4" ht="9" customHeight="1" x14ac:dyDescent="0.3">
      <c r="A6003" s="161" t="s">
        <v>16946</v>
      </c>
      <c r="B6003" s="162" t="s">
        <v>16947</v>
      </c>
      <c r="C6003" s="161" t="s">
        <v>959</v>
      </c>
      <c r="D6003" s="163">
        <v>106.43</v>
      </c>
    </row>
    <row r="6004" spans="1:4" ht="9" customHeight="1" x14ac:dyDescent="0.3">
      <c r="A6004" s="161" t="s">
        <v>16948</v>
      </c>
      <c r="B6004" s="162" t="s">
        <v>16949</v>
      </c>
      <c r="C6004" s="161" t="s">
        <v>959</v>
      </c>
      <c r="D6004" s="163">
        <v>185.25</v>
      </c>
    </row>
    <row r="6005" spans="1:4" ht="9" customHeight="1" x14ac:dyDescent="0.3">
      <c r="A6005" s="161" t="s">
        <v>16950</v>
      </c>
      <c r="B6005" s="162" t="s">
        <v>16951</v>
      </c>
      <c r="C6005" s="161" t="s">
        <v>959</v>
      </c>
      <c r="D6005" s="163">
        <v>148.13</v>
      </c>
    </row>
    <row r="6006" spans="1:4" ht="9" customHeight="1" x14ac:dyDescent="0.3">
      <c r="A6006" s="161" t="s">
        <v>16952</v>
      </c>
      <c r="B6006" s="162" t="s">
        <v>16953</v>
      </c>
      <c r="C6006" s="161" t="s">
        <v>959</v>
      </c>
      <c r="D6006" s="163">
        <v>120.23</v>
      </c>
    </row>
    <row r="6007" spans="1:4" ht="9" customHeight="1" x14ac:dyDescent="0.3">
      <c r="A6007" s="161" t="s">
        <v>16954</v>
      </c>
      <c r="B6007" s="162" t="s">
        <v>16955</v>
      </c>
      <c r="C6007" s="161" t="s">
        <v>959</v>
      </c>
      <c r="D6007" s="163">
        <v>199.57</v>
      </c>
    </row>
    <row r="6008" spans="1:4" ht="9" customHeight="1" x14ac:dyDescent="0.3">
      <c r="A6008" s="161" t="s">
        <v>16956</v>
      </c>
      <c r="B6008" s="162" t="s">
        <v>16957</v>
      </c>
      <c r="C6008" s="161" t="s">
        <v>959</v>
      </c>
      <c r="D6008" s="163">
        <v>171.48</v>
      </c>
    </row>
    <row r="6009" spans="1:4" ht="9" customHeight="1" x14ac:dyDescent="0.3">
      <c r="A6009" s="161" t="s">
        <v>16958</v>
      </c>
      <c r="B6009" s="162" t="s">
        <v>16959</v>
      </c>
      <c r="C6009" s="161" t="s">
        <v>2629</v>
      </c>
      <c r="D6009" s="163">
        <v>11.61</v>
      </c>
    </row>
    <row r="6010" spans="1:4" ht="9" customHeight="1" x14ac:dyDescent="0.3">
      <c r="A6010" s="161" t="s">
        <v>16960</v>
      </c>
      <c r="B6010" s="162" t="s">
        <v>16961</v>
      </c>
      <c r="C6010" s="161" t="s">
        <v>5571</v>
      </c>
      <c r="D6010" s="163">
        <v>333.18</v>
      </c>
    </row>
    <row r="6011" spans="1:4" ht="9" customHeight="1" x14ac:dyDescent="0.3">
      <c r="A6011" s="161" t="s">
        <v>16962</v>
      </c>
      <c r="B6011" s="162" t="s">
        <v>16963</v>
      </c>
      <c r="C6011" s="161" t="s">
        <v>5571</v>
      </c>
      <c r="D6011" s="163">
        <v>285.58</v>
      </c>
    </row>
    <row r="6012" spans="1:4" ht="9" customHeight="1" x14ac:dyDescent="0.3">
      <c r="A6012" s="161" t="s">
        <v>16964</v>
      </c>
      <c r="B6012" s="162" t="s">
        <v>16965</v>
      </c>
      <c r="C6012" s="161" t="s">
        <v>5571</v>
      </c>
      <c r="D6012" s="163">
        <v>697.82</v>
      </c>
    </row>
    <row r="6013" spans="1:4" ht="9" customHeight="1" x14ac:dyDescent="0.3">
      <c r="A6013" s="161" t="s">
        <v>16966</v>
      </c>
      <c r="B6013" s="162" t="s">
        <v>16967</v>
      </c>
      <c r="C6013" s="161" t="s">
        <v>5571</v>
      </c>
      <c r="D6013" s="163">
        <v>773.48</v>
      </c>
    </row>
    <row r="6014" spans="1:4" ht="9" customHeight="1" x14ac:dyDescent="0.3">
      <c r="A6014" s="161" t="s">
        <v>16968</v>
      </c>
      <c r="B6014" s="162" t="s">
        <v>16969</v>
      </c>
      <c r="C6014" s="161" t="s">
        <v>5571</v>
      </c>
      <c r="D6014" s="163">
        <v>1811.64</v>
      </c>
    </row>
    <row r="6015" spans="1:4" ht="9" customHeight="1" x14ac:dyDescent="0.3">
      <c r="A6015" s="161" t="s">
        <v>16970</v>
      </c>
      <c r="B6015" s="162" t="s">
        <v>16971</v>
      </c>
      <c r="C6015" s="161" t="s">
        <v>5571</v>
      </c>
      <c r="D6015" s="163">
        <v>1929.44</v>
      </c>
    </row>
    <row r="6016" spans="1:4" ht="9" customHeight="1" x14ac:dyDescent="0.3">
      <c r="A6016" s="161" t="s">
        <v>16972</v>
      </c>
      <c r="B6016" s="162" t="s">
        <v>16973</v>
      </c>
      <c r="C6016" s="161" t="s">
        <v>5571</v>
      </c>
      <c r="D6016" s="163">
        <v>2002.94</v>
      </c>
    </row>
    <row r="6017" spans="1:4" ht="9" customHeight="1" x14ac:dyDescent="0.3">
      <c r="A6017" s="161" t="s">
        <v>16974</v>
      </c>
      <c r="B6017" s="162" t="s">
        <v>16975</v>
      </c>
      <c r="C6017" s="161" t="s">
        <v>5571</v>
      </c>
      <c r="D6017" s="163">
        <v>2135.98</v>
      </c>
    </row>
    <row r="6018" spans="1:4" ht="9" customHeight="1" x14ac:dyDescent="0.3">
      <c r="A6018" s="161" t="s">
        <v>16976</v>
      </c>
      <c r="B6018" s="162" t="s">
        <v>16977</v>
      </c>
      <c r="C6018" s="161" t="s">
        <v>5571</v>
      </c>
      <c r="D6018" s="163">
        <v>333.18</v>
      </c>
    </row>
    <row r="6019" spans="1:4" ht="9" customHeight="1" x14ac:dyDescent="0.3">
      <c r="A6019" s="161" t="s">
        <v>16978</v>
      </c>
      <c r="B6019" s="162" t="s">
        <v>16979</v>
      </c>
      <c r="C6019" s="161" t="s">
        <v>5571</v>
      </c>
      <c r="D6019" s="163">
        <v>285.58</v>
      </c>
    </row>
    <row r="6020" spans="1:4" ht="9" customHeight="1" x14ac:dyDescent="0.3">
      <c r="A6020" s="161" t="s">
        <v>16980</v>
      </c>
      <c r="B6020" s="162" t="s">
        <v>16981</v>
      </c>
      <c r="C6020" s="161" t="s">
        <v>5571</v>
      </c>
      <c r="D6020" s="163">
        <v>697.82</v>
      </c>
    </row>
    <row r="6021" spans="1:4" ht="9" customHeight="1" x14ac:dyDescent="0.3">
      <c r="A6021" s="161" t="s">
        <v>16982</v>
      </c>
      <c r="B6021" s="162" t="s">
        <v>16983</v>
      </c>
      <c r="C6021" s="161" t="s">
        <v>5571</v>
      </c>
      <c r="D6021" s="163">
        <v>773.48</v>
      </c>
    </row>
    <row r="6022" spans="1:4" ht="9" customHeight="1" x14ac:dyDescent="0.3">
      <c r="A6022" s="161" t="s">
        <v>16984</v>
      </c>
      <c r="B6022" s="162" t="s">
        <v>16985</v>
      </c>
      <c r="C6022" s="161" t="s">
        <v>5571</v>
      </c>
      <c r="D6022" s="163">
        <v>1736.79</v>
      </c>
    </row>
    <row r="6023" spans="1:4" ht="9" customHeight="1" x14ac:dyDescent="0.3">
      <c r="A6023" s="161" t="s">
        <v>16986</v>
      </c>
      <c r="B6023" s="162" t="s">
        <v>16987</v>
      </c>
      <c r="C6023" s="161" t="s">
        <v>5571</v>
      </c>
      <c r="D6023" s="163">
        <v>1850.83</v>
      </c>
    </row>
    <row r="6024" spans="1:4" ht="9" customHeight="1" x14ac:dyDescent="0.3">
      <c r="A6024" s="161" t="s">
        <v>16988</v>
      </c>
      <c r="B6024" s="162" t="s">
        <v>16989</v>
      </c>
      <c r="C6024" s="161" t="s">
        <v>5571</v>
      </c>
      <c r="D6024" s="163">
        <v>135.72</v>
      </c>
    </row>
    <row r="6025" spans="1:4" ht="9" customHeight="1" x14ac:dyDescent="0.3">
      <c r="A6025" s="161" t="s">
        <v>16990</v>
      </c>
      <c r="B6025" s="162" t="s">
        <v>16991</v>
      </c>
      <c r="C6025" s="161" t="s">
        <v>5571</v>
      </c>
      <c r="D6025" s="163">
        <v>674.66</v>
      </c>
    </row>
    <row r="6026" spans="1:4" ht="9" customHeight="1" x14ac:dyDescent="0.3">
      <c r="A6026" s="161" t="s">
        <v>16992</v>
      </c>
      <c r="B6026" s="162" t="s">
        <v>16993</v>
      </c>
      <c r="C6026" s="161" t="s">
        <v>5571</v>
      </c>
      <c r="D6026" s="163">
        <v>56</v>
      </c>
    </row>
    <row r="6027" spans="1:4" ht="9" customHeight="1" x14ac:dyDescent="0.3">
      <c r="A6027" s="161" t="s">
        <v>16994</v>
      </c>
      <c r="B6027" s="162" t="s">
        <v>16995</v>
      </c>
      <c r="C6027" s="161" t="s">
        <v>5571</v>
      </c>
      <c r="D6027" s="163">
        <v>35.29</v>
      </c>
    </row>
    <row r="6028" spans="1:4" ht="9" customHeight="1" x14ac:dyDescent="0.3">
      <c r="A6028" s="161" t="s">
        <v>16996</v>
      </c>
      <c r="B6028" s="162" t="s">
        <v>16997</v>
      </c>
      <c r="C6028" s="161" t="s">
        <v>5571</v>
      </c>
      <c r="D6028" s="163">
        <v>135.68</v>
      </c>
    </row>
    <row r="6029" spans="1:4" ht="9" customHeight="1" x14ac:dyDescent="0.3">
      <c r="A6029" s="161" t="s">
        <v>16998</v>
      </c>
      <c r="B6029" s="162" t="s">
        <v>16999</v>
      </c>
      <c r="C6029" s="161" t="s">
        <v>5571</v>
      </c>
      <c r="D6029" s="163">
        <v>675.61</v>
      </c>
    </row>
    <row r="6030" spans="1:4" ht="9" customHeight="1" x14ac:dyDescent="0.3">
      <c r="A6030" s="161" t="s">
        <v>17000</v>
      </c>
      <c r="B6030" s="162" t="s">
        <v>17001</v>
      </c>
      <c r="C6030" s="161" t="s">
        <v>5571</v>
      </c>
      <c r="D6030" s="163">
        <v>56.15</v>
      </c>
    </row>
    <row r="6031" spans="1:4" ht="9" customHeight="1" x14ac:dyDescent="0.3">
      <c r="A6031" s="161" t="s">
        <v>17002</v>
      </c>
      <c r="B6031" s="162" t="s">
        <v>17003</v>
      </c>
      <c r="C6031" s="161" t="s">
        <v>2629</v>
      </c>
      <c r="D6031" s="163">
        <v>21.67</v>
      </c>
    </row>
    <row r="6032" spans="1:4" ht="9" customHeight="1" x14ac:dyDescent="0.3">
      <c r="A6032" s="161" t="s">
        <v>17004</v>
      </c>
      <c r="B6032" s="162" t="s">
        <v>17005</v>
      </c>
      <c r="C6032" s="161" t="s">
        <v>2629</v>
      </c>
      <c r="D6032" s="163">
        <v>12.71</v>
      </c>
    </row>
    <row r="6033" spans="1:4" ht="9" customHeight="1" x14ac:dyDescent="0.3">
      <c r="A6033" s="161" t="s">
        <v>17006</v>
      </c>
      <c r="B6033" s="162" t="s">
        <v>17007</v>
      </c>
      <c r="C6033" s="161" t="s">
        <v>2576</v>
      </c>
      <c r="D6033" s="163">
        <v>321.39999999999998</v>
      </c>
    </row>
    <row r="6034" spans="1:4" ht="9" customHeight="1" x14ac:dyDescent="0.3">
      <c r="A6034" s="161" t="s">
        <v>17008</v>
      </c>
      <c r="B6034" s="162" t="s">
        <v>17009</v>
      </c>
      <c r="C6034" s="161" t="s">
        <v>2576</v>
      </c>
      <c r="D6034" s="163">
        <v>386.62</v>
      </c>
    </row>
    <row r="6035" spans="1:4" ht="9" customHeight="1" x14ac:dyDescent="0.3">
      <c r="A6035" s="161" t="s">
        <v>17010</v>
      </c>
      <c r="B6035" s="162" t="s">
        <v>17011</v>
      </c>
      <c r="C6035" s="161" t="s">
        <v>2576</v>
      </c>
      <c r="D6035" s="163">
        <v>455.68</v>
      </c>
    </row>
    <row r="6036" spans="1:4" ht="9" customHeight="1" x14ac:dyDescent="0.3">
      <c r="A6036" s="161" t="s">
        <v>17012</v>
      </c>
      <c r="B6036" s="162" t="s">
        <v>17013</v>
      </c>
      <c r="C6036" s="161" t="s">
        <v>2576</v>
      </c>
      <c r="D6036" s="163">
        <v>815.41</v>
      </c>
    </row>
    <row r="6037" spans="1:4" ht="9" customHeight="1" x14ac:dyDescent="0.3">
      <c r="A6037" s="161" t="s">
        <v>17014</v>
      </c>
      <c r="B6037" s="162" t="s">
        <v>17015</v>
      </c>
      <c r="C6037" s="161" t="s">
        <v>2576</v>
      </c>
      <c r="D6037" s="163">
        <v>879.68</v>
      </c>
    </row>
    <row r="6038" spans="1:4" ht="9" customHeight="1" x14ac:dyDescent="0.3">
      <c r="A6038" s="161" t="s">
        <v>17016</v>
      </c>
      <c r="B6038" s="162" t="s">
        <v>17017</v>
      </c>
      <c r="C6038" s="161" t="s">
        <v>2576</v>
      </c>
      <c r="D6038" s="163">
        <v>947.79</v>
      </c>
    </row>
    <row r="6039" spans="1:4" ht="9" customHeight="1" x14ac:dyDescent="0.3">
      <c r="A6039" s="161" t="s">
        <v>17018</v>
      </c>
      <c r="B6039" s="162" t="s">
        <v>17019</v>
      </c>
      <c r="C6039" s="161" t="s">
        <v>2576</v>
      </c>
      <c r="D6039" s="163">
        <v>698.44</v>
      </c>
    </row>
    <row r="6040" spans="1:4" ht="9" customHeight="1" x14ac:dyDescent="0.3">
      <c r="A6040" s="161" t="s">
        <v>17020</v>
      </c>
      <c r="B6040" s="162" t="s">
        <v>17021</v>
      </c>
      <c r="C6040" s="161" t="s">
        <v>2576</v>
      </c>
      <c r="D6040" s="163">
        <v>755</v>
      </c>
    </row>
    <row r="6041" spans="1:4" ht="9" customHeight="1" x14ac:dyDescent="0.3">
      <c r="A6041" s="161" t="s">
        <v>17022</v>
      </c>
      <c r="B6041" s="162" t="s">
        <v>17023</v>
      </c>
      <c r="C6041" s="161" t="s">
        <v>5571</v>
      </c>
      <c r="D6041" s="163">
        <v>159.27000000000001</v>
      </c>
    </row>
    <row r="6042" spans="1:4" ht="9" customHeight="1" x14ac:dyDescent="0.3">
      <c r="A6042" s="161" t="s">
        <v>17024</v>
      </c>
      <c r="B6042" s="162" t="s">
        <v>17025</v>
      </c>
      <c r="C6042" s="161" t="s">
        <v>8047</v>
      </c>
      <c r="D6042" s="163">
        <v>406.99</v>
      </c>
    </row>
    <row r="6043" spans="1:4" ht="9" customHeight="1" x14ac:dyDescent="0.3">
      <c r="A6043" s="161" t="s">
        <v>17026</v>
      </c>
      <c r="B6043" s="162" t="s">
        <v>17027</v>
      </c>
      <c r="C6043" s="161" t="s">
        <v>2576</v>
      </c>
      <c r="D6043" s="163">
        <v>58.88</v>
      </c>
    </row>
    <row r="6044" spans="1:4" ht="9" customHeight="1" x14ac:dyDescent="0.3">
      <c r="A6044" s="161" t="s">
        <v>17028</v>
      </c>
      <c r="B6044" s="162" t="s">
        <v>17029</v>
      </c>
      <c r="C6044" s="161" t="s">
        <v>2576</v>
      </c>
      <c r="D6044" s="163">
        <v>54.78</v>
      </c>
    </row>
    <row r="6045" spans="1:4" ht="9" customHeight="1" x14ac:dyDescent="0.3">
      <c r="A6045" s="161" t="s">
        <v>17030</v>
      </c>
      <c r="B6045" s="162" t="s">
        <v>17031</v>
      </c>
      <c r="C6045" s="161" t="s">
        <v>2576</v>
      </c>
      <c r="D6045" s="163">
        <v>357.23</v>
      </c>
    </row>
    <row r="6046" spans="1:4" ht="9" customHeight="1" x14ac:dyDescent="0.3">
      <c r="A6046" s="161" t="s">
        <v>17032</v>
      </c>
      <c r="B6046" s="162" t="s">
        <v>17033</v>
      </c>
      <c r="C6046" s="161" t="s">
        <v>2576</v>
      </c>
      <c r="D6046" s="163">
        <v>270.29000000000002</v>
      </c>
    </row>
    <row r="6047" spans="1:4" ht="9" customHeight="1" x14ac:dyDescent="0.3">
      <c r="A6047" s="161" t="s">
        <v>17034</v>
      </c>
      <c r="B6047" s="162" t="s">
        <v>17035</v>
      </c>
      <c r="C6047" s="161" t="s">
        <v>5571</v>
      </c>
      <c r="D6047" s="163">
        <v>140.07</v>
      </c>
    </row>
    <row r="6048" spans="1:4" ht="9" customHeight="1" x14ac:dyDescent="0.3">
      <c r="A6048" s="161" t="s">
        <v>17036</v>
      </c>
      <c r="B6048" s="162" t="s">
        <v>17037</v>
      </c>
      <c r="C6048" s="161" t="s">
        <v>5571</v>
      </c>
      <c r="D6048" s="163">
        <v>306.69</v>
      </c>
    </row>
    <row r="6049" spans="1:4" ht="9" customHeight="1" x14ac:dyDescent="0.3">
      <c r="A6049" s="161" t="s">
        <v>17038</v>
      </c>
      <c r="B6049" s="162" t="s">
        <v>17039</v>
      </c>
      <c r="C6049" s="161" t="s">
        <v>5571</v>
      </c>
      <c r="D6049" s="163">
        <v>214.52</v>
      </c>
    </row>
    <row r="6050" spans="1:4" ht="9" customHeight="1" x14ac:dyDescent="0.3">
      <c r="A6050" s="161" t="s">
        <v>17040</v>
      </c>
      <c r="B6050" s="162" t="s">
        <v>17041</v>
      </c>
      <c r="C6050" s="161" t="s">
        <v>5571</v>
      </c>
      <c r="D6050" s="163">
        <v>150.6</v>
      </c>
    </row>
    <row r="6051" spans="1:4" ht="9" customHeight="1" x14ac:dyDescent="0.3">
      <c r="A6051" s="161" t="s">
        <v>17042</v>
      </c>
      <c r="B6051" s="162" t="s">
        <v>17043</v>
      </c>
      <c r="C6051" s="161" t="s">
        <v>5571</v>
      </c>
      <c r="D6051" s="163">
        <v>151.82</v>
      </c>
    </row>
    <row r="6052" spans="1:4" ht="9" customHeight="1" x14ac:dyDescent="0.3">
      <c r="A6052" s="161" t="s">
        <v>17044</v>
      </c>
      <c r="B6052" s="162" t="s">
        <v>17045</v>
      </c>
      <c r="C6052" s="161" t="s">
        <v>5571</v>
      </c>
      <c r="D6052" s="163">
        <v>338.01</v>
      </c>
    </row>
    <row r="6053" spans="1:4" ht="9" customHeight="1" x14ac:dyDescent="0.3">
      <c r="A6053" s="161" t="s">
        <v>17046</v>
      </c>
      <c r="B6053" s="162" t="s">
        <v>17047</v>
      </c>
      <c r="C6053" s="161" t="s">
        <v>5571</v>
      </c>
      <c r="D6053" s="163">
        <v>234.54</v>
      </c>
    </row>
    <row r="6054" spans="1:4" ht="9" customHeight="1" x14ac:dyDescent="0.3">
      <c r="A6054" s="161" t="s">
        <v>17048</v>
      </c>
      <c r="B6054" s="162" t="s">
        <v>17049</v>
      </c>
      <c r="C6054" s="161" t="s">
        <v>5571</v>
      </c>
      <c r="D6054" s="163">
        <v>163.44</v>
      </c>
    </row>
    <row r="6055" spans="1:4" ht="9" customHeight="1" x14ac:dyDescent="0.3">
      <c r="A6055" s="161" t="s">
        <v>17050</v>
      </c>
      <c r="B6055" s="162" t="s">
        <v>17051</v>
      </c>
      <c r="C6055" s="161" t="s">
        <v>5571</v>
      </c>
      <c r="D6055" s="163">
        <v>164.38</v>
      </c>
    </row>
    <row r="6056" spans="1:4" ht="9" customHeight="1" x14ac:dyDescent="0.3">
      <c r="A6056" s="161" t="s">
        <v>17052</v>
      </c>
      <c r="B6056" s="162" t="s">
        <v>17053</v>
      </c>
      <c r="C6056" s="161" t="s">
        <v>5571</v>
      </c>
      <c r="D6056" s="163">
        <v>378.98</v>
      </c>
    </row>
    <row r="6057" spans="1:4" ht="9" customHeight="1" x14ac:dyDescent="0.3">
      <c r="A6057" s="161" t="s">
        <v>17054</v>
      </c>
      <c r="B6057" s="162" t="s">
        <v>17055</v>
      </c>
      <c r="C6057" s="161" t="s">
        <v>5571</v>
      </c>
      <c r="D6057" s="163">
        <v>258.38</v>
      </c>
    </row>
    <row r="6058" spans="1:4" ht="9" customHeight="1" x14ac:dyDescent="0.3">
      <c r="A6058" s="161" t="s">
        <v>17056</v>
      </c>
      <c r="B6058" s="162" t="s">
        <v>17057</v>
      </c>
      <c r="C6058" s="161" t="s">
        <v>5571</v>
      </c>
      <c r="D6058" s="163">
        <v>176.94</v>
      </c>
    </row>
    <row r="6059" spans="1:4" ht="9" customHeight="1" x14ac:dyDescent="0.3">
      <c r="A6059" s="161" t="s">
        <v>17058</v>
      </c>
      <c r="B6059" s="162" t="s">
        <v>17059</v>
      </c>
      <c r="C6059" s="161" t="s">
        <v>5571</v>
      </c>
      <c r="D6059" s="163">
        <v>190.7</v>
      </c>
    </row>
    <row r="6060" spans="1:4" ht="9" customHeight="1" x14ac:dyDescent="0.3">
      <c r="A6060" s="161" t="s">
        <v>17060</v>
      </c>
      <c r="B6060" s="162" t="s">
        <v>17061</v>
      </c>
      <c r="C6060" s="161" t="s">
        <v>5571</v>
      </c>
      <c r="D6060" s="163">
        <v>451.42</v>
      </c>
    </row>
    <row r="6061" spans="1:4" ht="9" customHeight="1" x14ac:dyDescent="0.3">
      <c r="A6061" s="161" t="s">
        <v>17062</v>
      </c>
      <c r="B6061" s="162" t="s">
        <v>17063</v>
      </c>
      <c r="C6061" s="161" t="s">
        <v>5571</v>
      </c>
      <c r="D6061" s="163">
        <v>302.60000000000002</v>
      </c>
    </row>
    <row r="6062" spans="1:4" ht="9" customHeight="1" x14ac:dyDescent="0.3">
      <c r="A6062" s="161" t="s">
        <v>17064</v>
      </c>
      <c r="B6062" s="162" t="s">
        <v>17065</v>
      </c>
      <c r="C6062" s="161" t="s">
        <v>5571</v>
      </c>
      <c r="D6062" s="163">
        <v>206.76</v>
      </c>
    </row>
    <row r="6063" spans="1:4" ht="9" customHeight="1" x14ac:dyDescent="0.3">
      <c r="A6063" s="161" t="s">
        <v>17066</v>
      </c>
      <c r="B6063" s="162" t="s">
        <v>17067</v>
      </c>
      <c r="C6063" s="161" t="s">
        <v>5571</v>
      </c>
      <c r="D6063" s="163">
        <v>51.78</v>
      </c>
    </row>
    <row r="6064" spans="1:4" ht="9" customHeight="1" x14ac:dyDescent="0.3">
      <c r="A6064" s="161" t="s">
        <v>17068</v>
      </c>
      <c r="B6064" s="162" t="s">
        <v>17069</v>
      </c>
      <c r="C6064" s="161" t="s">
        <v>5571</v>
      </c>
      <c r="D6064" s="163">
        <v>123.8</v>
      </c>
    </row>
    <row r="6065" spans="1:4" ht="18" customHeight="1" x14ac:dyDescent="0.3">
      <c r="A6065" s="161" t="s">
        <v>17070</v>
      </c>
      <c r="B6065" s="162" t="s">
        <v>17071</v>
      </c>
      <c r="C6065" s="161" t="s">
        <v>5571</v>
      </c>
      <c r="D6065" s="163">
        <v>277.04000000000002</v>
      </c>
    </row>
    <row r="6066" spans="1:4" ht="9" customHeight="1" x14ac:dyDescent="0.3">
      <c r="A6066" s="161" t="s">
        <v>17072</v>
      </c>
      <c r="B6066" s="162" t="s">
        <v>17073</v>
      </c>
      <c r="C6066" s="161" t="s">
        <v>5571</v>
      </c>
      <c r="D6066" s="163">
        <v>212.55</v>
      </c>
    </row>
    <row r="6067" spans="1:4" ht="9" customHeight="1" x14ac:dyDescent="0.3">
      <c r="A6067" s="161" t="s">
        <v>17074</v>
      </c>
      <c r="B6067" s="162" t="s">
        <v>17075</v>
      </c>
      <c r="C6067" s="161" t="s">
        <v>5571</v>
      </c>
      <c r="D6067" s="163">
        <v>147.91</v>
      </c>
    </row>
    <row r="6068" spans="1:4" ht="9" customHeight="1" x14ac:dyDescent="0.3">
      <c r="A6068" s="161" t="s">
        <v>17076</v>
      </c>
      <c r="B6068" s="162" t="s">
        <v>17077</v>
      </c>
      <c r="C6068" s="161" t="s">
        <v>5571</v>
      </c>
      <c r="D6068" s="163">
        <v>106.22</v>
      </c>
    </row>
    <row r="6069" spans="1:4" ht="9" customHeight="1" x14ac:dyDescent="0.3">
      <c r="A6069" s="161" t="s">
        <v>17078</v>
      </c>
      <c r="B6069" s="162" t="s">
        <v>17079</v>
      </c>
      <c r="C6069" s="161" t="s">
        <v>5571</v>
      </c>
      <c r="D6069" s="163">
        <v>250.24</v>
      </c>
    </row>
    <row r="6070" spans="1:4" ht="9" customHeight="1" x14ac:dyDescent="0.3">
      <c r="A6070" s="161" t="s">
        <v>17080</v>
      </c>
      <c r="B6070" s="162" t="s">
        <v>17081</v>
      </c>
      <c r="C6070" s="161" t="s">
        <v>5571</v>
      </c>
      <c r="D6070" s="163">
        <v>189.47</v>
      </c>
    </row>
    <row r="6071" spans="1:4" ht="9" customHeight="1" x14ac:dyDescent="0.3">
      <c r="A6071" s="161" t="s">
        <v>17082</v>
      </c>
      <c r="B6071" s="162" t="s">
        <v>17083</v>
      </c>
      <c r="C6071" s="161" t="s">
        <v>5571</v>
      </c>
      <c r="D6071" s="163">
        <v>128.69999999999999</v>
      </c>
    </row>
    <row r="6072" spans="1:4" ht="9" customHeight="1" x14ac:dyDescent="0.3">
      <c r="A6072" s="161" t="s">
        <v>17084</v>
      </c>
      <c r="B6072" s="162" t="s">
        <v>17085</v>
      </c>
      <c r="C6072" s="161" t="s">
        <v>8047</v>
      </c>
      <c r="D6072" s="163">
        <v>56.93</v>
      </c>
    </row>
    <row r="6073" spans="1:4" ht="9" customHeight="1" x14ac:dyDescent="0.3">
      <c r="A6073" s="161" t="s">
        <v>17086</v>
      </c>
      <c r="B6073" s="162" t="s">
        <v>17087</v>
      </c>
      <c r="C6073" s="161" t="s">
        <v>2576</v>
      </c>
      <c r="D6073" s="163">
        <v>110.69</v>
      </c>
    </row>
    <row r="6074" spans="1:4" ht="9" customHeight="1" x14ac:dyDescent="0.3">
      <c r="A6074" s="161" t="s">
        <v>17088</v>
      </c>
      <c r="B6074" s="162" t="s">
        <v>17089</v>
      </c>
      <c r="C6074" s="161" t="s">
        <v>2576</v>
      </c>
      <c r="D6074" s="163">
        <v>74.03</v>
      </c>
    </row>
    <row r="6075" spans="1:4" ht="9" customHeight="1" x14ac:dyDescent="0.3">
      <c r="A6075" s="161" t="s">
        <v>17090</v>
      </c>
      <c r="B6075" s="162" t="s">
        <v>17091</v>
      </c>
      <c r="C6075" s="161" t="s">
        <v>172</v>
      </c>
      <c r="D6075" s="163">
        <v>11.1</v>
      </c>
    </row>
    <row r="6076" spans="1:4" ht="9" customHeight="1" x14ac:dyDescent="0.3">
      <c r="A6076" s="161" t="s">
        <v>17092</v>
      </c>
      <c r="B6076" s="162" t="s">
        <v>26463</v>
      </c>
      <c r="C6076" s="161" t="s">
        <v>5571</v>
      </c>
      <c r="D6076" s="163">
        <v>142.88</v>
      </c>
    </row>
    <row r="6077" spans="1:4" ht="9" customHeight="1" x14ac:dyDescent="0.3">
      <c r="A6077" s="161" t="s">
        <v>17093</v>
      </c>
      <c r="B6077" s="162" t="s">
        <v>26464</v>
      </c>
      <c r="C6077" s="161" t="s">
        <v>5571</v>
      </c>
      <c r="D6077" s="163">
        <v>67.66</v>
      </c>
    </row>
    <row r="6078" spans="1:4" ht="9" customHeight="1" x14ac:dyDescent="0.3">
      <c r="A6078" s="161" t="s">
        <v>17094</v>
      </c>
      <c r="B6078" s="162" t="s">
        <v>26465</v>
      </c>
      <c r="C6078" s="161" t="s">
        <v>5571</v>
      </c>
      <c r="D6078" s="163">
        <v>151.85</v>
      </c>
    </row>
    <row r="6079" spans="1:4" ht="9" customHeight="1" x14ac:dyDescent="0.3">
      <c r="A6079" s="161" t="s">
        <v>17095</v>
      </c>
      <c r="B6079" s="162" t="s">
        <v>26466</v>
      </c>
      <c r="C6079" s="161" t="s">
        <v>5571</v>
      </c>
      <c r="D6079" s="163">
        <v>76.36</v>
      </c>
    </row>
    <row r="6080" spans="1:4" ht="9" customHeight="1" x14ac:dyDescent="0.3">
      <c r="A6080" s="161" t="s">
        <v>17096</v>
      </c>
      <c r="B6080" s="162" t="s">
        <v>17097</v>
      </c>
      <c r="C6080" s="161" t="s">
        <v>13492</v>
      </c>
      <c r="D6080" s="163">
        <v>167.53</v>
      </c>
    </row>
    <row r="6081" spans="1:4" ht="9" customHeight="1" x14ac:dyDescent="0.3">
      <c r="A6081" s="161" t="s">
        <v>17098</v>
      </c>
      <c r="B6081" s="162" t="s">
        <v>17099</v>
      </c>
      <c r="C6081" s="161" t="s">
        <v>13492</v>
      </c>
      <c r="D6081" s="163">
        <v>98.12</v>
      </c>
    </row>
    <row r="6082" spans="1:4" ht="9" customHeight="1" x14ac:dyDescent="0.3">
      <c r="A6082" s="161" t="s">
        <v>17100</v>
      </c>
      <c r="B6082" s="162" t="s">
        <v>17101</v>
      </c>
      <c r="C6082" s="161" t="s">
        <v>13492</v>
      </c>
      <c r="D6082" s="163">
        <v>158.09</v>
      </c>
    </row>
    <row r="6083" spans="1:4" ht="9" customHeight="1" x14ac:dyDescent="0.3">
      <c r="A6083" s="161" t="s">
        <v>17102</v>
      </c>
      <c r="B6083" s="162" t="s">
        <v>17103</v>
      </c>
      <c r="C6083" s="161" t="s">
        <v>13492</v>
      </c>
      <c r="D6083" s="163">
        <v>87.16</v>
      </c>
    </row>
    <row r="6084" spans="1:4" ht="9" customHeight="1" x14ac:dyDescent="0.3">
      <c r="A6084" s="161" t="s">
        <v>17104</v>
      </c>
      <c r="B6084" s="162" t="s">
        <v>17105</v>
      </c>
      <c r="C6084" s="161" t="s">
        <v>13492</v>
      </c>
      <c r="D6084" s="163">
        <v>160.80000000000001</v>
      </c>
    </row>
    <row r="6085" spans="1:4" ht="9" customHeight="1" x14ac:dyDescent="0.3">
      <c r="A6085" s="161" t="s">
        <v>17106</v>
      </c>
      <c r="B6085" s="162" t="s">
        <v>17107</v>
      </c>
      <c r="C6085" s="161" t="s">
        <v>13492</v>
      </c>
      <c r="D6085" s="163">
        <v>87.88</v>
      </c>
    </row>
    <row r="6086" spans="1:4" ht="9" customHeight="1" x14ac:dyDescent="0.3">
      <c r="A6086" s="161" t="s">
        <v>17108</v>
      </c>
      <c r="B6086" s="162" t="s">
        <v>17109</v>
      </c>
      <c r="C6086" s="161" t="s">
        <v>13492</v>
      </c>
      <c r="D6086" s="163">
        <v>166.08</v>
      </c>
    </row>
    <row r="6087" spans="1:4" ht="9" customHeight="1" x14ac:dyDescent="0.3">
      <c r="A6087" s="161" t="s">
        <v>17110</v>
      </c>
      <c r="B6087" s="162" t="s">
        <v>17111</v>
      </c>
      <c r="C6087" s="161" t="s">
        <v>13492</v>
      </c>
      <c r="D6087" s="163">
        <v>94.45</v>
      </c>
    </row>
    <row r="6088" spans="1:4" ht="9" customHeight="1" x14ac:dyDescent="0.3">
      <c r="A6088" s="161" t="s">
        <v>17112</v>
      </c>
      <c r="B6088" s="162" t="s">
        <v>17113</v>
      </c>
      <c r="C6088" s="161" t="s">
        <v>13492</v>
      </c>
      <c r="D6088" s="163">
        <v>169.5</v>
      </c>
    </row>
    <row r="6089" spans="1:4" ht="9" customHeight="1" x14ac:dyDescent="0.3">
      <c r="A6089" s="161" t="s">
        <v>17114</v>
      </c>
      <c r="B6089" s="162" t="s">
        <v>17115</v>
      </c>
      <c r="C6089" s="161" t="s">
        <v>13492</v>
      </c>
      <c r="D6089" s="163">
        <v>98.8</v>
      </c>
    </row>
    <row r="6090" spans="1:4" ht="9" customHeight="1" x14ac:dyDescent="0.3">
      <c r="A6090" s="161" t="s">
        <v>17116</v>
      </c>
      <c r="B6090" s="162" t="s">
        <v>17117</v>
      </c>
      <c r="C6090" s="161" t="s">
        <v>5571</v>
      </c>
      <c r="D6090" s="163">
        <v>213.23</v>
      </c>
    </row>
    <row r="6091" spans="1:4" ht="9" customHeight="1" x14ac:dyDescent="0.3">
      <c r="A6091" s="161" t="s">
        <v>17118</v>
      </c>
      <c r="B6091" s="162" t="s">
        <v>17119</v>
      </c>
      <c r="C6091" s="161" t="s">
        <v>5571</v>
      </c>
      <c r="D6091" s="163">
        <v>93.6</v>
      </c>
    </row>
    <row r="6092" spans="1:4" ht="9" customHeight="1" x14ac:dyDescent="0.3">
      <c r="A6092" s="161" t="s">
        <v>17120</v>
      </c>
      <c r="B6092" s="162" t="s">
        <v>17121</v>
      </c>
      <c r="C6092" s="161" t="s">
        <v>5571</v>
      </c>
      <c r="D6092" s="163">
        <v>260.38</v>
      </c>
    </row>
    <row r="6093" spans="1:4" ht="9" customHeight="1" x14ac:dyDescent="0.3">
      <c r="A6093" s="161" t="s">
        <v>17122</v>
      </c>
      <c r="B6093" s="162" t="s">
        <v>17123</v>
      </c>
      <c r="C6093" s="161" t="s">
        <v>5571</v>
      </c>
      <c r="D6093" s="163">
        <v>141.49</v>
      </c>
    </row>
    <row r="6094" spans="1:4" ht="9" customHeight="1" x14ac:dyDescent="0.3">
      <c r="A6094" s="161" t="s">
        <v>17124</v>
      </c>
      <c r="B6094" s="162" t="s">
        <v>17125</v>
      </c>
      <c r="C6094" s="161" t="s">
        <v>13492</v>
      </c>
      <c r="D6094" s="163">
        <v>166.93</v>
      </c>
    </row>
    <row r="6095" spans="1:4" ht="9" customHeight="1" x14ac:dyDescent="0.3">
      <c r="A6095" s="161" t="s">
        <v>17126</v>
      </c>
      <c r="B6095" s="162" t="s">
        <v>17127</v>
      </c>
      <c r="C6095" s="161" t="s">
        <v>13492</v>
      </c>
      <c r="D6095" s="163">
        <v>109.17</v>
      </c>
    </row>
    <row r="6096" spans="1:4" ht="9" customHeight="1" x14ac:dyDescent="0.3">
      <c r="A6096" s="161" t="s">
        <v>17128</v>
      </c>
      <c r="B6096" s="162" t="s">
        <v>17129</v>
      </c>
      <c r="C6096" s="161" t="s">
        <v>13492</v>
      </c>
      <c r="D6096" s="163">
        <v>170.94</v>
      </c>
    </row>
    <row r="6097" spans="1:4" ht="9" customHeight="1" x14ac:dyDescent="0.3">
      <c r="A6097" s="161" t="s">
        <v>17130</v>
      </c>
      <c r="B6097" s="162" t="s">
        <v>17131</v>
      </c>
      <c r="C6097" s="161" t="s">
        <v>13492</v>
      </c>
      <c r="D6097" s="163">
        <v>111.69</v>
      </c>
    </row>
    <row r="6098" spans="1:4" ht="9" customHeight="1" x14ac:dyDescent="0.3">
      <c r="A6098" s="161" t="s">
        <v>17132</v>
      </c>
      <c r="B6098" s="162" t="s">
        <v>17133</v>
      </c>
      <c r="C6098" s="161" t="s">
        <v>13492</v>
      </c>
      <c r="D6098" s="163">
        <v>172.6</v>
      </c>
    </row>
    <row r="6099" spans="1:4" ht="9" customHeight="1" x14ac:dyDescent="0.3">
      <c r="A6099" s="161" t="s">
        <v>17134</v>
      </c>
      <c r="B6099" s="162" t="s">
        <v>17135</v>
      </c>
      <c r="C6099" s="161" t="s">
        <v>13492</v>
      </c>
      <c r="D6099" s="163">
        <v>109.89</v>
      </c>
    </row>
    <row r="6100" spans="1:4" ht="9" customHeight="1" x14ac:dyDescent="0.3">
      <c r="A6100" s="161" t="s">
        <v>17136</v>
      </c>
      <c r="B6100" s="162" t="s">
        <v>17137</v>
      </c>
      <c r="C6100" s="161" t="s">
        <v>13492</v>
      </c>
      <c r="D6100" s="163">
        <v>169.58</v>
      </c>
    </row>
    <row r="6101" spans="1:4" ht="9" customHeight="1" x14ac:dyDescent="0.3">
      <c r="A6101" s="161" t="s">
        <v>17138</v>
      </c>
      <c r="B6101" s="162" t="s">
        <v>17139</v>
      </c>
      <c r="C6101" s="161" t="s">
        <v>13492</v>
      </c>
      <c r="D6101" s="163">
        <v>109.39</v>
      </c>
    </row>
    <row r="6102" spans="1:4" ht="9" customHeight="1" x14ac:dyDescent="0.3">
      <c r="A6102" s="161" t="s">
        <v>17140</v>
      </c>
      <c r="B6102" s="162" t="s">
        <v>17141</v>
      </c>
      <c r="C6102" s="161" t="s">
        <v>13492</v>
      </c>
      <c r="D6102" s="163">
        <v>171.46</v>
      </c>
    </row>
    <row r="6103" spans="1:4" ht="9" customHeight="1" x14ac:dyDescent="0.3">
      <c r="A6103" s="161" t="s">
        <v>17142</v>
      </c>
      <c r="B6103" s="162" t="s">
        <v>17143</v>
      </c>
      <c r="C6103" s="161" t="s">
        <v>13492</v>
      </c>
      <c r="D6103" s="163">
        <v>111.93</v>
      </c>
    </row>
    <row r="6104" spans="1:4" ht="9" customHeight="1" x14ac:dyDescent="0.3">
      <c r="A6104" s="161" t="s">
        <v>17144</v>
      </c>
      <c r="B6104" s="162" t="s">
        <v>17145</v>
      </c>
      <c r="C6104" s="161" t="s">
        <v>13492</v>
      </c>
      <c r="D6104" s="163">
        <v>177.94</v>
      </c>
    </row>
    <row r="6105" spans="1:4" ht="9" customHeight="1" x14ac:dyDescent="0.3">
      <c r="A6105" s="161" t="s">
        <v>17146</v>
      </c>
      <c r="B6105" s="162" t="s">
        <v>17147</v>
      </c>
      <c r="C6105" s="161" t="s">
        <v>13492</v>
      </c>
      <c r="D6105" s="163">
        <v>114.29</v>
      </c>
    </row>
    <row r="6106" spans="1:4" ht="9" customHeight="1" x14ac:dyDescent="0.3">
      <c r="A6106" s="161" t="s">
        <v>17148</v>
      </c>
      <c r="B6106" s="162" t="s">
        <v>17149</v>
      </c>
      <c r="C6106" s="161" t="s">
        <v>13492</v>
      </c>
      <c r="D6106" s="163">
        <v>203.71</v>
      </c>
    </row>
    <row r="6107" spans="1:4" ht="9" customHeight="1" x14ac:dyDescent="0.3">
      <c r="A6107" s="161" t="s">
        <v>17150</v>
      </c>
      <c r="B6107" s="162" t="s">
        <v>17151</v>
      </c>
      <c r="C6107" s="161" t="s">
        <v>13492</v>
      </c>
      <c r="D6107" s="163">
        <v>153.13999999999999</v>
      </c>
    </row>
    <row r="6108" spans="1:4" ht="9" customHeight="1" x14ac:dyDescent="0.3">
      <c r="A6108" s="161" t="s">
        <v>17152</v>
      </c>
      <c r="B6108" s="162" t="s">
        <v>17153</v>
      </c>
      <c r="C6108" s="161" t="s">
        <v>13492</v>
      </c>
      <c r="D6108" s="163">
        <v>200.8</v>
      </c>
    </row>
    <row r="6109" spans="1:4" ht="9" customHeight="1" x14ac:dyDescent="0.3">
      <c r="A6109" s="161" t="s">
        <v>17154</v>
      </c>
      <c r="B6109" s="162" t="s">
        <v>17155</v>
      </c>
      <c r="C6109" s="161" t="s">
        <v>13492</v>
      </c>
      <c r="D6109" s="163">
        <v>153.66999999999999</v>
      </c>
    </row>
    <row r="6110" spans="1:4" ht="9" customHeight="1" x14ac:dyDescent="0.3">
      <c r="A6110" s="161" t="s">
        <v>17156</v>
      </c>
      <c r="B6110" s="162" t="s">
        <v>17157</v>
      </c>
      <c r="C6110" s="161" t="s">
        <v>13492</v>
      </c>
      <c r="D6110" s="163">
        <v>204.5</v>
      </c>
    </row>
    <row r="6111" spans="1:4" ht="9" customHeight="1" x14ac:dyDescent="0.3">
      <c r="A6111" s="161" t="s">
        <v>17158</v>
      </c>
      <c r="B6111" s="162" t="s">
        <v>17159</v>
      </c>
      <c r="C6111" s="161" t="s">
        <v>13492</v>
      </c>
      <c r="D6111" s="163">
        <v>157.6</v>
      </c>
    </row>
    <row r="6112" spans="1:4" ht="9" customHeight="1" x14ac:dyDescent="0.3">
      <c r="A6112" s="161" t="s">
        <v>17160</v>
      </c>
      <c r="B6112" s="162" t="s">
        <v>17161</v>
      </c>
      <c r="C6112" s="161" t="s">
        <v>13492</v>
      </c>
      <c r="D6112" s="163">
        <v>205.92</v>
      </c>
    </row>
    <row r="6113" spans="1:4" ht="9" customHeight="1" x14ac:dyDescent="0.3">
      <c r="A6113" s="161" t="s">
        <v>17162</v>
      </c>
      <c r="B6113" s="162" t="s">
        <v>17163</v>
      </c>
      <c r="C6113" s="161" t="s">
        <v>13492</v>
      </c>
      <c r="D6113" s="163">
        <v>159.55000000000001</v>
      </c>
    </row>
    <row r="6114" spans="1:4" ht="9" customHeight="1" x14ac:dyDescent="0.3">
      <c r="A6114" s="161" t="s">
        <v>17164</v>
      </c>
      <c r="B6114" s="162" t="s">
        <v>17165</v>
      </c>
      <c r="C6114" s="161" t="s">
        <v>5571</v>
      </c>
      <c r="D6114" s="163">
        <v>116.43</v>
      </c>
    </row>
    <row r="6115" spans="1:4" ht="9" customHeight="1" x14ac:dyDescent="0.3">
      <c r="A6115" s="161" t="s">
        <v>17166</v>
      </c>
      <c r="B6115" s="162" t="s">
        <v>17167</v>
      </c>
      <c r="C6115" s="161" t="s">
        <v>13492</v>
      </c>
      <c r="D6115" s="163">
        <v>145.1</v>
      </c>
    </row>
    <row r="6116" spans="1:4" ht="9" customHeight="1" x14ac:dyDescent="0.3">
      <c r="A6116" s="161" t="s">
        <v>17168</v>
      </c>
      <c r="B6116" s="162" t="s">
        <v>17169</v>
      </c>
      <c r="C6116" s="161" t="s">
        <v>13492</v>
      </c>
      <c r="D6116" s="163">
        <v>114.95</v>
      </c>
    </row>
    <row r="6117" spans="1:4" ht="9" customHeight="1" x14ac:dyDescent="0.3">
      <c r="A6117" s="161" t="s">
        <v>17170</v>
      </c>
      <c r="B6117" s="162" t="s">
        <v>17171</v>
      </c>
      <c r="C6117" s="161" t="s">
        <v>13492</v>
      </c>
      <c r="D6117" s="163">
        <v>158.44999999999999</v>
      </c>
    </row>
    <row r="6118" spans="1:4" ht="9" customHeight="1" x14ac:dyDescent="0.3">
      <c r="A6118" s="161" t="s">
        <v>17172</v>
      </c>
      <c r="B6118" s="162" t="s">
        <v>17173</v>
      </c>
      <c r="C6118" s="161" t="s">
        <v>13492</v>
      </c>
      <c r="D6118" s="163">
        <v>112.12</v>
      </c>
    </row>
    <row r="6119" spans="1:4" ht="9" customHeight="1" x14ac:dyDescent="0.3">
      <c r="A6119" s="161" t="s">
        <v>17174</v>
      </c>
      <c r="B6119" s="162" t="s">
        <v>17175</v>
      </c>
      <c r="C6119" s="161" t="s">
        <v>5571</v>
      </c>
      <c r="D6119" s="163">
        <v>248.08</v>
      </c>
    </row>
    <row r="6120" spans="1:4" ht="9" customHeight="1" x14ac:dyDescent="0.3">
      <c r="A6120" s="161" t="s">
        <v>17176</v>
      </c>
      <c r="B6120" s="162" t="s">
        <v>17177</v>
      </c>
      <c r="C6120" s="161" t="s">
        <v>5571</v>
      </c>
      <c r="D6120" s="163">
        <v>116.6</v>
      </c>
    </row>
    <row r="6121" spans="1:4" ht="9" customHeight="1" x14ac:dyDescent="0.3">
      <c r="A6121" s="161" t="s">
        <v>17178</v>
      </c>
      <c r="B6121" s="162" t="s">
        <v>17179</v>
      </c>
      <c r="C6121" s="161" t="s">
        <v>5571</v>
      </c>
      <c r="D6121" s="163">
        <v>254.93</v>
      </c>
    </row>
    <row r="6122" spans="1:4" ht="9" customHeight="1" x14ac:dyDescent="0.3">
      <c r="A6122" s="161" t="s">
        <v>17180</v>
      </c>
      <c r="B6122" s="162" t="s">
        <v>17181</v>
      </c>
      <c r="C6122" s="161" t="s">
        <v>5571</v>
      </c>
      <c r="D6122" s="163">
        <v>113.54</v>
      </c>
    </row>
    <row r="6123" spans="1:4" ht="9" customHeight="1" x14ac:dyDescent="0.3">
      <c r="A6123" s="161" t="s">
        <v>17182</v>
      </c>
      <c r="B6123" s="162" t="s">
        <v>17183</v>
      </c>
      <c r="C6123" s="161" t="s">
        <v>5571</v>
      </c>
      <c r="D6123" s="163">
        <v>261.7</v>
      </c>
    </row>
    <row r="6124" spans="1:4" ht="9" customHeight="1" x14ac:dyDescent="0.3">
      <c r="A6124" s="161" t="s">
        <v>17184</v>
      </c>
      <c r="B6124" s="162" t="s">
        <v>17185</v>
      </c>
      <c r="C6124" s="161" t="s">
        <v>5571</v>
      </c>
      <c r="D6124" s="163">
        <v>127.53</v>
      </c>
    </row>
    <row r="6125" spans="1:4" ht="9" customHeight="1" x14ac:dyDescent="0.3">
      <c r="A6125" s="161" t="s">
        <v>17186</v>
      </c>
      <c r="B6125" s="162" t="s">
        <v>17187</v>
      </c>
      <c r="C6125" s="161" t="s">
        <v>5571</v>
      </c>
      <c r="D6125" s="163">
        <v>269.29000000000002</v>
      </c>
    </row>
    <row r="6126" spans="1:4" ht="9" customHeight="1" x14ac:dyDescent="0.3">
      <c r="A6126" s="161" t="s">
        <v>17188</v>
      </c>
      <c r="B6126" s="162" t="s">
        <v>17189</v>
      </c>
      <c r="C6126" s="161" t="s">
        <v>5571</v>
      </c>
      <c r="D6126" s="163">
        <v>124.47</v>
      </c>
    </row>
    <row r="6127" spans="1:4" ht="9" customHeight="1" x14ac:dyDescent="0.3">
      <c r="A6127" s="161" t="s">
        <v>17190</v>
      </c>
      <c r="B6127" s="162" t="s">
        <v>17191</v>
      </c>
      <c r="C6127" s="161" t="s">
        <v>5571</v>
      </c>
      <c r="D6127" s="163">
        <v>248.08</v>
      </c>
    </row>
    <row r="6128" spans="1:4" ht="9" customHeight="1" x14ac:dyDescent="0.3">
      <c r="A6128" s="161" t="s">
        <v>17192</v>
      </c>
      <c r="B6128" s="162" t="s">
        <v>17193</v>
      </c>
      <c r="C6128" s="161" t="s">
        <v>5571</v>
      </c>
      <c r="D6128" s="163">
        <v>116.6</v>
      </c>
    </row>
    <row r="6129" spans="1:4" ht="9" customHeight="1" x14ac:dyDescent="0.3">
      <c r="A6129" s="161" t="s">
        <v>17194</v>
      </c>
      <c r="B6129" s="162" t="s">
        <v>17195</v>
      </c>
      <c r="C6129" s="161" t="s">
        <v>5571</v>
      </c>
      <c r="D6129" s="163">
        <v>254.93</v>
      </c>
    </row>
    <row r="6130" spans="1:4" ht="9" customHeight="1" x14ac:dyDescent="0.3">
      <c r="A6130" s="161" t="s">
        <v>17196</v>
      </c>
      <c r="B6130" s="162" t="s">
        <v>17197</v>
      </c>
      <c r="C6130" s="161" t="s">
        <v>5571</v>
      </c>
      <c r="D6130" s="163">
        <v>113.54</v>
      </c>
    </row>
    <row r="6131" spans="1:4" ht="9" customHeight="1" x14ac:dyDescent="0.3">
      <c r="A6131" s="161" t="s">
        <v>17198</v>
      </c>
      <c r="B6131" s="162" t="s">
        <v>17199</v>
      </c>
      <c r="C6131" s="161" t="s">
        <v>5571</v>
      </c>
      <c r="D6131" s="163">
        <v>260.54000000000002</v>
      </c>
    </row>
    <row r="6132" spans="1:4" ht="9" customHeight="1" x14ac:dyDescent="0.3">
      <c r="A6132" s="161" t="s">
        <v>17200</v>
      </c>
      <c r="B6132" s="162" t="s">
        <v>17201</v>
      </c>
      <c r="C6132" s="161" t="s">
        <v>5571</v>
      </c>
      <c r="D6132" s="163">
        <v>127.01</v>
      </c>
    </row>
    <row r="6133" spans="1:4" ht="9" customHeight="1" x14ac:dyDescent="0.3">
      <c r="A6133" s="161" t="s">
        <v>17202</v>
      </c>
      <c r="B6133" s="162" t="s">
        <v>17203</v>
      </c>
      <c r="C6133" s="161" t="s">
        <v>5571</v>
      </c>
      <c r="D6133" s="163">
        <v>268.10000000000002</v>
      </c>
    </row>
    <row r="6134" spans="1:4" ht="9" customHeight="1" x14ac:dyDescent="0.3">
      <c r="A6134" s="161" t="s">
        <v>17204</v>
      </c>
      <c r="B6134" s="162" t="s">
        <v>17205</v>
      </c>
      <c r="C6134" s="161" t="s">
        <v>5571</v>
      </c>
      <c r="D6134" s="163">
        <v>123.96</v>
      </c>
    </row>
    <row r="6135" spans="1:4" ht="9" customHeight="1" x14ac:dyDescent="0.3">
      <c r="A6135" s="161" t="s">
        <v>17206</v>
      </c>
      <c r="B6135" s="162" t="s">
        <v>17207</v>
      </c>
      <c r="C6135" s="161" t="s">
        <v>13492</v>
      </c>
      <c r="D6135" s="163">
        <v>170.26</v>
      </c>
    </row>
    <row r="6136" spans="1:4" ht="9" customHeight="1" x14ac:dyDescent="0.3">
      <c r="A6136" s="161" t="s">
        <v>17208</v>
      </c>
      <c r="B6136" s="162" t="s">
        <v>17209</v>
      </c>
      <c r="C6136" s="161" t="s">
        <v>13492</v>
      </c>
      <c r="D6136" s="163">
        <v>109.15</v>
      </c>
    </row>
    <row r="6137" spans="1:4" ht="9" customHeight="1" x14ac:dyDescent="0.3">
      <c r="A6137" s="161" t="s">
        <v>17210</v>
      </c>
      <c r="B6137" s="162" t="s">
        <v>17211</v>
      </c>
      <c r="C6137" s="161" t="s">
        <v>13492</v>
      </c>
      <c r="D6137" s="163">
        <v>162.94999999999999</v>
      </c>
    </row>
    <row r="6138" spans="1:4" ht="9" customHeight="1" x14ac:dyDescent="0.3">
      <c r="A6138" s="161" t="s">
        <v>17212</v>
      </c>
      <c r="B6138" s="162" t="s">
        <v>17213</v>
      </c>
      <c r="C6138" s="161" t="s">
        <v>13492</v>
      </c>
      <c r="D6138" s="163">
        <v>100.14</v>
      </c>
    </row>
    <row r="6139" spans="1:4" ht="9" customHeight="1" x14ac:dyDescent="0.3">
      <c r="A6139" s="161" t="s">
        <v>17214</v>
      </c>
      <c r="B6139" s="162" t="s">
        <v>17215</v>
      </c>
      <c r="C6139" s="161" t="s">
        <v>13492</v>
      </c>
      <c r="D6139" s="163">
        <v>171.05</v>
      </c>
    </row>
    <row r="6140" spans="1:4" ht="9" customHeight="1" x14ac:dyDescent="0.3">
      <c r="A6140" s="161" t="s">
        <v>17216</v>
      </c>
      <c r="B6140" s="162" t="s">
        <v>17217</v>
      </c>
      <c r="C6140" s="161" t="s">
        <v>13492</v>
      </c>
      <c r="D6140" s="163">
        <v>107.4</v>
      </c>
    </row>
    <row r="6141" spans="1:4" ht="9" customHeight="1" x14ac:dyDescent="0.3">
      <c r="A6141" s="161" t="s">
        <v>17218</v>
      </c>
      <c r="B6141" s="162" t="s">
        <v>17219</v>
      </c>
      <c r="C6141" s="161" t="s">
        <v>13492</v>
      </c>
      <c r="D6141" s="163">
        <v>173.09</v>
      </c>
    </row>
    <row r="6142" spans="1:4" ht="9" customHeight="1" x14ac:dyDescent="0.3">
      <c r="A6142" s="161" t="s">
        <v>17220</v>
      </c>
      <c r="B6142" s="162" t="s">
        <v>17221</v>
      </c>
      <c r="C6142" s="161" t="s">
        <v>13492</v>
      </c>
      <c r="D6142" s="163">
        <v>113.39</v>
      </c>
    </row>
    <row r="6143" spans="1:4" ht="9" customHeight="1" x14ac:dyDescent="0.3">
      <c r="A6143" s="161" t="s">
        <v>17222</v>
      </c>
      <c r="B6143" s="162" t="s">
        <v>17223</v>
      </c>
      <c r="C6143" s="161" t="s">
        <v>13492</v>
      </c>
      <c r="D6143" s="163">
        <v>171.54</v>
      </c>
    </row>
    <row r="6144" spans="1:4" ht="9" customHeight="1" x14ac:dyDescent="0.3">
      <c r="A6144" s="161" t="s">
        <v>17224</v>
      </c>
      <c r="B6144" s="162" t="s">
        <v>17225</v>
      </c>
      <c r="C6144" s="161" t="s">
        <v>13492</v>
      </c>
      <c r="D6144" s="163">
        <v>112.99</v>
      </c>
    </row>
    <row r="6145" spans="1:4" ht="9" customHeight="1" x14ac:dyDescent="0.3">
      <c r="A6145" s="161" t="s">
        <v>17226</v>
      </c>
      <c r="B6145" s="162" t="s">
        <v>17227</v>
      </c>
      <c r="C6145" s="161" t="s">
        <v>5571</v>
      </c>
      <c r="D6145" s="163">
        <v>66.650000000000006</v>
      </c>
    </row>
    <row r="6146" spans="1:4" ht="9" customHeight="1" x14ac:dyDescent="0.3">
      <c r="A6146" s="161" t="s">
        <v>17228</v>
      </c>
      <c r="B6146" s="162" t="s">
        <v>17229</v>
      </c>
      <c r="C6146" s="161" t="s">
        <v>5571</v>
      </c>
      <c r="D6146" s="163">
        <v>16.84</v>
      </c>
    </row>
    <row r="6147" spans="1:4" ht="9" customHeight="1" x14ac:dyDescent="0.3">
      <c r="A6147" s="161" t="s">
        <v>17230</v>
      </c>
      <c r="B6147" s="162" t="s">
        <v>17231</v>
      </c>
      <c r="C6147" s="161" t="s">
        <v>5571</v>
      </c>
      <c r="D6147" s="163">
        <v>102</v>
      </c>
    </row>
    <row r="6148" spans="1:4" ht="9" customHeight="1" x14ac:dyDescent="0.3">
      <c r="A6148" s="161" t="s">
        <v>17232</v>
      </c>
      <c r="B6148" s="162" t="s">
        <v>17233</v>
      </c>
      <c r="C6148" s="161" t="s">
        <v>5571</v>
      </c>
      <c r="D6148" s="163">
        <v>71.19</v>
      </c>
    </row>
    <row r="6149" spans="1:4" ht="9" customHeight="1" x14ac:dyDescent="0.3">
      <c r="A6149" s="161" t="s">
        <v>17234</v>
      </c>
      <c r="B6149" s="162" t="s">
        <v>17235</v>
      </c>
      <c r="C6149" s="161" t="s">
        <v>5571</v>
      </c>
      <c r="D6149" s="163">
        <v>65.91</v>
      </c>
    </row>
    <row r="6150" spans="1:4" ht="9" customHeight="1" x14ac:dyDescent="0.3">
      <c r="A6150" s="161" t="s">
        <v>17236</v>
      </c>
      <c r="B6150" s="162" t="s">
        <v>17237</v>
      </c>
      <c r="C6150" s="161" t="s">
        <v>5571</v>
      </c>
      <c r="D6150" s="163">
        <v>34.14</v>
      </c>
    </row>
    <row r="6151" spans="1:4" ht="9" customHeight="1" x14ac:dyDescent="0.3">
      <c r="A6151" s="161" t="s">
        <v>17238</v>
      </c>
      <c r="B6151" s="162" t="s">
        <v>17239</v>
      </c>
      <c r="C6151" s="161" t="s">
        <v>5571</v>
      </c>
      <c r="D6151" s="163">
        <v>95.63</v>
      </c>
    </row>
    <row r="6152" spans="1:4" ht="9" customHeight="1" x14ac:dyDescent="0.3">
      <c r="A6152" s="161" t="s">
        <v>17240</v>
      </c>
      <c r="B6152" s="162" t="s">
        <v>17241</v>
      </c>
      <c r="C6152" s="161" t="s">
        <v>5571</v>
      </c>
      <c r="D6152" s="163">
        <v>21.8</v>
      </c>
    </row>
    <row r="6153" spans="1:4" ht="9" customHeight="1" x14ac:dyDescent="0.3">
      <c r="A6153" s="161" t="s">
        <v>17242</v>
      </c>
      <c r="B6153" s="162" t="s">
        <v>17243</v>
      </c>
      <c r="C6153" s="161" t="s">
        <v>5571</v>
      </c>
      <c r="D6153" s="163">
        <v>47.76</v>
      </c>
    </row>
    <row r="6154" spans="1:4" ht="9" customHeight="1" x14ac:dyDescent="0.3">
      <c r="A6154" s="161" t="s">
        <v>17244</v>
      </c>
      <c r="B6154" s="162" t="s">
        <v>17245</v>
      </c>
      <c r="C6154" s="161" t="s">
        <v>5571</v>
      </c>
      <c r="D6154" s="163">
        <v>393.2</v>
      </c>
    </row>
    <row r="6155" spans="1:4" ht="9" customHeight="1" x14ac:dyDescent="0.3">
      <c r="A6155" s="161" t="s">
        <v>17246</v>
      </c>
      <c r="B6155" s="162" t="s">
        <v>17247</v>
      </c>
      <c r="C6155" s="161" t="s">
        <v>5571</v>
      </c>
      <c r="D6155" s="163">
        <v>275.33999999999997</v>
      </c>
    </row>
    <row r="6156" spans="1:4" ht="9" customHeight="1" x14ac:dyDescent="0.3">
      <c r="A6156" s="161" t="s">
        <v>17248</v>
      </c>
      <c r="B6156" s="162" t="s">
        <v>17249</v>
      </c>
      <c r="C6156" s="161" t="s">
        <v>5571</v>
      </c>
      <c r="D6156" s="163">
        <v>328.56</v>
      </c>
    </row>
    <row r="6157" spans="1:4" ht="9" customHeight="1" x14ac:dyDescent="0.3">
      <c r="A6157" s="161" t="s">
        <v>17250</v>
      </c>
      <c r="B6157" s="162" t="s">
        <v>17251</v>
      </c>
      <c r="C6157" s="161" t="s">
        <v>5571</v>
      </c>
      <c r="D6157" s="163">
        <v>213.86</v>
      </c>
    </row>
    <row r="6158" spans="1:4" ht="9" customHeight="1" x14ac:dyDescent="0.3">
      <c r="A6158" s="161" t="s">
        <v>17252</v>
      </c>
      <c r="B6158" s="162" t="s">
        <v>17253</v>
      </c>
      <c r="C6158" s="161" t="s">
        <v>5571</v>
      </c>
      <c r="D6158" s="163">
        <v>279.37</v>
      </c>
    </row>
    <row r="6159" spans="1:4" ht="18" customHeight="1" x14ac:dyDescent="0.3">
      <c r="A6159" s="161" t="s">
        <v>17254</v>
      </c>
      <c r="B6159" s="162" t="s">
        <v>17255</v>
      </c>
      <c r="C6159" s="161" t="s">
        <v>5571</v>
      </c>
      <c r="D6159" s="163">
        <v>159.44999999999999</v>
      </c>
    </row>
    <row r="6160" spans="1:4" ht="9" customHeight="1" x14ac:dyDescent="0.3">
      <c r="A6160" s="161" t="s">
        <v>17256</v>
      </c>
      <c r="B6160" s="162" t="s">
        <v>17257</v>
      </c>
      <c r="C6160" s="161" t="s">
        <v>2576</v>
      </c>
      <c r="D6160" s="163">
        <v>1068.48</v>
      </c>
    </row>
    <row r="6161" spans="1:4" ht="18" customHeight="1" x14ac:dyDescent="0.3">
      <c r="A6161" s="161" t="s">
        <v>17258</v>
      </c>
      <c r="B6161" s="162" t="s">
        <v>17259</v>
      </c>
      <c r="C6161" s="161" t="s">
        <v>2576</v>
      </c>
      <c r="D6161" s="163">
        <v>966.93</v>
      </c>
    </row>
    <row r="6162" spans="1:4" ht="9" customHeight="1" x14ac:dyDescent="0.3">
      <c r="A6162" s="161" t="s">
        <v>17260</v>
      </c>
      <c r="B6162" s="162" t="s">
        <v>17261</v>
      </c>
      <c r="C6162" s="161" t="s">
        <v>2576</v>
      </c>
      <c r="D6162" s="163">
        <v>1143.46</v>
      </c>
    </row>
    <row r="6163" spans="1:4" ht="18" customHeight="1" x14ac:dyDescent="0.3">
      <c r="A6163" s="161" t="s">
        <v>17262</v>
      </c>
      <c r="B6163" s="162" t="s">
        <v>17263</v>
      </c>
      <c r="C6163" s="161" t="s">
        <v>2576</v>
      </c>
      <c r="D6163" s="163">
        <v>1031.22</v>
      </c>
    </row>
    <row r="6164" spans="1:4" ht="9" customHeight="1" x14ac:dyDescent="0.3">
      <c r="A6164" s="161" t="s">
        <v>17264</v>
      </c>
      <c r="B6164" s="162" t="s">
        <v>17265</v>
      </c>
      <c r="C6164" s="161" t="s">
        <v>2576</v>
      </c>
      <c r="D6164" s="163">
        <v>1769.98</v>
      </c>
    </row>
    <row r="6165" spans="1:4" ht="18" customHeight="1" x14ac:dyDescent="0.3">
      <c r="A6165" s="161" t="s">
        <v>17266</v>
      </c>
      <c r="B6165" s="162" t="s">
        <v>17267</v>
      </c>
      <c r="C6165" s="161" t="s">
        <v>2576</v>
      </c>
      <c r="D6165" s="163">
        <v>1593.6</v>
      </c>
    </row>
    <row r="6166" spans="1:4" ht="9" customHeight="1" x14ac:dyDescent="0.3">
      <c r="A6166" s="161" t="s">
        <v>17268</v>
      </c>
      <c r="B6166" s="162" t="s">
        <v>17269</v>
      </c>
      <c r="C6166" s="161" t="s">
        <v>2576</v>
      </c>
      <c r="D6166" s="163">
        <v>1502.6</v>
      </c>
    </row>
    <row r="6167" spans="1:4" ht="18" customHeight="1" x14ac:dyDescent="0.3">
      <c r="A6167" s="161" t="s">
        <v>17270</v>
      </c>
      <c r="B6167" s="162" t="s">
        <v>17271</v>
      </c>
      <c r="C6167" s="161" t="s">
        <v>2576</v>
      </c>
      <c r="D6167" s="163">
        <v>1326.22</v>
      </c>
    </row>
    <row r="6168" spans="1:4" ht="9" customHeight="1" x14ac:dyDescent="0.3">
      <c r="A6168" s="161" t="s">
        <v>17272</v>
      </c>
      <c r="B6168" s="162" t="s">
        <v>17273</v>
      </c>
      <c r="C6168" s="161" t="s">
        <v>2576</v>
      </c>
      <c r="D6168" s="163">
        <v>1229.3499999999999</v>
      </c>
    </row>
    <row r="6169" spans="1:4" ht="9" customHeight="1" x14ac:dyDescent="0.3">
      <c r="A6169" s="161" t="s">
        <v>17274</v>
      </c>
      <c r="B6169" s="162" t="s">
        <v>17275</v>
      </c>
      <c r="C6169" s="161" t="s">
        <v>2576</v>
      </c>
      <c r="D6169" s="163">
        <v>1107.76</v>
      </c>
    </row>
    <row r="6170" spans="1:4" ht="9" customHeight="1" x14ac:dyDescent="0.3">
      <c r="A6170" s="161" t="s">
        <v>17276</v>
      </c>
      <c r="B6170" s="162" t="s">
        <v>17277</v>
      </c>
      <c r="C6170" s="161" t="s">
        <v>2576</v>
      </c>
      <c r="D6170" s="163">
        <v>1860.78</v>
      </c>
    </row>
    <row r="6171" spans="1:4" ht="9" customHeight="1" x14ac:dyDescent="0.3">
      <c r="A6171" s="161" t="s">
        <v>17278</v>
      </c>
      <c r="B6171" s="162" t="s">
        <v>17279</v>
      </c>
      <c r="C6171" s="161" t="s">
        <v>2576</v>
      </c>
      <c r="D6171" s="163">
        <v>1671.04</v>
      </c>
    </row>
    <row r="6172" spans="1:4" ht="9" customHeight="1" x14ac:dyDescent="0.3">
      <c r="A6172" s="161" t="s">
        <v>17280</v>
      </c>
      <c r="B6172" s="162" t="s">
        <v>17281</v>
      </c>
      <c r="C6172" s="161" t="s">
        <v>2576</v>
      </c>
      <c r="D6172" s="163">
        <v>1602.24</v>
      </c>
    </row>
    <row r="6173" spans="1:4" ht="9" customHeight="1" x14ac:dyDescent="0.3">
      <c r="A6173" s="161" t="s">
        <v>17282</v>
      </c>
      <c r="B6173" s="162" t="s">
        <v>17283</v>
      </c>
      <c r="C6173" s="161" t="s">
        <v>2576</v>
      </c>
      <c r="D6173" s="163">
        <v>1412.5</v>
      </c>
    </row>
    <row r="6174" spans="1:4" ht="9" customHeight="1" x14ac:dyDescent="0.3">
      <c r="A6174" s="161" t="s">
        <v>17284</v>
      </c>
      <c r="B6174" s="162" t="s">
        <v>17285</v>
      </c>
      <c r="C6174" s="161" t="s">
        <v>2576</v>
      </c>
      <c r="D6174" s="163">
        <v>1319.59</v>
      </c>
    </row>
    <row r="6175" spans="1:4" ht="9" customHeight="1" x14ac:dyDescent="0.3">
      <c r="A6175" s="161" t="s">
        <v>17286</v>
      </c>
      <c r="B6175" s="162" t="s">
        <v>17287</v>
      </c>
      <c r="C6175" s="161" t="s">
        <v>2576</v>
      </c>
      <c r="D6175" s="163">
        <v>1187.31</v>
      </c>
    </row>
    <row r="6176" spans="1:4" ht="9" customHeight="1" x14ac:dyDescent="0.3">
      <c r="A6176" s="161" t="s">
        <v>17288</v>
      </c>
      <c r="B6176" s="162" t="s">
        <v>17289</v>
      </c>
      <c r="C6176" s="161" t="s">
        <v>2576</v>
      </c>
      <c r="D6176" s="163">
        <v>1893.02</v>
      </c>
    </row>
    <row r="6177" spans="1:4" ht="9" customHeight="1" x14ac:dyDescent="0.3">
      <c r="A6177" s="161" t="s">
        <v>17290</v>
      </c>
      <c r="B6177" s="162" t="s">
        <v>17291</v>
      </c>
      <c r="C6177" s="161" t="s">
        <v>2576</v>
      </c>
      <c r="D6177" s="163">
        <v>1689.91</v>
      </c>
    </row>
    <row r="6178" spans="1:4" ht="9" customHeight="1" x14ac:dyDescent="0.3">
      <c r="A6178" s="161" t="s">
        <v>17292</v>
      </c>
      <c r="B6178" s="162" t="s">
        <v>17293</v>
      </c>
      <c r="C6178" s="161" t="s">
        <v>2576</v>
      </c>
      <c r="D6178" s="163">
        <v>1701.87</v>
      </c>
    </row>
    <row r="6179" spans="1:4" ht="9" customHeight="1" x14ac:dyDescent="0.3">
      <c r="A6179" s="161" t="s">
        <v>17294</v>
      </c>
      <c r="B6179" s="162" t="s">
        <v>17295</v>
      </c>
      <c r="C6179" s="161" t="s">
        <v>2576</v>
      </c>
      <c r="D6179" s="163">
        <v>1498.77</v>
      </c>
    </row>
    <row r="6180" spans="1:4" ht="9" customHeight="1" x14ac:dyDescent="0.3">
      <c r="A6180" s="161" t="s">
        <v>17296</v>
      </c>
      <c r="B6180" s="162" t="s">
        <v>17297</v>
      </c>
      <c r="C6180" s="161" t="s">
        <v>2576</v>
      </c>
      <c r="D6180" s="163">
        <v>1451.02</v>
      </c>
    </row>
    <row r="6181" spans="1:4" ht="9" customHeight="1" x14ac:dyDescent="0.3">
      <c r="A6181" s="161" t="s">
        <v>17298</v>
      </c>
      <c r="B6181" s="162" t="s">
        <v>17299</v>
      </c>
      <c r="C6181" s="161" t="s">
        <v>2576</v>
      </c>
      <c r="D6181" s="163">
        <v>1308.04</v>
      </c>
    </row>
    <row r="6182" spans="1:4" ht="9" customHeight="1" x14ac:dyDescent="0.3">
      <c r="A6182" s="161" t="s">
        <v>17300</v>
      </c>
      <c r="B6182" s="162" t="s">
        <v>17301</v>
      </c>
      <c r="C6182" s="161" t="s">
        <v>2576</v>
      </c>
      <c r="D6182" s="163">
        <v>1391.95</v>
      </c>
    </row>
    <row r="6183" spans="1:4" ht="9" customHeight="1" x14ac:dyDescent="0.3">
      <c r="A6183" s="161" t="s">
        <v>17302</v>
      </c>
      <c r="B6183" s="162" t="s">
        <v>17303</v>
      </c>
      <c r="C6183" s="161" t="s">
        <v>2576</v>
      </c>
      <c r="D6183" s="163">
        <v>1248.97</v>
      </c>
    </row>
    <row r="6184" spans="1:4" ht="9" customHeight="1" x14ac:dyDescent="0.3">
      <c r="A6184" s="161" t="s">
        <v>17304</v>
      </c>
      <c r="B6184" s="162" t="s">
        <v>17305</v>
      </c>
      <c r="C6184" s="161" t="s">
        <v>2576</v>
      </c>
      <c r="D6184" s="163">
        <v>1736.07</v>
      </c>
    </row>
    <row r="6185" spans="1:4" ht="9" customHeight="1" x14ac:dyDescent="0.3">
      <c r="A6185" s="161" t="s">
        <v>17306</v>
      </c>
      <c r="B6185" s="162" t="s">
        <v>17307</v>
      </c>
      <c r="C6185" s="161" t="s">
        <v>2576</v>
      </c>
      <c r="D6185" s="163">
        <v>1546.68</v>
      </c>
    </row>
    <row r="6186" spans="1:4" ht="9" customHeight="1" x14ac:dyDescent="0.3">
      <c r="A6186" s="161" t="s">
        <v>17308</v>
      </c>
      <c r="B6186" s="162" t="s">
        <v>17309</v>
      </c>
      <c r="C6186" s="161" t="s">
        <v>2576</v>
      </c>
      <c r="D6186" s="163">
        <v>1998.11</v>
      </c>
    </row>
    <row r="6187" spans="1:4" ht="9" customHeight="1" x14ac:dyDescent="0.3">
      <c r="A6187" s="161" t="s">
        <v>17310</v>
      </c>
      <c r="B6187" s="162" t="s">
        <v>17311</v>
      </c>
      <c r="C6187" s="161" t="s">
        <v>2576</v>
      </c>
      <c r="D6187" s="163">
        <v>1824.18</v>
      </c>
    </row>
    <row r="6188" spans="1:4" ht="9" customHeight="1" x14ac:dyDescent="0.3">
      <c r="A6188" s="161" t="s">
        <v>17312</v>
      </c>
      <c r="B6188" s="162" t="s">
        <v>17313</v>
      </c>
      <c r="C6188" s="161" t="s">
        <v>2576</v>
      </c>
      <c r="D6188" s="163">
        <v>1391.95</v>
      </c>
    </row>
    <row r="6189" spans="1:4" ht="9" customHeight="1" x14ac:dyDescent="0.3">
      <c r="A6189" s="161" t="s">
        <v>17314</v>
      </c>
      <c r="B6189" s="162" t="s">
        <v>17315</v>
      </c>
      <c r="C6189" s="161" t="s">
        <v>2576</v>
      </c>
      <c r="D6189" s="163">
        <v>1248.97</v>
      </c>
    </row>
    <row r="6190" spans="1:4" ht="9" customHeight="1" x14ac:dyDescent="0.3">
      <c r="A6190" s="161" t="s">
        <v>17316</v>
      </c>
      <c r="B6190" s="162" t="s">
        <v>17317</v>
      </c>
      <c r="C6190" s="161" t="s">
        <v>2576</v>
      </c>
      <c r="D6190" s="163">
        <v>1507.75</v>
      </c>
    </row>
    <row r="6191" spans="1:4" ht="9" customHeight="1" x14ac:dyDescent="0.3">
      <c r="A6191" s="161" t="s">
        <v>17318</v>
      </c>
      <c r="B6191" s="162" t="s">
        <v>17319</v>
      </c>
      <c r="C6191" s="161" t="s">
        <v>2576</v>
      </c>
      <c r="D6191" s="163">
        <v>1367.03</v>
      </c>
    </row>
    <row r="6192" spans="1:4" ht="9" customHeight="1" x14ac:dyDescent="0.3">
      <c r="A6192" s="161" t="s">
        <v>17320</v>
      </c>
      <c r="B6192" s="162" t="s">
        <v>17321</v>
      </c>
      <c r="C6192" s="161" t="s">
        <v>2576</v>
      </c>
      <c r="D6192" s="163">
        <v>1834.11</v>
      </c>
    </row>
    <row r="6193" spans="1:4" ht="9" customHeight="1" x14ac:dyDescent="0.3">
      <c r="A6193" s="161" t="s">
        <v>17322</v>
      </c>
      <c r="B6193" s="162" t="s">
        <v>17323</v>
      </c>
      <c r="C6193" s="161" t="s">
        <v>2576</v>
      </c>
      <c r="D6193" s="163">
        <v>1644.72</v>
      </c>
    </row>
    <row r="6194" spans="1:4" ht="9" customHeight="1" x14ac:dyDescent="0.3">
      <c r="A6194" s="161" t="s">
        <v>17324</v>
      </c>
      <c r="B6194" s="162" t="s">
        <v>17325</v>
      </c>
      <c r="C6194" s="161" t="s">
        <v>2576</v>
      </c>
      <c r="D6194" s="163">
        <v>2104.13</v>
      </c>
    </row>
    <row r="6195" spans="1:4" ht="9" customHeight="1" x14ac:dyDescent="0.3">
      <c r="A6195" s="161" t="s">
        <v>17326</v>
      </c>
      <c r="B6195" s="162" t="s">
        <v>17327</v>
      </c>
      <c r="C6195" s="161" t="s">
        <v>2576</v>
      </c>
      <c r="D6195" s="163">
        <v>1921.07</v>
      </c>
    </row>
    <row r="6196" spans="1:4" ht="9" customHeight="1" x14ac:dyDescent="0.3">
      <c r="A6196" s="161" t="s">
        <v>17328</v>
      </c>
      <c r="B6196" s="162" t="s">
        <v>17329</v>
      </c>
      <c r="C6196" s="161" t="s">
        <v>2576</v>
      </c>
      <c r="D6196" s="163">
        <v>1786.77</v>
      </c>
    </row>
    <row r="6197" spans="1:4" ht="9" customHeight="1" x14ac:dyDescent="0.3">
      <c r="A6197" s="161" t="s">
        <v>17330</v>
      </c>
      <c r="B6197" s="162" t="s">
        <v>17331</v>
      </c>
      <c r="C6197" s="161" t="s">
        <v>2576</v>
      </c>
      <c r="D6197" s="163">
        <v>1603.71</v>
      </c>
    </row>
    <row r="6198" spans="1:4" ht="9" customHeight="1" x14ac:dyDescent="0.3">
      <c r="A6198" s="161" t="s">
        <v>17332</v>
      </c>
      <c r="B6198" s="162" t="s">
        <v>17333</v>
      </c>
      <c r="C6198" s="161" t="s">
        <v>2576</v>
      </c>
      <c r="D6198" s="163">
        <v>2865.82</v>
      </c>
    </row>
    <row r="6199" spans="1:4" ht="9" customHeight="1" x14ac:dyDescent="0.3">
      <c r="A6199" s="161" t="s">
        <v>17334</v>
      </c>
      <c r="B6199" s="162" t="s">
        <v>17335</v>
      </c>
      <c r="C6199" s="161" t="s">
        <v>2576</v>
      </c>
      <c r="D6199" s="163">
        <v>2650.04</v>
      </c>
    </row>
    <row r="6200" spans="1:4" ht="9" customHeight="1" x14ac:dyDescent="0.3">
      <c r="A6200" s="161" t="s">
        <v>17336</v>
      </c>
      <c r="B6200" s="162" t="s">
        <v>17337</v>
      </c>
      <c r="C6200" s="161" t="s">
        <v>2576</v>
      </c>
      <c r="D6200" s="163">
        <v>3368.15</v>
      </c>
    </row>
    <row r="6201" spans="1:4" ht="9" customHeight="1" x14ac:dyDescent="0.3">
      <c r="A6201" s="161" t="s">
        <v>17338</v>
      </c>
      <c r="B6201" s="162" t="s">
        <v>17339</v>
      </c>
      <c r="C6201" s="161" t="s">
        <v>2576</v>
      </c>
      <c r="D6201" s="163">
        <v>3094.91</v>
      </c>
    </row>
    <row r="6202" spans="1:4" ht="9" customHeight="1" x14ac:dyDescent="0.3">
      <c r="A6202" s="161" t="s">
        <v>17340</v>
      </c>
      <c r="B6202" s="162" t="s">
        <v>17341</v>
      </c>
      <c r="C6202" s="161" t="s">
        <v>2576</v>
      </c>
      <c r="D6202" s="163">
        <v>2033.82</v>
      </c>
    </row>
    <row r="6203" spans="1:4" ht="9" customHeight="1" x14ac:dyDescent="0.3">
      <c r="A6203" s="161" t="s">
        <v>17342</v>
      </c>
      <c r="B6203" s="162" t="s">
        <v>17343</v>
      </c>
      <c r="C6203" s="161" t="s">
        <v>2576</v>
      </c>
      <c r="D6203" s="163">
        <v>1853.64</v>
      </c>
    </row>
    <row r="6204" spans="1:4" ht="9" customHeight="1" x14ac:dyDescent="0.3">
      <c r="A6204" s="161" t="s">
        <v>17344</v>
      </c>
      <c r="B6204" s="162" t="s">
        <v>17345</v>
      </c>
      <c r="C6204" s="161" t="s">
        <v>2576</v>
      </c>
      <c r="D6204" s="163">
        <v>2426.81</v>
      </c>
    </row>
    <row r="6205" spans="1:4" ht="9" customHeight="1" x14ac:dyDescent="0.3">
      <c r="A6205" s="161" t="s">
        <v>17346</v>
      </c>
      <c r="B6205" s="162" t="s">
        <v>17347</v>
      </c>
      <c r="C6205" s="161" t="s">
        <v>2576</v>
      </c>
      <c r="D6205" s="163">
        <v>2184.8200000000002</v>
      </c>
    </row>
    <row r="6206" spans="1:4" ht="9" customHeight="1" x14ac:dyDescent="0.3">
      <c r="A6206" s="161" t="s">
        <v>17348</v>
      </c>
      <c r="B6206" s="162" t="s">
        <v>17349</v>
      </c>
      <c r="C6206" s="161" t="s">
        <v>2576</v>
      </c>
      <c r="D6206" s="163">
        <v>2644.56</v>
      </c>
    </row>
    <row r="6207" spans="1:4" ht="9" customHeight="1" x14ac:dyDescent="0.3">
      <c r="A6207" s="161" t="s">
        <v>17350</v>
      </c>
      <c r="B6207" s="162" t="s">
        <v>17351</v>
      </c>
      <c r="C6207" s="161" t="s">
        <v>2576</v>
      </c>
      <c r="D6207" s="163">
        <v>2422.33</v>
      </c>
    </row>
    <row r="6208" spans="1:4" ht="9" customHeight="1" x14ac:dyDescent="0.3">
      <c r="A6208" s="161" t="s">
        <v>17352</v>
      </c>
      <c r="B6208" s="162" t="s">
        <v>17353</v>
      </c>
      <c r="C6208" s="161" t="s">
        <v>2576</v>
      </c>
      <c r="D6208" s="163">
        <v>2862.23</v>
      </c>
    </row>
    <row r="6209" spans="1:4" ht="9" customHeight="1" x14ac:dyDescent="0.3">
      <c r="A6209" s="161" t="s">
        <v>17354</v>
      </c>
      <c r="B6209" s="162" t="s">
        <v>17355</v>
      </c>
      <c r="C6209" s="161" t="s">
        <v>2576</v>
      </c>
      <c r="D6209" s="163">
        <v>2639.08</v>
      </c>
    </row>
    <row r="6210" spans="1:4" ht="9" customHeight="1" x14ac:dyDescent="0.3">
      <c r="A6210" s="161" t="s">
        <v>17356</v>
      </c>
      <c r="B6210" s="162" t="s">
        <v>17357</v>
      </c>
      <c r="C6210" s="161" t="s">
        <v>2576</v>
      </c>
      <c r="D6210" s="163">
        <v>2355.21</v>
      </c>
    </row>
    <row r="6211" spans="1:4" ht="9" customHeight="1" x14ac:dyDescent="0.3">
      <c r="A6211" s="161" t="s">
        <v>17358</v>
      </c>
      <c r="B6211" s="162" t="s">
        <v>17359</v>
      </c>
      <c r="C6211" s="161" t="s">
        <v>2576</v>
      </c>
      <c r="D6211" s="163">
        <v>2132.06</v>
      </c>
    </row>
    <row r="6212" spans="1:4" ht="9" customHeight="1" x14ac:dyDescent="0.3">
      <c r="A6212" s="161" t="s">
        <v>17360</v>
      </c>
      <c r="B6212" s="162" t="s">
        <v>17361</v>
      </c>
      <c r="C6212" s="161" t="s">
        <v>2576</v>
      </c>
      <c r="D6212" s="163">
        <v>4172.4399999999996</v>
      </c>
    </row>
    <row r="6213" spans="1:4" ht="9" customHeight="1" x14ac:dyDescent="0.3">
      <c r="A6213" s="161" t="s">
        <v>17362</v>
      </c>
      <c r="B6213" s="162" t="s">
        <v>17363</v>
      </c>
      <c r="C6213" s="161" t="s">
        <v>2576</v>
      </c>
      <c r="D6213" s="163">
        <v>3840.57</v>
      </c>
    </row>
    <row r="6214" spans="1:4" ht="9" customHeight="1" x14ac:dyDescent="0.3">
      <c r="A6214" s="161" t="s">
        <v>17364</v>
      </c>
      <c r="B6214" s="162" t="s">
        <v>17365</v>
      </c>
      <c r="C6214" s="161" t="s">
        <v>2576</v>
      </c>
      <c r="D6214" s="163">
        <v>4728.21</v>
      </c>
    </row>
    <row r="6215" spans="1:4" ht="9" customHeight="1" x14ac:dyDescent="0.3">
      <c r="A6215" s="161" t="s">
        <v>17366</v>
      </c>
      <c r="B6215" s="162" t="s">
        <v>17367</v>
      </c>
      <c r="C6215" s="161" t="s">
        <v>2576</v>
      </c>
      <c r="D6215" s="163">
        <v>4396.34</v>
      </c>
    </row>
    <row r="6216" spans="1:4" ht="9" customHeight="1" x14ac:dyDescent="0.3">
      <c r="A6216" s="161" t="s">
        <v>17368</v>
      </c>
      <c r="B6216" s="162" t="s">
        <v>17369</v>
      </c>
      <c r="C6216" s="161" t="s">
        <v>2576</v>
      </c>
      <c r="D6216" s="163">
        <v>2972.22</v>
      </c>
    </row>
    <row r="6217" spans="1:4" ht="9" customHeight="1" x14ac:dyDescent="0.3">
      <c r="A6217" s="161" t="s">
        <v>17370</v>
      </c>
      <c r="B6217" s="162" t="s">
        <v>17371</v>
      </c>
      <c r="C6217" s="161" t="s">
        <v>2576</v>
      </c>
      <c r="D6217" s="163">
        <v>2677.61</v>
      </c>
    </row>
    <row r="6218" spans="1:4" ht="9" customHeight="1" x14ac:dyDescent="0.3">
      <c r="A6218" s="161" t="s">
        <v>17372</v>
      </c>
      <c r="B6218" s="162" t="s">
        <v>17373</v>
      </c>
      <c r="C6218" s="161" t="s">
        <v>2576</v>
      </c>
      <c r="D6218" s="163">
        <v>3414.36</v>
      </c>
    </row>
    <row r="6219" spans="1:4" ht="9" customHeight="1" x14ac:dyDescent="0.3">
      <c r="A6219" s="161" t="s">
        <v>17374</v>
      </c>
      <c r="B6219" s="162" t="s">
        <v>17375</v>
      </c>
      <c r="C6219" s="161" t="s">
        <v>2576</v>
      </c>
      <c r="D6219" s="163">
        <v>3143.81</v>
      </c>
    </row>
    <row r="6220" spans="1:4" ht="9" customHeight="1" x14ac:dyDescent="0.3">
      <c r="A6220" s="161" t="s">
        <v>17376</v>
      </c>
      <c r="B6220" s="162" t="s">
        <v>17377</v>
      </c>
      <c r="C6220" s="161" t="s">
        <v>2576</v>
      </c>
      <c r="D6220" s="163">
        <v>3801.16</v>
      </c>
    </row>
    <row r="6221" spans="1:4" ht="9" customHeight="1" x14ac:dyDescent="0.3">
      <c r="A6221" s="161" t="s">
        <v>17378</v>
      </c>
      <c r="B6221" s="162" t="s">
        <v>17379</v>
      </c>
      <c r="C6221" s="161" t="s">
        <v>2576</v>
      </c>
      <c r="D6221" s="163">
        <v>3538.47</v>
      </c>
    </row>
    <row r="6222" spans="1:4" ht="9" customHeight="1" x14ac:dyDescent="0.3">
      <c r="A6222" s="161" t="s">
        <v>17380</v>
      </c>
      <c r="B6222" s="162" t="s">
        <v>17381</v>
      </c>
      <c r="C6222" s="161" t="s">
        <v>2576</v>
      </c>
      <c r="D6222" s="163">
        <v>3671.25</v>
      </c>
    </row>
    <row r="6223" spans="1:4" ht="9" customHeight="1" x14ac:dyDescent="0.3">
      <c r="A6223" s="161" t="s">
        <v>17382</v>
      </c>
      <c r="B6223" s="162" t="s">
        <v>17383</v>
      </c>
      <c r="C6223" s="161" t="s">
        <v>2576</v>
      </c>
      <c r="D6223" s="163">
        <v>3412.15</v>
      </c>
    </row>
    <row r="6224" spans="1:4" ht="9" customHeight="1" x14ac:dyDescent="0.3">
      <c r="A6224" s="161" t="s">
        <v>17384</v>
      </c>
      <c r="B6224" s="162" t="s">
        <v>17385</v>
      </c>
      <c r="C6224" s="161" t="s">
        <v>2576</v>
      </c>
      <c r="D6224" s="163">
        <v>3146.13</v>
      </c>
    </row>
    <row r="6225" spans="1:4" ht="9" customHeight="1" x14ac:dyDescent="0.3">
      <c r="A6225" s="161" t="s">
        <v>17386</v>
      </c>
      <c r="B6225" s="162" t="s">
        <v>17387</v>
      </c>
      <c r="C6225" s="161" t="s">
        <v>2576</v>
      </c>
      <c r="D6225" s="163">
        <v>2887.03</v>
      </c>
    </row>
    <row r="6226" spans="1:4" ht="9" customHeight="1" x14ac:dyDescent="0.3">
      <c r="A6226" s="161" t="s">
        <v>17388</v>
      </c>
      <c r="B6226" s="162" t="s">
        <v>17389</v>
      </c>
      <c r="C6226" s="161" t="s">
        <v>2576</v>
      </c>
      <c r="D6226" s="163">
        <v>5850.74</v>
      </c>
    </row>
    <row r="6227" spans="1:4" ht="9" customHeight="1" x14ac:dyDescent="0.3">
      <c r="A6227" s="161" t="s">
        <v>17390</v>
      </c>
      <c r="B6227" s="162" t="s">
        <v>17391</v>
      </c>
      <c r="C6227" s="161" t="s">
        <v>2576</v>
      </c>
      <c r="D6227" s="163">
        <v>5460.23</v>
      </c>
    </row>
    <row r="6228" spans="1:4" ht="9" customHeight="1" x14ac:dyDescent="0.3">
      <c r="A6228" s="161" t="s">
        <v>17392</v>
      </c>
      <c r="B6228" s="162" t="s">
        <v>17393</v>
      </c>
      <c r="C6228" s="161" t="s">
        <v>2576</v>
      </c>
      <c r="D6228" s="163">
        <v>6467.17</v>
      </c>
    </row>
    <row r="6229" spans="1:4" ht="9" customHeight="1" x14ac:dyDescent="0.3">
      <c r="A6229" s="161" t="s">
        <v>17394</v>
      </c>
      <c r="B6229" s="162" t="s">
        <v>17395</v>
      </c>
      <c r="C6229" s="161" t="s">
        <v>2576</v>
      </c>
      <c r="D6229" s="163">
        <v>6076.66</v>
      </c>
    </row>
    <row r="6230" spans="1:4" ht="9" customHeight="1" x14ac:dyDescent="0.3">
      <c r="A6230" s="161" t="s">
        <v>17396</v>
      </c>
      <c r="B6230" s="162" t="s">
        <v>17397</v>
      </c>
      <c r="C6230" s="161" t="s">
        <v>2576</v>
      </c>
      <c r="D6230" s="163">
        <v>3904.55</v>
      </c>
    </row>
    <row r="6231" spans="1:4" ht="9" customHeight="1" x14ac:dyDescent="0.3">
      <c r="A6231" s="161" t="s">
        <v>17398</v>
      </c>
      <c r="B6231" s="162" t="s">
        <v>17399</v>
      </c>
      <c r="C6231" s="161" t="s">
        <v>2576</v>
      </c>
      <c r="D6231" s="163">
        <v>3557.34</v>
      </c>
    </row>
    <row r="6232" spans="1:4" ht="9" customHeight="1" x14ac:dyDescent="0.3">
      <c r="A6232" s="161" t="s">
        <v>17400</v>
      </c>
      <c r="B6232" s="162" t="s">
        <v>17401</v>
      </c>
      <c r="C6232" s="161" t="s">
        <v>2576</v>
      </c>
      <c r="D6232" s="163">
        <v>4704.05</v>
      </c>
    </row>
    <row r="6233" spans="1:4" ht="9" customHeight="1" x14ac:dyDescent="0.3">
      <c r="A6233" s="161" t="s">
        <v>17402</v>
      </c>
      <c r="B6233" s="162" t="s">
        <v>17403</v>
      </c>
      <c r="C6233" s="161" t="s">
        <v>2576</v>
      </c>
      <c r="D6233" s="163">
        <v>4394.45</v>
      </c>
    </row>
    <row r="6234" spans="1:4" ht="9" customHeight="1" x14ac:dyDescent="0.3">
      <c r="A6234" s="161" t="s">
        <v>17404</v>
      </c>
      <c r="B6234" s="162" t="s">
        <v>17405</v>
      </c>
      <c r="C6234" s="161" t="s">
        <v>2576</v>
      </c>
      <c r="D6234" s="163">
        <v>5301.17</v>
      </c>
    </row>
    <row r="6235" spans="1:4" ht="9" customHeight="1" x14ac:dyDescent="0.3">
      <c r="A6235" s="161" t="s">
        <v>17406</v>
      </c>
      <c r="B6235" s="162" t="s">
        <v>17407</v>
      </c>
      <c r="C6235" s="161" t="s">
        <v>2576</v>
      </c>
      <c r="D6235" s="163">
        <v>4910.66</v>
      </c>
    </row>
    <row r="6236" spans="1:4" ht="9" customHeight="1" x14ac:dyDescent="0.3">
      <c r="A6236" s="161" t="s">
        <v>17408</v>
      </c>
      <c r="B6236" s="162" t="s">
        <v>17409</v>
      </c>
      <c r="C6236" s="161" t="s">
        <v>2576</v>
      </c>
      <c r="D6236" s="163">
        <v>1322.84</v>
      </c>
    </row>
    <row r="6237" spans="1:4" ht="9" customHeight="1" x14ac:dyDescent="0.3">
      <c r="A6237" s="161" t="s">
        <v>17410</v>
      </c>
      <c r="B6237" s="162" t="s">
        <v>17411</v>
      </c>
      <c r="C6237" s="161" t="s">
        <v>2576</v>
      </c>
      <c r="D6237" s="163">
        <v>1183.04</v>
      </c>
    </row>
    <row r="6238" spans="1:4" ht="9" customHeight="1" x14ac:dyDescent="0.3">
      <c r="A6238" s="161" t="s">
        <v>17412</v>
      </c>
      <c r="B6238" s="162" t="s">
        <v>17413</v>
      </c>
      <c r="C6238" s="161" t="s">
        <v>2576</v>
      </c>
      <c r="D6238" s="163">
        <v>1439.56</v>
      </c>
    </row>
    <row r="6239" spans="1:4" ht="9" customHeight="1" x14ac:dyDescent="0.3">
      <c r="A6239" s="161" t="s">
        <v>17414</v>
      </c>
      <c r="B6239" s="162" t="s">
        <v>17415</v>
      </c>
      <c r="C6239" s="161" t="s">
        <v>2576</v>
      </c>
      <c r="D6239" s="163">
        <v>1280.01</v>
      </c>
    </row>
    <row r="6240" spans="1:4" ht="9" customHeight="1" x14ac:dyDescent="0.3">
      <c r="A6240" s="161" t="s">
        <v>17416</v>
      </c>
      <c r="B6240" s="162" t="s">
        <v>17417</v>
      </c>
      <c r="C6240" s="161" t="s">
        <v>2576</v>
      </c>
      <c r="D6240" s="163">
        <v>2108.31</v>
      </c>
    </row>
    <row r="6241" spans="1:4" ht="9" customHeight="1" x14ac:dyDescent="0.3">
      <c r="A6241" s="161" t="s">
        <v>17418</v>
      </c>
      <c r="B6241" s="162" t="s">
        <v>17419</v>
      </c>
      <c r="C6241" s="161" t="s">
        <v>2576</v>
      </c>
      <c r="D6241" s="163">
        <v>1883.06</v>
      </c>
    </row>
    <row r="6242" spans="1:4" ht="9" customHeight="1" x14ac:dyDescent="0.3">
      <c r="A6242" s="161" t="s">
        <v>17420</v>
      </c>
      <c r="B6242" s="162" t="s">
        <v>17421</v>
      </c>
      <c r="C6242" s="161" t="s">
        <v>2576</v>
      </c>
      <c r="D6242" s="163">
        <v>1840.93</v>
      </c>
    </row>
    <row r="6243" spans="1:4" ht="9" customHeight="1" x14ac:dyDescent="0.3">
      <c r="A6243" s="161" t="s">
        <v>17422</v>
      </c>
      <c r="B6243" s="162" t="s">
        <v>17423</v>
      </c>
      <c r="C6243" s="161" t="s">
        <v>2576</v>
      </c>
      <c r="D6243" s="163">
        <v>1615.68</v>
      </c>
    </row>
    <row r="6244" spans="1:4" ht="9" customHeight="1" x14ac:dyDescent="0.3">
      <c r="A6244" s="161" t="s">
        <v>17424</v>
      </c>
      <c r="B6244" s="162" t="s">
        <v>17425</v>
      </c>
      <c r="C6244" s="161" t="s">
        <v>2576</v>
      </c>
      <c r="D6244" s="163">
        <v>1607.75</v>
      </c>
    </row>
    <row r="6245" spans="1:4" ht="9" customHeight="1" x14ac:dyDescent="0.3">
      <c r="A6245" s="161" t="s">
        <v>17426</v>
      </c>
      <c r="B6245" s="162" t="s">
        <v>17427</v>
      </c>
      <c r="C6245" s="161" t="s">
        <v>2576</v>
      </c>
      <c r="D6245" s="163">
        <v>1427.25</v>
      </c>
    </row>
    <row r="6246" spans="1:4" ht="9" customHeight="1" x14ac:dyDescent="0.3">
      <c r="A6246" s="161" t="s">
        <v>17428</v>
      </c>
      <c r="B6246" s="162" t="s">
        <v>17429</v>
      </c>
      <c r="C6246" s="161" t="s">
        <v>2576</v>
      </c>
      <c r="D6246" s="163">
        <v>2266.66</v>
      </c>
    </row>
    <row r="6247" spans="1:4" ht="9" customHeight="1" x14ac:dyDescent="0.3">
      <c r="A6247" s="161" t="s">
        <v>17430</v>
      </c>
      <c r="B6247" s="162" t="s">
        <v>17431</v>
      </c>
      <c r="C6247" s="161" t="s">
        <v>2576</v>
      </c>
      <c r="D6247" s="163">
        <v>2017.75</v>
      </c>
    </row>
    <row r="6248" spans="1:4" ht="9" customHeight="1" x14ac:dyDescent="0.3">
      <c r="A6248" s="161" t="s">
        <v>17432</v>
      </c>
      <c r="B6248" s="162" t="s">
        <v>17433</v>
      </c>
      <c r="C6248" s="161" t="s">
        <v>2576</v>
      </c>
      <c r="D6248" s="163">
        <v>2008.12</v>
      </c>
    </row>
    <row r="6249" spans="1:4" ht="9" customHeight="1" x14ac:dyDescent="0.3">
      <c r="A6249" s="161" t="s">
        <v>17434</v>
      </c>
      <c r="B6249" s="162" t="s">
        <v>17435</v>
      </c>
      <c r="C6249" s="161" t="s">
        <v>2576</v>
      </c>
      <c r="D6249" s="163">
        <v>1759.21</v>
      </c>
    </row>
    <row r="6250" spans="1:4" ht="9" customHeight="1" x14ac:dyDescent="0.3">
      <c r="A6250" s="161" t="s">
        <v>17436</v>
      </c>
      <c r="B6250" s="162" t="s">
        <v>17437</v>
      </c>
      <c r="C6250" s="161" t="s">
        <v>2576</v>
      </c>
      <c r="D6250" s="163">
        <v>1764.97</v>
      </c>
    </row>
    <row r="6251" spans="1:4" ht="9" customHeight="1" x14ac:dyDescent="0.3">
      <c r="A6251" s="161" t="s">
        <v>17438</v>
      </c>
      <c r="B6251" s="162" t="s">
        <v>17439</v>
      </c>
      <c r="C6251" s="161" t="s">
        <v>2576</v>
      </c>
      <c r="D6251" s="163">
        <v>1563.43</v>
      </c>
    </row>
    <row r="6252" spans="1:4" ht="9" customHeight="1" x14ac:dyDescent="0.3">
      <c r="A6252" s="161" t="s">
        <v>17440</v>
      </c>
      <c r="B6252" s="162" t="s">
        <v>17441</v>
      </c>
      <c r="C6252" s="161" t="s">
        <v>2576</v>
      </c>
      <c r="D6252" s="163">
        <v>2370.16</v>
      </c>
    </row>
    <row r="6253" spans="1:4" ht="9" customHeight="1" x14ac:dyDescent="0.3">
      <c r="A6253" s="161" t="s">
        <v>17442</v>
      </c>
      <c r="B6253" s="162" t="s">
        <v>17443</v>
      </c>
      <c r="C6253" s="161" t="s">
        <v>2576</v>
      </c>
      <c r="D6253" s="163">
        <v>2096.21</v>
      </c>
    </row>
    <row r="6254" spans="1:4" ht="9" customHeight="1" x14ac:dyDescent="0.3">
      <c r="A6254" s="161" t="s">
        <v>17444</v>
      </c>
      <c r="B6254" s="162" t="s">
        <v>17445</v>
      </c>
      <c r="C6254" s="161" t="s">
        <v>2576</v>
      </c>
      <c r="D6254" s="163">
        <v>2179.0100000000002</v>
      </c>
    </row>
    <row r="6255" spans="1:4" ht="9" customHeight="1" x14ac:dyDescent="0.3">
      <c r="A6255" s="161" t="s">
        <v>17446</v>
      </c>
      <c r="B6255" s="162" t="s">
        <v>17447</v>
      </c>
      <c r="C6255" s="161" t="s">
        <v>2576</v>
      </c>
      <c r="D6255" s="163">
        <v>1905.07</v>
      </c>
    </row>
    <row r="6256" spans="1:4" ht="9" customHeight="1" x14ac:dyDescent="0.3">
      <c r="A6256" s="161" t="s">
        <v>17448</v>
      </c>
      <c r="B6256" s="162" t="s">
        <v>17449</v>
      </c>
      <c r="C6256" s="161" t="s">
        <v>2576</v>
      </c>
      <c r="D6256" s="163">
        <v>1769.7</v>
      </c>
    </row>
    <row r="6257" spans="1:4" ht="9" customHeight="1" x14ac:dyDescent="0.3">
      <c r="A6257" s="161" t="s">
        <v>17450</v>
      </c>
      <c r="B6257" s="162" t="s">
        <v>17451</v>
      </c>
      <c r="C6257" s="161" t="s">
        <v>2576</v>
      </c>
      <c r="D6257" s="163">
        <v>1588.11</v>
      </c>
    </row>
    <row r="6258" spans="1:4" ht="9" customHeight="1" x14ac:dyDescent="0.3">
      <c r="A6258" s="161" t="s">
        <v>17452</v>
      </c>
      <c r="B6258" s="162" t="s">
        <v>17453</v>
      </c>
      <c r="C6258" s="161" t="s">
        <v>2576</v>
      </c>
      <c r="D6258" s="163">
        <v>1710.63</v>
      </c>
    </row>
    <row r="6259" spans="1:4" ht="9" customHeight="1" x14ac:dyDescent="0.3">
      <c r="A6259" s="161" t="s">
        <v>17454</v>
      </c>
      <c r="B6259" s="162" t="s">
        <v>17455</v>
      </c>
      <c r="C6259" s="161" t="s">
        <v>2576</v>
      </c>
      <c r="D6259" s="163">
        <v>1529.04</v>
      </c>
    </row>
    <row r="6260" spans="1:4" ht="9" customHeight="1" x14ac:dyDescent="0.3">
      <c r="A6260" s="161" t="s">
        <v>17456</v>
      </c>
      <c r="B6260" s="162" t="s">
        <v>17457</v>
      </c>
      <c r="C6260" s="161" t="s">
        <v>2576</v>
      </c>
      <c r="D6260" s="163">
        <v>2060.66</v>
      </c>
    </row>
    <row r="6261" spans="1:4" ht="9" customHeight="1" x14ac:dyDescent="0.3">
      <c r="A6261" s="161" t="s">
        <v>17458</v>
      </c>
      <c r="B6261" s="162" t="s">
        <v>17459</v>
      </c>
      <c r="C6261" s="161" t="s">
        <v>2576</v>
      </c>
      <c r="D6261" s="163">
        <v>1831.31</v>
      </c>
    </row>
    <row r="6262" spans="1:4" ht="9" customHeight="1" x14ac:dyDescent="0.3">
      <c r="A6262" s="161" t="s">
        <v>17460</v>
      </c>
      <c r="B6262" s="162" t="s">
        <v>17461</v>
      </c>
      <c r="C6262" s="161" t="s">
        <v>2576</v>
      </c>
      <c r="D6262" s="163">
        <v>2322.6999999999998</v>
      </c>
    </row>
    <row r="6263" spans="1:4" ht="9" customHeight="1" x14ac:dyDescent="0.3">
      <c r="A6263" s="161" t="s">
        <v>17462</v>
      </c>
      <c r="B6263" s="162" t="s">
        <v>17463</v>
      </c>
      <c r="C6263" s="161" t="s">
        <v>2576</v>
      </c>
      <c r="D6263" s="163">
        <v>2108.81</v>
      </c>
    </row>
    <row r="6264" spans="1:4" ht="9" customHeight="1" x14ac:dyDescent="0.3">
      <c r="A6264" s="161" t="s">
        <v>17464</v>
      </c>
      <c r="B6264" s="162" t="s">
        <v>17465</v>
      </c>
      <c r="C6264" s="161" t="s">
        <v>2576</v>
      </c>
      <c r="D6264" s="163">
        <v>1710.63</v>
      </c>
    </row>
    <row r="6265" spans="1:4" ht="9" customHeight="1" x14ac:dyDescent="0.3">
      <c r="A6265" s="161" t="s">
        <v>17466</v>
      </c>
      <c r="B6265" s="162" t="s">
        <v>17467</v>
      </c>
      <c r="C6265" s="161" t="s">
        <v>2576</v>
      </c>
      <c r="D6265" s="163">
        <v>1529.04</v>
      </c>
    </row>
    <row r="6266" spans="1:4" ht="9" customHeight="1" x14ac:dyDescent="0.3">
      <c r="A6266" s="161" t="s">
        <v>17468</v>
      </c>
      <c r="B6266" s="162" t="s">
        <v>17469</v>
      </c>
      <c r="C6266" s="161" t="s">
        <v>2576</v>
      </c>
      <c r="D6266" s="163">
        <v>1826.43</v>
      </c>
    </row>
    <row r="6267" spans="1:4" ht="9" customHeight="1" x14ac:dyDescent="0.3">
      <c r="A6267" s="161" t="s">
        <v>17470</v>
      </c>
      <c r="B6267" s="162" t="s">
        <v>17471</v>
      </c>
      <c r="C6267" s="161" t="s">
        <v>2576</v>
      </c>
      <c r="D6267" s="163">
        <v>1647.1</v>
      </c>
    </row>
    <row r="6268" spans="1:4" ht="9" customHeight="1" x14ac:dyDescent="0.3">
      <c r="A6268" s="161" t="s">
        <v>17472</v>
      </c>
      <c r="B6268" s="162" t="s">
        <v>17473</v>
      </c>
      <c r="C6268" s="161" t="s">
        <v>2576</v>
      </c>
      <c r="D6268" s="163">
        <v>2158.6999999999998</v>
      </c>
    </row>
    <row r="6269" spans="1:4" ht="9" customHeight="1" x14ac:dyDescent="0.3">
      <c r="A6269" s="161" t="s">
        <v>17474</v>
      </c>
      <c r="B6269" s="162" t="s">
        <v>17475</v>
      </c>
      <c r="C6269" s="161" t="s">
        <v>2576</v>
      </c>
      <c r="D6269" s="163">
        <v>1929.35</v>
      </c>
    </row>
    <row r="6270" spans="1:4" ht="9" customHeight="1" x14ac:dyDescent="0.3">
      <c r="A6270" s="161" t="s">
        <v>17476</v>
      </c>
      <c r="B6270" s="162" t="s">
        <v>17477</v>
      </c>
      <c r="C6270" s="161" t="s">
        <v>2576</v>
      </c>
      <c r="D6270" s="163">
        <v>2489.15</v>
      </c>
    </row>
    <row r="6271" spans="1:4" ht="9" customHeight="1" x14ac:dyDescent="0.3">
      <c r="A6271" s="161" t="s">
        <v>17478</v>
      </c>
      <c r="B6271" s="162" t="s">
        <v>17479</v>
      </c>
      <c r="C6271" s="161" t="s">
        <v>2576</v>
      </c>
      <c r="D6271" s="163">
        <v>2258.0500000000002</v>
      </c>
    </row>
    <row r="6272" spans="1:4" ht="9" customHeight="1" x14ac:dyDescent="0.3">
      <c r="A6272" s="161" t="s">
        <v>17480</v>
      </c>
      <c r="B6272" s="162" t="s">
        <v>17481</v>
      </c>
      <c r="C6272" s="161" t="s">
        <v>2576</v>
      </c>
      <c r="D6272" s="163">
        <v>2171.79</v>
      </c>
    </row>
    <row r="6273" spans="1:4" ht="9" customHeight="1" x14ac:dyDescent="0.3">
      <c r="A6273" s="161" t="s">
        <v>17482</v>
      </c>
      <c r="B6273" s="162" t="s">
        <v>17483</v>
      </c>
      <c r="C6273" s="161" t="s">
        <v>2576</v>
      </c>
      <c r="D6273" s="163">
        <v>1940.69</v>
      </c>
    </row>
    <row r="6274" spans="1:4" ht="9" customHeight="1" x14ac:dyDescent="0.3">
      <c r="A6274" s="161" t="s">
        <v>17484</v>
      </c>
      <c r="B6274" s="162" t="s">
        <v>17485</v>
      </c>
      <c r="C6274" s="161" t="s">
        <v>2576</v>
      </c>
      <c r="D6274" s="163">
        <v>3261.01</v>
      </c>
    </row>
    <row r="6275" spans="1:4" ht="9" customHeight="1" x14ac:dyDescent="0.3">
      <c r="A6275" s="161" t="s">
        <v>17486</v>
      </c>
      <c r="B6275" s="162" t="s">
        <v>17487</v>
      </c>
      <c r="C6275" s="161" t="s">
        <v>2576</v>
      </c>
      <c r="D6275" s="163">
        <v>2994.56</v>
      </c>
    </row>
    <row r="6276" spans="1:4" ht="9" customHeight="1" x14ac:dyDescent="0.3">
      <c r="A6276" s="161" t="s">
        <v>17488</v>
      </c>
      <c r="B6276" s="162" t="s">
        <v>17489</v>
      </c>
      <c r="C6276" s="161" t="s">
        <v>2576</v>
      </c>
      <c r="D6276" s="163">
        <v>3764.98</v>
      </c>
    </row>
    <row r="6277" spans="1:4" ht="9" customHeight="1" x14ac:dyDescent="0.3">
      <c r="A6277" s="161" t="s">
        <v>17490</v>
      </c>
      <c r="B6277" s="162" t="s">
        <v>17491</v>
      </c>
      <c r="C6277" s="161" t="s">
        <v>2576</v>
      </c>
      <c r="D6277" s="163">
        <v>3441.02</v>
      </c>
    </row>
    <row r="6278" spans="1:4" ht="9" customHeight="1" x14ac:dyDescent="0.3">
      <c r="A6278" s="161" t="s">
        <v>17492</v>
      </c>
      <c r="B6278" s="162" t="s">
        <v>17493</v>
      </c>
      <c r="C6278" s="161" t="s">
        <v>2576</v>
      </c>
      <c r="D6278" s="163">
        <v>2423.11</v>
      </c>
    </row>
    <row r="6279" spans="1:4" ht="9" customHeight="1" x14ac:dyDescent="0.3">
      <c r="A6279" s="161" t="s">
        <v>17494</v>
      </c>
      <c r="B6279" s="162" t="s">
        <v>17495</v>
      </c>
      <c r="C6279" s="161" t="s">
        <v>2576</v>
      </c>
      <c r="D6279" s="163">
        <v>2193.59</v>
      </c>
    </row>
    <row r="6280" spans="1:4" ht="18" customHeight="1" x14ac:dyDescent="0.3">
      <c r="A6280" s="161" t="s">
        <v>17496</v>
      </c>
      <c r="B6280" s="162" t="s">
        <v>17497</v>
      </c>
      <c r="C6280" s="161" t="s">
        <v>2576</v>
      </c>
      <c r="D6280" s="163">
        <v>2817.73</v>
      </c>
    </row>
    <row r="6281" spans="1:4" ht="9" customHeight="1" x14ac:dyDescent="0.3">
      <c r="A6281" s="161" t="s">
        <v>17498</v>
      </c>
      <c r="B6281" s="162" t="s">
        <v>17499</v>
      </c>
      <c r="C6281" s="161" t="s">
        <v>2576</v>
      </c>
      <c r="D6281" s="163">
        <v>2526.37</v>
      </c>
    </row>
    <row r="6282" spans="1:4" ht="18" customHeight="1" x14ac:dyDescent="0.3">
      <c r="A6282" s="161" t="s">
        <v>17500</v>
      </c>
      <c r="B6282" s="162" t="s">
        <v>17501</v>
      </c>
      <c r="C6282" s="161" t="s">
        <v>2576</v>
      </c>
      <c r="D6282" s="163">
        <v>3039.75</v>
      </c>
    </row>
    <row r="6283" spans="1:4" ht="9" customHeight="1" x14ac:dyDescent="0.3">
      <c r="A6283" s="161" t="s">
        <v>17502</v>
      </c>
      <c r="B6283" s="162" t="s">
        <v>17503</v>
      </c>
      <c r="C6283" s="161" t="s">
        <v>2576</v>
      </c>
      <c r="D6283" s="163">
        <v>2766.85</v>
      </c>
    </row>
    <row r="6284" spans="1:4" ht="18" customHeight="1" x14ac:dyDescent="0.3">
      <c r="A6284" s="161" t="s">
        <v>17504</v>
      </c>
      <c r="B6284" s="162" t="s">
        <v>17505</v>
      </c>
      <c r="C6284" s="161" t="s">
        <v>2576</v>
      </c>
      <c r="D6284" s="163">
        <v>3322.69</v>
      </c>
    </row>
    <row r="6285" spans="1:4" ht="9" customHeight="1" x14ac:dyDescent="0.3">
      <c r="A6285" s="161" t="s">
        <v>17506</v>
      </c>
      <c r="B6285" s="162" t="s">
        <v>17507</v>
      </c>
      <c r="C6285" s="161" t="s">
        <v>2576</v>
      </c>
      <c r="D6285" s="163">
        <v>3039.54</v>
      </c>
    </row>
    <row r="6286" spans="1:4" ht="18" customHeight="1" x14ac:dyDescent="0.3">
      <c r="A6286" s="161" t="s">
        <v>17508</v>
      </c>
      <c r="B6286" s="162" t="s">
        <v>17509</v>
      </c>
      <c r="C6286" s="161" t="s">
        <v>2576</v>
      </c>
      <c r="D6286" s="163">
        <v>2815.67</v>
      </c>
    </row>
    <row r="6287" spans="1:4" ht="9" customHeight="1" x14ac:dyDescent="0.3">
      <c r="A6287" s="161" t="s">
        <v>17510</v>
      </c>
      <c r="B6287" s="162" t="s">
        <v>17511</v>
      </c>
      <c r="C6287" s="161" t="s">
        <v>2576</v>
      </c>
      <c r="D6287" s="163">
        <v>2532.52</v>
      </c>
    </row>
    <row r="6288" spans="1:4" ht="18" customHeight="1" x14ac:dyDescent="0.3">
      <c r="A6288" s="161" t="s">
        <v>17512</v>
      </c>
      <c r="B6288" s="162" t="s">
        <v>17513</v>
      </c>
      <c r="C6288" s="161" t="s">
        <v>2576</v>
      </c>
      <c r="D6288" s="163">
        <v>4644.71</v>
      </c>
    </row>
    <row r="6289" spans="1:4" ht="9" customHeight="1" x14ac:dyDescent="0.3">
      <c r="A6289" s="161" t="s">
        <v>17514</v>
      </c>
      <c r="B6289" s="162" t="s">
        <v>17515</v>
      </c>
      <c r="C6289" s="161" t="s">
        <v>2576</v>
      </c>
      <c r="D6289" s="163">
        <v>4250.16</v>
      </c>
    </row>
    <row r="6290" spans="1:4" ht="18" customHeight="1" x14ac:dyDescent="0.3">
      <c r="A6290" s="161" t="s">
        <v>17516</v>
      </c>
      <c r="B6290" s="162" t="s">
        <v>17517</v>
      </c>
      <c r="C6290" s="161" t="s">
        <v>2576</v>
      </c>
      <c r="D6290" s="163">
        <v>5204.75</v>
      </c>
    </row>
    <row r="6291" spans="1:4" ht="9" customHeight="1" x14ac:dyDescent="0.3">
      <c r="A6291" s="161" t="s">
        <v>17518</v>
      </c>
      <c r="B6291" s="162" t="s">
        <v>17519</v>
      </c>
      <c r="C6291" s="161" t="s">
        <v>2576</v>
      </c>
      <c r="D6291" s="163">
        <v>4808.8900000000003</v>
      </c>
    </row>
    <row r="6292" spans="1:4" ht="18" customHeight="1" x14ac:dyDescent="0.3">
      <c r="A6292" s="161" t="s">
        <v>17520</v>
      </c>
      <c r="B6292" s="162" t="s">
        <v>17521</v>
      </c>
      <c r="C6292" s="161" t="s">
        <v>2576</v>
      </c>
      <c r="D6292" s="163">
        <v>3434.32</v>
      </c>
    </row>
    <row r="6293" spans="1:4" ht="9" customHeight="1" x14ac:dyDescent="0.3">
      <c r="A6293" s="161" t="s">
        <v>17522</v>
      </c>
      <c r="B6293" s="162" t="s">
        <v>17523</v>
      </c>
      <c r="C6293" s="161" t="s">
        <v>2576</v>
      </c>
      <c r="D6293" s="163">
        <v>3079.67</v>
      </c>
    </row>
    <row r="6294" spans="1:4" ht="18" customHeight="1" x14ac:dyDescent="0.3">
      <c r="A6294" s="161" t="s">
        <v>17524</v>
      </c>
      <c r="B6294" s="162" t="s">
        <v>17525</v>
      </c>
      <c r="C6294" s="161" t="s">
        <v>2576</v>
      </c>
      <c r="D6294" s="163">
        <v>3880.73</v>
      </c>
    </row>
    <row r="6295" spans="1:4" ht="9" customHeight="1" x14ac:dyDescent="0.3">
      <c r="A6295" s="161" t="s">
        <v>17526</v>
      </c>
      <c r="B6295" s="162" t="s">
        <v>17527</v>
      </c>
      <c r="C6295" s="161" t="s">
        <v>2576</v>
      </c>
      <c r="D6295" s="163">
        <v>3548.83</v>
      </c>
    </row>
    <row r="6296" spans="1:4" ht="18" customHeight="1" x14ac:dyDescent="0.3">
      <c r="A6296" s="161" t="s">
        <v>17528</v>
      </c>
      <c r="B6296" s="162" t="s">
        <v>17529</v>
      </c>
      <c r="C6296" s="161" t="s">
        <v>2576</v>
      </c>
      <c r="D6296" s="163">
        <v>4267.53</v>
      </c>
    </row>
    <row r="6297" spans="1:4" ht="9" customHeight="1" x14ac:dyDescent="0.3">
      <c r="A6297" s="161" t="s">
        <v>17530</v>
      </c>
      <c r="B6297" s="162" t="s">
        <v>17531</v>
      </c>
      <c r="C6297" s="161" t="s">
        <v>2576</v>
      </c>
      <c r="D6297" s="163">
        <v>3943.49</v>
      </c>
    </row>
    <row r="6298" spans="1:4" ht="18" customHeight="1" x14ac:dyDescent="0.3">
      <c r="A6298" s="161" t="s">
        <v>17532</v>
      </c>
      <c r="B6298" s="162" t="s">
        <v>17533</v>
      </c>
      <c r="C6298" s="161" t="s">
        <v>2576</v>
      </c>
      <c r="D6298" s="163">
        <v>4228.55</v>
      </c>
    </row>
    <row r="6299" spans="1:4" ht="9" customHeight="1" x14ac:dyDescent="0.3">
      <c r="A6299" s="161" t="s">
        <v>17534</v>
      </c>
      <c r="B6299" s="162" t="s">
        <v>17535</v>
      </c>
      <c r="C6299" s="161" t="s">
        <v>2576</v>
      </c>
      <c r="D6299" s="163">
        <v>3898.72</v>
      </c>
    </row>
    <row r="6300" spans="1:4" ht="18" customHeight="1" x14ac:dyDescent="0.3">
      <c r="A6300" s="161" t="s">
        <v>17536</v>
      </c>
      <c r="B6300" s="162" t="s">
        <v>17537</v>
      </c>
      <c r="C6300" s="161" t="s">
        <v>2576</v>
      </c>
      <c r="D6300" s="163">
        <v>3703.43</v>
      </c>
    </row>
    <row r="6301" spans="1:4" ht="9" customHeight="1" x14ac:dyDescent="0.3">
      <c r="A6301" s="161" t="s">
        <v>17538</v>
      </c>
      <c r="B6301" s="162" t="s">
        <v>17539</v>
      </c>
      <c r="C6301" s="161" t="s">
        <v>2576</v>
      </c>
      <c r="D6301" s="163">
        <v>3373.6</v>
      </c>
    </row>
    <row r="6302" spans="1:4" ht="18" customHeight="1" x14ac:dyDescent="0.3">
      <c r="A6302" s="161" t="s">
        <v>17540</v>
      </c>
      <c r="B6302" s="162" t="s">
        <v>17541</v>
      </c>
      <c r="C6302" s="161" t="s">
        <v>2576</v>
      </c>
      <c r="D6302" s="163">
        <v>6419.73</v>
      </c>
    </row>
    <row r="6303" spans="1:4" ht="9" customHeight="1" x14ac:dyDescent="0.3">
      <c r="A6303" s="161" t="s">
        <v>17542</v>
      </c>
      <c r="B6303" s="162" t="s">
        <v>17543</v>
      </c>
      <c r="C6303" s="161" t="s">
        <v>2576</v>
      </c>
      <c r="D6303" s="163">
        <v>5955.84</v>
      </c>
    </row>
    <row r="6304" spans="1:4" ht="18" customHeight="1" x14ac:dyDescent="0.3">
      <c r="A6304" s="161" t="s">
        <v>17544</v>
      </c>
      <c r="B6304" s="162" t="s">
        <v>17545</v>
      </c>
      <c r="C6304" s="161" t="s">
        <v>2576</v>
      </c>
      <c r="D6304" s="163">
        <v>7040.43</v>
      </c>
    </row>
    <row r="6305" spans="1:4" ht="9" customHeight="1" x14ac:dyDescent="0.3">
      <c r="A6305" s="161" t="s">
        <v>17546</v>
      </c>
      <c r="B6305" s="162" t="s">
        <v>17547</v>
      </c>
      <c r="C6305" s="161" t="s">
        <v>2576</v>
      </c>
      <c r="D6305" s="163">
        <v>6575.24</v>
      </c>
    </row>
    <row r="6306" spans="1:4" ht="18" customHeight="1" x14ac:dyDescent="0.3">
      <c r="A6306" s="161" t="s">
        <v>17548</v>
      </c>
      <c r="B6306" s="162" t="s">
        <v>17549</v>
      </c>
      <c r="C6306" s="161" t="s">
        <v>2576</v>
      </c>
      <c r="D6306" s="163">
        <v>4467.75</v>
      </c>
    </row>
    <row r="6307" spans="1:4" ht="9" customHeight="1" x14ac:dyDescent="0.3">
      <c r="A6307" s="161" t="s">
        <v>17550</v>
      </c>
      <c r="B6307" s="162" t="s">
        <v>17551</v>
      </c>
      <c r="C6307" s="161" t="s">
        <v>2576</v>
      </c>
      <c r="D6307" s="163">
        <v>4048.47</v>
      </c>
    </row>
    <row r="6308" spans="1:4" ht="18" customHeight="1" x14ac:dyDescent="0.3">
      <c r="A6308" s="161" t="s">
        <v>17552</v>
      </c>
      <c r="B6308" s="162" t="s">
        <v>17553</v>
      </c>
      <c r="C6308" s="161" t="s">
        <v>2576</v>
      </c>
      <c r="D6308" s="163">
        <v>5267.25</v>
      </c>
    </row>
    <row r="6309" spans="1:4" ht="9" customHeight="1" x14ac:dyDescent="0.3">
      <c r="A6309" s="161" t="s">
        <v>17554</v>
      </c>
      <c r="B6309" s="162" t="s">
        <v>17555</v>
      </c>
      <c r="C6309" s="161" t="s">
        <v>2576</v>
      </c>
      <c r="D6309" s="163">
        <v>4885.58</v>
      </c>
    </row>
    <row r="6310" spans="1:4" ht="18" customHeight="1" x14ac:dyDescent="0.3">
      <c r="A6310" s="161" t="s">
        <v>17556</v>
      </c>
      <c r="B6310" s="162" t="s">
        <v>17557</v>
      </c>
      <c r="C6310" s="161" t="s">
        <v>2576</v>
      </c>
      <c r="D6310" s="163">
        <v>5870.27</v>
      </c>
    </row>
    <row r="6311" spans="1:4" ht="9" customHeight="1" x14ac:dyDescent="0.3">
      <c r="A6311" s="161" t="s">
        <v>17558</v>
      </c>
      <c r="B6311" s="162" t="s">
        <v>17559</v>
      </c>
      <c r="C6311" s="161" t="s">
        <v>2576</v>
      </c>
      <c r="D6311" s="163">
        <v>5406.35</v>
      </c>
    </row>
    <row r="6312" spans="1:4" ht="18" customHeight="1" x14ac:dyDescent="0.3">
      <c r="A6312" s="161" t="s">
        <v>17560</v>
      </c>
      <c r="B6312" s="162" t="s">
        <v>17561</v>
      </c>
      <c r="C6312" s="161" t="s">
        <v>17562</v>
      </c>
      <c r="D6312" s="163">
        <v>279417.33</v>
      </c>
    </row>
    <row r="6313" spans="1:4" ht="9" customHeight="1" x14ac:dyDescent="0.3">
      <c r="A6313" s="161" t="s">
        <v>17563</v>
      </c>
      <c r="B6313" s="162" t="s">
        <v>17564</v>
      </c>
      <c r="C6313" s="161" t="s">
        <v>172</v>
      </c>
      <c r="D6313" s="163">
        <v>2011.34</v>
      </c>
    </row>
    <row r="6314" spans="1:4" ht="18" customHeight="1" x14ac:dyDescent="0.3">
      <c r="A6314" s="161" t="s">
        <v>17565</v>
      </c>
      <c r="B6314" s="162" t="s">
        <v>17566</v>
      </c>
      <c r="C6314" s="161" t="s">
        <v>172</v>
      </c>
      <c r="D6314" s="163">
        <v>1658.48</v>
      </c>
    </row>
    <row r="6315" spans="1:4" ht="9" customHeight="1" x14ac:dyDescent="0.3">
      <c r="A6315" s="161" t="s">
        <v>17567</v>
      </c>
      <c r="B6315" s="162" t="s">
        <v>17568</v>
      </c>
      <c r="C6315" s="161" t="s">
        <v>13492</v>
      </c>
      <c r="D6315" s="163">
        <v>9051.42</v>
      </c>
    </row>
    <row r="6316" spans="1:4" ht="18" customHeight="1" x14ac:dyDescent="0.3">
      <c r="A6316" s="161" t="s">
        <v>17569</v>
      </c>
      <c r="B6316" s="162" t="s">
        <v>17570</v>
      </c>
      <c r="C6316" s="161" t="s">
        <v>172</v>
      </c>
      <c r="D6316" s="163">
        <v>12712.64</v>
      </c>
    </row>
    <row r="6317" spans="1:4" ht="9" customHeight="1" x14ac:dyDescent="0.3">
      <c r="A6317" s="161" t="s">
        <v>17571</v>
      </c>
      <c r="B6317" s="162" t="s">
        <v>17572</v>
      </c>
      <c r="C6317" s="161" t="s">
        <v>172</v>
      </c>
      <c r="D6317" s="163">
        <v>7630.73</v>
      </c>
    </row>
    <row r="6318" spans="1:4" ht="18" customHeight="1" x14ac:dyDescent="0.3">
      <c r="A6318" s="161" t="s">
        <v>17573</v>
      </c>
      <c r="B6318" s="162" t="s">
        <v>17574</v>
      </c>
      <c r="C6318" s="161" t="s">
        <v>172</v>
      </c>
      <c r="D6318" s="163">
        <v>8293.19</v>
      </c>
    </row>
    <row r="6319" spans="1:4" ht="9" customHeight="1" x14ac:dyDescent="0.3">
      <c r="A6319" s="161" t="s">
        <v>17575</v>
      </c>
      <c r="B6319" s="162" t="s">
        <v>17576</v>
      </c>
      <c r="C6319" s="161" t="s">
        <v>172</v>
      </c>
      <c r="D6319" s="163">
        <v>13267.2</v>
      </c>
    </row>
    <row r="6320" spans="1:4" ht="18" customHeight="1" x14ac:dyDescent="0.3">
      <c r="A6320" s="161" t="s">
        <v>17577</v>
      </c>
      <c r="B6320" s="162" t="s">
        <v>17578</v>
      </c>
      <c r="C6320" s="161" t="s">
        <v>172</v>
      </c>
      <c r="D6320" s="163">
        <v>21145.63</v>
      </c>
    </row>
    <row r="6321" spans="1:4" ht="9" customHeight="1" x14ac:dyDescent="0.3">
      <c r="A6321" s="161" t="s">
        <v>17579</v>
      </c>
      <c r="B6321" s="162" t="s">
        <v>17580</v>
      </c>
      <c r="C6321" s="161" t="s">
        <v>172</v>
      </c>
      <c r="D6321" s="163">
        <v>26979.17</v>
      </c>
    </row>
    <row r="6322" spans="1:4" ht="18" customHeight="1" x14ac:dyDescent="0.3">
      <c r="A6322" s="161" t="s">
        <v>17581</v>
      </c>
      <c r="B6322" s="162" t="s">
        <v>17582</v>
      </c>
      <c r="C6322" s="161" t="s">
        <v>172</v>
      </c>
      <c r="D6322" s="163">
        <v>7825.18</v>
      </c>
    </row>
    <row r="6323" spans="1:4" ht="9" customHeight="1" x14ac:dyDescent="0.3">
      <c r="A6323" s="161" t="s">
        <v>17583</v>
      </c>
      <c r="B6323" s="162" t="s">
        <v>17584</v>
      </c>
      <c r="C6323" s="161" t="s">
        <v>172</v>
      </c>
      <c r="D6323" s="163">
        <v>15122.06</v>
      </c>
    </row>
    <row r="6324" spans="1:4" ht="18" customHeight="1" x14ac:dyDescent="0.3">
      <c r="A6324" s="161" t="s">
        <v>17585</v>
      </c>
      <c r="B6324" s="162" t="s">
        <v>17586</v>
      </c>
      <c r="C6324" s="161" t="s">
        <v>172</v>
      </c>
      <c r="D6324" s="163">
        <v>18033.400000000001</v>
      </c>
    </row>
    <row r="6325" spans="1:4" ht="9" customHeight="1" x14ac:dyDescent="0.3">
      <c r="A6325" s="161" t="s">
        <v>17587</v>
      </c>
      <c r="B6325" s="162" t="s">
        <v>17588</v>
      </c>
      <c r="C6325" s="161" t="s">
        <v>172</v>
      </c>
      <c r="D6325" s="163">
        <v>24980.62</v>
      </c>
    </row>
    <row r="6326" spans="1:4" ht="18" customHeight="1" x14ac:dyDescent="0.3">
      <c r="A6326" s="161" t="s">
        <v>17589</v>
      </c>
      <c r="B6326" s="162" t="s">
        <v>17590</v>
      </c>
      <c r="C6326" s="161" t="s">
        <v>172</v>
      </c>
      <c r="D6326" s="163">
        <v>27459.360000000001</v>
      </c>
    </row>
    <row r="6327" spans="1:4" ht="9" customHeight="1" x14ac:dyDescent="0.3">
      <c r="A6327" s="161" t="s">
        <v>17591</v>
      </c>
      <c r="B6327" s="162" t="s">
        <v>17592</v>
      </c>
      <c r="C6327" s="161" t="s">
        <v>172</v>
      </c>
      <c r="D6327" s="163">
        <v>34886.74</v>
      </c>
    </row>
    <row r="6328" spans="1:4" ht="18" customHeight="1" x14ac:dyDescent="0.3">
      <c r="A6328" s="161" t="s">
        <v>17593</v>
      </c>
      <c r="B6328" s="162" t="s">
        <v>17594</v>
      </c>
      <c r="C6328" s="161" t="s">
        <v>172</v>
      </c>
      <c r="D6328" s="163">
        <v>4147.8100000000004</v>
      </c>
    </row>
    <row r="6329" spans="1:4" ht="9" customHeight="1" x14ac:dyDescent="0.3">
      <c r="A6329" s="161" t="s">
        <v>17595</v>
      </c>
      <c r="B6329" s="162" t="s">
        <v>17596</v>
      </c>
      <c r="C6329" s="161" t="s">
        <v>172</v>
      </c>
      <c r="D6329" s="163">
        <v>8948.61</v>
      </c>
    </row>
    <row r="6330" spans="1:4" ht="18" customHeight="1" x14ac:dyDescent="0.3">
      <c r="A6330" s="161" t="s">
        <v>17597</v>
      </c>
      <c r="B6330" s="162" t="s">
        <v>17598</v>
      </c>
      <c r="C6330" s="161" t="s">
        <v>172</v>
      </c>
      <c r="D6330" s="163">
        <v>17180.53</v>
      </c>
    </row>
    <row r="6331" spans="1:4" ht="9" customHeight="1" x14ac:dyDescent="0.3">
      <c r="A6331" s="161" t="s">
        <v>17599</v>
      </c>
      <c r="B6331" s="162" t="s">
        <v>17600</v>
      </c>
      <c r="C6331" s="161" t="s">
        <v>172</v>
      </c>
      <c r="D6331" s="163">
        <v>20492.28</v>
      </c>
    </row>
    <row r="6332" spans="1:4" ht="18" customHeight="1" x14ac:dyDescent="0.3">
      <c r="A6332" s="161" t="s">
        <v>17601</v>
      </c>
      <c r="B6332" s="162" t="s">
        <v>17602</v>
      </c>
      <c r="C6332" s="161" t="s">
        <v>172</v>
      </c>
      <c r="D6332" s="163">
        <v>28364.15</v>
      </c>
    </row>
    <row r="6333" spans="1:4" ht="9" customHeight="1" x14ac:dyDescent="0.3">
      <c r="A6333" s="161" t="s">
        <v>17603</v>
      </c>
      <c r="B6333" s="162" t="s">
        <v>17604</v>
      </c>
      <c r="C6333" s="161" t="s">
        <v>172</v>
      </c>
      <c r="D6333" s="163">
        <v>31172.42</v>
      </c>
    </row>
    <row r="6334" spans="1:4" ht="18" customHeight="1" x14ac:dyDescent="0.3">
      <c r="A6334" s="161" t="s">
        <v>17605</v>
      </c>
      <c r="B6334" s="162" t="s">
        <v>17606</v>
      </c>
      <c r="C6334" s="161" t="s">
        <v>172</v>
      </c>
      <c r="D6334" s="163">
        <v>39591.69</v>
      </c>
    </row>
    <row r="6335" spans="1:4" ht="9" customHeight="1" x14ac:dyDescent="0.3">
      <c r="A6335" s="161" t="s">
        <v>17607</v>
      </c>
      <c r="B6335" s="162" t="s">
        <v>17608</v>
      </c>
      <c r="C6335" s="161" t="s">
        <v>172</v>
      </c>
      <c r="D6335" s="163">
        <v>4724.38</v>
      </c>
    </row>
    <row r="6336" spans="1:4" ht="9" customHeight="1" x14ac:dyDescent="0.3">
      <c r="A6336" s="161" t="s">
        <v>17609</v>
      </c>
      <c r="B6336" s="162" t="s">
        <v>17610</v>
      </c>
      <c r="C6336" s="161" t="s">
        <v>172</v>
      </c>
      <c r="D6336" s="163">
        <v>689.29</v>
      </c>
    </row>
    <row r="6337" spans="1:4" ht="9" customHeight="1" x14ac:dyDescent="0.3">
      <c r="A6337" s="161" t="s">
        <v>17611</v>
      </c>
      <c r="B6337" s="162" t="s">
        <v>17612</v>
      </c>
      <c r="C6337" s="161" t="s">
        <v>172</v>
      </c>
      <c r="D6337" s="163">
        <v>26974.78</v>
      </c>
    </row>
    <row r="6338" spans="1:4" ht="9" customHeight="1" x14ac:dyDescent="0.3">
      <c r="A6338" s="161" t="s">
        <v>17613</v>
      </c>
      <c r="B6338" s="162" t="s">
        <v>17614</v>
      </c>
      <c r="C6338" s="161" t="s">
        <v>172</v>
      </c>
      <c r="D6338" s="163">
        <v>46448.54</v>
      </c>
    </row>
    <row r="6339" spans="1:4" ht="9" customHeight="1" x14ac:dyDescent="0.3">
      <c r="A6339" s="161" t="s">
        <v>17615</v>
      </c>
      <c r="B6339" s="162" t="s">
        <v>17616</v>
      </c>
      <c r="C6339" s="161" t="s">
        <v>172</v>
      </c>
      <c r="D6339" s="163">
        <v>62679.82</v>
      </c>
    </row>
    <row r="6340" spans="1:4" ht="9" customHeight="1" x14ac:dyDescent="0.3">
      <c r="A6340" s="161" t="s">
        <v>17617</v>
      </c>
      <c r="B6340" s="162" t="s">
        <v>17618</v>
      </c>
      <c r="C6340" s="161" t="s">
        <v>172</v>
      </c>
      <c r="D6340" s="163">
        <v>17872.02</v>
      </c>
    </row>
    <row r="6341" spans="1:4" ht="9" customHeight="1" x14ac:dyDescent="0.3">
      <c r="A6341" s="161" t="s">
        <v>17619</v>
      </c>
      <c r="B6341" s="162" t="s">
        <v>17620</v>
      </c>
      <c r="C6341" s="161" t="s">
        <v>172</v>
      </c>
      <c r="D6341" s="163">
        <v>146250.25</v>
      </c>
    </row>
    <row r="6342" spans="1:4" ht="9" customHeight="1" x14ac:dyDescent="0.3">
      <c r="A6342" s="161" t="s">
        <v>17621</v>
      </c>
      <c r="B6342" s="162" t="s">
        <v>17622</v>
      </c>
      <c r="C6342" s="161" t="s">
        <v>172</v>
      </c>
      <c r="D6342" s="163">
        <v>200685.38</v>
      </c>
    </row>
    <row r="6343" spans="1:4" ht="9" customHeight="1" x14ac:dyDescent="0.3">
      <c r="A6343" s="161" t="s">
        <v>17623</v>
      </c>
      <c r="B6343" s="162" t="s">
        <v>17624</v>
      </c>
      <c r="C6343" s="161" t="s">
        <v>172</v>
      </c>
      <c r="D6343" s="163">
        <v>51793.1</v>
      </c>
    </row>
    <row r="6344" spans="1:4" ht="9" customHeight="1" x14ac:dyDescent="0.3">
      <c r="A6344" s="161" t="s">
        <v>17625</v>
      </c>
      <c r="B6344" s="162" t="s">
        <v>17626</v>
      </c>
      <c r="C6344" s="161" t="s">
        <v>172</v>
      </c>
      <c r="D6344" s="163">
        <v>122991.03999999999</v>
      </c>
    </row>
    <row r="6345" spans="1:4" ht="9" customHeight="1" x14ac:dyDescent="0.3">
      <c r="A6345" s="161" t="s">
        <v>17627</v>
      </c>
      <c r="B6345" s="162" t="s">
        <v>17628</v>
      </c>
      <c r="C6345" s="161" t="s">
        <v>8047</v>
      </c>
      <c r="D6345" s="163">
        <v>380.7</v>
      </c>
    </row>
    <row r="6346" spans="1:4" ht="9" customHeight="1" x14ac:dyDescent="0.3">
      <c r="A6346" s="161" t="s">
        <v>17629</v>
      </c>
      <c r="B6346" s="162" t="s">
        <v>17630</v>
      </c>
      <c r="C6346" s="161" t="s">
        <v>172</v>
      </c>
      <c r="D6346" s="163">
        <v>2608.8200000000002</v>
      </c>
    </row>
    <row r="6347" spans="1:4" ht="9" customHeight="1" x14ac:dyDescent="0.3">
      <c r="A6347" s="161" t="s">
        <v>17631</v>
      </c>
      <c r="B6347" s="162" t="s">
        <v>17632</v>
      </c>
      <c r="C6347" s="161" t="s">
        <v>13492</v>
      </c>
      <c r="D6347" s="163">
        <v>46.42</v>
      </c>
    </row>
    <row r="6348" spans="1:4" ht="9" customHeight="1" x14ac:dyDescent="0.3">
      <c r="A6348" s="161" t="s">
        <v>17633</v>
      </c>
      <c r="B6348" s="162" t="s">
        <v>17634</v>
      </c>
      <c r="C6348" s="161" t="s">
        <v>172</v>
      </c>
      <c r="D6348" s="163">
        <v>993.62</v>
      </c>
    </row>
    <row r="6349" spans="1:4" ht="9" customHeight="1" x14ac:dyDescent="0.3">
      <c r="A6349" s="161" t="s">
        <v>17635</v>
      </c>
      <c r="B6349" s="162" t="s">
        <v>17636</v>
      </c>
      <c r="C6349" s="161" t="s">
        <v>172</v>
      </c>
      <c r="D6349" s="163">
        <v>231016.25</v>
      </c>
    </row>
    <row r="6350" spans="1:4" ht="9" customHeight="1" x14ac:dyDescent="0.3">
      <c r="A6350" s="161" t="s">
        <v>17637</v>
      </c>
      <c r="B6350" s="162" t="s">
        <v>17638</v>
      </c>
      <c r="C6350" s="161" t="s">
        <v>13492</v>
      </c>
      <c r="D6350" s="163">
        <v>1106.99</v>
      </c>
    </row>
    <row r="6351" spans="1:4" ht="9" customHeight="1" x14ac:dyDescent="0.3">
      <c r="A6351" s="161" t="s">
        <v>17639</v>
      </c>
      <c r="B6351" s="162" t="s">
        <v>17640</v>
      </c>
      <c r="C6351" s="161" t="s">
        <v>8047</v>
      </c>
      <c r="D6351" s="163">
        <v>19.809999999999999</v>
      </c>
    </row>
    <row r="6352" spans="1:4" ht="9" customHeight="1" x14ac:dyDescent="0.3">
      <c r="A6352" s="161" t="s">
        <v>17641</v>
      </c>
      <c r="B6352" s="162" t="s">
        <v>17642</v>
      </c>
      <c r="C6352" s="161" t="s">
        <v>8047</v>
      </c>
      <c r="D6352" s="163">
        <v>60.88</v>
      </c>
    </row>
    <row r="6353" spans="1:4" ht="9" customHeight="1" x14ac:dyDescent="0.3">
      <c r="A6353" s="161" t="s">
        <v>17643</v>
      </c>
      <c r="B6353" s="162" t="s">
        <v>17644</v>
      </c>
      <c r="C6353" s="161" t="s">
        <v>8047</v>
      </c>
      <c r="D6353" s="163">
        <v>60.88</v>
      </c>
    </row>
    <row r="6354" spans="1:4" ht="9" customHeight="1" x14ac:dyDescent="0.3">
      <c r="A6354" s="161" t="s">
        <v>17645</v>
      </c>
      <c r="B6354" s="162" t="s">
        <v>17646</v>
      </c>
      <c r="C6354" s="161" t="s">
        <v>8047</v>
      </c>
      <c r="D6354" s="163">
        <v>54.36</v>
      </c>
    </row>
    <row r="6355" spans="1:4" ht="9" customHeight="1" x14ac:dyDescent="0.3"/>
    <row r="6356" spans="1:4" ht="9" customHeight="1" x14ac:dyDescent="0.3"/>
    <row r="6357" spans="1:4" ht="9" customHeight="1" x14ac:dyDescent="0.3"/>
    <row r="6358" spans="1:4" ht="9" customHeight="1" x14ac:dyDescent="0.3"/>
    <row r="6359" spans="1:4" ht="9" customHeight="1" x14ac:dyDescent="0.3"/>
    <row r="6360" spans="1:4" ht="18" customHeight="1" x14ac:dyDescent="0.3"/>
    <row r="6361" spans="1:4" ht="18" customHeight="1" x14ac:dyDescent="0.3"/>
    <row r="6362" spans="1:4" ht="18" customHeight="1" x14ac:dyDescent="0.3"/>
    <row r="6363" spans="1:4" ht="18" customHeight="1" x14ac:dyDescent="0.3"/>
    <row r="6364" spans="1:4" ht="9" customHeight="1" x14ac:dyDescent="0.3"/>
    <row r="6365" spans="1:4" ht="9" customHeight="1" x14ac:dyDescent="0.3"/>
    <row r="6366" spans="1:4" ht="9" customHeight="1" x14ac:dyDescent="0.3"/>
    <row r="6367" spans="1:4" ht="9" customHeight="1" x14ac:dyDescent="0.3"/>
    <row r="6368" spans="1:4" ht="18" customHeight="1" x14ac:dyDescent="0.3"/>
    <row r="6369" ht="9" customHeight="1" x14ac:dyDescent="0.3"/>
    <row r="6370" ht="9" customHeight="1" x14ac:dyDescent="0.3"/>
    <row r="6371" ht="9" customHeight="1" x14ac:dyDescent="0.3"/>
    <row r="6372" ht="9" customHeight="1" x14ac:dyDescent="0.3"/>
    <row r="6373" ht="9" customHeight="1" x14ac:dyDescent="0.3"/>
    <row r="6374" ht="9" customHeight="1" x14ac:dyDescent="0.3"/>
    <row r="6375" ht="9" customHeight="1" x14ac:dyDescent="0.3"/>
    <row r="6376" ht="18" customHeight="1" x14ac:dyDescent="0.3"/>
    <row r="6377" ht="9" customHeight="1" x14ac:dyDescent="0.3"/>
  </sheetData>
  <mergeCells count="1">
    <mergeCell ref="B1:C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8"/>
  <dimension ref="A1:D29"/>
  <sheetViews>
    <sheetView workbookViewId="0"/>
  </sheetViews>
  <sheetFormatPr defaultRowHeight="14.4" x14ac:dyDescent="0.3"/>
  <cols>
    <col min="5" max="5" width="75.5546875" bestFit="1" customWidth="1"/>
    <col min="6" max="6" width="55.44140625" bestFit="1" customWidth="1"/>
    <col min="7" max="7" width="19.109375" bestFit="1" customWidth="1"/>
    <col min="8" max="8" width="7" bestFit="1" customWidth="1"/>
    <col min="9" max="9" width="4.88671875" bestFit="1" customWidth="1"/>
    <col min="10" max="10" width="6.109375" bestFit="1" customWidth="1"/>
  </cols>
  <sheetData>
    <row r="1" spans="1:4" x14ac:dyDescent="0.3">
      <c r="A1" t="s">
        <v>8</v>
      </c>
    </row>
    <row r="2" spans="1:4" x14ac:dyDescent="0.3">
      <c r="A2" t="s">
        <v>9</v>
      </c>
    </row>
    <row r="3" spans="1:4" x14ac:dyDescent="0.3">
      <c r="A3" t="s">
        <v>10</v>
      </c>
      <c r="D3" s="14"/>
    </row>
    <row r="4" spans="1:4" x14ac:dyDescent="0.3">
      <c r="A4" t="s">
        <v>11</v>
      </c>
      <c r="D4" s="14"/>
    </row>
    <row r="5" spans="1:4" x14ac:dyDescent="0.3">
      <c r="A5" t="s">
        <v>12</v>
      </c>
      <c r="D5" s="14"/>
    </row>
    <row r="6" spans="1:4" x14ac:dyDescent="0.3">
      <c r="D6" s="14"/>
    </row>
    <row r="7" spans="1:4" x14ac:dyDescent="0.3">
      <c r="A7" t="s">
        <v>15</v>
      </c>
      <c r="D7" s="14"/>
    </row>
    <row r="8" spans="1:4" x14ac:dyDescent="0.3">
      <c r="A8" t="s">
        <v>13</v>
      </c>
      <c r="D8" s="14"/>
    </row>
    <row r="9" spans="1:4" x14ac:dyDescent="0.3">
      <c r="A9" t="s">
        <v>39</v>
      </c>
      <c r="D9" s="14"/>
    </row>
    <row r="10" spans="1:4" x14ac:dyDescent="0.3">
      <c r="A10" t="s">
        <v>14</v>
      </c>
      <c r="D10" s="14"/>
    </row>
    <row r="11" spans="1:4" x14ac:dyDescent="0.3">
      <c r="A11" t="s">
        <v>35</v>
      </c>
      <c r="D11" s="14"/>
    </row>
    <row r="12" spans="1:4" x14ac:dyDescent="0.3">
      <c r="D12" s="14"/>
    </row>
    <row r="13" spans="1:4" x14ac:dyDescent="0.3">
      <c r="A13" t="s">
        <v>16</v>
      </c>
      <c r="D13" s="14"/>
    </row>
    <row r="14" spans="1:4" x14ac:dyDescent="0.3">
      <c r="A14" t="s">
        <v>27</v>
      </c>
      <c r="D14" s="14" t="s">
        <v>33</v>
      </c>
    </row>
    <row r="15" spans="1:4" x14ac:dyDescent="0.3">
      <c r="A15" t="s">
        <v>17</v>
      </c>
      <c r="D15" t="s">
        <v>34</v>
      </c>
    </row>
    <row r="16" spans="1:4" x14ac:dyDescent="0.3">
      <c r="A16" t="s">
        <v>23</v>
      </c>
      <c r="D16" s="14"/>
    </row>
    <row r="17" spans="1:4" x14ac:dyDescent="0.3">
      <c r="A17" t="s">
        <v>21</v>
      </c>
      <c r="D17" s="14" t="s">
        <v>33</v>
      </c>
    </row>
    <row r="18" spans="1:4" x14ac:dyDescent="0.3">
      <c r="A18" t="s">
        <v>20</v>
      </c>
      <c r="D18" s="14" t="s">
        <v>34</v>
      </c>
    </row>
    <row r="19" spans="1:4" x14ac:dyDescent="0.3">
      <c r="A19" t="s">
        <v>18</v>
      </c>
      <c r="D19" s="14" t="s">
        <v>36</v>
      </c>
    </row>
    <row r="20" spans="1:4" x14ac:dyDescent="0.3">
      <c r="A20" t="s">
        <v>28</v>
      </c>
    </row>
    <row r="21" spans="1:4" x14ac:dyDescent="0.3">
      <c r="A21" t="s">
        <v>24</v>
      </c>
      <c r="D21" s="14" t="s">
        <v>38</v>
      </c>
    </row>
    <row r="22" spans="1:4" x14ac:dyDescent="0.3">
      <c r="A22" t="s">
        <v>26</v>
      </c>
    </row>
    <row r="23" spans="1:4" x14ac:dyDescent="0.3">
      <c r="A23" t="s">
        <v>22</v>
      </c>
    </row>
    <row r="24" spans="1:4" x14ac:dyDescent="0.3">
      <c r="A24" t="s">
        <v>29</v>
      </c>
    </row>
    <row r="25" spans="1:4" x14ac:dyDescent="0.3">
      <c r="A25" t="s">
        <v>32</v>
      </c>
    </row>
    <row r="26" spans="1:4" x14ac:dyDescent="0.3">
      <c r="A26" t="s">
        <v>25</v>
      </c>
    </row>
    <row r="27" spans="1:4" x14ac:dyDescent="0.3">
      <c r="A27" t="s">
        <v>19</v>
      </c>
    </row>
    <row r="28" spans="1:4" x14ac:dyDescent="0.3">
      <c r="A28" t="s">
        <v>30</v>
      </c>
    </row>
    <row r="29" spans="1:4" x14ac:dyDescent="0.3">
      <c r="A29" t="s">
        <v>31</v>
      </c>
    </row>
  </sheetData>
  <sortState xmlns:xlrd2="http://schemas.microsoft.com/office/spreadsheetml/2017/richdata2" ref="A14:A29">
    <sortCondition ref="A14"/>
  </sortState>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27</vt:i4>
      </vt:variant>
    </vt:vector>
  </HeadingPairs>
  <TitlesOfParts>
    <vt:vector size="41" baseType="lpstr">
      <vt:lpstr>PLANILHA</vt:lpstr>
      <vt:lpstr>MEMÓRIA</vt:lpstr>
      <vt:lpstr>COTAÇÃO OLD</vt:lpstr>
      <vt:lpstr>IBGE</vt:lpstr>
      <vt:lpstr>BDI 2</vt:lpstr>
      <vt:lpstr>PESO DOS MATERIAIS</vt:lpstr>
      <vt:lpstr>SINAPII</vt:lpstr>
      <vt:lpstr>SIURB-INFRA</vt:lpstr>
      <vt:lpstr>ADEQUAÇÃO FDE</vt:lpstr>
      <vt:lpstr>FDE</vt:lpstr>
      <vt:lpstr>ADEQUAÇÃO DER</vt:lpstr>
      <vt:lpstr>DER</vt:lpstr>
      <vt:lpstr>DNIT-SICRO</vt:lpstr>
      <vt:lpstr>DADOS E VALIDAÇÕES (ocultar)</vt:lpstr>
      <vt:lpstr>'ADEQUAÇÃO DER'!Area_de_impressao</vt:lpstr>
      <vt:lpstr>'ADEQUAÇÃO FDE'!Area_de_impressao</vt:lpstr>
      <vt:lpstr>'BDI 2'!Area_de_impressao</vt:lpstr>
      <vt:lpstr>'COTAÇÃO OLD'!Area_de_impressao</vt:lpstr>
      <vt:lpstr>MEMÓRIA!Area_de_impressao</vt:lpstr>
      <vt:lpstr>PLANILHA!Area_de_impressao</vt:lpstr>
      <vt:lpstr>'BDI 2'!BDI</vt:lpstr>
      <vt:lpstr>BOOLEANA</vt:lpstr>
      <vt:lpstr>DMT_ENTULHO</vt:lpstr>
      <vt:lpstr>DMT_TERRA</vt:lpstr>
      <vt:lpstr>duracaodaobra</vt:lpstr>
      <vt:lpstr>EMPOLAMENTO_ENTULHO</vt:lpstr>
      <vt:lpstr>EMPOLAMENTO_TERRA</vt:lpstr>
      <vt:lpstr>LISTA_SECRETARIAS</vt:lpstr>
      <vt:lpstr>'BDI 2'!Print_Area</vt:lpstr>
      <vt:lpstr>Sigilo</vt:lpstr>
      <vt:lpstr>SIM_NÃO</vt:lpstr>
      <vt:lpstr>TIPO_LIC</vt:lpstr>
      <vt:lpstr>'ADEQUAÇÃO DER'!Titulos_de_impressao</vt:lpstr>
      <vt:lpstr>'ADEQUAÇÃO FDE'!Titulos_de_impressao</vt:lpstr>
      <vt:lpstr>'BDI 2'!Titulos_de_impressao</vt:lpstr>
      <vt:lpstr>'COTAÇÃO OLD'!Titulos_de_impressao</vt:lpstr>
      <vt:lpstr>DER!Titulos_de_impressao</vt:lpstr>
      <vt:lpstr>MEMÓRIA!Titulos_de_impressao</vt:lpstr>
      <vt:lpstr>PLANILHA!Titulos_de_impressao</vt:lpstr>
      <vt:lpstr>'SIURB-INFRA'!Titulos_de_impressao</vt:lpstr>
      <vt:lpstr>X</vt:lpstr>
    </vt:vector>
  </TitlesOfParts>
  <Company>Emc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Fuentes Mendes</dc:creator>
  <cp:lastModifiedBy>Leticia Furtado Cardoso</cp:lastModifiedBy>
  <cp:lastPrinted>2026-06-08T17:03:09Z</cp:lastPrinted>
  <dcterms:created xsi:type="dcterms:W3CDTF">2017-07-04T20:14:59Z</dcterms:created>
  <dcterms:modified xsi:type="dcterms:W3CDTF">2026-06-17T12:36:38Z</dcterms:modified>
</cp:coreProperties>
</file>